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25200" windowHeight="11085" firstSheet="4" activeTab="11"/>
  </bookViews>
  <sheets>
    <sheet name="Customer Cont Annual Summary" sheetId="31" r:id="rId1"/>
    <sheet name="Network &amp; Other Capex" sheetId="26" r:id="rId2"/>
    <sheet name=" Cust Cont Calc" sheetId="27" r:id="rId3"/>
    <sheet name="Analysis" sheetId="19" r:id="rId4"/>
    <sheet name="Summary" sheetId="1" r:id="rId5"/>
    <sheet name="Summary Data &gt;&gt;" sheetId="7" r:id="rId6"/>
    <sheet name="Base Case" sheetId="2" r:id="rId7"/>
    <sheet name="Tenix All Changes" sheetId="6" r:id="rId8"/>
    <sheet name="ZNX All Changes" sheetId="5" r:id="rId9"/>
    <sheet name="Manual Listing Data &gt;&gt;" sheetId="8" r:id="rId10"/>
    <sheet name="ZNX Listing" sheetId="3" r:id="rId11"/>
    <sheet name="Tenix List" sheetId="4" r:id="rId12"/>
    <sheet name="Sheet1" sheetId="32" r:id="rId13"/>
  </sheets>
  <externalReferences>
    <externalReference r:id="rId14"/>
    <externalReference r:id="rId15"/>
    <externalReference r:id="rId16"/>
    <externalReference r:id="rId17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" hidden="1">'Network &amp; Other Capex'!$B$8:$M$1498</definedName>
    <definedName name="Activity__Two_Letter" localSheetId="7">#REF!</definedName>
    <definedName name="Activity__Two_Letter" localSheetId="8">#REF!</definedName>
    <definedName name="Activity__Two_Letter">#REF!</definedName>
    <definedName name="ApplyLoadFactor" localSheetId="7">'[1]Assumption Changes'!$F$19</definedName>
    <definedName name="ApplyLoadFactor" localSheetId="8">'[2]Assumption Changes'!$F$19</definedName>
    <definedName name="ApplyOpexRev" localSheetId="7">'[1]Assumption Changes'!$F$6</definedName>
    <definedName name="ApplyOpexRev" localSheetId="8">'[2]Assumption Changes'!$F$6</definedName>
    <definedName name="ApplyTariff" localSheetId="7">'[1]Assumption Changes'!$F$27</definedName>
    <definedName name="ApplyTariff" localSheetId="8">'[2]Assumption Changes'!$F$27</definedName>
    <definedName name="ApplyUpstream" localSheetId="7">'[1]Assumption Changes'!$F$8</definedName>
    <definedName name="ApplyUpstream" localSheetId="8">'[2]Assumption Changes'!$F$8</definedName>
    <definedName name="ApplyXFactor" localSheetId="7">'[1]Assumption Changes'!$F$4</definedName>
    <definedName name="ApplyXFactor" localSheetId="8">'[2]Assumption Changes'!$F$4</definedName>
    <definedName name="BoardLayout_8c8de2f1_4eef_48fb_843e_575dec1058b3">#REF!</definedName>
    <definedName name="CIC_Project_Type__based_on_Tenix_TOC" localSheetId="7">#REF!</definedName>
    <definedName name="CIC_Project_Type__based_on_Tenix_TOC" localSheetId="8">#REF!</definedName>
    <definedName name="CIC_Project_Type__based_on_Tenix_TOC">#REF!</definedName>
    <definedName name="Current_ZNX_TOC__SOW" localSheetId="7">#REF!</definedName>
    <definedName name="Current_ZNX_TOC__SOW" localSheetId="8">#REF!</definedName>
    <definedName name="Current_ZNX_TOC__SOW">#REF!</definedName>
    <definedName name="Integrity_Master">[3]Inputs_Gen!$H$888</definedName>
    <definedName name="LIST" localSheetId="7">#REF!</definedName>
    <definedName name="LIST" localSheetId="8">#REF!</definedName>
    <definedName name="LIST">#REF!</definedName>
    <definedName name="LOM_Month_approved">'[4]LOM List'!$B:$B</definedName>
    <definedName name="Month_Approved" localSheetId="7">#REF!</definedName>
    <definedName name="Month_Approved" localSheetId="8">#REF!</definedName>
    <definedName name="Month_Approved">#REF!</definedName>
    <definedName name="Month_Year_Received" localSheetId="7">#REF!</definedName>
    <definedName name="Month_Year_Received" localSheetId="8">#REF!</definedName>
    <definedName name="Month_Year_Received">#REF!</definedName>
    <definedName name="Original_Tenix_TOC" localSheetId="7">#REF!</definedName>
    <definedName name="Original_Tenix_TOC" localSheetId="8">#REF!</definedName>
    <definedName name="Original_Tenix_TOC">#REF!</definedName>
    <definedName name="Pal_Workbook_GUID" hidden="1">"2G8BUMD4KTWF6AF8GVHYWWJF"</definedName>
    <definedName name="PENDING">#REF!</definedName>
    <definedName name="Project_type_List" localSheetId="7">#REF!</definedName>
    <definedName name="Project_type_List" localSheetId="8">#REF!</definedName>
    <definedName name="Project_type_List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"Set_P0_RevenueCap"</definedName>
    <definedName name="RiskCollectDistributionSamples" hidden="1">2</definedName>
    <definedName name="RiskFixedSeed" hidden="1">1</definedName>
    <definedName name="RiskHasSettings" hidden="1">6</definedName>
    <definedName name="RiskIsInput" hidden="1">FALSE</definedName>
    <definedName name="RiskIsOptimization" hidden="1">FALSE</definedName>
    <definedName name="RiskIsOutput" hidden="1">FALSE</definedName>
    <definedName name="RiskIsStatistics" hidden="1">FALSE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TRUE</definedName>
    <definedName name="RiskSamplingType" hidden="1">3</definedName>
    <definedName name="RiskStandardRecalc" hidden="1">1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ignals_Master">[3]Inputs_Gen!$H$889</definedName>
    <definedName name="Tenix_Direct_Cost" localSheetId="7">#REF!</definedName>
    <definedName name="Tenix_Direct_Cost" localSheetId="8">#REF!</definedName>
    <definedName name="Tenix_Direct_Cost">#REF!</definedName>
    <definedName name="Total_End_Customer_Contribution__Excl_GST" localSheetId="7">#REF!</definedName>
    <definedName name="Total_End_Customer_Contribution__Excl_GST" localSheetId="8">#REF!</definedName>
    <definedName name="Total_End_Customer_Contribution__Excl_GST">#REF!</definedName>
    <definedName name="UED_TOTAL_ASSET" localSheetId="7">#REF!</definedName>
    <definedName name="UED_TOTAL_ASSET" localSheetId="8">#REF!</definedName>
    <definedName name="UED_TOTAL_ASSET">#REF!</definedName>
    <definedName name="UpdateThreshold" localSheetId="7">'[1]Assumption Changes'!$F$16</definedName>
    <definedName name="UpdateThreshold" localSheetId="8">'[2]Assumption Changes'!$F$16</definedName>
    <definedName name="Year_Recieved" localSheetId="7">#REF!</definedName>
    <definedName name="Year_Recieved" localSheetId="8">#REF!</definedName>
    <definedName name="Year_Recieved">#REF!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99" i="27" l="1"/>
  <c r="P99" i="27"/>
  <c r="Q99" i="27"/>
  <c r="O100" i="27"/>
  <c r="P100" i="27"/>
  <c r="Q100" i="27"/>
  <c r="O101" i="27"/>
  <c r="P101" i="27"/>
  <c r="Q101" i="27"/>
  <c r="O102" i="27"/>
  <c r="P102" i="27"/>
  <c r="Q102" i="27"/>
  <c r="R51" i="27"/>
  <c r="R102" i="27" s="1"/>
  <c r="S51" i="27"/>
  <c r="S102" i="27" s="1"/>
  <c r="T51" i="27"/>
  <c r="T102" i="27" s="1"/>
  <c r="U51" i="27"/>
  <c r="U102" i="27" s="1"/>
  <c r="V51" i="27"/>
  <c r="V102" i="27" s="1"/>
  <c r="W51" i="27"/>
  <c r="W102" i="27" s="1"/>
  <c r="X51" i="27"/>
  <c r="X102" i="27" s="1"/>
  <c r="Y51" i="27"/>
  <c r="Y102" i="27" s="1"/>
  <c r="Z51" i="27"/>
  <c r="Z102" i="27" s="1"/>
  <c r="AA51" i="27"/>
  <c r="AA102" i="27" s="1"/>
  <c r="AB51" i="27"/>
  <c r="AB102" i="27" s="1"/>
  <c r="AC51" i="27"/>
  <c r="AC102" i="27" s="1"/>
  <c r="AD51" i="27"/>
  <c r="AD102" i="27" s="1"/>
  <c r="AE51" i="27"/>
  <c r="AE102" i="27" s="1"/>
  <c r="AF51" i="27"/>
  <c r="AF102" i="27" s="1"/>
  <c r="AG51" i="27"/>
  <c r="AG102" i="27" s="1"/>
  <c r="AH51" i="27"/>
  <c r="AH102" i="27" s="1"/>
  <c r="AI51" i="27"/>
  <c r="AI102" i="27" s="1"/>
  <c r="AJ51" i="27"/>
  <c r="AJ102" i="27" s="1"/>
  <c r="AK51" i="27"/>
  <c r="AK102" i="27" s="1"/>
  <c r="AL51" i="27"/>
  <c r="AL102" i="27" s="1"/>
  <c r="AM51" i="27"/>
  <c r="AM102" i="27" s="1"/>
  <c r="AN51" i="27"/>
  <c r="AN102" i="27" s="1"/>
  <c r="AO51" i="27"/>
  <c r="AO102" i="27" s="1"/>
  <c r="AP51" i="27"/>
  <c r="AP102" i="27" s="1"/>
  <c r="AQ51" i="27"/>
  <c r="AQ102" i="27" s="1"/>
  <c r="AR51" i="27"/>
  <c r="AR102" i="27" s="1"/>
  <c r="AS51" i="27"/>
  <c r="AS102" i="27" s="1"/>
  <c r="AT51" i="27"/>
  <c r="AT102" i="27" s="1"/>
  <c r="AU51" i="27"/>
  <c r="AU102" i="27" s="1"/>
  <c r="AV51" i="27"/>
  <c r="AV102" i="27" s="1"/>
  <c r="AW51" i="27"/>
  <c r="AW102" i="27" s="1"/>
  <c r="AX51" i="27"/>
  <c r="AX102" i="27" s="1"/>
  <c r="AY51" i="27"/>
  <c r="AY102" i="27" s="1"/>
  <c r="AZ51" i="27"/>
  <c r="AZ102" i="27" s="1"/>
  <c r="BA51" i="27"/>
  <c r="BA102" i="27" s="1"/>
  <c r="BB51" i="27"/>
  <c r="BB102" i="27" s="1"/>
  <c r="BC51" i="27"/>
  <c r="BC102" i="27" s="1"/>
  <c r="BD51" i="27"/>
  <c r="BD102" i="27" s="1"/>
  <c r="BE51" i="27"/>
  <c r="BE102" i="27" s="1"/>
  <c r="BF51" i="27"/>
  <c r="BF102" i="27" s="1"/>
  <c r="BG51" i="27"/>
  <c r="BG102" i="27" s="1"/>
  <c r="BH51" i="27"/>
  <c r="BH102" i="27" s="1"/>
  <c r="BI51" i="27"/>
  <c r="BI102" i="27" s="1"/>
  <c r="BJ51" i="27"/>
  <c r="BJ102" i="27" s="1"/>
  <c r="BK51" i="27"/>
  <c r="BK102" i="27" s="1"/>
  <c r="BL51" i="27"/>
  <c r="BL102" i="27" s="1"/>
  <c r="BM51" i="27"/>
  <c r="BM102" i="27" s="1"/>
  <c r="BN51" i="27"/>
  <c r="BN102" i="27" s="1"/>
  <c r="BO51" i="27"/>
  <c r="BO102" i="27" s="1"/>
  <c r="BP51" i="27"/>
  <c r="BP102" i="27" s="1"/>
  <c r="BQ51" i="27"/>
  <c r="BQ102" i="27" s="1"/>
  <c r="BR51" i="27"/>
  <c r="BR102" i="27" s="1"/>
  <c r="BS51" i="27"/>
  <c r="BS102" i="27" s="1"/>
  <c r="BT51" i="27"/>
  <c r="BT102" i="27" s="1"/>
  <c r="BU51" i="27"/>
  <c r="BU102" i="27" s="1"/>
  <c r="BV51" i="27"/>
  <c r="BV102" i="27" s="1"/>
  <c r="BW51" i="27"/>
  <c r="BW102" i="27" s="1"/>
  <c r="BX51" i="27"/>
  <c r="BX102" i="27" s="1"/>
  <c r="BY51" i="27"/>
  <c r="BY102" i="27" s="1"/>
  <c r="BZ51" i="27"/>
  <c r="BZ102" i="27" s="1"/>
  <c r="CA51" i="27"/>
  <c r="CA102" i="27" s="1"/>
  <c r="CB51" i="27"/>
  <c r="CB102" i="27" s="1"/>
  <c r="CC51" i="27"/>
  <c r="CC102" i="27" s="1"/>
  <c r="CD51" i="27"/>
  <c r="CD102" i="27" s="1"/>
  <c r="CE51" i="27"/>
  <c r="CE102" i="27" s="1"/>
  <c r="CF51" i="27"/>
  <c r="CF102" i="27" s="1"/>
  <c r="CG51" i="27"/>
  <c r="CG102" i="27" s="1"/>
  <c r="CH51" i="27"/>
  <c r="CH102" i="27" s="1"/>
  <c r="CI51" i="27"/>
  <c r="CI102" i="27" s="1"/>
  <c r="CJ51" i="27"/>
  <c r="CJ102" i="27" s="1"/>
  <c r="CK51" i="27"/>
  <c r="CK102" i="27" s="1"/>
  <c r="O103" i="27"/>
  <c r="P103" i="27"/>
  <c r="Q103" i="27"/>
  <c r="O104" i="27"/>
  <c r="P104" i="27"/>
  <c r="Q104" i="27"/>
  <c r="R53" i="27"/>
  <c r="R104" i="27" s="1"/>
  <c r="S53" i="27"/>
  <c r="S104" i="27" s="1"/>
  <c r="T53" i="27"/>
  <c r="T104" i="27" s="1"/>
  <c r="U53" i="27"/>
  <c r="U104" i="27" s="1"/>
  <c r="V53" i="27"/>
  <c r="V104" i="27" s="1"/>
  <c r="W53" i="27"/>
  <c r="W104" i="27" s="1"/>
  <c r="X53" i="27"/>
  <c r="X104" i="27" s="1"/>
  <c r="Y53" i="27"/>
  <c r="Y104" i="27" s="1"/>
  <c r="Z53" i="27"/>
  <c r="Z104" i="27" s="1"/>
  <c r="AA53" i="27"/>
  <c r="AA104" i="27" s="1"/>
  <c r="AB53" i="27"/>
  <c r="AB104" i="27" s="1"/>
  <c r="AC53" i="27"/>
  <c r="AC104" i="27" s="1"/>
  <c r="AD53" i="27"/>
  <c r="AD104" i="27" s="1"/>
  <c r="AE53" i="27"/>
  <c r="AE104" i="27" s="1"/>
  <c r="AF53" i="27"/>
  <c r="AF104" i="27" s="1"/>
  <c r="AG53" i="27"/>
  <c r="AG104" i="27" s="1"/>
  <c r="AH53" i="27"/>
  <c r="AH104" i="27" s="1"/>
  <c r="AI53" i="27"/>
  <c r="AI104" i="27" s="1"/>
  <c r="AJ53" i="27"/>
  <c r="AJ104" i="27" s="1"/>
  <c r="AK53" i="27"/>
  <c r="AK104" i="27" s="1"/>
  <c r="AL53" i="27"/>
  <c r="AL104" i="27" s="1"/>
  <c r="AM53" i="27"/>
  <c r="AM104" i="27" s="1"/>
  <c r="AN53" i="27"/>
  <c r="AN104" i="27" s="1"/>
  <c r="AO53" i="27"/>
  <c r="AO104" i="27" s="1"/>
  <c r="AP53" i="27"/>
  <c r="AP104" i="27" s="1"/>
  <c r="AQ53" i="27"/>
  <c r="AQ104" i="27" s="1"/>
  <c r="AR53" i="27"/>
  <c r="AR104" i="27" s="1"/>
  <c r="AS53" i="27"/>
  <c r="AS104" i="27" s="1"/>
  <c r="AT53" i="27"/>
  <c r="AT104" i="27" s="1"/>
  <c r="AU53" i="27"/>
  <c r="AU104" i="27" s="1"/>
  <c r="AV53" i="27"/>
  <c r="AV104" i="27" s="1"/>
  <c r="AW53" i="27"/>
  <c r="AW104" i="27" s="1"/>
  <c r="AX53" i="27"/>
  <c r="AX104" i="27" s="1"/>
  <c r="AY53" i="27"/>
  <c r="AY104" i="27" s="1"/>
  <c r="AZ53" i="27"/>
  <c r="AZ104" i="27" s="1"/>
  <c r="BA53" i="27"/>
  <c r="BA104" i="27" s="1"/>
  <c r="BB53" i="27"/>
  <c r="BB104" i="27" s="1"/>
  <c r="BC53" i="27"/>
  <c r="BC104" i="27" s="1"/>
  <c r="BD53" i="27"/>
  <c r="BD104" i="27" s="1"/>
  <c r="BE53" i="27"/>
  <c r="BE104" i="27" s="1"/>
  <c r="BF53" i="27"/>
  <c r="BF104" i="27" s="1"/>
  <c r="BG53" i="27"/>
  <c r="BG104" i="27" s="1"/>
  <c r="BH53" i="27"/>
  <c r="BH104" i="27" s="1"/>
  <c r="BI53" i="27"/>
  <c r="BI104" i="27" s="1"/>
  <c r="BJ53" i="27"/>
  <c r="BJ104" i="27" s="1"/>
  <c r="BK53" i="27"/>
  <c r="BK104" i="27" s="1"/>
  <c r="BL53" i="27"/>
  <c r="BL104" i="27" s="1"/>
  <c r="BM53" i="27"/>
  <c r="BM104" i="27" s="1"/>
  <c r="BN53" i="27"/>
  <c r="BN104" i="27" s="1"/>
  <c r="BO53" i="27"/>
  <c r="BO104" i="27" s="1"/>
  <c r="BP53" i="27"/>
  <c r="BP104" i="27" s="1"/>
  <c r="BQ53" i="27"/>
  <c r="BQ104" i="27" s="1"/>
  <c r="BR53" i="27"/>
  <c r="BR104" i="27" s="1"/>
  <c r="BS53" i="27"/>
  <c r="BS104" i="27" s="1"/>
  <c r="BT53" i="27"/>
  <c r="BT104" i="27" s="1"/>
  <c r="BU53" i="27"/>
  <c r="BU104" i="27" s="1"/>
  <c r="BV53" i="27"/>
  <c r="BV104" i="27" s="1"/>
  <c r="BW53" i="27"/>
  <c r="BW104" i="27" s="1"/>
  <c r="BX53" i="27"/>
  <c r="BX104" i="27" s="1"/>
  <c r="BY53" i="27"/>
  <c r="BY104" i="27" s="1"/>
  <c r="BZ53" i="27"/>
  <c r="BZ104" i="27" s="1"/>
  <c r="CA53" i="27"/>
  <c r="CA104" i="27" s="1"/>
  <c r="CB53" i="27"/>
  <c r="CB104" i="27" s="1"/>
  <c r="CC53" i="27"/>
  <c r="CC104" i="27" s="1"/>
  <c r="CD53" i="27"/>
  <c r="CD104" i="27" s="1"/>
  <c r="CE53" i="27"/>
  <c r="CE104" i="27" s="1"/>
  <c r="CF53" i="27"/>
  <c r="CF104" i="27" s="1"/>
  <c r="CG53" i="27"/>
  <c r="CG104" i="27" s="1"/>
  <c r="CH53" i="27"/>
  <c r="CH104" i="27" s="1"/>
  <c r="CI53" i="27"/>
  <c r="CI104" i="27" s="1"/>
  <c r="CJ53" i="27"/>
  <c r="CJ104" i="27" s="1"/>
  <c r="CK53" i="27"/>
  <c r="CK104" i="27" s="1"/>
  <c r="O105" i="27"/>
  <c r="P105" i="27"/>
  <c r="Q105" i="27"/>
  <c r="R105" i="27"/>
  <c r="S105" i="27"/>
  <c r="T105" i="27"/>
  <c r="U105" i="27"/>
  <c r="V105" i="27"/>
  <c r="W105" i="27"/>
  <c r="X105" i="27"/>
  <c r="Y105" i="27"/>
  <c r="Z105" i="27"/>
  <c r="AA105" i="27"/>
  <c r="AB105" i="27"/>
  <c r="AC105" i="27"/>
  <c r="AD105" i="27"/>
  <c r="AE105" i="27"/>
  <c r="AF105" i="27"/>
  <c r="AG105" i="27"/>
  <c r="AH105" i="27"/>
  <c r="AI105" i="27"/>
  <c r="AJ105" i="27"/>
  <c r="AK105" i="27"/>
  <c r="AL105" i="27"/>
  <c r="AM105" i="27"/>
  <c r="AN105" i="27"/>
  <c r="AO105" i="27"/>
  <c r="AP105" i="27"/>
  <c r="AQ105" i="27"/>
  <c r="AR105" i="27"/>
  <c r="AS105" i="27"/>
  <c r="AT105" i="27"/>
  <c r="AU105" i="27"/>
  <c r="AV105" i="27"/>
  <c r="AW105" i="27"/>
  <c r="AX105" i="27"/>
  <c r="AY105" i="27"/>
  <c r="AZ105" i="27"/>
  <c r="BA105" i="27"/>
  <c r="BB105" i="27"/>
  <c r="BC105" i="27"/>
  <c r="BD105" i="27"/>
  <c r="BE105" i="27"/>
  <c r="BF105" i="27"/>
  <c r="BG105" i="27"/>
  <c r="BH105" i="27"/>
  <c r="BI105" i="27"/>
  <c r="BJ105" i="27"/>
  <c r="BK105" i="27"/>
  <c r="BL105" i="27"/>
  <c r="BM105" i="27"/>
  <c r="BN105" i="27"/>
  <c r="BO105" i="27"/>
  <c r="BP105" i="27"/>
  <c r="BQ105" i="27"/>
  <c r="BR105" i="27"/>
  <c r="BS105" i="27"/>
  <c r="BT105" i="27"/>
  <c r="BU105" i="27"/>
  <c r="BV105" i="27"/>
  <c r="BW105" i="27"/>
  <c r="BX105" i="27"/>
  <c r="BY105" i="27"/>
  <c r="BZ105" i="27"/>
  <c r="CA105" i="27"/>
  <c r="CB105" i="27"/>
  <c r="CC105" i="27"/>
  <c r="CD105" i="27"/>
  <c r="CE105" i="27"/>
  <c r="CF105" i="27"/>
  <c r="CG105" i="27"/>
  <c r="CH105" i="27"/>
  <c r="CI105" i="27"/>
  <c r="CJ105" i="27"/>
  <c r="CK105" i="27"/>
  <c r="D55" i="27"/>
  <c r="B4" i="31" s="1"/>
  <c r="H17" i="1"/>
  <c r="J10" i="19" s="1"/>
  <c r="F17" i="1"/>
  <c r="H18" i="1"/>
  <c r="J18" i="1" s="1"/>
  <c r="Q10" i="19" s="1"/>
  <c r="F18" i="1"/>
  <c r="H19" i="1"/>
  <c r="J19" i="1" s="1"/>
  <c r="R10" i="19" s="1"/>
  <c r="J4" i="19"/>
  <c r="K4" i="19"/>
  <c r="L4" i="19"/>
  <c r="L10" i="19"/>
  <c r="F19" i="1"/>
  <c r="H20" i="1"/>
  <c r="F20" i="1"/>
  <c r="L17" i="1"/>
  <c r="D10" i="19" s="1"/>
  <c r="L18" i="1"/>
  <c r="E10" i="19" s="1"/>
  <c r="L19" i="1"/>
  <c r="F10" i="19" s="1"/>
  <c r="L20" i="1"/>
  <c r="G10" i="19" s="1"/>
  <c r="M17" i="1"/>
  <c r="M18" i="1"/>
  <c r="M19" i="1"/>
  <c r="M20" i="1"/>
  <c r="D17" i="1"/>
  <c r="D18" i="1"/>
  <c r="D19" i="1"/>
  <c r="D20" i="1"/>
  <c r="L6" i="1"/>
  <c r="D9" i="19" s="1"/>
  <c r="L7" i="1"/>
  <c r="E9" i="19" s="1"/>
  <c r="L8" i="1"/>
  <c r="F9" i="19"/>
  <c r="L9" i="1"/>
  <c r="G9" i="19"/>
  <c r="M6" i="1"/>
  <c r="M7" i="1"/>
  <c r="M10" i="1" s="1"/>
  <c r="M8" i="1"/>
  <c r="M9" i="1"/>
  <c r="C9" i="1"/>
  <c r="C20" i="1" s="1"/>
  <c r="D6" i="1"/>
  <c r="D7" i="1"/>
  <c r="D8" i="1"/>
  <c r="D9" i="1"/>
  <c r="F6" i="1"/>
  <c r="F7" i="1"/>
  <c r="F10" i="1" s="1"/>
  <c r="F8" i="1"/>
  <c r="F9" i="1"/>
  <c r="H9" i="1"/>
  <c r="P4" i="19"/>
  <c r="Q4" i="19"/>
  <c r="R4" i="19"/>
  <c r="S4" i="19"/>
  <c r="H6" i="1"/>
  <c r="H7" i="1"/>
  <c r="K9" i="19" s="1"/>
  <c r="H8" i="1"/>
  <c r="L9" i="19" s="1"/>
  <c r="M4" i="19"/>
  <c r="P38" i="27"/>
  <c r="P44" i="27" s="1"/>
  <c r="O41" i="27"/>
  <c r="O42" i="27"/>
  <c r="O45" i="27" s="1"/>
  <c r="O43" i="27"/>
  <c r="O44" i="27"/>
  <c r="F4" i="31"/>
  <c r="G4" i="31" s="1"/>
  <c r="H4" i="31" s="1"/>
  <c r="I4" i="31" s="1"/>
  <c r="F67" i="27"/>
  <c r="G67" i="27"/>
  <c r="H67" i="27"/>
  <c r="I67" i="27"/>
  <c r="J67" i="27"/>
  <c r="K67" i="27"/>
  <c r="L67" i="27"/>
  <c r="M67" i="27"/>
  <c r="N67" i="27"/>
  <c r="O67" i="27"/>
  <c r="P67" i="27"/>
  <c r="Q67" i="27"/>
  <c r="R67" i="27"/>
  <c r="S67" i="27"/>
  <c r="T67" i="27"/>
  <c r="U67" i="27"/>
  <c r="V67" i="27"/>
  <c r="W67" i="27"/>
  <c r="X67" i="27"/>
  <c r="Y67" i="27"/>
  <c r="Z67" i="27"/>
  <c r="AA67" i="27"/>
  <c r="AB67" i="27"/>
  <c r="AC67" i="27"/>
  <c r="J7" i="1"/>
  <c r="Q9" i="19" s="1"/>
  <c r="N4" i="19"/>
  <c r="T4" i="19"/>
  <c r="AD30" i="27"/>
  <c r="AC30" i="27"/>
  <c r="AB30" i="27"/>
  <c r="AA30" i="27"/>
  <c r="AA33" i="27" s="1"/>
  <c r="Z30" i="27"/>
  <c r="Z34" i="27" s="1"/>
  <c r="Y30" i="27"/>
  <c r="X30" i="27"/>
  <c r="W30" i="27"/>
  <c r="W33" i="27" s="1"/>
  <c r="V30" i="27"/>
  <c r="V33" i="27" s="1"/>
  <c r="V34" i="27"/>
  <c r="U30" i="27"/>
  <c r="U34" i="27" s="1"/>
  <c r="T30" i="27"/>
  <c r="T34" i="27"/>
  <c r="S30" i="27"/>
  <c r="S33" i="27" s="1"/>
  <c r="R30" i="27"/>
  <c r="R33" i="27" s="1"/>
  <c r="R34" i="27"/>
  <c r="Q30" i="27"/>
  <c r="Q34" i="27" s="1"/>
  <c r="P30" i="27"/>
  <c r="P34" i="27"/>
  <c r="O30" i="27"/>
  <c r="O33" i="27" s="1"/>
  <c r="O34" i="27"/>
  <c r="N30" i="27"/>
  <c r="M30" i="27"/>
  <c r="L30" i="27"/>
  <c r="L34" i="27" s="1"/>
  <c r="K30" i="27"/>
  <c r="J30" i="27"/>
  <c r="J34" i="27" s="1"/>
  <c r="I30" i="27"/>
  <c r="I34" i="27" s="1"/>
  <c r="H30" i="27"/>
  <c r="H34" i="27" s="1"/>
  <c r="G30" i="27"/>
  <c r="F30" i="27"/>
  <c r="F33" i="27" s="1"/>
  <c r="Q33" i="27"/>
  <c r="P33" i="27"/>
  <c r="I33" i="27"/>
  <c r="H33" i="27"/>
  <c r="D5" i="19"/>
  <c r="P5" i="19"/>
  <c r="E5" i="19"/>
  <c r="K5" i="19"/>
  <c r="F5" i="19"/>
  <c r="R5" i="19"/>
  <c r="G5" i="19"/>
  <c r="S5" i="19"/>
  <c r="H5" i="19"/>
  <c r="T5" i="19"/>
  <c r="D6" i="19"/>
  <c r="J6" i="19"/>
  <c r="J5" i="19"/>
  <c r="L5" i="19"/>
  <c r="N5" i="19"/>
  <c r="B17" i="1"/>
  <c r="B18" i="1"/>
  <c r="B19" i="1"/>
  <c r="B20" i="1"/>
  <c r="J79" i="2"/>
  <c r="F93" i="2"/>
  <c r="D93" i="2"/>
  <c r="I93" i="2"/>
  <c r="J80" i="2"/>
  <c r="F94" i="2"/>
  <c r="D94" i="2"/>
  <c r="I94" i="2"/>
  <c r="J81" i="2"/>
  <c r="F95" i="2"/>
  <c r="D95" i="2"/>
  <c r="I95" i="2"/>
  <c r="J82" i="2"/>
  <c r="F96" i="2"/>
  <c r="D96" i="2"/>
  <c r="I96" i="2"/>
  <c r="D49" i="2"/>
  <c r="L49" i="2"/>
  <c r="L63" i="2" s="1"/>
  <c r="E79" i="2"/>
  <c r="C93" i="2" s="1"/>
  <c r="D50" i="2"/>
  <c r="L50" i="2"/>
  <c r="O50" i="2" s="1"/>
  <c r="D51" i="2"/>
  <c r="E81" i="2" s="1"/>
  <c r="C95" i="2" s="1"/>
  <c r="H95" i="2" s="1"/>
  <c r="L51" i="2"/>
  <c r="L65" i="2" s="1"/>
  <c r="D52" i="2"/>
  <c r="L52" i="2"/>
  <c r="O52" i="2" s="1"/>
  <c r="D97" i="2"/>
  <c r="C49" i="2"/>
  <c r="K49" i="2"/>
  <c r="C50" i="2"/>
  <c r="K50" i="2"/>
  <c r="C52" i="2"/>
  <c r="K52" i="2"/>
  <c r="F49" i="2"/>
  <c r="I79" i="2" s="1"/>
  <c r="N49" i="2"/>
  <c r="F50" i="2"/>
  <c r="F64" i="2" s="1"/>
  <c r="N50" i="2"/>
  <c r="F51" i="2"/>
  <c r="F65" i="2" s="1"/>
  <c r="N51" i="2"/>
  <c r="F52" i="2"/>
  <c r="I82" i="2" s="1"/>
  <c r="N52" i="2"/>
  <c r="F97" i="2"/>
  <c r="F53" i="2"/>
  <c r="I83" i="2" s="1"/>
  <c r="N53" i="2"/>
  <c r="F54" i="2"/>
  <c r="I84" i="2" s="1"/>
  <c r="N54" i="2"/>
  <c r="F55" i="2"/>
  <c r="N55" i="2"/>
  <c r="F56" i="2"/>
  <c r="I86" i="2" s="1"/>
  <c r="N56" i="2"/>
  <c r="F57" i="2"/>
  <c r="N57" i="2"/>
  <c r="F58" i="2"/>
  <c r="I88" i="2" s="1"/>
  <c r="N58" i="2"/>
  <c r="J83" i="2"/>
  <c r="J84" i="2"/>
  <c r="J85" i="2"/>
  <c r="J86" i="2"/>
  <c r="J87" i="2"/>
  <c r="J88" i="2"/>
  <c r="J89" i="2"/>
  <c r="D53" i="2"/>
  <c r="L53" i="2"/>
  <c r="D54" i="2"/>
  <c r="D59" i="2" s="1"/>
  <c r="L54" i="2"/>
  <c r="E84" i="2" s="1"/>
  <c r="N84" i="2" s="1"/>
  <c r="D55" i="2"/>
  <c r="L55" i="2"/>
  <c r="D56" i="2"/>
  <c r="L56" i="2"/>
  <c r="E86" i="2" s="1"/>
  <c r="D57" i="2"/>
  <c r="L57" i="2"/>
  <c r="L71" i="2" s="1"/>
  <c r="E87" i="2"/>
  <c r="N87" i="2" s="1"/>
  <c r="D58" i="2"/>
  <c r="E88" i="2" s="1"/>
  <c r="N88" i="2" s="1"/>
  <c r="L58" i="2"/>
  <c r="L72" i="2" s="1"/>
  <c r="F79" i="2"/>
  <c r="L79" i="2"/>
  <c r="F80" i="2"/>
  <c r="L80" i="2"/>
  <c r="F81" i="2"/>
  <c r="L81" i="2"/>
  <c r="F82" i="2"/>
  <c r="L82" i="2"/>
  <c r="F83" i="2"/>
  <c r="L83" i="2"/>
  <c r="F84" i="2"/>
  <c r="L84" i="2"/>
  <c r="F85" i="2"/>
  <c r="L85" i="2"/>
  <c r="F86" i="2"/>
  <c r="L86" i="2"/>
  <c r="F87" i="2"/>
  <c r="L87" i="2"/>
  <c r="F88" i="2"/>
  <c r="L88" i="2"/>
  <c r="H79" i="2"/>
  <c r="H80" i="2"/>
  <c r="H81" i="2"/>
  <c r="H82" i="2"/>
  <c r="H83" i="2"/>
  <c r="H84" i="2"/>
  <c r="H85" i="2"/>
  <c r="H86" i="2"/>
  <c r="H87" i="2"/>
  <c r="H88" i="2"/>
  <c r="D79" i="2"/>
  <c r="D80" i="2"/>
  <c r="D81" i="2"/>
  <c r="D82" i="2"/>
  <c r="D83" i="2"/>
  <c r="D84" i="2"/>
  <c r="D85" i="2"/>
  <c r="D86" i="2"/>
  <c r="D87" i="2"/>
  <c r="D88" i="2"/>
  <c r="E49" i="2"/>
  <c r="G79" i="2" s="1"/>
  <c r="M49" i="2"/>
  <c r="E50" i="2"/>
  <c r="M50" i="2"/>
  <c r="G80" i="2"/>
  <c r="E51" i="2"/>
  <c r="E65" i="2" s="1"/>
  <c r="E73" i="2" s="1"/>
  <c r="M51" i="2"/>
  <c r="G81" i="2"/>
  <c r="E52" i="2"/>
  <c r="E66" i="2" s="1"/>
  <c r="M52" i="2"/>
  <c r="E53" i="2"/>
  <c r="G83" i="2" s="1"/>
  <c r="M53" i="2"/>
  <c r="E54" i="2"/>
  <c r="M54" i="2"/>
  <c r="G84" i="2"/>
  <c r="E55" i="2"/>
  <c r="E69" i="2" s="1"/>
  <c r="M55" i="2"/>
  <c r="G85" i="2"/>
  <c r="E56" i="2"/>
  <c r="E70" i="2" s="1"/>
  <c r="M56" i="2"/>
  <c r="E57" i="2"/>
  <c r="G87" i="2" s="1"/>
  <c r="M57" i="2"/>
  <c r="C79" i="2"/>
  <c r="C6" i="1" s="1"/>
  <c r="C17" i="1" s="1"/>
  <c r="C80" i="2"/>
  <c r="E6" i="19" s="1"/>
  <c r="C51" i="2"/>
  <c r="C81" i="2" s="1"/>
  <c r="K51" i="2"/>
  <c r="C82" i="2"/>
  <c r="G6" i="19" s="1"/>
  <c r="C53" i="2"/>
  <c r="C83" i="2" s="1"/>
  <c r="H6" i="19" s="1"/>
  <c r="K53" i="2"/>
  <c r="C54" i="2"/>
  <c r="C84" i="2" s="1"/>
  <c r="K54" i="2"/>
  <c r="C55" i="2"/>
  <c r="K55" i="2"/>
  <c r="C85" i="2"/>
  <c r="C56" i="2"/>
  <c r="K56" i="2"/>
  <c r="C86" i="2"/>
  <c r="C57" i="2"/>
  <c r="C87" i="2" s="1"/>
  <c r="K57" i="2"/>
  <c r="C58" i="2"/>
  <c r="C88" i="2" s="1"/>
  <c r="K58" i="2"/>
  <c r="O49" i="2"/>
  <c r="O63" i="2" s="1"/>
  <c r="O51" i="2"/>
  <c r="O65" i="2" s="1"/>
  <c r="O53" i="2"/>
  <c r="O67" i="2" s="1"/>
  <c r="O54" i="2"/>
  <c r="O68" i="2" s="1"/>
  <c r="O55" i="2"/>
  <c r="O69" i="2" s="1"/>
  <c r="O57" i="2"/>
  <c r="O71" i="2" s="1"/>
  <c r="O58" i="2"/>
  <c r="O72" i="2" s="1"/>
  <c r="N63" i="2"/>
  <c r="N64" i="2"/>
  <c r="N65" i="2"/>
  <c r="N66" i="2"/>
  <c r="N67" i="2"/>
  <c r="N68" i="2"/>
  <c r="N69" i="2"/>
  <c r="N70" i="2"/>
  <c r="N71" i="2"/>
  <c r="N72" i="2"/>
  <c r="M63" i="2"/>
  <c r="M64" i="2"/>
  <c r="M65" i="2"/>
  <c r="L66" i="2"/>
  <c r="M66" i="2"/>
  <c r="L67" i="2"/>
  <c r="M67" i="2"/>
  <c r="L68" i="2"/>
  <c r="M68" i="2"/>
  <c r="M69" i="2"/>
  <c r="L70" i="2"/>
  <c r="M70" i="2"/>
  <c r="M71" i="2"/>
  <c r="M58" i="2"/>
  <c r="M72" i="2"/>
  <c r="K63" i="2"/>
  <c r="K64" i="2"/>
  <c r="K65" i="2"/>
  <c r="K66" i="2"/>
  <c r="K67" i="2"/>
  <c r="K68" i="2"/>
  <c r="K69" i="2"/>
  <c r="K70" i="2"/>
  <c r="K71" i="2"/>
  <c r="K72" i="2"/>
  <c r="G49" i="2"/>
  <c r="G63" i="2" s="1"/>
  <c r="G53" i="2"/>
  <c r="G67" i="2" s="1"/>
  <c r="F63" i="2"/>
  <c r="F67" i="2"/>
  <c r="C63" i="2"/>
  <c r="D63" i="2"/>
  <c r="E63" i="2"/>
  <c r="C64" i="2"/>
  <c r="D64" i="2"/>
  <c r="E64" i="2"/>
  <c r="C65" i="2"/>
  <c r="D65" i="2"/>
  <c r="C66" i="2"/>
  <c r="D66" i="2"/>
  <c r="D67" i="2"/>
  <c r="E67" i="2"/>
  <c r="E68" i="2"/>
  <c r="C69" i="2"/>
  <c r="D69" i="2"/>
  <c r="C70" i="2"/>
  <c r="D70" i="2"/>
  <c r="D71" i="2"/>
  <c r="E71" i="2"/>
  <c r="E58" i="2"/>
  <c r="E72" i="2"/>
  <c r="N73" i="2"/>
  <c r="M73" i="2"/>
  <c r="K73" i="2"/>
  <c r="P49" i="2"/>
  <c r="P53" i="2"/>
  <c r="P54" i="2"/>
  <c r="N59" i="2"/>
  <c r="M59" i="2"/>
  <c r="K59" i="2"/>
  <c r="E59" i="2"/>
  <c r="L10" i="1"/>
  <c r="H9" i="19" s="1"/>
  <c r="F21" i="1"/>
  <c r="J6" i="1"/>
  <c r="P9" i="19" s="1"/>
  <c r="J9" i="19"/>
  <c r="M21" i="1"/>
  <c r="J8" i="1"/>
  <c r="R9" i="19" s="1"/>
  <c r="M10" i="19"/>
  <c r="L33" i="27"/>
  <c r="T33" i="27"/>
  <c r="S34" i="27"/>
  <c r="AA34" i="27"/>
  <c r="J33" i="27"/>
  <c r="Z33" i="27"/>
  <c r="M5" i="19"/>
  <c r="P6" i="19"/>
  <c r="Q5" i="19"/>
  <c r="C8" i="1" l="1"/>
  <c r="C19" i="1" s="1"/>
  <c r="C21" i="1" s="1"/>
  <c r="F6" i="19"/>
  <c r="K6" i="19"/>
  <c r="Q6" i="19"/>
  <c r="M6" i="19"/>
  <c r="S6" i="19"/>
  <c r="N6" i="19"/>
  <c r="T6" i="19"/>
  <c r="D72" i="2"/>
  <c r="D73" i="2" s="1"/>
  <c r="C71" i="2"/>
  <c r="D68" i="2"/>
  <c r="C67" i="2"/>
  <c r="G56" i="2"/>
  <c r="G86" i="2"/>
  <c r="G82" i="2"/>
  <c r="E85" i="2"/>
  <c r="N85" i="2" s="1"/>
  <c r="E83" i="2"/>
  <c r="N83" i="2" s="1"/>
  <c r="G57" i="2"/>
  <c r="G71" i="2" s="1"/>
  <c r="C7" i="1"/>
  <c r="C18" i="1" s="1"/>
  <c r="C72" i="2"/>
  <c r="C68" i="2"/>
  <c r="F70" i="2"/>
  <c r="G55" i="2"/>
  <c r="I81" i="2"/>
  <c r="G8" i="1" s="1"/>
  <c r="G19" i="1" s="1"/>
  <c r="P58" i="2"/>
  <c r="L59" i="2"/>
  <c r="P57" i="2"/>
  <c r="L64" i="2"/>
  <c r="L73" i="2" s="1"/>
  <c r="N79" i="2"/>
  <c r="E80" i="2"/>
  <c r="E7" i="1" s="1"/>
  <c r="E18" i="1" s="1"/>
  <c r="E82" i="2"/>
  <c r="C96" i="2" s="1"/>
  <c r="H96" i="2" s="1"/>
  <c r="O66" i="2"/>
  <c r="P52" i="2"/>
  <c r="H93" i="2"/>
  <c r="N86" i="2"/>
  <c r="K86" i="2"/>
  <c r="M86" i="2" s="1"/>
  <c r="P50" i="2"/>
  <c r="O64" i="2"/>
  <c r="P55" i="2"/>
  <c r="P51" i="2"/>
  <c r="L69" i="2"/>
  <c r="O56" i="2"/>
  <c r="N81" i="2"/>
  <c r="K84" i="2"/>
  <c r="M84" i="2" s="1"/>
  <c r="E8" i="1"/>
  <c r="E19" i="1" s="1"/>
  <c r="I19" i="1" s="1"/>
  <c r="K83" i="2"/>
  <c r="O83" i="2" s="1"/>
  <c r="E9" i="1"/>
  <c r="E6" i="1"/>
  <c r="E17" i="1" s="1"/>
  <c r="N82" i="2"/>
  <c r="K88" i="2"/>
  <c r="O88" i="2" s="1"/>
  <c r="G69" i="2"/>
  <c r="H55" i="2"/>
  <c r="F69" i="2"/>
  <c r="G51" i="2"/>
  <c r="I85" i="2"/>
  <c r="K85" i="2" s="1"/>
  <c r="O85" i="2" s="1"/>
  <c r="G6" i="1"/>
  <c r="G17" i="1" s="1"/>
  <c r="I17" i="1" s="1"/>
  <c r="E93" i="2"/>
  <c r="K79" i="2"/>
  <c r="G9" i="1"/>
  <c r="G20" i="1" s="1"/>
  <c r="K82" i="2"/>
  <c r="E96" i="2"/>
  <c r="G96" i="2" s="1"/>
  <c r="F66" i="2"/>
  <c r="H49" i="2"/>
  <c r="H53" i="2"/>
  <c r="F59" i="2"/>
  <c r="G58" i="2"/>
  <c r="G54" i="2"/>
  <c r="G50" i="2"/>
  <c r="I87" i="2"/>
  <c r="K87" i="2" s="1"/>
  <c r="I80" i="2"/>
  <c r="F71" i="2"/>
  <c r="G52" i="2"/>
  <c r="F72" i="2"/>
  <c r="F68" i="2"/>
  <c r="K81" i="2"/>
  <c r="E95" i="2"/>
  <c r="G95" i="2" s="1"/>
  <c r="I9" i="1"/>
  <c r="K9" i="1" s="1"/>
  <c r="F34" i="27"/>
  <c r="P41" i="27"/>
  <c r="U33" i="27"/>
  <c r="G33" i="27"/>
  <c r="G34" i="27"/>
  <c r="K33" i="27"/>
  <c r="K34" i="27"/>
  <c r="D53" i="27"/>
  <c r="Y34" i="27"/>
  <c r="Y33" i="27"/>
  <c r="AC34" i="27"/>
  <c r="AC33" i="27"/>
  <c r="W34" i="27"/>
  <c r="AD33" i="27"/>
  <c r="AD34" i="27"/>
  <c r="P42" i="27"/>
  <c r="Q38" i="27"/>
  <c r="P43" i="27"/>
  <c r="M33" i="27"/>
  <c r="M34" i="27"/>
  <c r="N34" i="27"/>
  <c r="N33" i="27"/>
  <c r="X33" i="27"/>
  <c r="X34" i="27"/>
  <c r="AB33" i="27"/>
  <c r="AB34" i="27"/>
  <c r="D51" i="27"/>
  <c r="H21" i="1"/>
  <c r="N10" i="19" s="1"/>
  <c r="K10" i="19"/>
  <c r="J9" i="1"/>
  <c r="S9" i="19" s="1"/>
  <c r="D10" i="1"/>
  <c r="D21" i="1"/>
  <c r="H10" i="1"/>
  <c r="N9" i="19" s="1"/>
  <c r="C10" i="1"/>
  <c r="J20" i="1"/>
  <c r="S10" i="19" s="1"/>
  <c r="J10" i="1"/>
  <c r="T9" i="19" s="1"/>
  <c r="E10" i="1"/>
  <c r="J17" i="1"/>
  <c r="M9" i="19"/>
  <c r="L21" i="1"/>
  <c r="H10" i="19" s="1"/>
  <c r="I6" i="1"/>
  <c r="G70" i="2" l="1"/>
  <c r="H56" i="2"/>
  <c r="I8" i="1"/>
  <c r="K8" i="1" s="1"/>
  <c r="R11" i="19" s="1"/>
  <c r="D59" i="27" s="1"/>
  <c r="C7" i="31" s="1"/>
  <c r="C94" i="2"/>
  <c r="H94" i="2" s="1"/>
  <c r="R6" i="19"/>
  <c r="L6" i="19"/>
  <c r="H57" i="2"/>
  <c r="M88" i="2"/>
  <c r="O84" i="2"/>
  <c r="H97" i="2"/>
  <c r="I97" i="2"/>
  <c r="M83" i="2"/>
  <c r="N80" i="2"/>
  <c r="M85" i="2"/>
  <c r="O86" i="2"/>
  <c r="O70" i="2"/>
  <c r="P56" i="2"/>
  <c r="C97" i="2"/>
  <c r="G65" i="2"/>
  <c r="H51" i="2"/>
  <c r="F73" i="2"/>
  <c r="S11" i="19"/>
  <c r="D60" i="27" s="1"/>
  <c r="S60" i="27" s="1"/>
  <c r="P59" i="27"/>
  <c r="H54" i="2"/>
  <c r="G68" i="2"/>
  <c r="O79" i="2"/>
  <c r="M79" i="2"/>
  <c r="G7" i="1"/>
  <c r="K80" i="2"/>
  <c r="E94" i="2"/>
  <c r="E97" i="2" s="1"/>
  <c r="H58" i="2"/>
  <c r="G72" i="2"/>
  <c r="O82" i="2"/>
  <c r="M82" i="2"/>
  <c r="I89" i="2"/>
  <c r="G10" i="1"/>
  <c r="O87" i="2"/>
  <c r="M87" i="2"/>
  <c r="G93" i="2"/>
  <c r="O81" i="2"/>
  <c r="M81" i="2"/>
  <c r="H52" i="2"/>
  <c r="G66" i="2"/>
  <c r="H50" i="2"/>
  <c r="G64" i="2"/>
  <c r="P45" i="27"/>
  <c r="BH60" i="27"/>
  <c r="BM66" i="27" s="1"/>
  <c r="Q41" i="27"/>
  <c r="Q44" i="27"/>
  <c r="Q42" i="27"/>
  <c r="Q43" i="27"/>
  <c r="R38" i="27"/>
  <c r="CF60" i="27"/>
  <c r="CK66" i="27" s="1"/>
  <c r="K6" i="1"/>
  <c r="P10" i="19"/>
  <c r="J21" i="1"/>
  <c r="T10" i="19" s="1"/>
  <c r="T11" i="19" s="1"/>
  <c r="BS60" i="27" l="1"/>
  <c r="BX66" i="27" s="1"/>
  <c r="BL60" i="27"/>
  <c r="BQ66" i="27" s="1"/>
  <c r="O59" i="27"/>
  <c r="AT60" i="27"/>
  <c r="AY66" i="27" s="1"/>
  <c r="AH60" i="27"/>
  <c r="AM66" i="27" s="1"/>
  <c r="Q59" i="27"/>
  <c r="V60" i="27"/>
  <c r="BK60" i="27"/>
  <c r="BP66" i="27" s="1"/>
  <c r="BV60" i="27"/>
  <c r="CA66" i="27" s="1"/>
  <c r="AS60" i="27"/>
  <c r="AX66" i="27" s="1"/>
  <c r="AY60" i="27"/>
  <c r="BD66" i="27" s="1"/>
  <c r="AB60" i="27"/>
  <c r="AG66" i="27" s="1"/>
  <c r="BI60" i="27"/>
  <c r="BN66" i="27" s="1"/>
  <c r="CE60" i="27"/>
  <c r="CJ66" i="27" s="1"/>
  <c r="AG60" i="27"/>
  <c r="AL66" i="27" s="1"/>
  <c r="BQ60" i="27"/>
  <c r="BV66" i="27" s="1"/>
  <c r="W60" i="27"/>
  <c r="CH60" i="27"/>
  <c r="BG60" i="27"/>
  <c r="BL66" i="27" s="1"/>
  <c r="AF60" i="27"/>
  <c r="AK66" i="27" s="1"/>
  <c r="BF60" i="27"/>
  <c r="BK66" i="27" s="1"/>
  <c r="CG60" i="27"/>
  <c r="AZ60" i="27"/>
  <c r="BE66" i="27" s="1"/>
  <c r="AM60" i="27"/>
  <c r="AR66" i="27" s="1"/>
  <c r="AE60" i="27"/>
  <c r="AJ66" i="27" s="1"/>
  <c r="T60" i="27"/>
  <c r="BC60" i="27"/>
  <c r="BH66" i="27" s="1"/>
  <c r="BO60" i="27"/>
  <c r="BT66" i="27" s="1"/>
  <c r="C8" i="31"/>
  <c r="P60" i="27"/>
  <c r="AP60" i="27"/>
  <c r="AU66" i="27" s="1"/>
  <c r="CI60" i="27"/>
  <c r="CJ60" i="27"/>
  <c r="Q60" i="27"/>
  <c r="BZ60" i="27"/>
  <c r="CE66" i="27" s="1"/>
  <c r="AW60" i="27"/>
  <c r="BB66" i="27" s="1"/>
  <c r="AN60" i="27"/>
  <c r="AS66" i="27" s="1"/>
  <c r="BM60" i="27"/>
  <c r="BR66" i="27" s="1"/>
  <c r="O60" i="27"/>
  <c r="BU60" i="27"/>
  <c r="BZ66" i="27" s="1"/>
  <c r="AD60" i="27"/>
  <c r="AI66" i="27" s="1"/>
  <c r="AQ60" i="27"/>
  <c r="AV66" i="27" s="1"/>
  <c r="AK60" i="27"/>
  <c r="AP66" i="27" s="1"/>
  <c r="BY60" i="27"/>
  <c r="CD66" i="27" s="1"/>
  <c r="BP60" i="27"/>
  <c r="BU66" i="27" s="1"/>
  <c r="Z60" i="27"/>
  <c r="AE66" i="27" s="1"/>
  <c r="BW60" i="27"/>
  <c r="CB66" i="27" s="1"/>
  <c r="AJ60" i="27"/>
  <c r="AO66" i="27" s="1"/>
  <c r="CC60" i="27"/>
  <c r="CH66" i="27" s="1"/>
  <c r="BJ60" i="27"/>
  <c r="BO66" i="27" s="1"/>
  <c r="CK60" i="27"/>
  <c r="R60" i="27"/>
  <c r="BT60" i="27"/>
  <c r="BY66" i="27" s="1"/>
  <c r="BN60" i="27"/>
  <c r="BS66" i="27" s="1"/>
  <c r="BE60" i="27"/>
  <c r="BJ66" i="27" s="1"/>
  <c r="AU60" i="27"/>
  <c r="AZ66" i="27" s="1"/>
  <c r="AR60" i="27"/>
  <c r="AW66" i="27" s="1"/>
  <c r="BR60" i="27"/>
  <c r="BW66" i="27" s="1"/>
  <c r="AX60" i="27"/>
  <c r="BC66" i="27" s="1"/>
  <c r="AV60" i="27"/>
  <c r="BA66" i="27" s="1"/>
  <c r="BX60" i="27"/>
  <c r="CC66" i="27" s="1"/>
  <c r="CB60" i="27"/>
  <c r="CG66" i="27" s="1"/>
  <c r="AC60" i="27"/>
  <c r="AH66" i="27" s="1"/>
  <c r="AO60" i="27"/>
  <c r="AT66" i="27" s="1"/>
  <c r="BA60" i="27"/>
  <c r="BF66" i="27" s="1"/>
  <c r="AA60" i="27"/>
  <c r="AF66" i="27" s="1"/>
  <c r="AL60" i="27"/>
  <c r="AQ66" i="27" s="1"/>
  <c r="X60" i="27"/>
  <c r="BB60" i="27"/>
  <c r="BG66" i="27" s="1"/>
  <c r="AI60" i="27"/>
  <c r="AN66" i="27" s="1"/>
  <c r="CD60" i="27"/>
  <c r="CI66" i="27" s="1"/>
  <c r="BD60" i="27"/>
  <c r="BI66" i="27" s="1"/>
  <c r="Y60" i="27"/>
  <c r="AD66" i="27" s="1"/>
  <c r="U60" i="27"/>
  <c r="CA60" i="27"/>
  <c r="CF66" i="27" s="1"/>
  <c r="O80" i="2"/>
  <c r="M80" i="2"/>
  <c r="I7" i="1"/>
  <c r="G18" i="1"/>
  <c r="E20" i="1"/>
  <c r="G94" i="2"/>
  <c r="G97" i="2" s="1"/>
  <c r="S38" i="27"/>
  <c r="R44" i="27"/>
  <c r="R52" i="27" s="1"/>
  <c r="R103" i="27" s="1"/>
  <c r="R42" i="27"/>
  <c r="R49" i="27" s="1"/>
  <c r="R41" i="27"/>
  <c r="R43" i="27"/>
  <c r="R50" i="27" s="1"/>
  <c r="Q45" i="27"/>
  <c r="P11" i="19"/>
  <c r="D57" i="27" s="1"/>
  <c r="I8" i="31" l="1"/>
  <c r="E66" i="27"/>
  <c r="F8" i="31"/>
  <c r="E60" i="27"/>
  <c r="E8" i="31"/>
  <c r="G8" i="31"/>
  <c r="H8" i="31"/>
  <c r="I18" i="1"/>
  <c r="I21" i="1" s="1"/>
  <c r="G21" i="1"/>
  <c r="K7" i="1"/>
  <c r="Q11" i="19" s="1"/>
  <c r="D58" i="27" s="1"/>
  <c r="R58" i="27" s="1"/>
  <c r="AF64" i="27" s="1"/>
  <c r="I10" i="1"/>
  <c r="E21" i="1"/>
  <c r="I20" i="1"/>
  <c r="R101" i="27"/>
  <c r="R59" i="27"/>
  <c r="S43" i="27"/>
  <c r="S50" i="27" s="1"/>
  <c r="S44" i="27"/>
  <c r="S52" i="27" s="1"/>
  <c r="S103" i="27" s="1"/>
  <c r="T38" i="27"/>
  <c r="S42" i="27"/>
  <c r="S49" i="27" s="1"/>
  <c r="S41" i="27"/>
  <c r="R48" i="27"/>
  <c r="R99" i="27" s="1"/>
  <c r="R45" i="27"/>
  <c r="R100" i="27"/>
  <c r="C5" i="31"/>
  <c r="P57" i="27"/>
  <c r="O57" i="27"/>
  <c r="R57" i="27"/>
  <c r="AE63" i="27" s="1"/>
  <c r="Q57" i="27"/>
  <c r="AD63" i="27" s="1"/>
  <c r="J8" i="31" l="1"/>
  <c r="O58" i="27"/>
  <c r="C6" i="31"/>
  <c r="Q58" i="27"/>
  <c r="AE64" i="27" s="1"/>
  <c r="P58" i="27"/>
  <c r="AD64" i="27" s="1"/>
  <c r="S48" i="27"/>
  <c r="S45" i="27"/>
  <c r="S101" i="27"/>
  <c r="S59" i="27"/>
  <c r="S100" i="27"/>
  <c r="S58" i="27"/>
  <c r="AG64" i="27" s="1"/>
  <c r="T43" i="27"/>
  <c r="T50" i="27" s="1"/>
  <c r="T41" i="27"/>
  <c r="T42" i="27"/>
  <c r="T49" i="27" s="1"/>
  <c r="T44" i="27"/>
  <c r="T52" i="27" s="1"/>
  <c r="T103" i="27" s="1"/>
  <c r="U38" i="27"/>
  <c r="S99" i="27" l="1"/>
  <c r="S57" i="27"/>
  <c r="AF63" i="27" s="1"/>
  <c r="T100" i="27"/>
  <c r="T58" i="27"/>
  <c r="AH64" i="27" s="1"/>
  <c r="T48" i="27"/>
  <c r="T45" i="27"/>
  <c r="V38" i="27"/>
  <c r="U43" i="27"/>
  <c r="U50" i="27" s="1"/>
  <c r="U44" i="27"/>
  <c r="U52" i="27" s="1"/>
  <c r="U103" i="27" s="1"/>
  <c r="U42" i="27"/>
  <c r="U49" i="27" s="1"/>
  <c r="U41" i="27"/>
  <c r="T101" i="27"/>
  <c r="T59" i="27"/>
  <c r="U48" i="27" l="1"/>
  <c r="U45" i="27"/>
  <c r="V42" i="27"/>
  <c r="V49" i="27" s="1"/>
  <c r="V44" i="27"/>
  <c r="V52" i="27" s="1"/>
  <c r="V103" i="27" s="1"/>
  <c r="V43" i="27"/>
  <c r="V50" i="27" s="1"/>
  <c r="W38" i="27"/>
  <c r="V41" i="27"/>
  <c r="U100" i="27"/>
  <c r="U58" i="27"/>
  <c r="AI64" i="27" s="1"/>
  <c r="T99" i="27"/>
  <c r="T57" i="27"/>
  <c r="AG63" i="27" s="1"/>
  <c r="U101" i="27"/>
  <c r="U59" i="27"/>
  <c r="V100" i="27" l="1"/>
  <c r="V58" i="27"/>
  <c r="AJ64" i="27" s="1"/>
  <c r="V101" i="27"/>
  <c r="V59" i="27"/>
  <c r="V48" i="27"/>
  <c r="V45" i="27"/>
  <c r="W42" i="27"/>
  <c r="W49" i="27" s="1"/>
  <c r="X38" i="27"/>
  <c r="W41" i="27"/>
  <c r="W43" i="27"/>
  <c r="W50" i="27" s="1"/>
  <c r="W44" i="27"/>
  <c r="W52" i="27" s="1"/>
  <c r="W103" i="27" s="1"/>
  <c r="U99" i="27"/>
  <c r="U57" i="27"/>
  <c r="AH63" i="27" s="1"/>
  <c r="W100" i="27" l="1"/>
  <c r="W58" i="27"/>
  <c r="AK64" i="27" s="1"/>
  <c r="W101" i="27"/>
  <c r="W59" i="27"/>
  <c r="AD65" i="27" s="1"/>
  <c r="W48" i="27"/>
  <c r="W45" i="27"/>
  <c r="X42" i="27"/>
  <c r="X49" i="27" s="1"/>
  <c r="Y38" i="27"/>
  <c r="X43" i="27"/>
  <c r="X50" i="27" s="1"/>
  <c r="X41" i="27"/>
  <c r="X44" i="27"/>
  <c r="X52" i="27" s="1"/>
  <c r="X103" i="27" s="1"/>
  <c r="V99" i="27"/>
  <c r="V57" i="27"/>
  <c r="AI63" i="27" s="1"/>
  <c r="W99" i="27" l="1"/>
  <c r="W57" i="27"/>
  <c r="AJ63" i="27" s="1"/>
  <c r="AD67" i="27"/>
  <c r="Z38" i="27"/>
  <c r="Y43" i="27"/>
  <c r="Y50" i="27" s="1"/>
  <c r="Y44" i="27"/>
  <c r="Y52" i="27" s="1"/>
  <c r="Y103" i="27" s="1"/>
  <c r="Y41" i="27"/>
  <c r="Y42" i="27"/>
  <c r="Y49" i="27" s="1"/>
  <c r="X100" i="27"/>
  <c r="X58" i="27"/>
  <c r="AL64" i="27" s="1"/>
  <c r="X48" i="27"/>
  <c r="X45" i="27"/>
  <c r="X101" i="27"/>
  <c r="X59" i="27"/>
  <c r="AE65" i="27" s="1"/>
  <c r="AE67" i="27" s="1"/>
  <c r="Y101" i="27" l="1"/>
  <c r="Y59" i="27"/>
  <c r="AF65" i="27" s="1"/>
  <c r="AF67" i="27" s="1"/>
  <c r="Y100" i="27"/>
  <c r="Y58" i="27"/>
  <c r="AM64" i="27" s="1"/>
  <c r="Z42" i="27"/>
  <c r="Z49" i="27" s="1"/>
  <c r="Z44" i="27"/>
  <c r="Z52" i="27" s="1"/>
  <c r="Z103" i="27" s="1"/>
  <c r="Z43" i="27"/>
  <c r="Z50" i="27" s="1"/>
  <c r="Z41" i="27"/>
  <c r="AA38" i="27"/>
  <c r="X99" i="27"/>
  <c r="X57" i="27"/>
  <c r="AK63" i="27" s="1"/>
  <c r="Y48" i="27"/>
  <c r="Y45" i="27"/>
  <c r="Z101" i="27" l="1"/>
  <c r="Z59" i="27"/>
  <c r="AG65" i="27" s="1"/>
  <c r="Z100" i="27"/>
  <c r="Z58" i="27"/>
  <c r="AN64" i="27" s="1"/>
  <c r="Y99" i="27"/>
  <c r="Y57" i="27"/>
  <c r="AL63" i="27" s="1"/>
  <c r="AA43" i="27"/>
  <c r="AA50" i="27" s="1"/>
  <c r="AB38" i="27"/>
  <c r="AA44" i="27"/>
  <c r="AA52" i="27" s="1"/>
  <c r="AA103" i="27" s="1"/>
  <c r="AA41" i="27"/>
  <c r="AA42" i="27"/>
  <c r="AA49" i="27" s="1"/>
  <c r="Z48" i="27"/>
  <c r="Z45" i="27"/>
  <c r="AA100" i="27" l="1"/>
  <c r="AA58" i="27"/>
  <c r="AO64" i="27" s="1"/>
  <c r="AB42" i="27"/>
  <c r="AB49" i="27" s="1"/>
  <c r="AB44" i="27"/>
  <c r="AB52" i="27" s="1"/>
  <c r="AB103" i="27" s="1"/>
  <c r="AB43" i="27"/>
  <c r="AB50" i="27" s="1"/>
  <c r="AB41" i="27"/>
  <c r="AC38" i="27"/>
  <c r="AA101" i="27"/>
  <c r="AA59" i="27"/>
  <c r="AH65" i="27" s="1"/>
  <c r="AH67" i="27" s="1"/>
  <c r="Z99" i="27"/>
  <c r="Z57" i="27"/>
  <c r="AM63" i="27" s="1"/>
  <c r="AA48" i="27"/>
  <c r="AA45" i="27"/>
  <c r="AG67" i="27"/>
  <c r="AB100" i="27" l="1"/>
  <c r="AB58" i="27"/>
  <c r="AP64" i="27" s="1"/>
  <c r="AA99" i="27"/>
  <c r="AA57" i="27"/>
  <c r="AN63" i="27" s="1"/>
  <c r="AD38" i="27"/>
  <c r="AC43" i="27"/>
  <c r="AC50" i="27" s="1"/>
  <c r="AC44" i="27"/>
  <c r="AC52" i="27" s="1"/>
  <c r="AC103" i="27" s="1"/>
  <c r="AC41" i="27"/>
  <c r="AC42" i="27"/>
  <c r="AC49" i="27" s="1"/>
  <c r="AB48" i="27"/>
  <c r="AB45" i="27"/>
  <c r="AB101" i="27"/>
  <c r="AB59" i="27"/>
  <c r="AI65" i="27" s="1"/>
  <c r="AC101" i="27" l="1"/>
  <c r="AC59" i="27"/>
  <c r="AJ65" i="27" s="1"/>
  <c r="AJ67" i="27" s="1"/>
  <c r="AC100" i="27"/>
  <c r="AC58" i="27"/>
  <c r="AQ64" i="27" s="1"/>
  <c r="AD41" i="27"/>
  <c r="AD43" i="27"/>
  <c r="AD50" i="27" s="1"/>
  <c r="AD42" i="27"/>
  <c r="AD49" i="27" s="1"/>
  <c r="AD44" i="27"/>
  <c r="AD52" i="27" s="1"/>
  <c r="AE38" i="27"/>
  <c r="AB99" i="27"/>
  <c r="AB57" i="27"/>
  <c r="AO63" i="27" s="1"/>
  <c r="AI67" i="27"/>
  <c r="AC48" i="27"/>
  <c r="AC45" i="27"/>
  <c r="AD100" i="27" l="1"/>
  <c r="AD58" i="27"/>
  <c r="AD101" i="27"/>
  <c r="AD59" i="27"/>
  <c r="AC99" i="27"/>
  <c r="AC57" i="27"/>
  <c r="AP63" i="27" s="1"/>
  <c r="AE43" i="27"/>
  <c r="AE50" i="27" s="1"/>
  <c r="AF38" i="27"/>
  <c r="AE44" i="27"/>
  <c r="AE52" i="27" s="1"/>
  <c r="AE103" i="27" s="1"/>
  <c r="AE41" i="27"/>
  <c r="AE42" i="27"/>
  <c r="AE49" i="27" s="1"/>
  <c r="AD48" i="27"/>
  <c r="AD45" i="27"/>
  <c r="AD103" i="27"/>
  <c r="AD99" i="27" l="1"/>
  <c r="AD57" i="27"/>
  <c r="AF42" i="27"/>
  <c r="AF49" i="27" s="1"/>
  <c r="AF44" i="27"/>
  <c r="AF52" i="27" s="1"/>
  <c r="AF103" i="27" s="1"/>
  <c r="AG38" i="27"/>
  <c r="AF41" i="27"/>
  <c r="AF43" i="27"/>
  <c r="AF50" i="27" s="1"/>
  <c r="AR64" i="27"/>
  <c r="AE101" i="27"/>
  <c r="AE59" i="27"/>
  <c r="AL65" i="27" s="1"/>
  <c r="AL67" i="27" s="1"/>
  <c r="AK65" i="27"/>
  <c r="AE100" i="27"/>
  <c r="AE58" i="27"/>
  <c r="AS64" i="27" s="1"/>
  <c r="AE48" i="27"/>
  <c r="AE45" i="27"/>
  <c r="AK67" i="27" l="1"/>
  <c r="AF100" i="27"/>
  <c r="AF58" i="27"/>
  <c r="AT64" i="27" s="1"/>
  <c r="AF101" i="27"/>
  <c r="AF59" i="27"/>
  <c r="AM65" i="27" s="1"/>
  <c r="AM67" i="27" s="1"/>
  <c r="AF48" i="27"/>
  <c r="AF45" i="27"/>
  <c r="AQ63" i="27"/>
  <c r="AE99" i="27"/>
  <c r="AE57" i="27"/>
  <c r="AR63" i="27" s="1"/>
  <c r="AH38" i="27"/>
  <c r="AG43" i="27"/>
  <c r="AG50" i="27" s="1"/>
  <c r="AG44" i="27"/>
  <c r="AG52" i="27" s="1"/>
  <c r="AG41" i="27"/>
  <c r="AG42" i="27"/>
  <c r="AG49" i="27" s="1"/>
  <c r="AG103" i="27" l="1"/>
  <c r="AG101" i="27"/>
  <c r="AG59" i="27"/>
  <c r="AF99" i="27"/>
  <c r="AF57" i="27"/>
  <c r="AG100" i="27"/>
  <c r="AG58" i="27"/>
  <c r="AH43" i="27"/>
  <c r="AH50" i="27" s="1"/>
  <c r="AH41" i="27"/>
  <c r="AH42" i="27"/>
  <c r="AH49" i="27" s="1"/>
  <c r="AH44" i="27"/>
  <c r="AH52" i="27" s="1"/>
  <c r="AH103" i="27" s="1"/>
  <c r="AI38" i="27"/>
  <c r="AG48" i="27"/>
  <c r="AG45" i="27"/>
  <c r="AH100" i="27" l="1"/>
  <c r="AH58" i="27"/>
  <c r="AV64" i="27" s="1"/>
  <c r="AN65" i="27"/>
  <c r="AN67" i="27" s="1"/>
  <c r="AG99" i="27"/>
  <c r="AG57" i="27"/>
  <c r="AT63" i="27" s="1"/>
  <c r="AH48" i="27"/>
  <c r="AH45" i="27"/>
  <c r="AS63" i="27"/>
  <c r="AH101" i="27"/>
  <c r="AH59" i="27"/>
  <c r="AO65" i="27" s="1"/>
  <c r="AO67" i="27" s="1"/>
  <c r="AI41" i="27"/>
  <c r="AI43" i="27"/>
  <c r="AI50" i="27" s="1"/>
  <c r="AI42" i="27"/>
  <c r="AI49" i="27" s="1"/>
  <c r="AJ38" i="27"/>
  <c r="AI44" i="27"/>
  <c r="AI52" i="27" s="1"/>
  <c r="AI103" i="27" s="1"/>
  <c r="AU64" i="27"/>
  <c r="AI101" i="27" l="1"/>
  <c r="AI59" i="27"/>
  <c r="AP65" i="27" s="1"/>
  <c r="AI48" i="27"/>
  <c r="AI45" i="27"/>
  <c r="AI100" i="27"/>
  <c r="AI58" i="27"/>
  <c r="AJ42" i="27"/>
  <c r="AJ49" i="27" s="1"/>
  <c r="AJ41" i="27"/>
  <c r="AJ43" i="27"/>
  <c r="AJ50" i="27" s="1"/>
  <c r="AJ44" i="27"/>
  <c r="AJ52" i="27" s="1"/>
  <c r="AJ103" i="27" s="1"/>
  <c r="AK38" i="27"/>
  <c r="AH99" i="27"/>
  <c r="AH57" i="27"/>
  <c r="AU63" i="27" s="1"/>
  <c r="AW64" i="27" l="1"/>
  <c r="AJ101" i="27"/>
  <c r="AJ59" i="27"/>
  <c r="AQ65" i="27" s="1"/>
  <c r="AQ67" i="27" s="1"/>
  <c r="AP67" i="27"/>
  <c r="AJ48" i="27"/>
  <c r="AJ45" i="27"/>
  <c r="AI99" i="27"/>
  <c r="AI57" i="27"/>
  <c r="AV63" i="27" s="1"/>
  <c r="AK43" i="27"/>
  <c r="AK50" i="27" s="1"/>
  <c r="AK41" i="27"/>
  <c r="AK44" i="27"/>
  <c r="AK52" i="27" s="1"/>
  <c r="AK103" i="27" s="1"/>
  <c r="AK42" i="27"/>
  <c r="AK49" i="27" s="1"/>
  <c r="AL38" i="27"/>
  <c r="AJ100" i="27"/>
  <c r="AJ58" i="27"/>
  <c r="AX64" i="27" s="1"/>
  <c r="AK100" i="27" l="1"/>
  <c r="AK58" i="27"/>
  <c r="AY64" i="27" s="1"/>
  <c r="AK101" i="27"/>
  <c r="AK59" i="27"/>
  <c r="AR65" i="27" s="1"/>
  <c r="AK48" i="27"/>
  <c r="AK45" i="27"/>
  <c r="AL42" i="27"/>
  <c r="AL49" i="27" s="1"/>
  <c r="AL44" i="27"/>
  <c r="AL52" i="27" s="1"/>
  <c r="AL103" i="27" s="1"/>
  <c r="AL41" i="27"/>
  <c r="AL43" i="27"/>
  <c r="AL50" i="27" s="1"/>
  <c r="AM38" i="27"/>
  <c r="AJ99" i="27"/>
  <c r="AJ57" i="27"/>
  <c r="AW63" i="27" s="1"/>
  <c r="AM43" i="27" l="1"/>
  <c r="AM50" i="27" s="1"/>
  <c r="AN38" i="27"/>
  <c r="AM44" i="27"/>
  <c r="AM52" i="27" s="1"/>
  <c r="AM103" i="27" s="1"/>
  <c r="AM41" i="27"/>
  <c r="AM42" i="27"/>
  <c r="AM49" i="27" s="1"/>
  <c r="AL48" i="27"/>
  <c r="AL45" i="27"/>
  <c r="AK99" i="27"/>
  <c r="AK57" i="27"/>
  <c r="AX63" i="27" s="1"/>
  <c r="AL100" i="27"/>
  <c r="AL58" i="27"/>
  <c r="AZ64" i="27" s="1"/>
  <c r="AR67" i="27"/>
  <c r="AL101" i="27"/>
  <c r="AL59" i="27"/>
  <c r="AS65" i="27" s="1"/>
  <c r="AS67" i="27" s="1"/>
  <c r="AL99" i="27" l="1"/>
  <c r="AL57" i="27"/>
  <c r="AY63" i="27" s="1"/>
  <c r="AM48" i="27"/>
  <c r="AM45" i="27"/>
  <c r="AM100" i="27"/>
  <c r="AM58" i="27"/>
  <c r="BA64" i="27" s="1"/>
  <c r="AN42" i="27"/>
  <c r="AN49" i="27" s="1"/>
  <c r="AN41" i="27"/>
  <c r="AO38" i="27"/>
  <c r="AN44" i="27"/>
  <c r="AN52" i="27" s="1"/>
  <c r="AN103" i="27" s="1"/>
  <c r="AN43" i="27"/>
  <c r="AN50" i="27" s="1"/>
  <c r="AM101" i="27"/>
  <c r="AM59" i="27"/>
  <c r="AT65" i="27" s="1"/>
  <c r="AT67" i="27" s="1"/>
  <c r="AM99" i="27" l="1"/>
  <c r="AM57" i="27"/>
  <c r="AZ63" i="27" s="1"/>
  <c r="AN101" i="27"/>
  <c r="AN59" i="27"/>
  <c r="AU65" i="27" s="1"/>
  <c r="AU67" i="27" s="1"/>
  <c r="AO43" i="27"/>
  <c r="AO50" i="27" s="1"/>
  <c r="AO41" i="27"/>
  <c r="AO44" i="27"/>
  <c r="AO52" i="27" s="1"/>
  <c r="AO103" i="27" s="1"/>
  <c r="AO42" i="27"/>
  <c r="AO49" i="27" s="1"/>
  <c r="AP38" i="27"/>
  <c r="AN48" i="27"/>
  <c r="AN45" i="27"/>
  <c r="AN100" i="27"/>
  <c r="AN58" i="27"/>
  <c r="BB64" i="27" s="1"/>
  <c r="AO100" i="27" l="1"/>
  <c r="AO58" i="27"/>
  <c r="BC64" i="27" s="1"/>
  <c r="AN99" i="27"/>
  <c r="AN57" i="27"/>
  <c r="BA63" i="27" s="1"/>
  <c r="AO48" i="27"/>
  <c r="AO45" i="27"/>
  <c r="AP43" i="27"/>
  <c r="AP50" i="27" s="1"/>
  <c r="AP41" i="27"/>
  <c r="AP42" i="27"/>
  <c r="AP49" i="27" s="1"/>
  <c r="AQ38" i="27"/>
  <c r="AP44" i="27"/>
  <c r="AP52" i="27" s="1"/>
  <c r="AP103" i="27" s="1"/>
  <c r="AO101" i="27"/>
  <c r="AO59" i="27"/>
  <c r="AV65" i="27" s="1"/>
  <c r="AP101" i="27" l="1"/>
  <c r="AP59" i="27"/>
  <c r="AW65" i="27" s="1"/>
  <c r="AW67" i="27" s="1"/>
  <c r="AV67" i="27"/>
  <c r="AQ43" i="27"/>
  <c r="AQ50" i="27" s="1"/>
  <c r="AR38" i="27"/>
  <c r="AQ44" i="27"/>
  <c r="AQ52" i="27" s="1"/>
  <c r="AQ103" i="27" s="1"/>
  <c r="AQ41" i="27"/>
  <c r="AQ42" i="27"/>
  <c r="AQ49" i="27" s="1"/>
  <c r="AP100" i="27"/>
  <c r="AP58" i="27"/>
  <c r="BD64" i="27" s="1"/>
  <c r="AP48" i="27"/>
  <c r="AP45" i="27"/>
  <c r="AO99" i="27"/>
  <c r="AO57" i="27"/>
  <c r="BB63" i="27" s="1"/>
  <c r="AP99" i="27" l="1"/>
  <c r="AP57" i="27"/>
  <c r="BC63" i="27" s="1"/>
  <c r="AR43" i="27"/>
  <c r="AR50" i="27" s="1"/>
  <c r="AS38" i="27"/>
  <c r="AR44" i="27"/>
  <c r="AR52" i="27" s="1"/>
  <c r="AR103" i="27" s="1"/>
  <c r="AR41" i="27"/>
  <c r="AR42" i="27"/>
  <c r="AR49" i="27" s="1"/>
  <c r="AQ101" i="27"/>
  <c r="AQ59" i="27"/>
  <c r="AX65" i="27" s="1"/>
  <c r="AX67" i="27" s="1"/>
  <c r="AQ100" i="27"/>
  <c r="AQ58" i="27"/>
  <c r="BE64" i="27" s="1"/>
  <c r="AQ48" i="27"/>
  <c r="AQ45" i="27"/>
  <c r="AR101" i="27" l="1"/>
  <c r="AR59" i="27"/>
  <c r="AY65" i="27" s="1"/>
  <c r="AY67" i="27" s="1"/>
  <c r="AQ99" i="27"/>
  <c r="AQ57" i="27"/>
  <c r="BD63" i="27" s="1"/>
  <c r="AR48" i="27"/>
  <c r="AR45" i="27"/>
  <c r="AR100" i="27"/>
  <c r="AR58" i="27"/>
  <c r="BF64" i="27" s="1"/>
  <c r="AT38" i="27"/>
  <c r="AS43" i="27"/>
  <c r="AS50" i="27" s="1"/>
  <c r="AS44" i="27"/>
  <c r="AS52" i="27" s="1"/>
  <c r="AS103" i="27" s="1"/>
  <c r="AS41" i="27"/>
  <c r="AS42" i="27"/>
  <c r="AS49" i="27" s="1"/>
  <c r="AS101" i="27" l="1"/>
  <c r="AS59" i="27"/>
  <c r="AZ65" i="27" s="1"/>
  <c r="AZ67" i="27" s="1"/>
  <c r="AS100" i="27"/>
  <c r="AS58" i="27"/>
  <c r="BG64" i="27" s="1"/>
  <c r="AT42" i="27"/>
  <c r="AT49" i="27" s="1"/>
  <c r="AU38" i="27"/>
  <c r="AT41" i="27"/>
  <c r="AT43" i="27"/>
  <c r="AT50" i="27" s="1"/>
  <c r="AT44" i="27"/>
  <c r="AT52" i="27" s="1"/>
  <c r="AT103" i="27" s="1"/>
  <c r="AS48" i="27"/>
  <c r="AS45" i="27"/>
  <c r="AR99" i="27"/>
  <c r="AR57" i="27"/>
  <c r="BE63" i="27" s="1"/>
  <c r="AT101" i="27" l="1"/>
  <c r="AT59" i="27"/>
  <c r="BA65" i="27" s="1"/>
  <c r="BA67" i="27" s="1"/>
  <c r="AT48" i="27"/>
  <c r="AT45" i="27"/>
  <c r="AS99" i="27"/>
  <c r="AS57" i="27"/>
  <c r="BF63" i="27" s="1"/>
  <c r="AU41" i="27"/>
  <c r="AU43" i="27"/>
  <c r="AU50" i="27" s="1"/>
  <c r="AU42" i="27"/>
  <c r="AU49" i="27" s="1"/>
  <c r="AV38" i="27"/>
  <c r="AU44" i="27"/>
  <c r="AU52" i="27" s="1"/>
  <c r="AU103" i="27" s="1"/>
  <c r="AT100" i="27"/>
  <c r="AT58" i="27"/>
  <c r="BH64" i="27" s="1"/>
  <c r="AT99" i="27" l="1"/>
  <c r="AT57" i="27"/>
  <c r="BG63" i="27" s="1"/>
  <c r="AU48" i="27"/>
  <c r="AU45" i="27"/>
  <c r="AV42" i="27"/>
  <c r="AV49" i="27" s="1"/>
  <c r="AV44" i="27"/>
  <c r="AV52" i="27" s="1"/>
  <c r="AV103" i="27" s="1"/>
  <c r="AW38" i="27"/>
  <c r="AV41" i="27"/>
  <c r="AV43" i="27"/>
  <c r="AV50" i="27" s="1"/>
  <c r="AU100" i="27"/>
  <c r="AU58" i="27"/>
  <c r="BI64" i="27" s="1"/>
  <c r="AU101" i="27"/>
  <c r="AU59" i="27"/>
  <c r="BB65" i="27" s="1"/>
  <c r="BB67" i="27" s="1"/>
  <c r="AV101" i="27" l="1"/>
  <c r="AV59" i="27"/>
  <c r="BC65" i="27" s="1"/>
  <c r="BC67" i="27" s="1"/>
  <c r="AV48" i="27"/>
  <c r="AV45" i="27"/>
  <c r="AW43" i="27"/>
  <c r="AW50" i="27" s="1"/>
  <c r="AW41" i="27"/>
  <c r="AW44" i="27"/>
  <c r="AW52" i="27" s="1"/>
  <c r="AW103" i="27" s="1"/>
  <c r="AW42" i="27"/>
  <c r="AW49" i="27" s="1"/>
  <c r="AX38" i="27"/>
  <c r="AU99" i="27"/>
  <c r="AU57" i="27"/>
  <c r="BH63" i="27" s="1"/>
  <c r="AV100" i="27"/>
  <c r="AV58" i="27"/>
  <c r="BJ64" i="27" s="1"/>
  <c r="AW100" i="27" l="1"/>
  <c r="AW58" i="27"/>
  <c r="BK64" i="27" s="1"/>
  <c r="AV99" i="27"/>
  <c r="AV57" i="27"/>
  <c r="BI63" i="27" s="1"/>
  <c r="AW48" i="27"/>
  <c r="AW45" i="27"/>
  <c r="AX42" i="27"/>
  <c r="AX49" i="27" s="1"/>
  <c r="AY38" i="27"/>
  <c r="AX43" i="27"/>
  <c r="AX50" i="27" s="1"/>
  <c r="AX41" i="27"/>
  <c r="AX44" i="27"/>
  <c r="AX52" i="27" s="1"/>
  <c r="AX103" i="27" s="1"/>
  <c r="AW101" i="27"/>
  <c r="AW59" i="27"/>
  <c r="BD65" i="27" s="1"/>
  <c r="BD67" i="27" s="1"/>
  <c r="AX100" i="27" l="1"/>
  <c r="AX58" i="27"/>
  <c r="BL64" i="27" s="1"/>
  <c r="AX48" i="27"/>
  <c r="AX45" i="27"/>
  <c r="AW99" i="27"/>
  <c r="AW57" i="27"/>
  <c r="BJ63" i="27" s="1"/>
  <c r="AX101" i="27"/>
  <c r="AX59" i="27"/>
  <c r="BE65" i="27" s="1"/>
  <c r="BE67" i="27" s="1"/>
  <c r="AY41" i="27"/>
  <c r="AY43" i="27"/>
  <c r="AY50" i="27" s="1"/>
  <c r="AY42" i="27"/>
  <c r="AY49" i="27" s="1"/>
  <c r="AZ38" i="27"/>
  <c r="AY44" i="27"/>
  <c r="AY52" i="27" s="1"/>
  <c r="AY103" i="27" s="1"/>
  <c r="AY100" i="27" l="1"/>
  <c r="AY58" i="27"/>
  <c r="BM64" i="27" s="1"/>
  <c r="AZ42" i="27"/>
  <c r="AZ49" i="27" s="1"/>
  <c r="AZ41" i="27"/>
  <c r="AZ43" i="27"/>
  <c r="AZ50" i="27" s="1"/>
  <c r="AZ44" i="27"/>
  <c r="AZ52" i="27" s="1"/>
  <c r="AZ103" i="27" s="1"/>
  <c r="BA38" i="27"/>
  <c r="AX99" i="27"/>
  <c r="AX57" i="27"/>
  <c r="BK63" i="27" s="1"/>
  <c r="AY101" i="27"/>
  <c r="AY59" i="27"/>
  <c r="BF65" i="27" s="1"/>
  <c r="AY48" i="27"/>
  <c r="AY45" i="27"/>
  <c r="AY99" i="27" l="1"/>
  <c r="AY57" i="27"/>
  <c r="BL63" i="27" s="1"/>
  <c r="AZ48" i="27"/>
  <c r="AZ45" i="27"/>
  <c r="BF67" i="27"/>
  <c r="BA43" i="27"/>
  <c r="BA50" i="27" s="1"/>
  <c r="BA41" i="27"/>
  <c r="BA44" i="27"/>
  <c r="BA52" i="27" s="1"/>
  <c r="BA103" i="27" s="1"/>
  <c r="BA42" i="27"/>
  <c r="BA49" i="27" s="1"/>
  <c r="BB38" i="27"/>
  <c r="AZ100" i="27"/>
  <c r="AZ58" i="27"/>
  <c r="BN64" i="27" s="1"/>
  <c r="AZ101" i="27"/>
  <c r="AZ59" i="27"/>
  <c r="BG65" i="27" s="1"/>
  <c r="BG67" i="27" s="1"/>
  <c r="BB41" i="27" l="1"/>
  <c r="BB43" i="27"/>
  <c r="BB50" i="27" s="1"/>
  <c r="BB42" i="27"/>
  <c r="BB49" i="27" s="1"/>
  <c r="BC38" i="27"/>
  <c r="BB44" i="27"/>
  <c r="BB52" i="27" s="1"/>
  <c r="BB103" i="27" s="1"/>
  <c r="AZ99" i="27"/>
  <c r="AZ57" i="27"/>
  <c r="BM63" i="27" s="1"/>
  <c r="BA100" i="27"/>
  <c r="BA58" i="27"/>
  <c r="BO64" i="27" s="1"/>
  <c r="BA101" i="27"/>
  <c r="BA59" i="27"/>
  <c r="BH65" i="27" s="1"/>
  <c r="BH67" i="27" s="1"/>
  <c r="BA48" i="27"/>
  <c r="BA45" i="27"/>
  <c r="BA99" i="27" l="1"/>
  <c r="BA57" i="27"/>
  <c r="BN63" i="27" s="1"/>
  <c r="BC41" i="27"/>
  <c r="BC43" i="27"/>
  <c r="BC50" i="27" s="1"/>
  <c r="BC42" i="27"/>
  <c r="BC49" i="27" s="1"/>
  <c r="BD38" i="27"/>
  <c r="BC44" i="27"/>
  <c r="BC52" i="27" s="1"/>
  <c r="BC103" i="27" s="1"/>
  <c r="BB100" i="27"/>
  <c r="BB58" i="27"/>
  <c r="BP64" i="27" s="1"/>
  <c r="BB101" i="27"/>
  <c r="BB59" i="27"/>
  <c r="BI65" i="27" s="1"/>
  <c r="BB48" i="27"/>
  <c r="BB45" i="27"/>
  <c r="BC101" i="27" l="1"/>
  <c r="BC59" i="27"/>
  <c r="BJ65" i="27" s="1"/>
  <c r="BJ67" i="27" s="1"/>
  <c r="BC48" i="27"/>
  <c r="BC45" i="27"/>
  <c r="BB99" i="27"/>
  <c r="BB57" i="27"/>
  <c r="BO63" i="27" s="1"/>
  <c r="BI67" i="27"/>
  <c r="BE38" i="27"/>
  <c r="BD43" i="27"/>
  <c r="BD50" i="27" s="1"/>
  <c r="BD41" i="27"/>
  <c r="BD44" i="27"/>
  <c r="BD52" i="27" s="1"/>
  <c r="BD103" i="27" s="1"/>
  <c r="BD42" i="27"/>
  <c r="BD49" i="27" s="1"/>
  <c r="BC100" i="27"/>
  <c r="BC58" i="27"/>
  <c r="BQ64" i="27" s="1"/>
  <c r="BD48" i="27" l="1"/>
  <c r="BD45" i="27"/>
  <c r="BC99" i="27"/>
  <c r="BC57" i="27"/>
  <c r="BP63" i="27" s="1"/>
  <c r="BD101" i="27"/>
  <c r="BD59" i="27"/>
  <c r="BK65" i="27" s="1"/>
  <c r="BD100" i="27"/>
  <c r="BD58" i="27"/>
  <c r="BR64" i="27" s="1"/>
  <c r="BE43" i="27"/>
  <c r="BE50" i="27" s="1"/>
  <c r="BE41" i="27"/>
  <c r="BE44" i="27"/>
  <c r="BE52" i="27" s="1"/>
  <c r="BE103" i="27" s="1"/>
  <c r="BE42" i="27"/>
  <c r="BE49" i="27" s="1"/>
  <c r="BF38" i="27"/>
  <c r="BF43" i="27" l="1"/>
  <c r="BF50" i="27" s="1"/>
  <c r="BF41" i="27"/>
  <c r="BF42" i="27"/>
  <c r="BF49" i="27" s="1"/>
  <c r="BG38" i="27"/>
  <c r="BF44" i="27"/>
  <c r="BF52" i="27" s="1"/>
  <c r="BF103" i="27" s="1"/>
  <c r="BE100" i="27"/>
  <c r="BE58" i="27"/>
  <c r="BS64" i="27" s="1"/>
  <c r="BE48" i="27"/>
  <c r="BE45" i="27"/>
  <c r="BE101" i="27"/>
  <c r="BE59" i="27"/>
  <c r="BL65" i="27" s="1"/>
  <c r="BL67" i="27" s="1"/>
  <c r="BK67" i="27"/>
  <c r="BD99" i="27"/>
  <c r="BD57" i="27"/>
  <c r="BQ63" i="27" s="1"/>
  <c r="BF48" i="27" l="1"/>
  <c r="BF45" i="27"/>
  <c r="BF101" i="27"/>
  <c r="BF59" i="27"/>
  <c r="BM65" i="27" s="1"/>
  <c r="BE99" i="27"/>
  <c r="BE57" i="27"/>
  <c r="BR63" i="27" s="1"/>
  <c r="BG43" i="27"/>
  <c r="BG50" i="27" s="1"/>
  <c r="BH38" i="27"/>
  <c r="BG44" i="27"/>
  <c r="BG52" i="27" s="1"/>
  <c r="BG103" i="27" s="1"/>
  <c r="BG41" i="27"/>
  <c r="BG42" i="27"/>
  <c r="BG49" i="27" s="1"/>
  <c r="BF100" i="27"/>
  <c r="BF58" i="27"/>
  <c r="BT64" i="27" s="1"/>
  <c r="BG101" i="27" l="1"/>
  <c r="BG59" i="27"/>
  <c r="BN65" i="27" s="1"/>
  <c r="BG100" i="27"/>
  <c r="BG58" i="27"/>
  <c r="BU64" i="27" s="1"/>
  <c r="BG48" i="27"/>
  <c r="BG45" i="27"/>
  <c r="BF99" i="27"/>
  <c r="BF57" i="27"/>
  <c r="BS63" i="27" s="1"/>
  <c r="BH42" i="27"/>
  <c r="BH49" i="27" s="1"/>
  <c r="BH44" i="27"/>
  <c r="BH52" i="27" s="1"/>
  <c r="BH103" i="27" s="1"/>
  <c r="BH43" i="27"/>
  <c r="BH50" i="27" s="1"/>
  <c r="BH41" i="27"/>
  <c r="BI38" i="27"/>
  <c r="BM67" i="27"/>
  <c r="G7" i="31"/>
  <c r="BH101" i="27" l="1"/>
  <c r="BH59" i="27"/>
  <c r="BO65" i="27" s="1"/>
  <c r="BO67" i="27" s="1"/>
  <c r="BH100" i="27"/>
  <c r="BH58" i="27"/>
  <c r="BV64" i="27" s="1"/>
  <c r="BN67" i="27"/>
  <c r="BJ38" i="27"/>
  <c r="BI43" i="27"/>
  <c r="BI50" i="27" s="1"/>
  <c r="BI44" i="27"/>
  <c r="BI52" i="27" s="1"/>
  <c r="BI103" i="27" s="1"/>
  <c r="BI41" i="27"/>
  <c r="BI42" i="27"/>
  <c r="BI49" i="27" s="1"/>
  <c r="BH48" i="27"/>
  <c r="BH45" i="27"/>
  <c r="BG99" i="27"/>
  <c r="BG57" i="27"/>
  <c r="BT63" i="27" s="1"/>
  <c r="BI101" i="27" l="1"/>
  <c r="BI59" i="27"/>
  <c r="BP65" i="27" s="1"/>
  <c r="BI100" i="27"/>
  <c r="BI58" i="27"/>
  <c r="BW64" i="27" s="1"/>
  <c r="BJ42" i="27"/>
  <c r="BJ49" i="27" s="1"/>
  <c r="BK38" i="27"/>
  <c r="BJ41" i="27"/>
  <c r="BJ43" i="27"/>
  <c r="BJ50" i="27" s="1"/>
  <c r="BJ44" i="27"/>
  <c r="BJ52" i="27" s="1"/>
  <c r="BJ103" i="27" s="1"/>
  <c r="BH99" i="27"/>
  <c r="BH57" i="27"/>
  <c r="BU63" i="27" s="1"/>
  <c r="BI48" i="27"/>
  <c r="BI45" i="27"/>
  <c r="BI99" i="27" l="1"/>
  <c r="BI57" i="27"/>
  <c r="BV63" i="27" s="1"/>
  <c r="BJ48" i="27"/>
  <c r="BJ45" i="27"/>
  <c r="BJ101" i="27"/>
  <c r="BJ59" i="27"/>
  <c r="BQ65" i="27" s="1"/>
  <c r="BQ67" i="27" s="1"/>
  <c r="BK41" i="27"/>
  <c r="BK43" i="27"/>
  <c r="BK50" i="27" s="1"/>
  <c r="BK42" i="27"/>
  <c r="BK49" i="27" s="1"/>
  <c r="BL38" i="27"/>
  <c r="BK44" i="27"/>
  <c r="BK52" i="27" s="1"/>
  <c r="BK103" i="27" s="1"/>
  <c r="BJ100" i="27"/>
  <c r="BJ58" i="27"/>
  <c r="BX64" i="27" s="1"/>
  <c r="BP67" i="27"/>
  <c r="BK48" i="27" l="1"/>
  <c r="BK45" i="27"/>
  <c r="BJ99" i="27"/>
  <c r="BJ57" i="27"/>
  <c r="BW63" i="27" s="1"/>
  <c r="BM38" i="27"/>
  <c r="BL43" i="27"/>
  <c r="BL50" i="27" s="1"/>
  <c r="BL44" i="27"/>
  <c r="BL52" i="27" s="1"/>
  <c r="BL103" i="27" s="1"/>
  <c r="BL41" i="27"/>
  <c r="BL42" i="27"/>
  <c r="BL49" i="27" s="1"/>
  <c r="BK100" i="27"/>
  <c r="BK58" i="27"/>
  <c r="BY64" i="27" s="1"/>
  <c r="H6" i="31" s="1"/>
  <c r="BK101" i="27"/>
  <c r="BK59" i="27"/>
  <c r="BR65" i="27" s="1"/>
  <c r="BR67" i="27" l="1"/>
  <c r="BL101" i="27"/>
  <c r="BL59" i="27"/>
  <c r="BS65" i="27" s="1"/>
  <c r="BS67" i="27" s="1"/>
  <c r="BL100" i="27"/>
  <c r="BL58" i="27"/>
  <c r="BZ64" i="27" s="1"/>
  <c r="BN38" i="27"/>
  <c r="BM44" i="27"/>
  <c r="BM52" i="27" s="1"/>
  <c r="BM103" i="27" s="1"/>
  <c r="BM43" i="27"/>
  <c r="BM50" i="27" s="1"/>
  <c r="BM41" i="27"/>
  <c r="BM42" i="27"/>
  <c r="BM49" i="27" s="1"/>
  <c r="BK99" i="27"/>
  <c r="BK57" i="27"/>
  <c r="BX63" i="27" s="1"/>
  <c r="BL48" i="27"/>
  <c r="BL45" i="27"/>
  <c r="BM100" i="27" l="1"/>
  <c r="BM58" i="27"/>
  <c r="CA64" i="27" s="1"/>
  <c r="BN43" i="27"/>
  <c r="BN50" i="27" s="1"/>
  <c r="BN41" i="27"/>
  <c r="BO38" i="27"/>
  <c r="BN42" i="27"/>
  <c r="BN49" i="27" s="1"/>
  <c r="BN44" i="27"/>
  <c r="BN52" i="27" s="1"/>
  <c r="BN103" i="27" s="1"/>
  <c r="BL99" i="27"/>
  <c r="BL57" i="27"/>
  <c r="BY63" i="27" s="1"/>
  <c r="BM48" i="27"/>
  <c r="BM45" i="27"/>
  <c r="BM101" i="27"/>
  <c r="BM59" i="27"/>
  <c r="BT65" i="27" s="1"/>
  <c r="BN48" i="27" l="1"/>
  <c r="BN45" i="27"/>
  <c r="BT67" i="27"/>
  <c r="BN101" i="27"/>
  <c r="BN59" i="27"/>
  <c r="BU65" i="27" s="1"/>
  <c r="BU67" i="27" s="1"/>
  <c r="BM99" i="27"/>
  <c r="BM57" i="27"/>
  <c r="BZ63" i="27" s="1"/>
  <c r="BN100" i="27"/>
  <c r="BN58" i="27"/>
  <c r="CB64" i="27" s="1"/>
  <c r="BO43" i="27"/>
  <c r="BO50" i="27" s="1"/>
  <c r="BP38" i="27"/>
  <c r="BO44" i="27"/>
  <c r="BO52" i="27" s="1"/>
  <c r="BO103" i="27" s="1"/>
  <c r="BO42" i="27"/>
  <c r="BO49" i="27" s="1"/>
  <c r="BO41" i="27"/>
  <c r="BO48" i="27" l="1"/>
  <c r="BO45" i="27"/>
  <c r="BO101" i="27"/>
  <c r="BO59" i="27"/>
  <c r="BV65" i="27" s="1"/>
  <c r="BO100" i="27"/>
  <c r="BO58" i="27"/>
  <c r="CC64" i="27" s="1"/>
  <c r="BP42" i="27"/>
  <c r="BP49" i="27" s="1"/>
  <c r="BP41" i="27"/>
  <c r="BP43" i="27"/>
  <c r="BP50" i="27" s="1"/>
  <c r="BQ38" i="27"/>
  <c r="BP44" i="27"/>
  <c r="BP52" i="27" s="1"/>
  <c r="BP103" i="27" s="1"/>
  <c r="BN99" i="27"/>
  <c r="BN57" i="27"/>
  <c r="CA63" i="27" s="1"/>
  <c r="BP101" i="27" l="1"/>
  <c r="BP59" i="27"/>
  <c r="BW65" i="27" s="1"/>
  <c r="BW67" i="27" s="1"/>
  <c r="BV67" i="27"/>
  <c r="BP48" i="27"/>
  <c r="BP45" i="27"/>
  <c r="BP100" i="27"/>
  <c r="BP58" i="27"/>
  <c r="CD64" i="27" s="1"/>
  <c r="BR38" i="27"/>
  <c r="BQ43" i="27"/>
  <c r="BQ50" i="27" s="1"/>
  <c r="BQ44" i="27"/>
  <c r="BQ52" i="27" s="1"/>
  <c r="BQ103" i="27" s="1"/>
  <c r="BQ42" i="27"/>
  <c r="BQ49" i="27" s="1"/>
  <c r="BQ41" i="27"/>
  <c r="BO99" i="27"/>
  <c r="BO57" i="27"/>
  <c r="CB63" i="27" s="1"/>
  <c r="BQ101" i="27" l="1"/>
  <c r="BQ59" i="27"/>
  <c r="BX65" i="27" s="1"/>
  <c r="BX67" i="27" s="1"/>
  <c r="BQ48" i="27"/>
  <c r="BQ45" i="27"/>
  <c r="BR42" i="27"/>
  <c r="BR49" i="27" s="1"/>
  <c r="BR44" i="27"/>
  <c r="BR52" i="27" s="1"/>
  <c r="BR103" i="27" s="1"/>
  <c r="BS38" i="27"/>
  <c r="BR43" i="27"/>
  <c r="BR50" i="27" s="1"/>
  <c r="BR41" i="27"/>
  <c r="BQ100" i="27"/>
  <c r="BQ58" i="27"/>
  <c r="CE64" i="27" s="1"/>
  <c r="BP99" i="27"/>
  <c r="BP57" i="27"/>
  <c r="CC63" i="27" s="1"/>
  <c r="BR101" i="27" l="1"/>
  <c r="BR59" i="27"/>
  <c r="BY65" i="27" s="1"/>
  <c r="BY67" i="27" s="1"/>
  <c r="BS41" i="27"/>
  <c r="BS43" i="27"/>
  <c r="BS50" i="27" s="1"/>
  <c r="BS42" i="27"/>
  <c r="BS49" i="27" s="1"/>
  <c r="BS44" i="27"/>
  <c r="BS52" i="27" s="1"/>
  <c r="BS103" i="27" s="1"/>
  <c r="BT38" i="27"/>
  <c r="BQ99" i="27"/>
  <c r="BQ57" i="27"/>
  <c r="CD63" i="27" s="1"/>
  <c r="BR48" i="27"/>
  <c r="BR45" i="27"/>
  <c r="BR100" i="27"/>
  <c r="BR58" i="27"/>
  <c r="CF64" i="27" s="1"/>
  <c r="BR99" i="27" l="1"/>
  <c r="BR57" i="27"/>
  <c r="CE63" i="27" s="1"/>
  <c r="BS101" i="27"/>
  <c r="BS59" i="27"/>
  <c r="BZ65" i="27" s="1"/>
  <c r="BZ67" i="27" s="1"/>
  <c r="BT42" i="27"/>
  <c r="BT49" i="27" s="1"/>
  <c r="BT41" i="27"/>
  <c r="BT43" i="27"/>
  <c r="BT50" i="27" s="1"/>
  <c r="BU38" i="27"/>
  <c r="BT44" i="27"/>
  <c r="BT52" i="27" s="1"/>
  <c r="BT103" i="27" s="1"/>
  <c r="BS48" i="27"/>
  <c r="BS45" i="27"/>
  <c r="BS100" i="27"/>
  <c r="BS58" i="27"/>
  <c r="CG64" i="27" s="1"/>
  <c r="BT101" i="27" l="1"/>
  <c r="BT59" i="27"/>
  <c r="CA65" i="27" s="1"/>
  <c r="BS99" i="27"/>
  <c r="BS57" i="27"/>
  <c r="CF63" i="27" s="1"/>
  <c r="BT48" i="27"/>
  <c r="BT45" i="27"/>
  <c r="BT100" i="27"/>
  <c r="BT58" i="27"/>
  <c r="CH64" i="27" s="1"/>
  <c r="BU43" i="27"/>
  <c r="BU50" i="27" s="1"/>
  <c r="BV38" i="27"/>
  <c r="BU42" i="27"/>
  <c r="BU49" i="27" s="1"/>
  <c r="BU44" i="27"/>
  <c r="BU52" i="27" s="1"/>
  <c r="BU103" i="27" s="1"/>
  <c r="BU41" i="27"/>
  <c r="BU100" i="27" l="1"/>
  <c r="BU58" i="27"/>
  <c r="CI64" i="27" s="1"/>
  <c r="BV43" i="27"/>
  <c r="BV50" i="27" s="1"/>
  <c r="BV41" i="27"/>
  <c r="BV42" i="27"/>
  <c r="BV49" i="27" s="1"/>
  <c r="BW38" i="27"/>
  <c r="BV44" i="27"/>
  <c r="BV52" i="27" s="1"/>
  <c r="BV103" i="27" s="1"/>
  <c r="BU48" i="27"/>
  <c r="BU45" i="27"/>
  <c r="BU101" i="27"/>
  <c r="BU59" i="27"/>
  <c r="CB65" i="27" s="1"/>
  <c r="CB67" i="27" s="1"/>
  <c r="CA67" i="27"/>
  <c r="BT99" i="27"/>
  <c r="BT57" i="27"/>
  <c r="CG63" i="27" s="1"/>
  <c r="BV101" i="27" l="1"/>
  <c r="BV59" i="27"/>
  <c r="CC65" i="27" s="1"/>
  <c r="CC67" i="27" s="1"/>
  <c r="BW43" i="27"/>
  <c r="BW50" i="27" s="1"/>
  <c r="BW42" i="27"/>
  <c r="BW49" i="27" s="1"/>
  <c r="BX38" i="27"/>
  <c r="BW41" i="27"/>
  <c r="BW44" i="27"/>
  <c r="BW52" i="27" s="1"/>
  <c r="BW103" i="27" s="1"/>
  <c r="BV100" i="27"/>
  <c r="BV58" i="27"/>
  <c r="CJ64" i="27" s="1"/>
  <c r="BU99" i="27"/>
  <c r="BU57" i="27"/>
  <c r="CH63" i="27" s="1"/>
  <c r="BV48" i="27"/>
  <c r="BV45" i="27"/>
  <c r="BW101" i="27" l="1"/>
  <c r="BW59" i="27"/>
  <c r="CD65" i="27" s="1"/>
  <c r="BW48" i="27"/>
  <c r="BW45" i="27"/>
  <c r="BV99" i="27"/>
  <c r="BV57" i="27"/>
  <c r="CI63" i="27" s="1"/>
  <c r="BX42" i="27"/>
  <c r="BX49" i="27" s="1"/>
  <c r="BX44" i="27"/>
  <c r="BX52" i="27" s="1"/>
  <c r="BX103" i="27" s="1"/>
  <c r="BX41" i="27"/>
  <c r="BX43" i="27"/>
  <c r="BX50" i="27" s="1"/>
  <c r="BY38" i="27"/>
  <c r="BW100" i="27"/>
  <c r="BW58" i="27"/>
  <c r="CK64" i="27" s="1"/>
  <c r="BY43" i="27" l="1"/>
  <c r="BY50" i="27" s="1"/>
  <c r="BY41" i="27"/>
  <c r="BY44" i="27"/>
  <c r="BY52" i="27" s="1"/>
  <c r="BY103" i="27" s="1"/>
  <c r="BY42" i="27"/>
  <c r="BY49" i="27" s="1"/>
  <c r="BZ38" i="27"/>
  <c r="BX100" i="27"/>
  <c r="BX58" i="27"/>
  <c r="BW99" i="27"/>
  <c r="BW57" i="27"/>
  <c r="CJ63" i="27" s="1"/>
  <c r="E64" i="27"/>
  <c r="E6" i="31"/>
  <c r="F6" i="31"/>
  <c r="G6" i="31"/>
  <c r="I6" i="31"/>
  <c r="BX101" i="27"/>
  <c r="BX59" i="27"/>
  <c r="CE65" i="27" s="1"/>
  <c r="CE67" i="27" s="1"/>
  <c r="CD67" i="27"/>
  <c r="BX48" i="27"/>
  <c r="BX45" i="27"/>
  <c r="BX99" i="27" l="1"/>
  <c r="BX57" i="27"/>
  <c r="CK63" i="27" s="1"/>
  <c r="BY100" i="27"/>
  <c r="BY58" i="27"/>
  <c r="J6" i="31"/>
  <c r="BY48" i="27"/>
  <c r="BY45" i="27"/>
  <c r="BZ41" i="27"/>
  <c r="CA38" i="27"/>
  <c r="BZ44" i="27"/>
  <c r="BZ52" i="27" s="1"/>
  <c r="BZ103" i="27" s="1"/>
  <c r="BZ42" i="27"/>
  <c r="BZ49" i="27" s="1"/>
  <c r="BZ43" i="27"/>
  <c r="BZ50" i="27" s="1"/>
  <c r="BY101" i="27"/>
  <c r="BY59" i="27"/>
  <c r="CF65" i="27" s="1"/>
  <c r="BZ100" i="27" l="1"/>
  <c r="BZ58" i="27"/>
  <c r="CF67" i="27"/>
  <c r="CA41" i="27"/>
  <c r="CA43" i="27"/>
  <c r="CA50" i="27" s="1"/>
  <c r="CA42" i="27"/>
  <c r="CA49" i="27" s="1"/>
  <c r="CA44" i="27"/>
  <c r="CA52" i="27" s="1"/>
  <c r="CA103" i="27" s="1"/>
  <c r="CB38" i="27"/>
  <c r="BY99" i="27"/>
  <c r="BY57" i="27"/>
  <c r="E63" i="27"/>
  <c r="E5" i="31"/>
  <c r="F5" i="31"/>
  <c r="G5" i="31"/>
  <c r="G9" i="31" s="1"/>
  <c r="H5" i="31"/>
  <c r="I5" i="31"/>
  <c r="BZ101" i="27"/>
  <c r="BZ59" i="27"/>
  <c r="CG65" i="27" s="1"/>
  <c r="CG67" i="27" s="1"/>
  <c r="BZ48" i="27"/>
  <c r="BZ45" i="27"/>
  <c r="CA100" i="27" l="1"/>
  <c r="CA58" i="27"/>
  <c r="J5" i="31"/>
  <c r="CA101" i="27"/>
  <c r="CA59" i="27"/>
  <c r="CH65" i="27" s="1"/>
  <c r="CH67" i="27" s="1"/>
  <c r="BZ99" i="27"/>
  <c r="BZ57" i="27"/>
  <c r="CB42" i="27"/>
  <c r="CB49" i="27" s="1"/>
  <c r="CB41" i="27"/>
  <c r="CB43" i="27"/>
  <c r="CB50" i="27" s="1"/>
  <c r="CB44" i="27"/>
  <c r="CB52" i="27" s="1"/>
  <c r="CB103" i="27" s="1"/>
  <c r="CC38" i="27"/>
  <c r="CA48" i="27"/>
  <c r="CA45" i="27"/>
  <c r="CB101" i="27" l="1"/>
  <c r="CB59" i="27"/>
  <c r="CI65" i="27" s="1"/>
  <c r="CI67" i="27" s="1"/>
  <c r="CA99" i="27"/>
  <c r="CA57" i="27"/>
  <c r="CB48" i="27"/>
  <c r="CB45" i="27"/>
  <c r="CC43" i="27"/>
  <c r="CC50" i="27" s="1"/>
  <c r="CC42" i="27"/>
  <c r="CC49" i="27" s="1"/>
  <c r="CD38" i="27"/>
  <c r="CC44" i="27"/>
  <c r="CC52" i="27" s="1"/>
  <c r="CC103" i="27" s="1"/>
  <c r="CC41" i="27"/>
  <c r="CB100" i="27"/>
  <c r="CB58" i="27"/>
  <c r="CC48" i="27" l="1"/>
  <c r="CC45" i="27"/>
  <c r="CC101" i="27"/>
  <c r="CC59" i="27"/>
  <c r="CJ65" i="27" s="1"/>
  <c r="CJ67" i="27" s="1"/>
  <c r="CD43" i="27"/>
  <c r="CD50" i="27" s="1"/>
  <c r="CD41" i="27"/>
  <c r="CD42" i="27"/>
  <c r="CD49" i="27" s="1"/>
  <c r="CD44" i="27"/>
  <c r="CD52" i="27" s="1"/>
  <c r="CD103" i="27" s="1"/>
  <c r="CE38" i="27"/>
  <c r="CC100" i="27"/>
  <c r="CC58" i="27"/>
  <c r="CB99" i="27"/>
  <c r="CB57" i="27"/>
  <c r="CD100" i="27" l="1"/>
  <c r="CD58" i="27"/>
  <c r="CE42" i="27"/>
  <c r="CE49" i="27" s="1"/>
  <c r="CF38" i="27"/>
  <c r="CE44" i="27"/>
  <c r="CE52" i="27" s="1"/>
  <c r="CE103" i="27" s="1"/>
  <c r="CE41" i="27"/>
  <c r="CE43" i="27"/>
  <c r="CE50" i="27" s="1"/>
  <c r="CD48" i="27"/>
  <c r="CD45" i="27"/>
  <c r="CD101" i="27"/>
  <c r="CD59" i="27"/>
  <c r="CK65" i="27" s="1"/>
  <c r="CC99" i="27"/>
  <c r="CC57" i="27"/>
  <c r="CD99" i="27" l="1"/>
  <c r="CD57" i="27"/>
  <c r="CF42" i="27"/>
  <c r="CF49" i="27" s="1"/>
  <c r="CF41" i="27"/>
  <c r="CF44" i="27"/>
  <c r="CF52" i="27" s="1"/>
  <c r="CF103" i="27" s="1"/>
  <c r="CF43" i="27"/>
  <c r="CF50" i="27" s="1"/>
  <c r="CG38" i="27"/>
  <c r="CE101" i="27"/>
  <c r="CE59" i="27"/>
  <c r="CE100" i="27"/>
  <c r="CE58" i="27"/>
  <c r="E65" i="27"/>
  <c r="E67" i="27" s="1"/>
  <c r="E7" i="31"/>
  <c r="F7" i="31"/>
  <c r="F9" i="31" s="1"/>
  <c r="H7" i="31"/>
  <c r="H9" i="31" s="1"/>
  <c r="CK67" i="27"/>
  <c r="I7" i="31"/>
  <c r="I9" i="31" s="1"/>
  <c r="CE48" i="27"/>
  <c r="CE45" i="27"/>
  <c r="CF48" i="27" l="1"/>
  <c r="CF45" i="27"/>
  <c r="CG43" i="27"/>
  <c r="CG50" i="27" s="1"/>
  <c r="CG41" i="27"/>
  <c r="CG44" i="27"/>
  <c r="CG52" i="27" s="1"/>
  <c r="CG103" i="27" s="1"/>
  <c r="CH38" i="27"/>
  <c r="CG42" i="27"/>
  <c r="CG49" i="27" s="1"/>
  <c r="CF100" i="27"/>
  <c r="CF58" i="27"/>
  <c r="CE99" i="27"/>
  <c r="CE57" i="27"/>
  <c r="CF101" i="27"/>
  <c r="CF59" i="27"/>
  <c r="J7" i="31"/>
  <c r="J9" i="31" s="1"/>
  <c r="E9" i="31"/>
  <c r="CG48" i="27" l="1"/>
  <c r="CG45" i="27"/>
  <c r="CG100" i="27"/>
  <c r="CG58" i="27"/>
  <c r="CG101" i="27"/>
  <c r="CG59" i="27"/>
  <c r="CH41" i="27"/>
  <c r="CH44" i="27"/>
  <c r="CH52" i="27" s="1"/>
  <c r="CH103" i="27" s="1"/>
  <c r="CI38" i="27"/>
  <c r="CH43" i="27"/>
  <c r="CH50" i="27" s="1"/>
  <c r="CH42" i="27"/>
  <c r="CH49" i="27" s="1"/>
  <c r="CF99" i="27"/>
  <c r="CF57" i="27"/>
  <c r="CH100" i="27" l="1"/>
  <c r="CH58" i="27"/>
  <c r="CH48" i="27"/>
  <c r="CH45" i="27"/>
  <c r="CH101" i="27"/>
  <c r="CH59" i="27"/>
  <c r="CI42" i="27"/>
  <c r="CI49" i="27" s="1"/>
  <c r="CI43" i="27"/>
  <c r="CI50" i="27" s="1"/>
  <c r="CI41" i="27"/>
  <c r="CI44" i="27"/>
  <c r="CI52" i="27" s="1"/>
  <c r="CI103" i="27" s="1"/>
  <c r="CJ38" i="27"/>
  <c r="CG99" i="27"/>
  <c r="CG57" i="27"/>
  <c r="CI101" i="27" l="1"/>
  <c r="CI59" i="27"/>
  <c r="CI100" i="27"/>
  <c r="CI58" i="27"/>
  <c r="CH99" i="27"/>
  <c r="CH57" i="27"/>
  <c r="CJ42" i="27"/>
  <c r="CJ49" i="27" s="1"/>
  <c r="CJ44" i="27"/>
  <c r="CJ52" i="27" s="1"/>
  <c r="CJ103" i="27" s="1"/>
  <c r="CJ43" i="27"/>
  <c r="CJ50" i="27" s="1"/>
  <c r="CJ41" i="27"/>
  <c r="CK38" i="27"/>
  <c r="CI48" i="27"/>
  <c r="CI45" i="27"/>
  <c r="CI99" i="27" l="1"/>
  <c r="CI57" i="27"/>
  <c r="CK43" i="27"/>
  <c r="CK50" i="27" s="1"/>
  <c r="CK42" i="27"/>
  <c r="CK49" i="27" s="1"/>
  <c r="CK41" i="27"/>
  <c r="CK44" i="27"/>
  <c r="CK52" i="27" s="1"/>
  <c r="CJ100" i="27"/>
  <c r="CJ58" i="27"/>
  <c r="CJ48" i="27"/>
  <c r="CJ45" i="27"/>
  <c r="CJ101" i="27"/>
  <c r="CJ59" i="27"/>
  <c r="CK100" i="27" l="1"/>
  <c r="CK58" i="27"/>
  <c r="E58" i="27" s="1"/>
  <c r="D49" i="27"/>
  <c r="CK101" i="27"/>
  <c r="CK59" i="27"/>
  <c r="E59" i="27" s="1"/>
  <c r="D50" i="27"/>
  <c r="CK103" i="27"/>
  <c r="D52" i="27"/>
  <c r="CJ99" i="27"/>
  <c r="CJ57" i="27"/>
  <c r="CK48" i="27"/>
  <c r="CK45" i="27"/>
  <c r="CK99" i="27" l="1"/>
  <c r="CK57" i="27"/>
  <c r="E57" i="27" s="1"/>
  <c r="D48" i="27"/>
</calcChain>
</file>

<file path=xl/sharedStrings.xml><?xml version="1.0" encoding="utf-8"?>
<sst xmlns="http://schemas.openxmlformats.org/spreadsheetml/2006/main" count="41665" uniqueCount="8241">
  <si>
    <t>Scenario</t>
  </si>
  <si>
    <t>Updated</t>
  </si>
  <si>
    <t>Total</t>
  </si>
  <si>
    <t>Average</t>
  </si>
  <si>
    <t>Customer Type</t>
  </si>
  <si>
    <t>Total Customers</t>
  </si>
  <si>
    <t>UED Asset Value</t>
  </si>
  <si>
    <t>Total Upstream Costs</t>
  </si>
  <si>
    <t>% Recovered upfront (Total) vs UED Asset Cost</t>
  </si>
  <si>
    <t>% Recovered upfront (excl LCTA)</t>
  </si>
  <si>
    <t>% Recovered upfront (vs Capex)</t>
  </si>
  <si>
    <t>2 Digit Codes summary</t>
  </si>
  <si>
    <t>CB</t>
  </si>
  <si>
    <t>CH</t>
  </si>
  <si>
    <t>CR</t>
  </si>
  <si>
    <t>CS</t>
  </si>
  <si>
    <t>CL</t>
  </si>
  <si>
    <t>CN</t>
  </si>
  <si>
    <t>FX</t>
  </si>
  <si>
    <t>OA</t>
  </si>
  <si>
    <t>RW</t>
  </si>
  <si>
    <t>CD</t>
  </si>
  <si>
    <t>ZNX</t>
  </si>
  <si>
    <t>Total Capex</t>
  </si>
  <si>
    <t>Total Contribution</t>
  </si>
  <si>
    <t>Variance to Automated Data</t>
  </si>
  <si>
    <t>Tenix</t>
  </si>
  <si>
    <t>TENIX</t>
  </si>
  <si>
    <t>UE WBS</t>
  </si>
  <si>
    <t>ZNX Reference</t>
  </si>
  <si>
    <t>Project Title</t>
  </si>
  <si>
    <t>Pending</t>
  </si>
  <si>
    <t>Received</t>
  </si>
  <si>
    <t>Signed</t>
  </si>
  <si>
    <t>Project Contact</t>
  </si>
  <si>
    <t>CIC Project Type (based on ZNX TOC)</t>
  </si>
  <si>
    <t>Project Status
13.10.14</t>
  </si>
  <si>
    <t>Tot Actuals
12.8.14</t>
  </si>
  <si>
    <t>Date of Customer Acceptance</t>
  </si>
  <si>
    <t>Activity</t>
  </si>
  <si>
    <t>Activity (Two Letter)</t>
  </si>
  <si>
    <t>Current ZNX TOC (SOW $)</t>
  </si>
  <si>
    <t>Total End Customer Contribution (Excl GST)</t>
  </si>
  <si>
    <t>Customer Contribution to LCTA (Excl GST)</t>
  </si>
  <si>
    <t>ZNX Direct Cost</t>
  </si>
  <si>
    <t>UED Total Asset Cost</t>
  </si>
  <si>
    <t>UED Contribution to Customer Works</t>
  </si>
  <si>
    <t>Month/Year Received</t>
  </si>
  <si>
    <t>Ratio (CC/Total Asset Cost)</t>
  </si>
  <si>
    <t>Comment</t>
  </si>
  <si>
    <t>ZNX Direct Cost TOC</t>
  </si>
  <si>
    <t>Difference to Direct Cost</t>
  </si>
  <si>
    <t>Direct TOC Verified</t>
  </si>
  <si>
    <t>% Overhead</t>
  </si>
  <si>
    <t>UED-010164</t>
  </si>
  <si>
    <t>AAM-UED-010164</t>
  </si>
  <si>
    <t/>
  </si>
  <si>
    <t>-</t>
  </si>
  <si>
    <t>SP Approved</t>
  </si>
  <si>
    <t>CLSD</t>
  </si>
  <si>
    <t>CBL</t>
  </si>
  <si>
    <t>Yes</t>
  </si>
  <si>
    <t>UED-011364</t>
  </si>
  <si>
    <t>AAM-UED-011364</t>
  </si>
  <si>
    <t>CBP</t>
  </si>
  <si>
    <t>UED-011475</t>
  </si>
  <si>
    <t>AAM-UED-011475</t>
  </si>
  <si>
    <t>CRA</t>
  </si>
  <si>
    <t>UED-011653</t>
  </si>
  <si>
    <t>AAM-UED-011653</t>
  </si>
  <si>
    <t>UED-011693</t>
  </si>
  <si>
    <t>AAM-UED-011693</t>
  </si>
  <si>
    <t>UED-011731</t>
  </si>
  <si>
    <t>AAM-UED-011731</t>
  </si>
  <si>
    <t>UED-011768</t>
  </si>
  <si>
    <t>AAM-UED-011768</t>
  </si>
  <si>
    <t>UED-011821</t>
  </si>
  <si>
    <t>AAM-UED-011821</t>
  </si>
  <si>
    <t>UE Approved</t>
  </si>
  <si>
    <t>CBK</t>
  </si>
  <si>
    <t>UED-011866</t>
  </si>
  <si>
    <t>AAM-UED-011866</t>
  </si>
  <si>
    <t>CRS</t>
  </si>
  <si>
    <t>UED-011928</t>
  </si>
  <si>
    <t>AAM-UED-011928</t>
  </si>
  <si>
    <t>UED-011941</t>
  </si>
  <si>
    <t>AAM-UED-011941</t>
  </si>
  <si>
    <t>CSO</t>
  </si>
  <si>
    <t>UED-012006</t>
  </si>
  <si>
    <t>AAM-UED-012006</t>
  </si>
  <si>
    <t>UED-012247</t>
  </si>
  <si>
    <t>AAM-UED-012247</t>
  </si>
  <si>
    <t>FXR</t>
  </si>
  <si>
    <t>UED-012335</t>
  </si>
  <si>
    <t>AAM-UED-012335</t>
  </si>
  <si>
    <t>UED-COM-000048</t>
  </si>
  <si>
    <t>AAM-UED-012865</t>
  </si>
  <si>
    <t>REL</t>
  </si>
  <si>
    <t>In Kind - TOC equals Actuals</t>
  </si>
  <si>
    <t>UED-COM-000078</t>
  </si>
  <si>
    <t>ABA-CBP-000143</t>
  </si>
  <si>
    <t>UED-COM-000079</t>
  </si>
  <si>
    <t>AAM-UED-012873</t>
  </si>
  <si>
    <t>TECO</t>
  </si>
  <si>
    <t>UED-COM-000359</t>
  </si>
  <si>
    <t>AAM-UED-012871</t>
  </si>
  <si>
    <t>CRP</t>
  </si>
  <si>
    <t>UED-COM-000374</t>
  </si>
  <si>
    <t>AAM-UED-009801</t>
  </si>
  <si>
    <t>UED-COM-000382</t>
  </si>
  <si>
    <t>ABA-CBI-000017</t>
  </si>
  <si>
    <t>CBI</t>
  </si>
  <si>
    <t>Revised Feb 2014</t>
  </si>
  <si>
    <t>UED-COM-000399</t>
  </si>
  <si>
    <t>ABA-FXR-000129</t>
  </si>
  <si>
    <t>UED-COM-000403</t>
  </si>
  <si>
    <t>ABA-CRA-000129</t>
  </si>
  <si>
    <t>UED-COM-000436</t>
  </si>
  <si>
    <t>AAM-UED-012877</t>
  </si>
  <si>
    <t>Revised Apr 2012</t>
  </si>
  <si>
    <t>UED-COM-000562</t>
  </si>
  <si>
    <t>AAM-UED-012886</t>
  </si>
  <si>
    <t>UED-COM-000563</t>
  </si>
  <si>
    <t>AAM-UED-000134</t>
  </si>
  <si>
    <t>Revised Nov 2013</t>
  </si>
  <si>
    <t>UED-COM-000590</t>
  </si>
  <si>
    <t>AAM-UED-009981</t>
  </si>
  <si>
    <t>UED-COM-000593</t>
  </si>
  <si>
    <t>ABA-CHL-000023</t>
  </si>
  <si>
    <t>CHL</t>
  </si>
  <si>
    <t>Revised Oct 2013</t>
  </si>
  <si>
    <t>UED-COM-000620</t>
  </si>
  <si>
    <t>AAM-UED-012882</t>
  </si>
  <si>
    <t>CHH</t>
  </si>
  <si>
    <t>UED-COM-000622</t>
  </si>
  <si>
    <t>AAM-UED-012885</t>
  </si>
  <si>
    <t>UED-COM-000711</t>
  </si>
  <si>
    <t>AAM-UED-008837</t>
  </si>
  <si>
    <t>CBH</t>
  </si>
  <si>
    <t>UED-COM-000717</t>
  </si>
  <si>
    <t>ABA-CBI-000025</t>
  </si>
  <si>
    <t>UED-COM-000839</t>
  </si>
  <si>
    <t>AAM-UED-011600</t>
  </si>
  <si>
    <t>CLS</t>
  </si>
  <si>
    <t>UED-COM-000841</t>
  </si>
  <si>
    <t>AAM-UED-010316</t>
  </si>
  <si>
    <t>UED-COM-000855</t>
  </si>
  <si>
    <t>ABA-CBI-000024</t>
  </si>
  <si>
    <t>UED-COM-000863</t>
  </si>
  <si>
    <t>ABA-CBP-000032</t>
  </si>
  <si>
    <t>Revised Dec 2012</t>
  </si>
  <si>
    <t>UED-COM-000883</t>
  </si>
  <si>
    <t>AAM-UED-011124</t>
  </si>
  <si>
    <t>UED-COM-000889</t>
  </si>
  <si>
    <t>AAM-UED-012888</t>
  </si>
  <si>
    <t>Revised Apr 2013</t>
  </si>
  <si>
    <t>UED-COM-000920</t>
  </si>
  <si>
    <t>AAM-UED-009968</t>
  </si>
  <si>
    <t>UED-COM-000921</t>
  </si>
  <si>
    <t>AAM-UED-009969</t>
  </si>
  <si>
    <t>UED-COM-000924</t>
  </si>
  <si>
    <t>ABA-CRA-000025</t>
  </si>
  <si>
    <t>UED-COM-000925</t>
  </si>
  <si>
    <t>AAM-UED-010318</t>
  </si>
  <si>
    <t>UED-COM-000926</t>
  </si>
  <si>
    <t>ABA-CRA-000029</t>
  </si>
  <si>
    <t>UED-COM-000927</t>
  </si>
  <si>
    <t>AAM-UED-010323</t>
  </si>
  <si>
    <t>UED-COM-000929</t>
  </si>
  <si>
    <t>AAM-UED-010324</t>
  </si>
  <si>
    <t>UED-COM-000930</t>
  </si>
  <si>
    <t>AAM-UED-010325</t>
  </si>
  <si>
    <t>UED-COM-000931</t>
  </si>
  <si>
    <t>AAM-UED-010326</t>
  </si>
  <si>
    <t>UED-COM-000932</t>
  </si>
  <si>
    <t>AAM-UED-010328</t>
  </si>
  <si>
    <t>UED-COM-000939</t>
  </si>
  <si>
    <t>AAM-UED-009760</t>
  </si>
  <si>
    <t>UED-COM-000945</t>
  </si>
  <si>
    <t>AAM-UED-009858</t>
  </si>
  <si>
    <t>Revised Mar 2014</t>
  </si>
  <si>
    <t>UED-COM-000953</t>
  </si>
  <si>
    <t>AAM-UED-010384</t>
  </si>
  <si>
    <t>UED-COM-001032</t>
  </si>
  <si>
    <t>AAM-UED-011787</t>
  </si>
  <si>
    <t>UED-COM-001033</t>
  </si>
  <si>
    <t>AAM-UED-007970</t>
  </si>
  <si>
    <t>UED-COM-001109</t>
  </si>
  <si>
    <t>ABA-CBL-000087</t>
  </si>
  <si>
    <t>Revised Aug 2013</t>
  </si>
  <si>
    <t>UED-COM-001114</t>
  </si>
  <si>
    <t>AAM-UED-012899</t>
  </si>
  <si>
    <t>UED-COM-001115</t>
  </si>
  <si>
    <t>AAM-UED-012900</t>
  </si>
  <si>
    <t>UED-COM-001116</t>
  </si>
  <si>
    <t>AAM-UED-012901</t>
  </si>
  <si>
    <t>UED-COM-001117</t>
  </si>
  <si>
    <t>AAM-UED-012902</t>
  </si>
  <si>
    <t>UED-COM-001119</t>
  </si>
  <si>
    <t>AAM-UED-012889</t>
  </si>
  <si>
    <t>UED-COM-001120</t>
  </si>
  <si>
    <t>ABA-CBP-000133</t>
  </si>
  <si>
    <t>UED-COM-001125</t>
  </si>
  <si>
    <t>AAM-UED-012906</t>
  </si>
  <si>
    <t>CBk</t>
  </si>
  <si>
    <t>UED-COM-001126</t>
  </si>
  <si>
    <t>ABA-CRA-000138</t>
  </si>
  <si>
    <t>Revised Jun 2013</t>
  </si>
  <si>
    <t>UED-COM-001129</t>
  </si>
  <si>
    <t>AAM-UED-012908</t>
  </si>
  <si>
    <t>UED-COM-001141</t>
  </si>
  <si>
    <t>AAM-UED-012910</t>
  </si>
  <si>
    <t>UED-COM-001177</t>
  </si>
  <si>
    <t>ABA-CBK-000163</t>
  </si>
  <si>
    <t>UED-COM-001179</t>
  </si>
  <si>
    <t>AAM-UED-012823</t>
  </si>
  <si>
    <t>Revised Mar 2013</t>
  </si>
  <si>
    <t>UED-COM-001180</t>
  </si>
  <si>
    <t>AAM-UED-012919</t>
  </si>
  <si>
    <t>UED-COM-001181</t>
  </si>
  <si>
    <t>AAM-UED-011324</t>
  </si>
  <si>
    <t>UED-COM-001183</t>
  </si>
  <si>
    <t>ABA-CLN-000007</t>
  </si>
  <si>
    <t>CLN</t>
  </si>
  <si>
    <t>UED-COM-001185</t>
  </si>
  <si>
    <t>AAM-UED-012925</t>
  </si>
  <si>
    <t>UED-COM-001190</t>
  </si>
  <si>
    <t>AAM-UED-011314</t>
  </si>
  <si>
    <t>UED-COM-001191</t>
  </si>
  <si>
    <t>AAM-UED-011315</t>
  </si>
  <si>
    <t>UED-COM-001192</t>
  </si>
  <si>
    <t>AAM-UED-011334</t>
  </si>
  <si>
    <t>CRU</t>
  </si>
  <si>
    <t>UED-COM-001196</t>
  </si>
  <si>
    <t>AAM-UED-011832</t>
  </si>
  <si>
    <t>CBE</t>
  </si>
  <si>
    <t>UED-COM-001197</t>
  </si>
  <si>
    <t>ABA-CBL-000020</t>
  </si>
  <si>
    <t>UED-COM-001201</t>
  </si>
  <si>
    <t>AAM-UED-011890</t>
  </si>
  <si>
    <t>UED-COM-001205</t>
  </si>
  <si>
    <t>AAM-UED-011874</t>
  </si>
  <si>
    <t>UED-COM-001208</t>
  </si>
  <si>
    <t>AAM-UED-011807</t>
  </si>
  <si>
    <t>UED-COM-001211</t>
  </si>
  <si>
    <t>AAM-UED-011897</t>
  </si>
  <si>
    <t>UED-COM-001222</t>
  </si>
  <si>
    <t>AAM-UED-011868</t>
  </si>
  <si>
    <t>UED-COM-001223</t>
  </si>
  <si>
    <t>AAM-UED-011627</t>
  </si>
  <si>
    <t>Revised Jul 2012</t>
  </si>
  <si>
    <t>UED-COM-001225</t>
  </si>
  <si>
    <t>AAM-UED-011198</t>
  </si>
  <si>
    <t>UED-COM-001226</t>
  </si>
  <si>
    <t>ABA-CBI-000055</t>
  </si>
  <si>
    <t>UED-COM-001227</t>
  </si>
  <si>
    <t>AAM-UED-011201</t>
  </si>
  <si>
    <t>UED-COM-001229</t>
  </si>
  <si>
    <t>ABA-CBI-000052</t>
  </si>
  <si>
    <t>Revised Dec 2013</t>
  </si>
  <si>
    <t>UED-COM-001230</t>
  </si>
  <si>
    <t>AAM-UED-011539</t>
  </si>
  <si>
    <t>UED-COM-001231</t>
  </si>
  <si>
    <t>AAM-UED-011624</t>
  </si>
  <si>
    <t>UED-COM-001232</t>
  </si>
  <si>
    <t>AAM-UED-011632</t>
  </si>
  <si>
    <t>UED-COM-001236</t>
  </si>
  <si>
    <t>AAM-UED-011726</t>
  </si>
  <si>
    <t>UED-COM-001243</t>
  </si>
  <si>
    <t>AAM-UED-011902</t>
  </si>
  <si>
    <t>UED-COM-001245</t>
  </si>
  <si>
    <t>AAM-UED-011906</t>
  </si>
  <si>
    <t>UED-COM-001248</t>
  </si>
  <si>
    <t>AAM-UED-011800</t>
  </si>
  <si>
    <t>UED-COM-001253</t>
  </si>
  <si>
    <t>AAM-UED-011732</t>
  </si>
  <si>
    <t>UED-COM-001254</t>
  </si>
  <si>
    <t>AAM-UED-011914</t>
  </si>
  <si>
    <t>UED-COM-001255</t>
  </si>
  <si>
    <t>AAM-UED-011864</t>
  </si>
  <si>
    <t>CRR</t>
  </si>
  <si>
    <t>UED-COM-001256</t>
  </si>
  <si>
    <t>AAM-UED-011846</t>
  </si>
  <si>
    <t>UED-COM-001260</t>
  </si>
  <si>
    <t>AAM-UED-011701</t>
  </si>
  <si>
    <t>UED-COM-001263</t>
  </si>
  <si>
    <t>ABA-CBK-000090</t>
  </si>
  <si>
    <t>UED-COM-001265</t>
  </si>
  <si>
    <t>AAM-UED-011477</t>
  </si>
  <si>
    <t>UED-COM-001278</t>
  </si>
  <si>
    <t>AAM-UED-011728</t>
  </si>
  <si>
    <t>UED-COM-001279</t>
  </si>
  <si>
    <t>AAM-UED-011494</t>
  </si>
  <si>
    <t>UED-COM-001281</t>
  </si>
  <si>
    <t>AAM-UED-011929</t>
  </si>
  <si>
    <t>UED-COM-001282</t>
  </si>
  <si>
    <t>AAM-UED-011669</t>
  </si>
  <si>
    <t>CBS</t>
  </si>
  <si>
    <t>UED-COM-001289</t>
  </si>
  <si>
    <t>AAM-UED-011934</t>
  </si>
  <si>
    <t>UED-COM-001291</t>
  </si>
  <si>
    <t>AAM-UED-010674</t>
  </si>
  <si>
    <t>UED-COM-001295</t>
  </si>
  <si>
    <t>AAM-UED-011943</t>
  </si>
  <si>
    <t>UED-COM-001296</t>
  </si>
  <si>
    <t>AAM-UED-011944</t>
  </si>
  <si>
    <t>UED-COM-001298</t>
  </si>
  <si>
    <t>AAM-UED-011626</t>
  </si>
  <si>
    <t>UED-COM-001299</t>
  </si>
  <si>
    <t>AAM-UED-011468</t>
  </si>
  <si>
    <t>UED-COM-001301</t>
  </si>
  <si>
    <t>AAM-UED-011907</t>
  </si>
  <si>
    <t>UED-COM-001311</t>
  </si>
  <si>
    <t>AAM-UED-011961</t>
  </si>
  <si>
    <t>UED-COM-001312</t>
  </si>
  <si>
    <t>AAM-UED-011962</t>
  </si>
  <si>
    <t>UED-COM-001313</t>
  </si>
  <si>
    <t>AAM-UED-011872</t>
  </si>
  <si>
    <t>UED-COM-001315</t>
  </si>
  <si>
    <t>AAM-UED-011963</t>
  </si>
  <si>
    <t>UED-COM-001316</t>
  </si>
  <si>
    <t>AAM-UED-011472</t>
  </si>
  <si>
    <t>UED-COM-001321</t>
  </si>
  <si>
    <t>AAM-UED-010971</t>
  </si>
  <si>
    <t>Revised Aug 2011</t>
  </si>
  <si>
    <t>UED-COM-001322</t>
  </si>
  <si>
    <t>AAM-UED-011572</t>
  </si>
  <si>
    <t>UED-COM-001329</t>
  </si>
  <si>
    <t>AAM-UED-011633</t>
  </si>
  <si>
    <t>Revised Jul 2011</t>
  </si>
  <si>
    <t>UED-COM-001340</t>
  </si>
  <si>
    <t>AAM-UED-011789</t>
  </si>
  <si>
    <t>UED-COM-001355</t>
  </si>
  <si>
    <t>AAM-UED-011765</t>
  </si>
  <si>
    <t>Revised Sep 2011</t>
  </si>
  <si>
    <t>UED-COM-001356</t>
  </si>
  <si>
    <t>AAM-UED-011554</t>
  </si>
  <si>
    <t>UED-COM-001357</t>
  </si>
  <si>
    <t>AAM-UED-011861</t>
  </si>
  <si>
    <t>UED-COM-001358</t>
  </si>
  <si>
    <t>AAM-UED-011788</t>
  </si>
  <si>
    <t>UED-COM-001359</t>
  </si>
  <si>
    <t>AAM-UED-011761</t>
  </si>
  <si>
    <t>UED-COM-001360</t>
  </si>
  <si>
    <t>AAM-UED-011657</t>
  </si>
  <si>
    <t>Revised Nov 2011</t>
  </si>
  <si>
    <t>UED-COM-001361</t>
  </si>
  <si>
    <t>AAM-UED-011566</t>
  </si>
  <si>
    <t>UED-COM-001364</t>
  </si>
  <si>
    <t>AAM-UED-011878</t>
  </si>
  <si>
    <t>Revised Jan 2012</t>
  </si>
  <si>
    <t>UED-COM-001365</t>
  </si>
  <si>
    <t>AAM-UED-005499</t>
  </si>
  <si>
    <t>UED-COM-001366</t>
  </si>
  <si>
    <t>AAM-UED-006765</t>
  </si>
  <si>
    <t>UED-COM-001369</t>
  </si>
  <si>
    <t>AAM-UED-008026</t>
  </si>
  <si>
    <t>UED-COM-001371</t>
  </si>
  <si>
    <t>AAM-UED-008859</t>
  </si>
  <si>
    <t>UED-COM-001381</t>
  </si>
  <si>
    <t>AAM-UED-010369</t>
  </si>
  <si>
    <t>UED-COM-001383</t>
  </si>
  <si>
    <t>AAM-UED-010455</t>
  </si>
  <si>
    <t>UED-COM-001384</t>
  </si>
  <si>
    <t>ABA-CLS-000001</t>
  </si>
  <si>
    <t>UED-COM-001385</t>
  </si>
  <si>
    <t>AAM-UED-010486</t>
  </si>
  <si>
    <t>UED-COM-001389</t>
  </si>
  <si>
    <t>AAM-UED-011493</t>
  </si>
  <si>
    <t>UED-COM-001390</t>
  </si>
  <si>
    <t>AAM-UED-011797</t>
  </si>
  <si>
    <t>UED-COM-001392</t>
  </si>
  <si>
    <t>AAM-UED-011834</t>
  </si>
  <si>
    <t>UED-COM-001399</t>
  </si>
  <si>
    <t>AAM-UED-011777</t>
  </si>
  <si>
    <t>UED-COM-001400</t>
  </si>
  <si>
    <t>AAM-UED-011922</t>
  </si>
  <si>
    <t>UED-COM-001401</t>
  </si>
  <si>
    <t>AAM-UED-011926</t>
  </si>
  <si>
    <t>UED-COM-001402</t>
  </si>
  <si>
    <t>AAM-UED-011397</t>
  </si>
  <si>
    <t>UED-COM-001403</t>
  </si>
  <si>
    <t>AAM-UED-011661</t>
  </si>
  <si>
    <t>UED-COM-001406</t>
  </si>
  <si>
    <t>ABA-CBL-000045</t>
  </si>
  <si>
    <t>UED-COM-001409</t>
  </si>
  <si>
    <t>ABA-CRA-000018</t>
  </si>
  <si>
    <t>UED-COM-001410</t>
  </si>
  <si>
    <t>AAM-UED-012045</t>
  </si>
  <si>
    <t>UED-COM-001411</t>
  </si>
  <si>
    <t>AAM-UED-012043</t>
  </si>
  <si>
    <t>UED-COM-001412</t>
  </si>
  <si>
    <t>ABA-CRA-000090</t>
  </si>
  <si>
    <t>UED-COM-001413</t>
  </si>
  <si>
    <t>ABA-CBK-000120</t>
  </si>
  <si>
    <t>UED-COM-001414</t>
  </si>
  <si>
    <t>AAM-UED-011903</t>
  </si>
  <si>
    <t>UED-COM-001415</t>
  </si>
  <si>
    <t>AAM-UED-011799</t>
  </si>
  <si>
    <t>UED-COM-001416</t>
  </si>
  <si>
    <t>AAM-UED-011784</t>
  </si>
  <si>
    <t>UED-COM-001417</t>
  </si>
  <si>
    <t>AAM-UED-011700</t>
  </si>
  <si>
    <t>Revised May 2013</t>
  </si>
  <si>
    <t>UED-COM-001418</t>
  </si>
  <si>
    <t>AAM-UED-011630</t>
  </si>
  <si>
    <t>UED-COM-001419</t>
  </si>
  <si>
    <t>ABA-CBK-000091</t>
  </si>
  <si>
    <t>Revised Oct 2014</t>
  </si>
  <si>
    <t>UED-COM-001425</t>
  </si>
  <si>
    <t>AAM-UED-010014</t>
  </si>
  <si>
    <t>UED-COM-001426</t>
  </si>
  <si>
    <t>AAM-UED-010026</t>
  </si>
  <si>
    <t>CLA</t>
  </si>
  <si>
    <t>UED-COM-001427</t>
  </si>
  <si>
    <t>ABA-CHH-000020</t>
  </si>
  <si>
    <t>UED-COM-001428</t>
  </si>
  <si>
    <t>ABA-CHH-000021</t>
  </si>
  <si>
    <t>UED-COM-001429</t>
  </si>
  <si>
    <t>ABA-CHH-000023</t>
  </si>
  <si>
    <t>UED-COM-001431</t>
  </si>
  <si>
    <t>AAM-UED-010838</t>
  </si>
  <si>
    <t>UED-COM-001436</t>
  </si>
  <si>
    <t>AAM-UED-010465</t>
  </si>
  <si>
    <t>UED-COM-001437</t>
  </si>
  <si>
    <t>ABA-CBI-000028</t>
  </si>
  <si>
    <t>UED-COM-001438</t>
  </si>
  <si>
    <t>AAM-UED-011029</t>
  </si>
  <si>
    <t>UED-COM-001440</t>
  </si>
  <si>
    <t>AAM-UED-011658</t>
  </si>
  <si>
    <t>CLJ</t>
  </si>
  <si>
    <t>UED-COM-001441</t>
  </si>
  <si>
    <t>AAM-UED-011691</t>
  </si>
  <si>
    <t>UED-COM-001442</t>
  </si>
  <si>
    <t>AAM-UED-011938</t>
  </si>
  <si>
    <t>UED-COM-001443</t>
  </si>
  <si>
    <t>AAM-UED-011947</t>
  </si>
  <si>
    <t>UED-COM-001446</t>
  </si>
  <si>
    <t>AAM-UED-011981</t>
  </si>
  <si>
    <t>UED-COM-001447</t>
  </si>
  <si>
    <t>AAM-UED-011758</t>
  </si>
  <si>
    <t>Revised Dec 2011</t>
  </si>
  <si>
    <t>UED-COM-001448</t>
  </si>
  <si>
    <t>ABA-CBP-000067</t>
  </si>
  <si>
    <t>UED-COM-001449</t>
  </si>
  <si>
    <t>ABA-CRA-000086</t>
  </si>
  <si>
    <t>UED-COM-001450</t>
  </si>
  <si>
    <t>AAM-UED-011993</t>
  </si>
  <si>
    <t>UED-COM-001451</t>
  </si>
  <si>
    <t>AAM-UED-011767</t>
  </si>
  <si>
    <t>Revised Nov 2012</t>
  </si>
  <si>
    <t>UED-COM-001453</t>
  </si>
  <si>
    <t>AAM-UED-011667</t>
  </si>
  <si>
    <t>UED-COM-001455</t>
  </si>
  <si>
    <t>ABA-CBK-000100</t>
  </si>
  <si>
    <t>UED-COM-001456</t>
  </si>
  <si>
    <t>AAM-UED-011729</t>
  </si>
  <si>
    <t>UED-COM-001457</t>
  </si>
  <si>
    <t>AAM-UED-011725</t>
  </si>
  <si>
    <t>Revised Mar 2012</t>
  </si>
  <si>
    <t>UED-COM-001460</t>
  </si>
  <si>
    <t>AAM-UED-011838</t>
  </si>
  <si>
    <t>Revised Jun 2012</t>
  </si>
  <si>
    <t>UED-COM-001461</t>
  </si>
  <si>
    <t>AAM-UED-011860</t>
  </si>
  <si>
    <t>UED-COM-001462</t>
  </si>
  <si>
    <t>AAM-UED-011763</t>
  </si>
  <si>
    <t>UED-COM-001463</t>
  </si>
  <si>
    <t>AAM-UED-011883</t>
  </si>
  <si>
    <t>UED-COM-001464</t>
  </si>
  <si>
    <t>AAM-UED-011888</t>
  </si>
  <si>
    <t>UED-COM-001465</t>
  </si>
  <si>
    <t>AAM-UED-011893</t>
  </si>
  <si>
    <t>UED-COM-001466</t>
  </si>
  <si>
    <t>AAM-UED-011924</t>
  </si>
  <si>
    <t>UED-COM-001467</t>
  </si>
  <si>
    <t>AAM-UED-011523</t>
  </si>
  <si>
    <t>UED-COM-001468</t>
  </si>
  <si>
    <t>AAM-UED-011964</t>
  </si>
  <si>
    <t>UED-COM-001469</t>
  </si>
  <si>
    <t>AAM-UED-011766</t>
  </si>
  <si>
    <t>UED-COM-001470</t>
  </si>
  <si>
    <t>AAM-UED-011978</t>
  </si>
  <si>
    <t>UED-COM-001477</t>
  </si>
  <si>
    <t>AAM-UED-011802</t>
  </si>
  <si>
    <t>UED-COM-001480</t>
  </si>
  <si>
    <t>AAM-UED-011249</t>
  </si>
  <si>
    <t>UED-COM-001482</t>
  </si>
  <si>
    <t>ABA-CBH-000005</t>
  </si>
  <si>
    <t>Revised Jan 2013</t>
  </si>
  <si>
    <t>UED-COM-001483</t>
  </si>
  <si>
    <t>AAM-UED-011174</t>
  </si>
  <si>
    <t>UED-COM-001485</t>
  </si>
  <si>
    <t>AAM-UED-011319</t>
  </si>
  <si>
    <t>UED-COM-001486</t>
  </si>
  <si>
    <t>AAM-UED-011808</t>
  </si>
  <si>
    <t>UED-COM-001487</t>
  </si>
  <si>
    <t>AAM-UED-011915</t>
  </si>
  <si>
    <t>UED-COM-001488</t>
  </si>
  <si>
    <t>AAM-UED-011790</t>
  </si>
  <si>
    <t>UED-COM-001489</t>
  </si>
  <si>
    <t>AAM-UED-011916</t>
  </si>
  <si>
    <t>UED-COM-001490</t>
  </si>
  <si>
    <t>AAM-UED-011370</t>
  </si>
  <si>
    <t>UED-COM-001493</t>
  </si>
  <si>
    <t>AAM-UED-011677</t>
  </si>
  <si>
    <t>UED-COM-001495</t>
  </si>
  <si>
    <t>AAM-UED-011389</t>
  </si>
  <si>
    <t>UED-COM-001497</t>
  </si>
  <si>
    <t>AAM-UED-011815</t>
  </si>
  <si>
    <t>UED-COM-001498</t>
  </si>
  <si>
    <t>AAM-UED-011678</t>
  </si>
  <si>
    <t>UED-COM-001501</t>
  </si>
  <si>
    <t>AAM-UED-011865</t>
  </si>
  <si>
    <t>CLI</t>
  </si>
  <si>
    <t>UED-COM-001503</t>
  </si>
  <si>
    <t>AAM-UED-011817</t>
  </si>
  <si>
    <t>UED-COM-001504</t>
  </si>
  <si>
    <t>AAM-UED-011538</t>
  </si>
  <si>
    <t>UED-COM-001505</t>
  </si>
  <si>
    <t>AAM-UED-011088</t>
  </si>
  <si>
    <t>UED-COM-001509</t>
  </si>
  <si>
    <t>ABA-CHH-000041</t>
  </si>
  <si>
    <t>UED-COM-001510</t>
  </si>
  <si>
    <t>AAM-UED-011556</t>
  </si>
  <si>
    <t>UED-COM-001511</t>
  </si>
  <si>
    <t>AAM-UED-011083</t>
  </si>
  <si>
    <t>UED-COM-001512</t>
  </si>
  <si>
    <t>ABA-CHH-000042</t>
  </si>
  <si>
    <t>UED-COM-001515</t>
  </si>
  <si>
    <t>AAM-UED-011686</t>
  </si>
  <si>
    <t>UED-COM-001519</t>
  </si>
  <si>
    <t>AAM-UED-011892</t>
  </si>
  <si>
    <t>UED-COM-001520</t>
  </si>
  <si>
    <t>AAM-UED-010916</t>
  </si>
  <si>
    <t>x</t>
  </si>
  <si>
    <t>?</t>
  </si>
  <si>
    <t>UED-COM-001521</t>
  </si>
  <si>
    <t>AAM-UED-011578</t>
  </si>
  <si>
    <t>UED-COM-001522</t>
  </si>
  <si>
    <t>AAM-UED-011715</t>
  </si>
  <si>
    <t>UED-COM-001523</t>
  </si>
  <si>
    <t>AAM-UED-011870</t>
  </si>
  <si>
    <t>UED-COM-001528</t>
  </si>
  <si>
    <t>AAM-UED-010837</t>
  </si>
  <si>
    <t>UED-COM-001529</t>
  </si>
  <si>
    <t>AAM-UED-011873</t>
  </si>
  <si>
    <t>UED-COM-001531</t>
  </si>
  <si>
    <t>AAM-UED-011717</t>
  </si>
  <si>
    <t xml:space="preserve">Revised Dec 2011 </t>
  </si>
  <si>
    <t>UED-COM-001532</t>
  </si>
  <si>
    <t>AAM-UED-011882</t>
  </si>
  <si>
    <t>UED-COM-001533</t>
  </si>
  <si>
    <t>AAM-UED-011841</t>
  </si>
  <si>
    <t>UED-COM-001534</t>
  </si>
  <si>
    <t>AAM-UED-011894</t>
  </si>
  <si>
    <t>UED-COM-001535</t>
  </si>
  <si>
    <t>AAM-UED-011721</t>
  </si>
  <si>
    <t>UED-COM-001537</t>
  </si>
  <si>
    <t>AAM-UED-011607</t>
  </si>
  <si>
    <t>Moved to OPEX</t>
  </si>
  <si>
    <t>UED-COM-001539</t>
  </si>
  <si>
    <t>AAM-UED-011847</t>
  </si>
  <si>
    <t>UED-COM-001540</t>
  </si>
  <si>
    <t>AAM-UED-011540</t>
  </si>
  <si>
    <t>UED-COM-001542</t>
  </si>
  <si>
    <t>AAM-UED-011858</t>
  </si>
  <si>
    <t>UED-COM-001543</t>
  </si>
  <si>
    <t>AAM-UED-011549</t>
  </si>
  <si>
    <t>UED-COM-001544</t>
  </si>
  <si>
    <t>AAM-UED-011562</t>
  </si>
  <si>
    <t>UED-COM-001547</t>
  </si>
  <si>
    <t>AAM-UED-011634</t>
  </si>
  <si>
    <t>No SOW</t>
  </si>
  <si>
    <t>UED-COM-001548</t>
  </si>
  <si>
    <t>AAM-UED-011646</t>
  </si>
  <si>
    <t>UED-COM-001551</t>
  </si>
  <si>
    <t>AAM-UED-011940</t>
  </si>
  <si>
    <t>UED-COM-001560</t>
  </si>
  <si>
    <t>AAM-UED-011979</t>
  </si>
  <si>
    <t>Revised May 2014</t>
  </si>
  <si>
    <t>UED-COM-001561</t>
  </si>
  <si>
    <t>AAM-UED-011474</t>
  </si>
  <si>
    <t>UED-COM-001562</t>
  </si>
  <si>
    <t>AAM-UED-011991</t>
  </si>
  <si>
    <t>UED-COM-001575</t>
  </si>
  <si>
    <t>AAM-UED-006663</t>
  </si>
  <si>
    <t>UED-COM-001580</t>
  </si>
  <si>
    <t>AAM-UED-012055</t>
  </si>
  <si>
    <t>Revised Sep 2013</t>
  </si>
  <si>
    <t>UED-COM-001583</t>
  </si>
  <si>
    <t>AAM-UED-012092</t>
  </si>
  <si>
    <t>UED-COM-001586</t>
  </si>
  <si>
    <t>ABA-CHH-000022</t>
  </si>
  <si>
    <t>UED-COM-001588</t>
  </si>
  <si>
    <t>AAM-UED-012217</t>
  </si>
  <si>
    <t>UED-COM-001592</t>
  </si>
  <si>
    <t>AAM-UED-011772</t>
  </si>
  <si>
    <t>UED-COM-001594</t>
  </si>
  <si>
    <t>AAM-UED-012224</t>
  </si>
  <si>
    <t>UED-COM-001595</t>
  </si>
  <si>
    <t>AAM-UED-012225</t>
  </si>
  <si>
    <t>UED-COM-001597</t>
  </si>
  <si>
    <t>AAM-UED-010082</t>
  </si>
  <si>
    <t>UED-COM-001598</t>
  </si>
  <si>
    <t>AAM-UED-012229</t>
  </si>
  <si>
    <t>Revised Oct 2012</t>
  </si>
  <si>
    <t>UED-COM-001599</t>
  </si>
  <si>
    <t>AAM-UED-012232</t>
  </si>
  <si>
    <t>UED-COM-001601</t>
  </si>
  <si>
    <t>AAM-UED-012238</t>
  </si>
  <si>
    <t>UED-COM-001603</t>
  </si>
  <si>
    <t>AAM-UED-012208</t>
  </si>
  <si>
    <t>UED-COM-001605</t>
  </si>
  <si>
    <t>AAM-UED-012226</t>
  </si>
  <si>
    <t>Revised Aug 2012</t>
  </si>
  <si>
    <t>UED-COM-001606</t>
  </si>
  <si>
    <t>AAM-UED-012240</t>
  </si>
  <si>
    <t>UED-COM-001607</t>
  </si>
  <si>
    <t>AAM-UED-012237</t>
  </si>
  <si>
    <t>UED-COM-001608</t>
  </si>
  <si>
    <t>AAM-UED-012245</t>
  </si>
  <si>
    <t>Revised Sep 2012</t>
  </si>
  <si>
    <t>UED-COM-001609</t>
  </si>
  <si>
    <t>AAM-UED-010999</t>
  </si>
  <si>
    <t>UED-COM-001610</t>
  </si>
  <si>
    <t>AAM-UED-012183</t>
  </si>
  <si>
    <t>UED-COM-001611</t>
  </si>
  <si>
    <t>AAM-UED-012249</t>
  </si>
  <si>
    <t>UED-COM-001612</t>
  </si>
  <si>
    <t>AAM-UED-012221</t>
  </si>
  <si>
    <t>UED-COM-001616</t>
  </si>
  <si>
    <t>ABA-CHH-000024</t>
  </si>
  <si>
    <t>UED-COM-001625</t>
  </si>
  <si>
    <t>ABA-CBP-000046</t>
  </si>
  <si>
    <t>UED-COM-001636</t>
  </si>
  <si>
    <t>AAM-UED-012091</t>
  </si>
  <si>
    <t>UED-COM-001638</t>
  </si>
  <si>
    <t>AAM-UED-012108</t>
  </si>
  <si>
    <t>UED-COM-001639</t>
  </si>
  <si>
    <t>AAM-UED-009542</t>
  </si>
  <si>
    <t>UED-COM-001646</t>
  </si>
  <si>
    <t>AAM-UED-012117</t>
  </si>
  <si>
    <t>UED-COM-001648</t>
  </si>
  <si>
    <t>AAM-UED-012119</t>
  </si>
  <si>
    <t>UED-COM-001649</t>
  </si>
  <si>
    <t>AAM-UED-012120</t>
  </si>
  <si>
    <t>UED-COM-001652</t>
  </si>
  <si>
    <t>AAM-UED-012125</t>
  </si>
  <si>
    <t>UED-COM-001655</t>
  </si>
  <si>
    <t>AAM-UED-012130</t>
  </si>
  <si>
    <t>Built by Tenix - TOC equals Actuals</t>
  </si>
  <si>
    <t>UED-COM-001656</t>
  </si>
  <si>
    <t>AAM-UED-012132</t>
  </si>
  <si>
    <t>Revised Sep 2014</t>
  </si>
  <si>
    <t>UED-COM-001660</t>
  </si>
  <si>
    <t>AAM-UED-012136</t>
  </si>
  <si>
    <t>UED-COM-001667</t>
  </si>
  <si>
    <t>AAM-UED-012148</t>
  </si>
  <si>
    <t>UED-COM-001670</t>
  </si>
  <si>
    <t>AAM-UED-012153</t>
  </si>
  <si>
    <t>Revised Jun 2014</t>
  </si>
  <si>
    <t>UED-COM-001671</t>
  </si>
  <si>
    <t>AAM-UED-011953</t>
  </si>
  <si>
    <t>UED-COM-001672</t>
  </si>
  <si>
    <t>AAM-UED-012154</t>
  </si>
  <si>
    <t>UED-COM-001675</t>
  </si>
  <si>
    <t>AAM-UED-012086</t>
  </si>
  <si>
    <t>UED-COM-001678</t>
  </si>
  <si>
    <t>AAM-UED-012165</t>
  </si>
  <si>
    <t>UED-COM-001683</t>
  </si>
  <si>
    <t>AAM-UED-012171</t>
  </si>
  <si>
    <t>UED-COM-001685</t>
  </si>
  <si>
    <t>AAM-UED-011679</t>
  </si>
  <si>
    <t>UED-COM-001686</t>
  </si>
  <si>
    <t>AAM-UED-012057</t>
  </si>
  <si>
    <t>UED-COM-001687</t>
  </si>
  <si>
    <t>AAM-UED-011221</t>
  </si>
  <si>
    <t>UED-COM-001693</t>
  </si>
  <si>
    <t>AAM-UED-012158</t>
  </si>
  <si>
    <t>UED-COM-001694</t>
  </si>
  <si>
    <t>AAM-UED-012172</t>
  </si>
  <si>
    <t>UED-COM-001695</t>
  </si>
  <si>
    <t>ABA-CLI-000008</t>
  </si>
  <si>
    <t>UED-COM-001696</t>
  </si>
  <si>
    <t>AAM-UED-012190</t>
  </si>
  <si>
    <t>UED-COM-001697</t>
  </si>
  <si>
    <t>AAM-UED-012192</t>
  </si>
  <si>
    <t>UED-COM-001701</t>
  </si>
  <si>
    <t>AAM-UED-012195</t>
  </si>
  <si>
    <t>UED-COM-001702</t>
  </si>
  <si>
    <t>ABA-CLA-000006</t>
  </si>
  <si>
    <t>UED-COM-001705</t>
  </si>
  <si>
    <t>AAM-UED-012198</t>
  </si>
  <si>
    <t>UED-COM-001706</t>
  </si>
  <si>
    <t>ABA-CRA-000101</t>
  </si>
  <si>
    <t>UED-COM-001707</t>
  </si>
  <si>
    <t>AAM-UED-012038</t>
  </si>
  <si>
    <t>UED-COM-001709</t>
  </si>
  <si>
    <t>AAM-UED-012211</t>
  </si>
  <si>
    <t>UED-COM-001710</t>
  </si>
  <si>
    <t>AAM-UED-012932</t>
  </si>
  <si>
    <t>UED-COM-001714</t>
  </si>
  <si>
    <t>AAM-UED-012052</t>
  </si>
  <si>
    <t>UED-COM-001715</t>
  </si>
  <si>
    <t>AAM-UED-012053</t>
  </si>
  <si>
    <t>UED-COM-001717</t>
  </si>
  <si>
    <t>AAM-UED-012058</t>
  </si>
  <si>
    <t>UED-COM-001718</t>
  </si>
  <si>
    <t>AAM-UED-012059</t>
  </si>
  <si>
    <t>UED-COM-001720</t>
  </si>
  <si>
    <t>ABA-CBI-000029</t>
  </si>
  <si>
    <t>UED-COM-001722</t>
  </si>
  <si>
    <t>AAM-UED-012065</t>
  </si>
  <si>
    <t>UED-COM-001723</t>
  </si>
  <si>
    <t>AAM-UED-012066</t>
  </si>
  <si>
    <t>UED-COM-001724</t>
  </si>
  <si>
    <t>ABA-CBK-000128</t>
  </si>
  <si>
    <t>UED-COM-001737</t>
  </si>
  <si>
    <t>AAM-UED-012935</t>
  </si>
  <si>
    <t>UED-COM-001738</t>
  </si>
  <si>
    <t>ABA-CBI-000074</t>
  </si>
  <si>
    <t>UED-COM-001739</t>
  </si>
  <si>
    <t>AAM-UED-012938</t>
  </si>
  <si>
    <t>UED-COM-001740</t>
  </si>
  <si>
    <t>AAM-UED-012940</t>
  </si>
  <si>
    <t>UED-COM-001748</t>
  </si>
  <si>
    <t>AAM-UED-012081</t>
  </si>
  <si>
    <t>UED-COM-001749</t>
  </si>
  <si>
    <t>AAM-UED-012083</t>
  </si>
  <si>
    <t>UED-COM-001752</t>
  </si>
  <si>
    <t>AAM-UED-012003</t>
  </si>
  <si>
    <t>UED-COM-001755</t>
  </si>
  <si>
    <t>AAM-UED-012087</t>
  </si>
  <si>
    <t>UED-COM-001758</t>
  </si>
  <si>
    <t>AAM-UED-011992</t>
  </si>
  <si>
    <t>UED-COM-001760</t>
  </si>
  <si>
    <t>AAM-UED-011863</t>
  </si>
  <si>
    <t>UED-COM-001762</t>
  </si>
  <si>
    <t>AAM-UED-012388</t>
  </si>
  <si>
    <t>UED-COM-001764</t>
  </si>
  <si>
    <t>AAM-UED-012391</t>
  </si>
  <si>
    <t>UED-COM-001765</t>
  </si>
  <si>
    <t>AAM-UED-012364</t>
  </si>
  <si>
    <t>UED-COM-001771</t>
  </si>
  <si>
    <t>AAM-UED-012401</t>
  </si>
  <si>
    <t>UED-COM-001778</t>
  </si>
  <si>
    <t>ABA-CLJ-000016</t>
  </si>
  <si>
    <t>UED-COM-001779</t>
  </si>
  <si>
    <t>ABA-CLN-000004</t>
  </si>
  <si>
    <t>UED-COM-001780</t>
  </si>
  <si>
    <t>ABA-CLJ-000017</t>
  </si>
  <si>
    <t>UED-COM-001781</t>
  </si>
  <si>
    <t>ABA-CLA-000010</t>
  </si>
  <si>
    <t>UED-COM-001784</t>
  </si>
  <si>
    <t>ABA-CLN-000005</t>
  </si>
  <si>
    <t>UED-COM-001785</t>
  </si>
  <si>
    <t>ABA-CBL-000074</t>
  </si>
  <si>
    <t>UED-COM-001787</t>
  </si>
  <si>
    <t>AAM-UED-012093</t>
  </si>
  <si>
    <t>UED-COM-001788</t>
  </si>
  <si>
    <t>AAM-UED-011276</t>
  </si>
  <si>
    <t>UED-COM-001789</t>
  </si>
  <si>
    <t>AAM-UED-010904</t>
  </si>
  <si>
    <t>UED-COM-001793</t>
  </si>
  <si>
    <t>AAM-UED-012106</t>
  </si>
  <si>
    <t>UED-COM-001794</t>
  </si>
  <si>
    <t>AAM-UED-012169</t>
  </si>
  <si>
    <t>UED-COM-001801</t>
  </si>
  <si>
    <t>AAM-UED-012258</t>
  </si>
  <si>
    <t>UED-COM-001804</t>
  </si>
  <si>
    <t>ABA-CBI-000064</t>
  </si>
  <si>
    <t>UED-COM-001805</t>
  </si>
  <si>
    <t>AAM-UED-012265</t>
  </si>
  <si>
    <t>UED-COM-001806</t>
  </si>
  <si>
    <t>ABA-CBP-000103</t>
  </si>
  <si>
    <t>UED-COM-001807</t>
  </si>
  <si>
    <t>AAM-UED-012270</t>
  </si>
  <si>
    <t>UED-COM-001810</t>
  </si>
  <si>
    <t>AAM-UED-012271</t>
  </si>
  <si>
    <t>UED-COM-001811</t>
  </si>
  <si>
    <t>AAM-UED-011557</t>
  </si>
  <si>
    <t>UED-COM-001813</t>
  </si>
  <si>
    <t>AAM-UED-012278</t>
  </si>
  <si>
    <t>UED-COM-001817</t>
  </si>
  <si>
    <t>AAM-UED-012277</t>
  </si>
  <si>
    <t>CLM</t>
  </si>
  <si>
    <t>UED-COM-001818</t>
  </si>
  <si>
    <t>AAM-UED-012284</t>
  </si>
  <si>
    <t>UED-COM-001819</t>
  </si>
  <si>
    <t>AAM-UED-012073</t>
  </si>
  <si>
    <t>UED-COM-001821</t>
  </si>
  <si>
    <t>AAM-UED-012294</t>
  </si>
  <si>
    <t>UED-COM-001823</t>
  </si>
  <si>
    <t>AAM-UED-011437</t>
  </si>
  <si>
    <t>UED-COM-001834</t>
  </si>
  <si>
    <t>AAM-UED-012302</t>
  </si>
  <si>
    <t>UED-COM-001837</t>
  </si>
  <si>
    <t>AAM-UED-006909</t>
  </si>
  <si>
    <t>UED-COM-001839</t>
  </si>
  <si>
    <t>AAM-UED-012941</t>
  </si>
  <si>
    <t>UED-COM-001844</t>
  </si>
  <si>
    <t>ABA-CLS-000003</t>
  </si>
  <si>
    <t>UED-COM-001848</t>
  </si>
  <si>
    <t>AAM-UED-012312</t>
  </si>
  <si>
    <t>UED-COM-001849</t>
  </si>
  <si>
    <t>AAM-UED-012318</t>
  </si>
  <si>
    <t>UED-COM-001852</t>
  </si>
  <si>
    <t>AAM-UED-012313</t>
  </si>
  <si>
    <t>UED-COM-001853</t>
  </si>
  <si>
    <t>AAM-UED-012319</t>
  </si>
  <si>
    <t>UED-COM-001856</t>
  </si>
  <si>
    <t>AAM-UED-012264</t>
  </si>
  <si>
    <t>UED-COM-001859</t>
  </si>
  <si>
    <t>AAM-UED-012323</t>
  </si>
  <si>
    <t>UED-COM-001860</t>
  </si>
  <si>
    <t>AAM-UED-012324</t>
  </si>
  <si>
    <t>UED-COM-001861</t>
  </si>
  <si>
    <t>AAM-UED-012304</t>
  </si>
  <si>
    <t>UED-COM-001864</t>
  </si>
  <si>
    <t>ABA-CBS-000016</t>
  </si>
  <si>
    <t>UED-COM-001868</t>
  </si>
  <si>
    <t>AAM-UED-012290</t>
  </si>
  <si>
    <t>UED-COM-001869</t>
  </si>
  <si>
    <t>AAM-UED-012005</t>
  </si>
  <si>
    <t>UED-COM-001872</t>
  </si>
  <si>
    <t>AAM-UED-012327</t>
  </si>
  <si>
    <t>UED-COM-001874</t>
  </si>
  <si>
    <t>AAM-UED-012328</t>
  </si>
  <si>
    <t>UED-COM-001877</t>
  </si>
  <si>
    <t>AAM-UED-012332</t>
  </si>
  <si>
    <t>UED-COM-001878</t>
  </si>
  <si>
    <t>AAM-UED-012333</t>
  </si>
  <si>
    <t>UED-COM-001881</t>
  </si>
  <si>
    <t>AAM-UED-012330</t>
  </si>
  <si>
    <t>UED-COM-001883</t>
  </si>
  <si>
    <t>ABA-CBP-000113</t>
  </si>
  <si>
    <t>UED-COM-001884</t>
  </si>
  <si>
    <t>AAM-UED-012338</t>
  </si>
  <si>
    <t>UED-COM-001887</t>
  </si>
  <si>
    <t>AAM-UED-012342</t>
  </si>
  <si>
    <t>Revised May 2012</t>
  </si>
  <si>
    <t>UED-COM-001888</t>
  </si>
  <si>
    <t>AAM-UED-012343</t>
  </si>
  <si>
    <t>UED-COM-001891</t>
  </si>
  <si>
    <t>AAM-UED-012307</t>
  </si>
  <si>
    <t>UED-COM-001892</t>
  </si>
  <si>
    <t>AAM-UED-012346</t>
  </si>
  <si>
    <t>UED-COM-001895</t>
  </si>
  <si>
    <t>AAM-UED-012349</t>
  </si>
  <si>
    <t>UED-COM-001897</t>
  </si>
  <si>
    <t>ABA-CBP-000119</t>
  </si>
  <si>
    <t>UED-COM-001899</t>
  </si>
  <si>
    <t>ABA-CBK-000086</t>
  </si>
  <si>
    <t>UED-COM-001900</t>
  </si>
  <si>
    <t>AAM-UED-012352</t>
  </si>
  <si>
    <t>UED-COM-001909</t>
  </si>
  <si>
    <t>AAM-UED-009836</t>
  </si>
  <si>
    <t>UED-COM-001910</t>
  </si>
  <si>
    <t>AAM-UED-012362</t>
  </si>
  <si>
    <t>UED-COM-001911</t>
  </si>
  <si>
    <t>AAM-UED-011835</t>
  </si>
  <si>
    <t>UED-COM-001916</t>
  </si>
  <si>
    <t>AAM-UED-012248</t>
  </si>
  <si>
    <t>UED-COM-001922</t>
  </si>
  <si>
    <t>AAM-UED-012371</t>
  </si>
  <si>
    <t>UED-COM-001923</t>
  </si>
  <si>
    <t>AAM-UED-012379</t>
  </si>
  <si>
    <t>UED-COM-001926</t>
  </si>
  <si>
    <t>AAM-UED-012383</t>
  </si>
  <si>
    <t>UED-COM-001927</t>
  </si>
  <si>
    <t>AAM-UED-012382</t>
  </si>
  <si>
    <t>UED-COM-001928</t>
  </si>
  <si>
    <t>AAM-UED-012344</t>
  </si>
  <si>
    <t>UED-COM-001929</t>
  </si>
  <si>
    <t>ABA-CBK-000142</t>
  </si>
  <si>
    <t>UED-COM-001930</t>
  </si>
  <si>
    <t>AAM-UED-012293</t>
  </si>
  <si>
    <t>UED-COM-001931</t>
  </si>
  <si>
    <t>AAM-UED-012386</t>
  </si>
  <si>
    <t>UED-COM-001932</t>
  </si>
  <si>
    <t>AAM-UED-012040</t>
  </si>
  <si>
    <t>UED-COM-001933</t>
  </si>
  <si>
    <t>AAM-UED-012044</t>
  </si>
  <si>
    <t>UED-COM-001935</t>
  </si>
  <si>
    <t>AAM-UED-012128</t>
  </si>
  <si>
    <t>UED-COM-001938</t>
  </si>
  <si>
    <t>AAM-UED-011891</t>
  </si>
  <si>
    <t>UED-COM-001940</t>
  </si>
  <si>
    <t>AAM-UED-012202</t>
  </si>
  <si>
    <t>UED-COM-001942</t>
  </si>
  <si>
    <t>AAM-UED-010056</t>
  </si>
  <si>
    <t>UED-COM-001943</t>
  </si>
  <si>
    <t>AAM-UED-011071</t>
  </si>
  <si>
    <t>UED-COM-001945</t>
  </si>
  <si>
    <t>ABA-CBP-000126</t>
  </si>
  <si>
    <t>UED-COM-001947</t>
  </si>
  <si>
    <t>ABA-CLI-000010</t>
  </si>
  <si>
    <t>UED-COM-001949</t>
  </si>
  <si>
    <t>AAM-UED-012602</t>
  </si>
  <si>
    <t>UED-COM-001950</t>
  </si>
  <si>
    <t>AAM-UED-012603</t>
  </si>
  <si>
    <t>UED-COM-001951</t>
  </si>
  <si>
    <t>AAM-UED-012591</t>
  </si>
  <si>
    <t>UED-COM-001954</t>
  </si>
  <si>
    <t>AAM-UED-011596</t>
  </si>
  <si>
    <t>UED-COM-001962</t>
  </si>
  <si>
    <t>AAM-UED-012614</t>
  </si>
  <si>
    <t>UED-COM-001963</t>
  </si>
  <si>
    <t>AAM-UED-012615</t>
  </si>
  <si>
    <t>UED-COM-001970</t>
  </si>
  <si>
    <t>AAM-UED-012621</t>
  </si>
  <si>
    <t>UED-COM-001971</t>
  </si>
  <si>
    <t>AAM-UED-012624</t>
  </si>
  <si>
    <t>UED-COM-001972</t>
  </si>
  <si>
    <t>AAM-UED-012623</t>
  </si>
  <si>
    <t>UED-COM-001973</t>
  </si>
  <si>
    <t>AAM-UED-012625</t>
  </si>
  <si>
    <t>UED-COM-001974</t>
  </si>
  <si>
    <t>ABA-CLA-000012</t>
  </si>
  <si>
    <t>UED-COM-001975</t>
  </si>
  <si>
    <t>ABA-CHH-000017</t>
  </si>
  <si>
    <t>UED-COM-001976</t>
  </si>
  <si>
    <t>AAM-UED-012779</t>
  </si>
  <si>
    <t>UED-COM-001977</t>
  </si>
  <si>
    <t>AAM-UED-012311</t>
  </si>
  <si>
    <t>UED-COM-001978</t>
  </si>
  <si>
    <t>AAM-UED-011996</t>
  </si>
  <si>
    <t>UED-COM-001982</t>
  </si>
  <si>
    <t>AAM-UED-012385</t>
  </si>
  <si>
    <t>UED-COM-001986</t>
  </si>
  <si>
    <t>ABA-CBK-000158</t>
  </si>
  <si>
    <t>UED-COM-001987</t>
  </si>
  <si>
    <t>AAM-UED-012813</t>
  </si>
  <si>
    <t>UED-COM-001988</t>
  </si>
  <si>
    <t>AAM-UED-010794</t>
  </si>
  <si>
    <t>UED-COM-001990</t>
  </si>
  <si>
    <t>AAM-UED-012815</t>
  </si>
  <si>
    <t>UED-COM-001993</t>
  </si>
  <si>
    <t>ABA-CHL-000001</t>
  </si>
  <si>
    <t>UED-COM-001996</t>
  </si>
  <si>
    <t>AAM-UED-012832</t>
  </si>
  <si>
    <t>UED-COM-001999</t>
  </si>
  <si>
    <t>AAM-UED-011261</t>
  </si>
  <si>
    <t>Revised Jan 2014</t>
  </si>
  <si>
    <t>UED-COM-002000</t>
  </si>
  <si>
    <t>AAM-UED-011266</t>
  </si>
  <si>
    <t>UED-COM-002003</t>
  </si>
  <si>
    <t>AAM-UED-011361</t>
  </si>
  <si>
    <t>Revised Feb 2012</t>
  </si>
  <si>
    <t>UED-COM-002004</t>
  </si>
  <si>
    <t>AAM-UED-011579</t>
  </si>
  <si>
    <t>UED-COM-002009</t>
  </si>
  <si>
    <t>AAM-UED-011704</t>
  </si>
  <si>
    <t>Revised Jul 2013</t>
  </si>
  <si>
    <t>UED-COM-002010</t>
  </si>
  <si>
    <t>ABA-CRA-000123</t>
  </si>
  <si>
    <t>Revised Feb 2013</t>
  </si>
  <si>
    <t>UED-COM-002011</t>
  </si>
  <si>
    <t>ABA-CRA-000124</t>
  </si>
  <si>
    <t>Revised Jul 2014</t>
  </si>
  <si>
    <t>UED-COM-002012</t>
  </si>
  <si>
    <t>AAM-UED-012836</t>
  </si>
  <si>
    <t>UED-COM-002019</t>
  </si>
  <si>
    <t>AAM-UED-012213</t>
  </si>
  <si>
    <t>UED-COM-002021</t>
  </si>
  <si>
    <t>AAM-UED-011282</t>
  </si>
  <si>
    <t>UED-COM-002024</t>
  </si>
  <si>
    <t>AAM-UED-012008</t>
  </si>
  <si>
    <t>UED-COM-002027</t>
  </si>
  <si>
    <t>AAM-UED-012842</t>
  </si>
  <si>
    <t>UED-COM-002031</t>
  </si>
  <si>
    <t>AAM-UED-012127</t>
  </si>
  <si>
    <t>UED-COM-002042</t>
  </si>
  <si>
    <t>AAM-UED-010985</t>
  </si>
  <si>
    <t>UED-COM-002051</t>
  </si>
  <si>
    <t>AAM-UED-012611</t>
  </si>
  <si>
    <t>UED-COM-002053</t>
  </si>
  <si>
    <t>AAM-UED-011345</t>
  </si>
  <si>
    <t>UED-COM-002054</t>
  </si>
  <si>
    <t>AAM-UED-012581</t>
  </si>
  <si>
    <t>UED-COM-002057</t>
  </si>
  <si>
    <t>AAM-UED-011259</t>
  </si>
  <si>
    <t>UED-COM-002059</t>
  </si>
  <si>
    <t>AAM-UED-012147</t>
  </si>
  <si>
    <t>UED-COM-002060</t>
  </si>
  <si>
    <t>AAM-UED-012259</t>
  </si>
  <si>
    <t>UED-COM-002063</t>
  </si>
  <si>
    <t>ABA-CBK-000095</t>
  </si>
  <si>
    <t>UED-COM-002067</t>
  </si>
  <si>
    <t>AAM-UED-012085</t>
  </si>
  <si>
    <t>UED-COM-002072</t>
  </si>
  <si>
    <t>UED-COM-002073</t>
  </si>
  <si>
    <t>AAM-UED-012291</t>
  </si>
  <si>
    <t>UED-COM-002075</t>
  </si>
  <si>
    <t>AAM-UED-011720</t>
  </si>
  <si>
    <t>UED-COM-002077</t>
  </si>
  <si>
    <t>AAM-UED-011862</t>
  </si>
  <si>
    <t>UED-COM-002082</t>
  </si>
  <si>
    <t>AAM-UED-011690</t>
  </si>
  <si>
    <t>UED-COM-002083</t>
  </si>
  <si>
    <t>AAM-UED-011968</t>
  </si>
  <si>
    <t>UED-COM-002084</t>
  </si>
  <si>
    <t>AAM-UED-012275</t>
  </si>
  <si>
    <t>UED-COM-002086</t>
  </si>
  <si>
    <t>AAM-UED-012162</t>
  </si>
  <si>
    <t>UED-COM-002087</t>
  </si>
  <si>
    <t>AAM-UED-011542</t>
  </si>
  <si>
    <t>UED-COM-002088</t>
  </si>
  <si>
    <t>AAM-UED-012212</t>
  </si>
  <si>
    <t>UED-COM-002090</t>
  </si>
  <si>
    <t>AAM-UED-011260</t>
  </si>
  <si>
    <t>UED-COM-002091</t>
  </si>
  <si>
    <t>AAM-UED-011855</t>
  </si>
  <si>
    <t>UED-COM-002093</t>
  </si>
  <si>
    <t>AAM-UED-012206</t>
  </si>
  <si>
    <t>UED-COM-002094</t>
  </si>
  <si>
    <t>AAM-UED-012209</t>
  </si>
  <si>
    <t>UED-COM-002096</t>
  </si>
  <si>
    <t>AAM-UED-012269</t>
  </si>
  <si>
    <t>UED-COM-002100</t>
  </si>
  <si>
    <t>AAM-UED-011089</t>
  </si>
  <si>
    <t>UED-COM-002295</t>
  </si>
  <si>
    <t>AAM-UED-009942</t>
  </si>
  <si>
    <t>UED-COM-002304</t>
  </si>
  <si>
    <t>AAM-UED-011769</t>
  </si>
  <si>
    <t>UED-COM-002307</t>
  </si>
  <si>
    <t>AAM-UED-011925</t>
  </si>
  <si>
    <t>UED-COM-002311</t>
  </si>
  <si>
    <t>ABA-CHH-000044</t>
  </si>
  <si>
    <t>UED-COM-002315</t>
  </si>
  <si>
    <t>AAM-UED-012866</t>
  </si>
  <si>
    <t>UED-COM-002320</t>
  </si>
  <si>
    <t>AAM-UED-011544</t>
  </si>
  <si>
    <t>UED-COM-002517</t>
  </si>
  <si>
    <t>AAM-UED-012868</t>
  </si>
  <si>
    <t>UED-COM-002519</t>
  </si>
  <si>
    <t>AAM-UED-012869</t>
  </si>
  <si>
    <t>UED-COM-002520</t>
  </si>
  <si>
    <t>UED-COM-002521</t>
  </si>
  <si>
    <t>AAM-UED-012874</t>
  </si>
  <si>
    <t>UED-COM-002522</t>
  </si>
  <si>
    <t>ABA-CRA-000136</t>
  </si>
  <si>
    <t>UED-COM-002523</t>
  </si>
  <si>
    <t>ABA-CBI-000070</t>
  </si>
  <si>
    <t>Revised Aug 2014</t>
  </si>
  <si>
    <t>UED-COM-002537</t>
  </si>
  <si>
    <t>AAM-UED-012913</t>
  </si>
  <si>
    <t>UED-COM-002538</t>
  </si>
  <si>
    <t>AAM-UED-012915</t>
  </si>
  <si>
    <t>UED-COM-002539</t>
  </si>
  <si>
    <t>ABA-CBP-000135</t>
  </si>
  <si>
    <t>UED-COM-002542</t>
  </si>
  <si>
    <t>AAM-UED-012934</t>
  </si>
  <si>
    <t>UED-COM-002562</t>
  </si>
  <si>
    <t>ABA-CRP-000050</t>
  </si>
  <si>
    <t>UED-COM-002563</t>
  </si>
  <si>
    <t>ABA-CLM-000002</t>
  </si>
  <si>
    <t>UED-COM-002569</t>
  </si>
  <si>
    <t>AAM-UED-012953</t>
  </si>
  <si>
    <t>UED-COM-002571</t>
  </si>
  <si>
    <t>AAM-UED-012949</t>
  </si>
  <si>
    <t>UED-COM-002572</t>
  </si>
  <si>
    <t>ABA-CLN-000008</t>
  </si>
  <si>
    <t>UED-COM-002575</t>
  </si>
  <si>
    <t>AAM-UED-012957</t>
  </si>
  <si>
    <t>UED-COM-002577</t>
  </si>
  <si>
    <t>ABA-CRA-000142</t>
  </si>
  <si>
    <t>UED-COM-002580</t>
  </si>
  <si>
    <t>AAM-UED-012912</t>
  </si>
  <si>
    <t>UED-COM-002581</t>
  </si>
  <si>
    <t>AAM-UED-012959</t>
  </si>
  <si>
    <t>UED-COM-002582</t>
  </si>
  <si>
    <t>AAM-UED-012963</t>
  </si>
  <si>
    <t>UED-COM-002590</t>
  </si>
  <si>
    <t>ABA-CBI-000075</t>
  </si>
  <si>
    <t>UED-COM-002594</t>
  </si>
  <si>
    <t>AAM-UED-012966</t>
  </si>
  <si>
    <t>UED-COM-002596</t>
  </si>
  <si>
    <t>AAM-UED-012964</t>
  </si>
  <si>
    <t>UED-COM-002597</t>
  </si>
  <si>
    <t>AAM-UED-012965</t>
  </si>
  <si>
    <t>UED-COM-002598</t>
  </si>
  <si>
    <t>AAM-UED-012967</t>
  </si>
  <si>
    <t>UED-COM-002603</t>
  </si>
  <si>
    <t>ABA-CBI-000077</t>
  </si>
  <si>
    <t>Revised Apr 2014</t>
  </si>
  <si>
    <t>UED-COM-002626</t>
  </si>
  <si>
    <t>AAM-UED-012971</t>
  </si>
  <si>
    <t>UED-COM-002629</t>
  </si>
  <si>
    <t>AAM-UED-012972</t>
  </si>
  <si>
    <t>UED-COM-002638</t>
  </si>
  <si>
    <t>AAM-UED-012976</t>
  </si>
  <si>
    <t>UED-COM-002639</t>
  </si>
  <si>
    <t>AAM-UED-012978</t>
  </si>
  <si>
    <t>UED-COM-002643</t>
  </si>
  <si>
    <t>ABA-CBI-000079</t>
  </si>
  <si>
    <t>UED-COM-002661</t>
  </si>
  <si>
    <t>AAM-UED-012986</t>
  </si>
  <si>
    <t>UED-COM-002663</t>
  </si>
  <si>
    <t>AAM-UED-012987</t>
  </si>
  <si>
    <t>UED-COM-002666</t>
  </si>
  <si>
    <t>AAM-UED-012988</t>
  </si>
  <si>
    <t>UED-COM-002668</t>
  </si>
  <si>
    <t>ABA-CBL-000108</t>
  </si>
  <si>
    <t>UED-COM-002694</t>
  </si>
  <si>
    <t>AAM-UED-013056</t>
  </si>
  <si>
    <t>UED-COM-002695</t>
  </si>
  <si>
    <t>AAM-UED-013057</t>
  </si>
  <si>
    <t>UED-COM-002697</t>
  </si>
  <si>
    <t>ABA-CHE-000031</t>
  </si>
  <si>
    <t>TOC equals actuals</t>
  </si>
  <si>
    <t>UED-COM-002698</t>
  </si>
  <si>
    <t>ABA-CHH-000050</t>
  </si>
  <si>
    <t>UED-COM-002699</t>
  </si>
  <si>
    <t>ABA-CRA-000148</t>
  </si>
  <si>
    <t>UED-COM-002700</t>
  </si>
  <si>
    <t>ABA-CBL-000107</t>
  </si>
  <si>
    <t>UED-COM-002702</t>
  </si>
  <si>
    <t>ABA-CBK-000469</t>
  </si>
  <si>
    <t>TOC always zero</t>
  </si>
  <si>
    <t>UED-COM-002704</t>
  </si>
  <si>
    <t>ABA-CBK-000173</t>
  </si>
  <si>
    <t>UED-COM-002706</t>
  </si>
  <si>
    <t>ABA-CBK-000007</t>
  </si>
  <si>
    <t>UED-COM-002712</t>
  </si>
  <si>
    <t>ABA-CBE-000032</t>
  </si>
  <si>
    <t>UED-COM-002735</t>
  </si>
  <si>
    <t>ABA-CRA-000037</t>
  </si>
  <si>
    <t>UED-COM-002752</t>
  </si>
  <si>
    <t>ABA-CBI-000076</t>
  </si>
  <si>
    <t>UED-COM-002769</t>
  </si>
  <si>
    <t>ABA-CBL-000002</t>
  </si>
  <si>
    <t>UED-COM-002771</t>
  </si>
  <si>
    <t>ABA-CRA-000046</t>
  </si>
  <si>
    <t>UED-COM-002773</t>
  </si>
  <si>
    <t>ABA-CBL-000009</t>
  </si>
  <si>
    <t>UED-COM-002774</t>
  </si>
  <si>
    <t>ABA-CBP-000002</t>
  </si>
  <si>
    <t>UED-COM-002778</t>
  </si>
  <si>
    <t>ABA-CLN-000011</t>
  </si>
  <si>
    <t>UED-COM-002779</t>
  </si>
  <si>
    <t>ABA-CRA-000149</t>
  </si>
  <si>
    <t>UED-COM-002780</t>
  </si>
  <si>
    <t>ABA-CRA-000150</t>
  </si>
  <si>
    <t>UED-COM-002782</t>
  </si>
  <si>
    <t>ABA-CRA-000151</t>
  </si>
  <si>
    <t>UED-COM-002783</t>
  </si>
  <si>
    <t>ABA-CLN-000012</t>
  </si>
  <si>
    <t>UED-COM-002785</t>
  </si>
  <si>
    <t>ABA-CBK-000055</t>
  </si>
  <si>
    <t>UED-COM-002786</t>
  </si>
  <si>
    <t>ABA-CBI-000080</t>
  </si>
  <si>
    <t>UED-COM-002792</t>
  </si>
  <si>
    <t>ABA-CBK-000171</t>
  </si>
  <si>
    <t>UED-COM-002819</t>
  </si>
  <si>
    <t>ABA-CRA-000155</t>
  </si>
  <si>
    <t>UED-COM-002820</t>
  </si>
  <si>
    <t>ABA-CBK-000167</t>
  </si>
  <si>
    <t>UED-COM-002827</t>
  </si>
  <si>
    <t>ABA-CBP-000005</t>
  </si>
  <si>
    <t>UED-COM-002828</t>
  </si>
  <si>
    <t>ABA-CHL-000002</t>
  </si>
  <si>
    <t>UED-COM-002830</t>
  </si>
  <si>
    <t>ABA-CRA-000156</t>
  </si>
  <si>
    <t>UED-COM-002831</t>
  </si>
  <si>
    <t>ABA-CBP-000007</t>
  </si>
  <si>
    <t>UED-COM-002836</t>
  </si>
  <si>
    <t>ABA-CRP-000017</t>
  </si>
  <si>
    <t>UED-COM-002837</t>
  </si>
  <si>
    <t>ABA-CRP-000052</t>
  </si>
  <si>
    <t>UED-COM-002856</t>
  </si>
  <si>
    <t>ABA-CRA-000157</t>
  </si>
  <si>
    <t>UED-COM-002862</t>
  </si>
  <si>
    <t>ABA-CBK-000174</t>
  </si>
  <si>
    <t>UED-COM-002875</t>
  </si>
  <si>
    <t>ABA-CHL-000053</t>
  </si>
  <si>
    <t>UED-COM-002878</t>
  </si>
  <si>
    <t>ABA-CBI-000008</t>
  </si>
  <si>
    <t>UED-COM-002885</t>
  </si>
  <si>
    <t>ABA-CBL-000109</t>
  </si>
  <si>
    <t>UED-COM-002898</t>
  </si>
  <si>
    <t>ABA-CBE-000035</t>
  </si>
  <si>
    <t>UED-COM-002899</t>
  </si>
  <si>
    <t>ABA-CRA-000146</t>
  </si>
  <si>
    <t>UED-COM-002905</t>
  </si>
  <si>
    <t>ABA-CRA-000160</t>
  </si>
  <si>
    <t>UED-COM-002922</t>
  </si>
  <si>
    <t>ABA-CBI-000036</t>
  </si>
  <si>
    <t>UED-COM-002923</t>
  </si>
  <si>
    <t>ABA-CBP-000010</t>
  </si>
  <si>
    <t>UED-COM-002927</t>
  </si>
  <si>
    <t>ABA-CBK-000178</t>
  </si>
  <si>
    <t>UED-COM-002931</t>
  </si>
  <si>
    <t>ABA-CBL-000110</t>
  </si>
  <si>
    <t>UED-COM-002935</t>
  </si>
  <si>
    <t>ABA-CBP-000141</t>
  </si>
  <si>
    <t>UED-COM-002940</t>
  </si>
  <si>
    <t>ABA-CBL-000111</t>
  </si>
  <si>
    <t>UED-COM-002946</t>
  </si>
  <si>
    <t>ABA-CLP-000001</t>
  </si>
  <si>
    <t>CLP</t>
  </si>
  <si>
    <t>UED-COM-002950</t>
  </si>
  <si>
    <t>ABA-CRA-000162</t>
  </si>
  <si>
    <t>UED-COM-002952</t>
  </si>
  <si>
    <t>ABA-CRA-000163</t>
  </si>
  <si>
    <t>UED-COM-002954</t>
  </si>
  <si>
    <t>ABA-CRP-000054</t>
  </si>
  <si>
    <t>UED-COM-002958</t>
  </si>
  <si>
    <t>ABA-CHL-000009</t>
  </si>
  <si>
    <t>UED-COM-002962</t>
  </si>
  <si>
    <t>ABA-CBK-000181</t>
  </si>
  <si>
    <t>UED-COM-002972</t>
  </si>
  <si>
    <t>ABA-CRA-000164</t>
  </si>
  <si>
    <t>UED-COM-002974</t>
  </si>
  <si>
    <t>ABA-CBL-000112</t>
  </si>
  <si>
    <t>UED-COM-002987</t>
  </si>
  <si>
    <t>ABA-CRA-000166</t>
  </si>
  <si>
    <t>UED-COM-002988</t>
  </si>
  <si>
    <t>ABA-CBI-000081</t>
  </si>
  <si>
    <t>UED-COM-002989</t>
  </si>
  <si>
    <t>ABA-CLN-000015</t>
  </si>
  <si>
    <t>UED-COM-002990</t>
  </si>
  <si>
    <t>ABA-CBI-000083</t>
  </si>
  <si>
    <t>UED-COM-002991</t>
  </si>
  <si>
    <t>ABA-CRA-000167</t>
  </si>
  <si>
    <t>UED-COM-003011</t>
  </si>
  <si>
    <t>ABA-CBK-000184</t>
  </si>
  <si>
    <t>UED-COM-003013</t>
  </si>
  <si>
    <t>ABA-CBP-000042</t>
  </si>
  <si>
    <t>UED-COM-003030</t>
  </si>
  <si>
    <t>ABA-CBP-000151</t>
  </si>
  <si>
    <t>UED-COM-003053</t>
  </si>
  <si>
    <t>ABA-CBH-000014</t>
  </si>
  <si>
    <t>UED-COM-003055</t>
  </si>
  <si>
    <t>ABA-CBL-000120</t>
  </si>
  <si>
    <t>UED-COM-003056</t>
  </si>
  <si>
    <t>ABA-CRA-000172</t>
  </si>
  <si>
    <t>UED-COM-003057</t>
  </si>
  <si>
    <t>ABA-CRA-000170</t>
  </si>
  <si>
    <t>UED-COM-003058</t>
  </si>
  <si>
    <t>ABA-CRA-000169</t>
  </si>
  <si>
    <t>UED-COM-003060</t>
  </si>
  <si>
    <t>ABA-CLI-000012</t>
  </si>
  <si>
    <t>UED-COM-003069</t>
  </si>
  <si>
    <t>ABA-CBK-000185</t>
  </si>
  <si>
    <t>UED-COM-003070</t>
  </si>
  <si>
    <t>ABA-CRA-000171</t>
  </si>
  <si>
    <t>UED-COM-003071</t>
  </si>
  <si>
    <t>ABA-CBE-000037</t>
  </si>
  <si>
    <t>UED-COM-003074</t>
  </si>
  <si>
    <t>ABA-CRP-000057</t>
  </si>
  <si>
    <t>UED-COM-003075</t>
  </si>
  <si>
    <t>ABA-CBI-000084</t>
  </si>
  <si>
    <t>UED-COM-003076</t>
  </si>
  <si>
    <t>ABA-CBG-000005</t>
  </si>
  <si>
    <t>UED-COM-003077</t>
  </si>
  <si>
    <t>ABA-CBG-000004</t>
  </si>
  <si>
    <t>CBG</t>
  </si>
  <si>
    <t>UED-COM-003082</t>
  </si>
  <si>
    <t>ABA-CBL-000121</t>
  </si>
  <si>
    <t>UED-COM-003086</t>
  </si>
  <si>
    <t>ABA-CBL-000123</t>
  </si>
  <si>
    <t>UED-COM-003097</t>
  </si>
  <si>
    <t>ABA-CBL-000122</t>
  </si>
  <si>
    <t>UED-COM-003099</t>
  </si>
  <si>
    <t>ABA-CBL-000124</t>
  </si>
  <si>
    <t>UED-COM-003100</t>
  </si>
  <si>
    <t>ABA-CRA-000173</t>
  </si>
  <si>
    <t>UED-COM-003101</t>
  </si>
  <si>
    <t>ABA-CBK-000187</t>
  </si>
  <si>
    <t>UED-COM-003102</t>
  </si>
  <si>
    <t>ABA-CBL-000125</t>
  </si>
  <si>
    <t>UED-COM-003103</t>
  </si>
  <si>
    <t>ABA-CBP-000145</t>
  </si>
  <si>
    <t>UED-COM-003121</t>
  </si>
  <si>
    <t>ABA-CBL-000126</t>
  </si>
  <si>
    <t>UED-COM-003122</t>
  </si>
  <si>
    <t>ABA-CBK-000188</t>
  </si>
  <si>
    <t>UED-COM-003123</t>
  </si>
  <si>
    <t>ABA-CBP-000146</t>
  </si>
  <si>
    <t>UED-COM-003124</t>
  </si>
  <si>
    <t>ABA-CBI-000086</t>
  </si>
  <si>
    <t>UED-COM-003125</t>
  </si>
  <si>
    <t>ABA-CBP-000147</t>
  </si>
  <si>
    <t>UED-COM-003369</t>
  </si>
  <si>
    <t>ABA-CBL-000127</t>
  </si>
  <si>
    <t>UED-COM-003370</t>
  </si>
  <si>
    <t>ABA-CHL-000056</t>
  </si>
  <si>
    <t>UED-COM-003377</t>
  </si>
  <si>
    <t>ABA-CBK-000190</t>
  </si>
  <si>
    <t>Revised Nov 2014</t>
  </si>
  <si>
    <t>UED-COM-003379</t>
  </si>
  <si>
    <t>ABA-CRA-000176</t>
  </si>
  <si>
    <t>UED-COM-003394</t>
  </si>
  <si>
    <t>ABA-CBK-000191</t>
  </si>
  <si>
    <t>UED-COM-003398</t>
  </si>
  <si>
    <t>ABA-CBP-000148</t>
  </si>
  <si>
    <t>UED-COM-003401</t>
  </si>
  <si>
    <t>ABA-CBP-000149</t>
  </si>
  <si>
    <t>UED-COM-003422</t>
  </si>
  <si>
    <t>ABA-CBE-000040</t>
  </si>
  <si>
    <t>UED-COM-003424</t>
  </si>
  <si>
    <t>ABA-CBE-000041</t>
  </si>
  <si>
    <t>UED-COM-003425</t>
  </si>
  <si>
    <t>ABA-CRA-000185</t>
  </si>
  <si>
    <t>UED-COM-003427</t>
  </si>
  <si>
    <t>ABA-CRA-000181</t>
  </si>
  <si>
    <t>UED-COM-003429</t>
  </si>
  <si>
    <t>ABA-CRA-000182</t>
  </si>
  <si>
    <t>UED-COM-003448</t>
  </si>
  <si>
    <t>ABA-CBE-000042</t>
  </si>
  <si>
    <t>UED-COM-003450</t>
  </si>
  <si>
    <t>ABA-CBK-000193</t>
  </si>
  <si>
    <t>UED-COM-003455</t>
  </si>
  <si>
    <t>ABA-CRA-000184</t>
  </si>
  <si>
    <t>UED-COM-003457</t>
  </si>
  <si>
    <t>ABA-CBL-000130</t>
  </si>
  <si>
    <t>UED-COM-003463</t>
  </si>
  <si>
    <t>ABA-CRA-000186</t>
  </si>
  <si>
    <t>UED-COM-003471</t>
  </si>
  <si>
    <t>ABA-CRA-000189</t>
  </si>
  <si>
    <t>UED-COM-003476</t>
  </si>
  <si>
    <t>ABA-CRA-000190</t>
  </si>
  <si>
    <t>UED-COM-003477</t>
  </si>
  <si>
    <t>ABA-CBP-000152</t>
  </si>
  <si>
    <t>UED-COM-003485</t>
  </si>
  <si>
    <t>ABA-CRA-000191</t>
  </si>
  <si>
    <t>UED-COM-003489</t>
  </si>
  <si>
    <t>ABA-CRA-000192</t>
  </si>
  <si>
    <t>UED-COM-003496</t>
  </si>
  <si>
    <t>ABA-CRP-000060</t>
  </si>
  <si>
    <t>UED-COM-003497</t>
  </si>
  <si>
    <t>ABA-CBK-000194</t>
  </si>
  <si>
    <t>UED-COM-003499</t>
  </si>
  <si>
    <t>ABA-CBE-000043</t>
  </si>
  <si>
    <t>UED-COM-003508</t>
  </si>
  <si>
    <t>ABA-CRA-000194</t>
  </si>
  <si>
    <t>UED-COM-003509</t>
  </si>
  <si>
    <t>ABA-CRA-000195</t>
  </si>
  <si>
    <t>UED-COM-003511</t>
  </si>
  <si>
    <t>ABA-CBL-000131</t>
  </si>
  <si>
    <t>UED-COM-003519</t>
  </si>
  <si>
    <t>ABA-CBP-000153</t>
  </si>
  <si>
    <t>UED-COM-003521</t>
  </si>
  <si>
    <t>ABA-CRA-000197</t>
  </si>
  <si>
    <t>UED-COM-003522</t>
  </si>
  <si>
    <t>ABA-CRA-000198</t>
  </si>
  <si>
    <t>UED-COM-003528</t>
  </si>
  <si>
    <t>ABA-CRA-000199</t>
  </si>
  <si>
    <t>UED-COM-003530</t>
  </si>
  <si>
    <t>ABA-CBL-000132</t>
  </si>
  <si>
    <t>UED-COM-003531</t>
  </si>
  <si>
    <t>ABA-CRA-000200</t>
  </si>
  <si>
    <t>UED-COM-003532</t>
  </si>
  <si>
    <t>ABA-CBP-000154</t>
  </si>
  <si>
    <t>UED-COM-003534</t>
  </si>
  <si>
    <t>ABA-CBK-000196</t>
  </si>
  <si>
    <t>UED-COM-003536</t>
  </si>
  <si>
    <t>ABA-CRA-000202</t>
  </si>
  <si>
    <t>UED-COM-003538</t>
  </si>
  <si>
    <t>ABA-CRA-000203</t>
  </si>
  <si>
    <t>UED-COM-003539</t>
  </si>
  <si>
    <t>ABA-CBE-000044</t>
  </si>
  <si>
    <t>UED-COM-003543</t>
  </si>
  <si>
    <t>ABA-CBP-000155</t>
  </si>
  <si>
    <t>UED-COM-003544</t>
  </si>
  <si>
    <t>ABA-CRA-000204</t>
  </si>
  <si>
    <t>UED-COM-003545</t>
  </si>
  <si>
    <t>ABA-CBE-000045</t>
  </si>
  <si>
    <t>UED-COM-003569</t>
  </si>
  <si>
    <t>ABA-CRA-000205</t>
  </si>
  <si>
    <t>UED-COM-003571</t>
  </si>
  <si>
    <t>ABA-CBI-000091</t>
  </si>
  <si>
    <t>UED-COM-003572</t>
  </si>
  <si>
    <t>ABA-CRA-000206</t>
  </si>
  <si>
    <t>UED-COM-003574</t>
  </si>
  <si>
    <t>ABA-CRA-000207</t>
  </si>
  <si>
    <t>UED-COM-003582</t>
  </si>
  <si>
    <t>ABA-CRA-000208</t>
  </si>
  <si>
    <t>UED-COM-003593</t>
  </si>
  <si>
    <t>ABA-CBP-000156</t>
  </si>
  <si>
    <t>UED-COM-003594</t>
  </si>
  <si>
    <t>ABA-CBK-000197</t>
  </si>
  <si>
    <t>UED-COM-003596</t>
  </si>
  <si>
    <t>ABA-CBE-000046</t>
  </si>
  <si>
    <t>UED-COM-003598</t>
  </si>
  <si>
    <t>ABA-CBP-000157</t>
  </si>
  <si>
    <t>UED-COM-003609</t>
  </si>
  <si>
    <t>ABA-CBI-000093</t>
  </si>
  <si>
    <t>UED-COM-003610</t>
  </si>
  <si>
    <t>ABA-CBL-000135</t>
  </si>
  <si>
    <t>UED-COM-003615</t>
  </si>
  <si>
    <t>ABA-CBP-000158</t>
  </si>
  <si>
    <t>UED-COM-003619</t>
  </si>
  <si>
    <t>ABA-CRA-000211</t>
  </si>
  <si>
    <t>UED-COM-003644</t>
  </si>
  <si>
    <t>ABA-CHL-000058</t>
  </si>
  <si>
    <t>UED-COM-003661</t>
  </si>
  <si>
    <t>ABA-CRP-000062</t>
  </si>
  <si>
    <t>UED-COM-003668</t>
  </si>
  <si>
    <t>ABA-CRA-000217</t>
  </si>
  <si>
    <t>UED-COM-003678</t>
  </si>
  <si>
    <t>ABA-CRA-000219</t>
  </si>
  <si>
    <t>UED-COM-003681</t>
  </si>
  <si>
    <t>ABA-CBK-000198</t>
  </si>
  <si>
    <t>UED-COM-003684</t>
  </si>
  <si>
    <t>ABA-CBP-000159</t>
  </si>
  <si>
    <t>UED-COM-003688</t>
  </si>
  <si>
    <t>ABA-CRA-000297</t>
  </si>
  <si>
    <t>UED-COM-003695</t>
  </si>
  <si>
    <t>ABA-CBL-000136</t>
  </si>
  <si>
    <t>UED-COM-003699</t>
  </si>
  <si>
    <t>ABA-CRA-000221</t>
  </si>
  <si>
    <t>UED-COM-003700</t>
  </si>
  <si>
    <t>ABA-CBP-000161</t>
  </si>
  <si>
    <t>UED-COM-003703</t>
  </si>
  <si>
    <t>ABA-CBL-000137</t>
  </si>
  <si>
    <t>UED-COM-003705</t>
  </si>
  <si>
    <t>ABA-CRA-000222</t>
  </si>
  <si>
    <t>UED-COM-003706</t>
  </si>
  <si>
    <t>ABA-CRA-000223</t>
  </si>
  <si>
    <t>UED-COM-003715</t>
  </si>
  <si>
    <t>ABA-CHL-000059</t>
  </si>
  <si>
    <t>UED-COM-003721</t>
  </si>
  <si>
    <t>ABA-CRA-000224</t>
  </si>
  <si>
    <t>UED-COM-003722</t>
  </si>
  <si>
    <t>ABA-CBK-000200</t>
  </si>
  <si>
    <t>UED-COM-003723</t>
  </si>
  <si>
    <t>ABA-CBE-000047</t>
  </si>
  <si>
    <t>UED-COM-003726</t>
  </si>
  <si>
    <t>ABA-CBI-000097</t>
  </si>
  <si>
    <t>UED-COM-003733</t>
  </si>
  <si>
    <t>ABA-CLN-000017</t>
  </si>
  <si>
    <t>UED-COM-003737</t>
  </si>
  <si>
    <t>ABA-CRA-000226</t>
  </si>
  <si>
    <t>UED-COM-003744</t>
  </si>
  <si>
    <t>ABA-CBK-000233</t>
  </si>
  <si>
    <t>UED-COM-003759</t>
  </si>
  <si>
    <t>ABA-CLN-000018</t>
  </si>
  <si>
    <t>UED-COM-003760</t>
  </si>
  <si>
    <t>ABA-CBK-000202</t>
  </si>
  <si>
    <t>UED-COM-003766</t>
  </si>
  <si>
    <t>ABA-CBI-000099</t>
  </si>
  <si>
    <t>UED-COM-003771</t>
  </si>
  <si>
    <t>ABA-CRA-000227</t>
  </si>
  <si>
    <t>UED-COM-003772</t>
  </si>
  <si>
    <t>ABA-CRA-000228</t>
  </si>
  <si>
    <t>UED-COM-003776</t>
  </si>
  <si>
    <t>ABA-CRA-000229</t>
  </si>
  <si>
    <t>UED-COM-003777</t>
  </si>
  <si>
    <t>ABA-CRA-000230</t>
  </si>
  <si>
    <t>UED-COM-003778</t>
  </si>
  <si>
    <t>ABA-CBK-000203</t>
  </si>
  <si>
    <t>UED-COM-003779</t>
  </si>
  <si>
    <t>ABA-CBE-000048</t>
  </si>
  <si>
    <t>UED-COM-003780</t>
  </si>
  <si>
    <t>ABA-CRP-000063</t>
  </si>
  <si>
    <t>UED-COM-003781</t>
  </si>
  <si>
    <t>ABA-CHL-000060</t>
  </si>
  <si>
    <t>UED-COM-003782</t>
  </si>
  <si>
    <t>ABA-CBH-000017</t>
  </si>
  <si>
    <t>UED-COM-003783</t>
  </si>
  <si>
    <t>ABA-CBL-000140</t>
  </si>
  <si>
    <t>UED-COM-003785</t>
  </si>
  <si>
    <t>ABA-CBP-000163</t>
  </si>
  <si>
    <t>UED-COM-003790</t>
  </si>
  <si>
    <t>ABA-CBL-000141</t>
  </si>
  <si>
    <t>UED-COM-003791</t>
  </si>
  <si>
    <t>ABA-CBE-000049</t>
  </si>
  <si>
    <t>UED-COM-003793</t>
  </si>
  <si>
    <t>ABA-CLJ-000018</t>
  </si>
  <si>
    <t>UED-COM-003794</t>
  </si>
  <si>
    <t>ABA-CBL-000142</t>
  </si>
  <si>
    <t>UED-COM-003796</t>
  </si>
  <si>
    <t>ABA-CRA-000231</t>
  </si>
  <si>
    <t>UED-COM-003802</t>
  </si>
  <si>
    <t>ABA-CLJ-000019</t>
  </si>
  <si>
    <t>UED-COM-003804</t>
  </si>
  <si>
    <t>ABA-CHL-000061</t>
  </si>
  <si>
    <t>UED-COM-003810</t>
  </si>
  <si>
    <t>ABA-CBL-000143</t>
  </si>
  <si>
    <t>UED-COM-003811</t>
  </si>
  <si>
    <t>ABA-CBP-000165</t>
  </si>
  <si>
    <t>UED-COM-003813</t>
  </si>
  <si>
    <t>ABA-CRA-000233</t>
  </si>
  <si>
    <t>UED-COM-003816</t>
  </si>
  <si>
    <t>ABA-CRA-000235</t>
  </si>
  <si>
    <t>UED-COM-003825</t>
  </si>
  <si>
    <t>ABA-CRU-000017</t>
  </si>
  <si>
    <t>UED-COM-003836</t>
  </si>
  <si>
    <t>ABA-CRA-000237</t>
  </si>
  <si>
    <t>UED-COM-003848</t>
  </si>
  <si>
    <t>ABA-CBI-000100</t>
  </si>
  <si>
    <t>UED-COM-003849</t>
  </si>
  <si>
    <t>ABA-CBH-000018</t>
  </si>
  <si>
    <t>UED-COM-003850</t>
  </si>
  <si>
    <t>ABA-CRA-000238</t>
  </si>
  <si>
    <t>UED-COM-003852</t>
  </si>
  <si>
    <t>ABA-CRA-000239</t>
  </si>
  <si>
    <t>UED-COM-003854</t>
  </si>
  <si>
    <t>ABA-CBI-000101</t>
  </si>
  <si>
    <t>UED-COM-003857</t>
  </si>
  <si>
    <t>ABA-CLN-000021</t>
  </si>
  <si>
    <t>UED-COM-003860</t>
  </si>
  <si>
    <t>ABA-CLI-000013</t>
  </si>
  <si>
    <t>UED-COM-003862</t>
  </si>
  <si>
    <t>ABA-CRP-000006</t>
  </si>
  <si>
    <t>UED-COM-003863</t>
  </si>
  <si>
    <t>ABA-CLN-000022</t>
  </si>
  <si>
    <t>UED-COM-003864</t>
  </si>
  <si>
    <t>ABA-CBK-000204</t>
  </si>
  <si>
    <t>UED-COM-003867</t>
  </si>
  <si>
    <t>ABA-CBP-000166</t>
  </si>
  <si>
    <t>UED-COM-003868</t>
  </si>
  <si>
    <t>ABA-CRA-000240</t>
  </si>
  <si>
    <t>UED-COM-003869</t>
  </si>
  <si>
    <t>ABA-CRA-000243</t>
  </si>
  <si>
    <t>UED-COM-003872</t>
  </si>
  <si>
    <t>ABA-CBI-000102</t>
  </si>
  <si>
    <t>UED-COM-003873</t>
  </si>
  <si>
    <t>ABA-CRA-000241</t>
  </si>
  <si>
    <t>UED-COM-003875</t>
  </si>
  <si>
    <t>ABA-CRA-000242</t>
  </si>
  <si>
    <t>UED-COM-003878</t>
  </si>
  <si>
    <t>ABA-CBI-000103</t>
  </si>
  <si>
    <t>UED-COM-003882</t>
  </si>
  <si>
    <t>ABA-CRS-000006</t>
  </si>
  <si>
    <t>UED-COM-003885</t>
  </si>
  <si>
    <t>ABA-CBE-000050</t>
  </si>
  <si>
    <t>UED-COM-003887</t>
  </si>
  <si>
    <t>ABA-CBK-000205</t>
  </si>
  <si>
    <t>UED-COM-003892</t>
  </si>
  <si>
    <t>ABA-CBE-000051</t>
  </si>
  <si>
    <t>UED-COM-003893</t>
  </si>
  <si>
    <t>ABA-CRA-000244</t>
  </si>
  <si>
    <t>UED-COM-003894</t>
  </si>
  <si>
    <t>ABA-CRA-000245</t>
  </si>
  <si>
    <t>UED-COM-003895</t>
  </si>
  <si>
    <t>ABA-CBP-000168</t>
  </si>
  <si>
    <t>UED-COM-003896</t>
  </si>
  <si>
    <t>ABA-CLJ-000020</t>
  </si>
  <si>
    <t>UED-COM-003908</t>
  </si>
  <si>
    <t>ABA-CBP-000169</t>
  </si>
  <si>
    <t>UED-COM-003909</t>
  </si>
  <si>
    <t>ABA-CLN-000023</t>
  </si>
  <si>
    <t>UED-COM-003910</t>
  </si>
  <si>
    <t>ABA-CBI-000104</t>
  </si>
  <si>
    <t>UED-COM-003915</t>
  </si>
  <si>
    <t>ABA-CRA-000248</t>
  </si>
  <si>
    <t>UED-COM-003917</t>
  </si>
  <si>
    <t>ABA-CRA-000247</t>
  </si>
  <si>
    <t>UED-COM-003920</t>
  </si>
  <si>
    <t>ABA-CBK-000206</t>
  </si>
  <si>
    <t>UED-COM-003921</t>
  </si>
  <si>
    <t>ABA-CBI-000105</t>
  </si>
  <si>
    <t>UED-COM-003923</t>
  </si>
  <si>
    <t>ABA-CBL-000144</t>
  </si>
  <si>
    <t>UED-COM-003939</t>
  </si>
  <si>
    <t>ABA-CRA-000251</t>
  </si>
  <si>
    <t>UED-COM-003943</t>
  </si>
  <si>
    <t>ABA-CBL-000145</t>
  </si>
  <si>
    <t>UED-COM-003944</t>
  </si>
  <si>
    <t>ABA-CBI-000106</t>
  </si>
  <si>
    <t>UED-COM-003947</t>
  </si>
  <si>
    <t>ABA-CLN-000024</t>
  </si>
  <si>
    <t>UED-COM-003948</t>
  </si>
  <si>
    <t>ABA-CBP-000170</t>
  </si>
  <si>
    <t>UED-COM-003949</t>
  </si>
  <si>
    <t>ABA-CBE-000052</t>
  </si>
  <si>
    <t>UED-COM-003962</t>
  </si>
  <si>
    <t>ABA-CHH-000004</t>
  </si>
  <si>
    <t>UED-COM-003965</t>
  </si>
  <si>
    <t>ABA-CRA-000250</t>
  </si>
  <si>
    <t>UED-COM-003975</t>
  </si>
  <si>
    <t>ABA-CBI-000107</t>
  </si>
  <si>
    <t>UED-COM-003983</t>
  </si>
  <si>
    <t>ABA-CBL-000146</t>
  </si>
  <si>
    <t>UED-COM-004017</t>
  </si>
  <si>
    <t>ABA-CBL-000148</t>
  </si>
  <si>
    <t>UED-COM-004020</t>
  </si>
  <si>
    <t>ABA-CBE-000053</t>
  </si>
  <si>
    <t>UED-COM-004027</t>
  </si>
  <si>
    <t>ABA-CRA-000252</t>
  </si>
  <si>
    <t>UED-COM-004031</t>
  </si>
  <si>
    <t>ABA-CBP-000171</t>
  </si>
  <si>
    <t>UED-COM-004033</t>
  </si>
  <si>
    <t>ABA-CBL-000149</t>
  </si>
  <si>
    <t>UED-COM-004037</t>
  </si>
  <si>
    <t>ABA-CBK-000208</t>
  </si>
  <si>
    <t>UED-COM-004040</t>
  </si>
  <si>
    <t>ABA-CBL-000150</t>
  </si>
  <si>
    <t>UED-COM-004046</t>
  </si>
  <si>
    <t>ABA-CHL-000062</t>
  </si>
  <si>
    <t>UED-COM-004049</t>
  </si>
  <si>
    <t>ABA-CHL-000063</t>
  </si>
  <si>
    <t>UED-COM-004050</t>
  </si>
  <si>
    <t>ABA-CRA-000254</t>
  </si>
  <si>
    <t>UED-COM-004051</t>
  </si>
  <si>
    <t>ABA-CBI-000108</t>
  </si>
  <si>
    <t>UED-COM-004054</t>
  </si>
  <si>
    <t>ABA-CBK-000209</t>
  </si>
  <si>
    <t>UED-COM-004055</t>
  </si>
  <si>
    <t>ABA-CBI-000109</t>
  </si>
  <si>
    <t>UED-COM-004059</t>
  </si>
  <si>
    <t>ABA-CBI-000110</t>
  </si>
  <si>
    <t>UED-COM-004070</t>
  </si>
  <si>
    <t>ABA-CRA-000258</t>
  </si>
  <si>
    <t>UED-COM-004071</t>
  </si>
  <si>
    <t>ABA-CBI-000111</t>
  </si>
  <si>
    <t>UED-COM-004087</t>
  </si>
  <si>
    <t>ABA-CRA-000260</t>
  </si>
  <si>
    <t>UED-COM-004088</t>
  </si>
  <si>
    <t>ABA-CBK-000210</t>
  </si>
  <si>
    <t>UED-COM-004092</t>
  </si>
  <si>
    <t>ABA-CRA-000261</t>
  </si>
  <si>
    <t>UED-COM-004094</t>
  </si>
  <si>
    <t>ABA-CBK-000211</t>
  </si>
  <si>
    <t>UED-COM-004095</t>
  </si>
  <si>
    <t>ABA-CBP-000172</t>
  </si>
  <si>
    <t>UED-COM-004097</t>
  </si>
  <si>
    <t>ABA-CLN-000026</t>
  </si>
  <si>
    <t>UED-COM-004101</t>
  </si>
  <si>
    <t>ABA-CBP-000173</t>
  </si>
  <si>
    <t>UED-COM-004103</t>
  </si>
  <si>
    <t>ABA-CBG-000008</t>
  </si>
  <si>
    <t>UED-COM-004104</t>
  </si>
  <si>
    <t>ABA-CBL-000152</t>
  </si>
  <si>
    <t>UED-COM-004105</t>
  </si>
  <si>
    <t>ABA-CBL-000153</t>
  </si>
  <si>
    <t>UED-COM-004107</t>
  </si>
  <si>
    <t>ABA-CBP-000174</t>
  </si>
  <si>
    <t>UED-COM-004108</t>
  </si>
  <si>
    <t>ABA-CRA-000263</t>
  </si>
  <si>
    <t>UED-COM-004112</t>
  </si>
  <si>
    <t>ABA-CHL-000064</t>
  </si>
  <si>
    <t>UED-COM-004120</t>
  </si>
  <si>
    <t>ABA-CBK-000212</t>
  </si>
  <si>
    <t>UED-COM-004121</t>
  </si>
  <si>
    <t>ABA-CRA-000265</t>
  </si>
  <si>
    <t>UED-COM-004122</t>
  </si>
  <si>
    <t>ABA-CRA-000266</t>
  </si>
  <si>
    <t>UED-COM-004126</t>
  </si>
  <si>
    <t>ABA-CBL-000154</t>
  </si>
  <si>
    <t>UED-COM-004127</t>
  </si>
  <si>
    <t>ABA-CRA-000268</t>
  </si>
  <si>
    <t>UED-COM-004132</t>
  </si>
  <si>
    <t>ABA-CRA-000267</t>
  </si>
  <si>
    <t>UED-COM-004133</t>
  </si>
  <si>
    <t>ABA-CRA-000269</t>
  </si>
  <si>
    <t>UED-COM-004138</t>
  </si>
  <si>
    <t>ABA-CRA-000270</t>
  </si>
  <si>
    <t>UED-COM-004141</t>
  </si>
  <si>
    <t>ABA-CRP-000065</t>
  </si>
  <si>
    <t>UED-COM-004143</t>
  </si>
  <si>
    <t>ABA-CRP-000066</t>
  </si>
  <si>
    <t>UED-COM-004146</t>
  </si>
  <si>
    <t>ABA-CBL-000156</t>
  </si>
  <si>
    <t>UED-COM-004152</t>
  </si>
  <si>
    <t>ABA-CBP-000176</t>
  </si>
  <si>
    <t>UED-COM-004154</t>
  </si>
  <si>
    <t>ABA-CBL-000157</t>
  </si>
  <si>
    <t>UED-COM-004155</t>
  </si>
  <si>
    <t>ABA-CBL-000158</t>
  </si>
  <si>
    <t>UED-COM-004156</t>
  </si>
  <si>
    <t>ABA-CRA-000271</t>
  </si>
  <si>
    <t>UED-COM-004162</t>
  </si>
  <si>
    <t>ABA-CRA-000272</t>
  </si>
  <si>
    <t>UED-COM-004167</t>
  </si>
  <si>
    <t>ABA-CRA-000273</t>
  </si>
  <si>
    <t>UED-COM-004173</t>
  </si>
  <si>
    <t>ABA-CRA-000274</t>
  </si>
  <si>
    <t>UED-COM-004178</t>
  </si>
  <si>
    <t>ABA-CBK-000215</t>
  </si>
  <si>
    <t>UED-COM-004181</t>
  </si>
  <si>
    <t>ABA-CBP-000177</t>
  </si>
  <si>
    <t>UED-COM-004183</t>
  </si>
  <si>
    <t>ABA-CBE-000054</t>
  </si>
  <si>
    <t>UED-COM-004184</t>
  </si>
  <si>
    <t>ABA-CRA-000277</t>
  </si>
  <si>
    <t>UED-COM-004185</t>
  </si>
  <si>
    <t>ABA-CBP-000178</t>
  </si>
  <si>
    <t>UED-COM-004193</t>
  </si>
  <si>
    <t>ABA-CBP-000207</t>
  </si>
  <si>
    <t>UED-COM-004194</t>
  </si>
  <si>
    <t>ABA-CBP-000180</t>
  </si>
  <si>
    <t>UED-COM-004195</t>
  </si>
  <si>
    <t>ABA-CLJ-000021</t>
  </si>
  <si>
    <t>UED-COM-004198</t>
  </si>
  <si>
    <t>ABA-CRA-000278</t>
  </si>
  <si>
    <t>UED-COM-004201</t>
  </si>
  <si>
    <t>ABA-CBP-000181</t>
  </si>
  <si>
    <t>UED-COM-004204</t>
  </si>
  <si>
    <t>ABA-CRA-000280</t>
  </si>
  <si>
    <t>UED-COM-004209</t>
  </si>
  <si>
    <t>ABA-CRA-000281</t>
  </si>
  <si>
    <t>UED-COM-004219</t>
  </si>
  <si>
    <t>ABA-CBE-000056</t>
  </si>
  <si>
    <t>UED-COM-004231</t>
  </si>
  <si>
    <t>ABA-CRA-000282</t>
  </si>
  <si>
    <t>UED-COM-004232</t>
  </si>
  <si>
    <t>ABA-CBK-000217</t>
  </si>
  <si>
    <t>UED-COM-004233</t>
  </si>
  <si>
    <t>ABA-CBE-000057</t>
  </si>
  <si>
    <t>UED-COM-004234</t>
  </si>
  <si>
    <t>ABA-CBL-000159</t>
  </si>
  <si>
    <t>UED-COM-004235</t>
  </si>
  <si>
    <t>ABA-CBL-000160</t>
  </si>
  <si>
    <t>UED-COM-004236</t>
  </si>
  <si>
    <t>ABA-CBP-000182</t>
  </si>
  <si>
    <t>UED-COM-004238</t>
  </si>
  <si>
    <t>ABA-CRA-000284</t>
  </si>
  <si>
    <t>UED-COM-004240</t>
  </si>
  <si>
    <t>ABA-CRP-000067</t>
  </si>
  <si>
    <t>UED-COM-004244</t>
  </si>
  <si>
    <t>ABA-CRA-000285</t>
  </si>
  <si>
    <t>UED-COM-004246</t>
  </si>
  <si>
    <t>ABA-CBI-000114</t>
  </si>
  <si>
    <t>UED-COM-004247</t>
  </si>
  <si>
    <t>ABA-CBK-000218</t>
  </si>
  <si>
    <t>UED-COM-004259</t>
  </si>
  <si>
    <t>ABA-CHL-000065</t>
  </si>
  <si>
    <t>UED-COM-004262</t>
  </si>
  <si>
    <t>ABA-CBE-000058</t>
  </si>
  <si>
    <t>UED-COM-004266</t>
  </si>
  <si>
    <t>ABA-CRA-000286</t>
  </si>
  <si>
    <t>UED-COM-004270</t>
  </si>
  <si>
    <t>ABA-CBP-000183</t>
  </si>
  <si>
    <t>UED-COM-004272</t>
  </si>
  <si>
    <t>ABA-CHL-000066</t>
  </si>
  <si>
    <t>UED-COM-004282</t>
  </si>
  <si>
    <t>ABA-CRA-000287</t>
  </si>
  <si>
    <t>UED-COM-004285</t>
  </si>
  <si>
    <t>ABA-CRA-000288</t>
  </si>
  <si>
    <t>UED-COM-004286</t>
  </si>
  <si>
    <t>ABA-CRA-000294</t>
  </si>
  <si>
    <t>UED-COM-004287</t>
  </si>
  <si>
    <t>ABA-CRA-000289</t>
  </si>
  <si>
    <t>UED-COM-004291</t>
  </si>
  <si>
    <t>ABA-CBH-000020</t>
  </si>
  <si>
    <t>UED-COM-004293</t>
  </si>
  <si>
    <t>ABA-CRA-000290</t>
  </si>
  <si>
    <t>UED-COM-004296</t>
  </si>
  <si>
    <t>ABA-CHL-000067</t>
  </si>
  <si>
    <t>UED-COM-004299</t>
  </si>
  <si>
    <t>ABA-CRA-000291</t>
  </si>
  <si>
    <t>UED-COM-004302</t>
  </si>
  <si>
    <t>ABA-CBK-000219</t>
  </si>
  <si>
    <t>UED-COM-004304</t>
  </si>
  <si>
    <t>ABA-CRA-000292</t>
  </si>
  <si>
    <t>UED-COM-004314</t>
  </si>
  <si>
    <t>ABA-CRA-000293</t>
  </si>
  <si>
    <t>UED-COM-004320</t>
  </si>
  <si>
    <t>ABA-CLJ-000022</t>
  </si>
  <si>
    <t>UED-COM-004321</t>
  </si>
  <si>
    <t>ABA-CBE-000059</t>
  </si>
  <si>
    <t>UED-COM-004330</t>
  </si>
  <si>
    <t>ABA-CBL-000164</t>
  </si>
  <si>
    <t>UED-COM-004331</t>
  </si>
  <si>
    <t>ABA-CRU-000019</t>
  </si>
  <si>
    <t>UED-COM-004343</t>
  </si>
  <si>
    <t>ABA-CBP-000185</t>
  </si>
  <si>
    <t>UED-COM-004347</t>
  </si>
  <si>
    <t>ABA-CBI-000116</t>
  </si>
  <si>
    <t>UED-COM-004348</t>
  </si>
  <si>
    <t>ABA-CRA-000295</t>
  </si>
  <si>
    <t>UED-COM-004350</t>
  </si>
  <si>
    <t>ABA-CBL-000165</t>
  </si>
  <si>
    <t>UED-COM-004361</t>
  </si>
  <si>
    <t>ABA-CBP-000186</t>
  </si>
  <si>
    <t>UED-COM-004370</t>
  </si>
  <si>
    <t>ABA-CRA-000296</t>
  </si>
  <si>
    <t>UED-COM-004374</t>
  </si>
  <si>
    <t>ABA-CBP-000187</t>
  </si>
  <si>
    <t>UED-COM-004375</t>
  </si>
  <si>
    <t>ABA-CBK-000220</t>
  </si>
  <si>
    <t>UED-COM-004376</t>
  </si>
  <si>
    <t>ABA-CBL-000166</t>
  </si>
  <si>
    <t>UED-COM-004379</t>
  </si>
  <si>
    <t>ABA-CRA-000298</t>
  </si>
  <si>
    <t>UED-COM-004391</t>
  </si>
  <si>
    <t>ABA-CBG-000060</t>
  </si>
  <si>
    <t>UED-COM-004393</t>
  </si>
  <si>
    <t>ABA-CBK-000221</t>
  </si>
  <si>
    <t>UED-COM-004396</t>
  </si>
  <si>
    <t>ABA-CRA-000299</t>
  </si>
  <si>
    <t>UED-COM-004397</t>
  </si>
  <si>
    <t>ABA-CBL-000167</t>
  </si>
  <si>
    <t>UED-COM-004399</t>
  </si>
  <si>
    <t>ABA-CBL-000168</t>
  </si>
  <si>
    <t>UED-COM-004400</t>
  </si>
  <si>
    <t>ABA-CBL-000169</t>
  </si>
  <si>
    <t>UED-COM-004401</t>
  </si>
  <si>
    <t>ABA-CRA-000300</t>
  </si>
  <si>
    <t>UED-COM-004404</t>
  </si>
  <si>
    <t>ABA-CBL-000170</t>
  </si>
  <si>
    <t xml:space="preserve"> </t>
  </si>
  <si>
    <t>UED-COM-004627</t>
  </si>
  <si>
    <t>ABA-CBP-000188</t>
  </si>
  <si>
    <t>UED-COM-004692</t>
  </si>
  <si>
    <t>ABA-CRA-000301</t>
  </si>
  <si>
    <t>UED-COM-004693</t>
  </si>
  <si>
    <t>ABA-CRA-000302</t>
  </si>
  <si>
    <t>UED-COM-004711</t>
  </si>
  <si>
    <t>ABA-CBL-000017</t>
  </si>
  <si>
    <t>UED-COM-004719</t>
  </si>
  <si>
    <t>ABA-CBG-000009</t>
  </si>
  <si>
    <t>UED-COM-004720</t>
  </si>
  <si>
    <t>ABA-CBI-000118</t>
  </si>
  <si>
    <t>UED-COM-004764</t>
  </si>
  <si>
    <t>ABA-CBL-000173</t>
  </si>
  <si>
    <t>UED-COM-004772</t>
  </si>
  <si>
    <t>ABA-CBP-000189</t>
  </si>
  <si>
    <t>UED-COM-004773</t>
  </si>
  <si>
    <t>ABA-CRA-000306</t>
  </si>
  <si>
    <t>UED-COM-004778</t>
  </si>
  <si>
    <t>ABA-CBI-000119</t>
  </si>
  <si>
    <t>UED-COM-004780</t>
  </si>
  <si>
    <t>ABA-CBI-000120</t>
  </si>
  <si>
    <t>UED-COM-004782</t>
  </si>
  <si>
    <t>ABA-CLJ-000023</t>
  </si>
  <si>
    <t>UED-COM-004790</t>
  </si>
  <si>
    <t>ABA-CRA-000307</t>
  </si>
  <si>
    <t>UED-COM-004793</t>
  </si>
  <si>
    <t>ABA-CBK-000223</t>
  </si>
  <si>
    <t>UED-COM-004794</t>
  </si>
  <si>
    <t>ABA-CBI-000121</t>
  </si>
  <si>
    <t>UED-COM-004795</t>
  </si>
  <si>
    <t>ABA-CBL-000174</t>
  </si>
  <si>
    <t>UED-COM-004801</t>
  </si>
  <si>
    <t>ABA-CHL-000068</t>
  </si>
  <si>
    <t>UED-COM-004806</t>
  </si>
  <si>
    <t>ABA-CBP-000190</t>
  </si>
  <si>
    <t>UED-COM-004815</t>
  </si>
  <si>
    <t>ABA-CBP-000192</t>
  </si>
  <si>
    <t>UED-COM-004822</t>
  </si>
  <si>
    <t>ABA-CBP-000193</t>
  </si>
  <si>
    <t>UED-COM-004825</t>
  </si>
  <si>
    <t>ABA-CLN-000030</t>
  </si>
  <si>
    <t>UED-COM-004826</t>
  </si>
  <si>
    <t>ABA-CRA-000308</t>
  </si>
  <si>
    <t>UED-COM-004828</t>
  </si>
  <si>
    <t>ABA-CRA-000309</t>
  </si>
  <si>
    <t>Revised Dec 2014</t>
  </si>
  <si>
    <t>UED-COM-004829</t>
  </si>
  <si>
    <t>ABA-CBI-000122</t>
  </si>
  <si>
    <t>UED-COM-004835</t>
  </si>
  <si>
    <t>ABA-CRA-000310</t>
  </si>
  <si>
    <t>UED-COM-004836</t>
  </si>
  <si>
    <t>ABA-CHL-000069</t>
  </si>
  <si>
    <t>UED-COM-004837</t>
  </si>
  <si>
    <t>ABA-CBI-000123</t>
  </si>
  <si>
    <t>UED-COM-004843</t>
  </si>
  <si>
    <t>ABA-CBI-000124</t>
  </si>
  <si>
    <t>UED-COM-004847</t>
  </si>
  <si>
    <t>ABA-CBK-000224</t>
  </si>
  <si>
    <t>UED-COM-004849</t>
  </si>
  <si>
    <t>ABA-CLN-000031</t>
  </si>
  <si>
    <t>UED-COM-004857</t>
  </si>
  <si>
    <t>ABA-CBK-000225</t>
  </si>
  <si>
    <t>UED-COM-004861</t>
  </si>
  <si>
    <t>ABA-CRA-000311</t>
  </si>
  <si>
    <t>UED-COM-004863</t>
  </si>
  <si>
    <t>ABA-CRU-000020</t>
  </si>
  <si>
    <t>UED-COM-004864</t>
  </si>
  <si>
    <t>ABA-CBP-000194</t>
  </si>
  <si>
    <t>UED-COM-004867</t>
  </si>
  <si>
    <t>ABA-CBL-000177</t>
  </si>
  <si>
    <t>UED-COM-004870</t>
  </si>
  <si>
    <t>ABA-CRA-000312</t>
  </si>
  <si>
    <t>UED-COM-004871</t>
  </si>
  <si>
    <t>ABA-CBK-000226</t>
  </si>
  <si>
    <t>UED-COM-004879</t>
  </si>
  <si>
    <t>ABA-CRA-000313</t>
  </si>
  <si>
    <t>UED-COM-004889</t>
  </si>
  <si>
    <t>ABA-CRA-000315</t>
  </si>
  <si>
    <t>UED-COM-004891</t>
  </si>
  <si>
    <t>ABA-CRA-000316</t>
  </si>
  <si>
    <t>UED-COM-004892</t>
  </si>
  <si>
    <t>ABA-CRA-000314</t>
  </si>
  <si>
    <t>UED-COM-004893</t>
  </si>
  <si>
    <t>ABA-CRA-000317</t>
  </si>
  <si>
    <t>UED-COM-004897</t>
  </si>
  <si>
    <t>ABA-CBI-000126</t>
  </si>
  <si>
    <t>UED-COM-004899</t>
  </si>
  <si>
    <t>ABA-CBI-000127</t>
  </si>
  <si>
    <t>UED-COM-004903</t>
  </si>
  <si>
    <t>ABA-CBH-000021</t>
  </si>
  <si>
    <t>Budget Offer</t>
  </si>
  <si>
    <t>UED-COM-004904</t>
  </si>
  <si>
    <t>ABA-CRP-000068</t>
  </si>
  <si>
    <t>UED-COM-004907</t>
  </si>
  <si>
    <t>ABA-CBP-000195</t>
  </si>
  <si>
    <t>UED-COM-005253</t>
  </si>
  <si>
    <t>ABA-CLN-000032</t>
  </si>
  <si>
    <t>UED-COM-005257</t>
  </si>
  <si>
    <t>ABA-CBL-000178</t>
  </si>
  <si>
    <t>UED-COM-005264</t>
  </si>
  <si>
    <t>ABA-CBP-000196</t>
  </si>
  <si>
    <t>UED-COM-005265</t>
  </si>
  <si>
    <t>ABA-CRA-000321</t>
  </si>
  <si>
    <t>UED-COM-005281</t>
  </si>
  <si>
    <t>ABA-CLN-000033</t>
  </si>
  <si>
    <t>UED-COM-005282</t>
  </si>
  <si>
    <t>ABA-CHL-000072</t>
  </si>
  <si>
    <t>UED-COM-005284</t>
  </si>
  <si>
    <t>ABA-CHL-000073</t>
  </si>
  <si>
    <t>UED-COM-005286</t>
  </si>
  <si>
    <t>ABA-CRS-000007</t>
  </si>
  <si>
    <t>UED-COM-005287</t>
  </si>
  <si>
    <t>ABA-CBP-000197</t>
  </si>
  <si>
    <t>UED-COM-005288</t>
  </si>
  <si>
    <t>ABA-CBP-000198</t>
  </si>
  <si>
    <t>UED-COM-005289</t>
  </si>
  <si>
    <t>ABA-CRA-000322</t>
  </si>
  <si>
    <t>UED-COM-005291</t>
  </si>
  <si>
    <t>ABA-CBL-000179</t>
  </si>
  <si>
    <t>UED-COM-005299</t>
  </si>
  <si>
    <t>ABA-CBL-000180</t>
  </si>
  <si>
    <t>UED-COM-005300</t>
  </si>
  <si>
    <t>ABA-CHL-000074</t>
  </si>
  <si>
    <t>UED-COM-005301</t>
  </si>
  <si>
    <t>ABA-CBG-000010</t>
  </si>
  <si>
    <t>UED-COM-005303</t>
  </si>
  <si>
    <t>ABA-CBK-000227</t>
  </si>
  <si>
    <t>UED-COM-005305</t>
  </si>
  <si>
    <t>ABA-CRA-000323</t>
  </si>
  <si>
    <t>UED-COM-005306</t>
  </si>
  <si>
    <t>ABA-CBP-000199</t>
  </si>
  <si>
    <t>UED-COM-005307</t>
  </si>
  <si>
    <t>ABA-CRS-000008</t>
  </si>
  <si>
    <t>UED-COM-005309</t>
  </si>
  <si>
    <t>ABA-CBI-000131</t>
  </si>
  <si>
    <t>UED-COM-005313</t>
  </si>
  <si>
    <t>ABA-CRA-000324</t>
  </si>
  <si>
    <t>UED-COM-005317</t>
  </si>
  <si>
    <t>ABA-CHL-000075</t>
  </si>
  <si>
    <t>UED-COM-005318</t>
  </si>
  <si>
    <t>ABA-CRA-000325</t>
  </si>
  <si>
    <t>UED-COM-005319</t>
  </si>
  <si>
    <t>ABA-CBK-000228</t>
  </si>
  <si>
    <t>UED-COM-005330</t>
  </si>
  <si>
    <t>ABA-CRA-000326</t>
  </si>
  <si>
    <t>UED-COM-005331</t>
  </si>
  <si>
    <t>ABA-CBL-000182</t>
  </si>
  <si>
    <t>UED-COM-005332</t>
  </si>
  <si>
    <t>ABA-CRA-000327</t>
  </si>
  <si>
    <t>UED-COM-005334</t>
  </si>
  <si>
    <t>ABA-CBK-000230</t>
  </si>
  <si>
    <t>UED-COM-005337</t>
  </si>
  <si>
    <t>ABA-CRA-000328</t>
  </si>
  <si>
    <t>UED-COM-005338</t>
  </si>
  <si>
    <t>ABA-CRA-000329</t>
  </si>
  <si>
    <t>UED-COM-005339</t>
  </si>
  <si>
    <t>ABA-CBP-000200</t>
  </si>
  <si>
    <t>UED-COM-005340</t>
  </si>
  <si>
    <t>ABA-CRA-000330</t>
  </si>
  <si>
    <t>UED-COM-005344</t>
  </si>
  <si>
    <t>ABA-CRP-000070</t>
  </si>
  <si>
    <t>UED-COM-005345</t>
  </si>
  <si>
    <t>ABA-CRA-000331</t>
  </si>
  <si>
    <t>UED-COM-005347</t>
  </si>
  <si>
    <t>ABA-CBP-000202</t>
  </si>
  <si>
    <t>UED-COM-005348</t>
  </si>
  <si>
    <t>ABA-CBE-000061</t>
  </si>
  <si>
    <t>UED-COM-005349</t>
  </si>
  <si>
    <t>ABA-CBK-000232</t>
  </si>
  <si>
    <t>UED-COM-005350</t>
  </si>
  <si>
    <t>ABA-CBP-000201</t>
  </si>
  <si>
    <t>UED-COM-005351</t>
  </si>
  <si>
    <t>ABA-CRA-000332</t>
  </si>
  <si>
    <t>UED-COM-005353</t>
  </si>
  <si>
    <t>ABA-CBG-000011</t>
  </si>
  <si>
    <t>UED-COM-005355</t>
  </si>
  <si>
    <t>ABA-CBL-000184</t>
  </si>
  <si>
    <t>UED-COM-005357</t>
  </si>
  <si>
    <t>ABA-CRA-000333</t>
  </si>
  <si>
    <t>UED-COM-005360</t>
  </si>
  <si>
    <t>ABA-CBP-000203</t>
  </si>
  <si>
    <t>UED-COM-005364</t>
  </si>
  <si>
    <t>ABA-CLN-000027</t>
  </si>
  <si>
    <t>UED-COM-005365</t>
  </si>
  <si>
    <t>ABA-CLN-000028</t>
  </si>
  <si>
    <t>UED-COM-005367</t>
  </si>
  <si>
    <t>ABA-CRA-000334</t>
  </si>
  <si>
    <t>UED-COM-005368</t>
  </si>
  <si>
    <t>ABA-CLN-000035</t>
  </si>
  <si>
    <t>UED-COM-005372</t>
  </si>
  <si>
    <t>ABA-CBP-000204</t>
  </si>
  <si>
    <t>UED-COM-005375</t>
  </si>
  <si>
    <t>ABA-CBE-000062</t>
  </si>
  <si>
    <t>UED-COM-005383</t>
  </si>
  <si>
    <t>ABA-CRA-000336</t>
  </si>
  <si>
    <t>UED-COM-005390</t>
  </si>
  <si>
    <t>ABA-CRP-000071</t>
  </si>
  <si>
    <t>UED-COM-005393</t>
  </si>
  <si>
    <t>ABA-CRA-000337</t>
  </si>
  <si>
    <t>UED-COM-005406</t>
  </si>
  <si>
    <t>ABA-CRS-000009</t>
  </si>
  <si>
    <t>UED-COM-005408</t>
  </si>
  <si>
    <t>ABA-CRA-000338</t>
  </si>
  <si>
    <t>UED-COM-005439</t>
  </si>
  <si>
    <t>ABA-CBP-000206</t>
  </si>
  <si>
    <t>UED-COM-005443</t>
  </si>
  <si>
    <t>ABA-CRA-000339</t>
  </si>
  <si>
    <t>UED-COM-005457</t>
  </si>
  <si>
    <t>ABA-CBI-000185</t>
  </si>
  <si>
    <t>UED-COM-005460</t>
  </si>
  <si>
    <t>ABA-CRA-000340</t>
  </si>
  <si>
    <t>UED-COM-005462</t>
  </si>
  <si>
    <t>ABA-CBE-000064</t>
  </si>
  <si>
    <t>UED-COM-005464</t>
  </si>
  <si>
    <t>ABA-CRA-000341</t>
  </si>
  <si>
    <t>UED-COM-005465</t>
  </si>
  <si>
    <t>ABA-CBK-000234</t>
  </si>
  <si>
    <t>UED-COM-005471</t>
  </si>
  <si>
    <t>ABA-CBI-000133</t>
  </si>
  <si>
    <t>UED-COM-005473</t>
  </si>
  <si>
    <t>ABA-CBK-000235</t>
  </si>
  <si>
    <t>UED-COM-005494</t>
  </si>
  <si>
    <t>ABA-CBK-000237</t>
  </si>
  <si>
    <t>UED-COM-005508</t>
  </si>
  <si>
    <t>ABA-CRA-000342</t>
  </si>
  <si>
    <t>UED-COM-005511</t>
  </si>
  <si>
    <t>ABA-CBP-000208</t>
  </si>
  <si>
    <t>UED-COM-005515</t>
  </si>
  <si>
    <t>ABA-CRA-000343</t>
  </si>
  <si>
    <t>UED-COM-005518</t>
  </si>
  <si>
    <t>ABA-CLN-000036</t>
  </si>
  <si>
    <t>UED-COM-005519</t>
  </si>
  <si>
    <t>ABA-CBH-000022</t>
  </si>
  <si>
    <t>UED-COM-005520</t>
  </si>
  <si>
    <t>ABA-CBK-000239</t>
  </si>
  <si>
    <t>UED-COM-005521</t>
  </si>
  <si>
    <t>ABA-CBP-000209</t>
  </si>
  <si>
    <t>UED-COM-005523</t>
  </si>
  <si>
    <t>ABA-CNM-000005</t>
  </si>
  <si>
    <t>UED-COM-005526</t>
  </si>
  <si>
    <t>ABA-CRA-000344</t>
  </si>
  <si>
    <t>UED-COM-005528</t>
  </si>
  <si>
    <t>ABA-CRA-000346</t>
  </si>
  <si>
    <t>UED-COM-005532</t>
  </si>
  <si>
    <t>ABA-CLN-000037</t>
  </si>
  <si>
    <t>UED-COM-005533</t>
  </si>
  <si>
    <t>ABA-CBP-000210</t>
  </si>
  <si>
    <t>UED-COM-005534</t>
  </si>
  <si>
    <t>ABA-CBP-000211</t>
  </si>
  <si>
    <t>UED-COM-005535</t>
  </si>
  <si>
    <t>ABA-CRA-000347</t>
  </si>
  <si>
    <t>UED-COM-005536</t>
  </si>
  <si>
    <t>ABA-CRP-000075</t>
  </si>
  <si>
    <t>UED-COM-005547</t>
  </si>
  <si>
    <t>ABA-CBK-000241</t>
  </si>
  <si>
    <t>UED-COM-005553</t>
  </si>
  <si>
    <t>ABA-CBP-000212</t>
  </si>
  <si>
    <t>UED-COM-005554</t>
  </si>
  <si>
    <t>ABA-CHL-000076</t>
  </si>
  <si>
    <t>UED-COM-005558</t>
  </si>
  <si>
    <t>ABA-CBI-000136</t>
  </si>
  <si>
    <t>UED-COM-005560</t>
  </si>
  <si>
    <t>ABA-CBP-000214</t>
  </si>
  <si>
    <t>UED-COM-005563</t>
  </si>
  <si>
    <t>ABA-CBE-000069</t>
  </si>
  <si>
    <t>UED-COM-005566</t>
  </si>
  <si>
    <t>ABA-CBI-000243</t>
  </si>
  <si>
    <t>UED-COM-005568</t>
  </si>
  <si>
    <t>ABA-CRP-000076</t>
  </si>
  <si>
    <t>UED-COM-005570</t>
  </si>
  <si>
    <t>ABA-CBI-000215</t>
  </si>
  <si>
    <t>UED-COM-005578</t>
  </si>
  <si>
    <t>ABA-CBL-000190</t>
  </si>
  <si>
    <t>Revised Feb 2014 / May 2014</t>
  </si>
  <si>
    <t>UED-COM-005586</t>
  </si>
  <si>
    <t>ABA-CLN-000038</t>
  </si>
  <si>
    <t>UED-COM-005590</t>
  </si>
  <si>
    <t>ABA-CRA-000349</t>
  </si>
  <si>
    <t>UED-COM-005591</t>
  </si>
  <si>
    <t>ABA-CRP-000077</t>
  </si>
  <si>
    <t>UED-COM-005593</t>
  </si>
  <si>
    <t>ABA-CRA-000350</t>
  </si>
  <si>
    <t>UED-COM-005594</t>
  </si>
  <si>
    <t>ABA-CRA-000351</t>
  </si>
  <si>
    <t>UED-COM-005596</t>
  </si>
  <si>
    <t>ABA-CRS-000010</t>
  </si>
  <si>
    <t>UED-COM-005597</t>
  </si>
  <si>
    <t>ABA-CBE-000070</t>
  </si>
  <si>
    <t>UED-COM-005598</t>
  </si>
  <si>
    <t>ABA-CBP-000216</t>
  </si>
  <si>
    <t>UED-COM-005610</t>
  </si>
  <si>
    <t>ABA-CRP-000078</t>
  </si>
  <si>
    <t>UED-COM-005611</t>
  </si>
  <si>
    <t>ABA-CBP-000217</t>
  </si>
  <si>
    <t>UED-COM-005615</t>
  </si>
  <si>
    <t>ABA-CRP-000079</t>
  </si>
  <si>
    <t>UED-COM-005623</t>
  </si>
  <si>
    <t>ABA-CRA-000354</t>
  </si>
  <si>
    <t>UED-COM-005624</t>
  </si>
  <si>
    <t>ABA-CBI-000138</t>
  </si>
  <si>
    <t>UED-COM-005627</t>
  </si>
  <si>
    <t>ABA-CBK-000244</t>
  </si>
  <si>
    <t>UED-COM-005628</t>
  </si>
  <si>
    <t>ABA-CBI-000140</t>
  </si>
  <si>
    <t>UED-COM-005632</t>
  </si>
  <si>
    <t>ABA-CBI-000141</t>
  </si>
  <si>
    <t>UED-COM-005642</t>
  </si>
  <si>
    <t>ABA-CBL-000194</t>
  </si>
  <si>
    <t>UED-COM-005644</t>
  </si>
  <si>
    <t>ABA-CBK-000246</t>
  </si>
  <si>
    <t>UED-COM-005647</t>
  </si>
  <si>
    <t>ABA-CRA-000357</t>
  </si>
  <si>
    <t>UED-COM-005648</t>
  </si>
  <si>
    <t>ABA-CBI-000143</t>
  </si>
  <si>
    <t>UED-COM-005655</t>
  </si>
  <si>
    <t>ABA-CRU-000021</t>
  </si>
  <si>
    <t>UED-COM-005656</t>
  </si>
  <si>
    <t>ABA-CHL-000077</t>
  </si>
  <si>
    <t>UED-COM-005657</t>
  </si>
  <si>
    <t>ABA-CBP-000220</t>
  </si>
  <si>
    <t>UED-COM-005660</t>
  </si>
  <si>
    <t>ABA-CRA-000358</t>
  </si>
  <si>
    <t>UED-COM-005663</t>
  </si>
  <si>
    <t>ABA-CLN-000039</t>
  </si>
  <si>
    <t>UED-COM-005670</t>
  </si>
  <si>
    <t>ABA-CRA-000359</t>
  </si>
  <si>
    <t>UED-COM-005672</t>
  </si>
  <si>
    <t>ABA-CBI-000144</t>
  </si>
  <si>
    <t>UED-COM-005675</t>
  </si>
  <si>
    <t>ABA-CBK-000248</t>
  </si>
  <si>
    <t>UED-COM-005676</t>
  </si>
  <si>
    <t>ABA-CRA-000360</t>
  </si>
  <si>
    <t>UED-COM-005677</t>
  </si>
  <si>
    <t>ABA-CBP-000221</t>
  </si>
  <si>
    <t>UED-COM-005678</t>
  </si>
  <si>
    <t>ABA-CRA-000361</t>
  </si>
  <si>
    <t>UED-COM-005679</t>
  </si>
  <si>
    <t>ABA-CBL-000197</t>
  </si>
  <si>
    <t>UED-COM-005680</t>
  </si>
  <si>
    <t>ABA-CRA-000362</t>
  </si>
  <si>
    <t>UED-COM-005681</t>
  </si>
  <si>
    <t>ABA-CRP-000080</t>
  </si>
  <si>
    <t>UED-COM-005682</t>
  </si>
  <si>
    <t>ABA-CBE-000071</t>
  </si>
  <si>
    <t>UED-COM-005683</t>
  </si>
  <si>
    <t>ABA-CBP-000222</t>
  </si>
  <si>
    <t>UED-COM-005686</t>
  </si>
  <si>
    <t>ABA-CBK-000249</t>
  </si>
  <si>
    <t>UED-COM-005692</t>
  </si>
  <si>
    <t>ABA-CRA-000363</t>
  </si>
  <si>
    <t>UED-COM-005696</t>
  </si>
  <si>
    <t>ABA-CBP-000223</t>
  </si>
  <si>
    <t>UED-COM-005708</t>
  </si>
  <si>
    <t>ABA-CBL-000199</t>
  </si>
  <si>
    <t>UED-COM-005711</t>
  </si>
  <si>
    <t>ABA-CRA-000365</t>
  </si>
  <si>
    <t>UED-COM-005716</t>
  </si>
  <si>
    <t>ABA-CRU-000022</t>
  </si>
  <si>
    <t>UED-COM-005722</t>
  </si>
  <si>
    <t>ABA-CBI-000145</t>
  </si>
  <si>
    <t>UED-COM-005723</t>
  </si>
  <si>
    <t>ABA-CHL-000078</t>
  </si>
  <si>
    <t>UED-COM-005735</t>
  </si>
  <si>
    <t>ABA-CBP-000224</t>
  </si>
  <si>
    <t>UED-COM-005738</t>
  </si>
  <si>
    <t>ABA-CBP-000225</t>
  </si>
  <si>
    <t>UED-COM-005746</t>
  </si>
  <si>
    <t>ABA-CBE-000072</t>
  </si>
  <si>
    <t>UED-COM-005751</t>
  </si>
  <si>
    <t>ABA-CHL-000079</t>
  </si>
  <si>
    <t>UED-COM-005752</t>
  </si>
  <si>
    <t>ABA-CRA-000366</t>
  </si>
  <si>
    <t>UED-COM-005757</t>
  </si>
  <si>
    <t>ABA-CRA-000367</t>
  </si>
  <si>
    <t>UED-COM-005758</t>
  </si>
  <si>
    <t>ABA-CBP-000226</t>
  </si>
  <si>
    <t>UED-COM-005759</t>
  </si>
  <si>
    <t>ABA-CBI-000226</t>
  </si>
  <si>
    <t>UED-COM-005760</t>
  </si>
  <si>
    <t>ABA-CBI-000227</t>
  </si>
  <si>
    <t>UED-COM-005771</t>
  </si>
  <si>
    <t>ABA-CBK-000250</t>
  </si>
  <si>
    <t>UED-COM-005772</t>
  </si>
  <si>
    <t>ABA-CRP-000081</t>
  </si>
  <si>
    <t>UED-COM-005773</t>
  </si>
  <si>
    <t>ABA-CRP-000082</t>
  </si>
  <si>
    <t>UED-COM-005783</t>
  </si>
  <si>
    <t>ABA-CBP-000227</t>
  </si>
  <si>
    <t>UED-COM-005786</t>
  </si>
  <si>
    <t>ABA-CBP-0000228</t>
  </si>
  <si>
    <t>UED-COM-005787</t>
  </si>
  <si>
    <t>ABA-CBP-000229</t>
  </si>
  <si>
    <t>UED-COM-005788</t>
  </si>
  <si>
    <t>ABA-CBI-000228</t>
  </si>
  <si>
    <t>UED-COM-005795</t>
  </si>
  <si>
    <t>ABA-CRA-000371</t>
  </si>
  <si>
    <t>UED-COM-005805</t>
  </si>
  <si>
    <t>ABA-CBP-000230</t>
  </si>
  <si>
    <t>UED-COM-005808</t>
  </si>
  <si>
    <t>ABA-CBL-000203</t>
  </si>
  <si>
    <t>UED-COM-005809</t>
  </si>
  <si>
    <t>ABA-CBI-000147</t>
  </si>
  <si>
    <t>UED-COM-005814</t>
  </si>
  <si>
    <t>ABA-CBI-000148</t>
  </si>
  <si>
    <t>UED-COM-005815</t>
  </si>
  <si>
    <t>ABA-CBI-000149</t>
  </si>
  <si>
    <t>UED-COM-005816</t>
  </si>
  <si>
    <t>ABA-CRA-005816</t>
  </si>
  <si>
    <t>UED-COM-005823</t>
  </si>
  <si>
    <t>ABA-CHL-005823</t>
  </si>
  <si>
    <t>UED-COM-005828</t>
  </si>
  <si>
    <t>ABA-CHL-000081</t>
  </si>
  <si>
    <t>UED-COM-005838</t>
  </si>
  <si>
    <t>AAM-UED-008133</t>
  </si>
  <si>
    <t>UED-COM-005839</t>
  </si>
  <si>
    <t>AAM-UED-008239</t>
  </si>
  <si>
    <t>UED-COM-005845</t>
  </si>
  <si>
    <t>AAM-UED-007278</t>
  </si>
  <si>
    <t>UED-COM-005846</t>
  </si>
  <si>
    <t>AAM-UED-008132</t>
  </si>
  <si>
    <t>UED-COM-005852</t>
  </si>
  <si>
    <t>ABA-CRA-000373</t>
  </si>
  <si>
    <t>UED-COM-005853</t>
  </si>
  <si>
    <t>ABA-CBK-000254</t>
  </si>
  <si>
    <t>UED-COM-005858</t>
  </si>
  <si>
    <t>ABA-CRA-000374</t>
  </si>
  <si>
    <t>UED-COM-005861</t>
  </si>
  <si>
    <t>ABA-CBL-000207</t>
  </si>
  <si>
    <t>UED-COM-005864</t>
  </si>
  <si>
    <t>ABA-CBL-000208</t>
  </si>
  <si>
    <t>UED-COM-005874</t>
  </si>
  <si>
    <t>ABA-CBL-000209</t>
  </si>
  <si>
    <t>UED-COM-005875</t>
  </si>
  <si>
    <t>ABA-CRA-000375</t>
  </si>
  <si>
    <t>UED-COM-005878</t>
  </si>
  <si>
    <t>ABA-CRA-000376</t>
  </si>
  <si>
    <t>UED-COM-005880</t>
  </si>
  <si>
    <t>ABA-CRP-000084</t>
  </si>
  <si>
    <t>UED-COM-005882</t>
  </si>
  <si>
    <t>ABA-CBK-000255</t>
  </si>
  <si>
    <t>UED-COM-005883</t>
  </si>
  <si>
    <t>ABA-CBP-000232</t>
  </si>
  <si>
    <t>UED-COM-005884</t>
  </si>
  <si>
    <t>ABA-CBI-000150</t>
  </si>
  <si>
    <t>UED-COM-005885</t>
  </si>
  <si>
    <t>ABA-CBP-000233</t>
  </si>
  <si>
    <t>UED-COM-005886</t>
  </si>
  <si>
    <t>ABA-CBI-000151</t>
  </si>
  <si>
    <t>UED-COM-005887</t>
  </si>
  <si>
    <t>ABA-CBI-000152</t>
  </si>
  <si>
    <t>UED-COM-005888</t>
  </si>
  <si>
    <t>ABA-CBE-000074</t>
  </si>
  <si>
    <t>UED-COM-005889</t>
  </si>
  <si>
    <t>ABA-CBP-000234</t>
  </si>
  <si>
    <t>UED-COM-005890</t>
  </si>
  <si>
    <t>ABA-CRA-000377</t>
  </si>
  <si>
    <t>UED-COM-005891</t>
  </si>
  <si>
    <t>ABA-CBP-000235</t>
  </si>
  <si>
    <t>UED-COM-005896</t>
  </si>
  <si>
    <t>ABA-CBI-000153</t>
  </si>
  <si>
    <t>UED-COM-005898</t>
  </si>
  <si>
    <t>ABA-CLN-000040</t>
  </si>
  <si>
    <t>UED-COM-005900</t>
  </si>
  <si>
    <t>ABA-CRA-000378</t>
  </si>
  <si>
    <t>UED-COM-005904</t>
  </si>
  <si>
    <t>ABA-CBP-000236</t>
  </si>
  <si>
    <t>UED-COM-005908</t>
  </si>
  <si>
    <t>ABA-CBL-000210</t>
  </si>
  <si>
    <t>UED-COM-005913</t>
  </si>
  <si>
    <t>ABA-CBH-000023</t>
  </si>
  <si>
    <t>UED-COM-005917</t>
  </si>
  <si>
    <t>ABA-CBI-000154</t>
  </si>
  <si>
    <t>UED-COM-005918</t>
  </si>
  <si>
    <t>ABA-CBL-000212</t>
  </si>
  <si>
    <t>UED-COM-005919</t>
  </si>
  <si>
    <t>ABA-CBI-000155</t>
  </si>
  <si>
    <t>UED-COM-005921</t>
  </si>
  <si>
    <t>ABA-CRA-000380</t>
  </si>
  <si>
    <t>UED-COM-005922</t>
  </si>
  <si>
    <t>ABA-CBP-00239</t>
  </si>
  <si>
    <t>UED-COM-005923</t>
  </si>
  <si>
    <t>UED-COM-005925</t>
  </si>
  <si>
    <t>ABA-CBI-000157</t>
  </si>
  <si>
    <t>UED-COM-005932</t>
  </si>
  <si>
    <t>ABA-CRA-000381</t>
  </si>
  <si>
    <t>UED-COM-005945</t>
  </si>
  <si>
    <t>ABA-CBL-000213</t>
  </si>
  <si>
    <t>UED-COM-005946</t>
  </si>
  <si>
    <t>ABA-CLN-000041</t>
  </si>
  <si>
    <t>UED-COM-005947</t>
  </si>
  <si>
    <t>ABA-CBP-000240</t>
  </si>
  <si>
    <t>UED-COM-005949</t>
  </si>
  <si>
    <t>ABA-CRA-000382</t>
  </si>
  <si>
    <t>UED-COM-005951</t>
  </si>
  <si>
    <t>ABA-CRA-000383</t>
  </si>
  <si>
    <t>UED-COM-005959</t>
  </si>
  <si>
    <t>ABA-CBP-000241</t>
  </si>
  <si>
    <t>UED-COM-005968</t>
  </si>
  <si>
    <t>ABA-CBP-000242</t>
  </si>
  <si>
    <t>UED-COM-005974</t>
  </si>
  <si>
    <t>ABA-CRA-000386</t>
  </si>
  <si>
    <t>UED-COM-005975</t>
  </si>
  <si>
    <t>ABA-CRA-000387</t>
  </si>
  <si>
    <t>UED-COM-005978</t>
  </si>
  <si>
    <t>ABA-CBE-000075</t>
  </si>
  <si>
    <t>UED-COM-005990</t>
  </si>
  <si>
    <t>AAM-UED-007282</t>
  </si>
  <si>
    <t>UED-COM-006000</t>
  </si>
  <si>
    <t>ABA-CRA-000391</t>
  </si>
  <si>
    <t>UED-COM-006004</t>
  </si>
  <si>
    <t>ABA-CRP-000085</t>
  </si>
  <si>
    <t>UED-COM-006007</t>
  </si>
  <si>
    <t>ABA-CRA-000392</t>
  </si>
  <si>
    <t>UED-COM-006008</t>
  </si>
  <si>
    <t>ABA-CRA-000393</t>
  </si>
  <si>
    <t>UED-COM-006016</t>
  </si>
  <si>
    <t>ABA-CHH-000007</t>
  </si>
  <si>
    <t>UED-COM-006017</t>
  </si>
  <si>
    <t>ABA-CBP-000244</t>
  </si>
  <si>
    <t>UED-COM-006018</t>
  </si>
  <si>
    <t>ABA-CRA-000394</t>
  </si>
  <si>
    <t>UED-COM-006022</t>
  </si>
  <si>
    <t>ABA-CBK-000259</t>
  </si>
  <si>
    <t>UED-COM-006024</t>
  </si>
  <si>
    <t>ABA-CBL-000214</t>
  </si>
  <si>
    <t>UED-COM-006025</t>
  </si>
  <si>
    <t>ABA-CRA-000395</t>
  </si>
  <si>
    <t>UED-COM-006027</t>
  </si>
  <si>
    <t>ABA-CBI-000159</t>
  </si>
  <si>
    <t>UED-COM-006029</t>
  </si>
  <si>
    <t>ABA-CRA-000396</t>
  </si>
  <si>
    <t>UED-COM-006032</t>
  </si>
  <si>
    <t>ABA-CBP-000246</t>
  </si>
  <si>
    <t>UED-COM-006033</t>
  </si>
  <si>
    <t>ABA-CBE-000077</t>
  </si>
  <si>
    <t>UED-COM-006040</t>
  </si>
  <si>
    <t>ABA-CBI-000160</t>
  </si>
  <si>
    <t>UED-COM-006057</t>
  </si>
  <si>
    <t>ABA-CBL-000216</t>
  </si>
  <si>
    <t>UED-COM-006059</t>
  </si>
  <si>
    <t>ABA-CBE-000078</t>
  </si>
  <si>
    <t>UED-COM-006062</t>
  </si>
  <si>
    <t>ABA-CBK-000260</t>
  </si>
  <si>
    <t>UED-COM-006063</t>
  </si>
  <si>
    <t>ABA-CBP-000247</t>
  </si>
  <si>
    <t>UED-COM-006064</t>
  </si>
  <si>
    <t>ABA-CBI-000161</t>
  </si>
  <si>
    <t>UED-COM-006065</t>
  </si>
  <si>
    <t>ABA-CBE-000079</t>
  </si>
  <si>
    <t>UED-COM-006066</t>
  </si>
  <si>
    <t>ABA-CBK-000261</t>
  </si>
  <si>
    <t>UED-COM-006067</t>
  </si>
  <si>
    <t>ABA-CBH-000024</t>
  </si>
  <si>
    <t>UED-COM-006068</t>
  </si>
  <si>
    <t>ABA-CBI-000162</t>
  </si>
  <si>
    <t>UED-COM-006070</t>
  </si>
  <si>
    <t>ABA-CRP-000248</t>
  </si>
  <si>
    <t>UED-COM-006073</t>
  </si>
  <si>
    <t>ABA-CBL-000217</t>
  </si>
  <si>
    <t>UED-COM-006074</t>
  </si>
  <si>
    <t>ABA-CRP-000086</t>
  </si>
  <si>
    <t>UED-COM-006075</t>
  </si>
  <si>
    <t>ABA-CBH-000025</t>
  </si>
  <si>
    <t>Revised Apr 2014 Budget offer</t>
  </si>
  <si>
    <t>UED-COM-006081</t>
  </si>
  <si>
    <t>ABA-CBL-000218</t>
  </si>
  <si>
    <t>UED-COM-006086</t>
  </si>
  <si>
    <t>ABA-CRA-000400</t>
  </si>
  <si>
    <t>UED-COM-006093</t>
  </si>
  <si>
    <t>ABA-CRA-000402</t>
  </si>
  <si>
    <t>UED-COM-006094</t>
  </si>
  <si>
    <t>ABA-CRA-000403</t>
  </si>
  <si>
    <t>UED-COM-006096</t>
  </si>
  <si>
    <t>ABA-CBI-000163</t>
  </si>
  <si>
    <t>UED-COM-006097</t>
  </si>
  <si>
    <t>ABA-CBI-000164</t>
  </si>
  <si>
    <t>UED-COM-006098</t>
  </si>
  <si>
    <t>ABA-CBE-000263</t>
  </si>
  <si>
    <t>UED-COM-006099</t>
  </si>
  <si>
    <t>ABA-CRA-000404</t>
  </si>
  <si>
    <t>UED-COM-006100</t>
  </si>
  <si>
    <t>ABA-CRA-000405</t>
  </si>
  <si>
    <t>UED-COM-006101</t>
  </si>
  <si>
    <t>ABA-CRP-000087</t>
  </si>
  <si>
    <t>UED-COM-006103</t>
  </si>
  <si>
    <t>ABA-CBK-000264</t>
  </si>
  <si>
    <t>UED-COM-006110</t>
  </si>
  <si>
    <t>ABA-CBL-000219</t>
  </si>
  <si>
    <t>UED-COM-006131</t>
  </si>
  <si>
    <t>ABA-CBP-000249</t>
  </si>
  <si>
    <t>UED-COM-006138</t>
  </si>
  <si>
    <t>ABA-CBE-000080</t>
  </si>
  <si>
    <t>UED-COM-006141</t>
  </si>
  <si>
    <t>ABA-CBP-000250</t>
  </si>
  <si>
    <t>UED-COM-006422</t>
  </si>
  <si>
    <t>ABA-CBL-000220</t>
  </si>
  <si>
    <t>UED-COM-006425</t>
  </si>
  <si>
    <t>ABA-CRA-000407</t>
  </si>
  <si>
    <t>UED-COM-006427</t>
  </si>
  <si>
    <t>ABA-CRA-000409</t>
  </si>
  <si>
    <t>UED-COM-006430</t>
  </si>
  <si>
    <t>ABA-CRP-000088</t>
  </si>
  <si>
    <t>UED-COM-006433</t>
  </si>
  <si>
    <t>ABA-CHL-000082</t>
  </si>
  <si>
    <t>UED-COM-006435</t>
  </si>
  <si>
    <t>ABA-CBE-000081</t>
  </si>
  <si>
    <t>UED-COM-006438</t>
  </si>
  <si>
    <t>ABA-CBP-000251</t>
  </si>
  <si>
    <t>UED-COM-006439</t>
  </si>
  <si>
    <t>ABA-CRA-000408</t>
  </si>
  <si>
    <t>UED-COM-006443</t>
  </si>
  <si>
    <t>ABA-CBK-000267</t>
  </si>
  <si>
    <t>UED-COM-006444</t>
  </si>
  <si>
    <t>ABA-CHL-000083</t>
  </si>
  <si>
    <t>UED-COM-006447</t>
  </si>
  <si>
    <t>ABA-CBE-000082</t>
  </si>
  <si>
    <t>UED-COM-006449</t>
  </si>
  <si>
    <t>ABA-CBP-000253</t>
  </si>
  <si>
    <t>UED-COM-006450</t>
  </si>
  <si>
    <t>ABA-CBE-000084</t>
  </si>
  <si>
    <t>UED-COM-006452</t>
  </si>
  <si>
    <t>ABA-CBP-000254</t>
  </si>
  <si>
    <t>UED-COM-006453</t>
  </si>
  <si>
    <t>ABA-CHL-000084</t>
  </si>
  <si>
    <t>UED-COM-006456</t>
  </si>
  <si>
    <t>ABA-CRA-000410</t>
  </si>
  <si>
    <t>UED-COM-006459</t>
  </si>
  <si>
    <t>ABA-CRA-000411</t>
  </si>
  <si>
    <t>UED-COM-006460</t>
  </si>
  <si>
    <t>ABA-CBE-000085</t>
  </si>
  <si>
    <t>UED-COM-006462</t>
  </si>
  <si>
    <t>ABA-CBP-000355</t>
  </si>
  <si>
    <t>UED-COM-006465</t>
  </si>
  <si>
    <t>ABA-CRP-000089</t>
  </si>
  <si>
    <t>UED-COM-006466</t>
  </si>
  <si>
    <t>ABA-CLN-000044</t>
  </si>
  <si>
    <t>UED-COM-006471</t>
  </si>
  <si>
    <t>ABA-CBP-000257</t>
  </si>
  <si>
    <t>UED-COM-006473</t>
  </si>
  <si>
    <t>ABA-CBL-000222</t>
  </si>
  <si>
    <t>UED-COM-006476</t>
  </si>
  <si>
    <t>ABA-CRA-000413</t>
  </si>
  <si>
    <t>UED-COM-006479</t>
  </si>
  <si>
    <t>ABA-CLN-000045</t>
  </si>
  <si>
    <t>UED-COM-006537</t>
  </si>
  <si>
    <t>ABA-CBL-000223</t>
  </si>
  <si>
    <t>UED-COM-006543</t>
  </si>
  <si>
    <t>ABA-CRA-000416</t>
  </si>
  <si>
    <t>UED-COM-006545</t>
  </si>
  <si>
    <t>ABA-CBI-000166</t>
  </si>
  <si>
    <t>UED-COM-006546</t>
  </si>
  <si>
    <t>ABA-CBP-000258</t>
  </si>
  <si>
    <t>UED-COM-006554</t>
  </si>
  <si>
    <t>ABA-CBI-000167</t>
  </si>
  <si>
    <t>UED-COM-006555</t>
  </si>
  <si>
    <t>ABA-CBH-000026</t>
  </si>
  <si>
    <t>UED-COM-006557</t>
  </si>
  <si>
    <t>ABA-CBL-000224</t>
  </si>
  <si>
    <t>UED-COM-006562</t>
  </si>
  <si>
    <t>ABA-CRA-000419</t>
  </si>
  <si>
    <t>UED-COM-006563</t>
  </si>
  <si>
    <t>ABA-CBK-000268</t>
  </si>
  <si>
    <t>UED-COM-006564</t>
  </si>
  <si>
    <t>ABA-CRA-000420</t>
  </si>
  <si>
    <t>UED-COM-006565</t>
  </si>
  <si>
    <t>ABA-CBP-000259</t>
  </si>
  <si>
    <t>UED-COM-006566</t>
  </si>
  <si>
    <t>ABA-CBI-000168</t>
  </si>
  <si>
    <t>UED-COM-006576</t>
  </si>
  <si>
    <t>ABA-CBI-000169</t>
  </si>
  <si>
    <t>UED-COM-006578</t>
  </si>
  <si>
    <t>ABA-CBI-000170</t>
  </si>
  <si>
    <t>UED-COM-006580</t>
  </si>
  <si>
    <t>ABA-CBK-000269</t>
  </si>
  <si>
    <t>UED-COM-006581</t>
  </si>
  <si>
    <t>ABA-CRA-000423</t>
  </si>
  <si>
    <t>UED-COM-006582</t>
  </si>
  <si>
    <t>ABA-CRA-000424</t>
  </si>
  <si>
    <t>UED-COM-006584</t>
  </si>
  <si>
    <t>ABA-CBK-000270</t>
  </si>
  <si>
    <t>UED-COM-006593</t>
  </si>
  <si>
    <t>ABA-CRA-000427</t>
  </si>
  <si>
    <t>UED-COM-006594</t>
  </si>
  <si>
    <t>ABA-CBE-000086</t>
  </si>
  <si>
    <t>UED-COM-006595</t>
  </si>
  <si>
    <t>ABA-CHL-000085</t>
  </si>
  <si>
    <t>UED-COM-006596</t>
  </si>
  <si>
    <t>ABA-CBI-000171</t>
  </si>
  <si>
    <t>UED-COM-006597</t>
  </si>
  <si>
    <t>ABA-CRA-000428</t>
  </si>
  <si>
    <t>UED-COM-006602</t>
  </si>
  <si>
    <t>ABA-CRA-000430</t>
  </si>
  <si>
    <t>UED-COM-006609</t>
  </si>
  <si>
    <t>ABA-CBL-000225</t>
  </si>
  <si>
    <t>UED-COM-006610</t>
  </si>
  <si>
    <t>ABA-CRA-000431</t>
  </si>
  <si>
    <t>UED-COM-006611</t>
  </si>
  <si>
    <t>ABA-CBI-000172</t>
  </si>
  <si>
    <t>UED-COM-006650</t>
  </si>
  <si>
    <t>ABA-CRA-000432</t>
  </si>
  <si>
    <t>UED-COM-006654</t>
  </si>
  <si>
    <t>ABA-CRA-000433</t>
  </si>
  <si>
    <t>UED-COM-006655</t>
  </si>
  <si>
    <t>ABA-CHH-000018</t>
  </si>
  <si>
    <t>UED-COM-006656</t>
  </si>
  <si>
    <t>ABA-CRU-000028</t>
  </si>
  <si>
    <t>UED-COM-006660</t>
  </si>
  <si>
    <t>ABA-CRA-000434</t>
  </si>
  <si>
    <t>UED-COM-006662</t>
  </si>
  <si>
    <t>ABA-CBP-000263</t>
  </si>
  <si>
    <t>UED-COM-006673</t>
  </si>
  <si>
    <t>ABA-CBI-000173</t>
  </si>
  <si>
    <t>UED-COM-006674</t>
  </si>
  <si>
    <t>ABA-CRA-000436</t>
  </si>
  <si>
    <t>UED-COM-006680</t>
  </si>
  <si>
    <t>ABA-CRA-000437</t>
  </si>
  <si>
    <t>UED-COM-006681</t>
  </si>
  <si>
    <t>ABA-CBK-000271</t>
  </si>
  <si>
    <t>UED-COM-006684</t>
  </si>
  <si>
    <t>ABA-CRA-000438</t>
  </si>
  <si>
    <t>UED-COM-006686</t>
  </si>
  <si>
    <t>ABA-CBP-000264</t>
  </si>
  <si>
    <t>UED-COM-006687</t>
  </si>
  <si>
    <t>ABA-CBL-000226</t>
  </si>
  <si>
    <t>UED-COM-006690</t>
  </si>
  <si>
    <t>ABA-CBL-000227</t>
  </si>
  <si>
    <t>UED-COM-006692</t>
  </si>
  <si>
    <t>ABA-CHL-000086</t>
  </si>
  <si>
    <t>UED-COM-006694</t>
  </si>
  <si>
    <t>ABA-CHL-000087</t>
  </si>
  <si>
    <t>UED-COM-006703</t>
  </si>
  <si>
    <t>ABA-CBI-000175</t>
  </si>
  <si>
    <t>UED-COM-006706</t>
  </si>
  <si>
    <t>ABA-CBE-000087</t>
  </si>
  <si>
    <t>UED-COM-006707</t>
  </si>
  <si>
    <t>ABA-CBI-000176</t>
  </si>
  <si>
    <t>UED-COM-006710</t>
  </si>
  <si>
    <t>ABA-CBI-000177</t>
  </si>
  <si>
    <t>UED-COM-006738</t>
  </si>
  <si>
    <t>ABA-CRA-000439</t>
  </si>
  <si>
    <t>UED-COM-006740</t>
  </si>
  <si>
    <t>ABA-CRA-000440</t>
  </si>
  <si>
    <t>UED-COM-006741</t>
  </si>
  <si>
    <t>ABA-CBH-000027</t>
  </si>
  <si>
    <t>UED-COM-006748</t>
  </si>
  <si>
    <t>ABA-CRA-000442</t>
  </si>
  <si>
    <t>UED-COM-006752</t>
  </si>
  <si>
    <t>ABA-CRA-000443</t>
  </si>
  <si>
    <t>UED-COM-006757</t>
  </si>
  <si>
    <t>ABA-CBP-000265</t>
  </si>
  <si>
    <t>UED-COM-006763</t>
  </si>
  <si>
    <t>ABA-CBK-000275</t>
  </si>
  <si>
    <t>UED-COM-006764</t>
  </si>
  <si>
    <t>ABA-CBK-00274</t>
  </si>
  <si>
    <t>CBX</t>
  </si>
  <si>
    <t>UED-COM-006765</t>
  </si>
  <si>
    <t>ABA-CHL-000089</t>
  </si>
  <si>
    <t>UED-COM-006767</t>
  </si>
  <si>
    <t>ABA-CRS-000014</t>
  </si>
  <si>
    <t>UED-COM-006768</t>
  </si>
  <si>
    <t>ABA-CBP-000266</t>
  </si>
  <si>
    <t>UED-COM-006770</t>
  </si>
  <si>
    <t>ABA-CBP-000267</t>
  </si>
  <si>
    <t>UED-COM-006775</t>
  </si>
  <si>
    <t>ABA-CRA-000444</t>
  </si>
  <si>
    <t>UED-COM-006779</t>
  </si>
  <si>
    <t>ABA-CBL-000228</t>
  </si>
  <si>
    <t>UED-COM-006781</t>
  </si>
  <si>
    <t>ABA-CBI-000178</t>
  </si>
  <si>
    <t>UED-COM-006782</t>
  </si>
  <si>
    <t>ABA-CBI-000179</t>
  </si>
  <si>
    <t>UED-COM-006783</t>
  </si>
  <si>
    <t>ABA-CBP-000268</t>
  </si>
  <si>
    <t>UED-COM-006785</t>
  </si>
  <si>
    <t>ABA-CRA-000446</t>
  </si>
  <si>
    <t>UED-COM-006786</t>
  </si>
  <si>
    <t>ABA-CBI-000180</t>
  </si>
  <si>
    <t>UED-COM-006788</t>
  </si>
  <si>
    <t>ABA-CRP-000090</t>
  </si>
  <si>
    <t>UED-COM-006805</t>
  </si>
  <si>
    <t>ABA-CRP-000091</t>
  </si>
  <si>
    <t>UED-COM-006814</t>
  </si>
  <si>
    <t>ABA-CHL-000091</t>
  </si>
  <si>
    <t>UED-COM-006816</t>
  </si>
  <si>
    <t>ABA-CRP-000092</t>
  </si>
  <si>
    <t>UED-COM-006818</t>
  </si>
  <si>
    <t>ABA-CLN-000269</t>
  </si>
  <si>
    <t>UED-COM-006819</t>
  </si>
  <si>
    <t>ABA-CRP-000093</t>
  </si>
  <si>
    <t>UED-COM-006825</t>
  </si>
  <si>
    <t>ABA-CBL-000229</t>
  </si>
  <si>
    <t>UED-COM-006829</t>
  </si>
  <si>
    <t>ABA-CHL-000092</t>
  </si>
  <si>
    <t>UED-COM-006830</t>
  </si>
  <si>
    <t>ABA-CBL-000230</t>
  </si>
  <si>
    <t>UED-COM-006891</t>
  </si>
  <si>
    <t>ABA-CBL-000231</t>
  </si>
  <si>
    <t>UED-COM-006893</t>
  </si>
  <si>
    <t>ABA-CRA-000448</t>
  </si>
  <si>
    <t>UED-COM-006895</t>
  </si>
  <si>
    <t>ABA-CBP-000271</t>
  </si>
  <si>
    <t>UED-COM-006896</t>
  </si>
  <si>
    <t>ABA-CBK-000278</t>
  </si>
  <si>
    <t>UED-COM-006897</t>
  </si>
  <si>
    <t>ABA-CBL-000233</t>
  </si>
  <si>
    <t>UED-COM-006901</t>
  </si>
  <si>
    <t>ABA-CLN-000047</t>
  </si>
  <si>
    <t>UED-COM-006903</t>
  </si>
  <si>
    <t>ABA-CBK-000279</t>
  </si>
  <si>
    <t>UED-COM-006904</t>
  </si>
  <si>
    <t>ABA-CBP-000272</t>
  </si>
  <si>
    <t>UED-COM-006908</t>
  </si>
  <si>
    <t>ABA-CRA-000449</t>
  </si>
  <si>
    <t>UED-COM-006909</t>
  </si>
  <si>
    <t>ABA-CRA-000450</t>
  </si>
  <si>
    <t>UED-COM-006910</t>
  </si>
  <si>
    <t>ABA-CBK-000280</t>
  </si>
  <si>
    <t>UED-COM-006915</t>
  </si>
  <si>
    <t>ABA-CBL-000235</t>
  </si>
  <si>
    <t>UED-COM-006920</t>
  </si>
  <si>
    <t>ABA-CBP-000273</t>
  </si>
  <si>
    <t>UED-COM-006933</t>
  </si>
  <si>
    <t>ABA-CBI-000184</t>
  </si>
  <si>
    <t>UED-COM-006935</t>
  </si>
  <si>
    <t>ABA-CBK-000281</t>
  </si>
  <si>
    <t>UED-COM-006937</t>
  </si>
  <si>
    <t>ABA-CRA-000452</t>
  </si>
  <si>
    <t>UED-COM-006938</t>
  </si>
  <si>
    <t>ABA-CBK-000282</t>
  </si>
  <si>
    <t>UED-COM-006939</t>
  </si>
  <si>
    <t>ABA-CBL-000236</t>
  </si>
  <si>
    <t>UED-COM-006940</t>
  </si>
  <si>
    <t>ABA-CRA-000453</t>
  </si>
  <si>
    <t>UED-COM-006941</t>
  </si>
  <si>
    <t>ABA-CBL-000237</t>
  </si>
  <si>
    <t>UED-COM-006949</t>
  </si>
  <si>
    <t>ABA-CRA-000454</t>
  </si>
  <si>
    <t>UED-COM-006953</t>
  </si>
  <si>
    <t>ABA-CBL-000238</t>
  </si>
  <si>
    <t>UED-COM-006955</t>
  </si>
  <si>
    <t>ABA-CBE-000088</t>
  </si>
  <si>
    <t>UED-COM-006958</t>
  </si>
  <si>
    <t>ABA-CRA-000455</t>
  </si>
  <si>
    <t>UED-COM-006959</t>
  </si>
  <si>
    <t>ABA-CBK-000283</t>
  </si>
  <si>
    <t>UED-COM-006960</t>
  </si>
  <si>
    <t>ABA-CBL-000239</t>
  </si>
  <si>
    <t>UED-COM-006962</t>
  </si>
  <si>
    <t>ABA-CBK-000284</t>
  </si>
  <si>
    <t>UED-COM-006996</t>
  </si>
  <si>
    <t>ABA-CBI-000187</t>
  </si>
  <si>
    <t>UED-COM-007000</t>
  </si>
  <si>
    <t>ABA-CBE-000090</t>
  </si>
  <si>
    <t>UED-COM-007003</t>
  </si>
  <si>
    <t>ABA-CBL-000240</t>
  </si>
  <si>
    <t>UED-COM-007004</t>
  </si>
  <si>
    <t>ABA-CBP-000277</t>
  </si>
  <si>
    <t>UED-COM-007005</t>
  </si>
  <si>
    <t>ABA-CRA-000458</t>
  </si>
  <si>
    <t>UED-COM-007021</t>
  </si>
  <si>
    <t>ABA-CBL-000241</t>
  </si>
  <si>
    <t>UED-COM-007024</t>
  </si>
  <si>
    <t>ABA-CRA-000480</t>
  </si>
  <si>
    <t>UED-COM-007036</t>
  </si>
  <si>
    <t>ABA-CHL-000093</t>
  </si>
  <si>
    <t>UED-COM-007039</t>
  </si>
  <si>
    <t>ABA-CRA-000462</t>
  </si>
  <si>
    <t>UED-COM-007040</t>
  </si>
  <si>
    <t>ABA-CBK-000286</t>
  </si>
  <si>
    <t>UED-COM-007051</t>
  </si>
  <si>
    <t>ABA-CBL-000242</t>
  </si>
  <si>
    <t>UED-COM-007053</t>
  </si>
  <si>
    <t>ABA-CRP-000094</t>
  </si>
  <si>
    <t>UED-COM-007054</t>
  </si>
  <si>
    <t>ABA-CRA-000464</t>
  </si>
  <si>
    <t>UED-COM-007059</t>
  </si>
  <si>
    <t>ABA-CBI-000189</t>
  </si>
  <si>
    <t>UED-COM-007061</t>
  </si>
  <si>
    <t>ABA-CBP-000278</t>
  </si>
  <si>
    <t>UED-COM-007064</t>
  </si>
  <si>
    <t>ABA-CRA-000468</t>
  </si>
  <si>
    <t>UED-COM-007065</t>
  </si>
  <si>
    <t>ABA-CHL-000094</t>
  </si>
  <si>
    <t>UED-COM-007066</t>
  </si>
  <si>
    <t>ABA-CBP-000279</t>
  </si>
  <si>
    <t>30/10/14</t>
  </si>
  <si>
    <t>UED-COM-007067</t>
  </si>
  <si>
    <t>ABA-CBK-000287</t>
  </si>
  <si>
    <t>UED-COM-007068</t>
  </si>
  <si>
    <t>ABA-CRA-000469</t>
  </si>
  <si>
    <t>UED-COM-007070</t>
  </si>
  <si>
    <t>ABA-CRA-000470</t>
  </si>
  <si>
    <t>UED-COM-007077</t>
  </si>
  <si>
    <t>ABA-CBP-000280</t>
  </si>
  <si>
    <t>UED-COM-007081</t>
  </si>
  <si>
    <t>ABA-CRA-000471</t>
  </si>
  <si>
    <t>UED-COM-007082</t>
  </si>
  <si>
    <t>ABA-CRA-000473</t>
  </si>
  <si>
    <t>UED-COM-007083</t>
  </si>
  <si>
    <t>ABA-CBK-000288</t>
  </si>
  <si>
    <t>UED-COM-007085</t>
  </si>
  <si>
    <t>ABA-CBP-000281</t>
  </si>
  <si>
    <t>UED-COM-007087</t>
  </si>
  <si>
    <t>ABA-CBP-000282</t>
  </si>
  <si>
    <t>UED-COM-007088</t>
  </si>
  <si>
    <t>ABA-CRA-000475</t>
  </si>
  <si>
    <t>UED-COM-007095</t>
  </si>
  <si>
    <t>ABA-CBK-000289</t>
  </si>
  <si>
    <t>UED-COM-007100</t>
  </si>
  <si>
    <t>ABA-CRA-000476</t>
  </si>
  <si>
    <t>UED-COM-007108</t>
  </si>
  <si>
    <t>ABA-CBL-000243</t>
  </si>
  <si>
    <t>UED-COM-007111</t>
  </si>
  <si>
    <t>ABA-CBE-000091</t>
  </si>
  <si>
    <t>UED-COM-007114</t>
  </si>
  <si>
    <t>ABA-CLN-0000049</t>
  </si>
  <si>
    <t>UED-COM-007121</t>
  </si>
  <si>
    <t>ABA-CBI-000190</t>
  </si>
  <si>
    <t>UED-COM-007143</t>
  </si>
  <si>
    <t>ABA-CHL-000095</t>
  </si>
  <si>
    <t>UED-COM-007148</t>
  </si>
  <si>
    <t>ABA-CBP-000283</t>
  </si>
  <si>
    <t>TOC equals zero</t>
  </si>
  <si>
    <t>UED-COM-007150</t>
  </si>
  <si>
    <t>ABA-CHL-000098</t>
  </si>
  <si>
    <t>UED-COM-007162</t>
  </si>
  <si>
    <t>ABA-CNM-000007</t>
  </si>
  <si>
    <t>UED-COM-007163</t>
  </si>
  <si>
    <t>ABA-CBL-000245</t>
  </si>
  <si>
    <t>UED-COM-007168</t>
  </si>
  <si>
    <t>ABA-CBP-000248</t>
  </si>
  <si>
    <t>UED-COM-007172</t>
  </si>
  <si>
    <t>ABA-CBP-000285</t>
  </si>
  <si>
    <t>UED-COM-007181</t>
  </si>
  <si>
    <t>ABA-CBP-000286</t>
  </si>
  <si>
    <t>UED-COM-007191</t>
  </si>
  <si>
    <t>ABA-CBE-000094</t>
  </si>
  <si>
    <t>UED-COM-007192</t>
  </si>
  <si>
    <t>ABA-CBK-000292</t>
  </si>
  <si>
    <t>UED-COM-007194</t>
  </si>
  <si>
    <t>ABA-CRA-000483</t>
  </si>
  <si>
    <t>UED-COM-007201</t>
  </si>
  <si>
    <t>ABA-CBL-000246</t>
  </si>
  <si>
    <t>UED-COM-007202</t>
  </si>
  <si>
    <t>ABA-COM-000096</t>
  </si>
  <si>
    <t>UED-COM-007206</t>
  </si>
  <si>
    <t>ABA-CHL-000097</t>
  </si>
  <si>
    <t>UED-COM-007209</t>
  </si>
  <si>
    <t>ABA-CRA-000484</t>
  </si>
  <si>
    <t>UED-COM-007215</t>
  </si>
  <si>
    <t>ABA-CRP-000095</t>
  </si>
  <si>
    <t>UED-COM-007235</t>
  </si>
  <si>
    <t>ABA-CBP-000290</t>
  </si>
  <si>
    <t>UED-COM-007236</t>
  </si>
  <si>
    <t>ABA-CBL-000249</t>
  </si>
  <si>
    <t>UED-COM-007242</t>
  </si>
  <si>
    <t>ABA-CRA-000486</t>
  </si>
  <si>
    <t>UED-COM-007243</t>
  </si>
  <si>
    <t>ABA-CBP-000292</t>
  </si>
  <si>
    <t>UED-COM-007244</t>
  </si>
  <si>
    <t>ABA-CRA-000487</t>
  </si>
  <si>
    <t>UED-COM-007245</t>
  </si>
  <si>
    <t>ABA-CBK-000293</t>
  </si>
  <si>
    <t>UED-COM-007253</t>
  </si>
  <si>
    <t>ABA-CBP-000293</t>
  </si>
  <si>
    <t>UED-COM-007254</t>
  </si>
  <si>
    <t>ABA-CRA-000489</t>
  </si>
  <si>
    <t>UED-COM-007264</t>
  </si>
  <si>
    <t>ABA-CBK-000294</t>
  </si>
  <si>
    <t>UED-COM-007269</t>
  </si>
  <si>
    <t>ABA-CBP-000295</t>
  </si>
  <si>
    <t>UED-COM-007271</t>
  </si>
  <si>
    <t>ABA-CBI-000019</t>
  </si>
  <si>
    <t>UED-COM-007275</t>
  </si>
  <si>
    <t>ABA-CRA-000491</t>
  </si>
  <si>
    <t>UED-COM-007280</t>
  </si>
  <si>
    <t>UED-COM-007290</t>
  </si>
  <si>
    <t>ABA-CRP-000098</t>
  </si>
  <si>
    <t>UED-COM-007300</t>
  </si>
  <si>
    <t>ABA-CBK-000297</t>
  </si>
  <si>
    <t>UED-COM-007317</t>
  </si>
  <si>
    <t>ABA-CRA-000493</t>
  </si>
  <si>
    <t>UED-COM-007321</t>
  </si>
  <si>
    <t>ABA-CBP-000300</t>
  </si>
  <si>
    <t>UED-COM-007323</t>
  </si>
  <si>
    <t>ABA-CRA-000496</t>
  </si>
  <si>
    <t>UED-COM-007324</t>
  </si>
  <si>
    <t>ABA-CHL-000099</t>
  </si>
  <si>
    <t>UED-COM-007331</t>
  </si>
  <si>
    <t>ABA-CHL-000100</t>
  </si>
  <si>
    <t>UED-COM-007353</t>
  </si>
  <si>
    <t>ABA-CRA-000500</t>
  </si>
  <si>
    <t>UED-COM-007431</t>
  </si>
  <si>
    <t>ABA-CRA-000499</t>
  </si>
  <si>
    <t>UED-OOM-000063</t>
  </si>
  <si>
    <t>ABA-FXR-000035</t>
  </si>
  <si>
    <t>ABA-FXR-000045</t>
  </si>
  <si>
    <t>ABA-FXR-000044</t>
  </si>
  <si>
    <t>ABA-FXR-000043</t>
  </si>
  <si>
    <t>ABA-FXR-000052</t>
  </si>
  <si>
    <t>ABA-FXR-000056</t>
  </si>
  <si>
    <t>UED-OOM-000339</t>
  </si>
  <si>
    <t>ABA-FXR-000121</t>
  </si>
  <si>
    <t>ABA-FXR-000119</t>
  </si>
  <si>
    <t>UED-OOM-000399</t>
  </si>
  <si>
    <t>ABA-FXR-000135</t>
  </si>
  <si>
    <t>ABA-FXR-000130</t>
  </si>
  <si>
    <t>ABA-FXR-000133</t>
  </si>
  <si>
    <t>ABA-FXR-000399</t>
  </si>
  <si>
    <t>ABA-FXR-000110</t>
  </si>
  <si>
    <t>ABA-FXR-000112</t>
  </si>
  <si>
    <t>ABA-FXR-000114</t>
  </si>
  <si>
    <t>ABA-FXR-000115</t>
  </si>
  <si>
    <t>ABA-FXR-000109</t>
  </si>
  <si>
    <t>ABA-FXR-000111</t>
  </si>
  <si>
    <t>ABA-FXR-000122</t>
  </si>
  <si>
    <t>ABA-FXR-000124</t>
  </si>
  <si>
    <t>ABA-FXR-000126</t>
  </si>
  <si>
    <t>ABA-FXR-000118</t>
  </si>
  <si>
    <t>ABA-FXR-000128</t>
  </si>
  <si>
    <t>UED-OOM-001122</t>
  </si>
  <si>
    <t>AAM-UED-012880</t>
  </si>
  <si>
    <t>ABA-FXR-000015</t>
  </si>
  <si>
    <t>ABA-FXR-000014</t>
  </si>
  <si>
    <t>ABA-FXR-000022</t>
  </si>
  <si>
    <t>ABA-FXR-000021</t>
  </si>
  <si>
    <t>ABA-FXR-000025</t>
  </si>
  <si>
    <t>UED-OOM-001172</t>
  </si>
  <si>
    <t>AAM-UED-011432</t>
  </si>
  <si>
    <t>UED-OOM-001711</t>
  </si>
  <si>
    <t>AAM-UED-011948</t>
  </si>
  <si>
    <t>UED-OOM-001838</t>
  </si>
  <si>
    <t>AAM-UED-012034</t>
  </si>
  <si>
    <t>UED-OOM-001839</t>
  </si>
  <si>
    <t>AAM-UED-012145</t>
  </si>
  <si>
    <t>UED-OOM-001840</t>
  </si>
  <si>
    <t>AAM-UED-012061</t>
  </si>
  <si>
    <t>UED-OOM-001842</t>
  </si>
  <si>
    <t>AAM-UED-012236</t>
  </si>
  <si>
    <t>UED-OOM-002148</t>
  </si>
  <si>
    <t>ABA-FXR-000054</t>
  </si>
  <si>
    <t>ABA-FXR-000058</t>
  </si>
  <si>
    <t>ABA-FXR-000059</t>
  </si>
  <si>
    <t>ABA-FXR-000060</t>
  </si>
  <si>
    <t>ABA-FXR-000064</t>
  </si>
  <si>
    <t>ABA-FXR-000065</t>
  </si>
  <si>
    <t>ABA-FXR-000066</t>
  </si>
  <si>
    <t>ABA-FXR-000067</t>
  </si>
  <si>
    <t>ABA-FXR-000068</t>
  </si>
  <si>
    <t>ABA-FXR-000069</t>
  </si>
  <si>
    <t>ABA-FXR-000070</t>
  </si>
  <si>
    <t>ABA-FXR-000071</t>
  </si>
  <si>
    <t>ABA-FXR-000007</t>
  </si>
  <si>
    <t>ABA-FXR-000072</t>
  </si>
  <si>
    <t>ABA-FXR-000073</t>
  </si>
  <si>
    <t>ABA-FXR-000075</t>
  </si>
  <si>
    <t>ABA-FXR-000081</t>
  </si>
  <si>
    <t>ABA-FXR-000082</t>
  </si>
  <si>
    <t>ABA-FXR-000083</t>
  </si>
  <si>
    <t>ABA-FXR-000084</t>
  </si>
  <si>
    <t>ABA-FXR-000085</t>
  </si>
  <si>
    <t>ABA-FXR-000086</t>
  </si>
  <si>
    <t>ABA-CRA-000088</t>
  </si>
  <si>
    <t>ABA-FXR-000074</t>
  </si>
  <si>
    <t>ABA-FXR-000077</t>
  </si>
  <si>
    <t>ABA-FXR-000087</t>
  </si>
  <si>
    <t>ABA-FXR-000090</t>
  </si>
  <si>
    <t>ABA-FXR-000093</t>
  </si>
  <si>
    <t>ABA-FXR-000094</t>
  </si>
  <si>
    <t>ABA-FXR-002148</t>
  </si>
  <si>
    <t>ABA-FXR-000095</t>
  </si>
  <si>
    <t>ABA-FXR-000098</t>
  </si>
  <si>
    <t>ABA-FXR-000099</t>
  </si>
  <si>
    <t>ABA-FXR-000096</t>
  </si>
  <si>
    <t>ABA-FXR-000100</t>
  </si>
  <si>
    <t>ABA-FXR-000102</t>
  </si>
  <si>
    <t>ABA-FXR-000106</t>
  </si>
  <si>
    <t>ABA-FXR-000107</t>
  </si>
  <si>
    <t>ABA-FXR-000089</t>
  </si>
  <si>
    <t>received</t>
  </si>
  <si>
    <t>Original SOW signed</t>
  </si>
  <si>
    <t>Month Approved</t>
  </si>
  <si>
    <t>Revision to SOW approved</t>
  </si>
  <si>
    <t>CIC Project Type (based on Tenix TOC)</t>
  </si>
  <si>
    <t>Check field for CIC approval Handover register</t>
  </si>
  <si>
    <t>Tenix JDE Ref</t>
  </si>
  <si>
    <t>Project Closed
Yes/No</t>
  </si>
  <si>
    <t>Tot Actuals (SAP)</t>
  </si>
  <si>
    <t>Original Tenix TOC (SOW $)</t>
  </si>
  <si>
    <t>Tenix Direct Cost</t>
  </si>
  <si>
    <t>UED Total Asset Cost (Original Budget)</t>
  </si>
  <si>
    <t>Final Budget</t>
  </si>
  <si>
    <t>Approved</t>
  </si>
  <si>
    <t>NOTES</t>
  </si>
  <si>
    <t>1900</t>
  </si>
  <si>
    <t>Project Cancelled/SOW not approved</t>
  </si>
  <si>
    <t>Large CIC</t>
  </si>
  <si>
    <t>UED-COM-002061</t>
  </si>
  <si>
    <t>Innovation Park Stage 3, Dandenong South 3175</t>
  </si>
  <si>
    <t>YES</t>
  </si>
  <si>
    <t>MAY 2013</t>
  </si>
  <si>
    <t>2012</t>
  </si>
  <si>
    <t>7/2012</t>
  </si>
  <si>
    <t>UED-COM-000612</t>
  </si>
  <si>
    <t>Carrum Downs, 55 Colemans Rd</t>
  </si>
  <si>
    <t>NO</t>
  </si>
  <si>
    <t>JULY 12</t>
  </si>
  <si>
    <t>UED-COM-002263</t>
  </si>
  <si>
    <t>Mornington, Main St Underground Works</t>
  </si>
  <si>
    <t>N/A</t>
  </si>
  <si>
    <t>FEB 2012</t>
  </si>
  <si>
    <t>3/2012</t>
  </si>
  <si>
    <t>11/10/13,27/2/14,31/3/14</t>
  </si>
  <si>
    <t>UED-COM-002244</t>
  </si>
  <si>
    <t>Seaford, Nepean Hwy &amp; Armstrong Rds, Pole relocation &amp; P/L upgrade</t>
  </si>
  <si>
    <t>8/2012</t>
  </si>
  <si>
    <t>UED-COM-002239</t>
  </si>
  <si>
    <t>Frankston, Nepean Hwy P/L Pole Replacement</t>
  </si>
  <si>
    <t>14/08/2013 - 15/8/13</t>
  </si>
  <si>
    <t>UED-COM-002243</t>
  </si>
  <si>
    <t>Nepean Hwy, Carrum, Pole relocation &amp; P/L upgrade</t>
  </si>
  <si>
    <t>UED-COM-002240</t>
  </si>
  <si>
    <t>Langwarrin, 290 Robinsons Rd URD OH &amp; UG works</t>
  </si>
  <si>
    <t>Medium CIC</t>
  </si>
  <si>
    <t>UED-COM-002451</t>
  </si>
  <si>
    <t>Chelsea Heights, 29 Wells Rd - Reitrement Village</t>
  </si>
  <si>
    <t>2/2012</t>
  </si>
  <si>
    <t>UED-COM-002473</t>
  </si>
  <si>
    <t>Braeside, 31-41 Woodlands Dr</t>
  </si>
  <si>
    <t>UED-COM-002241</t>
  </si>
  <si>
    <t>21 Point Leo Rd, Underground existing overhead assets</t>
  </si>
  <si>
    <t>UED-COM-002272</t>
  </si>
  <si>
    <t>5 Phillip St Mentone</t>
  </si>
  <si>
    <t>UED-COM-002238</t>
  </si>
  <si>
    <t>Hastings, 17 Pound Rd HV Extn (n) Supply</t>
  </si>
  <si>
    <t>UED-COM-002245</t>
  </si>
  <si>
    <t>Dandenong Sth 83 Bangholme Rd 2 lot s/dlv</t>
  </si>
  <si>
    <t>5/2012</t>
  </si>
  <si>
    <t>UED-COM-002454</t>
  </si>
  <si>
    <t>Chelsea, 307 Station St</t>
  </si>
  <si>
    <t>Small CIC</t>
  </si>
  <si>
    <t>UED-COM-002248</t>
  </si>
  <si>
    <t>Black Rock, 44 Ebden Ave - Street S/S Upgrade</t>
  </si>
  <si>
    <t>UED-COM-002259</t>
  </si>
  <si>
    <t>19 Oakwood Av Dandenong Nth</t>
  </si>
  <si>
    <t>UED-COM-002249</t>
  </si>
  <si>
    <t>Mordialloc, 119 McDonald St - Upgrade S/S "McDonald Hallmark" to 500kVA</t>
  </si>
  <si>
    <t>UED-COM-002485</t>
  </si>
  <si>
    <t>Carrum Downs, 120 Wedge Rd Stage 1</t>
  </si>
  <si>
    <t>UED-COM-002254</t>
  </si>
  <si>
    <t>Dandenong South, 22A Galli Court</t>
  </si>
  <si>
    <t>26/3/13 Budget &amp; TOC increased</t>
  </si>
  <si>
    <t>UED-COM-002492</t>
  </si>
  <si>
    <t>25-29 Nepean Hwy Mentone (Bunnings)</t>
  </si>
  <si>
    <t>UED-COM-002266</t>
  </si>
  <si>
    <t>Dandenong, 3 Close Avenue</t>
  </si>
  <si>
    <t>UED-COM-002446</t>
  </si>
  <si>
    <t>Mentone, 33-35 Childers Street Apartments</t>
  </si>
  <si>
    <t>UED-COM-002275</t>
  </si>
  <si>
    <t>Teurong, 270 Foxeys Rd</t>
  </si>
  <si>
    <t>UED-COM-002260</t>
  </si>
  <si>
    <t>Frankston, Clarendon St CNR Cranbourne Rd</t>
  </si>
  <si>
    <t>UED-COM-002237</t>
  </si>
  <si>
    <t>Dandenong Sth, 10 &amp; 11 Colemans Rd</t>
  </si>
  <si>
    <t>UED-COM-002252</t>
  </si>
  <si>
    <t>Dandenong, Lot 3/15-19 Granito Crt</t>
  </si>
  <si>
    <t>14/3/14, 1/4/14</t>
  </si>
  <si>
    <t>UED-COM-002242</t>
  </si>
  <si>
    <t>Frankston, Olivers Hill, Pole replace Telco Pole</t>
  </si>
  <si>
    <t>UED-COM-002261</t>
  </si>
  <si>
    <t>Dandenong, Public Lighting Colemans Rd/ Discovery Drive</t>
  </si>
  <si>
    <t>UED-COM-002438</t>
  </si>
  <si>
    <t>Hastings, 1A Annette Crt</t>
  </si>
  <si>
    <t>UED-COM-002439</t>
  </si>
  <si>
    <t>Hastings, Wallaroo Place</t>
  </si>
  <si>
    <t>DS</t>
  </si>
  <si>
    <t>UED-COM-002269</t>
  </si>
  <si>
    <t>Dandenong Sth, Lot 12 (189-195) Ordish Road</t>
  </si>
  <si>
    <t>UED-COM-002268</t>
  </si>
  <si>
    <t>Aspendale, Glen Street Reserve Underground Pit</t>
  </si>
  <si>
    <t>UED-COM-002255</t>
  </si>
  <si>
    <t>Dandenong South, 28-38 Thomas-Murrel Drive</t>
  </si>
  <si>
    <t>6/2012</t>
  </si>
  <si>
    <t>UED-COM-002499</t>
  </si>
  <si>
    <t>Dandenong, Princes Hwy, Masters Warehouse</t>
  </si>
  <si>
    <t>UED-COM-002246</t>
  </si>
  <si>
    <t>Red Hill, 165 Shoreham Rd</t>
  </si>
  <si>
    <t>UED-COM-002265</t>
  </si>
  <si>
    <t>Dandenong Sth, 55 Frankston-Dandenong Rd</t>
  </si>
  <si>
    <t>15/8/13, 24/1/14</t>
  </si>
  <si>
    <t>UED-COM-002437</t>
  </si>
  <si>
    <t>Dandenong, Innovation Park Stage 2B Industrial Estate</t>
  </si>
  <si>
    <t>UED-COM-002253</t>
  </si>
  <si>
    <t>Skye, Harold Rd</t>
  </si>
  <si>
    <t xml:space="preserve">Revision 25/9/13 </t>
  </si>
  <si>
    <t>UED-COM-002271</t>
  </si>
  <si>
    <t>Dandenong Sth, 5 Swift Way</t>
  </si>
  <si>
    <t>UED-COM-002500</t>
  </si>
  <si>
    <t>Dandenong, Princes Hwy 'Masters' - Pole relocation</t>
  </si>
  <si>
    <t>UED-COM-001104</t>
  </si>
  <si>
    <t>Somers, 64 Sandy Point Rd</t>
  </si>
  <si>
    <t>UED-COM-002235</t>
  </si>
  <si>
    <t>Hastings, Cemetery Rd</t>
  </si>
  <si>
    <t>UED-COM-002251</t>
  </si>
  <si>
    <t>Portsea, 3664 Point Nepean Hwy Stay Modification</t>
  </si>
  <si>
    <t>UED-COM-002543</t>
  </si>
  <si>
    <t>Dromana, Anthony St, LV conductor upgrade</t>
  </si>
  <si>
    <t>UED-COM-002262</t>
  </si>
  <si>
    <t>Safety Beach , 37 Seaview Ave - New Pit Installation</t>
  </si>
  <si>
    <t>UED-COM-002452</t>
  </si>
  <si>
    <t>Bittern, 17 Hunts Rd - Sub Upgrade</t>
  </si>
  <si>
    <t>UED-COM-003096</t>
  </si>
  <si>
    <t>TBA</t>
  </si>
  <si>
    <t>Chelsea, 404 Nepean Hwy</t>
  </si>
  <si>
    <t>UED-COM-002270</t>
  </si>
  <si>
    <t>Mt Martha , 10 Stanton Close New Pit Installation</t>
  </si>
  <si>
    <t>UED-COM-002443</t>
  </si>
  <si>
    <t>Sorrento ,1 Hayes Ave Lv Pole Retirements</t>
  </si>
  <si>
    <t>UED-COM-002440</t>
  </si>
  <si>
    <t>Mt Eliza, Earmil Drive</t>
  </si>
  <si>
    <t>UED-COM-002468</t>
  </si>
  <si>
    <t>Pt Nepean - Pt Nepean National Park, Underground excisting overhead AssetsL Requote, Initial was issued by Jemena</t>
  </si>
  <si>
    <t>MAR 2012</t>
  </si>
  <si>
    <t>UED-COM-002464</t>
  </si>
  <si>
    <t>Mornington, 63 Mitchell St - (N) UG Supply</t>
  </si>
  <si>
    <t>4/2012</t>
  </si>
  <si>
    <t>UED-COM-002463</t>
  </si>
  <si>
    <t>Mount Martha, 34 Harrap Rd</t>
  </si>
  <si>
    <t>UED-COM-002487</t>
  </si>
  <si>
    <t>Carrum Downs, Williams Road, Stage 1</t>
  </si>
  <si>
    <t>CRM</t>
  </si>
  <si>
    <t>UED-COM-002604</t>
  </si>
  <si>
    <t>Portsea, Golf Club Kiosk Substation</t>
  </si>
  <si>
    <t>UED-COM-001097</t>
  </si>
  <si>
    <t>Mornington, Retirement Village Cnr Racecourse &amp; Bungower Road (3rd Substation)</t>
  </si>
  <si>
    <t>UED-COM-002264</t>
  </si>
  <si>
    <t>Braeside, 236-246 Governor Road</t>
  </si>
  <si>
    <t>UED-COM-002267</t>
  </si>
  <si>
    <t>Skye, 170 Gamble Road</t>
  </si>
  <si>
    <t>UED-COM-002442</t>
  </si>
  <si>
    <t>Carrum Downs, 110 Colemans Road</t>
  </si>
  <si>
    <t>UED-COM-001840</t>
  </si>
  <si>
    <t>Dandenong Sth, hammond rd, near Greens Rd cnr</t>
  </si>
  <si>
    <t>UED-COM-002447</t>
  </si>
  <si>
    <t>Beaumaris, cnr Charman and Balcombe Roads - Public Light Supply &amp; Bracket</t>
  </si>
  <si>
    <t>UED-COM-001956</t>
  </si>
  <si>
    <t>2Patterson Lakes, 2 Wetland Dr, Install LV &amp; pit</t>
  </si>
  <si>
    <t>UED-COM-002494</t>
  </si>
  <si>
    <t>Mentone, 25-29 Nepean Hwy Mentone - Street Lighting</t>
  </si>
  <si>
    <t>26/3/13 Budget increase TOC TBA</t>
  </si>
  <si>
    <t>UED-COM-002436</t>
  </si>
  <si>
    <t>Carrum Downs, 45 (LOT 7) Colemans Road</t>
  </si>
  <si>
    <t>9/2012</t>
  </si>
  <si>
    <t>24/5/13, 14/3/14</t>
  </si>
  <si>
    <t>UED-COM-001106</t>
  </si>
  <si>
    <t>Hallam, Spring Square, new coles</t>
  </si>
  <si>
    <t>UED-COM-002481</t>
  </si>
  <si>
    <t>Dromana, Ferror-Seppelts S/S Upgrade</t>
  </si>
  <si>
    <t>UED-COM-001174</t>
  </si>
  <si>
    <t>Dandenong Sth, 342 Hammond Rd</t>
  </si>
  <si>
    <t>UED-COM-001137</t>
  </si>
  <si>
    <t>Dandenong, 46-48 Licola Court Supply Upgrade</t>
  </si>
  <si>
    <t>UED-COM-002544</t>
  </si>
  <si>
    <t>Dandenong, 13 Swift Way</t>
  </si>
  <si>
    <t>UED-COM-001346</t>
  </si>
  <si>
    <t>Portsea, 2 The Cutting LV Underground</t>
  </si>
  <si>
    <t>UED-COM-002460</t>
  </si>
  <si>
    <t>Balnarring, 82 Bittern - Dromana Rd</t>
  </si>
  <si>
    <t>UED-COM-001103</t>
  </si>
  <si>
    <t>Beaumaris, CNR Reserve Rd &amp; Balcombe Rd</t>
  </si>
  <si>
    <t>APR 2012</t>
  </si>
  <si>
    <t>01/2/13, 13/2/14</t>
  </si>
  <si>
    <t>UED-COM-001135</t>
  </si>
  <si>
    <t>Somerville, Westernport Highway south of Eramosa Road</t>
  </si>
  <si>
    <t>UED-COM-001101</t>
  </si>
  <si>
    <t>Mentone, 135 Lower Dandenong Road</t>
  </si>
  <si>
    <t>UED-COM-001152</t>
  </si>
  <si>
    <t>Dandenong Sth, 345 Frankston-Dandenong Rd</t>
  </si>
  <si>
    <t>UED-COM-001158</t>
  </si>
  <si>
    <t>Mt Martha, 90 Harrap Rd</t>
  </si>
  <si>
    <t>UED-COM-002655</t>
  </si>
  <si>
    <t>Carrum Downs, Yazaki Way - Supply Connection</t>
  </si>
  <si>
    <t>UED-COM-002730</t>
  </si>
  <si>
    <t>Dandenong, 415 Frankston Dandenong Rd</t>
  </si>
  <si>
    <t>UED-COM-002480</t>
  </si>
  <si>
    <t>Cape Schanck, 142 Three Phase Supply Extension</t>
  </si>
  <si>
    <t>UED-COM-001239</t>
  </si>
  <si>
    <t>Langwarrin Sth, 395 Golf Links Rd 'Mulberry Hill'</t>
  </si>
  <si>
    <t>UED-COM-000438</t>
  </si>
  <si>
    <t>Mount Martha, Bentons Road Public Lighting</t>
  </si>
  <si>
    <t>UED-COM-000564</t>
  </si>
  <si>
    <t>Dandenong, CNR Walker and Lonsdale Street</t>
  </si>
  <si>
    <t>UED-COM-002567</t>
  </si>
  <si>
    <t>Keysborough, telephone exchange, Cheltenham Road</t>
  </si>
  <si>
    <t>UED-COM-002469</t>
  </si>
  <si>
    <t>Somerville, 1280 Frankston-Flinders Rd - Nursery</t>
  </si>
  <si>
    <t>UED-COM-001128</t>
  </si>
  <si>
    <t>Dandenong, 42-56 Progress St</t>
  </si>
  <si>
    <t>UED-COM-001154</t>
  </si>
  <si>
    <t>Carrum Life Saving Club, Old Post Office Lane, Carrum</t>
  </si>
  <si>
    <t>UED-COM-002276</t>
  </si>
  <si>
    <t>Dandenong Sth, 175-187 Greens Rd</t>
  </si>
  <si>
    <t>UED-COM-002690</t>
  </si>
  <si>
    <t>Rowville, 39 Salerno Way</t>
  </si>
  <si>
    <t>MAY 2012</t>
  </si>
  <si>
    <t>UED-COM-000892</t>
  </si>
  <si>
    <t>Dandenong Sth, 453 - 455 Hammond Rd</t>
  </si>
  <si>
    <t>UED-COM-002716</t>
  </si>
  <si>
    <t>Dandenong, 5 Mason Street</t>
  </si>
  <si>
    <t>15/7/13 Reestaimated, 23/1/14, 25/6/14</t>
  </si>
  <si>
    <t>UED-COM-002445</t>
  </si>
  <si>
    <t>Isik College, 139 Chapel Road, Keysborough</t>
  </si>
  <si>
    <t>UED-COM-002257</t>
  </si>
  <si>
    <t>Dandenong, 117-125 Cleeland Street</t>
  </si>
  <si>
    <t>UED-COM-002258</t>
  </si>
  <si>
    <t>Dandenong - Webster St, Pole Relocation</t>
  </si>
  <si>
    <t>UED-COM-001107</t>
  </si>
  <si>
    <t>Langwarrin, The Heath Stage 3</t>
  </si>
  <si>
    <t>UED-COM-002273</t>
  </si>
  <si>
    <t>Carrum Downs, 30-32 Access Way</t>
  </si>
  <si>
    <t>UED-COM-002256</t>
  </si>
  <si>
    <t>Langwarrin, The Heath Stage 2</t>
  </si>
  <si>
    <t>UED-COM-002457</t>
  </si>
  <si>
    <t>Undergrounding of LV OH Assets, West Side, Nepean Hwy Aspendale</t>
  </si>
  <si>
    <t>23/09/2013, 14/3/14</t>
  </si>
  <si>
    <t>UED-COM-001102</t>
  </si>
  <si>
    <t>Langwarrin, 415 Warrandyte Rd</t>
  </si>
  <si>
    <t>UED-COM-001841</t>
  </si>
  <si>
    <t>Dandenong, 38 - 40 Green St</t>
  </si>
  <si>
    <t>Not Approved</t>
  </si>
  <si>
    <t>UED-COM-001348</t>
  </si>
  <si>
    <t>Carrum Downs, 317 Ballarto Rd</t>
  </si>
  <si>
    <t>UED-COM-002681</t>
  </si>
  <si>
    <t>Dandenong, 17 Fowler Road</t>
  </si>
  <si>
    <t>UED-COM-002632</t>
  </si>
  <si>
    <t>Cape Schanck, 545 Grasslands Rd - Swer Retirement</t>
  </si>
  <si>
    <t>UED-COM-002062</t>
  </si>
  <si>
    <t>Supply Upgrade, Chisholm Institute Fletcher Rd Frankston</t>
  </si>
  <si>
    <t>UED-COM-002726</t>
  </si>
  <si>
    <t>Mt Martha, 102 Bentons Rd</t>
  </si>
  <si>
    <t>UED-COM-001242</t>
  </si>
  <si>
    <t>Frankston Sth, 14 Deveraux Crt</t>
  </si>
  <si>
    <t>CDA</t>
  </si>
  <si>
    <t>21/03/2014, 2/4/14</t>
  </si>
  <si>
    <t>UED-COM-006428</t>
  </si>
  <si>
    <t>UED-COM-002797</t>
  </si>
  <si>
    <t>Sandhurst, Sansara Blvd near Wedge Rd, Install Pit</t>
  </si>
  <si>
    <t>UED-COM-002725</t>
  </si>
  <si>
    <t>Seaford, 24 Riviera St P/L</t>
  </si>
  <si>
    <t>UED-COM-002720</t>
  </si>
  <si>
    <t>Dandenong Sth, Lot 21 Thomas-Murrell Dr</t>
  </si>
  <si>
    <t>UED-COM-002456</t>
  </si>
  <si>
    <t>Seaford, Off Mckenzie St New Substation</t>
  </si>
  <si>
    <t>UED-COM-001122</t>
  </si>
  <si>
    <t>Tootgarook, Pt Nepean Road/Laura Street</t>
  </si>
  <si>
    <t>UED-COM-002793</t>
  </si>
  <si>
    <t>Botanic Ridge, 114 Settlers Run (N) service pit</t>
  </si>
  <si>
    <t>UED-COM-001086</t>
  </si>
  <si>
    <t>Carrum Downs, 41 Access Way</t>
  </si>
  <si>
    <t>UED-COM-002274</t>
  </si>
  <si>
    <t>Carrum Downs, Cnr Latham Rd &amp; Frankston- Dandenong Rd</t>
  </si>
  <si>
    <t>UED-COM-001121</t>
  </si>
  <si>
    <t>Rosebud West, 85 Elizabeth Avenue Subdivision Stage 1</t>
  </si>
  <si>
    <t>UED-COM-001343</t>
  </si>
  <si>
    <t>Mornington, Mornington Centre Stage 2 Redevelopment</t>
  </si>
  <si>
    <t>UED-COM-002646</t>
  </si>
  <si>
    <t>Redhill, Stock McIlroys Substation Upgrade</t>
  </si>
  <si>
    <t>UED-COM-001087</t>
  </si>
  <si>
    <t>Tyabb, 33 McKirdys Rd</t>
  </si>
  <si>
    <t>CBU</t>
  </si>
  <si>
    <t>UED-COM-002867</t>
  </si>
  <si>
    <t>Mt Martha, 38 Mt Martha Road, Lv Pole Relocation</t>
  </si>
  <si>
    <t>UED-COM-002647</t>
  </si>
  <si>
    <t>Hastings, 10 Victoria St - Pole Relocation</t>
  </si>
  <si>
    <t>UED-COM-002119</t>
  </si>
  <si>
    <t>Balnarring, 29 Balnarring Rd URD</t>
  </si>
  <si>
    <t>UED-COM-002611</t>
  </si>
  <si>
    <t>Carrum Downs, 47 Lathams Rd</t>
  </si>
  <si>
    <t>JUN 2012</t>
  </si>
  <si>
    <t>UED-COM-000618</t>
  </si>
  <si>
    <t>Dandenong Sth, 51-53 Williams Rd</t>
  </si>
  <si>
    <t>UED-COM-002613</t>
  </si>
  <si>
    <t>Mornington, Cromdale Street HV/LV CH Reloc</t>
  </si>
  <si>
    <t>UED-COM-002753</t>
  </si>
  <si>
    <t>Frankston, Peninsula Link Points of Supply</t>
  </si>
  <si>
    <t>UED-COM-002915</t>
  </si>
  <si>
    <t>Somerville, 4A Majestic Drive</t>
  </si>
  <si>
    <t>UED-COM-000613</t>
  </si>
  <si>
    <t>Lyndhurst, Bayliss Rd, retire assets</t>
  </si>
  <si>
    <t>UED-COM-002718</t>
  </si>
  <si>
    <t>Mentone, 61 Nepean Highway Stay Removal</t>
  </si>
  <si>
    <t>24/05/2013, 28/5/14</t>
  </si>
  <si>
    <t>UED-COM-001085</t>
  </si>
  <si>
    <t>Hastings, 2098 Frankston-Flinders rd</t>
  </si>
  <si>
    <t>UED-COM-002558</t>
  </si>
  <si>
    <t>Maranatha Christian College 104-108 Reema Blvd Endeavour Hills</t>
  </si>
  <si>
    <t>Dandenong, Masters Warehouse</t>
  </si>
  <si>
    <t>3/2014</t>
  </si>
  <si>
    <t>UED-COM-006058</t>
  </si>
  <si>
    <t>Carrum Downs, Cnr Latham Rd &amp; Frankston- Dandenong Rd P/L scheme</t>
  </si>
  <si>
    <t>JUN 2013</t>
  </si>
  <si>
    <t>UED-COM-002679</t>
  </si>
  <si>
    <t>Mentone, 33-35 Childers Street Pole Relocation</t>
  </si>
  <si>
    <t>UED-COM-002886</t>
  </si>
  <si>
    <t>CNJ</t>
  </si>
  <si>
    <t>UED-COM-002723</t>
  </si>
  <si>
    <t>Carrum Downs, 121 Hall Road</t>
  </si>
  <si>
    <t>UED-COM-002813</t>
  </si>
  <si>
    <t>Dandenong Sth, 2/77/89 Remington Drive</t>
  </si>
  <si>
    <t>UED-COM-002479</t>
  </si>
  <si>
    <t>ST Andrews Beach, 424 Sandy Road - subdivision</t>
  </si>
  <si>
    <t>UED-COM-002979</t>
  </si>
  <si>
    <t>Carrum Downs, 8 Industry Blvd</t>
  </si>
  <si>
    <t>UED-COM-002749</t>
  </si>
  <si>
    <t>Blairgowrie, 2949 Point Nepean Hwy</t>
  </si>
  <si>
    <t>UED-COM-001098</t>
  </si>
  <si>
    <t>Tyabb, 1440 Frankston Flinders Rd (n) URD</t>
  </si>
  <si>
    <t>UED-COM-002482</t>
  </si>
  <si>
    <t>Sorrento, 3080 Point Nepean Road</t>
  </si>
  <si>
    <t>UED-COM-001171</t>
  </si>
  <si>
    <t>Rosebud, 306 Jetty Road</t>
  </si>
  <si>
    <t>UED-COM-002645</t>
  </si>
  <si>
    <t>Dromana, BIT Drom 1w Sub upgrade</t>
  </si>
  <si>
    <t>UED-COM-003110</t>
  </si>
  <si>
    <t>Carrum Downs, 30 Shearwater Drive</t>
  </si>
  <si>
    <t>UED-COM-002981</t>
  </si>
  <si>
    <t>Carrum Downs, 18 Access Way (Lot 13)</t>
  </si>
  <si>
    <t>UED-COM-002864</t>
  </si>
  <si>
    <t>Rosebud West, 34 Balaka St - Substation Relocation</t>
  </si>
  <si>
    <t>JULY 2012</t>
  </si>
  <si>
    <t>UED-COM-001083</t>
  </si>
  <si>
    <t>Mt Martha , 92 Panoramic Drive</t>
  </si>
  <si>
    <t>UED-COM-003375</t>
  </si>
  <si>
    <t>Hastings, 18 Melaleuca Drive</t>
  </si>
  <si>
    <t>UED-COM-003090</t>
  </si>
  <si>
    <t>Keysborough 7 Lakeview Blvd Pole relocation</t>
  </si>
  <si>
    <t>UED-OOM-000122</t>
  </si>
  <si>
    <t>HV Customer Work</t>
  </si>
  <si>
    <t>UED-COM-003067</t>
  </si>
  <si>
    <t>Peninsula Link, Points od supply - Carrum Downs, Wadsley Road Pole ti Pit</t>
  </si>
  <si>
    <t>UED-COM-003068</t>
  </si>
  <si>
    <t>Peninsula Link, Centenary Park Drive Seaford</t>
  </si>
  <si>
    <t>UED-COM-003029</t>
  </si>
  <si>
    <t>UED-COM-002654</t>
  </si>
  <si>
    <t>Mount Eliza, 61 Tower Road URD</t>
  </si>
  <si>
    <t>UED-COM-003091</t>
  </si>
  <si>
    <t>Dandenong Sth, 8 Bessemer drive</t>
  </si>
  <si>
    <t>1/1900</t>
  </si>
  <si>
    <t>UED-COM-002621</t>
  </si>
  <si>
    <t>Keysborough 65 Chapel road 88 Lot Subdivision</t>
  </si>
  <si>
    <t>UED-COM-003062</t>
  </si>
  <si>
    <t>Rosebud, 1301 Nepean Highway 1st Choice Liquor Substation</t>
  </si>
  <si>
    <t>UED-COM-002618</t>
  </si>
  <si>
    <t>Keysborough Somerfireld Estate Stage 16</t>
  </si>
  <si>
    <t>UED-COM-002986</t>
  </si>
  <si>
    <t>Seaford Old Wells Road - Peninsula Links POS</t>
  </si>
  <si>
    <t>UED-COM-003115</t>
  </si>
  <si>
    <t>Dromana, 45 Shergolds Rd</t>
  </si>
  <si>
    <t>UED-COM-003106</t>
  </si>
  <si>
    <t>Keysborough 198-206 Perry Road</t>
  </si>
  <si>
    <t>UED-COM-003105</t>
  </si>
  <si>
    <t>Keysborough 25-Fac2 Atlantic U/G Supply</t>
  </si>
  <si>
    <t>10/2012</t>
  </si>
  <si>
    <t>UED-COM-003064</t>
  </si>
  <si>
    <t>Carrum Downs, 11 Network Drive</t>
  </si>
  <si>
    <t>UED-COM-002662</t>
  </si>
  <si>
    <t>Dandenong Sth, Greens Rd cnr Ordish Rd R/W</t>
  </si>
  <si>
    <t>UED-COM-002821</t>
  </si>
  <si>
    <t>Somerville, 37 Eramosa Rd CBL Component</t>
  </si>
  <si>
    <t>UED-COM-002917</t>
  </si>
  <si>
    <t>Cranbourne Sth, 31 Scotts St</t>
  </si>
  <si>
    <t>UED-COM-003435</t>
  </si>
  <si>
    <t>Flinders, 690 Tucks Rd - Increase Supply</t>
  </si>
  <si>
    <t>UED-COM-002912</t>
  </si>
  <si>
    <t>Chelsea, 406 Nepean Hwy - Supply Increase</t>
  </si>
  <si>
    <t>UED-COM-002784</t>
  </si>
  <si>
    <t>Cheltenham, 27 Judd Parade</t>
  </si>
  <si>
    <t>UED-COM-002713</t>
  </si>
  <si>
    <t>Dandenong Sth, Logis St 3a</t>
  </si>
  <si>
    <t>UED-COM-003112</t>
  </si>
  <si>
    <t>Dromana, 323-333 Point Nepean Hwy</t>
  </si>
  <si>
    <t>UED-COM-003458</t>
  </si>
  <si>
    <t>Dandenong Sth, 185-195 Frankston-Dandenong Rd</t>
  </si>
  <si>
    <t>UED-COM-001842</t>
  </si>
  <si>
    <t>Carrum Downs, 33 Colemans Rd</t>
  </si>
  <si>
    <t>Rev Aug 2013 / Nov 2013,11/8/14</t>
  </si>
  <si>
    <t>UED-COM-001240</t>
  </si>
  <si>
    <t>Aquatic Centre, Cranbourne Rd Frankston</t>
  </si>
  <si>
    <t>UED-COM-002653</t>
  </si>
  <si>
    <t>Merricks North, 11 One Chain Road</t>
  </si>
  <si>
    <t>UED-COM-002682</t>
  </si>
  <si>
    <t>Noble Park, 2 Kirk Street</t>
  </si>
  <si>
    <t>UED-COM-002635</t>
  </si>
  <si>
    <t>Dandenong, 75-83 Woodlands Dr Braeside</t>
  </si>
  <si>
    <t>UED-COM-003567</t>
  </si>
  <si>
    <t>Dandenong, 22 Bakers Rd</t>
  </si>
  <si>
    <t>AUG 2012</t>
  </si>
  <si>
    <t>UED-COM-002714</t>
  </si>
  <si>
    <t>Dandenong South, Logis Estate Stage 3B</t>
  </si>
  <si>
    <t>UED-COM-003579</t>
  </si>
  <si>
    <t>Cheltenham, 9 McKenzie St</t>
  </si>
  <si>
    <t>19/08/2013, 22/10/13</t>
  </si>
  <si>
    <t>UED-COM-000610</t>
  </si>
  <si>
    <t>Beaumaris, 33 Bodley St</t>
  </si>
  <si>
    <t>UED-COM-002863</t>
  </si>
  <si>
    <t>Rosebud "CVA2 Eastbourne" Indoor substation upgrade</t>
  </si>
  <si>
    <t>UED-COM-002824</t>
  </si>
  <si>
    <t>Noble Park, 473-475 Princes Highway</t>
  </si>
  <si>
    <t>UED-COM-001169</t>
  </si>
  <si>
    <t>Shoreham, 24 Shoreham Rd Vodaphone Tower S/STN</t>
  </si>
  <si>
    <t>UED-COM-002745</t>
  </si>
  <si>
    <t>Cheltenham, 3 Booker St Stay Relocation</t>
  </si>
  <si>
    <t>UED-COM-003464</t>
  </si>
  <si>
    <t>Carrum Downs, Boundary Rd POS Penninsual Link</t>
  </si>
  <si>
    <t>UED-COM-003462</t>
  </si>
  <si>
    <t>Carrum Downs, Capital Place POS Peninsula Link</t>
  </si>
  <si>
    <t>UED-COM-002672</t>
  </si>
  <si>
    <t>Mordialloc, CNR Warren and Lower Dandenong road</t>
  </si>
  <si>
    <t>UED-COM-002593</t>
  </si>
  <si>
    <t>Mornington, Domaine Village Bungower retitrement village kiosk substation (contestable works)</t>
  </si>
  <si>
    <t>UED-COM-002498</t>
  </si>
  <si>
    <t>Cheltenham, 315 Charman Road Substation Upgrade</t>
  </si>
  <si>
    <t>UED-COM-003444</t>
  </si>
  <si>
    <t>Shoreham, 15 Shoreham Rd</t>
  </si>
  <si>
    <t>UED-COM-002887</t>
  </si>
  <si>
    <t>Shoreham, 10 Shoreham Rd</t>
  </si>
  <si>
    <t>19/8/13, 28/3/14</t>
  </si>
  <si>
    <t>UED-COM-002471</t>
  </si>
  <si>
    <t>Cheltenham, 26 Follet RD Stay Relocation</t>
  </si>
  <si>
    <t>UED-COM-003371</t>
  </si>
  <si>
    <t>Frankston, 1 Dell Rd - LV Stay Relocation/Retirement</t>
  </si>
  <si>
    <t>UED-COM-003117</t>
  </si>
  <si>
    <t>Frankston, 6 Heritage Ave</t>
  </si>
  <si>
    <t>UED-COM-000888</t>
  </si>
  <si>
    <t>Frankston, 36 Tantani Street</t>
  </si>
  <si>
    <t>UED-COM-003501</t>
  </si>
  <si>
    <t>Dandenong, Collins Ln Light pole relocation</t>
  </si>
  <si>
    <t>UED-COM-003066</t>
  </si>
  <si>
    <t>Rosebud West, 85 Elizabeth Ave Estate stage 2</t>
  </si>
  <si>
    <t>UED-COM-003604</t>
  </si>
  <si>
    <t>Rosebud, 79 Third Ave</t>
  </si>
  <si>
    <t>UED-COM-003585</t>
  </si>
  <si>
    <t>Rowville, Trisha Drive</t>
  </si>
  <si>
    <t>UED-COM-003605</t>
  </si>
  <si>
    <t>Carrum Downs, Graham Road</t>
  </si>
  <si>
    <t>UED-COM-003588</t>
  </si>
  <si>
    <t>Endeavour Hills, 34 Moneith Cr</t>
  </si>
  <si>
    <t>UED-COM-003601</t>
  </si>
  <si>
    <t>Rye, Thompson Tce</t>
  </si>
  <si>
    <t>6/2013</t>
  </si>
  <si>
    <t>UED-COM-002566</t>
  </si>
  <si>
    <t>Dandenong, Jayco Stage 3</t>
  </si>
  <si>
    <t>8/2013</t>
  </si>
  <si>
    <t>14/03/2014, 26/09/2014</t>
  </si>
  <si>
    <t>UED-COM-002664</t>
  </si>
  <si>
    <t>Estate One Subdivision &amp; HV Customer Part Conversion to LV Customer Supplies</t>
  </si>
  <si>
    <t>UED-COM-002455</t>
  </si>
  <si>
    <t>Dandenong, Prosperity Park Industrial Estate</t>
  </si>
  <si>
    <t>CBA</t>
  </si>
  <si>
    <t>UED-COM-001150</t>
  </si>
  <si>
    <t>Dandenong, 46 Dingley Avenue</t>
  </si>
  <si>
    <t>UED-COM-003557</t>
  </si>
  <si>
    <t>Cheltenham, 129 Devon St Stay Relocation</t>
  </si>
  <si>
    <t>UED-COM-000619</t>
  </si>
  <si>
    <t>Dandenong, Lot 23 Hammond Road</t>
  </si>
  <si>
    <t>SEPT 2012</t>
  </si>
  <si>
    <t xml:space="preserve"> 20/12/12</t>
  </si>
  <si>
    <t>UED-COM-002817</t>
  </si>
  <si>
    <t>Masters Store and Retail Development, Cheltenham Rd, Keysborough</t>
  </si>
  <si>
    <t>UED-COM-001149</t>
  </si>
  <si>
    <t>Dandenong, 149 Walker St</t>
  </si>
  <si>
    <t>UED-COM-002610</t>
  </si>
  <si>
    <t>Keysborough, Somerfield Estate Stage 27</t>
  </si>
  <si>
    <t>UED-COM-002591</t>
  </si>
  <si>
    <t>Keysborough, 8-14 Bend Rd Subdivision</t>
  </si>
  <si>
    <t>UED-COM-002609</t>
  </si>
  <si>
    <t>Keysborough, Somerfield Estate Stage 28</t>
  </si>
  <si>
    <t>UED-COM-002495</t>
  </si>
  <si>
    <t>Cheltenham, 5 Grange Road</t>
  </si>
  <si>
    <t>11/2012</t>
  </si>
  <si>
    <t>UED-COM-000606</t>
  </si>
  <si>
    <t>Carrum Downs, 140 Cadles Rd</t>
  </si>
  <si>
    <t>UED-COM-003093</t>
  </si>
  <si>
    <t>Noble Park, 30 Hetington Crescent</t>
  </si>
  <si>
    <t>UED-COM-003362</t>
  </si>
  <si>
    <t>Springvale, 534 Springvale Rd Bright Moon Temple</t>
  </si>
  <si>
    <t>CRW</t>
  </si>
  <si>
    <t>2/2014</t>
  </si>
  <si>
    <t>UED-COM-001148</t>
  </si>
  <si>
    <t>Keysborough 159 Chapel Road</t>
  </si>
  <si>
    <t>UED-COM-003608</t>
  </si>
  <si>
    <t>Chelsea, Cross Street</t>
  </si>
  <si>
    <t>UED-COM-003591</t>
  </si>
  <si>
    <t>Springvale, CNR Harold and Springvale Rd</t>
  </si>
  <si>
    <t>UED-COM-003606</t>
  </si>
  <si>
    <t>Frankston, 81 Robinsons Road</t>
  </si>
  <si>
    <t>UED-COM-003595</t>
  </si>
  <si>
    <t>Somerville, Jones Road</t>
  </si>
  <si>
    <t>UED-COM-003590</t>
  </si>
  <si>
    <t>UED-COM-003587</t>
  </si>
  <si>
    <t>Parkdale, 58 Davey Street</t>
  </si>
  <si>
    <t>UED-COM-003599</t>
  </si>
  <si>
    <t>Crib Point, 18 Pearce Street</t>
  </si>
  <si>
    <t>29/11/13,23/1/14</t>
  </si>
  <si>
    <t>UED-COM-002977</t>
  </si>
  <si>
    <t>Mount Martha, Craigie Road - increase initial budget</t>
  </si>
  <si>
    <t>UED-COM-003495</t>
  </si>
  <si>
    <t>Hastings, 14 Hill Top Rise - Install New Service Pit</t>
  </si>
  <si>
    <t>UED-COM-003704</t>
  </si>
  <si>
    <t>Braeside, Cnr White Road and Boundary Street</t>
  </si>
  <si>
    <t>UED-COM-003664</t>
  </si>
  <si>
    <t>Safety Beach, Dromana Parade</t>
  </si>
  <si>
    <t>UED-COM-003597</t>
  </si>
  <si>
    <t>Tyabb, 58 Mornington Tyabb Road</t>
  </si>
  <si>
    <t>UED-COM-003711</t>
  </si>
  <si>
    <t>Cape Schank, 102 Cape Schank Rd</t>
  </si>
  <si>
    <t>UED-COM-000210</t>
  </si>
  <si>
    <t>18 Marthas Ridge Dr</t>
  </si>
  <si>
    <t>UED-COM-002790</t>
  </si>
  <si>
    <t>Dandenong, 35-45 Frankston-Dandenong Rd</t>
  </si>
  <si>
    <t>UED-COM-000609</t>
  </si>
  <si>
    <t>Baxter, Baxter Tooradin Road</t>
  </si>
  <si>
    <t>OCT 2012</t>
  </si>
  <si>
    <t>UED-COM-003518</t>
  </si>
  <si>
    <t>Braeside, 47 Industrial Drive</t>
  </si>
  <si>
    <t>UED-COM-002841</t>
  </si>
  <si>
    <t>Braeside, 66 Malcolm Road</t>
  </si>
  <si>
    <t>UED-COM-002674</t>
  </si>
  <si>
    <t>Dandenong, 4 Gwenda Street</t>
  </si>
  <si>
    <t>UED-COM-003603</t>
  </si>
  <si>
    <t>Dandenong Sth, 109-131 Ordish Rd</t>
  </si>
  <si>
    <t>UED-COM-003556</t>
  </si>
  <si>
    <t>Recoverable works, Masters store and retail devel, cheltenham rd, Keysborough</t>
  </si>
  <si>
    <t>UED-COM-003641</t>
  </si>
  <si>
    <t>Dandenong, L616 Cheltenham Rd</t>
  </si>
  <si>
    <t>UED-COM-003727</t>
  </si>
  <si>
    <t>Dandenong Sth, 90-110 Thomas Murrell Cres</t>
  </si>
  <si>
    <t>2/2013</t>
  </si>
  <si>
    <t>UED-COM-003694</t>
  </si>
  <si>
    <t>Somerville, 43 Bungower Road</t>
  </si>
  <si>
    <t>UED-COM-003757</t>
  </si>
  <si>
    <t>Bittern, 111 Coolart Road</t>
  </si>
  <si>
    <t>UED-COM-003643</t>
  </si>
  <si>
    <t>Black Rock, 276 Beach Road</t>
  </si>
  <si>
    <t>16/10/2012, 18/2/14</t>
  </si>
  <si>
    <t xml:space="preserve">was UED-COM-3500 </t>
  </si>
  <si>
    <t>UED-COM-006044</t>
  </si>
  <si>
    <t>Flinders, 117 The Avenue</t>
  </si>
  <si>
    <t>UED-COM-000614</t>
  </si>
  <si>
    <t>Carrum Downs, 842 Frankston-Dandenong Rd</t>
  </si>
  <si>
    <t>UED-COM-002461</t>
  </si>
  <si>
    <t>Carrum Downs, 145 Hall Road - Unit Development</t>
  </si>
  <si>
    <t>UED-COM-002810</t>
  </si>
  <si>
    <t>Shoreham, 4195 Frankston Flinders Road</t>
  </si>
  <si>
    <t>UED-COM-003526</t>
  </si>
  <si>
    <t>Dandenong, 12 Close Ave</t>
  </si>
  <si>
    <t>UED-COM-003506</t>
  </si>
  <si>
    <t>Braeside, 68 Malcolm Rd</t>
  </si>
  <si>
    <t>UED-COM-003650</t>
  </si>
  <si>
    <t>Dromana, 120 Boundary Road</t>
  </si>
  <si>
    <t>UED-COM-003563</t>
  </si>
  <si>
    <t>Carrum Downs, 2 Moodie Crt</t>
  </si>
  <si>
    <t>ccancelled and now UED-COM-6044</t>
  </si>
  <si>
    <t>UED-COM-003500</t>
  </si>
  <si>
    <t>UED-COM-003750</t>
  </si>
  <si>
    <t>Keysborough 3/190 Keylana Drive URD Pit</t>
  </si>
  <si>
    <t>UED-COM-003822</t>
  </si>
  <si>
    <t>Beaumaris, Cnr Morley an Balcombe Road</t>
  </si>
  <si>
    <t>UED-COM-003732</t>
  </si>
  <si>
    <t>Keysborough, Springvale Road</t>
  </si>
  <si>
    <t>UED-COM-001133</t>
  </si>
  <si>
    <t>Keysborough, Somerfield Estate Stage 15</t>
  </si>
  <si>
    <t>UED-COM-003758</t>
  </si>
  <si>
    <t>Somers, 1 Sandy Point Road</t>
  </si>
  <si>
    <t>CSU</t>
  </si>
  <si>
    <t>UED-COM-002872</t>
  </si>
  <si>
    <t>Dandenong Sth, 158-218 Abbotts Road</t>
  </si>
  <si>
    <t>UED-COM-001100</t>
  </si>
  <si>
    <t>Beaumaris, 18 Glenwood Avenue</t>
  </si>
  <si>
    <t>UED-COM-001167</t>
  </si>
  <si>
    <t>Langwarrin, 40-60 Potts Rd</t>
  </si>
  <si>
    <t>7/5/13New scope/offer</t>
  </si>
  <si>
    <t>UED-COM-002605</t>
  </si>
  <si>
    <t>Tyabb-Padua Campus</t>
  </si>
  <si>
    <t>UED-COM-003443</t>
  </si>
  <si>
    <t>Seaford, 2A Rutherford Road</t>
  </si>
  <si>
    <t>UED-COM-003768</t>
  </si>
  <si>
    <t>Carrum Downs, Interchange Way, near Colemans Rd</t>
  </si>
  <si>
    <t>UED-COM-003961</t>
  </si>
  <si>
    <t>Frankston Sth, 1 Hardwicke Court</t>
  </si>
  <si>
    <t>OCT 2013</t>
  </si>
  <si>
    <t>UED-COM-003716</t>
  </si>
  <si>
    <t>Carrum Downs, 29 Lot 65 Access Way, CB Upgrade</t>
  </si>
  <si>
    <t>UED-COM-003713</t>
  </si>
  <si>
    <t>Safety Beach, 56 Rymer Avenue P/L Relocation</t>
  </si>
  <si>
    <t>UED-COM-003717</t>
  </si>
  <si>
    <t>UED-COM-003473</t>
  </si>
  <si>
    <t>Industrial Development, 13 Austral Place, Hallam</t>
  </si>
  <si>
    <t>UED-COM-003542</t>
  </si>
  <si>
    <t>U/G of O/H LV Powerline, Thomas Street, Dandenong</t>
  </si>
  <si>
    <t>UED-COM-003764</t>
  </si>
  <si>
    <t>Endeavour Hills, Cnr Hallam and James Cook Drive</t>
  </si>
  <si>
    <t>UED-COM-003774</t>
  </si>
  <si>
    <t>Endeavour Hills, 50 Essex Park Drive</t>
  </si>
  <si>
    <t>UED-COM-003752</t>
  </si>
  <si>
    <t>Endeavour Hills, 65 John Fawkner Drive</t>
  </si>
  <si>
    <t>22/01/2013, 2/4/14</t>
  </si>
  <si>
    <t>UED-COM-003092</t>
  </si>
  <si>
    <t>Dandenong, 103 - 109 Lonsdale St</t>
  </si>
  <si>
    <t>NOV 2012</t>
  </si>
  <si>
    <t>UED-COM-002775</t>
  </si>
  <si>
    <t>Noble Park, 38-64 Wallarano Drive</t>
  </si>
  <si>
    <t>UED-COM-003876</t>
  </si>
  <si>
    <t>Dandenong Sth, 6 Leggo Court</t>
  </si>
  <si>
    <t>UED-COM-002873</t>
  </si>
  <si>
    <t>Karingal, 228 Karingal Drive</t>
  </si>
  <si>
    <t>20/08/2013 - 22/10/2013</t>
  </si>
  <si>
    <t>UED-COM-002948</t>
  </si>
  <si>
    <t>Frankston, Keys Rd and Olsen P/L</t>
  </si>
  <si>
    <t>UED-COM-003712</t>
  </si>
  <si>
    <t>Frankston, 250 Heatherhill Road</t>
  </si>
  <si>
    <t>UED-COM-003828</t>
  </si>
  <si>
    <t>Frankston South, 4 Rocklodge Court</t>
  </si>
  <si>
    <t>UED-COM-003708</t>
  </si>
  <si>
    <t>Fankston, Hastings Rd</t>
  </si>
  <si>
    <t>Nov 12</t>
  </si>
  <si>
    <t>UED-COM-003734</t>
  </si>
  <si>
    <t>Safety Beach, 7A Country Club Dr, New SDV</t>
  </si>
  <si>
    <t>UED-COM-003742</t>
  </si>
  <si>
    <t>Dandenong 93 Cheltenham Rd</t>
  </si>
  <si>
    <t>UED-COM-003735</t>
  </si>
  <si>
    <t>Safety Beach, 8A Fairway Drive</t>
  </si>
  <si>
    <t>UED-COM-003767</t>
  </si>
  <si>
    <t>Safety Beach, 7A Country Club Drive - Public Light Relocation</t>
  </si>
  <si>
    <t>UED-COM-003751</t>
  </si>
  <si>
    <t>Mount Martha, Burdoo Way CNR The Esplanade</t>
  </si>
  <si>
    <t>UED-COM-003690</t>
  </si>
  <si>
    <t>Carrum Downs, 6 (Lot 40) Industry Road</t>
  </si>
  <si>
    <t>UED-COM-003714</t>
  </si>
  <si>
    <t>Carrum Downs, 20 Industry Blvd</t>
  </si>
  <si>
    <t>12/2012</t>
  </si>
  <si>
    <t>UED-COM-002750</t>
  </si>
  <si>
    <t>Point Leo, 21 Point Leo Road</t>
  </si>
  <si>
    <t>UED-COM-001089</t>
  </si>
  <si>
    <t>Carrum Downs, 1235 Frankston-Dandenong Rd</t>
  </si>
  <si>
    <t>Project trasferred from UED-COM-3474</t>
  </si>
  <si>
    <t>UED-COM-005836</t>
  </si>
  <si>
    <t>Street Lighting Martha Cove Blvd Mt Martha</t>
  </si>
  <si>
    <t>UED-COM-003626</t>
  </si>
  <si>
    <t>Martha Cove, Stage 8I Oceanic Drive</t>
  </si>
  <si>
    <t>UED-COM-003625</t>
  </si>
  <si>
    <t>Martha Cove, Stage 8H, Portside Way</t>
  </si>
  <si>
    <t>UED-COM-003632</t>
  </si>
  <si>
    <t>Martha Cove, Stage 9F, Seahaven Drive</t>
  </si>
  <si>
    <t>UED-COM-003629</t>
  </si>
  <si>
    <t>Martha Cove, Stage 9C, Oceanic Drive</t>
  </si>
  <si>
    <t>UED-COM-003630</t>
  </si>
  <si>
    <t>Martha Cove, Stage 9D, Oceanic Drive</t>
  </si>
  <si>
    <t>UED-COM-003631</t>
  </si>
  <si>
    <t>Martha Cove, Stage 9E, Oceanic Drive</t>
  </si>
  <si>
    <t>UED-COM-003827</t>
  </si>
  <si>
    <t>Carrum Downs, 51 Moorhen Cres</t>
  </si>
  <si>
    <t>UED-COM-003627</t>
  </si>
  <si>
    <t>Martha Cove, Stage 9A, Portside Way</t>
  </si>
  <si>
    <t>Cancelled and now under UED-COM-005836</t>
  </si>
  <si>
    <t>UED-COM-003474</t>
  </si>
  <si>
    <t>UED-COM-002721</t>
  </si>
  <si>
    <t>Cape Schank, 275 Cape Schank - Barragunda Kiosk</t>
  </si>
  <si>
    <t>DEC 2012</t>
  </si>
  <si>
    <t>UED-COM-001743</t>
  </si>
  <si>
    <t>Recoverable works, Dandenong Workers Club, Wedge St, Dandenong</t>
  </si>
  <si>
    <t>UED-COM-003439</t>
  </si>
  <si>
    <t>Sorrento, Golf Club Supply Upgrade</t>
  </si>
  <si>
    <t>UED-COM-003918</t>
  </si>
  <si>
    <t>Keysborough, 30A Pacific Drive</t>
  </si>
  <si>
    <t>UED-COM-002633</t>
  </si>
  <si>
    <t>Flinders, 34 Whitehall Road SWER UNDERGROUNDING</t>
  </si>
  <si>
    <t>UED-COM-002496</t>
  </si>
  <si>
    <t>Beaumaris, Beach Road P/L</t>
  </si>
  <si>
    <t>UED-COM-001091</t>
  </si>
  <si>
    <t>Frankston, 435 Nepean Hwy</t>
  </si>
  <si>
    <t>UED-COM-003583</t>
  </si>
  <si>
    <t>Fingal, 4 Baddeley Mews, New Pit</t>
  </si>
  <si>
    <t>UED-COM-003913</t>
  </si>
  <si>
    <t>Noble Park 1264 Heatherton Road Upgrade</t>
  </si>
  <si>
    <t>UED-COM-002614</t>
  </si>
  <si>
    <t>Carrum Downs, 107 Colemans Road</t>
  </si>
  <si>
    <t>1/2013</t>
  </si>
  <si>
    <t>UED-COM-003964</t>
  </si>
  <si>
    <t>Keysborough 310 Chapel Rd Subdivision</t>
  </si>
  <si>
    <t>UED-COM-003480</t>
  </si>
  <si>
    <t>Edithvale, Fraser Ave, Edithvale Road Sports Park</t>
  </si>
  <si>
    <t>UED-COM-003633</t>
  </si>
  <si>
    <t>Martha Cove, Stage 8K Oceanic / Portside Way</t>
  </si>
  <si>
    <t>UED-COM-003877</t>
  </si>
  <si>
    <t>Noble Park Douglas Street Area Upgrade 80w Lanterns to T5 Lanterns</t>
  </si>
  <si>
    <t>UED-COM-003925</t>
  </si>
  <si>
    <t>Carrum Downs, 30 (LOT 7) Access Way</t>
  </si>
  <si>
    <t>UED-COM-003901</t>
  </si>
  <si>
    <t>Sandhurst, 18 Daintree Drive</t>
  </si>
  <si>
    <t>11/8/14, 1/9/14</t>
  </si>
  <si>
    <t>UED-COM-002491</t>
  </si>
  <si>
    <t>321-323 Charman Rd, Cheltenham</t>
  </si>
  <si>
    <t>4/2013</t>
  </si>
  <si>
    <t>UED-COM-005506</t>
  </si>
  <si>
    <t>Safety Beach, 75 Dromana Pde</t>
  </si>
  <si>
    <t>UED-COM-003710</t>
  </si>
  <si>
    <t>Frankston, Crn. Ftn cnr McMahons Rd</t>
  </si>
  <si>
    <t>UED-COM-003745</t>
  </si>
  <si>
    <t>Dromana, 10 Anne Drive</t>
  </si>
  <si>
    <t>UED-COM-003491</t>
  </si>
  <si>
    <t>UED-COM-004010</t>
  </si>
  <si>
    <t>Dandenong Sth, 21-23 Redgum Dv</t>
  </si>
  <si>
    <t>UED-COM-003933</t>
  </si>
  <si>
    <t>Austral Drive P/L Re-location</t>
  </si>
  <si>
    <t>CRE</t>
  </si>
  <si>
    <t>2013</t>
  </si>
  <si>
    <t>UED-COM-003927</t>
  </si>
  <si>
    <t>Red Hill, 615 White Hill Road</t>
  </si>
  <si>
    <t>JAN 2013</t>
  </si>
  <si>
    <t>18/2/13 (inkind)</t>
  </si>
  <si>
    <t>UED-COM-003554</t>
  </si>
  <si>
    <t>Salmon St Pedestrian Crossing</t>
  </si>
  <si>
    <t>UED-COM-003932</t>
  </si>
  <si>
    <t>Dandenong Sth, 32.40 Arkwright Drive</t>
  </si>
  <si>
    <t>UED-COM-004062</t>
  </si>
  <si>
    <t>Rosebud, 1087 Point Nepean Road</t>
  </si>
  <si>
    <t>29/04/2013 / 06/05/13, 24/2/14</t>
  </si>
  <si>
    <t>UED-COM-003440</t>
  </si>
  <si>
    <t>Dandenong, CNR Walker and Lonsdale Street Stage 2</t>
  </si>
  <si>
    <t>UED-COM-002982</t>
  </si>
  <si>
    <t>Carrum, 43 Mcleod Rd</t>
  </si>
  <si>
    <t>UED-COM-004042</t>
  </si>
  <si>
    <t>Mount Martha, 5 Ferne Place</t>
  </si>
  <si>
    <t>UED-COM-006588</t>
  </si>
  <si>
    <t>Pearcedale, 40 Coolibah Road</t>
  </si>
  <si>
    <t>UED-COM-005973</t>
  </si>
  <si>
    <t>Mornington, 35 Van Ness Ave</t>
  </si>
  <si>
    <t>UED-COM-003493</t>
  </si>
  <si>
    <t>UED-COM-003550</t>
  </si>
  <si>
    <t>UED-COM-004043</t>
  </si>
  <si>
    <t>Dromana, 255 Upsndowns Road</t>
  </si>
  <si>
    <t>FEB 2013</t>
  </si>
  <si>
    <t>UED-COM-002874</t>
  </si>
  <si>
    <t>MT Eliza, 63 MT Eliza Way</t>
  </si>
  <si>
    <t>UED-COM-003924</t>
  </si>
  <si>
    <t>Dandenong Sth, 252 Frankston Dandenong Road</t>
  </si>
  <si>
    <t>UED-COM-002930</t>
  </si>
  <si>
    <t>Noble Park, Heatherton Road Vic Roads Relocation</t>
  </si>
  <si>
    <t>CRV</t>
  </si>
  <si>
    <t>3/2013</t>
  </si>
  <si>
    <t>UED-COM-004085</t>
  </si>
  <si>
    <t>Dandenong 137 Cheltenham Road Replace ground sub with pole for subdivided block</t>
  </si>
  <si>
    <t>UED-COM-002505</t>
  </si>
  <si>
    <t>Keysborough 80 Stanley Road URD</t>
  </si>
  <si>
    <t>UED-COM-003957</t>
  </si>
  <si>
    <t>Fingal, 265 Sandy Road</t>
  </si>
  <si>
    <t>UED-COM-004128</t>
  </si>
  <si>
    <t>Keysborough 5 Harrington Street Pole Relocation</t>
  </si>
  <si>
    <t>UED-COM-004165</t>
  </si>
  <si>
    <t>Langwarrin, 11 Yarralumba Dr</t>
  </si>
  <si>
    <t>UED-COM-002637</t>
  </si>
  <si>
    <t>Black Rock, 6 Middleton St</t>
  </si>
  <si>
    <t>UED-COM-003969</t>
  </si>
  <si>
    <t>Aspendale, 2-4 Nurten Pde</t>
  </si>
  <si>
    <t>UED-COM-003922</t>
  </si>
  <si>
    <t>Braeside, 15 Downard St</t>
  </si>
  <si>
    <t>UED-COM-000611</t>
  </si>
  <si>
    <t>Mentone, 90 Nepean Highway</t>
  </si>
  <si>
    <t>UED-COM-005857</t>
  </si>
  <si>
    <t>5/2013</t>
  </si>
  <si>
    <t>UED-COM-002486</t>
  </si>
  <si>
    <t>120 Wedge Rd, Stage 2, Carrum Downs</t>
  </si>
  <si>
    <t>CHK</t>
  </si>
  <si>
    <t>UED-COM-003109</t>
  </si>
  <si>
    <t>Langwarrin, 20 Nirvana Close</t>
  </si>
  <si>
    <t>UED-COM-001130</t>
  </si>
  <si>
    <t>Bonbeach, Banksia Terrace Stage 1, 2 and 3</t>
  </si>
  <si>
    <t>UED-COM-003930</t>
  </si>
  <si>
    <t>Frankston, 44 Beach St</t>
  </si>
  <si>
    <t>UED-COM-002656</t>
  </si>
  <si>
    <t>Bonbeach, Mascot Ave &amp; The Fairway P/L</t>
  </si>
  <si>
    <t>UED-COM-003108</t>
  </si>
  <si>
    <t>Frankston Sth, 283 Humphries Road</t>
  </si>
  <si>
    <t>UED-COM-002736</t>
  </si>
  <si>
    <t>Mt Martha, 61 Racecourse Road</t>
  </si>
  <si>
    <t>UED-COM-003373</t>
  </si>
  <si>
    <t>Dandenong Sth, 17-25 Arkwright Dv</t>
  </si>
  <si>
    <t>UED-COM-004114</t>
  </si>
  <si>
    <t>Dandenong sth, L 12/13 Thomas Murrell Cres</t>
  </si>
  <si>
    <t>UED-COM-003547</t>
  </si>
  <si>
    <t>Carrum Downs, CNR Latham Rds &amp; Frankston Dandenong R P/L Scheme</t>
  </si>
  <si>
    <t>UED-COM-002715</t>
  </si>
  <si>
    <t>Dandenong Sth, Logis St 3C</t>
  </si>
  <si>
    <t>UED-COM-002606</t>
  </si>
  <si>
    <t>Portsea, Point Nepean Road</t>
  </si>
  <si>
    <t>UED-COM-004222</t>
  </si>
  <si>
    <t>Dromana, 5 Anne Drive</t>
  </si>
  <si>
    <t>UED-COM-004153</t>
  </si>
  <si>
    <t>Dandenong sth, Lot k Bessemer dv</t>
  </si>
  <si>
    <t>MAR 2013</t>
  </si>
  <si>
    <t>UED-COM-000122</t>
  </si>
  <si>
    <t>Seaford, Brodie Street</t>
  </si>
  <si>
    <t>Revised CC due to complaint 2/5/13</t>
  </si>
  <si>
    <t>UED-COM-004068</t>
  </si>
  <si>
    <t>Aspendale Gardens, 52 Nurten Pde</t>
  </si>
  <si>
    <t>UED-COM-003364</t>
  </si>
  <si>
    <t>Dandenong sth, Arkwright Dv</t>
  </si>
  <si>
    <t>UED-COM-002816</t>
  </si>
  <si>
    <t>Dandenong Sth, (lot 1) 2-10 Produce Drive</t>
  </si>
  <si>
    <t>UED-COM-004186</t>
  </si>
  <si>
    <t>Dandenong sth, Lot 30 Crompton Way</t>
  </si>
  <si>
    <t>UED-COM-004197</t>
  </si>
  <si>
    <t>Dandenong 97 Cheltenham Rd McDonalds</t>
  </si>
  <si>
    <t>UED-COM-004045</t>
  </si>
  <si>
    <t>Dandenong Sth, Jayco Dr (new pit)</t>
  </si>
  <si>
    <t>UED-COM-004217</t>
  </si>
  <si>
    <t>Dandenong, 5 Leonard St</t>
  </si>
  <si>
    <t>UED-COM-004168</t>
  </si>
  <si>
    <t>Dandenong, cnr Railway Pde and Carson St</t>
  </si>
  <si>
    <t>UED-COM-003740</t>
  </si>
  <si>
    <t>Braeside, 223 Governor Road</t>
  </si>
  <si>
    <t>28/10/13, 19/6/14</t>
  </si>
  <si>
    <t>UED-COM-004131</t>
  </si>
  <si>
    <t>Rye, 117 Golf Parade - Initial budget increase request</t>
  </si>
  <si>
    <t>UED-COM-003789</t>
  </si>
  <si>
    <t>Dandenong Sth, 44 (lot 6) Produce Drive</t>
  </si>
  <si>
    <t>UED-COM-002459</t>
  </si>
  <si>
    <t>Mornington, 411 Racecource Rd</t>
  </si>
  <si>
    <t>UED-COM-002619</t>
  </si>
  <si>
    <t>Keysborough Somerfield Estate Stage 17 URD Subdivision</t>
  </si>
  <si>
    <t>UED-COM-003484</t>
  </si>
  <si>
    <t>Commercial Development, 328 Main St, Mornington</t>
  </si>
  <si>
    <t>UED-COM-003765</t>
  </si>
  <si>
    <t>Dandenong Sth, 2-6 Venture Crt</t>
  </si>
  <si>
    <t>UED-COM-004069</t>
  </si>
  <si>
    <t>Edithvale, 85 Northcliffe Road</t>
  </si>
  <si>
    <t>UED-COM-004268</t>
  </si>
  <si>
    <t>Blairgowrie, 1 Macdougall Street</t>
  </si>
  <si>
    <t>UED-COM-004158</t>
  </si>
  <si>
    <t>Bonbeach, 36 Broadway Street</t>
  </si>
  <si>
    <t>UED-COM-004177</t>
  </si>
  <si>
    <t>Dandenong sth, Lot 23 Logis Blvde P/L pit relocation</t>
  </si>
  <si>
    <t>UED-COM-004264</t>
  </si>
  <si>
    <t>Dandenong Sth, 28-34 Produce Drive</t>
  </si>
  <si>
    <t>10/2013</t>
  </si>
  <si>
    <t>UED-COM-003937</t>
  </si>
  <si>
    <t>Dandenong Plaza - Myer Building Redevelopment</t>
  </si>
  <si>
    <t>UED-COM-004124</t>
  </si>
  <si>
    <t>Dandenong Sth, 191-195 Greens Rd</t>
  </si>
  <si>
    <t>APR 2013</t>
  </si>
  <si>
    <t>UED-COM-004276</t>
  </si>
  <si>
    <t>Portsea, 43 Wildcoast Road</t>
  </si>
  <si>
    <t>UED-COM-004252</t>
  </si>
  <si>
    <t>Dandenong Sth, Lot 20 Arkwright Dr</t>
  </si>
  <si>
    <t>UED-COM-004261</t>
  </si>
  <si>
    <t>Safety Beach, 43 Seaview Ave</t>
  </si>
  <si>
    <t>UED-COM-003931</t>
  </si>
  <si>
    <t>Mornington, 350 Main Street</t>
  </si>
  <si>
    <t>UED-COM-004223</t>
  </si>
  <si>
    <t>Carrum Downs, 94 Frankston Gardens Drive</t>
  </si>
  <si>
    <t>UED-COM-004225</t>
  </si>
  <si>
    <t>Hastings, 290 Marine Parade</t>
  </si>
  <si>
    <t>UED-COM-004199</t>
  </si>
  <si>
    <t>Fingal, Moonah Links - Privacy Gates</t>
  </si>
  <si>
    <t>UED-COM-003689</t>
  </si>
  <si>
    <t>Tuerong, 370 Balnarring Road</t>
  </si>
  <si>
    <t>15/08/2013 / 29/11/13, 24/2/14</t>
  </si>
  <si>
    <t>UED-COM-005509</t>
  </si>
  <si>
    <t>Carrum, Valetta St 'pump site'</t>
  </si>
  <si>
    <t>16/5/13, 2/9/14</t>
  </si>
  <si>
    <t>UED-COM-002767</t>
  </si>
  <si>
    <t>Supply Upgrade, Frankston Hospital, Stage 3, Hastings Road, Frankston</t>
  </si>
  <si>
    <t>Arthurs Seat, Arthurs Seat Chairlift</t>
  </si>
  <si>
    <t>28/11/2013 / 05/12/13</t>
  </si>
  <si>
    <t>UED-COM-002839</t>
  </si>
  <si>
    <t>Noble Park, 35A Douglas St - Public Lighting</t>
  </si>
  <si>
    <t>Project on hold 10/9/13</t>
  </si>
  <si>
    <t>UED-COM-003119</t>
  </si>
  <si>
    <t>Sorrento, 64-70 Ocean Beach Road</t>
  </si>
  <si>
    <t>UED-COM-002932</t>
  </si>
  <si>
    <t>Innovation Park, Stage A, Dandenong South, 3175</t>
  </si>
  <si>
    <t>UED-COM-003952</t>
  </si>
  <si>
    <t>Mornington, 395 Bentons Road</t>
  </si>
  <si>
    <t>UED-COM-004151</t>
  </si>
  <si>
    <t>Dandenong Sth, Lot 7 Crompton Way</t>
  </si>
  <si>
    <t>UED-COM-004028</t>
  </si>
  <si>
    <t>Somerville, 1087 Frankston-Flinders Road</t>
  </si>
  <si>
    <t>UED-COM-004125</t>
  </si>
  <si>
    <t>Dandenong Sth, 1 Duniopillo Dv</t>
  </si>
  <si>
    <t>UED-COM-004336</t>
  </si>
  <si>
    <t>Fingal, Lot 606 Nagles View</t>
  </si>
  <si>
    <t>UED-COM-004006</t>
  </si>
  <si>
    <t>Boneo, Cnr Browns and Boneo Road</t>
  </si>
  <si>
    <t>UED-COM-003788</t>
  </si>
  <si>
    <t>661 Boneo Road, Boneo</t>
  </si>
  <si>
    <t>UED-COM-004102</t>
  </si>
  <si>
    <t>43-67 National Drive, Lyndhurst</t>
  </si>
  <si>
    <t>UED-COM-004337</t>
  </si>
  <si>
    <t>Dandenong Sth, 260-284 Frankston-Dandenong Road</t>
  </si>
  <si>
    <t>UED-COM-004260</t>
  </si>
  <si>
    <t>Shoreham, 39 Higgins Lane</t>
  </si>
  <si>
    <t>UED-COM-004360</t>
  </si>
  <si>
    <t>Aspendale, Kerr Street Council Reserve</t>
  </si>
  <si>
    <t>UED-COM-004368</t>
  </si>
  <si>
    <t>Safety Beach, 54 Rymer Ave</t>
  </si>
  <si>
    <t>UED-COM-001096</t>
  </si>
  <si>
    <t>Somerville, 53 Simcock Ave</t>
  </si>
  <si>
    <t>UED-COM-004044</t>
  </si>
  <si>
    <t>Carrum Downs, Lot 11-12 Silkwood Rise</t>
  </si>
  <si>
    <t>UED-COM-004005</t>
  </si>
  <si>
    <t>Somers, Cnr Lord Somers and Parklands Avenue</t>
  </si>
  <si>
    <t>UED-COM-003578</t>
  </si>
  <si>
    <t>Mordialloc, 300 Lower Dandenong Road</t>
  </si>
  <si>
    <t>UED-COM-003993</t>
  </si>
  <si>
    <t>Hastings, 72 Salmon St</t>
  </si>
  <si>
    <t>UED-COM-003959</t>
  </si>
  <si>
    <t>Dadenong Sth, 322-324 Hammond Road</t>
  </si>
  <si>
    <t>UED-COM-003821</t>
  </si>
  <si>
    <t>Cheltenham, 22 Jean Street</t>
  </si>
  <si>
    <t>UED-COM-003088</t>
  </si>
  <si>
    <t>Dandenong Education Precinct</t>
  </si>
  <si>
    <t>UED-COM-002631</t>
  </si>
  <si>
    <t>Keysborough Industrial Estate Stage 2B</t>
  </si>
  <si>
    <t>UED-COM-003950</t>
  </si>
  <si>
    <t>Frankston, 138 Frankston-Flinders Rd</t>
  </si>
  <si>
    <t>UED-COM-003602</t>
  </si>
  <si>
    <t>Dandenong Sth , 2/12 Zenith Rd</t>
  </si>
  <si>
    <t>UED-COM-004335</t>
  </si>
  <si>
    <t>Moutn Martha, 386 The Esplanade</t>
  </si>
  <si>
    <t>UED-COM-002568</t>
  </si>
  <si>
    <t>Keysborough Lot 30A &amp; Lot 30B Pacific Drive</t>
  </si>
  <si>
    <t>UED-COM-004315</t>
  </si>
  <si>
    <t>Noble Park 4 Wall Strteet Pole Relocation</t>
  </si>
  <si>
    <t>UED-COM-004353</t>
  </si>
  <si>
    <t>Balnarring, 3140 Frankston-Flinders Road</t>
  </si>
  <si>
    <t>UED-COM-003483</t>
  </si>
  <si>
    <t>Benetas Aged Care Development, 752 he Esplanade, Mornington</t>
  </si>
  <si>
    <t>UED-COM-003527</t>
  </si>
  <si>
    <t>Keysborough, Somerfield Estate Stafe 15A</t>
  </si>
  <si>
    <t>UED-COM-003832</t>
  </si>
  <si>
    <t>Dandenong sth, 130 Abbotts Rd</t>
  </si>
  <si>
    <t>UED-COM-004083</t>
  </si>
  <si>
    <t>Mordialloc, Cnr Lower Dandenong and Boundary Rd</t>
  </si>
  <si>
    <t>UED-COM-003839</t>
  </si>
  <si>
    <t>Dandenong, Stud Road</t>
  </si>
  <si>
    <t>UED-COM-003881</t>
  </si>
  <si>
    <t>Dandenong, Langhorne Street</t>
  </si>
  <si>
    <t>UED-COM-004319</t>
  </si>
  <si>
    <t>Dandenong Sth, 29 Rodina Trc, (N) Pit</t>
  </si>
  <si>
    <t>UED-COM-004372</t>
  </si>
  <si>
    <t>Rosebud, 11 Monty Crt (Bayview Ave)</t>
  </si>
  <si>
    <t>UED-COM-004082</t>
  </si>
  <si>
    <t>Mt Eliza 112 Old Mornington Road</t>
  </si>
  <si>
    <t>UED-COM-004002</t>
  </si>
  <si>
    <t>UED-COM-004351</t>
  </si>
  <si>
    <t>Botanic Ridge, 20 'S' Settlers Run</t>
  </si>
  <si>
    <t>UED-COM-003502</t>
  </si>
  <si>
    <t>UED-COM-003988</t>
  </si>
  <si>
    <t>Mornington, 23 Cromwell Street</t>
  </si>
  <si>
    <t>UED-COM-003730</t>
  </si>
  <si>
    <t>Mornington, Main Street</t>
  </si>
  <si>
    <t>UED-COM-004003</t>
  </si>
  <si>
    <t>Crib Point, 298 Stoney Point Rd</t>
  </si>
  <si>
    <t>3rd party R/W</t>
  </si>
  <si>
    <t>UED-COM-004008</t>
  </si>
  <si>
    <t>Dandenong, McFees Road</t>
  </si>
  <si>
    <t>UED-COM-003995</t>
  </si>
  <si>
    <t>Seaford, 3 Arden Crt</t>
  </si>
  <si>
    <t>UED-COM-003786</t>
  </si>
  <si>
    <t>Mordialloc, 108 White Street</t>
  </si>
  <si>
    <t>UED-COM-003986</t>
  </si>
  <si>
    <t>Rosebud, Boneo Road</t>
  </si>
  <si>
    <t>UED-COM-003840</t>
  </si>
  <si>
    <t>Frankston, Fletcher Road</t>
  </si>
  <si>
    <t>UED-COM-004382</t>
  </si>
  <si>
    <t>Dandenong Sth, Lot 12 Arkwright Drive</t>
  </si>
  <si>
    <t>UED-COM-004207</t>
  </si>
  <si>
    <t>10-12 Westpool Dr, Hallam</t>
  </si>
  <si>
    <t>UED-COM-004402</t>
  </si>
  <si>
    <t>Endeavour Hills, 35 Straun Ave</t>
  </si>
  <si>
    <t>UED-COM-004799</t>
  </si>
  <si>
    <t>Endeavour Hills, 102 Chalcot Drive</t>
  </si>
  <si>
    <t>UED-COM-004338</t>
  </si>
  <si>
    <t>Dandenong Sth, Lot 31 Bessemer Dve</t>
  </si>
  <si>
    <t>UED-COM-004407</t>
  </si>
  <si>
    <t>Dandenong, 88 Waterview Close</t>
  </si>
  <si>
    <t>UED-COM-001345</t>
  </si>
  <si>
    <t>St Andrews Beach, 14 Desmond Crt</t>
  </si>
  <si>
    <t>UED-COM-004788</t>
  </si>
  <si>
    <t>Langwarrin, 55 Cranhaven Road</t>
  </si>
  <si>
    <t>UED-COM-004796</t>
  </si>
  <si>
    <t>Seaford, 78 Wells Road</t>
  </si>
  <si>
    <t>UED-COM-004807</t>
  </si>
  <si>
    <t>Dandenong Sth, Lot 6, 30 Jayco Drive</t>
  </si>
  <si>
    <t>UED-COM-004830</t>
  </si>
  <si>
    <t>RW - 120 Safety Beach, Mrine Dr</t>
  </si>
  <si>
    <t>UED-COM-004160</t>
  </si>
  <si>
    <t>Braeside, 17 Mills Road</t>
  </si>
  <si>
    <t>UED-COM-004356</t>
  </si>
  <si>
    <t>Doveton, 42 Green Street</t>
  </si>
  <si>
    <t>UED-COM-004318</t>
  </si>
  <si>
    <t>Mornington, 1/ 28 Moomba Street</t>
  </si>
  <si>
    <t>UED-COM-003976</t>
  </si>
  <si>
    <t>Dandenong, 16 Ingrid Street</t>
  </si>
  <si>
    <t>04/12/2013, 2/4/14</t>
  </si>
  <si>
    <t>UED-COM-004333</t>
  </si>
  <si>
    <t>Flinders, 4051 Frankston-Flinders Road</t>
  </si>
  <si>
    <t>UED-COM-004007</t>
  </si>
  <si>
    <t>Customer Funded Works</t>
  </si>
  <si>
    <t>UED-COM-004079</t>
  </si>
  <si>
    <t>Rye, 7 Sarazen Street</t>
  </si>
  <si>
    <t>UED-COM-003967</t>
  </si>
  <si>
    <t>Dandenong, Abbotts Road</t>
  </si>
  <si>
    <t>UED-COM-003978</t>
  </si>
  <si>
    <t>Dandenong, russel st and kirkham rd</t>
  </si>
  <si>
    <t>UED-COM-003835</t>
  </si>
  <si>
    <t>Hastings, Marine and Skinner road</t>
  </si>
  <si>
    <t>UED-COM-003992</t>
  </si>
  <si>
    <t>Noble Park, Henderson street</t>
  </si>
  <si>
    <t>28/11/13, 28/3/14</t>
  </si>
  <si>
    <t>UED-COM-004290</t>
  </si>
  <si>
    <t>Dandenong North, 1 Watson St, Pole Relocation</t>
  </si>
  <si>
    <t>26/11/13, 30/6/14</t>
  </si>
  <si>
    <t>UED-COM-003635</t>
  </si>
  <si>
    <t>Dandenong, 69 Langhorne St</t>
  </si>
  <si>
    <t>UED-COM-004629</t>
  </si>
  <si>
    <t>RW - Dandenong, 100-130 Abbotts Rd</t>
  </si>
  <si>
    <t>UED-COM-004631</t>
  </si>
  <si>
    <t>RW - Dandenong, Greens Rd &amp; Sth Gippsland Hwy</t>
  </si>
  <si>
    <t>UED-COM-004702</t>
  </si>
  <si>
    <t>RW - Dandenong, Frankston-Dandenong Rd</t>
  </si>
  <si>
    <t>UED-COM-004706</t>
  </si>
  <si>
    <t>RW - Braeside, 92 Malcolm Rd</t>
  </si>
  <si>
    <t>UED-COM-004616</t>
  </si>
  <si>
    <t>RW - Mordialloc, 395 Nepean Hwy</t>
  </si>
  <si>
    <t>UED-COM-004701</t>
  </si>
  <si>
    <t>RW - Aspendale, 44 Albany Cres</t>
  </si>
  <si>
    <t>UED-COM-004841</t>
  </si>
  <si>
    <t>Carrum Downs, 18 Malibu Cct</t>
  </si>
  <si>
    <t>UED-COM-004875</t>
  </si>
  <si>
    <t>Endeavour Hills, 1 Moffat Close</t>
  </si>
  <si>
    <t>UED-COM-004388</t>
  </si>
  <si>
    <t>Langwarrin, 490 Warrandyte Rd</t>
  </si>
  <si>
    <t>UED-COM-004694</t>
  </si>
  <si>
    <t>RW - Pearcedale, Pearcedale Rd</t>
  </si>
  <si>
    <t>UED-COM-004721</t>
  </si>
  <si>
    <t>Carrum Downs, 12 Elite Way</t>
  </si>
  <si>
    <t>UED-COM-004691</t>
  </si>
  <si>
    <t>RW - Carrum Downs, 36 Oakwood DR</t>
  </si>
  <si>
    <t>UED-COM-004373</t>
  </si>
  <si>
    <t>Endeavour Hills, James Cook Dr</t>
  </si>
  <si>
    <t>UED-OOM-000222</t>
  </si>
  <si>
    <t>RW - Beaumaris, 4 Beach Rd</t>
  </si>
  <si>
    <t>UED-OOM-000225</t>
  </si>
  <si>
    <t>Dandenong - 84 Cleeland St</t>
  </si>
  <si>
    <t>7/2013</t>
  </si>
  <si>
    <t>UED-COM-002465</t>
  </si>
  <si>
    <t>Hastings - 94 Hodgins Rd Stage 1</t>
  </si>
  <si>
    <t>21/8/13, 20/1/14</t>
  </si>
  <si>
    <t>UED-COM-003940</t>
  </si>
  <si>
    <t>South East Water Head Office, Frankston, Playne Street</t>
  </si>
  <si>
    <t>UED-COM-004912</t>
  </si>
  <si>
    <t>Safety Beach, 154 Marine LV pole relocation</t>
  </si>
  <si>
    <t>UED-COM-004924</t>
  </si>
  <si>
    <t>Somers, 78 Sandy Point Road</t>
  </si>
  <si>
    <t>UED-COM-004866</t>
  </si>
  <si>
    <t>Mornington, 9 Jamboree Close</t>
  </si>
  <si>
    <t>UED-COM-004832</t>
  </si>
  <si>
    <t>Mornington, 6 Moorhead Ave</t>
  </si>
  <si>
    <t>UED-COM-004869</t>
  </si>
  <si>
    <t>Carrum Downs, 700 Frankston-Dandenong Road</t>
  </si>
  <si>
    <t>UED-COM-003831</t>
  </si>
  <si>
    <t>Mentone, Cnr Lower Dandenong and Houston Road</t>
  </si>
  <si>
    <t>JULY 2013</t>
  </si>
  <si>
    <t>UED-COM-003880</t>
  </si>
  <si>
    <t>Braeside, Springvale Road</t>
  </si>
  <si>
    <t>UED-COM-003985</t>
  </si>
  <si>
    <t>Endeavour Hills, James Cook Drive and Conran Ave</t>
  </si>
  <si>
    <t>UED-COM-003991</t>
  </si>
  <si>
    <t>Hallam, 87093 Wedgewood Road</t>
  </si>
  <si>
    <t>UED-COM-004910</t>
  </si>
  <si>
    <t>Rosebud West, Henry Wilson Drive</t>
  </si>
  <si>
    <t>UED-COM-004845</t>
  </si>
  <si>
    <t>Boneo, Intersection Browns Rd &amp; Old Cape Schank Rd</t>
  </si>
  <si>
    <t>UED-COM-004823</t>
  </si>
  <si>
    <t>Carrum Downs 1 Lot 28 Malibu Way</t>
  </si>
  <si>
    <t>UED-COM-004840</t>
  </si>
  <si>
    <t>Carrum, Station st / Lt Colenso St</t>
  </si>
  <si>
    <t>UED-COM-004786</t>
  </si>
  <si>
    <t>Moorooduc, 67 Loders Rd</t>
  </si>
  <si>
    <t>UED-COM-003725</t>
  </si>
  <si>
    <t>Mentone, Marina Road</t>
  </si>
  <si>
    <t>UED-COM-004921</t>
  </si>
  <si>
    <t>Dandenong Sth, 59-53 Lot 14 Williams Rd</t>
  </si>
  <si>
    <t>UED-COM-003929</t>
  </si>
  <si>
    <t>Flinders, Intersection of Cove Lane &amp; St Anns Rd (public lighting)</t>
  </si>
  <si>
    <t>UED-COM-004860</t>
  </si>
  <si>
    <t>Carrum Downs, 38 &amp; 40 Access Way</t>
  </si>
  <si>
    <t>UED-COM-000621</t>
  </si>
  <si>
    <t>9-11 Kilkenny Ct, Dandenong Sth</t>
  </si>
  <si>
    <t>25/2/14, 2/4/14, 2/6/14</t>
  </si>
  <si>
    <t>UED-COM-005292</t>
  </si>
  <si>
    <t>CAPEX Recoverable Works - Qtr 1 2014</t>
  </si>
  <si>
    <t>UED-OOM-000366</t>
  </si>
  <si>
    <t>OPEX Recoverable Works - Qtr 1 2014</t>
  </si>
  <si>
    <t>UED-COM-004703</t>
  </si>
  <si>
    <t>Dandenong, 5 Broadlands St</t>
  </si>
  <si>
    <t>UED-COM-004609</t>
  </si>
  <si>
    <t>Chelsea, 80 Edithvale Rd</t>
  </si>
  <si>
    <t>UED-COM-004617</t>
  </si>
  <si>
    <t>RW - Rye, 52 Edgar St</t>
  </si>
  <si>
    <t>UED-COM-004610</t>
  </si>
  <si>
    <t>Dandenong, 9 Day St</t>
  </si>
  <si>
    <t>UED-COM-000395</t>
  </si>
  <si>
    <t>Mornington, 61 Watt Road</t>
  </si>
  <si>
    <t>9/2013</t>
  </si>
  <si>
    <t>UED-COM-002815</t>
  </si>
  <si>
    <t>Cranbourne Sth, Settlers Run Stage 16 URD estate</t>
  </si>
  <si>
    <t>UED-COM-002794</t>
  </si>
  <si>
    <t>Cranbourne Sth, Settlers Run Stage 17 URD</t>
  </si>
  <si>
    <t>UED-COM-001099</t>
  </si>
  <si>
    <t>Aspendale, 116A Nepean Hwy</t>
  </si>
  <si>
    <t>UED-COM-004918</t>
  </si>
  <si>
    <t>Martha Cove, Stage 10A South Harbour Esplanade</t>
  </si>
  <si>
    <t>UED-COM-002928</t>
  </si>
  <si>
    <t>Sorrento, Intersection Melbourne &amp; Hughes Rd</t>
  </si>
  <si>
    <t>UED-COM-005258</t>
  </si>
  <si>
    <t>Dromana, 4 Trewhitt Court</t>
  </si>
  <si>
    <t>UED-COM-004354</t>
  </si>
  <si>
    <t>Hastings, Queen Street Supply to ALDI, System Augmentation of HGS 32</t>
  </si>
  <si>
    <t>UED-COM-002929</t>
  </si>
  <si>
    <t>Keysborough 206 Chapel Road</t>
  </si>
  <si>
    <t>UED-COM-004635</t>
  </si>
  <si>
    <t>RW - Bangholme, Thompson Rd</t>
  </si>
  <si>
    <t>UED-COM-004708</t>
  </si>
  <si>
    <t>RW - Mt Martha, 15 Century Dr</t>
  </si>
  <si>
    <t>UED-COM-004715</t>
  </si>
  <si>
    <t>Dandenong South, 238 Frankston-Dandenong Rd</t>
  </si>
  <si>
    <t>UED-COM-004704</t>
  </si>
  <si>
    <t>Pearcedale, 15 Fern St</t>
  </si>
  <si>
    <t>UED-COM-004707</t>
  </si>
  <si>
    <t>RW - Keysborough, 3-5 Albert Park Way</t>
  </si>
  <si>
    <t>UED-COM-004634</t>
  </si>
  <si>
    <t>RW - Frankston, 62-66 Frankston Flinders Rd</t>
  </si>
  <si>
    <t>UED-COM-004906</t>
  </si>
  <si>
    <t>RW - Frankston, 9 Golf Links Rd</t>
  </si>
  <si>
    <t>UED-COM-004709</t>
  </si>
  <si>
    <t>RW - Frankston, 216 Sky Rd</t>
  </si>
  <si>
    <t>UED-COM-004865</t>
  </si>
  <si>
    <t>Hastings, 2147 Frankston-Flinders Road</t>
  </si>
  <si>
    <t>7/2014</t>
  </si>
  <si>
    <t>UED-COM-004190</t>
  </si>
  <si>
    <t>Frankston, Hastings Road - Frankston Hospital</t>
  </si>
  <si>
    <t>UED-COM-004612</t>
  </si>
  <si>
    <t>Mornington, Dunns Rd, Civic Centre</t>
  </si>
  <si>
    <t>UED-COM-004191</t>
  </si>
  <si>
    <t>Baxter, Frankston-Flinders Rd</t>
  </si>
  <si>
    <t>UED-COM-004919</t>
  </si>
  <si>
    <t>Somerville, 41 Simcock Ave</t>
  </si>
  <si>
    <t>UED-COM-002818</t>
  </si>
  <si>
    <t>Dandenong South, 85 Glasscocks Road</t>
  </si>
  <si>
    <t>UED-COM-004894</t>
  </si>
  <si>
    <t>Dandenong South, 36 Lot 5 Jayco Drive</t>
  </si>
  <si>
    <t>UED-COM-005493</t>
  </si>
  <si>
    <t>Hallam, 40-42 Westpool Drive</t>
  </si>
  <si>
    <t>UED-COM-004868</t>
  </si>
  <si>
    <t>Frankston, 161 McMahons Road - John Paul College</t>
  </si>
  <si>
    <t>UED-COM-004922</t>
  </si>
  <si>
    <t>Dandenong Sth, 164-168 Williams Rd</t>
  </si>
  <si>
    <t>UED-COM-005266</t>
  </si>
  <si>
    <t>Dandenong Sth, 85-90 Arkwright Drive</t>
  </si>
  <si>
    <t>30/05/14, 25/6/14, 21/8/14</t>
  </si>
  <si>
    <t>UED-COM-005277</t>
  </si>
  <si>
    <t>Dandenong Sth, 171 Hammond Road</t>
  </si>
  <si>
    <t>UED-COM-004714</t>
  </si>
  <si>
    <t>Rosebud West, 1763 Point Nepean Rd for your records</t>
  </si>
  <si>
    <t>UED-COM-003841</t>
  </si>
  <si>
    <t>Mt Martha, Cnr Dunns and Wandella Rd</t>
  </si>
  <si>
    <t>UED-COM-004716</t>
  </si>
  <si>
    <t>Skye, Ballarto Rd</t>
  </si>
  <si>
    <t>UED-COM-004761</t>
  </si>
  <si>
    <t>Braeside, Boundary Rd</t>
  </si>
  <si>
    <t>UED-OOM-000367</t>
  </si>
  <si>
    <t>Beamaris, Balcombe Rd cnr Reserve Rd</t>
  </si>
  <si>
    <t>UED-COM-004760</t>
  </si>
  <si>
    <t>Rosebud West, 1553 Point Nepean Rd</t>
  </si>
  <si>
    <t>UED-COM-003972</t>
  </si>
  <si>
    <t>Dandenong, Perry Road</t>
  </si>
  <si>
    <t>UED-COM-004413</t>
  </si>
  <si>
    <t>Somers, 7 The Promenade</t>
  </si>
  <si>
    <t>UED-COM-004640</t>
  </si>
  <si>
    <t>Chelsea, 68 Field Ave</t>
  </si>
  <si>
    <t>UED-OOM-000368</t>
  </si>
  <si>
    <t>Dandenong, 16 Plunket Rd</t>
  </si>
  <si>
    <t>UED-COM-004700</t>
  </si>
  <si>
    <t>Hallam, 62 Spring Square</t>
  </si>
  <si>
    <t>UED-COM-004886</t>
  </si>
  <si>
    <t>24 Overseas Drive, Noble Park</t>
  </si>
  <si>
    <t>AUG 2013</t>
  </si>
  <si>
    <t>UED-COM-004077</t>
  </si>
  <si>
    <t>Cheltenham, Eden St and Nepean Hwy</t>
  </si>
  <si>
    <t>UED-COM-004205</t>
  </si>
  <si>
    <t>Mordialloc, 2 Sibthorpe St</t>
  </si>
  <si>
    <t>UED-COM-005246</t>
  </si>
  <si>
    <t>Martha Cove, Stage 8L Portside Way</t>
  </si>
  <si>
    <t>UED-COM-005274</t>
  </si>
  <si>
    <t>Tyabb, 1559 Frankston-Flinders Rd</t>
  </si>
  <si>
    <t>UED-COM-004913</t>
  </si>
  <si>
    <t>Dromana, Lot 36 Brasser Ave</t>
  </si>
  <si>
    <t>UED-COM-002717</t>
  </si>
  <si>
    <t>Dandenong Sth, Hammond Rd RW (Logis St)</t>
  </si>
  <si>
    <t>02/04/2014, 30/4/14</t>
  </si>
  <si>
    <t>UED-COM-004346</t>
  </si>
  <si>
    <t>New Edith-Market St S/STN</t>
  </si>
  <si>
    <t>UED-COM-004858</t>
  </si>
  <si>
    <t>Braeside, 3 Walker Street</t>
  </si>
  <si>
    <t>UED-COM-005310</t>
  </si>
  <si>
    <t>Hallam, 17 Technology Circuit</t>
  </si>
  <si>
    <t>UED-COM-002450</t>
  </si>
  <si>
    <t>Mentone, 15 Balcombe Road</t>
  </si>
  <si>
    <t>UED-COM-002739</t>
  </si>
  <si>
    <t>Carrum Downs, 25 Lats Ave</t>
  </si>
  <si>
    <t>UED-COM-005745</t>
  </si>
  <si>
    <t>Mt Eliza, IGA, Mt Eliza Way</t>
  </si>
  <si>
    <t>UED-COM-005459</t>
  </si>
  <si>
    <t>Hastings, 32 &amp; 32A High Street</t>
  </si>
  <si>
    <t>UED-COM-003107</t>
  </si>
  <si>
    <t>Somerville, 20 Austin Rd Sub Division</t>
  </si>
  <si>
    <t>UED-COM-005272</t>
  </si>
  <si>
    <t>Dandenong Sth, 34-42 (lot 4) Discovery Rd</t>
  </si>
  <si>
    <t>UED-COM-004378</t>
  </si>
  <si>
    <t>Merricks Nth, 134 Bittern Dromana Rd</t>
  </si>
  <si>
    <t>UED-COM-005379</t>
  </si>
  <si>
    <t>Langwarrin, 1 Evergreen Way</t>
  </si>
  <si>
    <t>UED-COM-005356</t>
  </si>
  <si>
    <t>Hallam, 26 Kays Ave, Pole Relocation</t>
  </si>
  <si>
    <t>Project cancelled and recreated as UED-COM-005745</t>
  </si>
  <si>
    <t>UED-COM-003492</t>
  </si>
  <si>
    <t>UED-COM-004615</t>
  </si>
  <si>
    <t>Braeside, 63-73 Woodlands Drive</t>
  </si>
  <si>
    <t>UED-COM-002978</t>
  </si>
  <si>
    <t>Balnarring, 8 Stanleys Road</t>
  </si>
  <si>
    <t>30/08/13</t>
  </si>
  <si>
    <t>UED-COM-004804</t>
  </si>
  <si>
    <t>Carrum Downs, 99 Clifton Grove</t>
  </si>
  <si>
    <t>UED-COM-005311</t>
  </si>
  <si>
    <t>Dandenong South, 2-4 Monash Drive</t>
  </si>
  <si>
    <t>UED-COM-004895</t>
  </si>
  <si>
    <t>Balnarring, 261 Myers Road</t>
  </si>
  <si>
    <t>UED-COM-005280</t>
  </si>
  <si>
    <t>Hastings, 1098 Frankston Flinders Rd</t>
  </si>
  <si>
    <t>UED-COM-005308</t>
  </si>
  <si>
    <t>Martha Cove, Stage 9F (10 lots)</t>
  </si>
  <si>
    <t>UED-COM-004915</t>
  </si>
  <si>
    <t>Martha Cove, Stage 9G Portside Way</t>
  </si>
  <si>
    <t>UED-COM-005254</t>
  </si>
  <si>
    <t>Dandenong Sth, 68-70 Cyber Loop</t>
  </si>
  <si>
    <t>UED-COM-005438</t>
  </si>
  <si>
    <t>Endeavour Hills, 25 Inverness St</t>
  </si>
  <si>
    <t>UED-COM-003089</t>
  </si>
  <si>
    <t>Noble Park, Douglas Street 3 phase for toilet block</t>
  </si>
  <si>
    <t>UED-COM-005359</t>
  </si>
  <si>
    <t>Noble Park 66 Leonard Pole Removal</t>
  </si>
  <si>
    <t>UED-COM-004386</t>
  </si>
  <si>
    <t>Mordialloc, 260 Lower Dandenong Road</t>
  </si>
  <si>
    <t>SEPT 2013</t>
  </si>
  <si>
    <t>16/05/14, 22/7/14</t>
  </si>
  <si>
    <t>UED-COM-004408</t>
  </si>
  <si>
    <t>Dandenong Sth, 11-29 Nina Link</t>
  </si>
  <si>
    <t>UED-COM-004384</t>
  </si>
  <si>
    <t>Mordialloc, 61 Devhavilland Road</t>
  </si>
  <si>
    <t>UED-COM-003365</t>
  </si>
  <si>
    <t>Mordialloc, 124 White St</t>
  </si>
  <si>
    <t>CHP</t>
  </si>
  <si>
    <t>UED-COM-005381</t>
  </si>
  <si>
    <t>Dandenong South, 1 Ordish Rd SE Water</t>
  </si>
  <si>
    <t>UED-COM-004917</t>
  </si>
  <si>
    <t>Martha Cove, Stage 9H Seahaven</t>
  </si>
  <si>
    <t>UED-COM-005373</t>
  </si>
  <si>
    <t>Dandenong Sth, 61-67 (lot 18) discovery drive</t>
  </si>
  <si>
    <t>Supply to Settlers Run Stage 16 URD</t>
  </si>
  <si>
    <t>UED-COM-004359</t>
  </si>
  <si>
    <t>Dromana, Off Boundary Road Hillview Quarries</t>
  </si>
  <si>
    <t>26/03/2014, 2/4/14</t>
  </si>
  <si>
    <t>UED-COM-003817</t>
  </si>
  <si>
    <t>Dandenong, Lot H4 Stage 1 Metro 3175</t>
  </si>
  <si>
    <t>UED-COM-001342</t>
  </si>
  <si>
    <t>Mt Eliza, Nepean Hwy &amp; Wooralla Dr - Peninsula School</t>
  </si>
  <si>
    <t>UED-COM-005249</t>
  </si>
  <si>
    <t>Dandenong South, 6-10 Pelson Court</t>
  </si>
  <si>
    <t>UED-COM-004872</t>
  </si>
  <si>
    <t>Carrum Downs</t>
  </si>
  <si>
    <t>Supply to Settlers Run Stage 17 URD</t>
  </si>
  <si>
    <t>UED-COM-003815</t>
  </si>
  <si>
    <t>Dandenong, Lot H4 Stage 2 Metro 3175</t>
  </si>
  <si>
    <t>UED-COM-004833</t>
  </si>
  <si>
    <t>Frankston, 2 Heath Ave</t>
  </si>
  <si>
    <t>UED-COM-004911</t>
  </si>
  <si>
    <t>Doveton, 7 Green St</t>
  </si>
  <si>
    <t>UED-COM-003756</t>
  </si>
  <si>
    <t>Somers, 60 Sandy Point Road</t>
  </si>
  <si>
    <t>Dandenong, 322-324 Hammond Road</t>
  </si>
  <si>
    <t>UED-COM-003647</t>
  </si>
  <si>
    <t>Dandenong Sth, 13 Advantage Drive</t>
  </si>
  <si>
    <t>UED-COM-005322</t>
  </si>
  <si>
    <t>Patterson lakes, 14 Alexander Cct</t>
  </si>
  <si>
    <t>UED-COM-005540</t>
  </si>
  <si>
    <t>Keysborough Parkmore Embeded Network</t>
  </si>
  <si>
    <t>UED-COM-005496</t>
  </si>
  <si>
    <t>Braeside, Lot 3 &amp; 4 Helen Cobb Dve</t>
  </si>
  <si>
    <t>UED-COM-004076</t>
  </si>
  <si>
    <t>Somerville, Cnr Woodlands &amp; Stephens Road</t>
  </si>
  <si>
    <t>UED-COM-004257</t>
  </si>
  <si>
    <t>Cheltenham, 103 Tulip Street</t>
  </si>
  <si>
    <t>UED-COM-004390</t>
  </si>
  <si>
    <t>Frankston, 203-205 Beach St</t>
  </si>
  <si>
    <t>UED-COM-004873</t>
  </si>
  <si>
    <t>Frankston, 56 Towerhill Rd</t>
  </si>
  <si>
    <t>UED-COM-004339</t>
  </si>
  <si>
    <t>Frankston, 145-147 Golf Links Rd</t>
  </si>
  <si>
    <t>UED-COM-005441</t>
  </si>
  <si>
    <t>Hallam, 101 - 103 Abbott Rd</t>
  </si>
  <si>
    <t>UED-COM-005483</t>
  </si>
  <si>
    <t>Frankston, Cnr Skye Rd &amp; McClelland Dve</t>
  </si>
  <si>
    <t>UED-COM-005325</t>
  </si>
  <si>
    <t>Carrum Downs, 14 lot 15 Access Way</t>
  </si>
  <si>
    <t>UED-COM-004785</t>
  </si>
  <si>
    <t>Mount Eliza, 261 Wooralla Dr</t>
  </si>
  <si>
    <t>UED-COM-003888</t>
  </si>
  <si>
    <t>Carrum Downs, 8 Frankston Gardens Drive</t>
  </si>
  <si>
    <t>11/2013</t>
  </si>
  <si>
    <t>UED-COM-003865</t>
  </si>
  <si>
    <t>Dandenong Sth, Lot 16 Darby Way</t>
  </si>
  <si>
    <t>UED-COM-004206</t>
  </si>
  <si>
    <t>Pearcedale, 9 Sth Boundary Rd</t>
  </si>
  <si>
    <t>UED-COM-005321</t>
  </si>
  <si>
    <t>Mornington, 29 Mornington-Tyabb Rd</t>
  </si>
  <si>
    <t>UED-COM-004415</t>
  </si>
  <si>
    <t>Dandenong South, Hammond Rd</t>
  </si>
  <si>
    <t>UED-COM-004713</t>
  </si>
  <si>
    <t>Langwarrin, 260 Quarry Rd for your records</t>
  </si>
  <si>
    <t>UED-COM-003562</t>
  </si>
  <si>
    <t>Somerville, 1 Leonina Crt</t>
  </si>
  <si>
    <t>UED-COM-004283</t>
  </si>
  <si>
    <t>10 Warrigal Road, Parkdale</t>
  </si>
  <si>
    <t>UED-COM-005530</t>
  </si>
  <si>
    <t>Dandenong, Heatherton Rd/ Monash Freeway - P/L</t>
  </si>
  <si>
    <t>UED-COM-005327</t>
  </si>
  <si>
    <t>Dandenong, 11 Robinson St ATO building</t>
  </si>
  <si>
    <t>UED-COM-005293</t>
  </si>
  <si>
    <t>Carrum Downs, 120 Frankston Gardens Drive</t>
  </si>
  <si>
    <t>22/10/2013, 31/7/14, 21/8/14</t>
  </si>
  <si>
    <t>UED-COM-004923</t>
  </si>
  <si>
    <t>Dandenong Sth, 110 Williams Rd</t>
  </si>
  <si>
    <t>UED-COM-005468</t>
  </si>
  <si>
    <t>Somerville, 197 Eramosa Rd West Police Station</t>
  </si>
  <si>
    <t>UED-COM-005467</t>
  </si>
  <si>
    <t>Main Ridge, 356 Shands Road</t>
  </si>
  <si>
    <t>UED-COM-004783</t>
  </si>
  <si>
    <t>Sorrento, 58 Kerferd Ave</t>
  </si>
  <si>
    <t>UED-COM-005505</t>
  </si>
  <si>
    <t>Langwarrin, 10 Warrandyte Road</t>
  </si>
  <si>
    <t>17.10.13 - 12/12/13</t>
  </si>
  <si>
    <t>UED-COM-005600</t>
  </si>
  <si>
    <t>Rosebud West, Sth East Water Pump Station</t>
  </si>
  <si>
    <t>UED-COM-002515</t>
  </si>
  <si>
    <t>Botanic Ridge Stg 18A</t>
  </si>
  <si>
    <t>UED-COM-005342</t>
  </si>
  <si>
    <t>Mt Martha, 144 Craigie Road</t>
  </si>
  <si>
    <t>UED-COM-005550</t>
  </si>
  <si>
    <t>Hallam, Lot 36 Austral Place, N Supply</t>
  </si>
  <si>
    <t>UED-COM-004916</t>
  </si>
  <si>
    <t>Martha Cove, Stage 9I Seahaven</t>
  </si>
  <si>
    <t>UED-COM-005544</t>
  </si>
  <si>
    <t>Hastings, Jeremiahs Rd Int P/L</t>
  </si>
  <si>
    <t>UED-COM-005543</t>
  </si>
  <si>
    <t>Braeside, 4 Canterbury Rd FCTY 3 4</t>
  </si>
  <si>
    <t>UED-COM-005374</t>
  </si>
  <si>
    <t>Dandenong South, 1-53 Quantum Close</t>
  </si>
  <si>
    <t>UED-COM-004395</t>
  </si>
  <si>
    <t>Dnong Sth, Crompton Way P/L relocation</t>
  </si>
  <si>
    <t>UED-COM-005470</t>
  </si>
  <si>
    <t>Bonbeach, 10 Patterson Street</t>
  </si>
  <si>
    <t>UED-COM-005583</t>
  </si>
  <si>
    <t>Tyabb, 33 Orchard Grove</t>
  </si>
  <si>
    <t>UED-COM-000358</t>
  </si>
  <si>
    <t>Supply to Jayco Dr Industrial subdivision stage 7A</t>
  </si>
  <si>
    <t>UED-COM-005569</t>
  </si>
  <si>
    <t>Langwarrin, 4 Northgate Way</t>
  </si>
  <si>
    <t>UED-COM-005478</t>
  </si>
  <si>
    <t>Carrum Downs, Lot 15 #2 Silkwood Rise</t>
  </si>
  <si>
    <t>UED-COM-004890</t>
  </si>
  <si>
    <t>Frankston South, Jeremy Way</t>
  </si>
  <si>
    <t>UED-COM-005582</t>
  </si>
  <si>
    <t>Dandenong, 61-67 Discovery Drive</t>
  </si>
  <si>
    <t>UED-COM-005631</t>
  </si>
  <si>
    <t>Mount Martha, 34 Amberley Drive</t>
  </si>
  <si>
    <t>UED-COM-005499</t>
  </si>
  <si>
    <t>Carrum Downs, 17 Scarlett Drive</t>
  </si>
  <si>
    <t>UED-COM-005556</t>
  </si>
  <si>
    <t>Carrum Downs, Lot 14 #2 Silkwood Rise</t>
  </si>
  <si>
    <t>02/06/2014,21/7/14</t>
  </si>
  <si>
    <t>UED-COM-005653</t>
  </si>
  <si>
    <t>CAPEX Recoverable Works - Qtr 2 2014</t>
  </si>
  <si>
    <t>UED-OOM-000397</t>
  </si>
  <si>
    <t>OPEX Recoverable Works - Qtr 2 2014</t>
  </si>
  <si>
    <t>UED-COM-003974</t>
  </si>
  <si>
    <t>Mentone, 212 Balcombe Road</t>
  </si>
  <si>
    <t>UED-COM-005613</t>
  </si>
  <si>
    <t>67 Tarnard Drv, Braeside</t>
  </si>
  <si>
    <t>UED-COM-004722</t>
  </si>
  <si>
    <t>Braeside, 252-254 Governor Road</t>
  </si>
  <si>
    <t>UED-COM-005612</t>
  </si>
  <si>
    <t>29 College Crescent, Keysborough</t>
  </si>
  <si>
    <t>UED-COM-005551</t>
  </si>
  <si>
    <t>Dandenong Sth, 1 Imagine Way Loreal Warehouse</t>
  </si>
  <si>
    <t>31/07/2014, 26/09/2014</t>
  </si>
  <si>
    <t>UED-COM-005380</t>
  </si>
  <si>
    <t>15-17 Bond St, Mordialloc</t>
  </si>
  <si>
    <t>UED-COM-005326</t>
  </si>
  <si>
    <t>Carrum Downs, Factory 2, 14 Malibu Cct</t>
  </si>
  <si>
    <t>UED-COM-005485</t>
  </si>
  <si>
    <t>Dromana - 100 Nepean Hwy</t>
  </si>
  <si>
    <t>UED-COM-004130</t>
  </si>
  <si>
    <t>Carrum Downs, 90 Cadles Rd</t>
  </si>
  <si>
    <t>UED-COM-005619</t>
  </si>
  <si>
    <t>Dandenong Sth, Lot 3 Crompton Way</t>
  </si>
  <si>
    <t>UED-COM-005646</t>
  </si>
  <si>
    <t>Carrum Downs, 90 Colemans Rd</t>
  </si>
  <si>
    <t>UED-COM-004214</t>
  </si>
  <si>
    <t>Mornington, 4 Kaylene Court</t>
  </si>
  <si>
    <t>UED-COM-000435</t>
  </si>
  <si>
    <t>Dromana, 277-281 Pt Nepean Hwy</t>
  </si>
  <si>
    <t>1/2014</t>
  </si>
  <si>
    <t>UED-COM-003886</t>
  </si>
  <si>
    <t>Hastings, 240 High Street</t>
  </si>
  <si>
    <t>UED-COM-002622</t>
  </si>
  <si>
    <t>Keysborough, Elmswood Blvd Stage 3</t>
  </si>
  <si>
    <t>12/2013</t>
  </si>
  <si>
    <t>UED-COM-005564</t>
  </si>
  <si>
    <t>Carrum Downs, 17A Leah Road</t>
  </si>
  <si>
    <t>UED-COM-005577</t>
  </si>
  <si>
    <t>Frankston, Playne Street</t>
  </si>
  <si>
    <t>UED-COM-005620</t>
  </si>
  <si>
    <t>Langwarrin, 1 Cranbourne-Frankston Rd</t>
  </si>
  <si>
    <t>UED-COM-005720</t>
  </si>
  <si>
    <t>Carrum Downs, 842 Frankston-Dandenong Rd Public Lighting</t>
  </si>
  <si>
    <t>UED-COM-005262</t>
  </si>
  <si>
    <t>Mordialloc, 131 McDonald St</t>
  </si>
  <si>
    <t>UED-COM-005516</t>
  </si>
  <si>
    <t>Dandenong Sth, 21-23 Ordish Rd</t>
  </si>
  <si>
    <t>UED-COM-002857</t>
  </si>
  <si>
    <t>Dandenong South, Lot 29 Bessemer Drive</t>
  </si>
  <si>
    <t>UED-COM-005589</t>
  </si>
  <si>
    <t>Somerville, Bungower Road &amp; Tyabb-Tooradin Rd (new roundabout)</t>
  </si>
  <si>
    <t>NOV 2013</t>
  </si>
  <si>
    <t>12/12/2013 '31/07/14, 21/8/14</t>
  </si>
  <si>
    <t>UED-COM-001155</t>
  </si>
  <si>
    <t>Langwarrin, Peninsula Private Hospital supply upgrade</t>
  </si>
  <si>
    <t>UED-COM-005328</t>
  </si>
  <si>
    <t>Dandenong 1-9 Dandenong St</t>
  </si>
  <si>
    <t>UED-COM-005621</t>
  </si>
  <si>
    <t>Crib Point, 56 Governors Rd</t>
  </si>
  <si>
    <t>UED-COM-005382</t>
  </si>
  <si>
    <t>Dnong Sth, Cnr Keshava Gve and Kaya Mews</t>
  </si>
  <si>
    <t>UED-COM-005387</t>
  </si>
  <si>
    <t>UED-COM-004842</t>
  </si>
  <si>
    <t>UED-COM-005389</t>
  </si>
  <si>
    <t>Accident Scene:  18 May 2013</t>
  </si>
  <si>
    <t>UED-COM-005474</t>
  </si>
  <si>
    <t>Sorrento, 61-63 Ocean Beach Rd</t>
  </si>
  <si>
    <t>UED-COM-005695</t>
  </si>
  <si>
    <t>67 Oak Avenue, Cheltenham</t>
  </si>
  <si>
    <t>UED-COM-005491</t>
  </si>
  <si>
    <t>Dandenong Sth, Propsperity Park Stage 2A</t>
  </si>
  <si>
    <t>UED-COM-004812</t>
  </si>
  <si>
    <t>Morn-Tyabb Rd/Mornington</t>
  </si>
  <si>
    <t>UED-COM-004901</t>
  </si>
  <si>
    <t>Frankston, Yuille St</t>
  </si>
  <si>
    <t>UED-COM-005392</t>
  </si>
  <si>
    <t>Frankston, Nepean Hwy &amp; Gould St</t>
  </si>
  <si>
    <t>UED-COM-004766</t>
  </si>
  <si>
    <t>Mordialloc, 95 Albert St</t>
  </si>
  <si>
    <t>UED-COM-005395</t>
  </si>
  <si>
    <t>Somerville, Western Port Hwy &amp; Eramosa Rd East</t>
  </si>
  <si>
    <t>UED-COM-005700</t>
  </si>
  <si>
    <t>Mount Martha, 6 Balcombe Road</t>
  </si>
  <si>
    <t>Mount Martha, 80 Harrap Road</t>
  </si>
  <si>
    <t>UED-COM-004805</t>
  </si>
  <si>
    <t>UED-COM-003720</t>
  </si>
  <si>
    <t>Keysborough Somerfield St17A</t>
  </si>
  <si>
    <t>UED-COM-003941</t>
  </si>
  <si>
    <t>Langwarrin, Frankston-Cranbourne Rd</t>
  </si>
  <si>
    <t>UED-COM-005437</t>
  </si>
  <si>
    <t>Blairgowrie, Intersection of Melbourne and Canterbury Jetty Rds</t>
  </si>
  <si>
    <t>UED-COM-005779</t>
  </si>
  <si>
    <t>Portsea, 18 Tranquility Crt</t>
  </si>
  <si>
    <t>UED-COM-005592</t>
  </si>
  <si>
    <t>Frankston, Playne Street, New indoor substation</t>
  </si>
  <si>
    <t>UED-COM-005780</t>
  </si>
  <si>
    <t>Dromana, 10 Harrisons Rd</t>
  </si>
  <si>
    <t>UED-COM-005762</t>
  </si>
  <si>
    <t>Dandenong Sth, 55-57 Ordish Rd</t>
  </si>
  <si>
    <t>UED-COM-005733</t>
  </si>
  <si>
    <t>Sandhurst, Sandhurst Blvd</t>
  </si>
  <si>
    <t>UED-COM-004265</t>
  </si>
  <si>
    <t>Mornington, Peninsula Grange Stages 4-6</t>
  </si>
  <si>
    <t>DEC 2013</t>
  </si>
  <si>
    <t>UED-COM-003642</t>
  </si>
  <si>
    <t>Dandenong sth, Cnr Greens &amp; Ordish UG</t>
  </si>
  <si>
    <t>5/2014</t>
  </si>
  <si>
    <t>UED-COM-004089</t>
  </si>
  <si>
    <t>82-88 Mills Rd, Mordialloc</t>
  </si>
  <si>
    <t>UED-COM-003935</t>
  </si>
  <si>
    <t>186-194 Princes Hwy, Dandenong</t>
  </si>
  <si>
    <t>UED-COM-005341</t>
  </si>
  <si>
    <t>44 Green St, Doveton</t>
  </si>
  <si>
    <t>UED-COM-005352</t>
  </si>
  <si>
    <t>1-3 Llewellyn Pl, Eumemmerring</t>
  </si>
  <si>
    <t>UED-COM-002869</t>
  </si>
  <si>
    <t>Keysborough, Elmswood Blvd Stage 4A &amp; 4B</t>
  </si>
  <si>
    <t>UED-COM-005673</t>
  </si>
  <si>
    <t>Rosebud, Section 10A Foreshore Camping Area</t>
  </si>
  <si>
    <t>UED-COM-005781</t>
  </si>
  <si>
    <t>Somerville, 19 Austin Road</t>
  </si>
  <si>
    <t>UED-COM-005669</t>
  </si>
  <si>
    <t>Carrum Downs, 120 Frankston Gardens Drive MGS</t>
  </si>
  <si>
    <t>UED-COM-005803</t>
  </si>
  <si>
    <t>Tyabb, 8 Alden Street</t>
  </si>
  <si>
    <t>UED-COM-005741</t>
  </si>
  <si>
    <t>Dandenong, 22 Mickle Street</t>
  </si>
  <si>
    <t>UED-COM-005774</t>
  </si>
  <si>
    <t>Seaford, 1 Wilson Grove</t>
  </si>
  <si>
    <t>UED-COM-004192</t>
  </si>
  <si>
    <t>Somers, 13 Goldsmith St Stay Removal</t>
  </si>
  <si>
    <t>UED-COM-005630</t>
  </si>
  <si>
    <t>Tyabb, 43 Oneils Road</t>
  </si>
  <si>
    <t>UED-COM-005599</t>
  </si>
  <si>
    <t>Intersection Marine Pde &amp; Victoria St, Safety Beach</t>
  </si>
  <si>
    <t>UED-COM-003871</t>
  </si>
  <si>
    <t>Mt Martha, 41 Green Island Ave</t>
  </si>
  <si>
    <t>UED-COM-004371</t>
  </si>
  <si>
    <t>Carrum Downs, 22 McCormicks Road</t>
  </si>
  <si>
    <t>UED-COM-004846</t>
  </si>
  <si>
    <t>Frankston, 87-01 Beach St</t>
  </si>
  <si>
    <t>UED-COM-005690</t>
  </si>
  <si>
    <t>Chelsea, 30 Camp Street</t>
  </si>
  <si>
    <t>UED-COM-005826</t>
  </si>
  <si>
    <t>Waterways, 8 Broadwater Dve</t>
  </si>
  <si>
    <t>UED-COM-003120</t>
  </si>
  <si>
    <t>Keysborough Somerfield St 32</t>
  </si>
  <si>
    <t>UED-COM-004362</t>
  </si>
  <si>
    <t>Dnong, Logis St 4 recoverable works</t>
  </si>
  <si>
    <t>UED-COM-002859</t>
  </si>
  <si>
    <t>Mount Martha, 76 Harrap Road</t>
  </si>
  <si>
    <t>UED-COM-005668</t>
  </si>
  <si>
    <t>Mount Martha 175 Hopetoun Rd</t>
  </si>
  <si>
    <t>UED-COM-005829</t>
  </si>
  <si>
    <t>Mornington, 7 Jamboree Close</t>
  </si>
  <si>
    <t>UED-COM-005820</t>
  </si>
  <si>
    <t>Mornington, 11 Exford Drive</t>
  </si>
  <si>
    <t>UED-COM-004344</t>
  </si>
  <si>
    <t>Tyabb, 8 Peacock Road</t>
  </si>
  <si>
    <t>UED-COM-004342</t>
  </si>
  <si>
    <t>Rye, cnr Melbourne Rd Peninsula Avenue</t>
  </si>
  <si>
    <t>UED-COM-005869</t>
  </si>
  <si>
    <t>Red Hill South, 29 Callanans Rd</t>
  </si>
  <si>
    <t>UED-COM-005866</t>
  </si>
  <si>
    <t>Endeavour Hills, 13 Amalfi Drive N Pit</t>
  </si>
  <si>
    <t>UED-COM-005873</t>
  </si>
  <si>
    <t>Dandenong Sth, 24 Lot 18 Logis Blvd</t>
  </si>
  <si>
    <t>UED-COM-005789</t>
  </si>
  <si>
    <t>Dandenong, Lot 12 9-11 Edison Road</t>
  </si>
  <si>
    <t>UED-COM-005323</t>
  </si>
  <si>
    <t>Carrum Downs, 100 Hall Rd</t>
  </si>
  <si>
    <t>UED-COM-004277</t>
  </si>
  <si>
    <t>Springvale South 15-39 Coomoora Rd</t>
  </si>
  <si>
    <t>UED-COM-005737</t>
  </si>
  <si>
    <t>220 Reserve Rd, Beaumaris</t>
  </si>
  <si>
    <t>UED-COM-005862</t>
  </si>
  <si>
    <t>Carrum Downs, 33-35 Yazaki Way</t>
  </si>
  <si>
    <t>08/-1/14</t>
  </si>
  <si>
    <t>186 - 194 Princes Hwy Dandenong</t>
  </si>
  <si>
    <t>2014</t>
  </si>
  <si>
    <t>UED-COM-003084</t>
  </si>
  <si>
    <t>Dandenong Sth - Prosperity Stage 2</t>
  </si>
  <si>
    <t>JAN 2014</t>
  </si>
  <si>
    <t>UED-COM-005824</t>
  </si>
  <si>
    <t>Dandenong South, 12A Kicthen Rd</t>
  </si>
  <si>
    <t>UED-COM-003797</t>
  </si>
  <si>
    <t>Keysborough 35 Church Rd</t>
  </si>
  <si>
    <t>UED-COM-005269</t>
  </si>
  <si>
    <t>Seaford, 4 Klauer Street</t>
  </si>
  <si>
    <t>UED-COM-005895</t>
  </si>
  <si>
    <t>Keysborough, 141-143 Atlantic Drive</t>
  </si>
  <si>
    <t>UED-COM-005897</t>
  </si>
  <si>
    <t>Keysborough, 72-76 Pacific Drive</t>
  </si>
  <si>
    <t>UED-COM-005370</t>
  </si>
  <si>
    <t>Mentone, 1-9 Balcombe Rd</t>
  </si>
  <si>
    <t>20/01/14, 11/6/14</t>
  </si>
  <si>
    <t>UED-COM-004774</t>
  </si>
  <si>
    <t>Shoreham, 34 Hillcrest Road</t>
  </si>
  <si>
    <t>UED-COM-005481</t>
  </si>
  <si>
    <t>Edithvale, 195-197 Station Street</t>
  </si>
  <si>
    <t>UED-COM-005910</t>
  </si>
  <si>
    <t>Dandenong Sth, 138-140 Williams Rd</t>
  </si>
  <si>
    <t>UED-COM-004887</t>
  </si>
  <si>
    <t>Mornington, 107 Barkly St</t>
  </si>
  <si>
    <t>UED-COM-005512</t>
  </si>
  <si>
    <t>444 Springvale Rd, Springvale South</t>
  </si>
  <si>
    <t>UED-COM-003513</t>
  </si>
  <si>
    <t>Mt Eliza, Woolworths, Mt Eliza Way</t>
  </si>
  <si>
    <t>UED-COM-005734</t>
  </si>
  <si>
    <t>Keysborough, 789 Springvale Road</t>
  </si>
  <si>
    <t>UED-COM-004705</t>
  </si>
  <si>
    <t>Hastings, 2 Lewis Street</t>
  </si>
  <si>
    <t>UED-COM-005867</t>
  </si>
  <si>
    <t>Braeside, 11 Venture Way</t>
  </si>
  <si>
    <t>UED-COM-005822</t>
  </si>
  <si>
    <t>Dandenong South, 127 Greens Rd</t>
  </si>
  <si>
    <t>UED-COM-005315</t>
  </si>
  <si>
    <t>Tyabb, 41 Oneils Road</t>
  </si>
  <si>
    <t>UED-COM-002490</t>
  </si>
  <si>
    <t>Cranbourne Sth, Botanic Ridge Stage 16A</t>
  </si>
  <si>
    <t>UED-COM-005792</t>
  </si>
  <si>
    <t>Carrum Downs, 461 Frankston Gardens Rd</t>
  </si>
  <si>
    <t>02/04/2014, 30/4/14, 23/5/14, 2/6/14, 19/6/14, 20/7/14</t>
  </si>
  <si>
    <t>Bucket R/W Project</t>
  </si>
  <si>
    <t>UED-COM-005933</t>
  </si>
  <si>
    <t>CAPEX Recoverable Works - Qtr 3 2014</t>
  </si>
  <si>
    <t>UED-OOM-000398</t>
  </si>
  <si>
    <t>OPEX Recoverable Works - Qtr 3 2014</t>
  </si>
  <si>
    <t>UED-COM-005879</t>
  </si>
  <si>
    <t>Dandenong Sth, 2-4 Greens Road</t>
  </si>
  <si>
    <t>UED-COM-002570</t>
  </si>
  <si>
    <t>2 Lot Subdivision, 101 Casuarina Drive Frankston</t>
  </si>
  <si>
    <t>UED-COM-004171</t>
  </si>
  <si>
    <t>Keysborough Somerfield 1B2</t>
  </si>
  <si>
    <t>UED-COM-004758</t>
  </si>
  <si>
    <t>Keysborough, Somerfield 23B</t>
  </si>
  <si>
    <t>FEB 2014</t>
  </si>
  <si>
    <t>UED-COM-005750</t>
  </si>
  <si>
    <t>Dandenong South P/L Hallam-Valley Rd</t>
  </si>
  <si>
    <t>UED-COM-005956</t>
  </si>
  <si>
    <t>Bittern, 75 Hendersons Road</t>
  </si>
  <si>
    <t>UED-COM-005813</t>
  </si>
  <si>
    <t>Dandenong, 504 Police Road N Supply</t>
  </si>
  <si>
    <t>UED-COM-002514</t>
  </si>
  <si>
    <t>Botanic Ridge stg 17</t>
  </si>
  <si>
    <t>2/4/14, 2/9/14</t>
  </si>
  <si>
    <t>UED-COM-004161</t>
  </si>
  <si>
    <t>Edithvale, Lilliput Lane</t>
  </si>
  <si>
    <t>UED-COM-004392</t>
  </si>
  <si>
    <t>Frankston, 336-340 Nepean Hwy</t>
  </si>
  <si>
    <t>UED-COM-005314</t>
  </si>
  <si>
    <t>Langwarrin, Bellary Lane</t>
  </si>
  <si>
    <t>UED-COM-005851</t>
  </si>
  <si>
    <t>Chelsea Heights, 29 Wells Rd Retire SS</t>
  </si>
  <si>
    <t>UED-COM-005832</t>
  </si>
  <si>
    <t>Carrum Downs, 25 Yazaki Way</t>
  </si>
  <si>
    <t>UED-COM-005860</t>
  </si>
  <si>
    <t>Mornington, 25 Gleneagles Ave</t>
  </si>
  <si>
    <t>UED-COM-005549</t>
  </si>
  <si>
    <t>Cheltenham, 27-43 Grange Road</t>
  </si>
  <si>
    <t>UED-COM-005740</t>
  </si>
  <si>
    <t>Dandenong, 1 Hedderwick Road</t>
  </si>
  <si>
    <t>UED-COM-005584</t>
  </si>
  <si>
    <t>Carrum Downs, 34 Silkwood Rise</t>
  </si>
  <si>
    <t>UED-COM-005797</t>
  </si>
  <si>
    <t>Baxter, 34 Baxter Tooradin Road</t>
  </si>
  <si>
    <t>UED-COM-005793</t>
  </si>
  <si>
    <t>Seaford, 3-5 Rutherford Road</t>
  </si>
  <si>
    <t>UED-COM-006013</t>
  </si>
  <si>
    <t>Dandenong, Lot 616 and 917 Hornsby St</t>
  </si>
  <si>
    <t>UED-COM-005736</t>
  </si>
  <si>
    <t>Dandenong South, Lot 17 Darby Way</t>
  </si>
  <si>
    <t>Botanic Ridge Stg 17</t>
  </si>
  <si>
    <t>UED-COM-005489</t>
  </si>
  <si>
    <t>Keysborough, Elmswood Blvd Stage 5</t>
  </si>
  <si>
    <t>UED-COM-005548</t>
  </si>
  <si>
    <t>Dromana, Freeway exit ramp at Nepean Hwy PL</t>
  </si>
  <si>
    <t>UED-COM-004280</t>
  </si>
  <si>
    <t>Baxter, Cnr Frankston Flinders Rd &amp; Peninsula Link Fwy</t>
  </si>
  <si>
    <t>UED-COM-004169</t>
  </si>
  <si>
    <t>Keysborough Somerfield 23A</t>
  </si>
  <si>
    <t>UED-COM-004221</t>
  </si>
  <si>
    <t>28 Austin Road, Somerville - 30 Lot Subdivision (Stage 2)</t>
  </si>
  <si>
    <t>UED-COM-005486</t>
  </si>
  <si>
    <t>Keysborough, Elmswood Blvd Stage 4C &amp; 4D</t>
  </si>
  <si>
    <t>UED-COM-005893</t>
  </si>
  <si>
    <t>Dandenong South, 16 Crompton Way, REV A</t>
  </si>
  <si>
    <t>UED-COM-005914</t>
  </si>
  <si>
    <t>Dandenong Sth, 23 Commercial Dve</t>
  </si>
  <si>
    <t>UED-COM-004385</t>
  </si>
  <si>
    <t>Hastings, Elizabeth St Relocate Assets</t>
  </si>
  <si>
    <t>UED-COM-005697</t>
  </si>
  <si>
    <t>Cheltenham, 36-40 Jean St</t>
  </si>
  <si>
    <t>UED-COM-003692</t>
  </si>
  <si>
    <t>Mt Eliza, 6 Mason St, Run 3rd phase LV</t>
  </si>
  <si>
    <t>UED-COM-005944</t>
  </si>
  <si>
    <t>Dandenong Plaza - Embedded Network</t>
  </si>
  <si>
    <t>UED-COM-005905</t>
  </si>
  <si>
    <t>Hastings, 240 High Street - Pit Relocation</t>
  </si>
  <si>
    <t>UED-COM-004148</t>
  </si>
  <si>
    <t>Edithvale, Edithvale road PL</t>
  </si>
  <si>
    <t>UED-COM-001151</t>
  </si>
  <si>
    <t>Mornington, Mornington-Tyabb Rd</t>
  </si>
  <si>
    <t>UED-COM-000439</t>
  </si>
  <si>
    <t>Seaford, 362 Frankston-Dandenong Road</t>
  </si>
  <si>
    <t>UED-COM-001156</t>
  </si>
  <si>
    <t>Tueron, Stumpy Gully Road P/L</t>
  </si>
  <si>
    <t>UED-COM-000372</t>
  </si>
  <si>
    <t>Dandenong Sth, Jayco Drive Stage 7B</t>
  </si>
  <si>
    <t>UED-COM-005844</t>
  </si>
  <si>
    <t>Noble Park, 51-53 Buckley St</t>
  </si>
  <si>
    <t>UED-COM-002657</t>
  </si>
  <si>
    <t>Frankston, Young St Pedestrian Lights</t>
  </si>
  <si>
    <t>UED-COM-005402</t>
  </si>
  <si>
    <t>Braeside 10-12 Graham Daff Blvd</t>
  </si>
  <si>
    <t>UED-COM-003987</t>
  </si>
  <si>
    <t>Dandenong, Frankston Dandenong Road</t>
  </si>
  <si>
    <t>UED-COM-005906</t>
  </si>
  <si>
    <t>Safety Beach, 140 Country Club Drive</t>
  </si>
  <si>
    <t>$23,000 ?</t>
  </si>
  <si>
    <t>MAR 2014</t>
  </si>
  <si>
    <t>UED-COM-004878</t>
  </si>
  <si>
    <t>Dandenong Sth, Marconi Dve Extension</t>
  </si>
  <si>
    <t>UED-COM-005818</t>
  </si>
  <si>
    <t>Cheltenham, 28-32 Garfield St</t>
  </si>
  <si>
    <t>UED-COM-005863</t>
  </si>
  <si>
    <t>Dandenong, 249 Princes Hwy, (N) Supply</t>
  </si>
  <si>
    <t>UED-COM-004218</t>
  </si>
  <si>
    <t>Endeavour Hills, 30 Singleton Drive</t>
  </si>
  <si>
    <t>UED-COM-006009</t>
  </si>
  <si>
    <t>Merricks Nth, 23 Old Bittern Dromana Rd</t>
  </si>
  <si>
    <t>4/2014</t>
  </si>
  <si>
    <t>UED-COM-005490</t>
  </si>
  <si>
    <t>Crib Point - 36 &amp; 48 Governors Rd</t>
  </si>
  <si>
    <t>UED-COM-006035</t>
  </si>
  <si>
    <t>Mount Martha, 80 Bradford Street</t>
  </si>
  <si>
    <t>UED-COM-005791</t>
  </si>
  <si>
    <t>Frankston Young and Plowman Street</t>
  </si>
  <si>
    <t>UED-COM-006003</t>
  </si>
  <si>
    <t>Rosebud, Mount Arthur Road</t>
  </si>
  <si>
    <t>UED-COM-005965</t>
  </si>
  <si>
    <t>Somerville, 11 Simcock Street</t>
  </si>
  <si>
    <t>UED-COM-006020</t>
  </si>
  <si>
    <t>Three Pillars Development, Helm Ave, Martha Cove</t>
  </si>
  <si>
    <t>UED-COM-005899</t>
  </si>
  <si>
    <t>Moorooduc, 205 Eramosa Rd West</t>
  </si>
  <si>
    <t>UED-COM-004066</t>
  </si>
  <si>
    <t>Ballarto Road, Peninsula Link P/L</t>
  </si>
  <si>
    <t>UED-COM-005840</t>
  </si>
  <si>
    <t>Somerville, 985 Ftn Flind Rd - Augment Supply</t>
  </si>
  <si>
    <t>UED-COM-004275</t>
  </si>
  <si>
    <t>Moorooduc, Moorooduc Rd Public Lighting</t>
  </si>
  <si>
    <t>UED-COM-004855</t>
  </si>
  <si>
    <t>Cape Schanck, RACV Re-development</t>
  </si>
  <si>
    <t>UED-COM-004115</t>
  </si>
  <si>
    <t>Thomas Street Undergrounding - CONTESTABLE</t>
  </si>
  <si>
    <t>UED-COM-005988</t>
  </si>
  <si>
    <t>Mount Martha, 5 Park Road (U/G'ing of Assets)</t>
  </si>
  <si>
    <t>UED-COM-006056</t>
  </si>
  <si>
    <t>Flinders, 261 Musk Creek Road</t>
  </si>
  <si>
    <t>UED-COM-004298</t>
  </si>
  <si>
    <t>Mordialloc, Bloxsidge Lane P/L</t>
  </si>
  <si>
    <t>UED-COM-005872</t>
  </si>
  <si>
    <t>Frankston #16 Shannon Mall</t>
  </si>
  <si>
    <t>UED-COM-006047</t>
  </si>
  <si>
    <t>Dandenong, 96-98 David Street</t>
  </si>
  <si>
    <t>UED-COM-004213</t>
  </si>
  <si>
    <t>Mulgrave, 19B Blanton Drive</t>
  </si>
  <si>
    <t>UED-COM-005806</t>
  </si>
  <si>
    <t>Dandenong South, 29 Marconi Drive</t>
  </si>
  <si>
    <t>UED-COM-006135</t>
  </si>
  <si>
    <t>Somerville, 9 Todd Grove</t>
  </si>
  <si>
    <t>UED-COM-006120</t>
  </si>
  <si>
    <t>Pearcedale, 109 Smiths Lane</t>
  </si>
  <si>
    <t>UED-COM-004208</t>
  </si>
  <si>
    <t>Hastings, Alfred St</t>
  </si>
  <si>
    <t>UED-COM-006108</t>
  </si>
  <si>
    <t>11 Robinson St, Dandenong (Temp Supply)</t>
  </si>
  <si>
    <t>UED-COM-003743</t>
  </si>
  <si>
    <t>Carrum Downs, Lyrebird Drive Hall Road Pl</t>
  </si>
  <si>
    <t>UED-COM-004224</t>
  </si>
  <si>
    <t>Tyabb, Frankston-Flinders Road Public Lighting Contestable Project</t>
  </si>
  <si>
    <t>UED-COM-004113</t>
  </si>
  <si>
    <t>Somerville, Somerville Plaza ***Contestable Project****</t>
  </si>
  <si>
    <t>UED-COM-005275</t>
  </si>
  <si>
    <t>Somerville, Somerville Plaza/Eramosa Road **Contestable**</t>
  </si>
  <si>
    <t>UED-COM-004278</t>
  </si>
  <si>
    <t>Moorooduc, Eramosa Rd PL</t>
  </si>
  <si>
    <t>UED-COM-006054</t>
  </si>
  <si>
    <t>Moorooduc, 460 Mornington-Tyabb Road</t>
  </si>
  <si>
    <t>UED-COM-006048</t>
  </si>
  <si>
    <t>Frankston Cnr Kars St &amp; Warringa Rd</t>
  </si>
  <si>
    <t>UED-COM-005541</t>
  </si>
  <si>
    <t>Dandenong, 260-284 Frankston-Dandenong Road P/L</t>
  </si>
  <si>
    <t>APR 2014</t>
  </si>
  <si>
    <t>UED-COM-006143</t>
  </si>
  <si>
    <t>400 Cheltenham Rd Keysborough (Springer Leisure Centre)</t>
  </si>
  <si>
    <t>UED-COM-005855</t>
  </si>
  <si>
    <t>Cheltenham 157 Park Rd</t>
  </si>
  <si>
    <t>UED-COM-006112</t>
  </si>
  <si>
    <t>Safety Beach, 101 Pickings Road</t>
  </si>
  <si>
    <t>UED-COM-006140</t>
  </si>
  <si>
    <t>Dandenong, "Myer McCrae" - Shutdowns</t>
  </si>
  <si>
    <t>UED-COM-006104</t>
  </si>
  <si>
    <t>Eumemmerring, 16 Butler St</t>
  </si>
  <si>
    <t>UED-COM-000603</t>
  </si>
  <si>
    <t>Langwarrin, 261 North Rd</t>
  </si>
  <si>
    <t>UED-COM-005850</t>
  </si>
  <si>
    <t>Edithvale, 80-120 Edithvale Rd ***3 Spans LVABC***</t>
  </si>
  <si>
    <t>UED-COM-002475</t>
  </si>
  <si>
    <t>Dromana, Nepean Hwy &amp; Whitehall Rd (New Roundabout)</t>
  </si>
  <si>
    <t>UED-COM-001241</t>
  </si>
  <si>
    <t>Frankston, Long Island Dr - Frankston Yacht Club</t>
  </si>
  <si>
    <t>UED-COM-006042</t>
  </si>
  <si>
    <t>Rosebud, Peninsula Sands Estate STG 7</t>
  </si>
  <si>
    <t>UED-COM-005580</t>
  </si>
  <si>
    <t>Hastings, Cnr Marine Pde &amp; Hodgins Rd</t>
  </si>
  <si>
    <t>UED-COM-006107</t>
  </si>
  <si>
    <t>Hallam, 25 Technology Circuit</t>
  </si>
  <si>
    <t>UED-COM-006421</t>
  </si>
  <si>
    <t>Hastings, 4-6 Barbecue Court</t>
  </si>
  <si>
    <t>UED-COM-002916</t>
  </si>
  <si>
    <t>Safety Beach, 12 Walter St</t>
  </si>
  <si>
    <t>UED-COM-006524</t>
  </si>
  <si>
    <t>Hallam, 63 Gunns Rd, URD Pit</t>
  </si>
  <si>
    <t>UED-COM-002825</t>
  </si>
  <si>
    <t>Keysborough, 18 Newson St</t>
  </si>
  <si>
    <t>UED-COM-005977</t>
  </si>
  <si>
    <t>Dandenong, 11 Ann St</t>
  </si>
  <si>
    <t>UED-COM-006092</t>
  </si>
  <si>
    <t>Flinders, 52 Cook Street</t>
  </si>
  <si>
    <t>UED-COM-006478</t>
  </si>
  <si>
    <t>Langwarrin, 4 Morecroft Way</t>
  </si>
  <si>
    <t>UED-COM-006124</t>
  </si>
  <si>
    <t>Mornington, 107A Main St</t>
  </si>
  <si>
    <t>UED-COM-004787</t>
  </si>
  <si>
    <t>Rosebud, 1587-1589 Point Nepean Road</t>
  </si>
  <si>
    <t>UED-COM-004249</t>
  </si>
  <si>
    <t>Langwarrin, 435 Warrandyte Rd</t>
  </si>
  <si>
    <t>UED-COM-006113</t>
  </si>
  <si>
    <t>Dandenong Sth, 32 Cahill St</t>
  </si>
  <si>
    <t>UED-COM-005363</t>
  </si>
  <si>
    <t>Safety Beach - 157 Marine Pde</t>
  </si>
  <si>
    <t>UED-COM-005964</t>
  </si>
  <si>
    <t>Seaford, 22 Sir Laurence Dve</t>
  </si>
  <si>
    <t>UED-COM-006106</t>
  </si>
  <si>
    <t>Dandenong Sth, 31-55 Carter Way</t>
  </si>
  <si>
    <t>UED-COM-004727</t>
  </si>
  <si>
    <t>Mornington, cnr Barkly St &amp; Pearson St, pole relocation</t>
  </si>
  <si>
    <t>UED-COM-006472</t>
  </si>
  <si>
    <t>Mount Martha, 5A Harrap Road</t>
  </si>
  <si>
    <t>UED-COM-003806</t>
  </si>
  <si>
    <t>Dandenong Sth, Discovery Drive</t>
  </si>
  <si>
    <t>UED-COM-005902</t>
  </si>
  <si>
    <t>Langwarrin, 465 North Road</t>
  </si>
  <si>
    <t>UED-COM-004327</t>
  </si>
  <si>
    <t>Dandenong, Jayco Dve Subdiv</t>
  </si>
  <si>
    <t>UED-COM-006432</t>
  </si>
  <si>
    <t>Dandenong South, 23 Rodina Terrace</t>
  </si>
  <si>
    <t>UED-COM-006426</t>
  </si>
  <si>
    <t>Dandenong, 1 Willum Way</t>
  </si>
  <si>
    <t>UED-COM-004824</t>
  </si>
  <si>
    <t>Frankston, 34 Birdwood Street</t>
  </si>
  <si>
    <t>UED-COM-005557</t>
  </si>
  <si>
    <t>Braeside, 41-45 Tanard Dr</t>
  </si>
  <si>
    <t>UED-COM-005876</t>
  </si>
  <si>
    <t>Hastings, Alfred St Stage 1 (Retire O.H. assets)</t>
  </si>
  <si>
    <t>UED-COM-006119</t>
  </si>
  <si>
    <t>Carrum Downs, 100 Hall Rd UG Cable Reloc</t>
  </si>
  <si>
    <t>MAY 2014</t>
  </si>
  <si>
    <t>UED-COM-006571</t>
  </si>
  <si>
    <t>Martha Cove Stage 8M Oceanic Drive</t>
  </si>
  <si>
    <t>UED-COM-006561</t>
  </si>
  <si>
    <t>Blairgowrie, 346 Melbourne Road</t>
  </si>
  <si>
    <t>UED-COM-006567</t>
  </si>
  <si>
    <t>Safety Beach, 64 Rymer Avenue</t>
  </si>
  <si>
    <t>UED-COM-005937</t>
  </si>
  <si>
    <t>Sorrento, SE Water Pump Station Hughes Road</t>
  </si>
  <si>
    <t>UED-COM-006541</t>
  </si>
  <si>
    <t>Skye, 545 Ballarto Rd Soccer Club</t>
  </si>
  <si>
    <t>UED-COM-006527</t>
  </si>
  <si>
    <t>Dandenong, 37-39 South Link</t>
  </si>
  <si>
    <t>UED-COM-005666</t>
  </si>
  <si>
    <t>Chelsea Heights, 29 Wells Road Stage 2</t>
  </si>
  <si>
    <t>Langwarrin, 435 Warrandyte Rd URD</t>
  </si>
  <si>
    <t>UED-COM-005559</t>
  </si>
  <si>
    <t>Seaford, 368 Frankston Dandenong Rd</t>
  </si>
  <si>
    <t>UED-COM-004015</t>
  </si>
  <si>
    <t>Dandenong, Railway Pde/Pickett St P/L</t>
  </si>
  <si>
    <t>UED-COM-004012</t>
  </si>
  <si>
    <t>Dandenong, Carlton Road/Loch Road P/L</t>
  </si>
  <si>
    <t>UED-COM-004013</t>
  </si>
  <si>
    <t>Dandenong, Fifth Ave Cnr Birdwood Ave P/L</t>
  </si>
  <si>
    <t>UED-COM-006568</t>
  </si>
  <si>
    <t>UED-COM-006569</t>
  </si>
  <si>
    <t>Mount Eliza, 1-3 Tourello Rd</t>
  </si>
  <si>
    <t>UED-COM-005298</t>
  </si>
  <si>
    <t>Dandenong Sth, Lot 2/22-26 Mills Road</t>
  </si>
  <si>
    <t>UED-COM-006015</t>
  </si>
  <si>
    <t>Braeside, 11 Tarnard Dr</t>
  </si>
  <si>
    <t>UED-COM-006470</t>
  </si>
  <si>
    <t>Cape Schanck, 275 Cape Schanck Rd</t>
  </si>
  <si>
    <t>UED-COM-006127</t>
  </si>
  <si>
    <t>Dandenong Sth, 21-23 Elliot St</t>
  </si>
  <si>
    <t>UED-COM-005763</t>
  </si>
  <si>
    <t>Dandenong Sth, Lot 11 Arkwright Dve</t>
  </si>
  <si>
    <t>UED-COM-006115</t>
  </si>
  <si>
    <t>Braeside, 62-66 Woodlands Dv</t>
  </si>
  <si>
    <t>UED-COM-006085</t>
  </si>
  <si>
    <t>Dandenong Sth, Granito Court</t>
  </si>
  <si>
    <t>UED-COM-006061</t>
  </si>
  <si>
    <t>Red Hill, 32 Luton Avenue</t>
  </si>
  <si>
    <t>UED-COM-006469</t>
  </si>
  <si>
    <t>Martha Cove, Stage 5 Helm Ave</t>
  </si>
  <si>
    <t>UED-COM-005871</t>
  </si>
  <si>
    <t>Cerberus, Married Quarters Supply upgrade</t>
  </si>
  <si>
    <t>UED-COM-006534</t>
  </si>
  <si>
    <t>Flinders, 80 Wood St - Augment Supply</t>
  </si>
  <si>
    <t>UED-COM-006530</t>
  </si>
  <si>
    <t>Patterson Lakes - North Shore Drive</t>
  </si>
  <si>
    <t>UED-COM-006082</t>
  </si>
  <si>
    <t>Bonbeach, 48 York St</t>
  </si>
  <si>
    <t>UED-COM-005943</t>
  </si>
  <si>
    <t>Mount Martha, SE Water Pump Station Forest Drive</t>
  </si>
  <si>
    <t>UED-COM-006637</t>
  </si>
  <si>
    <t>Dandenong Sth, 181 Ordish Road</t>
  </si>
  <si>
    <t>UED-COM-006457</t>
  </si>
  <si>
    <t>Tuerong, 102 Coolart Road</t>
  </si>
  <si>
    <t>UED-COM-003936</t>
  </si>
  <si>
    <t>Dandenong, Estate one - Pole Relocation</t>
  </si>
  <si>
    <t>UED-COM-006560</t>
  </si>
  <si>
    <t>Pearcedale, 630 Baxter Tooradin Road</t>
  </si>
  <si>
    <t>UED-COM-006012</t>
  </si>
  <si>
    <t>Edithvale, 212 Station St</t>
  </si>
  <si>
    <t>UED-COM-005936</t>
  </si>
  <si>
    <t>Frankston, Cnr Playne St &amp; Susono Way Pl</t>
  </si>
  <si>
    <t>UED-COM-006669</t>
  </si>
  <si>
    <t>Carrum Downs, (Lot 14) 22 Malibu Cct</t>
  </si>
  <si>
    <t>UED-COM-004334</t>
  </si>
  <si>
    <t>Sandhurst, 27 Sandhurst Blvd</t>
  </si>
  <si>
    <t>6/2014</t>
  </si>
  <si>
    <t>UED-COM-005821</t>
  </si>
  <si>
    <t>Frankston, 6-10 Ebdale Street</t>
  </si>
  <si>
    <t>UED-COM-006636</t>
  </si>
  <si>
    <t>Carrum Downs, 1/27-31 Tova Drive</t>
  </si>
  <si>
    <t>UED-COM-006641</t>
  </si>
  <si>
    <t>Somerville, Fruitgrowers Reserve Jones Rd</t>
  </si>
  <si>
    <t>UED-COM-005346</t>
  </si>
  <si>
    <t>Hallam, 12 Austral Place Pole Relocation</t>
  </si>
  <si>
    <t>UED-COM-006639</t>
  </si>
  <si>
    <t>Cape Schanck, Harwood Road (RACV Resort Irrigation Pumps)</t>
  </si>
  <si>
    <t>UED-COM-003819</t>
  </si>
  <si>
    <t>Waterways - 17 Linlithgow Terrace</t>
  </si>
  <si>
    <t>JUN 2014</t>
  </si>
  <si>
    <t>UED-COM-006613</t>
  </si>
  <si>
    <t>Mount Martha, 70 Harrap Rd</t>
  </si>
  <si>
    <t>UED-COM-006739</t>
  </si>
  <si>
    <t>Somerville, 23 Bayvista Rise</t>
  </si>
  <si>
    <t>UED-OOM-000601</t>
  </si>
  <si>
    <t>High Loads 2014</t>
  </si>
  <si>
    <t>UED-COM-006693</t>
  </si>
  <si>
    <t>Langwarrin, 15A Tweed Court</t>
  </si>
  <si>
    <t>UED-COM-006600</t>
  </si>
  <si>
    <t>Boneo Limestone Road, Sewer Treatment Plant</t>
  </si>
  <si>
    <t>UED-COM-002675</t>
  </si>
  <si>
    <t>Dandenong, Cnr Princes Hwy and Estate One</t>
  </si>
  <si>
    <t>UED-COM-001164</t>
  </si>
  <si>
    <t>Cnr Playne and Young St</t>
  </si>
  <si>
    <t>UED-COM-006682</t>
  </si>
  <si>
    <t>Langwarrin, 82 Southgateway</t>
  </si>
  <si>
    <t>UED-COM-006813</t>
  </si>
  <si>
    <t>UED-COM-005469</t>
  </si>
  <si>
    <t>Mornington, 200-238 Main St, Pedestrian Lighting</t>
  </si>
  <si>
    <t>UED-COM-006078</t>
  </si>
  <si>
    <t>Moorooduc 112 Tuerong Rd Vineyard</t>
  </si>
  <si>
    <t>UED-COM-005629</t>
  </si>
  <si>
    <t>Crib Point, Cook Rd HV Pole Reloc</t>
  </si>
  <si>
    <t>UED-COM-006787</t>
  </si>
  <si>
    <t>Rye, 16 French Street South East Water Pump Station</t>
  </si>
  <si>
    <t>UED-COM-006539</t>
  </si>
  <si>
    <t>Mt Eliza, 83-85 Canadian Bay Rd - R/W</t>
  </si>
  <si>
    <t>UED-COM-004016</t>
  </si>
  <si>
    <t>Estate One Temporary O/H Recoverable Works</t>
  </si>
  <si>
    <t>UED-COM-005684</t>
  </si>
  <si>
    <t>Keysborough, 19-22 Southern Court</t>
  </si>
  <si>
    <t>UED-COM-003928</t>
  </si>
  <si>
    <t>Frankston, Wells St  CCTV camera pits</t>
  </si>
  <si>
    <t>UED-COM-006806</t>
  </si>
  <si>
    <t>Martha Cove, Portside Way - Replace Damaged Pits</t>
  </si>
  <si>
    <t>UED-COM-006526</t>
  </si>
  <si>
    <t>Chelsea, 486-487 Nepean Hwy</t>
  </si>
  <si>
    <t>UED-COM-006810</t>
  </si>
  <si>
    <t>Portsea, 12A Farnsworth Ave</t>
  </si>
  <si>
    <t>UED-COM-006118</t>
  </si>
  <si>
    <t>Chelsea, 17 Foy Ave</t>
  </si>
  <si>
    <t>UED-COM-006711</t>
  </si>
  <si>
    <t>Seaford, 2 Ti-Tree Gve Pole Removal</t>
  </si>
  <si>
    <t>UED-COM-005739</t>
  </si>
  <si>
    <t>58, Princes Hwy, Dandenong</t>
  </si>
  <si>
    <t>UED-COM-002722</t>
  </si>
  <si>
    <t>Mornington, Railway Grove P/L</t>
  </si>
  <si>
    <t>UED-COM-003669</t>
  </si>
  <si>
    <t>Seaford, 164A Old Wells Rd</t>
  </si>
  <si>
    <t>UED-COM-006769</t>
  </si>
  <si>
    <t>Mornington, 14 Parkside Crescent</t>
  </si>
  <si>
    <t>UED-COM-006547</t>
  </si>
  <si>
    <t>Chelsea, 432 Nepean Hwy</t>
  </si>
  <si>
    <t>UED-COM-003753</t>
  </si>
  <si>
    <t>Keysborough, Somerfield Estate Stage 33</t>
  </si>
  <si>
    <t>JUL 2014</t>
  </si>
  <si>
    <t>UED-COM-003707</t>
  </si>
  <si>
    <t>Frankston, Yuilles St Lighting</t>
  </si>
  <si>
    <t>9/2014</t>
  </si>
  <si>
    <t>UED-COM-006668</t>
  </si>
  <si>
    <t>Dandenong Sth, Lot 14-16 Americain Way</t>
  </si>
  <si>
    <t>AUG 2014</t>
  </si>
  <si>
    <t>UED-COM-006531</t>
  </si>
  <si>
    <t>Bittern, 2 Portsmouth Road</t>
  </si>
  <si>
    <t>UED-COM-006052</t>
  </si>
  <si>
    <t>Mornington, 77-79 Barkly St</t>
  </si>
  <si>
    <t>UED-COM-006833</t>
  </si>
  <si>
    <t>Frankston, 5 Wells Street - Damaged streetlight pole</t>
  </si>
  <si>
    <t>UED-COM-006548</t>
  </si>
  <si>
    <t>Mount Martha, 2 Hinkler Street</t>
  </si>
  <si>
    <t>UED-COM-005765</t>
  </si>
  <si>
    <t>Beaumaris Tennis Club, Beaumaris</t>
  </si>
  <si>
    <t>UED-COM-004269</t>
  </si>
  <si>
    <t>Dandenong, 21 Mills Rd Supply Upgrade</t>
  </si>
  <si>
    <t>UED-COM-006011</t>
  </si>
  <si>
    <t>Beaumaris, 472 Beach Road</t>
  </si>
  <si>
    <t>UED-COM-006828</t>
  </si>
  <si>
    <t>Blairgowrie, 10 Munro St</t>
  </si>
  <si>
    <t>UED-COM-006051</t>
  </si>
  <si>
    <t>Mornington, 73-75 Barkly St</t>
  </si>
  <si>
    <t>UED-COM-005749</t>
  </si>
  <si>
    <t>Frankston, Stiebel Place CCTV</t>
  </si>
  <si>
    <t>UED-COM-000604</t>
  </si>
  <si>
    <t>Dandenong, 139-141 Cleeland St</t>
  </si>
  <si>
    <t>UED-COM-005503</t>
  </si>
  <si>
    <t>Frankston Sth, 63 Brighton St</t>
  </si>
  <si>
    <t>UED-COM-006831</t>
  </si>
  <si>
    <t>Mornington, 12 Adelaide St</t>
  </si>
  <si>
    <t>4/8/14, 1/9/14</t>
  </si>
  <si>
    <t>UED-COM-006480</t>
  </si>
  <si>
    <t>CAPEX Recoverable Works - Qtr 4 2014</t>
  </si>
  <si>
    <t>UED-COM-006436</t>
  </si>
  <si>
    <t>Flinders, 97 Cook Street</t>
  </si>
  <si>
    <t>UED-COM-005466</t>
  </si>
  <si>
    <t>Hastings, 33 Marine Pde</t>
  </si>
  <si>
    <t>UED-COM-006820</t>
  </si>
  <si>
    <t>Langwarrin, 50 South Gateway</t>
  </si>
  <si>
    <t>UED-COM-006053</t>
  </si>
  <si>
    <t>Keysborough, 85 Stanley Rd</t>
  </si>
  <si>
    <t>UED-COM-006776</t>
  </si>
  <si>
    <t>Carum Downs, 2 Rutherford Road</t>
  </si>
  <si>
    <t>UED-COM-006010</t>
  </si>
  <si>
    <t>Frankston, 569 Nepean Hwy</t>
  </si>
  <si>
    <t>UED-COM-006705</t>
  </si>
  <si>
    <t>Braeside, 47 Macbeth Street</t>
  </si>
  <si>
    <t>UED-OOM-000599</t>
  </si>
  <si>
    <t>OPEX Recoverable Works - Qtr4 2014</t>
  </si>
  <si>
    <t>UED-COM-006919</t>
  </si>
  <si>
    <t>CAPEX Recoverable Works Qtr1 2015</t>
  </si>
  <si>
    <t>UED-OOM-000210</t>
  </si>
  <si>
    <t>OPEX Recoverable Works - Qtr 1 2015</t>
  </si>
  <si>
    <t>8/2014</t>
  </si>
  <si>
    <t>UED-COM-006809</t>
  </si>
  <si>
    <t>Carrum Downs, 22 Lieber Gve</t>
  </si>
  <si>
    <t>UED-COM-004041</t>
  </si>
  <si>
    <t>Keysborough - Industrial Estate Stage 3</t>
  </si>
  <si>
    <t>UED-COM-006972</t>
  </si>
  <si>
    <t>Dromana, 25 Harrisons Road</t>
  </si>
  <si>
    <t>UED-COM-006936</t>
  </si>
  <si>
    <t>Safety Beach, 132 Rymer Ave</t>
  </si>
  <si>
    <t>UED-COM-006956</t>
  </si>
  <si>
    <t>Carrum Downs, 47 Moorhen Crescent</t>
  </si>
  <si>
    <t>UED-COM-004150</t>
  </si>
  <si>
    <t>Bonbeach, The Fairway Pole Relaction</t>
  </si>
  <si>
    <t>UED-COM-006761</t>
  </si>
  <si>
    <t>Carrum Downs, 44 William Rd</t>
  </si>
  <si>
    <t>UED-COM-004380</t>
  </si>
  <si>
    <t>Dandenong South, Glasscocks Rd, Ind S/div Stage 2</t>
  </si>
  <si>
    <t>UED-COM-006587</t>
  </si>
  <si>
    <t>Frankston, Roberts St/Heatherhill Rd (#18) (ex 003552)</t>
  </si>
  <si>
    <t>UED-COM-005501</t>
  </si>
  <si>
    <t>Flinders, 160 Musk Creek Rd</t>
  </si>
  <si>
    <t>UED-COM-005458</t>
  </si>
  <si>
    <t>Dromana, 12 Howitt Street</t>
  </si>
  <si>
    <t>UED-COM-006533</t>
  </si>
  <si>
    <t>Somers, 13 Coolart Road</t>
  </si>
  <si>
    <t>UED-COM-006696</t>
  </si>
  <si>
    <t>Pearcedale, 170 Coolibah Road</t>
  </si>
  <si>
    <t>UED-COM-006477</t>
  </si>
  <si>
    <t>Langwarrin, 75 Hillcrest Drive</t>
  </si>
  <si>
    <t>UED-COM-007041</t>
  </si>
  <si>
    <t>Endeavour Hills, 1 Ponto Crt</t>
  </si>
  <si>
    <t>UED-COM-006550</t>
  </si>
  <si>
    <t>Dandenong South, Lot 5 National Drive</t>
  </si>
  <si>
    <t>UED-OOM-000603</t>
  </si>
  <si>
    <t>Non Capital Works Requested by Customers FY15</t>
  </si>
  <si>
    <t>UED-COM-004817</t>
  </si>
  <si>
    <t>Dandenong, Frankston-Dandenong Road</t>
  </si>
  <si>
    <t>UED-COM-005638</t>
  </si>
  <si>
    <t>Bonbeach Cnr Williams Grove/ 527 Nepean Hwy</t>
  </si>
  <si>
    <t>UED-COM-002615</t>
  </si>
  <si>
    <t>Keysborough, Somerfield Estate Stage 16A</t>
  </si>
  <si>
    <t>UED-COM-007011</t>
  </si>
  <si>
    <t>UED-COM-006889</t>
  </si>
  <si>
    <t>Carrum Downs, 12 Gonis Crescent</t>
  </si>
  <si>
    <t>UED-COM-006666</t>
  </si>
  <si>
    <t>Bangholme, 790 Frankston Dandenong Rd</t>
  </si>
  <si>
    <t>UED-COM-006899</t>
  </si>
  <si>
    <t>Mount Martha, Helena St Citation Reserve</t>
  </si>
  <si>
    <t>OCT 14</t>
  </si>
  <si>
    <t>UED-COM-006902</t>
  </si>
  <si>
    <t>Merricks North, 13 Yal Yal Road</t>
  </si>
  <si>
    <t>UED-COM-007017</t>
  </si>
  <si>
    <t>Mornington, 18 Kalimna Dr</t>
  </si>
  <si>
    <t>UED-COM-006982</t>
  </si>
  <si>
    <t>Dandenong Sth, 2 Dunlopillo Drive</t>
  </si>
  <si>
    <t>SEP 2014</t>
  </si>
  <si>
    <t>UED-COM-006612</t>
  </si>
  <si>
    <t>Mentone, 1-9 Balcombe Rd Site A</t>
  </si>
  <si>
    <t>UED-COM-006544</t>
  </si>
  <si>
    <t>Frankston, 120-122 Frankston-Flinders Rd</t>
  </si>
  <si>
    <t>UED-COM-007047</t>
  </si>
  <si>
    <t>Keysborough Rd / Carson Light</t>
  </si>
  <si>
    <t>UED-COM-006951</t>
  </si>
  <si>
    <t>Dandenong Sth, Lot 22 Vision St</t>
  </si>
  <si>
    <t>UED-COM-006964</t>
  </si>
  <si>
    <t>Dandenong Sth, 10-12 Edison Road P/L Reloc</t>
  </si>
  <si>
    <t>UED-COM-006678</t>
  </si>
  <si>
    <t>Noble Park, 54 Buckley Street</t>
  </si>
  <si>
    <t>UED-COM-007049</t>
  </si>
  <si>
    <t>Rosebud, 9 Mt Arthur Road</t>
  </si>
  <si>
    <t>UED-COM-007023</t>
  </si>
  <si>
    <t>Somerville, 33 Callum Avenue</t>
  </si>
  <si>
    <t>UED-COM-007090</t>
  </si>
  <si>
    <t>Rowville, 8-10 Ashbrook Close</t>
  </si>
  <si>
    <t>Springvale, 28-32 Warwick Ave</t>
  </si>
  <si>
    <t>UED-COM-003482</t>
  </si>
  <si>
    <t>Pearcedale, Pole CNR Robinsons Rd Westernport HWY</t>
  </si>
  <si>
    <t>UED-COM-006440</t>
  </si>
  <si>
    <t>Cheltenham, 28 Charles St</t>
  </si>
  <si>
    <t>UED-COM-007110</t>
  </si>
  <si>
    <t>Bangholme, 790 Frankston Dandenong Rd, Pole Relocation</t>
  </si>
  <si>
    <t>UED-COM-007069</t>
  </si>
  <si>
    <t>Doveton, 15 Liquidamber Rd</t>
  </si>
  <si>
    <t>UED-COM-007076</t>
  </si>
  <si>
    <t>Langwarrin, 55 Yarralumla Drive</t>
  </si>
  <si>
    <t>UED-COM-007038</t>
  </si>
  <si>
    <t>Mornington, 630 Moorooduc Hwy</t>
  </si>
  <si>
    <t>UED-COM-006954</t>
  </si>
  <si>
    <t>Dandenong Sth, 109 Rodeo Drive</t>
  </si>
  <si>
    <t>UED-COM-005581</t>
  </si>
  <si>
    <t>Hastings, Cnr Hodgins Rd and Marine Pde</t>
  </si>
  <si>
    <t>UED-COM-006522</t>
  </si>
  <si>
    <t>Bittern, 2 Creswell Street</t>
  </si>
  <si>
    <t>UED-COM-007089</t>
  </si>
  <si>
    <t>Mornington, 715 Esplanade</t>
  </si>
  <si>
    <t>UED-COM-006675</t>
  </si>
  <si>
    <t>Mooroduc, 1695 Stumpy Gully Rd</t>
  </si>
  <si>
    <t>UED-COM-007119</t>
  </si>
  <si>
    <t>Mentone, 89 Nepean Hwy</t>
  </si>
  <si>
    <t>UED-COM-004253</t>
  </si>
  <si>
    <t>F'stan, Heatherhill Rd/Manly Ave LV Services</t>
  </si>
  <si>
    <t>UED-COM-005369</t>
  </si>
  <si>
    <t>Cheltenham, 2-6 Railway Rd</t>
  </si>
  <si>
    <t>UED-COM-007032</t>
  </si>
  <si>
    <t>Chelsea, 8-10 Maury Rd</t>
  </si>
  <si>
    <t>UED-COM-007138</t>
  </si>
  <si>
    <t>Mooroduc, 305 Bungower Rd, Optus Tower</t>
  </si>
  <si>
    <t>UED-COM-007055</t>
  </si>
  <si>
    <t>Dandenong South, Lot 60 Logis Bvde</t>
  </si>
  <si>
    <t>UED-COM-007131</t>
  </si>
  <si>
    <t>Carrum Downs, 3 Mudlark Court 3201</t>
  </si>
  <si>
    <t>UED-COM-007113</t>
  </si>
  <si>
    <t>Mount Martha, 370 Craigie Road</t>
  </si>
  <si>
    <t>UED-COM-006943</t>
  </si>
  <si>
    <t>Dromana, 5 James Street</t>
  </si>
  <si>
    <t>UED-COM-007130</t>
  </si>
  <si>
    <t>Mornington, Centro Car Park, Railway Gr</t>
  </si>
  <si>
    <t>UED-COM-002868</t>
  </si>
  <si>
    <t>Keysborough, Chapel Public Lighting</t>
  </si>
  <si>
    <t>UED-COM-007012</t>
  </si>
  <si>
    <t>Aspendale, 103 Kearney Dv (Shopping Centre Apartments)</t>
  </si>
  <si>
    <t>10/2014</t>
  </si>
  <si>
    <t>UED-COM-006429</t>
  </si>
  <si>
    <t>Sorrento, 10 Ocean Beach Road</t>
  </si>
  <si>
    <t>UED-COM-006130</t>
  </si>
  <si>
    <t>Frankston, 49-51 Beach St</t>
  </si>
  <si>
    <t>UED-COM-006994</t>
  </si>
  <si>
    <t>Keysborough - Lot 2 Atlantic Dr</t>
  </si>
  <si>
    <t>UED-COM-006529</t>
  </si>
  <si>
    <t>Dandenong Estate - One Stage 2 Feeder Works</t>
  </si>
  <si>
    <t>UED-COM-006498</t>
  </si>
  <si>
    <t>Dandenong, Lot 18 Americain Court</t>
  </si>
  <si>
    <t>UED-COM-006142</t>
  </si>
  <si>
    <t>Parkdale, 66 Keith St Pole Reloc</t>
  </si>
  <si>
    <t>UED-COM-006088</t>
  </si>
  <si>
    <t>Dandenong, Prosperity Stage 2B</t>
  </si>
  <si>
    <t>UED-COM-007170</t>
  </si>
  <si>
    <t>Mornington, 11 Pender Ave</t>
  </si>
  <si>
    <t>11/2014</t>
  </si>
  <si>
    <t>UED-COM-006712</t>
  </si>
  <si>
    <t>Merricks, 3670 Frankston Flinders Rd</t>
  </si>
  <si>
    <t>UED-COM-007020</t>
  </si>
  <si>
    <t>Bittern, 2603 Frankston Flinders Rd</t>
  </si>
  <si>
    <t>UED-COM-002949</t>
  </si>
  <si>
    <t>Langwarrin, 265 North Road</t>
  </si>
  <si>
    <t>UED-COM-006549</t>
  </si>
  <si>
    <t>Sandhurst, East precinct stage 85</t>
  </si>
  <si>
    <t>UED-COM-006751</t>
  </si>
  <si>
    <t>Frankston, Cranbourne Rd &amp; Olive Grove P/L</t>
  </si>
  <si>
    <t>UED-COM-006918</t>
  </si>
  <si>
    <t>Bonbeach, The Fairway Supply Increase</t>
  </si>
  <si>
    <t>UED-COM-007149</t>
  </si>
  <si>
    <t>Mordialloc, 9-11 Graham Daff P/L Relocation</t>
  </si>
  <si>
    <t>UED-COM-007200</t>
  </si>
  <si>
    <t>CAPEX Recoverable Works - Qtr 2 2015</t>
  </si>
  <si>
    <t>UED-OOM-000609</t>
  </si>
  <si>
    <t>OPEX Recoverable Works - Qtr 2 2015</t>
  </si>
  <si>
    <t>UED-COM-005296</t>
  </si>
  <si>
    <t>Baxter, Baxter Tooradin Road P/L</t>
  </si>
  <si>
    <t>UED-COM-007129</t>
  </si>
  <si>
    <t>Carrum Downs, 10 Gateway Drive</t>
  </si>
  <si>
    <t>UED-COM-007152</t>
  </si>
  <si>
    <t>Dandenong Sth, 23 Kitchen Road</t>
  </si>
  <si>
    <t>UED-COM-006963</t>
  </si>
  <si>
    <t>Carrum Downs, 115 Hall Rd</t>
  </si>
  <si>
    <t>UED-COM-004090</t>
  </si>
  <si>
    <t>Frankston, Frankston Cranbourne Road P/L</t>
  </si>
  <si>
    <t>UED-COM-007030</t>
  </si>
  <si>
    <t>Chelsea, 351 Nepean Hwy</t>
  </si>
  <si>
    <t>UED-COM-007028</t>
  </si>
  <si>
    <t>Mornington, 1/632 Esplanade</t>
  </si>
  <si>
    <t>UED-COM-007139</t>
  </si>
  <si>
    <t>Mornington, 319 Main St</t>
  </si>
  <si>
    <t>UED-COM-006525</t>
  </si>
  <si>
    <t>Lyndhurst, Bayliss Road P/L Scheme</t>
  </si>
  <si>
    <t>UED-COM-007166</t>
  </si>
  <si>
    <t>Hallam, 17 Technology Cct</t>
  </si>
  <si>
    <t>UED-COM-006532</t>
  </si>
  <si>
    <t>Baxter, Pen Link Service Centre</t>
  </si>
  <si>
    <t>UED-COM-003481</t>
  </si>
  <si>
    <t>Pearcedale, P/Light Cnr Robinsons Rd Western Port Hwy</t>
  </si>
  <si>
    <t>UED-COM-006105</t>
  </si>
  <si>
    <t>Cheltenham, 13-17 Wilson St</t>
  </si>
  <si>
    <t>UED-COM-007112</t>
  </si>
  <si>
    <t>Langwarrin, 97 Robinsons Rd</t>
  </si>
  <si>
    <t>UED-COM-007176</t>
  </si>
  <si>
    <t>Keysborough, 256 Hutton Road, Druze Comm</t>
  </si>
  <si>
    <t>UED-COM-003374</t>
  </si>
  <si>
    <t>Rye, Telstra Mobile Tower (JUP), Hardy Street</t>
  </si>
  <si>
    <t>UED-COM-007155</t>
  </si>
  <si>
    <t>Dandenong Sth, 10 Bungaleen Drive</t>
  </si>
  <si>
    <t>UED-COM-007009</t>
  </si>
  <si>
    <t>Noble Park, 2A Frank St</t>
  </si>
  <si>
    <t>UED-COM-005362</t>
  </si>
  <si>
    <t>Somerville - One Chain Road Subdivision</t>
  </si>
  <si>
    <t>UED-COM-007158</t>
  </si>
  <si>
    <t>Cape Schanck, 975 Boneo Road</t>
  </si>
  <si>
    <t>UED-COM-005658</t>
  </si>
  <si>
    <t>Keysborough Somerfield Stage 19</t>
  </si>
  <si>
    <t>UED-COM-005877</t>
  </si>
  <si>
    <t>UE</t>
  </si>
  <si>
    <t>Dandenong Sth, Lot 18 Logis Blvd PL</t>
  </si>
  <si>
    <t>UED-COM-007180</t>
  </si>
  <si>
    <t>Dandenong Sth, Fact 2, 46 Logis Bvd</t>
  </si>
  <si>
    <t>UED-COM-007074</t>
  </si>
  <si>
    <t>Dandenong, 8-12 Stanley St</t>
  </si>
  <si>
    <t>UED-COM-007204</t>
  </si>
  <si>
    <t>Dandenong Sth, 18-22 Williams Rd</t>
  </si>
  <si>
    <t>UED-COM-007177</t>
  </si>
  <si>
    <t>Hastings, Alfred Street, Retire OH Pole</t>
  </si>
  <si>
    <t>UED-COM-007016</t>
  </si>
  <si>
    <t>Dandenong, 46-62 Fowler Rd - Inc Supply</t>
  </si>
  <si>
    <t>UED-COM-007218</t>
  </si>
  <si>
    <t>Mornington, 830 Esplanade</t>
  </si>
  <si>
    <t>UED-COM-007105</t>
  </si>
  <si>
    <t>Beaumaris, 495 Balcombe Rd Stay</t>
  </si>
  <si>
    <t>NOV 14</t>
  </si>
  <si>
    <t>UED-COM-007211</t>
  </si>
  <si>
    <t>Parkdale, 167 Beach Road</t>
  </si>
  <si>
    <t>UED-COM-007195</t>
  </si>
  <si>
    <t>Parkdale, Antibes Street Car Park - Retire Public Lights</t>
  </si>
  <si>
    <t>UED-COM-007154</t>
  </si>
  <si>
    <t>Dandenong South, Crn Frank-Dand and Colemans Rd</t>
  </si>
  <si>
    <t>UED-COM-007096</t>
  </si>
  <si>
    <t>Rowville, 19 Happy Valley Crt - URD PIT</t>
  </si>
  <si>
    <t>UED-COM-007109</t>
  </si>
  <si>
    <t>Mentone, 101-3 Mentone Parade</t>
  </si>
  <si>
    <t>UED-COM-007234</t>
  </si>
  <si>
    <t xml:space="preserve">Cheltenham, 3 Jean St </t>
  </si>
  <si>
    <t>UED-COM-007292</t>
  </si>
  <si>
    <t>Endeavour Hills, 16 Clydebank Ave</t>
  </si>
  <si>
    <t>UED-COM-007132</t>
  </si>
  <si>
    <t>Carrum Downs, 14 Elite Way, Carrum Downs, 3201</t>
  </si>
  <si>
    <t>UED-COM-007260</t>
  </si>
  <si>
    <t>Fletcher Insulation HV Supply Upgrade</t>
  </si>
  <si>
    <t>UED-COM-007050</t>
  </si>
  <si>
    <t>Braeside, Lot 4 &amp; 5 Capital Court</t>
  </si>
  <si>
    <t>UED-COM-007171</t>
  </si>
  <si>
    <t>Langwarrin, 11 Yarralumla drive</t>
  </si>
  <si>
    <t>UED-COM-007210</t>
  </si>
  <si>
    <t>Mornington, 209 Mornington- Tyabb Road</t>
  </si>
  <si>
    <t>UED-COM-007301</t>
  </si>
  <si>
    <t>Mornington, Nepean Hwy PL</t>
  </si>
  <si>
    <t>UED-COM-007263</t>
  </si>
  <si>
    <t>Dandenong Sth, 20-26 Produce Drive</t>
  </si>
  <si>
    <t>UED-COM-005639</t>
  </si>
  <si>
    <t>UED-COM-007278</t>
  </si>
  <si>
    <t>Mornington, 1128 Nepean Hwy</t>
  </si>
  <si>
    <t>UED-COM-006121</t>
  </si>
  <si>
    <t>Edithvale, Fraser Ave Golf Course</t>
  </si>
  <si>
    <t>12/2014</t>
  </si>
  <si>
    <t>UED-COM-007334</t>
  </si>
  <si>
    <t>Dandenong, PL Bulk Replacement, Stage 1</t>
  </si>
  <si>
    <t>UED-COM-007212</t>
  </si>
  <si>
    <t>Merricks North, 17 Kentucky road</t>
  </si>
  <si>
    <t>UED-COM-005270</t>
  </si>
  <si>
    <t>Keysborough, 35 Church Road Culvert Work</t>
  </si>
  <si>
    <t>UED-COM-006990</t>
  </si>
  <si>
    <t>Keysborough, 25 Haventstone Dr - URD PIT</t>
  </si>
  <si>
    <t>UED-COM-006991</t>
  </si>
  <si>
    <t>Keysborough, 11 Fairlight Ave - (n) URD PIT</t>
  </si>
  <si>
    <t>UED-COM-007033</t>
  </si>
  <si>
    <t>Bonbeach, 41-43 Broadway</t>
  </si>
  <si>
    <t>UED-COM-007026</t>
  </si>
  <si>
    <t>Dandenong Sth, 18-24 Villas Road</t>
  </si>
  <si>
    <t>DEC 14</t>
  </si>
  <si>
    <t>UED-COM-007159</t>
  </si>
  <si>
    <t>22 Portside Way, Safety Beach</t>
  </si>
  <si>
    <t>UED-COM-006672</t>
  </si>
  <si>
    <t>Main Ridge, Cnr Main Creek Road &amp; Shands Rd</t>
  </si>
  <si>
    <t>UED-COM-007258</t>
  </si>
  <si>
    <t>Red Hill South, 96 Stanley Road</t>
  </si>
  <si>
    <t>UED-COM-007167</t>
  </si>
  <si>
    <t xml:space="preserve">Rye, 117 Golf Parade </t>
  </si>
  <si>
    <t>UED-COM-007276</t>
  </si>
  <si>
    <t>Mount Martha, 455 The Esplanade</t>
  </si>
  <si>
    <t>UED-COM-007339</t>
  </si>
  <si>
    <t>Safety Beach, 652 Rymer Avenue</t>
  </si>
  <si>
    <t>UED-COM-007344</t>
  </si>
  <si>
    <t>Braeside, 12-14 Bate Drive</t>
  </si>
  <si>
    <t>UED-COM-006451</t>
  </si>
  <si>
    <t>Keysborough, 345-385 Perry Road</t>
  </si>
  <si>
    <t>UED-COM-006586</t>
  </si>
  <si>
    <t>Frankston, 411 Nepean Hwy, Proposed Care Centre</t>
  </si>
  <si>
    <t>UED-COM-007137</t>
  </si>
  <si>
    <t>Dandeong, 3-11 Podmore Street</t>
  </si>
  <si>
    <t>UED-COM-006572</t>
  </si>
  <si>
    <t>Mornington, 4 Harrier Crt</t>
  </si>
  <si>
    <t>UED-COM-007357</t>
  </si>
  <si>
    <t>Mount Martha, 22 Frances Dve</t>
  </si>
  <si>
    <t>UED-COM-006993</t>
  </si>
  <si>
    <t>Keysborough, Lot 3 Atlantic Drive</t>
  </si>
  <si>
    <t>UED-COM-007368</t>
  </si>
  <si>
    <t>Hallam, Lot 21 Technology Circuit</t>
  </si>
  <si>
    <t>UED-COM-003680</t>
  </si>
  <si>
    <t>Langwarrin, 275 North Road</t>
  </si>
  <si>
    <t>UED-COM-007164</t>
  </si>
  <si>
    <t>Skye, Cnr Ballarto and Harold Road</t>
  </si>
  <si>
    <t>Manual Listings</t>
  </si>
  <si>
    <t>Combined</t>
  </si>
  <si>
    <t>UED Asset value (Listing)</t>
  </si>
  <si>
    <t>UED Asset Value (Automated)</t>
  </si>
  <si>
    <t>Capex (Listing</t>
  </si>
  <si>
    <t>Capex (Automated</t>
  </si>
  <si>
    <t>Customer Contribution (Listing</t>
  </si>
  <si>
    <t>Customer Contribution (Automated)</t>
  </si>
  <si>
    <t>Customer Contribution % Listing</t>
  </si>
  <si>
    <t>Customer Contribution (automated)</t>
  </si>
  <si>
    <t>Total Customers (Listing)</t>
  </si>
  <si>
    <t>Total Customers (Automated)</t>
  </si>
  <si>
    <t>Customer Contribution Variance</t>
  </si>
  <si>
    <t>Customer Contribution based on Listing UED Asset Value</t>
  </si>
  <si>
    <t>Variance based on Manual Listing UED Asset Value</t>
  </si>
  <si>
    <t>UED Asset Value (from Manual Listing)</t>
  </si>
  <si>
    <t>Customer Contribution from Manual Listing</t>
  </si>
  <si>
    <t>Customer Contribution from Automation</t>
  </si>
  <si>
    <t>Customer Contribution % from Manual Listing</t>
  </si>
  <si>
    <t>Total / Weighted Average</t>
  </si>
  <si>
    <t>Proposed Base Case</t>
  </si>
  <si>
    <t>% Recovered upfront (Total)</t>
  </si>
  <si>
    <t>Old Assumptions</t>
  </si>
  <si>
    <t>URD LV Res (with natural gas)</t>
  </si>
  <si>
    <t>LV Res (no natural gas)</t>
  </si>
  <si>
    <t>Large LV &lt; 170 Amps</t>
  </si>
  <si>
    <t>Very Large LV &gt; 170 Amps</t>
  </si>
  <si>
    <t>HV Business</t>
  </si>
  <si>
    <t>Large HV Business (e.g. dedicated feeder)</t>
  </si>
  <si>
    <t>New Assumptions</t>
  </si>
  <si>
    <t>Difference</t>
  </si>
  <si>
    <t>X Factors</t>
  </si>
  <si>
    <t>Deduct Opex portion of Revenue</t>
  </si>
  <si>
    <t>Upstream Costs</t>
  </si>
  <si>
    <t>Shared network Augmentation Charge threshold</t>
  </si>
  <si>
    <t>Load Factors</t>
  </si>
  <si>
    <t>Tariffs</t>
  </si>
  <si>
    <t>LCTA Capex</t>
  </si>
  <si>
    <t>NPV of Revenue</t>
  </si>
  <si>
    <t>Customer Lots</t>
  </si>
  <si>
    <t>Assessed Kva</t>
  </si>
  <si>
    <t>Default Load Factor</t>
  </si>
  <si>
    <t>Consumption MWh per customer</t>
  </si>
  <si>
    <t>ConnectPoint Kva</t>
  </si>
  <si>
    <t>LCTA same as Actual</t>
  </si>
  <si>
    <t>LOM Customer</t>
  </si>
  <si>
    <t>In Kind Project</t>
  </si>
  <si>
    <t>Error</t>
  </si>
  <si>
    <t>OK</t>
  </si>
  <si>
    <t>Customers in analysis</t>
  </si>
  <si>
    <t>Customers in Manual Listings</t>
  </si>
  <si>
    <t>UED Asset Value from automation</t>
  </si>
  <si>
    <t>Customer Contribution % from Automation (Manual Listing for UED Asset Value)</t>
  </si>
  <si>
    <t>Customer Contribution % from Automation (Automation for UED Asset Value)</t>
  </si>
  <si>
    <t>UED Asset Value from Automation</t>
  </si>
  <si>
    <t>Half Years</t>
  </si>
  <si>
    <t>Calendar Year</t>
  </si>
  <si>
    <t>Financial Year</t>
  </si>
  <si>
    <t>Quarter Ending</t>
  </si>
  <si>
    <t>A/E</t>
  </si>
  <si>
    <t>1ltr</t>
  </si>
  <si>
    <t>2ltr</t>
  </si>
  <si>
    <t>3ltr</t>
  </si>
  <si>
    <t>Optimiser ID</t>
  </si>
  <si>
    <t>New COWP #</t>
  </si>
  <si>
    <t>Project</t>
  </si>
  <si>
    <t>G/M</t>
  </si>
  <si>
    <t>G/M/S/E</t>
  </si>
  <si>
    <t>Regulatory Purpose</t>
  </si>
  <si>
    <t>OLD</t>
  </si>
  <si>
    <t>Reg Classitication (RAB)</t>
  </si>
  <si>
    <t>TotaL Reg Period</t>
  </si>
  <si>
    <t>C</t>
  </si>
  <si>
    <t>S/DIVISION PIT INST</t>
  </si>
  <si>
    <t>G</t>
  </si>
  <si>
    <t>Gross Demand Connection</t>
  </si>
  <si>
    <t>Distribution</t>
  </si>
  <si>
    <t>CM</t>
  </si>
  <si>
    <t>CMU</t>
  </si>
  <si>
    <t>NEW SERVICE - U/G</t>
  </si>
  <si>
    <t>CMZ</t>
  </si>
  <si>
    <t>NEW SERVICE</t>
  </si>
  <si>
    <t>EC</t>
  </si>
  <si>
    <t>NEW LIGHT MAIN ROAD</t>
  </si>
  <si>
    <t>Public Lighting - ACS</t>
  </si>
  <si>
    <t>CNM</t>
  </si>
  <si>
    <t>NEW LIGHT MINOR ROAD</t>
  </si>
  <si>
    <t>CNW</t>
  </si>
  <si>
    <t>NEW LIGHT WATCHMAN</t>
  </si>
  <si>
    <t>D</t>
  </si>
  <si>
    <t>DSJ</t>
  </si>
  <si>
    <t>POLE TX UPGD 200-500</t>
  </si>
  <si>
    <t>Reinforcements</t>
  </si>
  <si>
    <t>DSM</t>
  </si>
  <si>
    <t>POLE TX UPGD &lt;200KVA</t>
  </si>
  <si>
    <t>P</t>
  </si>
  <si>
    <t>PD</t>
  </si>
  <si>
    <t>PDA</t>
  </si>
  <si>
    <t>AMPACT CONNECTORS</t>
  </si>
  <si>
    <t>Reliability &amp; Quality Maintained</t>
  </si>
  <si>
    <t>PDB</t>
  </si>
  <si>
    <t>AMPACT SWITCH LUGS</t>
  </si>
  <si>
    <t>PDL</t>
  </si>
  <si>
    <t>LV LINE CLASH MITIG</t>
  </si>
  <si>
    <t>PDN</t>
  </si>
  <si>
    <t>NEW SERVICE POLES</t>
  </si>
  <si>
    <t>PDP</t>
  </si>
  <si>
    <t>POSSUM PROTECTION</t>
  </si>
  <si>
    <t>PDQ</t>
  </si>
  <si>
    <t>PDR</t>
  </si>
  <si>
    <t>PDS</t>
  </si>
  <si>
    <t>BIRD/ANIMAL PROOF</t>
  </si>
  <si>
    <t>R</t>
  </si>
  <si>
    <t>RH</t>
  </si>
  <si>
    <t>RHA</t>
  </si>
  <si>
    <t>TRANSFORMERS&gt;200KVA</t>
  </si>
  <si>
    <t>E</t>
  </si>
  <si>
    <t>RHB</t>
  </si>
  <si>
    <t>TRANSFORMERS &lt; 200KVA</t>
  </si>
  <si>
    <t>RHD</t>
  </si>
  <si>
    <t>TRANS FAILURE GRD/IN</t>
  </si>
  <si>
    <t>M</t>
  </si>
  <si>
    <t>RHE</t>
  </si>
  <si>
    <t>SWITCHGEAR REPLACE</t>
  </si>
  <si>
    <t>RHF</t>
  </si>
  <si>
    <t>LV SWITCHGEAR</t>
  </si>
  <si>
    <t>RHG</t>
  </si>
  <si>
    <t>GAS SWITCH AGE REPL</t>
  </si>
  <si>
    <t>RHH</t>
  </si>
  <si>
    <t>HV Isolators (set of 3)</t>
  </si>
  <si>
    <t>RHI</t>
  </si>
  <si>
    <t>AIRBREAK SWITCH REPAIR</t>
  </si>
  <si>
    <t>RHJ</t>
  </si>
  <si>
    <t>HV ISOLATOR (SINGLE)</t>
  </si>
  <si>
    <t>RHK</t>
  </si>
  <si>
    <t>TRANS FAILURE KIOSK</t>
  </si>
  <si>
    <t>RHL</t>
  </si>
  <si>
    <t>LV ISOLATORS</t>
  </si>
  <si>
    <t>RHM</t>
  </si>
  <si>
    <t>KIOSK 100KVA TO 2 MVA NO HV SWITCH REPLACEMENT)</t>
  </si>
  <si>
    <t>RHN</t>
  </si>
  <si>
    <t>KIOSK 100KVA TO 2 MVA WITH HV SWITCH REPLACEMENT)</t>
  </si>
  <si>
    <t>RHO</t>
  </si>
  <si>
    <t>LV ISOLATOR (SINGLE)</t>
  </si>
  <si>
    <t>RHS</t>
  </si>
  <si>
    <t>SWITCH REFURBISHMENTS</t>
  </si>
  <si>
    <t>ER</t>
  </si>
  <si>
    <t>RL</t>
  </si>
  <si>
    <t>RLJ</t>
  </si>
  <si>
    <t>SINGLE MAIN RD REPL</t>
  </si>
  <si>
    <t>RLM</t>
  </si>
  <si>
    <t>SINGLE MINOR RD REPL</t>
  </si>
  <si>
    <t>RM</t>
  </si>
  <si>
    <t>RMF</t>
  </si>
  <si>
    <t>PREMISE FAULTS SERVICE REPLACEMENT</t>
  </si>
  <si>
    <t>S</t>
  </si>
  <si>
    <t>RMJ</t>
  </si>
  <si>
    <t>REPLACE SERVICE (ALTER TERMINATION)</t>
  </si>
  <si>
    <t>RMK</t>
  </si>
  <si>
    <t>REPLACE SERVICE (&amp; CUSTOMER MAINS)</t>
  </si>
  <si>
    <t>RML</t>
  </si>
  <si>
    <t>INSTALL DISCONNECT DEVICE</t>
  </si>
  <si>
    <t>RMP</t>
  </si>
  <si>
    <t>SERVICE REPLACEMENT (PLANNED)</t>
  </si>
  <si>
    <t>RMU</t>
  </si>
  <si>
    <t>O/H SERVICES REPLACED WITH U/G</t>
  </si>
  <si>
    <t>RO</t>
  </si>
  <si>
    <t>ROF</t>
  </si>
  <si>
    <t xml:space="preserve">FARGO SLEEVE </t>
  </si>
  <si>
    <t>ROH</t>
  </si>
  <si>
    <t>OVERHEAD CONDUCTOR REPLACE</t>
  </si>
  <si>
    <t>ROL</t>
  </si>
  <si>
    <t>LV ABC REPLACEMENT</t>
  </si>
  <si>
    <t>RP</t>
  </si>
  <si>
    <t>RPA</t>
  </si>
  <si>
    <t>POLE REPLACE P/L</t>
  </si>
  <si>
    <t>RPB</t>
  </si>
  <si>
    <t>RPH</t>
  </si>
  <si>
    <t>POLE REPLACE HV</t>
  </si>
  <si>
    <t>RPL</t>
  </si>
  <si>
    <t>POLE REPLACE LV</t>
  </si>
  <si>
    <t>RPS</t>
  </si>
  <si>
    <t>POLE REPLACEMENT ST</t>
  </si>
  <si>
    <t>Sub transmission</t>
  </si>
  <si>
    <t>RR</t>
  </si>
  <si>
    <t>RRH</t>
  </si>
  <si>
    <t>POLE REINFORCE HV</t>
  </si>
  <si>
    <t>RRL</t>
  </si>
  <si>
    <t>POLE REINFORCE LV</t>
  </si>
  <si>
    <t>RRS</t>
  </si>
  <si>
    <t>POLE REINFORCE ST</t>
  </si>
  <si>
    <t>RU</t>
  </si>
  <si>
    <t>RUA</t>
  </si>
  <si>
    <t>HV U/G CABLE REPLACE</t>
  </si>
  <si>
    <t>RUC</t>
  </si>
  <si>
    <t>LV U/G CABLE REPLACE</t>
  </si>
  <si>
    <t>RUD</t>
  </si>
  <si>
    <t>LV PILLAR REPLACED BY PIT</t>
  </si>
  <si>
    <t>RUE</t>
  </si>
  <si>
    <t>PILLAR TO PIT/PILLAR CSA</t>
  </si>
  <si>
    <t>RUF</t>
  </si>
  <si>
    <t xml:space="preserve">PILLAR TO PILLAR </t>
  </si>
  <si>
    <t>RUG</t>
  </si>
  <si>
    <t>HV U/G TERM REPLACE to XLPE cable</t>
  </si>
  <si>
    <t>RUH</t>
  </si>
  <si>
    <t>HV U/G TERM REPLACE</t>
  </si>
  <si>
    <t>RUL</t>
  </si>
  <si>
    <t>LV U/G TERM REPLACE</t>
  </si>
  <si>
    <t>RX</t>
  </si>
  <si>
    <t>RXD</t>
  </si>
  <si>
    <t>SURGE DIVERTER REPL</t>
  </si>
  <si>
    <t>RXE</t>
  </si>
  <si>
    <t>SURGE DIVERTER REPL (SINGLE)</t>
  </si>
  <si>
    <t>RXF</t>
  </si>
  <si>
    <t>FUSE UNIT REPLACE</t>
  </si>
  <si>
    <t>RXG</t>
  </si>
  <si>
    <t>ST INSULATORS REPL</t>
  </si>
  <si>
    <t>RXH</t>
  </si>
  <si>
    <t>HV XARMS REPLACE</t>
  </si>
  <si>
    <t>RXI</t>
  </si>
  <si>
    <t>HV INSULATOR REPLACE</t>
  </si>
  <si>
    <t>RXJ</t>
  </si>
  <si>
    <t>FUSE UNIT REPLACEMENT (SINGLE)</t>
  </si>
  <si>
    <t>RXK</t>
  </si>
  <si>
    <t>SUB T INSULATOR REPLACEMENT (SINGLE)</t>
  </si>
  <si>
    <t>RXL</t>
  </si>
  <si>
    <t>LV XARMS REPLACEMENT</t>
  </si>
  <si>
    <t>RXM</t>
  </si>
  <si>
    <t>HV INSULATOR REPLACEMENT (SINGLE)</t>
  </si>
  <si>
    <t>RXP</t>
  </si>
  <si>
    <t>POLE TOP ROT LIFE EX</t>
  </si>
  <si>
    <t>RXS</t>
  </si>
  <si>
    <t>ST XARMS REPLACEMENT</t>
  </si>
  <si>
    <t>RXT</t>
  </si>
  <si>
    <t>PTS REPLACE THERM</t>
  </si>
  <si>
    <t>V</t>
  </si>
  <si>
    <t>VM</t>
  </si>
  <si>
    <t>VM1</t>
  </si>
  <si>
    <t>Install Co Gen 1 phase</t>
  </si>
  <si>
    <t>New Connections (Installations)</t>
  </si>
  <si>
    <t>BAU meter installs</t>
  </si>
  <si>
    <t>VM7</t>
  </si>
  <si>
    <t>New 1 PH Basic 1 element</t>
  </si>
  <si>
    <t>VM8</t>
  </si>
  <si>
    <t>New 1 PH Basic 2 element</t>
  </si>
  <si>
    <t>VM9</t>
  </si>
  <si>
    <t>NEW MULTIPHASE BASIC METER</t>
  </si>
  <si>
    <t>VMA</t>
  </si>
  <si>
    <t>VMA - S TYPE CT METERING</t>
  </si>
  <si>
    <t>Not In OMSA</t>
  </si>
  <si>
    <t>VMB</t>
  </si>
  <si>
    <t>VMB - B TYPE CT METERING</t>
  </si>
  <si>
    <t>VMC</t>
  </si>
  <si>
    <t>VMC - C TYPE CT METERING</t>
  </si>
  <si>
    <t>VMJ</t>
  </si>
  <si>
    <t>Install Co Gen 3 phase</t>
  </si>
  <si>
    <t>VMM</t>
  </si>
  <si>
    <t>NEW MULTIPHASE INTERVAL METER</t>
  </si>
  <si>
    <t>VMS</t>
  </si>
  <si>
    <t>NEW SINGLE PH METER</t>
  </si>
  <si>
    <t>VMT</t>
  </si>
  <si>
    <t>NEW TIMESWITCH</t>
  </si>
  <si>
    <t>VMW</t>
  </si>
  <si>
    <t>NEW 1 PH INTERVAL 1 CHAN</t>
  </si>
  <si>
    <t>VMX</t>
  </si>
  <si>
    <t>NEW I PH INTERVAL 2 CHAN</t>
  </si>
  <si>
    <t>VMQ</t>
  </si>
  <si>
    <t xml:space="preserve">REPLACE MULTIPHASE BASIC </t>
  </si>
  <si>
    <t>Meter and Timeswitch replacement (Planned)</t>
  </si>
  <si>
    <t>VMF</t>
  </si>
  <si>
    <t>REPLACE 1PH BASIC 1 ELEMENT</t>
  </si>
  <si>
    <t>Meter and Timeswitch replacement (Unplanned)</t>
  </si>
  <si>
    <t>VML</t>
  </si>
  <si>
    <t>SINGLE PH METER REPL</t>
  </si>
  <si>
    <t>VMN</t>
  </si>
  <si>
    <t>REPLACE 1 PHASE INTERVAL METER 1 CHANNEL</t>
  </si>
  <si>
    <t>VMO</t>
  </si>
  <si>
    <t>REPLACE 1 PHASE INTERVAL METER 2 CHANNEL</t>
  </si>
  <si>
    <t>VMP</t>
  </si>
  <si>
    <t>REPLACE 1PH BASIC 2 ELEMENT</t>
  </si>
  <si>
    <t>VMR</t>
  </si>
  <si>
    <t>TIMESWITCH REPLACE</t>
  </si>
  <si>
    <t>CNG</t>
  </si>
  <si>
    <t xml:space="preserve">NEW ENERGY EFFICIENT LIGHT </t>
  </si>
  <si>
    <t>PDV</t>
  </si>
  <si>
    <t>INSTALL OH Dampers</t>
  </si>
  <si>
    <t>Environmental, Safety and Legal Obligations</t>
  </si>
  <si>
    <t>RLG</t>
  </si>
  <si>
    <t>SINGLE SUSTAINABLE LANTERN REPLACE</t>
  </si>
  <si>
    <t>RXY</t>
  </si>
  <si>
    <t>STAY REPLACEMENT/INSTALLATION</t>
  </si>
  <si>
    <t>RHU</t>
  </si>
  <si>
    <t>POLE MOUNTED FOLCB REPLACE</t>
  </si>
  <si>
    <t>PJ1305</t>
  </si>
  <si>
    <t>Network Planning</t>
  </si>
  <si>
    <t>CIC 14_15 North</t>
  </si>
  <si>
    <t>PJ1306</t>
  </si>
  <si>
    <t>PJ1307</t>
  </si>
  <si>
    <t>PJ1308</t>
  </si>
  <si>
    <t>PJ1309</t>
  </si>
  <si>
    <t>PJ1245</t>
  </si>
  <si>
    <t>CIC 14_15 South</t>
  </si>
  <si>
    <t>PJ1246</t>
  </si>
  <si>
    <t>PJ1247</t>
  </si>
  <si>
    <t>PJ1248</t>
  </si>
  <si>
    <t>PJ1249</t>
  </si>
  <si>
    <t>PJ1311</t>
  </si>
  <si>
    <t>CIC 15_16 North</t>
  </si>
  <si>
    <t>PJ1312</t>
  </si>
  <si>
    <t>PJ1313</t>
  </si>
  <si>
    <t>PJ1314</t>
  </si>
  <si>
    <t>PJ1315</t>
  </si>
  <si>
    <t>PJ1251</t>
  </si>
  <si>
    <t>CIC 15_16 South</t>
  </si>
  <si>
    <t>PJ1252</t>
  </si>
  <si>
    <t>PJ1253</t>
  </si>
  <si>
    <t>PJ1254</t>
  </si>
  <si>
    <t>PJ1255</t>
  </si>
  <si>
    <t>PJ1317</t>
  </si>
  <si>
    <t>CIC 16_17 North</t>
  </si>
  <si>
    <t>PJ1318</t>
  </si>
  <si>
    <t>PJ1319</t>
  </si>
  <si>
    <t>PJ1320</t>
  </si>
  <si>
    <t>PJ1321</t>
  </si>
  <si>
    <t>PJ1257</t>
  </si>
  <si>
    <t>CIC 16_17 South</t>
  </si>
  <si>
    <t>PJ1258</t>
  </si>
  <si>
    <t>PJ1259</t>
  </si>
  <si>
    <t>PJ1260</t>
  </si>
  <si>
    <t>PJ1261</t>
  </si>
  <si>
    <t>PJ1323</t>
  </si>
  <si>
    <t>CIC 17_18 North</t>
  </si>
  <si>
    <t>PJ1324</t>
  </si>
  <si>
    <t>PJ1325</t>
  </si>
  <si>
    <t>PJ1326</t>
  </si>
  <si>
    <t>PJ1327</t>
  </si>
  <si>
    <t>PJ1263</t>
  </si>
  <si>
    <t>CIC 17_18 South</t>
  </si>
  <si>
    <t>PJ1264</t>
  </si>
  <si>
    <t>PJ1265</t>
  </si>
  <si>
    <t>PJ1266</t>
  </si>
  <si>
    <t>PJ1267</t>
  </si>
  <si>
    <t>PJ1329</t>
  </si>
  <si>
    <t>CIC 18_19 North</t>
  </si>
  <si>
    <t>PJ1330</t>
  </si>
  <si>
    <t>PJ1331</t>
  </si>
  <si>
    <t>PJ1332</t>
  </si>
  <si>
    <t>PJ1333</t>
  </si>
  <si>
    <t>PJ1269</t>
  </si>
  <si>
    <t>CIC 18_19 South</t>
  </si>
  <si>
    <t>PJ1270</t>
  </si>
  <si>
    <t>PJ1271</t>
  </si>
  <si>
    <t>PJ1272</t>
  </si>
  <si>
    <t>PJ1273</t>
  </si>
  <si>
    <t>PJ1335</t>
  </si>
  <si>
    <t>CIC 19_20 North</t>
  </si>
  <si>
    <t>PJ1336</t>
  </si>
  <si>
    <t>PJ1337</t>
  </si>
  <si>
    <t>PJ1338</t>
  </si>
  <si>
    <t>PJ1339</t>
  </si>
  <si>
    <t>PJ1275</t>
  </si>
  <si>
    <t>CIC 19_20 South</t>
  </si>
  <si>
    <t>PJ1276</t>
  </si>
  <si>
    <t>PJ1277</t>
  </si>
  <si>
    <t>PJ1278</t>
  </si>
  <si>
    <t>PJ1279</t>
  </si>
  <si>
    <t>PJ1341</t>
  </si>
  <si>
    <t>CIC 20_21 North</t>
  </si>
  <si>
    <t>PJ1342</t>
  </si>
  <si>
    <t>PJ1343</t>
  </si>
  <si>
    <t>PJ1344</t>
  </si>
  <si>
    <t>PJ1345</t>
  </si>
  <si>
    <t>PJ1281</t>
  </si>
  <si>
    <t>CIC 20_21 South</t>
  </si>
  <si>
    <t>PJ1282</t>
  </si>
  <si>
    <t>PJ1283</t>
  </si>
  <si>
    <t>PJ1284</t>
  </si>
  <si>
    <t>PJ1285</t>
  </si>
  <si>
    <t>PJ1347</t>
  </si>
  <si>
    <t>CIC 21_22 North</t>
  </si>
  <si>
    <t>PJ1348</t>
  </si>
  <si>
    <t>PJ1349</t>
  </si>
  <si>
    <t>PJ1350</t>
  </si>
  <si>
    <t>PJ1351</t>
  </si>
  <si>
    <t>PJ1287</t>
  </si>
  <si>
    <t>CIC 21_22 South</t>
  </si>
  <si>
    <t>PJ1288</t>
  </si>
  <si>
    <t>PJ1289</t>
  </si>
  <si>
    <t>PJ1290</t>
  </si>
  <si>
    <t>PJ1291</t>
  </si>
  <si>
    <t>PJ1353</t>
  </si>
  <si>
    <t>CIC 22_23 North</t>
  </si>
  <si>
    <t>PJ1354</t>
  </si>
  <si>
    <t>PJ1355</t>
  </si>
  <si>
    <t>PJ1356</t>
  </si>
  <si>
    <t>PJ1357</t>
  </si>
  <si>
    <t>PJ1293</t>
  </si>
  <si>
    <t>CIC 22_23 South</t>
  </si>
  <si>
    <t>PJ1294</t>
  </si>
  <si>
    <t>PJ1295</t>
  </si>
  <si>
    <t>PJ1296</t>
  </si>
  <si>
    <t>PJ1297</t>
  </si>
  <si>
    <t>PJ1359</t>
  </si>
  <si>
    <t>CIC 23_24 North</t>
  </si>
  <si>
    <t>PJ1360</t>
  </si>
  <si>
    <t>PJ1361</t>
  </si>
  <si>
    <t>PJ1362</t>
  </si>
  <si>
    <t>PJ1363</t>
  </si>
  <si>
    <t>PJ1299</t>
  </si>
  <si>
    <t>CIC 23_24 South</t>
  </si>
  <si>
    <t>PJ1300</t>
  </si>
  <si>
    <t>PJ1301</t>
  </si>
  <si>
    <t>PJ1302</t>
  </si>
  <si>
    <t>PJ1303</t>
  </si>
  <si>
    <t>PJ1533</t>
  </si>
  <si>
    <t>CIC 24_25 North</t>
  </si>
  <si>
    <t>PJ1534</t>
  </si>
  <si>
    <t>PJ1535</t>
  </si>
  <si>
    <t>PJ1536</t>
  </si>
  <si>
    <t>PJ1537</t>
  </si>
  <si>
    <t>PJ1527</t>
  </si>
  <si>
    <t>CIC 24_25 South</t>
  </si>
  <si>
    <t>PJ1528</t>
  </si>
  <si>
    <t>PJ1529</t>
  </si>
  <si>
    <t>PJ1530</t>
  </si>
  <si>
    <t>PJ1531</t>
  </si>
  <si>
    <t>H</t>
  </si>
  <si>
    <t>PJ1310</t>
  </si>
  <si>
    <t>PJ1250</t>
  </si>
  <si>
    <t>PJ1316</t>
  </si>
  <si>
    <t>PJ1256</t>
  </si>
  <si>
    <t>PJ1322</t>
  </si>
  <si>
    <t>PJ1262</t>
  </si>
  <si>
    <t>PJ1328</t>
  </si>
  <si>
    <t>PJ1268</t>
  </si>
  <si>
    <t>PJ1334</t>
  </si>
  <si>
    <t>PJ1274</t>
  </si>
  <si>
    <t>PJ1340</t>
  </si>
  <si>
    <t>PJ1280</t>
  </si>
  <si>
    <t>PJ1346</t>
  </si>
  <si>
    <t>PJ1286</t>
  </si>
  <si>
    <t>PJ1352</t>
  </si>
  <si>
    <t>PJ1292</t>
  </si>
  <si>
    <t>PJ1358</t>
  </si>
  <si>
    <t>PJ1298</t>
  </si>
  <si>
    <t>PJ1364</t>
  </si>
  <si>
    <t>PJ1304</t>
  </si>
  <si>
    <t>PJ1538</t>
  </si>
  <si>
    <t>PJ1532</t>
  </si>
  <si>
    <t>DZ</t>
  </si>
  <si>
    <t>DZA</t>
  </si>
  <si>
    <t>PJ1433</t>
  </si>
  <si>
    <t>BH 3rd 66/22kV transformer (Construction)</t>
  </si>
  <si>
    <t>PJ0967</t>
  </si>
  <si>
    <t>BR cap bank recommissioning</t>
  </si>
  <si>
    <t>PJ0968</t>
  </si>
  <si>
    <t>BR01 feeder exit upgrade</t>
  </si>
  <si>
    <t>PJ0969</t>
  </si>
  <si>
    <t>BR14 new feeder</t>
  </si>
  <si>
    <t>DO</t>
  </si>
  <si>
    <t>PJ1069</t>
  </si>
  <si>
    <t>BT-MR 66 kV thermal uprate</t>
  </si>
  <si>
    <t>PJ1070</t>
  </si>
  <si>
    <t>BU06 upgrade</t>
  </si>
  <si>
    <t>PJ1579</t>
  </si>
  <si>
    <t>BU14 reconductor</t>
  </si>
  <si>
    <t>PJ1074</t>
  </si>
  <si>
    <t>BW21 Tie line</t>
  </si>
  <si>
    <t>PJ0971</t>
  </si>
  <si>
    <t>CBTS 66kV line rearrangement</t>
  </si>
  <si>
    <t>PJ1075</t>
  </si>
  <si>
    <t>CDA OE Transfer to Bus34 SVTS</t>
  </si>
  <si>
    <t>PJ1584</t>
  </si>
  <si>
    <t>CFD New feeder to offload K feeders</t>
  </si>
  <si>
    <t>PJ0983</t>
  </si>
  <si>
    <t>CRM13 feeder upgrade</t>
  </si>
  <si>
    <t>PJ0984</t>
  </si>
  <si>
    <t>CRM15 new feeder</t>
  </si>
  <si>
    <t>PJ0985</t>
  </si>
  <si>
    <t>CRM24 Feeder extension</t>
  </si>
  <si>
    <t>PJ1422</t>
  </si>
  <si>
    <t>DC 4th transformer</t>
  </si>
  <si>
    <t>PJ1089</t>
  </si>
  <si>
    <t>DC Upgrade 66KV Dual Roll Switch</t>
  </si>
  <si>
    <t>DSA</t>
  </si>
  <si>
    <t>PJ1434</t>
  </si>
  <si>
    <t>DC02 Upgrade</t>
  </si>
  <si>
    <t>PJ1090</t>
  </si>
  <si>
    <t>DC05 Tie line</t>
  </si>
  <si>
    <t>PJ0904</t>
  </si>
  <si>
    <t>Demand Bucket 21_22 - Feeder Augmentations</t>
  </si>
  <si>
    <t>PJ0940</t>
  </si>
  <si>
    <t>PJ0905</t>
  </si>
  <si>
    <t>Demand Bucket 22_23 - Feeder Augmentations</t>
  </si>
  <si>
    <t>PJ0941</t>
  </si>
  <si>
    <t>PJ0906</t>
  </si>
  <si>
    <t>Demand Bucket 23_24 - Feeder Augmentations</t>
  </si>
  <si>
    <t>PJ0942</t>
  </si>
  <si>
    <t>PJ1541</t>
  </si>
  <si>
    <t>Demand Bucket 24_25 - Feeder Augmentations</t>
  </si>
  <si>
    <t>PJ1542</t>
  </si>
  <si>
    <t>PJ0986</t>
  </si>
  <si>
    <t>DMA 2nd Transformer</t>
  </si>
  <si>
    <t>PJ0987</t>
  </si>
  <si>
    <t>DMA 6MVAr capacitor bank</t>
  </si>
  <si>
    <t>PJ0988</t>
  </si>
  <si>
    <t>DN11 Feeder reconductoring</t>
  </si>
  <si>
    <t>PJ1091-0</t>
  </si>
  <si>
    <t>DSA 14_15 North P1</t>
  </si>
  <si>
    <t>PJ1092-0</t>
  </si>
  <si>
    <t>DSA 14_15 North P2</t>
  </si>
  <si>
    <t>PJ0991-0</t>
  </si>
  <si>
    <t>DSA 14_15 South P1</t>
  </si>
  <si>
    <t>PJ0992-0</t>
  </si>
  <si>
    <t>DSA 14_15 South P2</t>
  </si>
  <si>
    <t>PJ1582</t>
  </si>
  <si>
    <t>DSH21 tie line</t>
  </si>
  <si>
    <t>PJ1094</t>
  </si>
  <si>
    <t>DSS 15_16 North P1</t>
  </si>
  <si>
    <t>PJ1095</t>
  </si>
  <si>
    <t>DSS 15_16 North P2</t>
  </si>
  <si>
    <t>PJ1096</t>
  </si>
  <si>
    <t>DSS 15_16 North P3</t>
  </si>
  <si>
    <t>PJ0994</t>
  </si>
  <si>
    <t>DSS 15_16 South P1</t>
  </si>
  <si>
    <t>PJ0995</t>
  </si>
  <si>
    <t>DSS 15_16 South P2</t>
  </si>
  <si>
    <t>PJ0993</t>
  </si>
  <si>
    <t>DSS 15_16 South P3</t>
  </si>
  <si>
    <t>PJ1097</t>
  </si>
  <si>
    <t>DSS 16_17 North P1</t>
  </si>
  <si>
    <t>PJ1098</t>
  </si>
  <si>
    <t>DSS 16_17 North P2</t>
  </si>
  <si>
    <t>PJ1099</t>
  </si>
  <si>
    <t>DSS 16_17 North P3</t>
  </si>
  <si>
    <t>PJ0997</t>
  </si>
  <si>
    <t>DSS 16_17 South P1</t>
  </si>
  <si>
    <t>PJ0998</t>
  </si>
  <si>
    <t>DSS 16_17 South P2</t>
  </si>
  <si>
    <t>PJ0999</t>
  </si>
  <si>
    <t>DSS 16_17 South P3</t>
  </si>
  <si>
    <t>PJ1100</t>
  </si>
  <si>
    <t>DSS 17_18 North P1</t>
  </si>
  <si>
    <t>PJ1101</t>
  </si>
  <si>
    <t>DSS 17_18 North P2</t>
  </si>
  <si>
    <t>PJ1102</t>
  </si>
  <si>
    <t>DSS 17_18 North P3</t>
  </si>
  <si>
    <t>PJ1000</t>
  </si>
  <si>
    <t>DSS 17_18 South P1</t>
  </si>
  <si>
    <t>PJ1001</t>
  </si>
  <si>
    <t>DSS 17_18 South P2</t>
  </si>
  <si>
    <t>PJ1002</t>
  </si>
  <si>
    <t>DSS 17_18 South P3</t>
  </si>
  <si>
    <t>PJ1103</t>
  </si>
  <si>
    <t>DSS 18_19 North P1</t>
  </si>
  <si>
    <t>PJ1104</t>
  </si>
  <si>
    <t>DSS 18_19 North P2</t>
  </si>
  <si>
    <t>PJ1105</t>
  </si>
  <si>
    <t>DSS 18_19 North P3</t>
  </si>
  <si>
    <t>PJ1003</t>
  </si>
  <si>
    <t>DSS 18_19 South P1</t>
  </si>
  <si>
    <t>PJ1004</t>
  </si>
  <si>
    <t>DSS 18_19 South P2</t>
  </si>
  <si>
    <t>PJ1005</t>
  </si>
  <si>
    <t>DSS 18_19 South P3</t>
  </si>
  <si>
    <t>PJ1562</t>
  </si>
  <si>
    <t>DSS 19_20 North P1</t>
  </si>
  <si>
    <t>PJ1563</t>
  </si>
  <si>
    <t>DSS 19_20 North P2</t>
  </si>
  <si>
    <t>PJ1108</t>
  </si>
  <si>
    <t>DSS 19_20 North P3</t>
  </si>
  <si>
    <t>PJ1564</t>
  </si>
  <si>
    <t>DSS 19_20 South P1</t>
  </si>
  <si>
    <t>PJ1007</t>
  </si>
  <si>
    <t>DSS 19_20 South P2</t>
  </si>
  <si>
    <t>PJ1008</t>
  </si>
  <si>
    <t>DSS 19_20 South P3</t>
  </si>
  <si>
    <t>PJ1565</t>
  </si>
  <si>
    <t>DSS 20_21 North P2</t>
  </si>
  <si>
    <t>PJ1111</t>
  </si>
  <si>
    <t>DSS 20_21 North P3</t>
  </si>
  <si>
    <t>PJ1010</t>
  </si>
  <si>
    <t>DSS 20_21 South P2</t>
  </si>
  <si>
    <t>PJ1011</t>
  </si>
  <si>
    <t>DSS 20_21 South P3</t>
  </si>
  <si>
    <t>PJ1566</t>
  </si>
  <si>
    <t>DSS 21_22 North P1</t>
  </si>
  <si>
    <t>PJ1567</t>
  </si>
  <si>
    <t>DSS 21_22 North P2</t>
  </si>
  <si>
    <t>PJ1114</t>
  </si>
  <si>
    <t>DSS 21_22 North P3</t>
  </si>
  <si>
    <t>PJ1568</t>
  </si>
  <si>
    <t>DSS 21_22 South P2</t>
  </si>
  <si>
    <t>PJ1014</t>
  </si>
  <si>
    <t>DSS 21_22 South P3</t>
  </si>
  <si>
    <t>PJ1569</t>
  </si>
  <si>
    <t>DSS 22_23 North P2</t>
  </si>
  <si>
    <t>PJ1117</t>
  </si>
  <si>
    <t>DSS 22_23 North P3</t>
  </si>
  <si>
    <t>PJ1016</t>
  </si>
  <si>
    <t>DSS 22_23 South P2</t>
  </si>
  <si>
    <t>PJ1017</t>
  </si>
  <si>
    <t>DSS 22_23 South P3</t>
  </si>
  <si>
    <t>PJ1570</t>
  </si>
  <si>
    <t>DSS 23_24 North P2</t>
  </si>
  <si>
    <t>PJ1120</t>
  </si>
  <si>
    <t>DSS 23_24 North P3</t>
  </si>
  <si>
    <t>PJ1019</t>
  </si>
  <si>
    <t>DSS 23_24 South P2</t>
  </si>
  <si>
    <t>PJ1020</t>
  </si>
  <si>
    <t>DSS 23_24 South P3</t>
  </si>
  <si>
    <t>PJ1571</t>
  </si>
  <si>
    <t>DSS 24_25 North P2</t>
  </si>
  <si>
    <t>PJ1572</t>
  </si>
  <si>
    <t>DSS 24_25 North P3</t>
  </si>
  <si>
    <t>PJ1573</t>
  </si>
  <si>
    <t>DSS 24_25 South P2</t>
  </si>
  <si>
    <t>PJ1574</t>
  </si>
  <si>
    <t>DSS 24_25 South P3</t>
  </si>
  <si>
    <t>PJ1023</t>
  </si>
  <si>
    <t>DVY11 new feeder</t>
  </si>
  <si>
    <t>PJ1024</t>
  </si>
  <si>
    <t>DVY32 Feeder reconductoring</t>
  </si>
  <si>
    <t>PJ1122</t>
  </si>
  <si>
    <t>EM 3rd Transformer</t>
  </si>
  <si>
    <t>PJ1123</t>
  </si>
  <si>
    <t>EM01-OAK22 Tie</t>
  </si>
  <si>
    <t>PJ1583</t>
  </si>
  <si>
    <t>EM10 reconductor</t>
  </si>
  <si>
    <t>PJ1151</t>
  </si>
  <si>
    <t>EW RTS-EW Upgrade Droppers at EW</t>
  </si>
  <si>
    <t>PJ1125</t>
  </si>
  <si>
    <t>EW05 New Feeder</t>
  </si>
  <si>
    <t>PJ1028</t>
  </si>
  <si>
    <t>FSH14 New feeder</t>
  </si>
  <si>
    <t>PJ1029</t>
  </si>
  <si>
    <t>FSH24 new feeder</t>
  </si>
  <si>
    <t>PJ1030</t>
  </si>
  <si>
    <t>FTN14 Feeder re-arrangement</t>
  </si>
  <si>
    <t>PJ1126</t>
  </si>
  <si>
    <t>FTN23 Feeder reconductoring</t>
  </si>
  <si>
    <t>PJ1128</t>
  </si>
  <si>
    <t>GWNO Combine with EB Loop</t>
  </si>
  <si>
    <t>PJ1033</t>
  </si>
  <si>
    <t>HGS 6MVAr capacitor bank</t>
  </si>
  <si>
    <t>PJ1034</t>
  </si>
  <si>
    <t>HGS11 new feeder</t>
  </si>
  <si>
    <t>PJ1035</t>
  </si>
  <si>
    <t>HGS14 new feeder</t>
  </si>
  <si>
    <t>PJ1418-0</t>
  </si>
  <si>
    <t>HGS-RBD Environmental Survey</t>
  </si>
  <si>
    <t>PJ1561</t>
  </si>
  <si>
    <t>HGS-RBD new 66kV line</t>
  </si>
  <si>
    <t>PJ1544</t>
  </si>
  <si>
    <t>HV switch deployment 15_16</t>
  </si>
  <si>
    <t>PJ1545</t>
  </si>
  <si>
    <t>HV switch deployment 16_17</t>
  </si>
  <si>
    <t>PJ1546</t>
  </si>
  <si>
    <t>HV switch deployment 17_18</t>
  </si>
  <si>
    <t>PJ1547</t>
  </si>
  <si>
    <t>HV switch deployment 18_19</t>
  </si>
  <si>
    <t>PJ1548</t>
  </si>
  <si>
    <t>HV switch deployment 19_20</t>
  </si>
  <si>
    <t>PJ1549</t>
  </si>
  <si>
    <t>HV switch deployment 20_21</t>
  </si>
  <si>
    <t>PJ1039</t>
  </si>
  <si>
    <t>KBH 2nd Transformer</t>
  </si>
  <si>
    <t>PJ1040</t>
  </si>
  <si>
    <t>KBH reactive power compensation</t>
  </si>
  <si>
    <t>PJ1222</t>
  </si>
  <si>
    <t>KBH ZSS 66kV LINES VARIATION</t>
  </si>
  <si>
    <t>PJ1056</t>
  </si>
  <si>
    <t>KBH35 Feeder extension</t>
  </si>
  <si>
    <t>PJ1576</t>
  </si>
  <si>
    <t>KBH-M-MC 66kV line reconductor</t>
  </si>
  <si>
    <t>PJ1217</t>
  </si>
  <si>
    <t xml:space="preserve">Keysborough 66/22kV ZSS </t>
  </si>
  <si>
    <t>PJ1041</t>
  </si>
  <si>
    <t>LD2 Feeder reconductoring</t>
  </si>
  <si>
    <t>PJ1042</t>
  </si>
  <si>
    <t>LD34 New feeder</t>
  </si>
  <si>
    <t>PJ1043</t>
  </si>
  <si>
    <t>LD7 Feeder reconductoring</t>
  </si>
  <si>
    <t>PJ1044</t>
  </si>
  <si>
    <t>LWN 6MVAr capacitor bank</t>
  </si>
  <si>
    <t>PJ1216</t>
  </si>
  <si>
    <t>LWN Tx#2</t>
  </si>
  <si>
    <t>PJ1587</t>
  </si>
  <si>
    <t>M32 feeder exit cable upgrade</t>
  </si>
  <si>
    <t>PJ1049</t>
  </si>
  <si>
    <t>MC7 Feeder reconductoring</t>
  </si>
  <si>
    <t>PJ1046</t>
  </si>
  <si>
    <t>MC8 New feeder</t>
  </si>
  <si>
    <t>PJ1585</t>
  </si>
  <si>
    <t>MGE New feeder</t>
  </si>
  <si>
    <t>PJ1231</t>
  </si>
  <si>
    <t>MR21 - MR 32 Tie</t>
  </si>
  <si>
    <t>PJ1591</t>
  </si>
  <si>
    <t>MR24 cable upgrades</t>
  </si>
  <si>
    <t>PJ1138</t>
  </si>
  <si>
    <t>MR33 New Feeder</t>
  </si>
  <si>
    <t>GP</t>
  </si>
  <si>
    <t>PJ1550</t>
  </si>
  <si>
    <t>MRA Land Acquisition</t>
  </si>
  <si>
    <t>Non Network - General</t>
  </si>
  <si>
    <t>PJ1052</t>
  </si>
  <si>
    <t>MTN 3rd Transformer</t>
  </si>
  <si>
    <t>PJ1053</t>
  </si>
  <si>
    <t>MTN 6MVAr capacitor bank</t>
  </si>
  <si>
    <t>PJ1054-0</t>
  </si>
  <si>
    <t>MTN22 Feeder reconductoring</t>
  </si>
  <si>
    <t>PJ1590</t>
  </si>
  <si>
    <t>MTN33 new feeder</t>
  </si>
  <si>
    <t>PJ1141</t>
  </si>
  <si>
    <t>MTS-OR Upgrade</t>
  </si>
  <si>
    <t>PJ1143-0</t>
  </si>
  <si>
    <t>NB-BT 66 kV line Uprate</t>
  </si>
  <si>
    <t>PJ1144</t>
  </si>
  <si>
    <t>NO 3rd Transformer</t>
  </si>
  <si>
    <t>PJ1589</t>
  </si>
  <si>
    <t>NW21 feeder reconductor</t>
  </si>
  <si>
    <t>PJ1148</t>
  </si>
  <si>
    <t>OAK23 upgrade</t>
  </si>
  <si>
    <t>PJ1124</t>
  </si>
  <si>
    <t>OR23 upgrade feeder</t>
  </si>
  <si>
    <t>PJ1167</t>
  </si>
  <si>
    <t>OR25 Upgrade Feeder</t>
  </si>
  <si>
    <t>PJ1057</t>
  </si>
  <si>
    <t>RBD11 Feeder Extension</t>
  </si>
  <si>
    <t>DL</t>
  </si>
  <si>
    <t>PJ1435</t>
  </si>
  <si>
    <t>Reactive Power Compensation 13/14 - N</t>
  </si>
  <si>
    <t>PJ1553</t>
  </si>
  <si>
    <t>Reactive Power Compensation 15_16 North</t>
  </si>
  <si>
    <t>PJ1554</t>
  </si>
  <si>
    <t>Reactive Power Compensation 15_16 South</t>
  </si>
  <si>
    <t>PJ1555</t>
  </si>
  <si>
    <t>Reactive Power Compensation 19_20 North</t>
  </si>
  <si>
    <t>PJ1556</t>
  </si>
  <si>
    <t>Reactive Power Compensation 19_20 South</t>
  </si>
  <si>
    <t>PJ1557</t>
  </si>
  <si>
    <t>Reactive Power Compensation 21_22 North</t>
  </si>
  <si>
    <t>PJ1558</t>
  </si>
  <si>
    <t>Reactive Power Compensation 21_22 South</t>
  </si>
  <si>
    <t>PJ1559</t>
  </si>
  <si>
    <t>Reactive Power Compensation 22_23 North</t>
  </si>
  <si>
    <t>PJ1560</t>
  </si>
  <si>
    <t>Reactive Power Compensation 22_23 South</t>
  </si>
  <si>
    <t>PJ1228</t>
  </si>
  <si>
    <t>RTS 66kV Line works associated with RTS Redevelopment</t>
  </si>
  <si>
    <t>PJ1575</t>
  </si>
  <si>
    <t>RWTS-NW-BH 3rd 66kV line</t>
  </si>
  <si>
    <t>PJ1552</t>
  </si>
  <si>
    <t>SCY Land Acquisition</t>
  </si>
  <si>
    <t>PJ1421</t>
  </si>
  <si>
    <t>SCY New ZSS and SubT</t>
  </si>
  <si>
    <t>PJ1551</t>
  </si>
  <si>
    <t>SKE Land Acquisition</t>
  </si>
  <si>
    <t>PJ1419</t>
  </si>
  <si>
    <t>SKE New ZSS &amp; subT</t>
  </si>
  <si>
    <t>PJ1153</t>
  </si>
  <si>
    <t>SR13 load transfer</t>
  </si>
  <si>
    <t>PJ1154</t>
  </si>
  <si>
    <t>SS 3rd Transformer</t>
  </si>
  <si>
    <t>PJ1063</t>
  </si>
  <si>
    <t>SVE New ZSS &amp; subt lines</t>
  </si>
  <si>
    <t>PJ1157</t>
  </si>
  <si>
    <t>SVTS-EB Reconductor</t>
  </si>
  <si>
    <t>PJ1447</t>
  </si>
  <si>
    <t>SVTS-RD 66kV line (Citipower project)</t>
  </si>
  <si>
    <t>PJ1158</t>
  </si>
  <si>
    <t>SVW 3rd Transformer</t>
  </si>
  <si>
    <t>PJ1065</t>
  </si>
  <si>
    <t>TBTS-HGS line upgrade</t>
  </si>
  <si>
    <t>PJ1492</t>
  </si>
  <si>
    <t>TLM DSA List 2</t>
  </si>
  <si>
    <t>PJ1490</t>
  </si>
  <si>
    <t>TLM DSA List 3</t>
  </si>
  <si>
    <t>DSS</t>
  </si>
  <si>
    <t>PJ1491</t>
  </si>
  <si>
    <t>TLM DSS List 1</t>
  </si>
  <si>
    <t>PJ1163</t>
  </si>
  <si>
    <t>TSTS-DC No1 Reconductor</t>
  </si>
  <si>
    <t>PJ1164</t>
  </si>
  <si>
    <t>TSTS-DC No2 Reconductor</t>
  </si>
  <si>
    <t>PJ1165</t>
  </si>
  <si>
    <t>TSTS-DC TSTS-WD Survey Uprate</t>
  </si>
  <si>
    <t>PJ1166</t>
  </si>
  <si>
    <t>TSTS-WD Reconductor</t>
  </si>
  <si>
    <t>PJ1593</t>
  </si>
  <si>
    <t>WD new feeder</t>
  </si>
  <si>
    <t>PJ1168</t>
  </si>
  <si>
    <t>WD16 WD26 Convert to 11kV</t>
  </si>
  <si>
    <t>O</t>
  </si>
  <si>
    <t>OT</t>
  </si>
  <si>
    <t>PJ1213</t>
  </si>
  <si>
    <t>Network Information</t>
  </si>
  <si>
    <t>OT Test Lab</t>
  </si>
  <si>
    <t>PJ1378</t>
  </si>
  <si>
    <t>14-Lidar Pilot</t>
  </si>
  <si>
    <t>PJ1385</t>
  </si>
  <si>
    <t>Service Mains Deterioration (Field Work)</t>
  </si>
  <si>
    <t>PJ1386</t>
  </si>
  <si>
    <t>PQ and event Logging and Retrieval</t>
  </si>
  <si>
    <t>PJ1387</t>
  </si>
  <si>
    <t>Outage Data Management and fault detection</t>
  </si>
  <si>
    <t>PJ1398</t>
  </si>
  <si>
    <t>18-TestHarness Y2</t>
  </si>
  <si>
    <t>PJ1400</t>
  </si>
  <si>
    <t>18-LidarAM</t>
  </si>
  <si>
    <t>PJ1405</t>
  </si>
  <si>
    <t>21-DistControl</t>
  </si>
  <si>
    <t>PJ1407</t>
  </si>
  <si>
    <t>Proof of Concept development of various new and innovative technologies</t>
  </si>
  <si>
    <t>PJ1413</t>
  </si>
  <si>
    <t>17-ACM Y1-Y5</t>
  </si>
  <si>
    <t>PJ1500</t>
  </si>
  <si>
    <t>OT Securtity  (Network part)</t>
  </si>
  <si>
    <t>Non Network - SCADA</t>
  </si>
  <si>
    <t>PJ1597</t>
  </si>
  <si>
    <t>Network and Tarriff optimisation</t>
  </si>
  <si>
    <t>PJ1598</t>
  </si>
  <si>
    <t>Analytics and Forecasting toolset</t>
  </si>
  <si>
    <t>PJ1599</t>
  </si>
  <si>
    <t>Disturbance recorders and fault detection</t>
  </si>
  <si>
    <t>PJ1600</t>
  </si>
  <si>
    <t>Fault Location Identification and app development</t>
  </si>
  <si>
    <t>GT</t>
  </si>
  <si>
    <t>PJ1169</t>
  </si>
  <si>
    <t>Network Performance</t>
  </si>
  <si>
    <t>Fleet 15 - Replacement &amp; New</t>
  </si>
  <si>
    <t>PJ1170</t>
  </si>
  <si>
    <t>Fleet 16 - Replacement</t>
  </si>
  <si>
    <t>PJ1640</t>
  </si>
  <si>
    <t>Fleet 16 - New</t>
  </si>
  <si>
    <t>PJ1171</t>
  </si>
  <si>
    <t>Fleet 17 - Replacement</t>
  </si>
  <si>
    <t>PJ1641</t>
  </si>
  <si>
    <t>Fleet 17 - New</t>
  </si>
  <si>
    <t>PJ1172</t>
  </si>
  <si>
    <t>Fleet 18 - Replacement</t>
  </si>
  <si>
    <t>PJ1642</t>
  </si>
  <si>
    <t>Fleet 18 - New</t>
  </si>
  <si>
    <t>PJ1173</t>
  </si>
  <si>
    <t>Fleet 19 - Replacement</t>
  </si>
  <si>
    <t>PJ1174</t>
  </si>
  <si>
    <t>Fleet 20 - Replacement</t>
  </si>
  <si>
    <t>PJ1175</t>
  </si>
  <si>
    <t>Fleet 21 - Replacement</t>
  </si>
  <si>
    <t>PJ1176</t>
  </si>
  <si>
    <t>Fleet 22 - Replacement</t>
  </si>
  <si>
    <t>PJ1177</t>
  </si>
  <si>
    <t>Fleet 23 - Replacement</t>
  </si>
  <si>
    <t>PJ1178</t>
  </si>
  <si>
    <t>Fleet 24 - Replacement</t>
  </si>
  <si>
    <t>GE</t>
  </si>
  <si>
    <t>PJ1179</t>
  </si>
  <si>
    <t>Tools 15</t>
  </si>
  <si>
    <t>PJ1180</t>
  </si>
  <si>
    <t>Tools 16</t>
  </si>
  <si>
    <t>PJ1181</t>
  </si>
  <si>
    <t>Tools 17</t>
  </si>
  <si>
    <t>PJ1182</t>
  </si>
  <si>
    <t>Tools 18</t>
  </si>
  <si>
    <t>PJ1183</t>
  </si>
  <si>
    <t>Tools 19</t>
  </si>
  <si>
    <t>PJ1184</t>
  </si>
  <si>
    <t>Tools 20</t>
  </si>
  <si>
    <t>PJ1185</t>
  </si>
  <si>
    <t>Tools 21</t>
  </si>
  <si>
    <t>PJ1186</t>
  </si>
  <si>
    <t>Tools 22</t>
  </si>
  <si>
    <t>PJ1187</t>
  </si>
  <si>
    <t>Tools 23</t>
  </si>
  <si>
    <t>PJ1188</t>
  </si>
  <si>
    <t>Tools 24</t>
  </si>
  <si>
    <t>PJ1189</t>
  </si>
  <si>
    <t>Property 15 - Maintain</t>
  </si>
  <si>
    <t>PJ1190</t>
  </si>
  <si>
    <t>Property 16 - Maintain</t>
  </si>
  <si>
    <t>PJ1643</t>
  </si>
  <si>
    <t>Property 16 - New Depot (replacement for Clayton)</t>
  </si>
  <si>
    <t>PJ1191</t>
  </si>
  <si>
    <t>Property 17 - Maintain</t>
  </si>
  <si>
    <t>PJ1192</t>
  </si>
  <si>
    <t>Property 18 - Maintain</t>
  </si>
  <si>
    <t>PJ1193</t>
  </si>
  <si>
    <t>Property 19 - Maintain</t>
  </si>
  <si>
    <t>PJ1194</t>
  </si>
  <si>
    <t>Property 20 - Maintain</t>
  </si>
  <si>
    <t>PJ1195</t>
  </si>
  <si>
    <t>Property 21 - Maintain</t>
  </si>
  <si>
    <t>PJ1196</t>
  </si>
  <si>
    <t>Property 22 - Maintain</t>
  </si>
  <si>
    <t>PJ1197</t>
  </si>
  <si>
    <t>Property 23 - Maintain</t>
  </si>
  <si>
    <t>PJ1198</t>
  </si>
  <si>
    <t>Property 24 - Maintain</t>
  </si>
  <si>
    <t>PJ1701</t>
  </si>
  <si>
    <t>Property 25 - Maintain</t>
  </si>
  <si>
    <t>PJ1653</t>
  </si>
  <si>
    <t>Fleet 25 - Replacement</t>
  </si>
  <si>
    <t>PJ1654</t>
  </si>
  <si>
    <t>Tools 25</t>
  </si>
  <si>
    <t>PR</t>
  </si>
  <si>
    <t>PJ1665</t>
  </si>
  <si>
    <t>Secondary Assets</t>
  </si>
  <si>
    <t>CCTV  Rollout</t>
  </si>
  <si>
    <t>PJ1702</t>
  </si>
  <si>
    <t>PJ0295</t>
  </si>
  <si>
    <t>Remote IED Management - Rollout</t>
  </si>
  <si>
    <t>PJ1700</t>
  </si>
  <si>
    <t xml:space="preserve">Remote IED Management - Rollout </t>
  </si>
  <si>
    <t>PJ0296</t>
  </si>
  <si>
    <t>Remote IED Management - Trial</t>
  </si>
  <si>
    <t>PJ0298</t>
  </si>
  <si>
    <t>ROSA Reactivation</t>
  </si>
  <si>
    <t>PJ0129</t>
  </si>
  <si>
    <t>Primary Assets</t>
  </si>
  <si>
    <t>Spare Storage Warehouse</t>
  </si>
  <si>
    <t>PQ</t>
  </si>
  <si>
    <t>PJ1066</t>
  </si>
  <si>
    <t>BH BTOS</t>
  </si>
  <si>
    <t>PJ1067</t>
  </si>
  <si>
    <t>BH Harmonic Filter</t>
  </si>
  <si>
    <t>PJ0970</t>
  </si>
  <si>
    <t>BU Harmonic Filter</t>
  </si>
  <si>
    <t>PJ1073</t>
  </si>
  <si>
    <t>BW Harmonic Filter</t>
  </si>
  <si>
    <t>PJ0972</t>
  </si>
  <si>
    <t>Terminal Station PQ Meters (Phase 2)</t>
  </si>
  <si>
    <t>PJ1076</t>
  </si>
  <si>
    <t>CFD Harmonic Filter</t>
  </si>
  <si>
    <t>PJ1577</t>
  </si>
  <si>
    <t>Distribution transformer OLTC trial</t>
  </si>
  <si>
    <t>PJ1022</t>
  </si>
  <si>
    <t>DVY BTOS</t>
  </si>
  <si>
    <t>PJ1235</t>
  </si>
  <si>
    <t xml:space="preserve">EL Harmonic filters </t>
  </si>
  <si>
    <t>PJ1594</t>
  </si>
  <si>
    <t>End of feeder PQ meter CTs</t>
  </si>
  <si>
    <t>PJ1140</t>
  </si>
  <si>
    <t>End of feeder PQ meters</t>
  </si>
  <si>
    <t>PJ0918</t>
  </si>
  <si>
    <t>PJ0954</t>
  </si>
  <si>
    <t>PJ0895</t>
  </si>
  <si>
    <t>PJ0931</t>
  </si>
  <si>
    <t>PJ0920</t>
  </si>
  <si>
    <t>PJ0956</t>
  </si>
  <si>
    <t>PJ1159</t>
  </si>
  <si>
    <t>PJ0989</t>
  </si>
  <si>
    <t>PJ1026</t>
  </si>
  <si>
    <t>Terminal Station PQ Meters (Phase 1)</t>
  </si>
  <si>
    <t>PJ1543</t>
  </si>
  <si>
    <t>FSH BTOS</t>
  </si>
  <si>
    <t>PJ1127</t>
  </si>
  <si>
    <t>GW BTOS</t>
  </si>
  <si>
    <t>PJ1032</t>
  </si>
  <si>
    <t>GW Harmonic Filter</t>
  </si>
  <si>
    <t>PJ1132</t>
  </si>
  <si>
    <t>K BTOS</t>
  </si>
  <si>
    <t>PJ1133</t>
  </si>
  <si>
    <t>K Harmonic Filter</t>
  </si>
  <si>
    <t>PJ0907</t>
  </si>
  <si>
    <t>LVR-Phase 1</t>
  </si>
  <si>
    <t>PJ0943</t>
  </si>
  <si>
    <t>PJ1539</t>
  </si>
  <si>
    <t>LVR-Phase 10</t>
  </si>
  <si>
    <t>PJ1540</t>
  </si>
  <si>
    <t>PJ0909</t>
  </si>
  <si>
    <t>LVR-Phase 2</t>
  </si>
  <si>
    <t>PJ0945</t>
  </si>
  <si>
    <t>PJ0910</t>
  </si>
  <si>
    <t>LVR-Phase 3</t>
  </si>
  <si>
    <t>PJ0946</t>
  </si>
  <si>
    <t>PJ0911</t>
  </si>
  <si>
    <t>LVR-Phase 4</t>
  </si>
  <si>
    <t>PJ0947</t>
  </si>
  <si>
    <t>PJ0912</t>
  </si>
  <si>
    <t>LVR-Phase 5</t>
  </si>
  <si>
    <t>PJ0948</t>
  </si>
  <si>
    <t>PJ0913</t>
  </si>
  <si>
    <t>LVR-Phase 6</t>
  </si>
  <si>
    <t>PJ0949</t>
  </si>
  <si>
    <t>PJ0914</t>
  </si>
  <si>
    <t>LVR-Phase 7</t>
  </si>
  <si>
    <t>PJ0950</t>
  </si>
  <si>
    <t>PJ0915</t>
  </si>
  <si>
    <t>LVR-Phase 8</t>
  </si>
  <si>
    <t>PJ0951</t>
  </si>
  <si>
    <t>PJ0916</t>
  </si>
  <si>
    <t>LVR-Phase 9</t>
  </si>
  <si>
    <t>PJ0952</t>
  </si>
  <si>
    <t>PJ1045</t>
  </si>
  <si>
    <t>MC BTOS</t>
  </si>
  <si>
    <t>PJ1136</t>
  </si>
  <si>
    <t>MGE BTOS</t>
  </si>
  <si>
    <t>PJ1137</t>
  </si>
  <si>
    <t>MR Harmonic Filter</t>
  </si>
  <si>
    <t>PJ1142</t>
  </si>
  <si>
    <t>NB Harmonic Filter</t>
  </si>
  <si>
    <t>PJ1145</t>
  </si>
  <si>
    <t>NO BTOS</t>
  </si>
  <si>
    <t>PJ1146</t>
  </si>
  <si>
    <t>NW Harmonic Filter</t>
  </si>
  <si>
    <t>PJ1147</t>
  </si>
  <si>
    <t>OAK Harmonic Filter</t>
  </si>
  <si>
    <t>PJ1155</t>
  </si>
  <si>
    <t>SS BTOS</t>
  </si>
  <si>
    <t>PE</t>
  </si>
  <si>
    <t>PJ0424</t>
  </si>
  <si>
    <t>Health &amp; Safety</t>
  </si>
  <si>
    <t>CRM Bunding Works</t>
  </si>
  <si>
    <t>PJ0425</t>
  </si>
  <si>
    <t>DSH Bunding Works</t>
  </si>
  <si>
    <t>PJ0426</t>
  </si>
  <si>
    <t>FSH Noise Reduction Works</t>
  </si>
  <si>
    <t>PJ0427</t>
  </si>
  <si>
    <t>FTN Noise Reduction Works</t>
  </si>
  <si>
    <t>PJ0428</t>
  </si>
  <si>
    <t>DC Noise Reduction Works</t>
  </si>
  <si>
    <t>PJ0429</t>
  </si>
  <si>
    <t>EL Noise Reduction Works</t>
  </si>
  <si>
    <t>PJ0430</t>
  </si>
  <si>
    <t>EM Bunding Works</t>
  </si>
  <si>
    <t>PJ0431</t>
  </si>
  <si>
    <t>EM Noise Reduction Works</t>
  </si>
  <si>
    <t>PJ0432</t>
  </si>
  <si>
    <t>GW Noise Reduction Works</t>
  </si>
  <si>
    <t>PJ0433</t>
  </si>
  <si>
    <t>NB Noise Reduction Works</t>
  </si>
  <si>
    <t>PJ0434</t>
  </si>
  <si>
    <t>NO Bunding Works</t>
  </si>
  <si>
    <t>PJ1639</t>
  </si>
  <si>
    <t xml:space="preserve">K Bunding Works </t>
  </si>
  <si>
    <t>PJ0435</t>
  </si>
  <si>
    <t>SR Noise Reduction Works</t>
  </si>
  <si>
    <t>PJ0436</t>
  </si>
  <si>
    <t>WD Noise Reduction Works</t>
  </si>
  <si>
    <t>PJ1365</t>
  </si>
  <si>
    <t>Land Management</t>
  </si>
  <si>
    <t>PJ1366</t>
  </si>
  <si>
    <t>Asbestos Removal-1</t>
  </si>
  <si>
    <t>PJ1367</t>
  </si>
  <si>
    <t>Asbestos Removal-2</t>
  </si>
  <si>
    <t>PJ1368</t>
  </si>
  <si>
    <t>Asbestos Removal-3</t>
  </si>
  <si>
    <t>PJ1369</t>
  </si>
  <si>
    <t>Asbestos Removal-4</t>
  </si>
  <si>
    <t>PJ1370</t>
  </si>
  <si>
    <t>Asbestos Removal-5</t>
  </si>
  <si>
    <t>PJ1371</t>
  </si>
  <si>
    <t>Asbestos Removal-6</t>
  </si>
  <si>
    <t>PJ1372</t>
  </si>
  <si>
    <t>Asbestos Removal-7</t>
  </si>
  <si>
    <t>PJ1373</t>
  </si>
  <si>
    <t>Asbestos Removal-8</t>
  </si>
  <si>
    <t>PJ1374</t>
  </si>
  <si>
    <t>Asbestos Removal-9</t>
  </si>
  <si>
    <t>PJ1375</t>
  </si>
  <si>
    <t>Asbestos Removal-10</t>
  </si>
  <si>
    <t>PJ11639</t>
  </si>
  <si>
    <t>Climate resilence work</t>
  </si>
  <si>
    <t>PJ0437</t>
  </si>
  <si>
    <t>Clashing South 15</t>
  </si>
  <si>
    <t>PJ0438</t>
  </si>
  <si>
    <t>Clashing South 16</t>
  </si>
  <si>
    <t>PJ0439</t>
  </si>
  <si>
    <t>Clashing South 17</t>
  </si>
  <si>
    <t>PJ0440</t>
  </si>
  <si>
    <t>Clashing South 18</t>
  </si>
  <si>
    <t>PJ0441</t>
  </si>
  <si>
    <t>Clashing South 19</t>
  </si>
  <si>
    <t>PJ0442</t>
  </si>
  <si>
    <t>Clashing South 20</t>
  </si>
  <si>
    <t>PJ0443</t>
  </si>
  <si>
    <t>Clashing South 21</t>
  </si>
  <si>
    <t>PJ0444</t>
  </si>
  <si>
    <t>Clashing South 22</t>
  </si>
  <si>
    <t>PJ0445</t>
  </si>
  <si>
    <t>Clashing South 23</t>
  </si>
  <si>
    <t>PJ0446</t>
  </si>
  <si>
    <t>Clashing South 24</t>
  </si>
  <si>
    <t>PJ0447</t>
  </si>
  <si>
    <t>Possum Proof BR1</t>
  </si>
  <si>
    <t>PJ0448</t>
  </si>
  <si>
    <t>Possum Proof BR10</t>
  </si>
  <si>
    <t>PJ0449</t>
  </si>
  <si>
    <t>Possum Proof BR13</t>
  </si>
  <si>
    <t>PJ0450</t>
  </si>
  <si>
    <t>Possum Proof BR15</t>
  </si>
  <si>
    <t>PJ0451</t>
  </si>
  <si>
    <t>Possum Proof BR6</t>
  </si>
  <si>
    <t>PJ0452</t>
  </si>
  <si>
    <t>Possum Proof BR9</t>
  </si>
  <si>
    <t>PJ0453</t>
  </si>
  <si>
    <t>Possum Proof CRM12</t>
  </si>
  <si>
    <t>PJ0454</t>
  </si>
  <si>
    <t>Possum Proof CRM13</t>
  </si>
  <si>
    <t>PJ0455</t>
  </si>
  <si>
    <t>Possum Proof CRM14</t>
  </si>
  <si>
    <t>PJ0456</t>
  </si>
  <si>
    <t>Possum Proof CRM21</t>
  </si>
  <si>
    <t>PJ0457</t>
  </si>
  <si>
    <t>Possum Proof CRM22</t>
  </si>
  <si>
    <t>PJ0458</t>
  </si>
  <si>
    <t>Possum Proof CRM24</t>
  </si>
  <si>
    <t>PJ0459</t>
  </si>
  <si>
    <t>Possum Proof CRM33</t>
  </si>
  <si>
    <t>PJ0460</t>
  </si>
  <si>
    <t>Possum Proof CRM34</t>
  </si>
  <si>
    <t>PJ0461</t>
  </si>
  <si>
    <t>Possum Proof CRM35</t>
  </si>
  <si>
    <t>PJ0462</t>
  </si>
  <si>
    <t>Possum Proof DMA11</t>
  </si>
  <si>
    <t>PJ0463</t>
  </si>
  <si>
    <t>Possum Proof DMA12</t>
  </si>
  <si>
    <t>PJ0464</t>
  </si>
  <si>
    <t>Possum Proof DMA13</t>
  </si>
  <si>
    <t>PJ0465</t>
  </si>
  <si>
    <t>Possum Proof DMA14</t>
  </si>
  <si>
    <t>PJ0466</t>
  </si>
  <si>
    <t>Possum Proof DMA15</t>
  </si>
  <si>
    <t>PJ0467</t>
  </si>
  <si>
    <t>Possum Proof DN10</t>
  </si>
  <si>
    <t>PJ0468</t>
  </si>
  <si>
    <t>Possum Proof DN11</t>
  </si>
  <si>
    <t>PJ0469</t>
  </si>
  <si>
    <t>Possum Proof DN13</t>
  </si>
  <si>
    <t>PJ0470</t>
  </si>
  <si>
    <t>Possum Proof DN2</t>
  </si>
  <si>
    <t>PJ0471</t>
  </si>
  <si>
    <t>Possum Proof DN21</t>
  </si>
  <si>
    <t>PJ0472</t>
  </si>
  <si>
    <t>Possum Proof DN22</t>
  </si>
  <si>
    <t>PJ0473</t>
  </si>
  <si>
    <t>Possum Proof DN24</t>
  </si>
  <si>
    <t>PJ0474</t>
  </si>
  <si>
    <t>Possum Proof DN25</t>
  </si>
  <si>
    <t>PJ0475</t>
  </si>
  <si>
    <t>Possum Proof DN4</t>
  </si>
  <si>
    <t>PJ0476</t>
  </si>
  <si>
    <t>Possum Proof DN6</t>
  </si>
  <si>
    <t>PJ0477</t>
  </si>
  <si>
    <t>Possum Proof DN7</t>
  </si>
  <si>
    <t>PJ0478</t>
  </si>
  <si>
    <t>Possum Proof DN8</t>
  </si>
  <si>
    <t>PJ0479</t>
  </si>
  <si>
    <t>Possum Proof DN9</t>
  </si>
  <si>
    <t>PJ0480</t>
  </si>
  <si>
    <t>Possum Proof DSH13</t>
  </si>
  <si>
    <t>PJ0481</t>
  </si>
  <si>
    <t>Possum Proof DSH14</t>
  </si>
  <si>
    <t>PJ0482</t>
  </si>
  <si>
    <t>Possum Proof DSH24</t>
  </si>
  <si>
    <t>PJ0483</t>
  </si>
  <si>
    <t>Possum Proof DSH31</t>
  </si>
  <si>
    <t>PJ0484</t>
  </si>
  <si>
    <t>Possum Proof DSH32</t>
  </si>
  <si>
    <t>PJ0485</t>
  </si>
  <si>
    <t>Possum Proof DSH33</t>
  </si>
  <si>
    <t>PJ0486</t>
  </si>
  <si>
    <t>Possum Proof DSH34</t>
  </si>
  <si>
    <t>PJ0487</t>
  </si>
  <si>
    <t>Possum Proof DVY13</t>
  </si>
  <si>
    <t>PJ0488</t>
  </si>
  <si>
    <t>Possum Proof DVY14</t>
  </si>
  <si>
    <t>PJ0489</t>
  </si>
  <si>
    <t>Possum Proof DVY21</t>
  </si>
  <si>
    <t>PJ0490</t>
  </si>
  <si>
    <t>Possum Proof DVY22</t>
  </si>
  <si>
    <t>PJ0491</t>
  </si>
  <si>
    <t>Possum Proof DVY24</t>
  </si>
  <si>
    <t>PJ0492</t>
  </si>
  <si>
    <t>Possum Proof DVY31</t>
  </si>
  <si>
    <t>PJ0493</t>
  </si>
  <si>
    <t>Possum Proof DVY32</t>
  </si>
  <si>
    <t>PJ0494</t>
  </si>
  <si>
    <t>Possum Proof DVY33</t>
  </si>
  <si>
    <t>PJ0495</t>
  </si>
  <si>
    <t>Possum Proof DVY34</t>
  </si>
  <si>
    <t>PJ0496</t>
  </si>
  <si>
    <t>Possum Proof FSH11</t>
  </si>
  <si>
    <t>PJ0497</t>
  </si>
  <si>
    <t>Possum Proof FSH12</t>
  </si>
  <si>
    <t>PJ0498</t>
  </si>
  <si>
    <t>Possum Proof FSH13</t>
  </si>
  <si>
    <t>PJ0499</t>
  </si>
  <si>
    <t>Possum Proof FSH21</t>
  </si>
  <si>
    <t>PJ0500</t>
  </si>
  <si>
    <t>Possum Proof FSH22</t>
  </si>
  <si>
    <t>PJ0501</t>
  </si>
  <si>
    <t>Possum Proof FSH23</t>
  </si>
  <si>
    <t>PJ0502</t>
  </si>
  <si>
    <t>Possum Proof FSH31</t>
  </si>
  <si>
    <t>PJ0503</t>
  </si>
  <si>
    <t>Possum Proof FSH32</t>
  </si>
  <si>
    <t>PJ0504</t>
  </si>
  <si>
    <t>Possum Proof FSH33</t>
  </si>
  <si>
    <t>PJ0505</t>
  </si>
  <si>
    <t>Possum Proof FSH34</t>
  </si>
  <si>
    <t>PJ0506</t>
  </si>
  <si>
    <t>Possum Proof FTN11</t>
  </si>
  <si>
    <t>PJ0507</t>
  </si>
  <si>
    <t>Possum Proof FTN12</t>
  </si>
  <si>
    <t>PJ0508</t>
  </si>
  <si>
    <t>Possum Proof FTN13</t>
  </si>
  <si>
    <t>PJ0509</t>
  </si>
  <si>
    <t>Possum Proof FTN14</t>
  </si>
  <si>
    <t>PJ0510</t>
  </si>
  <si>
    <t>Possum Proof FTN21</t>
  </si>
  <si>
    <t>PJ0511</t>
  </si>
  <si>
    <t>Possum Proof FTN22</t>
  </si>
  <si>
    <t>PJ0512</t>
  </si>
  <si>
    <t>Possum Proof FTN23</t>
  </si>
  <si>
    <t>PJ0513</t>
  </si>
  <si>
    <t>Possum Proof FTN24</t>
  </si>
  <si>
    <t>PJ0514</t>
  </si>
  <si>
    <t>Possum Proof FTN25</t>
  </si>
  <si>
    <t>PJ0515</t>
  </si>
  <si>
    <t>Possum Proof HGS21</t>
  </si>
  <si>
    <t>PJ0516</t>
  </si>
  <si>
    <t>Possum Proof HGS22</t>
  </si>
  <si>
    <t>PJ0517</t>
  </si>
  <si>
    <t>Possum Proof HGS23</t>
  </si>
  <si>
    <t>PJ0518</t>
  </si>
  <si>
    <t>Possum Proof HGS31</t>
  </si>
  <si>
    <t>PJ0519</t>
  </si>
  <si>
    <t>Possum Proof HGS32</t>
  </si>
  <si>
    <t>PJ0520</t>
  </si>
  <si>
    <t>Possum Proof HGS33</t>
  </si>
  <si>
    <t>PJ0521</t>
  </si>
  <si>
    <t>Possum Proof LD1</t>
  </si>
  <si>
    <t>PJ0522</t>
  </si>
  <si>
    <t>Possum Proof LD2</t>
  </si>
  <si>
    <t>PJ0523</t>
  </si>
  <si>
    <t>Possum Proof LD3</t>
  </si>
  <si>
    <t>PJ0524</t>
  </si>
  <si>
    <t>Possum Proof LD4</t>
  </si>
  <si>
    <t>PJ0525</t>
  </si>
  <si>
    <t>Possum Proof LD5</t>
  </si>
  <si>
    <t>PJ0526</t>
  </si>
  <si>
    <t>Possum Proof LD6</t>
  </si>
  <si>
    <t>PJ0527</t>
  </si>
  <si>
    <t>Possum Proof LD7</t>
  </si>
  <si>
    <t>PJ0528</t>
  </si>
  <si>
    <t>Possum Proof LWN31</t>
  </si>
  <si>
    <t>PJ0529</t>
  </si>
  <si>
    <t>Possum Proof LWN32</t>
  </si>
  <si>
    <t>PJ0530</t>
  </si>
  <si>
    <t>Possum Proof LWN33</t>
  </si>
  <si>
    <t>PJ0531</t>
  </si>
  <si>
    <t>Possum Proof LWN34</t>
  </si>
  <si>
    <t>PJ0532</t>
  </si>
  <si>
    <t>Possum Proof M11</t>
  </si>
  <si>
    <t>PJ0533</t>
  </si>
  <si>
    <t>Possum Proof M12</t>
  </si>
  <si>
    <t>PJ0534</t>
  </si>
  <si>
    <t>Possum Proof M14</t>
  </si>
  <si>
    <t>PJ0535</t>
  </si>
  <si>
    <t>Possum Proof M16</t>
  </si>
  <si>
    <t>PJ0536</t>
  </si>
  <si>
    <t>Possum Proof M17</t>
  </si>
  <si>
    <t>PJ0537</t>
  </si>
  <si>
    <t>Possum Proof M18</t>
  </si>
  <si>
    <t>PJ0538</t>
  </si>
  <si>
    <t>Possum Proof M7</t>
  </si>
  <si>
    <t>PJ0539</t>
  </si>
  <si>
    <t>Possum Proof M8</t>
  </si>
  <si>
    <t>PJ0540</t>
  </si>
  <si>
    <t>Possum Proof MC1</t>
  </si>
  <si>
    <t>PJ0541</t>
  </si>
  <si>
    <t>Possum Proof MC10</t>
  </si>
  <si>
    <t>PJ0542</t>
  </si>
  <si>
    <t>Possum Proof MC2</t>
  </si>
  <si>
    <t>PJ0543</t>
  </si>
  <si>
    <t>Possum Proof MC3</t>
  </si>
  <si>
    <t>PJ0544</t>
  </si>
  <si>
    <t>Possum Proof MC4</t>
  </si>
  <si>
    <t>PJ0545</t>
  </si>
  <si>
    <t>Possum Proof MC5</t>
  </si>
  <si>
    <t>PJ0546</t>
  </si>
  <si>
    <t>Possum Proof MC6</t>
  </si>
  <si>
    <t>PJ0547</t>
  </si>
  <si>
    <t>Possum Proof MC7</t>
  </si>
  <si>
    <t>PJ0548</t>
  </si>
  <si>
    <t>Possum Proof MC9</t>
  </si>
  <si>
    <t>PJ0549</t>
  </si>
  <si>
    <t>Possum Proof MGE34</t>
  </si>
  <si>
    <t>PJ0550</t>
  </si>
  <si>
    <t>Possum Proof MTN21</t>
  </si>
  <si>
    <t>PJ0551</t>
  </si>
  <si>
    <t>Possum Proof MTN22</t>
  </si>
  <si>
    <t>PJ0552</t>
  </si>
  <si>
    <t>Possum Proof MTN23</t>
  </si>
  <si>
    <t>PJ0553</t>
  </si>
  <si>
    <t>Possum Proof MTN24</t>
  </si>
  <si>
    <t>PJ0554</t>
  </si>
  <si>
    <t>Possum Proof MTN31</t>
  </si>
  <si>
    <t>PJ0555</t>
  </si>
  <si>
    <t>Possum Proof MTN32</t>
  </si>
  <si>
    <t>PJ0556</t>
  </si>
  <si>
    <t>Possum Proof MTN6</t>
  </si>
  <si>
    <t>PJ0557</t>
  </si>
  <si>
    <t>Possum Proof MTN7</t>
  </si>
  <si>
    <t>PJ0558</t>
  </si>
  <si>
    <t>Possum Proof NP11</t>
  </si>
  <si>
    <t>PJ0559</t>
  </si>
  <si>
    <t>Possum Proof NP12</t>
  </si>
  <si>
    <t>PJ0560</t>
  </si>
  <si>
    <t>Possum Proof NP14</t>
  </si>
  <si>
    <t>PJ0561</t>
  </si>
  <si>
    <t>Possum Proof NP16</t>
  </si>
  <si>
    <t>PJ0562</t>
  </si>
  <si>
    <t>Possum Proof NP23</t>
  </si>
  <si>
    <t>PJ0563</t>
  </si>
  <si>
    <t>Possum Proof NP24</t>
  </si>
  <si>
    <t>PJ0564</t>
  </si>
  <si>
    <t>Possum Proof NP25</t>
  </si>
  <si>
    <t>PJ0565</t>
  </si>
  <si>
    <t>Possum Proof NP31</t>
  </si>
  <si>
    <t>PJ0566</t>
  </si>
  <si>
    <t>Possum Proof NP33</t>
  </si>
  <si>
    <t>PJ0567</t>
  </si>
  <si>
    <t>Possum Proof NP34</t>
  </si>
  <si>
    <t>PJ0568</t>
  </si>
  <si>
    <t>Possum Proof NP36</t>
  </si>
  <si>
    <t>PJ0569</t>
  </si>
  <si>
    <t>Possum Proof RBD12</t>
  </si>
  <si>
    <t>PJ0570</t>
  </si>
  <si>
    <t>Possum Proof RBD13</t>
  </si>
  <si>
    <t>PJ0571</t>
  </si>
  <si>
    <t>Possum Proof RBD14</t>
  </si>
  <si>
    <t>PJ0572</t>
  </si>
  <si>
    <t>Possum Proof RBD21</t>
  </si>
  <si>
    <t>PJ0573</t>
  </si>
  <si>
    <t>Possum Proof RBD22</t>
  </si>
  <si>
    <t>PJ0574</t>
  </si>
  <si>
    <t>Possum Proof RBD23</t>
  </si>
  <si>
    <t>PJ0575</t>
  </si>
  <si>
    <t>Possum Proof RBD24</t>
  </si>
  <si>
    <t>PJ0576</t>
  </si>
  <si>
    <t>Possum Proof STO12</t>
  </si>
  <si>
    <t>PJ0577</t>
  </si>
  <si>
    <t>Possum Proof STO13</t>
  </si>
  <si>
    <t>PJ0578</t>
  </si>
  <si>
    <t>Possum Proof STO21</t>
  </si>
  <si>
    <t>PJ0579</t>
  </si>
  <si>
    <t>Possum Proof STO22</t>
  </si>
  <si>
    <t>PJ0580</t>
  </si>
  <si>
    <t>Possum Proof STO23</t>
  </si>
  <si>
    <t>PJ0581</t>
  </si>
  <si>
    <t>RCGS Sth 1</t>
  </si>
  <si>
    <t>PJ0582</t>
  </si>
  <si>
    <t>RCGS Sth 10</t>
  </si>
  <si>
    <t>PJ0583</t>
  </si>
  <si>
    <t>RCGS Sth 11</t>
  </si>
  <si>
    <t>PJ0584</t>
  </si>
  <si>
    <t>RCGS Sth 12</t>
  </si>
  <si>
    <t>PJ0585</t>
  </si>
  <si>
    <t>RCGS Sth 13</t>
  </si>
  <si>
    <t>PJ0586</t>
  </si>
  <si>
    <t>RCGS Sth 14</t>
  </si>
  <si>
    <t>PJ0587</t>
  </si>
  <si>
    <t>RCGS Sth 15</t>
  </si>
  <si>
    <t>PJ0588</t>
  </si>
  <si>
    <t>RCGS Sth 2</t>
  </si>
  <si>
    <t>PJ0589</t>
  </si>
  <si>
    <t>RCGS Sth 3</t>
  </si>
  <si>
    <t>PJ0590</t>
  </si>
  <si>
    <t>RCGS Sth 4</t>
  </si>
  <si>
    <t>PJ0591</t>
  </si>
  <si>
    <t>RCGS Sth 5</t>
  </si>
  <si>
    <t>PJ0592</t>
  </si>
  <si>
    <t>RCGS Sth 6</t>
  </si>
  <si>
    <t>PJ0593</t>
  </si>
  <si>
    <t>RCGS Sth 7</t>
  </si>
  <si>
    <t>PJ0594</t>
  </si>
  <si>
    <t>RCGS Sth 8</t>
  </si>
  <si>
    <t>PJ0595</t>
  </si>
  <si>
    <t>RCGS Sth 9</t>
  </si>
  <si>
    <t>PJ0596</t>
  </si>
  <si>
    <t>Rogue Feeder South 15</t>
  </si>
  <si>
    <t>PJ0597</t>
  </si>
  <si>
    <t>Rogue Feeder South 16</t>
  </si>
  <si>
    <t>PJ0598</t>
  </si>
  <si>
    <t>Rogue Feeder South 17</t>
  </si>
  <si>
    <t>PJ0599</t>
  </si>
  <si>
    <t>Rogue Feeder South 18</t>
  </si>
  <si>
    <t>PJ0600</t>
  </si>
  <si>
    <t>Rogue Feeder South 19</t>
  </si>
  <si>
    <t>PJ0601</t>
  </si>
  <si>
    <t>Rogue Feeder South 20</t>
  </si>
  <si>
    <t>PJ0602</t>
  </si>
  <si>
    <t>Rogue Feeder South 21</t>
  </si>
  <si>
    <t>PJ0603</t>
  </si>
  <si>
    <t>Rogue Feeder South 22</t>
  </si>
  <si>
    <t>PJ0604</t>
  </si>
  <si>
    <t>Rogue Feeder South 23</t>
  </si>
  <si>
    <t>PJ0605</t>
  </si>
  <si>
    <t>Rogue Feeder South 24</t>
  </si>
  <si>
    <t>PJ0606</t>
  </si>
  <si>
    <t>Siemens Fuse Saver South 15</t>
  </si>
  <si>
    <t>PJ0607</t>
  </si>
  <si>
    <t>Siemens Fuse Saver South 16</t>
  </si>
  <si>
    <t>PJ0608</t>
  </si>
  <si>
    <t>Siemens Fuse Saver South 17</t>
  </si>
  <si>
    <t>PJ0609</t>
  </si>
  <si>
    <t>Siemens Fuse Saver South 18</t>
  </si>
  <si>
    <t>PJ0610</t>
  </si>
  <si>
    <t>Siemens Fuse Saver South 19</t>
  </si>
  <si>
    <t>PJ0611</t>
  </si>
  <si>
    <t>Siemens Fuse Saver South 20</t>
  </si>
  <si>
    <t>PJ0612</t>
  </si>
  <si>
    <t>Siemens Fuse Saver South 21</t>
  </si>
  <si>
    <t>PJ0613</t>
  </si>
  <si>
    <t>Siemens Fuse Saver South 22</t>
  </si>
  <si>
    <t>PJ0614</t>
  </si>
  <si>
    <t>Siemens Fuse Saver South 23</t>
  </si>
  <si>
    <t>PJ0615</t>
  </si>
  <si>
    <t>Siemens Fuse Saver South 24</t>
  </si>
  <si>
    <t>PJ0616</t>
  </si>
  <si>
    <t>Clashing North 15</t>
  </si>
  <si>
    <t>PJ0617</t>
  </si>
  <si>
    <t>Clashing North 16</t>
  </si>
  <si>
    <t>PJ0618</t>
  </si>
  <si>
    <t>Clashing North 17</t>
  </si>
  <si>
    <t>PJ0619</t>
  </si>
  <si>
    <t>Clashing North 18</t>
  </si>
  <si>
    <t>PJ0620</t>
  </si>
  <si>
    <t>Clashing North 19</t>
  </si>
  <si>
    <t>PJ0621</t>
  </si>
  <si>
    <t>Clashing North 20</t>
  </si>
  <si>
    <t>PJ0622</t>
  </si>
  <si>
    <t>Clashing North 21</t>
  </si>
  <si>
    <t>PJ0623</t>
  </si>
  <si>
    <t>Clashing North 22</t>
  </si>
  <si>
    <t>PJ0624</t>
  </si>
  <si>
    <t>Clashing North 23</t>
  </si>
  <si>
    <t>PJ0625</t>
  </si>
  <si>
    <t>Clashing North 24</t>
  </si>
  <si>
    <t>PF</t>
  </si>
  <si>
    <t>PJ0626</t>
  </si>
  <si>
    <t>Pole Fire North 15</t>
  </si>
  <si>
    <t>PJ0627</t>
  </si>
  <si>
    <t>Pole Fire North 16</t>
  </si>
  <si>
    <t>PJ0628</t>
  </si>
  <si>
    <t>Pole Fire North 17</t>
  </si>
  <si>
    <t>PJ0629</t>
  </si>
  <si>
    <t>Pole Fire North 18</t>
  </si>
  <si>
    <t>PJ0630</t>
  </si>
  <si>
    <t>Pole Fire North 19</t>
  </si>
  <si>
    <t>PJ0631</t>
  </si>
  <si>
    <t>Pole Fire North 20</t>
  </si>
  <si>
    <t>PJ0632</t>
  </si>
  <si>
    <t>Pole Fire North 21</t>
  </si>
  <si>
    <t>PJ0633</t>
  </si>
  <si>
    <t>Pole Fire North 22</t>
  </si>
  <si>
    <t>PJ0634</t>
  </si>
  <si>
    <t>Pole Fire North 23</t>
  </si>
  <si>
    <t>PJ0635</t>
  </si>
  <si>
    <t>Pole Fire North 24</t>
  </si>
  <si>
    <t>PJ0636</t>
  </si>
  <si>
    <t>Pole Fire South 15</t>
  </si>
  <si>
    <t>PJ0637</t>
  </si>
  <si>
    <t>Pole Fire South 16</t>
  </si>
  <si>
    <t>PJ0638</t>
  </si>
  <si>
    <t>Pole Fire South 17</t>
  </si>
  <si>
    <t>PJ0639</t>
  </si>
  <si>
    <t>Pole Fire South 18</t>
  </si>
  <si>
    <t>PJ0640</t>
  </si>
  <si>
    <t>Pole Fire South 19</t>
  </si>
  <si>
    <t>PJ0641</t>
  </si>
  <si>
    <t>Pole Fire South 20</t>
  </si>
  <si>
    <t>PJ0642</t>
  </si>
  <si>
    <t>Pole Fire South 21</t>
  </si>
  <si>
    <t>PJ0643</t>
  </si>
  <si>
    <t>Pole Fire South 22</t>
  </si>
  <si>
    <t>PJ0644</t>
  </si>
  <si>
    <t>Pole Fire South 23</t>
  </si>
  <si>
    <t>PJ0645</t>
  </si>
  <si>
    <t>Pole Fire South 24</t>
  </si>
  <si>
    <t>PJ0646</t>
  </si>
  <si>
    <t>Possum Proof AR12</t>
  </si>
  <si>
    <t>PJ0647</t>
  </si>
  <si>
    <t>Possum Proof AR3</t>
  </si>
  <si>
    <t>PJ0648</t>
  </si>
  <si>
    <t>Possum Proof BC23</t>
  </si>
  <si>
    <t>PJ0649</t>
  </si>
  <si>
    <t>Possum Proof BH11</t>
  </si>
  <si>
    <t>PJ0650</t>
  </si>
  <si>
    <t>Possum Proof BH12</t>
  </si>
  <si>
    <t>PJ0651</t>
  </si>
  <si>
    <t>Possum Proof BH21</t>
  </si>
  <si>
    <t>PJ0652</t>
  </si>
  <si>
    <t>Possum Proof BH22</t>
  </si>
  <si>
    <t>PJ0653</t>
  </si>
  <si>
    <t>Possum Proof BH23</t>
  </si>
  <si>
    <t>PJ0654</t>
  </si>
  <si>
    <t>Possum Proof BRA32</t>
  </si>
  <si>
    <t>PJ0655</t>
  </si>
  <si>
    <t>Possum Proof BT10</t>
  </si>
  <si>
    <t>PJ0656</t>
  </si>
  <si>
    <t>Possum Proof BT15</t>
  </si>
  <si>
    <t>PJ0657</t>
  </si>
  <si>
    <t>Possum Proof BT2</t>
  </si>
  <si>
    <t>PJ0658</t>
  </si>
  <si>
    <t>Possum Proof BT4</t>
  </si>
  <si>
    <t>PJ0659</t>
  </si>
  <si>
    <t>Possum Proof BT5</t>
  </si>
  <si>
    <t>PJ0660</t>
  </si>
  <si>
    <t>Possum Proof BT6</t>
  </si>
  <si>
    <t>PJ0661</t>
  </si>
  <si>
    <t>Possum Proof BT9</t>
  </si>
  <si>
    <t>PJ0662</t>
  </si>
  <si>
    <t>Possum Proof BU1</t>
  </si>
  <si>
    <t>PJ0663</t>
  </si>
  <si>
    <t>Possum Proof BU10</t>
  </si>
  <si>
    <t>PJ0664</t>
  </si>
  <si>
    <t>Possum Proof BU14</t>
  </si>
  <si>
    <t>PJ0665</t>
  </si>
  <si>
    <t>Possum Proof BU2</t>
  </si>
  <si>
    <t>PJ0666</t>
  </si>
  <si>
    <t>Possum Proof BU6</t>
  </si>
  <si>
    <t>PJ0667</t>
  </si>
  <si>
    <t>Possum Proof BU9</t>
  </si>
  <si>
    <t>PJ0668</t>
  </si>
  <si>
    <t>Possum Proof BW21</t>
  </si>
  <si>
    <t>PJ0669</t>
  </si>
  <si>
    <t>Possum Proof BW22</t>
  </si>
  <si>
    <t>PJ0670</t>
  </si>
  <si>
    <t>Possum Proof BW23</t>
  </si>
  <si>
    <t>PJ0671</t>
  </si>
  <si>
    <t>Possum Proof BW32</t>
  </si>
  <si>
    <t>PJ0672</t>
  </si>
  <si>
    <t>Possum Proof BW33</t>
  </si>
  <si>
    <t>PJ0673</t>
  </si>
  <si>
    <t>Possum Proof BW34</t>
  </si>
  <si>
    <t>PJ0674</t>
  </si>
  <si>
    <t>Possum Proof BW35</t>
  </si>
  <si>
    <t>PJ0675</t>
  </si>
  <si>
    <t>Possum Proof CDA21</t>
  </si>
  <si>
    <t>PJ0676</t>
  </si>
  <si>
    <t>Possum Proof CDA22</t>
  </si>
  <si>
    <t>PJ0677</t>
  </si>
  <si>
    <t>Possum Proof CDA23</t>
  </si>
  <si>
    <t>PJ0678</t>
  </si>
  <si>
    <t>Possum Proof CDA24</t>
  </si>
  <si>
    <t>PJ0679</t>
  </si>
  <si>
    <t>Possum Proof CFD13</t>
  </si>
  <si>
    <t>PJ0680</t>
  </si>
  <si>
    <t>Possum Proof CFD14</t>
  </si>
  <si>
    <t>PJ0681</t>
  </si>
  <si>
    <t>Possum Proof CFD15</t>
  </si>
  <si>
    <t>PJ0682</t>
  </si>
  <si>
    <t>Possum Proof CFD16</t>
  </si>
  <si>
    <t>PJ0683</t>
  </si>
  <si>
    <t>Possum Proof CFD22</t>
  </si>
  <si>
    <t>PJ0684</t>
  </si>
  <si>
    <t>Possum Proof CFD23</t>
  </si>
  <si>
    <t>PJ0685</t>
  </si>
  <si>
    <t>Possum Proof CFD24</t>
  </si>
  <si>
    <t>PJ0686</t>
  </si>
  <si>
    <t>Possum Proof CFD25</t>
  </si>
  <si>
    <t>PJ0687</t>
  </si>
  <si>
    <t>Possum Proof CFD26</t>
  </si>
  <si>
    <t>PJ0688</t>
  </si>
  <si>
    <t>Possum Proof CM11</t>
  </si>
  <si>
    <t>PJ0689</t>
  </si>
  <si>
    <t>Possum Proof CM13</t>
  </si>
  <si>
    <t>PJ0690</t>
  </si>
  <si>
    <t>Possum Proof CM15</t>
  </si>
  <si>
    <t>PJ0691</t>
  </si>
  <si>
    <t>Possum Proof CM21</t>
  </si>
  <si>
    <t>PJ0692</t>
  </si>
  <si>
    <t>Possum Proof CM22</t>
  </si>
  <si>
    <t>PJ0693</t>
  </si>
  <si>
    <t>Possum Proof DC1</t>
  </si>
  <si>
    <t>PJ0694</t>
  </si>
  <si>
    <t>Possum Proof DC10</t>
  </si>
  <si>
    <t>PJ0695</t>
  </si>
  <si>
    <t>Possum Proof DC12</t>
  </si>
  <si>
    <t>PJ0696</t>
  </si>
  <si>
    <t>Possum Proof DC2</t>
  </si>
  <si>
    <t>PJ0697</t>
  </si>
  <si>
    <t>Possum Proof DC3</t>
  </si>
  <si>
    <t>PJ0698</t>
  </si>
  <si>
    <t>Possum Proof DC4</t>
  </si>
  <si>
    <t>PJ0699</t>
  </si>
  <si>
    <t>Possum Proof DC5</t>
  </si>
  <si>
    <t>PJ0700</t>
  </si>
  <si>
    <t>Possum Proof DC6</t>
  </si>
  <si>
    <t>PJ0701</t>
  </si>
  <si>
    <t>Possum Proof DC7</t>
  </si>
  <si>
    <t>PJ0702</t>
  </si>
  <si>
    <t>Possum Proof DC8</t>
  </si>
  <si>
    <t>PJ0703</t>
  </si>
  <si>
    <t>Possum Proof EB11</t>
  </si>
  <si>
    <t>PJ0704</t>
  </si>
  <si>
    <t>Possum Proof EB12</t>
  </si>
  <si>
    <t>PJ0705</t>
  </si>
  <si>
    <t>Possum Proof EB14</t>
  </si>
  <si>
    <t>PJ0706</t>
  </si>
  <si>
    <t>Possum Proof EB21</t>
  </si>
  <si>
    <t>PJ0707</t>
  </si>
  <si>
    <t>Possum Proof EB22</t>
  </si>
  <si>
    <t>PJ0708</t>
  </si>
  <si>
    <t>Possum Proof EB23</t>
  </si>
  <si>
    <t>PJ0709</t>
  </si>
  <si>
    <t>Possum Proof EB24</t>
  </si>
  <si>
    <t>PJ0710</t>
  </si>
  <si>
    <t>Possum Proof EB31</t>
  </si>
  <si>
    <t>PJ0711</t>
  </si>
  <si>
    <t>Possum Proof EB32</t>
  </si>
  <si>
    <t>PJ0712</t>
  </si>
  <si>
    <t>Possum Proof EB33</t>
  </si>
  <si>
    <t>PJ0713</t>
  </si>
  <si>
    <t>Possum Proof EL10</t>
  </si>
  <si>
    <t>PJ0714</t>
  </si>
  <si>
    <t>Possum Proof EL5</t>
  </si>
  <si>
    <t>PJ0715</t>
  </si>
  <si>
    <t>Possum Proof EL6</t>
  </si>
  <si>
    <t>PJ0716</t>
  </si>
  <si>
    <t>Possum Proof EL7</t>
  </si>
  <si>
    <t>PJ0717</t>
  </si>
  <si>
    <t>Possum Proof EL8</t>
  </si>
  <si>
    <t>PJ0718</t>
  </si>
  <si>
    <t>Possum Proof EM1</t>
  </si>
  <si>
    <t>PJ0719</t>
  </si>
  <si>
    <t>Possum Proof EM10</t>
  </si>
  <si>
    <t>PJ0720</t>
  </si>
  <si>
    <t>Possum Proof EM11</t>
  </si>
  <si>
    <t>PJ0721</t>
  </si>
  <si>
    <t>Possum Proof EM2</t>
  </si>
  <si>
    <t>PJ0722</t>
  </si>
  <si>
    <t>Possum Proof EM5</t>
  </si>
  <si>
    <t>PJ0723</t>
  </si>
  <si>
    <t>Possum Proof EM6</t>
  </si>
  <si>
    <t>PJ0724</t>
  </si>
  <si>
    <t>Possum Proof EM7</t>
  </si>
  <si>
    <t>PJ0725</t>
  </si>
  <si>
    <t>Possum Proof EM9</t>
  </si>
  <si>
    <t>PJ0726</t>
  </si>
  <si>
    <t>Possum Proof EW1</t>
  </si>
  <si>
    <t>PJ0727</t>
  </si>
  <si>
    <t>Possum Proof EW12</t>
  </si>
  <si>
    <t>PJ0728</t>
  </si>
  <si>
    <t>Possum Proof EW14</t>
  </si>
  <si>
    <t>PJ0729</t>
  </si>
  <si>
    <t>Possum Proof EW2</t>
  </si>
  <si>
    <t>PJ0730</t>
  </si>
  <si>
    <t>Possum Proof EW3</t>
  </si>
  <si>
    <t>PJ0731</t>
  </si>
  <si>
    <t>Possum Proof EW8</t>
  </si>
  <si>
    <t>PJ0732</t>
  </si>
  <si>
    <t>Possum Proof EW9</t>
  </si>
  <si>
    <t>PJ0733</t>
  </si>
  <si>
    <t>Possum Proof FGY31</t>
  </si>
  <si>
    <t>PJ0734</t>
  </si>
  <si>
    <t>Possum Proof GW11</t>
  </si>
  <si>
    <t>PJ0735</t>
  </si>
  <si>
    <t>Possum Proof GW12</t>
  </si>
  <si>
    <t>PJ0736</t>
  </si>
  <si>
    <t>Possum Proof GW2</t>
  </si>
  <si>
    <t>PJ0737</t>
  </si>
  <si>
    <t>Possum Proof GW3</t>
  </si>
  <si>
    <t>PJ0738</t>
  </si>
  <si>
    <t>Possum Proof GW4</t>
  </si>
  <si>
    <t>PJ0739</t>
  </si>
  <si>
    <t>Possum Proof GW5</t>
  </si>
  <si>
    <t>PJ0740</t>
  </si>
  <si>
    <t>Possum Proof GW6</t>
  </si>
  <si>
    <t>PJ0741</t>
  </si>
  <si>
    <t>Possum Proof GW7</t>
  </si>
  <si>
    <t>PJ0742</t>
  </si>
  <si>
    <t>Possum Proof GW8</t>
  </si>
  <si>
    <t>PJ0743</t>
  </si>
  <si>
    <t>Possum Proof HT1</t>
  </si>
  <si>
    <t>PJ0744</t>
  </si>
  <si>
    <t>Possum Proof HT10</t>
  </si>
  <si>
    <t>PJ0745</t>
  </si>
  <si>
    <t>Possum Proof HT11</t>
  </si>
  <si>
    <t>PJ0746</t>
  </si>
  <si>
    <t>Possum Proof HT13</t>
  </si>
  <si>
    <t>PJ0747</t>
  </si>
  <si>
    <t>Possum Proof HT2</t>
  </si>
  <si>
    <t>PJ0748</t>
  </si>
  <si>
    <t>Possum Proof HT3</t>
  </si>
  <si>
    <t>PJ0749</t>
  </si>
  <si>
    <t>Possum Proof HT4</t>
  </si>
  <si>
    <t>PJ0750</t>
  </si>
  <si>
    <t>Possum Proof HT6</t>
  </si>
  <si>
    <t>PJ0751</t>
  </si>
  <si>
    <t>Possum Proof HT7</t>
  </si>
  <si>
    <t>PJ0752</t>
  </si>
  <si>
    <t>Possum Proof HT8</t>
  </si>
  <si>
    <t>PJ0753</t>
  </si>
  <si>
    <t>Possum Proof HT9</t>
  </si>
  <si>
    <t>PJ0754</t>
  </si>
  <si>
    <t>Possum Proof K11</t>
  </si>
  <si>
    <t>PJ0755</t>
  </si>
  <si>
    <t>Possum Proof K12</t>
  </si>
  <si>
    <t>PJ0756</t>
  </si>
  <si>
    <t>Possum Proof K13</t>
  </si>
  <si>
    <t>PJ0757</t>
  </si>
  <si>
    <t>Possum Proof K2</t>
  </si>
  <si>
    <t>PJ0758</t>
  </si>
  <si>
    <t>Possum Proof K4</t>
  </si>
  <si>
    <t>PJ0759</t>
  </si>
  <si>
    <t>Possum Proof K6</t>
  </si>
  <si>
    <t>PJ0760</t>
  </si>
  <si>
    <t>Possum Proof K7</t>
  </si>
  <si>
    <t>PJ0761</t>
  </si>
  <si>
    <t>Possum Proof MGE12</t>
  </si>
  <si>
    <t>PJ0762</t>
  </si>
  <si>
    <t>Possum Proof MGE13</t>
  </si>
  <si>
    <t>PJ0763</t>
  </si>
  <si>
    <t>Possum Proof MGE14</t>
  </si>
  <si>
    <t>PJ0764</t>
  </si>
  <si>
    <t>Possum Proof MGE21</t>
  </si>
  <si>
    <t>PJ0765</t>
  </si>
  <si>
    <t>Possum Proof MGE22</t>
  </si>
  <si>
    <t>PJ0766</t>
  </si>
  <si>
    <t>Possum Proof MGE23</t>
  </si>
  <si>
    <t>PJ0767</t>
  </si>
  <si>
    <t>Possum Proof MGE24</t>
  </si>
  <si>
    <t>PJ0768</t>
  </si>
  <si>
    <t>Possum Proof MGE31</t>
  </si>
  <si>
    <t>PJ0769</t>
  </si>
  <si>
    <t>Possum Proof MGE32</t>
  </si>
  <si>
    <t>PJ0770</t>
  </si>
  <si>
    <t>Possum Proof MGE33</t>
  </si>
  <si>
    <t>PJ0771</t>
  </si>
  <si>
    <t>Possum Proof MR11</t>
  </si>
  <si>
    <t>PJ0772</t>
  </si>
  <si>
    <t>Possum Proof MR13</t>
  </si>
  <si>
    <t>PJ0773</t>
  </si>
  <si>
    <t>Possum Proof MR14</t>
  </si>
  <si>
    <t>PJ0774</t>
  </si>
  <si>
    <t>Possum Proof MR15</t>
  </si>
  <si>
    <t>PJ0775</t>
  </si>
  <si>
    <t>Possum Proof MR21</t>
  </si>
  <si>
    <t>PJ0776</t>
  </si>
  <si>
    <t>Possum Proof MR22</t>
  </si>
  <si>
    <t>PJ0777</t>
  </si>
  <si>
    <t>Possum Proof MR23</t>
  </si>
  <si>
    <t>PJ0778</t>
  </si>
  <si>
    <t>Possum Proof MR24</t>
  </si>
  <si>
    <t>PJ0779</t>
  </si>
  <si>
    <t>Possum Proof MR30</t>
  </si>
  <si>
    <t>PJ0780</t>
  </si>
  <si>
    <t>Possum Proof MR34</t>
  </si>
  <si>
    <t>PJ0781</t>
  </si>
  <si>
    <t>Possum Proof NB11</t>
  </si>
  <si>
    <t>PJ0782</t>
  </si>
  <si>
    <t>Possum Proof NB13</t>
  </si>
  <si>
    <t>PJ0783</t>
  </si>
  <si>
    <t>Possum Proof NB15</t>
  </si>
  <si>
    <t>PJ0784</t>
  </si>
  <si>
    <t>Possum Proof NB21</t>
  </si>
  <si>
    <t>PJ0785</t>
  </si>
  <si>
    <t>Possum Proof NB22</t>
  </si>
  <si>
    <t>PJ0786</t>
  </si>
  <si>
    <t>Possum Proof NB23</t>
  </si>
  <si>
    <t>PJ0787</t>
  </si>
  <si>
    <t>Possum Proof NB25</t>
  </si>
  <si>
    <t>PJ0788</t>
  </si>
  <si>
    <t>Possum Proof NO3</t>
  </si>
  <si>
    <t>PJ0789</t>
  </si>
  <si>
    <t>Possum Proof NO5</t>
  </si>
  <si>
    <t>PJ0790</t>
  </si>
  <si>
    <t>Possum Proof NO6</t>
  </si>
  <si>
    <t>PJ0791</t>
  </si>
  <si>
    <t>Possum Proof NO7</t>
  </si>
  <si>
    <t>PJ0792</t>
  </si>
  <si>
    <t>Possum Proof NW11</t>
  </si>
  <si>
    <t>PJ0793</t>
  </si>
  <si>
    <t>Possum Proof NW13</t>
  </si>
  <si>
    <t>PJ0794</t>
  </si>
  <si>
    <t>Possum Proof NW14</t>
  </si>
  <si>
    <t>PJ0795</t>
  </si>
  <si>
    <t>Possum Proof NW21</t>
  </si>
  <si>
    <t>PJ0796</t>
  </si>
  <si>
    <t>Possum Proof NW22</t>
  </si>
  <si>
    <t>PJ0797</t>
  </si>
  <si>
    <t>Possum Proof NW23</t>
  </si>
  <si>
    <t>PJ0798</t>
  </si>
  <si>
    <t>Possum Proof NW31</t>
  </si>
  <si>
    <t>PJ0799</t>
  </si>
  <si>
    <t>Possum Proof NW32</t>
  </si>
  <si>
    <t>PJ0800</t>
  </si>
  <si>
    <t>Possum Proof NW33</t>
  </si>
  <si>
    <t>PJ0801</t>
  </si>
  <si>
    <t>Possum Proof OAK21</t>
  </si>
  <si>
    <t>PJ0802</t>
  </si>
  <si>
    <t>Possum Proof OAK22</t>
  </si>
  <si>
    <t>PJ0803</t>
  </si>
  <si>
    <t>Possum Proof OAK24</t>
  </si>
  <si>
    <t>PJ0804</t>
  </si>
  <si>
    <t>Possum Proof OAK26</t>
  </si>
  <si>
    <t>PJ0805</t>
  </si>
  <si>
    <t>Possum Proof OAK32</t>
  </si>
  <si>
    <t>PJ0806</t>
  </si>
  <si>
    <t>Possum Proof OAK33</t>
  </si>
  <si>
    <t>PJ0807</t>
  </si>
  <si>
    <t>Possum Proof OAK35</t>
  </si>
  <si>
    <t>PJ0808</t>
  </si>
  <si>
    <t>Possum Proof OE10</t>
  </si>
  <si>
    <t>PJ0809</t>
  </si>
  <si>
    <t>Possum Proof OE14</t>
  </si>
  <si>
    <t>PJ0810</t>
  </si>
  <si>
    <t>Possum Proof OE15</t>
  </si>
  <si>
    <t>PJ0811</t>
  </si>
  <si>
    <t>Possum Proof OE4</t>
  </si>
  <si>
    <t>PJ0812</t>
  </si>
  <si>
    <t>Possum Proof OE5</t>
  </si>
  <si>
    <t>PJ0813</t>
  </si>
  <si>
    <t>Possum Proof OE6</t>
  </si>
  <si>
    <t>PJ0814</t>
  </si>
  <si>
    <t>Possum Proof OE9</t>
  </si>
  <si>
    <t>PJ0815</t>
  </si>
  <si>
    <t>Possum Proof OR11</t>
  </si>
  <si>
    <t>PJ0816</t>
  </si>
  <si>
    <t>Possum Proof OR12</t>
  </si>
  <si>
    <t>PJ0817</t>
  </si>
  <si>
    <t>Possum Proof OR13</t>
  </si>
  <si>
    <t>PJ0818</t>
  </si>
  <si>
    <t>Possum Proof OR5</t>
  </si>
  <si>
    <t>PJ0819</t>
  </si>
  <si>
    <t>Possum Proof OR9</t>
  </si>
  <si>
    <t>PJ0820</t>
  </si>
  <si>
    <t>Possum Proof RD10</t>
  </si>
  <si>
    <t>PJ0821</t>
  </si>
  <si>
    <t>Possum Proof RD4</t>
  </si>
  <si>
    <t>PJ0822</t>
  </si>
  <si>
    <t>Possum Proof RWT16</t>
  </si>
  <si>
    <t>PJ0823</t>
  </si>
  <si>
    <t>Possum Proof RWT18</t>
  </si>
  <si>
    <t>PJ0824</t>
  </si>
  <si>
    <t>Possum Proof RWT24</t>
  </si>
  <si>
    <t>PJ0825</t>
  </si>
  <si>
    <t>Possum Proof RWT28</t>
  </si>
  <si>
    <t>PJ0826</t>
  </si>
  <si>
    <t>Possum Proof RWT31</t>
  </si>
  <si>
    <t>PJ0827</t>
  </si>
  <si>
    <t>Possum Proof SH75</t>
  </si>
  <si>
    <t>PJ0828</t>
  </si>
  <si>
    <t>Possum Proof SH77</t>
  </si>
  <si>
    <t>PJ0829</t>
  </si>
  <si>
    <t>Possum Proof SH80</t>
  </si>
  <si>
    <t>PJ0830</t>
  </si>
  <si>
    <t>Possum Proof SK1</t>
  </si>
  <si>
    <t>PJ0831</t>
  </si>
  <si>
    <t>Possum Proof SR13</t>
  </si>
  <si>
    <t>PJ0832</t>
  </si>
  <si>
    <t>Possum Proof SR15</t>
  </si>
  <si>
    <t>PJ0833</t>
  </si>
  <si>
    <t>Possum Proof SR19</t>
  </si>
  <si>
    <t>PJ0834</t>
  </si>
  <si>
    <t>Possum Proof SR20</t>
  </si>
  <si>
    <t>PJ0835</t>
  </si>
  <si>
    <t>Possum Proof SR23</t>
  </si>
  <si>
    <t>PJ0836</t>
  </si>
  <si>
    <t>Possum Proof SR24</t>
  </si>
  <si>
    <t>PJ0837</t>
  </si>
  <si>
    <t>Possum Proof SR25</t>
  </si>
  <si>
    <t>PJ0838</t>
  </si>
  <si>
    <t>Possum Proof SS11</t>
  </si>
  <si>
    <t>PJ0839</t>
  </si>
  <si>
    <t>Possum Proof SS12</t>
  </si>
  <si>
    <t>PJ0840</t>
  </si>
  <si>
    <t>Possum Proof SS13</t>
  </si>
  <si>
    <t>PJ0841</t>
  </si>
  <si>
    <t>Possum Proof SS21</t>
  </si>
  <si>
    <t>PJ0842</t>
  </si>
  <si>
    <t>Possum Proof SS22</t>
  </si>
  <si>
    <t>PJ0843</t>
  </si>
  <si>
    <t>Possum Proof SS23</t>
  </si>
  <si>
    <t>PJ0844</t>
  </si>
  <si>
    <t>Possum Proof SS24</t>
  </si>
  <si>
    <t>PJ0845</t>
  </si>
  <si>
    <t>Possum Proof SV16</t>
  </si>
  <si>
    <t>PJ0846</t>
  </si>
  <si>
    <t>Possum Proof SV21</t>
  </si>
  <si>
    <t>PJ0847</t>
  </si>
  <si>
    <t>Possum Proof SV23</t>
  </si>
  <si>
    <t>PJ0848</t>
  </si>
  <si>
    <t>Possum Proof SV31</t>
  </si>
  <si>
    <t>PJ0849</t>
  </si>
  <si>
    <t>Possum Proof SV32</t>
  </si>
  <si>
    <t>PJ0850</t>
  </si>
  <si>
    <t>Possum Proof SV33</t>
  </si>
  <si>
    <t>PJ0851</t>
  </si>
  <si>
    <t>Possum Proof SV34</t>
  </si>
  <si>
    <t>PJ0852</t>
  </si>
  <si>
    <t>Possum Proof SVW41</t>
  </si>
  <si>
    <t>PJ0853</t>
  </si>
  <si>
    <t>Possum Proof SVW42</t>
  </si>
  <si>
    <t>PJ0854</t>
  </si>
  <si>
    <t>Possum Proof SVW45</t>
  </si>
  <si>
    <t>PJ0855</t>
  </si>
  <si>
    <t>Possum Proof SVW53</t>
  </si>
  <si>
    <t>PJ0856</t>
  </si>
  <si>
    <t>Possum Proof SVW54</t>
  </si>
  <si>
    <t>PJ0857</t>
  </si>
  <si>
    <t>Possum Proof WD15</t>
  </si>
  <si>
    <t>PJ0858</t>
  </si>
  <si>
    <t>Possum Proof WD23</t>
  </si>
  <si>
    <t>PJ0859</t>
  </si>
  <si>
    <t>Possum Proof WD34</t>
  </si>
  <si>
    <t>PJ0860</t>
  </si>
  <si>
    <t>Possum Proof WD36</t>
  </si>
  <si>
    <t>PJ0861</t>
  </si>
  <si>
    <t>RCGS Nth 1</t>
  </si>
  <si>
    <t>PJ0862</t>
  </si>
  <si>
    <t>RCGS Nth 10</t>
  </si>
  <si>
    <t>PJ0863</t>
  </si>
  <si>
    <t>RCGS Nth 11</t>
  </si>
  <si>
    <t>PJ0864</t>
  </si>
  <si>
    <t>RCGS Nth 12</t>
  </si>
  <si>
    <t>PJ0865</t>
  </si>
  <si>
    <t>RCGS Nth 13</t>
  </si>
  <si>
    <t>PJ0866</t>
  </si>
  <si>
    <t>RCGS Nth 14</t>
  </si>
  <si>
    <t>PJ0867</t>
  </si>
  <si>
    <t>RCGS Nth 2</t>
  </si>
  <si>
    <t>PJ0868</t>
  </si>
  <si>
    <t>RCGS Nth 3</t>
  </si>
  <si>
    <t>PJ0869</t>
  </si>
  <si>
    <t>RCGS Nth 4</t>
  </si>
  <si>
    <t>PJ0870</t>
  </si>
  <si>
    <t>RCGS Nth 5</t>
  </si>
  <si>
    <t>PJ0871</t>
  </si>
  <si>
    <t>RCGS Nth 6</t>
  </si>
  <si>
    <t>PJ0872</t>
  </si>
  <si>
    <t>RCGS Nth 7</t>
  </si>
  <si>
    <t>PJ0873</t>
  </si>
  <si>
    <t>RCGS Nth 8</t>
  </si>
  <si>
    <t>PJ0874</t>
  </si>
  <si>
    <t>RCGS Nth 9</t>
  </si>
  <si>
    <t>PJ0875</t>
  </si>
  <si>
    <t>Rogue Feeder North 15</t>
  </si>
  <si>
    <t>PJ0876</t>
  </si>
  <si>
    <t>Rogue Feeder North 16</t>
  </si>
  <si>
    <t>PJ0877</t>
  </si>
  <si>
    <t>Rogue Feeder North 17</t>
  </si>
  <si>
    <t>PJ0878</t>
  </si>
  <si>
    <t>Rogue Feeder North 18</t>
  </si>
  <si>
    <t>PJ0879</t>
  </si>
  <si>
    <t>Rogue Feeder North 19</t>
  </si>
  <si>
    <t>PJ0880</t>
  </si>
  <si>
    <t>Rogue Feeder North 20</t>
  </si>
  <si>
    <t>PJ0881</t>
  </si>
  <si>
    <t>Rogue Feeder North 21</t>
  </si>
  <si>
    <t>PJ0882</t>
  </si>
  <si>
    <t>Rogue Feeder North 22</t>
  </si>
  <si>
    <t>PJ0883</t>
  </si>
  <si>
    <t>Rogue Feeder North 23</t>
  </si>
  <si>
    <t>PJ0884</t>
  </si>
  <si>
    <t>Rogue Feeder North 24</t>
  </si>
  <si>
    <t>PJ0885</t>
  </si>
  <si>
    <t>Siemens Fuse Saver North 15</t>
  </si>
  <si>
    <t>PJ0886</t>
  </si>
  <si>
    <t>Siemens Fuse Saver North 16</t>
  </si>
  <si>
    <t>PJ0887</t>
  </si>
  <si>
    <t>Siemens Fuse Saver North 17</t>
  </si>
  <si>
    <t>PJ0888</t>
  </si>
  <si>
    <t>Siemens Fuse Saver North 18</t>
  </si>
  <si>
    <t>PJ0889</t>
  </si>
  <si>
    <t>Siemens Fuse Saver North 19</t>
  </si>
  <si>
    <t>PJ0890</t>
  </si>
  <si>
    <t>Siemens Fuse Saver North 20</t>
  </si>
  <si>
    <t>PJ0891</t>
  </si>
  <si>
    <t>Siemens Fuse Saver North 21</t>
  </si>
  <si>
    <t>PJ0892</t>
  </si>
  <si>
    <t>Siemens Fuse Saver North 22</t>
  </si>
  <si>
    <t>PJ0893</t>
  </si>
  <si>
    <t>Siemens Fuse Saver North 23</t>
  </si>
  <si>
    <t>PJ0894</t>
  </si>
  <si>
    <t>Siemens Fuse Saver North 24</t>
  </si>
  <si>
    <t>PZ</t>
  </si>
  <si>
    <t>PJ1455</t>
  </si>
  <si>
    <t>GFN DC</t>
  </si>
  <si>
    <t>PJ1457</t>
  </si>
  <si>
    <t>GFN NW</t>
  </si>
  <si>
    <t>PJ1459</t>
  </si>
  <si>
    <t>GFN NP</t>
  </si>
  <si>
    <t>PJ1463</t>
  </si>
  <si>
    <t>GFN DN</t>
  </si>
  <si>
    <t>PJ1464</t>
  </si>
  <si>
    <t>GFN MGE</t>
  </si>
  <si>
    <t>PJ1466</t>
  </si>
  <si>
    <t>GFN EB</t>
  </si>
  <si>
    <t>PJ1468</t>
  </si>
  <si>
    <t>GFN LD</t>
  </si>
  <si>
    <t>PJ1469</t>
  </si>
  <si>
    <t>GFN CDA</t>
  </si>
  <si>
    <t>PJ1470</t>
  </si>
  <si>
    <t>GFN MC</t>
  </si>
  <si>
    <t>PJ1471</t>
  </si>
  <si>
    <t>GFN HT</t>
  </si>
  <si>
    <t>PJ1472</t>
  </si>
  <si>
    <t>GFN M</t>
  </si>
  <si>
    <t>PJ1473</t>
  </si>
  <si>
    <t>GFN GW</t>
  </si>
  <si>
    <t>PJ1474</t>
  </si>
  <si>
    <t>GFN SS</t>
  </si>
  <si>
    <t>PJ1475</t>
  </si>
  <si>
    <t>GFN BR</t>
  </si>
  <si>
    <t>PJ1476</t>
  </si>
  <si>
    <t>GFN EM</t>
  </si>
  <si>
    <t>PJ1477</t>
  </si>
  <si>
    <t>GFN EW</t>
  </si>
  <si>
    <t>PJ1478</t>
  </si>
  <si>
    <t>Instal RC Switch Phase 1</t>
  </si>
  <si>
    <t>PJ1479</t>
  </si>
  <si>
    <t>Install RC Switch Phase 2</t>
  </si>
  <si>
    <t>PJ1480</t>
  </si>
  <si>
    <t>Install RC Switch Phase 3</t>
  </si>
  <si>
    <t>PJ1644</t>
  </si>
  <si>
    <t>Pole Fire South 25</t>
  </si>
  <si>
    <t>PJ1645</t>
  </si>
  <si>
    <t>Pole Fire North 25</t>
  </si>
  <si>
    <t>PJ1646</t>
  </si>
  <si>
    <t>Rogue Feeder South 25</t>
  </si>
  <si>
    <t>PJ1647</t>
  </si>
  <si>
    <t>Rogue Feeder North 25</t>
  </si>
  <si>
    <t>PJ1648</t>
  </si>
  <si>
    <t>Install RC Switch Phase 4</t>
  </si>
  <si>
    <t>PJ1649</t>
  </si>
  <si>
    <t>Install RC Switch Phase 5</t>
  </si>
  <si>
    <t>PJ1650</t>
  </si>
  <si>
    <t>Install RC Switch Phase 6</t>
  </si>
  <si>
    <t>PJ1651</t>
  </si>
  <si>
    <t>Install RC Switch Phase 7</t>
  </si>
  <si>
    <t>PJ1652</t>
  </si>
  <si>
    <t>Install RC Switch Phase 8</t>
  </si>
  <si>
    <t>PJ1655</t>
  </si>
  <si>
    <t>Siemens Fuse Saver South 25</t>
  </si>
  <si>
    <t>PJ1656</t>
  </si>
  <si>
    <t>Siemens Fuse Saver North 25</t>
  </si>
  <si>
    <t>PJ1657</t>
  </si>
  <si>
    <t>Clashing South 25</t>
  </si>
  <si>
    <t>PJ1658</t>
  </si>
  <si>
    <t>Clashing North 25</t>
  </si>
  <si>
    <t>PJ0206</t>
  </si>
  <si>
    <t>ACR Config Optimisation (Including D-Series Radio R'ment)</t>
  </si>
  <si>
    <t>PJ0249</t>
  </si>
  <si>
    <t>PJ0304</t>
  </si>
  <si>
    <t>CRM REFCL (includes $ for relay upgrade)</t>
  </si>
  <si>
    <t>PJ0252</t>
  </si>
  <si>
    <t>DA over AMI Trial only (one trial project)</t>
  </si>
  <si>
    <t>PJ0306</t>
  </si>
  <si>
    <t>DMA REFCL</t>
  </si>
  <si>
    <t>PJ1676</t>
  </si>
  <si>
    <t xml:space="preserve">Ferny Creek Radio Base Station Firmware/Hardware upgrade (Subject to verification) </t>
  </si>
  <si>
    <t>PJ0318</t>
  </si>
  <si>
    <t>FTN REFCL</t>
  </si>
  <si>
    <t>PJ0320</t>
  </si>
  <si>
    <t>HGS REFCL</t>
  </si>
  <si>
    <t>PJ1680</t>
  </si>
  <si>
    <t>High capacity point-to-multipoint comms system rollout</t>
  </si>
  <si>
    <t>PJ1681</t>
  </si>
  <si>
    <t>High Capacity point-to-multipoint comms system technology evaluation</t>
  </si>
  <si>
    <t>PJ0207</t>
  </si>
  <si>
    <t>ICCP - Replacing Conitel and DNP3 adhoc connections with Citipower (encompassing some 3G interim solution)</t>
  </si>
  <si>
    <t>PJ1683</t>
  </si>
  <si>
    <t>ICCP - Replacing Conitel and DNP3 adhoc connections with SP Ausnet (encompassing some 3G interim solution)</t>
  </si>
  <si>
    <t>PJ0323</t>
  </si>
  <si>
    <t>LWN REFCL</t>
  </si>
  <si>
    <t>PJ0325</t>
  </si>
  <si>
    <t>MTN REFCL</t>
  </si>
  <si>
    <t>PJ1446</t>
  </si>
  <si>
    <t>Portable Protection Scheme #1</t>
  </si>
  <si>
    <t>PJ0220</t>
  </si>
  <si>
    <t>Portable Protection Scheme #2</t>
  </si>
  <si>
    <t>PJ0334</t>
  </si>
  <si>
    <t>RBD REFCL</t>
  </si>
  <si>
    <t>PJ1699</t>
  </si>
  <si>
    <t>RCGS firmware upgrade (Including D-Series Radio R'ment)</t>
  </si>
  <si>
    <t>PJ1697</t>
  </si>
  <si>
    <t>PJ0338</t>
  </si>
  <si>
    <t>STO REFCL</t>
  </si>
  <si>
    <t>RC</t>
  </si>
  <si>
    <t>PJ1696</t>
  </si>
  <si>
    <t>Trio Digital Radio Enhancement (Establish entry Point radio link)</t>
  </si>
  <si>
    <t>PJ1660</t>
  </si>
  <si>
    <t>Trio work (relocate Ferny &amp; Olinda)</t>
  </si>
  <si>
    <t>PJ1661</t>
  </si>
  <si>
    <t>ZSS DC performance(north) 12-13 (carry over)</t>
  </si>
  <si>
    <t>PJ1233</t>
  </si>
  <si>
    <t>ZSS DC performance(north) 13-14 (carry over)</t>
  </si>
  <si>
    <t>PJ0404</t>
  </si>
  <si>
    <t>ZSS DC performance(north) 14-15</t>
  </si>
  <si>
    <t>PJ0405</t>
  </si>
  <si>
    <t>ZSS DC performance(north) 15-16</t>
  </si>
  <si>
    <t>PJ0406</t>
  </si>
  <si>
    <t>ZSS DC performance(north) 16-17</t>
  </si>
  <si>
    <t>PJ0407</t>
  </si>
  <si>
    <t>ZSS DC performance(north) 17-18</t>
  </si>
  <si>
    <t>PJ0408</t>
  </si>
  <si>
    <t>ZSS DC performance(north) 18-19</t>
  </si>
  <si>
    <t>PJ0409</t>
  </si>
  <si>
    <t>ZSS DC performance(north) 19-20</t>
  </si>
  <si>
    <t>PJ0410</t>
  </si>
  <si>
    <t>ZSS DC performance(north) 20-21</t>
  </si>
  <si>
    <t>PJ0411</t>
  </si>
  <si>
    <t>ZSS DC performance(north) 21-22</t>
  </si>
  <si>
    <t>PJ0412</t>
  </si>
  <si>
    <t>ZSS DC performance(north) 22-23</t>
  </si>
  <si>
    <t>PJ0413</t>
  </si>
  <si>
    <t>ZSS DC performance(north) 23-24</t>
  </si>
  <si>
    <t>PJ1221</t>
  </si>
  <si>
    <t>ZSS DC performance(south) 13-14 (carry over)</t>
  </si>
  <si>
    <t>PJ0341</t>
  </si>
  <si>
    <t>ZSS DC performance(south) 14-15</t>
  </si>
  <si>
    <t>PJ0342</t>
  </si>
  <si>
    <t>ZSS DC performance(south) 15-16</t>
  </si>
  <si>
    <t>PJ0343</t>
  </si>
  <si>
    <t>ZSS DC performance(south) 16-17</t>
  </si>
  <si>
    <t>PJ0344</t>
  </si>
  <si>
    <t>ZSS DC performance(south) 17-18</t>
  </si>
  <si>
    <t>PJ0345</t>
  </si>
  <si>
    <t>ZSS DC performance(south) 18-19</t>
  </si>
  <si>
    <t>PJ0346</t>
  </si>
  <si>
    <t>ZSS DC performance(south) 19-20</t>
  </si>
  <si>
    <t>PJ0347</t>
  </si>
  <si>
    <t>ZSS DC performance(south) 20-21</t>
  </si>
  <si>
    <t>PJ0348</t>
  </si>
  <si>
    <t>ZSS DC performance(south) 21-22</t>
  </si>
  <si>
    <t>PJ0349</t>
  </si>
  <si>
    <t>ZSS DC performance(south) 22-23</t>
  </si>
  <si>
    <t>PJ0350</t>
  </si>
  <si>
    <t>ZSS DC performance(south) 23-24</t>
  </si>
  <si>
    <t>PJ0032</t>
  </si>
  <si>
    <t>Primary Spares</t>
  </si>
  <si>
    <t>PJ0033</t>
  </si>
  <si>
    <t>Tools &amp; Equipment</t>
  </si>
  <si>
    <t>PJ0096</t>
  </si>
  <si>
    <t>PJ0097</t>
  </si>
  <si>
    <t>PJ1225</t>
  </si>
  <si>
    <t>ZSS Trans Oil Containment - North</t>
  </si>
  <si>
    <t>PZA</t>
  </si>
  <si>
    <t>PJ1514</t>
  </si>
  <si>
    <t>Spare 22/11/6.6kV Transformer</t>
  </si>
  <si>
    <t>PJ1452</t>
  </si>
  <si>
    <t>SR bus tie open scheme</t>
  </si>
  <si>
    <t>PJ1208</t>
  </si>
  <si>
    <t>SWER - Greens Rd &amp; Patterson Rd</t>
  </si>
  <si>
    <t>PJ1209</t>
  </si>
  <si>
    <t>SWER - Mornington Flinders Rds</t>
  </si>
  <si>
    <t>PJ1210</t>
  </si>
  <si>
    <t>SWER</t>
  </si>
  <si>
    <t>PJ1211</t>
  </si>
  <si>
    <t>PJ1212</t>
  </si>
  <si>
    <t>PJ0362</t>
  </si>
  <si>
    <t>66kV Line Upgrade (K-CL&amp;EW-SK)</t>
  </si>
  <si>
    <t>PJ0363-0</t>
  </si>
  <si>
    <t>BH - Aged Relay R'ment</t>
  </si>
  <si>
    <t>PJ0302-0</t>
  </si>
  <si>
    <t>BR - Aged Relay R'ment</t>
  </si>
  <si>
    <t>PJ0365-1</t>
  </si>
  <si>
    <t>BR RTU (LAN/MAN) Repl</t>
  </si>
  <si>
    <t>PJ1662</t>
  </si>
  <si>
    <t>BT - Aged relay replacement (excluding 66kV lines)</t>
  </si>
  <si>
    <t>PJ1634</t>
  </si>
  <si>
    <t>BT OLTC RTU</t>
  </si>
  <si>
    <t>PJ0366</t>
  </si>
  <si>
    <t>BT RTU (LAN/MAN) Repl</t>
  </si>
  <si>
    <t>PJ1663</t>
  </si>
  <si>
    <t>BU - Aged relay replacement (ecluding 66kV lines)</t>
  </si>
  <si>
    <t>PJ0367-0</t>
  </si>
  <si>
    <t>BU (LAN/MAN) RTU Repl</t>
  </si>
  <si>
    <t>PJ1611</t>
  </si>
  <si>
    <t>BU OLTC RTU</t>
  </si>
  <si>
    <t>PJ1664</t>
  </si>
  <si>
    <t>BW - Repalce MAN Switch</t>
  </si>
  <si>
    <t>PJ1602</t>
  </si>
  <si>
    <t>BW RTU  (LAN/MAN) Repl</t>
  </si>
  <si>
    <t>PJ0303-0</t>
  </si>
  <si>
    <t>CDA - Aged Relay R'ment where is the RTU (a scd5200 installed in 2012)</t>
  </si>
  <si>
    <t>PJ1667</t>
  </si>
  <si>
    <t>CFD - Repalce MAN Switch</t>
  </si>
  <si>
    <t>PJ1632</t>
  </si>
  <si>
    <t>CM OLTC RTU</t>
  </si>
  <si>
    <t>PJ0370-0</t>
  </si>
  <si>
    <t>CM RTU (LAN/MAN) Repl</t>
  </si>
  <si>
    <t>PJ1668</t>
  </si>
  <si>
    <t>CRM - Aged relay replacement (only no.1 &amp; no.2 22kV busses)</t>
  </si>
  <si>
    <t>PJ0305</t>
  </si>
  <si>
    <t>Dandenong Hospital ALTS</t>
  </si>
  <si>
    <t>PJ1612</t>
  </si>
  <si>
    <t>DC OLTC RTU</t>
  </si>
  <si>
    <t>PJ1669</t>
  </si>
  <si>
    <t>DN - Repalce MAN Switch</t>
  </si>
  <si>
    <t>PJ1659</t>
  </si>
  <si>
    <t>DNPFEP Replacement</t>
  </si>
  <si>
    <t>PJ1670</t>
  </si>
  <si>
    <t>DSH - Aged relay replacement</t>
  </si>
  <si>
    <t>PJ1671</t>
  </si>
  <si>
    <t>DSH - TSIU R'ment</t>
  </si>
  <si>
    <t>PJ1613</t>
  </si>
  <si>
    <t>DSH OLTC RTU</t>
  </si>
  <si>
    <t>PJ0308-0</t>
  </si>
  <si>
    <t>DSH RTU (LAN/MAN) Repl</t>
  </si>
  <si>
    <t>PJ1633</t>
  </si>
  <si>
    <t>DVY  (LAN/MAN) RTU Repl</t>
  </si>
  <si>
    <t>PJ0309-0</t>
  </si>
  <si>
    <t>DVY - Aged Relay R'ment</t>
  </si>
  <si>
    <t>PJ1614</t>
  </si>
  <si>
    <t>DVY Remove Schneider PLC</t>
  </si>
  <si>
    <t>PJ0214-2</t>
  </si>
  <si>
    <t xml:space="preserve">DWDM system replacement </t>
  </si>
  <si>
    <t>PJ1672</t>
  </si>
  <si>
    <t>EB - EB-RD Y Protection Scheme</t>
  </si>
  <si>
    <t>PJ0375-1</t>
  </si>
  <si>
    <t>EB-RD Y Remote Trip Protection R'ment</t>
  </si>
  <si>
    <t>PJ1673</t>
  </si>
  <si>
    <t>EL - Aged relay replacement  (costing needs checking)</t>
  </si>
  <si>
    <t>PJ0376-1</t>
  </si>
  <si>
    <t>EL RTU (LAN/MAN/GPS) Repl (Existing MD1000 installed in 1997)</t>
  </si>
  <si>
    <t>PJ1674</t>
  </si>
  <si>
    <t xml:space="preserve">EM - Aged relay replacement </t>
  </si>
  <si>
    <t>PJ1628</t>
  </si>
  <si>
    <t>EM OLTC RTU</t>
  </si>
  <si>
    <t>PJ0377-1</t>
  </si>
  <si>
    <t>EM RTU  (LAN/MAN/GPS) Repl</t>
  </si>
  <si>
    <t>PJ0378-0</t>
  </si>
  <si>
    <t>EW - Aged Relay R'ment</t>
  </si>
  <si>
    <t>PJ1675</t>
  </si>
  <si>
    <t>EW - TSIU R'ment</t>
  </si>
  <si>
    <t>PJ0379-2</t>
  </si>
  <si>
    <t>EW (LAN/MAN) RTU Repl</t>
  </si>
  <si>
    <t>PJ1627</t>
  </si>
  <si>
    <t xml:space="preserve">Ferny Creek Radio Base Station Repalcement </t>
  </si>
  <si>
    <t>PJ0316-1</t>
  </si>
  <si>
    <t>FSH - Aged Line Relay R'ment - FSH-FTS X and Y 66kV Line</t>
  </si>
  <si>
    <t>PJ1677</t>
  </si>
  <si>
    <t>FSH Aged Relays - general replacement</t>
  </si>
  <si>
    <t>PJ1617</t>
  </si>
  <si>
    <t>FSH OLTC RTU</t>
  </si>
  <si>
    <t>PJ0317-0</t>
  </si>
  <si>
    <t>FSH RTU (LAN/MAN) Repl</t>
  </si>
  <si>
    <t>PJ1610</t>
  </si>
  <si>
    <t>GSM Modem Replacement x50</t>
  </si>
  <si>
    <t>PJ1678</t>
  </si>
  <si>
    <t>GW - Aged relay replacement (excluding 66kV lines)</t>
  </si>
  <si>
    <t>PJ1635</t>
  </si>
  <si>
    <t>GW OLTC RTU</t>
  </si>
  <si>
    <t>PJ0383-0</t>
  </si>
  <si>
    <t>GW RTU (LAN/MAN) Repl</t>
  </si>
  <si>
    <t>PJ1607</t>
  </si>
  <si>
    <t>HGS - 2015/16 Relay Replacement</t>
  </si>
  <si>
    <t>PJ1679</t>
  </si>
  <si>
    <t>HGS - Aged relay replacement</t>
  </si>
  <si>
    <t>PJ1636</t>
  </si>
  <si>
    <t>HGS OLTC RTU</t>
  </si>
  <si>
    <t>PJ0321-0</t>
  </si>
  <si>
    <t>HGS RTU (LAN/MAN) Repl</t>
  </si>
  <si>
    <t>PJ1682</t>
  </si>
  <si>
    <t xml:space="preserve">HT - Aged relay replacement </t>
  </si>
  <si>
    <t>PJ1629</t>
  </si>
  <si>
    <t>HT OLTC RTU</t>
  </si>
  <si>
    <t>PJ0384-0</t>
  </si>
  <si>
    <t>HT RTU (LAN/MAN) Repl</t>
  </si>
  <si>
    <t>PJ1215</t>
  </si>
  <si>
    <t>Install BUEF schemes - SR, BR, EW, &amp; K.</t>
  </si>
  <si>
    <t>PJ1684</t>
  </si>
  <si>
    <t>K - Aged relay replacement (excluding 66kV lines)</t>
  </si>
  <si>
    <t>PJ0385-0</t>
  </si>
  <si>
    <t>K RTU (LAN/MAN) Repl</t>
  </si>
  <si>
    <t>PJ1685</t>
  </si>
  <si>
    <t>MC - Aged relay replacement</t>
  </si>
  <si>
    <t>PJ1606</t>
  </si>
  <si>
    <t>MC OLTC RTU</t>
  </si>
  <si>
    <t>PJ0386-0</t>
  </si>
  <si>
    <t>MC RTU  (LAN/MAN) Replacement</t>
  </si>
  <si>
    <t>PJ0324-0</t>
  </si>
  <si>
    <t>MGE - Aged Relay R'ment</t>
  </si>
  <si>
    <t>PJ1686</t>
  </si>
  <si>
    <t>MGE - TSIU R'ment</t>
  </si>
  <si>
    <t>PJ1637</t>
  </si>
  <si>
    <t>MGE OLTC RTU</t>
  </si>
  <si>
    <t>PJ0387-0</t>
  </si>
  <si>
    <t>MGE RTU (LAN/MAN) Repl</t>
  </si>
  <si>
    <t>PJ1687</t>
  </si>
  <si>
    <t>NB - Aged relay replacement (excluding 66kV lines)</t>
  </si>
  <si>
    <t>PJ0388-0</t>
  </si>
  <si>
    <t>NB RTU (LAN/MAN) Replacement</t>
  </si>
  <si>
    <t>PJ1631</t>
  </si>
  <si>
    <t>NO - 2020/21 Relay Replacement</t>
  </si>
  <si>
    <t>PJ1630</t>
  </si>
  <si>
    <t>NO OLTC RTU</t>
  </si>
  <si>
    <t>PJ0389-0</t>
  </si>
  <si>
    <t>NO RTU  (LAN/MAN) Repl</t>
  </si>
  <si>
    <t>PJ1688</t>
  </si>
  <si>
    <t>NW - Repalce MAN Switch</t>
  </si>
  <si>
    <t>PJ1689</t>
  </si>
  <si>
    <t>OAK - Repalce MAN Switch</t>
  </si>
  <si>
    <t>PJ0390-1</t>
  </si>
  <si>
    <t>OE - Aged Relay R'ment</t>
  </si>
  <si>
    <t>PJ0391-2</t>
  </si>
  <si>
    <t>OE RTU (LAN/MAN) Repl</t>
  </si>
  <si>
    <t>PJ1242</t>
  </si>
  <si>
    <t>Ormond (OR) Replace Aged Relays &amp; RTU (with switchboard)</t>
  </si>
  <si>
    <t>PJ1618</t>
  </si>
  <si>
    <t>OR OLTC RTU</t>
  </si>
  <si>
    <t>PJ1603</t>
  </si>
  <si>
    <t>PQM Repls north 15-16</t>
  </si>
  <si>
    <t>PJ1608</t>
  </si>
  <si>
    <t>PQM Repls north 16-17</t>
  </si>
  <si>
    <t>PJ1615</t>
  </si>
  <si>
    <t>PQM Repls north 17-18</t>
  </si>
  <si>
    <t>PJ0392</t>
  </si>
  <si>
    <t>PQM Repls North 18-19</t>
  </si>
  <si>
    <t>PJ0393</t>
  </si>
  <si>
    <t>PQM Repls north 19-20</t>
  </si>
  <si>
    <t>PJ0394</t>
  </si>
  <si>
    <t>PQM Repls north 20-21</t>
  </si>
  <si>
    <t>PJ0395</t>
  </si>
  <si>
    <t>PQM Repls north 21-22</t>
  </si>
  <si>
    <t>PJ0396</t>
  </si>
  <si>
    <t>PQM Repls north 22-23</t>
  </si>
  <si>
    <t>PJ0328</t>
  </si>
  <si>
    <t>PQM Repls north 23-24</t>
  </si>
  <si>
    <t>PJ1690</t>
  </si>
  <si>
    <t>PQM Repls north 24-25</t>
  </si>
  <si>
    <t>PJ1604</t>
  </si>
  <si>
    <t>PQM Repls south 15-16</t>
  </si>
  <si>
    <t>PJ1609</t>
  </si>
  <si>
    <t>PQM Repls south 16-17</t>
  </si>
  <si>
    <t>PJ1616</t>
  </si>
  <si>
    <t>PQM Repls south 17-18</t>
  </si>
  <si>
    <t>PJ1620</t>
  </si>
  <si>
    <t>PQM Repls south 18-19</t>
  </si>
  <si>
    <t>PJ0329</t>
  </si>
  <si>
    <t>PQM Repls south 19-20</t>
  </si>
  <si>
    <t>PJ0330</t>
  </si>
  <si>
    <t>PQM Repls south 20-21</t>
  </si>
  <si>
    <t>PJ0331</t>
  </si>
  <si>
    <t>PQM Repls south 21-22</t>
  </si>
  <si>
    <t>PJ0332</t>
  </si>
  <si>
    <t>PQM Repls south 22-23</t>
  </si>
  <si>
    <t>PJ0333</t>
  </si>
  <si>
    <t>PQM Repls south 23-24</t>
  </si>
  <si>
    <t>PJ1691</t>
  </si>
  <si>
    <t>PQM Repls south 24-25</t>
  </si>
  <si>
    <t>PJ1692</t>
  </si>
  <si>
    <t>PQM Spares</t>
  </si>
  <si>
    <t>PJ1241</t>
  </si>
  <si>
    <t>SH Aged Relay &amp; RTU &amp; Fibre</t>
  </si>
  <si>
    <t>PJ0336</t>
  </si>
  <si>
    <t>SR - Aged Relay R'ment</t>
  </si>
  <si>
    <t>PJ0400-0</t>
  </si>
  <si>
    <t>SR RTU (LAN/MAN) Repl</t>
  </si>
  <si>
    <t>PJ0337-0</t>
  </si>
  <si>
    <t>SS - Aged Relay R'ment</t>
  </si>
  <si>
    <t>PJ1693</t>
  </si>
  <si>
    <t>SS - TSIU R'ment</t>
  </si>
  <si>
    <t>PJ1638</t>
  </si>
  <si>
    <t>SS OLTC RTU</t>
  </si>
  <si>
    <t>PJ0401-0</t>
  </si>
  <si>
    <t>SS RTU (LAN/MAN) Repl</t>
  </si>
  <si>
    <t>PJ1619</t>
  </si>
  <si>
    <t>STO OLTC RTU</t>
  </si>
  <si>
    <t>PJ1694</t>
  </si>
  <si>
    <t>SV - Aged relay replacement (excluding 66kV lines)</t>
  </si>
  <si>
    <t>PJ1695</t>
  </si>
  <si>
    <t>SV - Repalce MAN Switch</t>
  </si>
  <si>
    <t>PJ0402-0</t>
  </si>
  <si>
    <t>SV RTU  (LAN/MAN) Repl</t>
  </si>
  <si>
    <t>PJ1625</t>
  </si>
  <si>
    <t>UE MAN Backbone Repl</t>
  </si>
  <si>
    <t>PJ1240</t>
  </si>
  <si>
    <t>UE MAN Backbone Upgarde</t>
  </si>
  <si>
    <t>PJ1440</t>
  </si>
  <si>
    <t>UE MAN Upgrade Ring 8/9</t>
  </si>
  <si>
    <t>PJ1234</t>
  </si>
  <si>
    <t>ZSS DC replacement(north) 12-13 (carry over)</t>
  </si>
  <si>
    <t>RS</t>
  </si>
  <si>
    <t>PJ1230</t>
  </si>
  <si>
    <t>ZSS DC replacement(north) 13-14 (carry over)</t>
  </si>
  <si>
    <t>PJ0415</t>
  </si>
  <si>
    <t>ZSS DC replacement(north) 15-16</t>
  </si>
  <si>
    <t>PJ0416</t>
  </si>
  <si>
    <t>ZSS DC replacement(north) 16-17</t>
  </si>
  <si>
    <t>PJ0417</t>
  </si>
  <si>
    <t>ZSS DC replacement(north) 17-18</t>
  </si>
  <si>
    <t>PJ0418</t>
  </si>
  <si>
    <t>ZSS DC replacement(north) 18-19</t>
  </si>
  <si>
    <t>PJ0419</t>
  </si>
  <si>
    <t>ZSS DC replacement(north) 19-20</t>
  </si>
  <si>
    <t>PJ0420</t>
  </si>
  <si>
    <t>ZSS DC replacement(north) 20-21</t>
  </si>
  <si>
    <t>PJ0421</t>
  </si>
  <si>
    <t>ZSS DC replacement(north) 21-22</t>
  </si>
  <si>
    <t>PJ0422</t>
  </si>
  <si>
    <t>ZSS DC replacement(north) 22-23</t>
  </si>
  <si>
    <t>PJ0423</t>
  </si>
  <si>
    <t>ZSS DC replacement(north) 23-24</t>
  </si>
  <si>
    <t>PJ1220</t>
  </si>
  <si>
    <t>ZSS DC replacement(south) 13-14 (carry over)</t>
  </si>
  <si>
    <t>PJ0351</t>
  </si>
  <si>
    <t>ZSS DC replacement(south) 14-15</t>
  </si>
  <si>
    <t>PJ0352</t>
  </si>
  <si>
    <t>ZSS DC replacement(south) 15-16</t>
  </si>
  <si>
    <t>PJ0353</t>
  </si>
  <si>
    <t>ZSS DC replacement(south) 16-17</t>
  </si>
  <si>
    <t>PJ0354</t>
  </si>
  <si>
    <t>ZSS DC replacement(south) 17-18</t>
  </si>
  <si>
    <t>PJ0355</t>
  </si>
  <si>
    <t>ZSS DC replacement(south) 18-19</t>
  </si>
  <si>
    <t>PJ0356</t>
  </si>
  <si>
    <t>ZSS DC replacement(south) 19-20</t>
  </si>
  <si>
    <t>PJ0357</t>
  </si>
  <si>
    <t>ZSS DC replacement(south) 20-21</t>
  </si>
  <si>
    <t>PJ0358</t>
  </si>
  <si>
    <t>ZSS DC replacement(south) 21-22</t>
  </si>
  <si>
    <t>PJ0359</t>
  </si>
  <si>
    <t>ZSS DC replacement(south) 22-23</t>
  </si>
  <si>
    <t>PJ0360</t>
  </si>
  <si>
    <t>ZSS DC replacement(south) 23-24</t>
  </si>
  <si>
    <t>PJ0001</t>
  </si>
  <si>
    <t>66kV Bushing Repl 14-15</t>
  </si>
  <si>
    <t>PJ0002</t>
  </si>
  <si>
    <t>66kV Bushing Repl 15-16</t>
  </si>
  <si>
    <t>PJ0003</t>
  </si>
  <si>
    <t>66kV Bushing Repl 16-17</t>
  </si>
  <si>
    <t>PJ0004</t>
  </si>
  <si>
    <t>66kV Bushing Repl 17-18</t>
  </si>
  <si>
    <t>PJ0005</t>
  </si>
  <si>
    <t>66kV Bushing Repl 18-19</t>
  </si>
  <si>
    <t>PJ0006</t>
  </si>
  <si>
    <t>66kV Bushing Repl 19-20</t>
  </si>
  <si>
    <t>PJ0007</t>
  </si>
  <si>
    <t>66kV Bushing Repl 20-21</t>
  </si>
  <si>
    <t>PJ0008</t>
  </si>
  <si>
    <t>66kV Bushing Repl 21-22</t>
  </si>
  <si>
    <t>PJ0009</t>
  </si>
  <si>
    <t>66kV Bushing Repl 22-23</t>
  </si>
  <si>
    <t>PJ0010</t>
  </si>
  <si>
    <t>66kV Bushing Repl 23-24</t>
  </si>
  <si>
    <t>PJ0011-0</t>
  </si>
  <si>
    <t>66kV OIP Bushing Retirement</t>
  </si>
  <si>
    <t>PJ0012-2</t>
  </si>
  <si>
    <t>ABS Repl FY14-15 +2 years</t>
  </si>
  <si>
    <t>PJ0013-1</t>
  </si>
  <si>
    <t>ABS Repl FY15-16 +1 year</t>
  </si>
  <si>
    <t>PJ0014-0</t>
  </si>
  <si>
    <t>ABS Repl FY16-17</t>
  </si>
  <si>
    <t>PJ0015-1</t>
  </si>
  <si>
    <t>ABS Repl FY17-18 +1 year</t>
  </si>
  <si>
    <t>PJ0016-0</t>
  </si>
  <si>
    <t>ABS Repl FY18-19</t>
  </si>
  <si>
    <t>PJ0017-0</t>
  </si>
  <si>
    <t>ABS Repl FY19-20</t>
  </si>
  <si>
    <t>PJ0018-1</t>
  </si>
  <si>
    <t>ABS Repl FY20-21 +1 year</t>
  </si>
  <si>
    <t>PJ0019-0</t>
  </si>
  <si>
    <t>ABS Repl FY21-22</t>
  </si>
  <si>
    <t>PJ0020-0</t>
  </si>
  <si>
    <t>ABS Repl FY22-23</t>
  </si>
  <si>
    <t>PJ0021</t>
  </si>
  <si>
    <t>ABS Repl FY23-24</t>
  </si>
  <si>
    <t>PJ0022</t>
  </si>
  <si>
    <t>Pole Top Cap Repairs FY14-15</t>
  </si>
  <si>
    <t>PJ0023</t>
  </si>
  <si>
    <t>Pole Top Cap Repairs FY15-16</t>
  </si>
  <si>
    <t>PJ0024</t>
  </si>
  <si>
    <t>Pole Top Cap Repairs FY16-17</t>
  </si>
  <si>
    <t>PJ0025</t>
  </si>
  <si>
    <t>Pole Top Cap Repairs FY17-18</t>
  </si>
  <si>
    <t>PJ0026</t>
  </si>
  <si>
    <t>Pole Top Cap Repairs FY18-19</t>
  </si>
  <si>
    <t>PJ0027</t>
  </si>
  <si>
    <t>Pole Top Cap Repairs FY19-20</t>
  </si>
  <si>
    <t>PJ0028</t>
  </si>
  <si>
    <t>Pole Top Cap Repairs FY20-21</t>
  </si>
  <si>
    <t>PJ0029</t>
  </si>
  <si>
    <t>Pole Top Cap Repairs FY21-22</t>
  </si>
  <si>
    <t>PJ0030</t>
  </si>
  <si>
    <t>Pole Top Cap Repairs FY22-23</t>
  </si>
  <si>
    <t>PJ0031</t>
  </si>
  <si>
    <t>Pole Top Cap Repairs FY23-24</t>
  </si>
  <si>
    <t>PJ0034</t>
  </si>
  <si>
    <t>TX Height FY14-15</t>
  </si>
  <si>
    <t>PJ0035</t>
  </si>
  <si>
    <t>TX Height FY15-16</t>
  </si>
  <si>
    <t>PJ0036</t>
  </si>
  <si>
    <t>TX Height FY16-17</t>
  </si>
  <si>
    <t>PJ0037</t>
  </si>
  <si>
    <t>TX Height FY17-18</t>
  </si>
  <si>
    <t>PJ0038</t>
  </si>
  <si>
    <t>TX Height FY18-19</t>
  </si>
  <si>
    <t>PJ0039</t>
  </si>
  <si>
    <t>TX Height FY19-20</t>
  </si>
  <si>
    <t>PJ0040</t>
  </si>
  <si>
    <t>TX Height FY20-21</t>
  </si>
  <si>
    <t>PJ0041</t>
  </si>
  <si>
    <t>TX Height FY21-22</t>
  </si>
  <si>
    <t>PJ0042</t>
  </si>
  <si>
    <t>TX Height FY22-23</t>
  </si>
  <si>
    <t>PJ0043</t>
  </si>
  <si>
    <t>TX Height FY23-24</t>
  </si>
  <si>
    <t>PJ0044</t>
  </si>
  <si>
    <t>Tx Overhaul 14-15</t>
  </si>
  <si>
    <t>PJ0045</t>
  </si>
  <si>
    <t>Tx Overhaul 15-16</t>
  </si>
  <si>
    <t>PJ0046</t>
  </si>
  <si>
    <t>Tx Overhaul 16-17</t>
  </si>
  <si>
    <t>PJ0047</t>
  </si>
  <si>
    <t>Tx Overhaul 17-18</t>
  </si>
  <si>
    <t>PJ0048</t>
  </si>
  <si>
    <t>Tx Overhaul 18-19</t>
  </si>
  <si>
    <t>PJ0049</t>
  </si>
  <si>
    <t>Tx Overhaul 19-20</t>
  </si>
  <si>
    <t>PJ0050</t>
  </si>
  <si>
    <t>Tx Overhaul 20-21</t>
  </si>
  <si>
    <t>PJ0051</t>
  </si>
  <si>
    <t>Tx Overhaul 21-22</t>
  </si>
  <si>
    <t>PJ0052</t>
  </si>
  <si>
    <t>Tx Overhaul 22-23</t>
  </si>
  <si>
    <t>PJ0053</t>
  </si>
  <si>
    <t>Tx Overhaul 23-24</t>
  </si>
  <si>
    <t>PJ0065</t>
  </si>
  <si>
    <t>PJ0066</t>
  </si>
  <si>
    <t>PJ0067</t>
  </si>
  <si>
    <t>PJ0068</t>
  </si>
  <si>
    <t>PJ0069</t>
  </si>
  <si>
    <t>PJ0070</t>
  </si>
  <si>
    <t>PJ0071</t>
  </si>
  <si>
    <t>PJ0072</t>
  </si>
  <si>
    <t>PJ0073</t>
  </si>
  <si>
    <t>PJ0074</t>
  </si>
  <si>
    <t>PJ0075-0</t>
  </si>
  <si>
    <t>PJ0076-2</t>
  </si>
  <si>
    <t>PJ0077-1</t>
  </si>
  <si>
    <t>PJ0078-0</t>
  </si>
  <si>
    <t>PJ0079-0</t>
  </si>
  <si>
    <t>ABS Repl FY17-18</t>
  </si>
  <si>
    <t>PJ0080-0</t>
  </si>
  <si>
    <t>PJ0081-0</t>
  </si>
  <si>
    <t>PJ0082-1</t>
  </si>
  <si>
    <t>PJ0083-0</t>
  </si>
  <si>
    <t>PJ0084-0</t>
  </si>
  <si>
    <t>PJ0085</t>
  </si>
  <si>
    <t>PJ0086</t>
  </si>
  <si>
    <t>PJ0087</t>
  </si>
  <si>
    <t>PJ0088</t>
  </si>
  <si>
    <t>PJ0089</t>
  </si>
  <si>
    <t>PJ0090</t>
  </si>
  <si>
    <t>PJ0091</t>
  </si>
  <si>
    <t>PJ0092</t>
  </si>
  <si>
    <t>PJ0093</t>
  </si>
  <si>
    <t>PJ0094</t>
  </si>
  <si>
    <t>PJ0095</t>
  </si>
  <si>
    <t>PJ0098</t>
  </si>
  <si>
    <t>PJ0099</t>
  </si>
  <si>
    <t>PJ0100</t>
  </si>
  <si>
    <t>PJ0101</t>
  </si>
  <si>
    <t>PJ0102</t>
  </si>
  <si>
    <t>PJ0103</t>
  </si>
  <si>
    <t>PJ0104</t>
  </si>
  <si>
    <t>PJ0105</t>
  </si>
  <si>
    <t>PJ0106</t>
  </si>
  <si>
    <t>PJ0107</t>
  </si>
  <si>
    <t>PJ0108</t>
  </si>
  <si>
    <t>PJ0109</t>
  </si>
  <si>
    <t>PJ0110</t>
  </si>
  <si>
    <t>PJ0111</t>
  </si>
  <si>
    <t>PJ0112</t>
  </si>
  <si>
    <t>PJ0113</t>
  </si>
  <si>
    <t>PJ0114</t>
  </si>
  <si>
    <t>PJ0115</t>
  </si>
  <si>
    <t>PJ0116</t>
  </si>
  <si>
    <t>PJ0117</t>
  </si>
  <si>
    <t>PJ0130-0</t>
  </si>
  <si>
    <t>HV and LV ABC FY14-15</t>
  </si>
  <si>
    <t>PJ0131-0</t>
  </si>
  <si>
    <t>HV and LV ABC FY15-16</t>
  </si>
  <si>
    <t>PJ0132-0</t>
  </si>
  <si>
    <t>HV and LV ABC FY16-17</t>
  </si>
  <si>
    <t>PJ0133-0</t>
  </si>
  <si>
    <t>HV and LV ABC FY17-18</t>
  </si>
  <si>
    <t>PJ0134-0</t>
  </si>
  <si>
    <t>HV and LV ABC FY18-19</t>
  </si>
  <si>
    <t>PJ0135-0</t>
  </si>
  <si>
    <t>HV and LV ABC FY19-20</t>
  </si>
  <si>
    <t>PJ0136-0</t>
  </si>
  <si>
    <t>HV and LV ABC FY20-21</t>
  </si>
  <si>
    <t>PJ0137-0</t>
  </si>
  <si>
    <t>HV and LV ABC FY21-22</t>
  </si>
  <si>
    <t>PJ0138-0</t>
  </si>
  <si>
    <t>HV and LV ABC FY22-23</t>
  </si>
  <si>
    <t>PJ0139</t>
  </si>
  <si>
    <t>HV and LV ABC FY23-24</t>
  </si>
  <si>
    <t>PJ0140-1</t>
  </si>
  <si>
    <t>Steel Repl FY14-17 +1 year</t>
  </si>
  <si>
    <t>PJ0141-2</t>
  </si>
  <si>
    <t>BR Switchboard Repl +2 years</t>
  </si>
  <si>
    <t>PJ0142-1</t>
  </si>
  <si>
    <t>BR Trans Repl +1 year</t>
  </si>
  <si>
    <t>PJ0143-0</t>
  </si>
  <si>
    <t>CRM - 22kV Switchyard</t>
  </si>
  <si>
    <t>PJ0144-1</t>
  </si>
  <si>
    <t>DN #1 Trans Repl +1 year</t>
  </si>
  <si>
    <t>PJ0145-1</t>
  </si>
  <si>
    <t>DN Cap Bank Repl +1 year</t>
  </si>
  <si>
    <t>PJ0146-0</t>
  </si>
  <si>
    <t>DSH - New CR, Relays</t>
  </si>
  <si>
    <t>PJ0147-2</t>
  </si>
  <si>
    <t>DSH Trans Repl +2 years</t>
  </si>
  <si>
    <t>PJ0148-0</t>
  </si>
  <si>
    <t>FSH - New CR</t>
  </si>
  <si>
    <t>PJ0149-1</t>
  </si>
  <si>
    <t>FSH #1 Trans Repl +1 year</t>
  </si>
  <si>
    <t>PJ0150-0</t>
  </si>
  <si>
    <t>HGS - New CR</t>
  </si>
  <si>
    <t>PJ0151</t>
  </si>
  <si>
    <t>LD Trans Repl</t>
  </si>
  <si>
    <t>PJ0152-0</t>
  </si>
  <si>
    <t>M Cap Bank Repl</t>
  </si>
  <si>
    <t>PJ0153-2</t>
  </si>
  <si>
    <t>M Trans Repl +2 years</t>
  </si>
  <si>
    <t>PJ0154-2</t>
  </si>
  <si>
    <t>MC Redevelopment +2 years</t>
  </si>
  <si>
    <t>PJ0155-2</t>
  </si>
  <si>
    <t>NP Cap Bank Repl +2 years</t>
  </si>
  <si>
    <t>PJ0156-1</t>
  </si>
  <si>
    <t>NP Trans Repl +1 year</t>
  </si>
  <si>
    <t>PJ0157-2</t>
  </si>
  <si>
    <t>ZSS Oil Regeneration 14-15 South +2 years</t>
  </si>
  <si>
    <t>PJ0158-2</t>
  </si>
  <si>
    <t>ZSS Oil Regeneration 15-16 South +2 years</t>
  </si>
  <si>
    <t>PJ0159-1</t>
  </si>
  <si>
    <t>ZSS Oil Regeneration 16-17 South +1 year</t>
  </si>
  <si>
    <t>PJ0160-1</t>
  </si>
  <si>
    <t>ZSS Oil Regeneration 17-18 South +1 year</t>
  </si>
  <si>
    <t>PJ0161-2</t>
  </si>
  <si>
    <t>ZSS Oil Regeneration 18-19 South +2 years</t>
  </si>
  <si>
    <t>PJ0162-2</t>
  </si>
  <si>
    <t>ZSS Oil Regeneration 19-20 South +2 years</t>
  </si>
  <si>
    <t>PJ0163-0</t>
  </si>
  <si>
    <t xml:space="preserve">Doncaster Pillar Repl </t>
  </si>
  <si>
    <t>PJ0164-0</t>
  </si>
  <si>
    <t>BT Switchboard Repl</t>
  </si>
  <si>
    <t>PJ0165-1</t>
  </si>
  <si>
    <t>BT Trans Repl +1 year</t>
  </si>
  <si>
    <t>PJ0166-0</t>
  </si>
  <si>
    <t>BU Switchboard Repl</t>
  </si>
  <si>
    <t>PJ0167-1</t>
  </si>
  <si>
    <t>CM Trans Repl +1 year</t>
  </si>
  <si>
    <t>PJ0168-2</t>
  </si>
  <si>
    <t>DC #1 Trans Repl +2 years</t>
  </si>
  <si>
    <t>PJ0169</t>
  </si>
  <si>
    <t>DC #2 Trans Repl</t>
  </si>
  <si>
    <t>PJ0170-1</t>
  </si>
  <si>
    <t>DC #3 Trans Repl +1 year</t>
  </si>
  <si>
    <t>PJ0171-1</t>
  </si>
  <si>
    <t>DC Cap Bank Repl +1 year</t>
  </si>
  <si>
    <t>PJ0172-2</t>
  </si>
  <si>
    <t>EB Trans Repl +2 years</t>
  </si>
  <si>
    <t>PJ0173-0</t>
  </si>
  <si>
    <t>EL Switchboard Repl</t>
  </si>
  <si>
    <t>PJ0174-2</t>
  </si>
  <si>
    <t>EL Trans Repl +2 years</t>
  </si>
  <si>
    <t>PJ0175-2</t>
  </si>
  <si>
    <t>EM Cap Bank Repl +2 years</t>
  </si>
  <si>
    <t>PJ0176-0</t>
  </si>
  <si>
    <t>EM Switchboard Repl</t>
  </si>
  <si>
    <t>PJ0177-0</t>
  </si>
  <si>
    <t>EM Trans Repl</t>
  </si>
  <si>
    <t>PJ0178-0</t>
  </si>
  <si>
    <t>EW Switchboard Repl</t>
  </si>
  <si>
    <t>PJ0179</t>
  </si>
  <si>
    <t>EW Trans Repl</t>
  </si>
  <si>
    <t>PJ0180-2</t>
  </si>
  <si>
    <t>GW #1,3 Trans Repl +2 years</t>
  </si>
  <si>
    <t>PJ0181-0</t>
  </si>
  <si>
    <t>GW 22kV Switchyard</t>
  </si>
  <si>
    <t>PJ0182-0</t>
  </si>
  <si>
    <t>OR #2 Cap Bank Repl</t>
  </si>
  <si>
    <t>PJ0183-0</t>
  </si>
  <si>
    <t>HT - 22kV Switchyard</t>
  </si>
  <si>
    <t>PJ0184-2</t>
  </si>
  <si>
    <t>HT #1 Trans Repl +2 years</t>
  </si>
  <si>
    <t>PJ0185-1</t>
  </si>
  <si>
    <t>HT #2 Trans Repl +1 year</t>
  </si>
  <si>
    <t>PJ0186-2</t>
  </si>
  <si>
    <t>HT #3 Trans Repl +2 years</t>
  </si>
  <si>
    <t>PJ0187-0</t>
  </si>
  <si>
    <t>K Switchboard Repl</t>
  </si>
  <si>
    <t>PJ0188-0</t>
  </si>
  <si>
    <t>MR Cap Bank Repl</t>
  </si>
  <si>
    <t>PJ0189-1</t>
  </si>
  <si>
    <t>NB Switchboard Repl +1 year</t>
  </si>
  <si>
    <t>PJ0190</t>
  </si>
  <si>
    <t>NW #1 Trans Repl</t>
  </si>
  <si>
    <t>PJ0191-1</t>
  </si>
  <si>
    <t>OE Switchboard Repl +1 year</t>
  </si>
  <si>
    <t>PJ0192</t>
  </si>
  <si>
    <t>OE Trans Repl</t>
  </si>
  <si>
    <t>PJ0193-0</t>
  </si>
  <si>
    <t>OR #1 Cap Bank Repl</t>
  </si>
  <si>
    <t>PJ0194-0</t>
  </si>
  <si>
    <t>OR Trans Repl</t>
  </si>
  <si>
    <t>PJ0195-0</t>
  </si>
  <si>
    <t>SR Switchboard Repl</t>
  </si>
  <si>
    <t>PJ0196-0</t>
  </si>
  <si>
    <t>SR Trans Repl</t>
  </si>
  <si>
    <t>PJ0197-0</t>
  </si>
  <si>
    <t>SV Cap Bank Repl</t>
  </si>
  <si>
    <t>PJ0198-2</t>
  </si>
  <si>
    <t>WD #1,3 Trans Repl +2 years</t>
  </si>
  <si>
    <t>PJ0199-2</t>
  </si>
  <si>
    <t>WD #2 Trans Repl +2 years</t>
  </si>
  <si>
    <t>PJ0200-2</t>
  </si>
  <si>
    <t>ZSS Oil Regeneration 14-15 North +2 years</t>
  </si>
  <si>
    <t>PJ0201-2</t>
  </si>
  <si>
    <t>ZSS Oil Regeneration 15-16 North +2 years</t>
  </si>
  <si>
    <t>PJ0202-1</t>
  </si>
  <si>
    <t>ZSS Oil Regeneration 16-17 North +1 year</t>
  </si>
  <si>
    <t>PJ0203-1</t>
  </si>
  <si>
    <t>ZSS Oil Regeneration 17-18 North +1 year</t>
  </si>
  <si>
    <t>PJ0204-2</t>
  </si>
  <si>
    <t>ZSS Oil Regeneration 18-19 North +2 years</t>
  </si>
  <si>
    <t>PJ0205-2</t>
  </si>
  <si>
    <t>ZSS Oil Regeneration 19-20 North +2 years</t>
  </si>
  <si>
    <t>PJ1223</t>
  </si>
  <si>
    <t>Air Break Switch Repl</t>
  </si>
  <si>
    <t>PJ1226</t>
  </si>
  <si>
    <t>OR Replace 2 x 11kV Switchboards (Construction)</t>
  </si>
  <si>
    <t>PJ1227</t>
  </si>
  <si>
    <t>SH Replace 2 6.6kV Switchboard (Construction)</t>
  </si>
  <si>
    <t>PJ1229</t>
  </si>
  <si>
    <t>ZSS Trans Repl - BW #1, #2, due to age/condition (Prelim Work)</t>
  </si>
  <si>
    <t>PJ1232</t>
  </si>
  <si>
    <t>North Doncaster pillar Repl 13/14</t>
  </si>
  <si>
    <t>PJ1236</t>
  </si>
  <si>
    <t>Planned Repls Air Break Switches - North</t>
  </si>
  <si>
    <t>RHP</t>
  </si>
  <si>
    <t>PJ1425</t>
  </si>
  <si>
    <t>Dist Pole Top Capacitor Bank Repairs - South</t>
  </si>
  <si>
    <t>RSA</t>
  </si>
  <si>
    <t>PJ1426</t>
  </si>
  <si>
    <t>CRM HGS 66kV VT Replacement</t>
  </si>
  <si>
    <t>RUS</t>
  </si>
  <si>
    <t>PJ1430</t>
  </si>
  <si>
    <t>Bentleigh - Warrigal / North rd RPL-PL</t>
  </si>
  <si>
    <t>PJ1432</t>
  </si>
  <si>
    <t>Transformer Height Replacement 2012/13 - North</t>
  </si>
  <si>
    <t>RCA</t>
  </si>
  <si>
    <t>PJ1437</t>
  </si>
  <si>
    <t>Transformer Height Replacement - P3- 2013/14 (North)</t>
  </si>
  <si>
    <t>PJ1439</t>
  </si>
  <si>
    <t>DC #2 Oil Regeneration</t>
  </si>
  <si>
    <t>PJ1443</t>
  </si>
  <si>
    <t>RWTS 22kV Rebuild</t>
  </si>
  <si>
    <t>PJ1444</t>
  </si>
  <si>
    <t>22kV Circuit Breaker Replacement at Glen Waverley Zone Substation</t>
  </si>
  <si>
    <t>PJ1445</t>
  </si>
  <si>
    <t>GW #2 Capacitor Bank Retirement / Installation of New Pole Mounted Capacitor Banks</t>
  </si>
  <si>
    <t>PJ1448</t>
  </si>
  <si>
    <t>Fault Indicators Replacement (North)</t>
  </si>
  <si>
    <t>PJ1450</t>
  </si>
  <si>
    <t>CDA DRMCC T2 Replacement - North</t>
  </si>
  <si>
    <t>PJ1451</t>
  </si>
  <si>
    <t>GW Coleman Pde - MTM pole Maint</t>
  </si>
  <si>
    <t>PJ1453</t>
  </si>
  <si>
    <t>NW Roof Upgrade (Fault)</t>
  </si>
  <si>
    <t>PJ1482</t>
  </si>
  <si>
    <t>WD Refurb-WD Replace 3 x 11kV Switchboards</t>
  </si>
  <si>
    <t>PJ1483</t>
  </si>
  <si>
    <t>Dist Pole Top Capacitor Bank Repairs - North</t>
  </si>
  <si>
    <t>PJ1484</t>
  </si>
  <si>
    <t>CDA Tr 2 66kV Bushing Replacement</t>
  </si>
  <si>
    <t>PJ1486</t>
  </si>
  <si>
    <t>BT Fence Replacement</t>
  </si>
  <si>
    <t>PJ1489</t>
  </si>
  <si>
    <t>MC 66kV Bus-Tie Circuit Breaker</t>
  </si>
  <si>
    <t>PJ1495</t>
  </si>
  <si>
    <t>ZSS TX DESICCANT BREATHERS RETROFIT STH</t>
  </si>
  <si>
    <t>ROA</t>
  </si>
  <si>
    <t>PJ1496</t>
  </si>
  <si>
    <t>South SWER replacement (Greens bush)</t>
  </si>
  <si>
    <t>PJ1501</t>
  </si>
  <si>
    <t>BW #3 Transformer Replacement</t>
  </si>
  <si>
    <t>PJ1502</t>
  </si>
  <si>
    <t>SH #1 Transformer Replacement</t>
  </si>
  <si>
    <t>PJ1503</t>
  </si>
  <si>
    <t>SH #3 Transformer Replacement</t>
  </si>
  <si>
    <t>PJ1504</t>
  </si>
  <si>
    <t>Ferranti ES3 Rebuild 2014-15</t>
  </si>
  <si>
    <t>PJ1505</t>
  </si>
  <si>
    <t>Ferranti ES3 Rebuild 2015-16</t>
  </si>
  <si>
    <t>PJ1506</t>
  </si>
  <si>
    <t>Ferranti ES3 Rebuild 2016-17</t>
  </si>
  <si>
    <t>PJ1507</t>
  </si>
  <si>
    <t>Ferranti ES3 Rebuild 2017-18</t>
  </si>
  <si>
    <t>PJ1508</t>
  </si>
  <si>
    <t>Ferranti ES3 Rebuild 2018-19</t>
  </si>
  <si>
    <t>PJ1509</t>
  </si>
  <si>
    <t>Ferranti ES3 Rebuild 2019-20</t>
  </si>
  <si>
    <t>PJ1510</t>
  </si>
  <si>
    <t>Ferranti ES3 Rebuild 2020-21</t>
  </si>
  <si>
    <t>PJ1511</t>
  </si>
  <si>
    <t>SV 22kV Switchyard Replacement</t>
  </si>
  <si>
    <t>PJ1512</t>
  </si>
  <si>
    <t>MC NER Replacement</t>
  </si>
  <si>
    <t>PJ1513</t>
  </si>
  <si>
    <t>DN Control Building Retirement</t>
  </si>
  <si>
    <t>PJ1515</t>
  </si>
  <si>
    <t>ZSS Small Asset Replacement 15-16</t>
  </si>
  <si>
    <t>PJ1516</t>
  </si>
  <si>
    <t>ZSS Small Asset Replacement 16-17</t>
  </si>
  <si>
    <t>PJ1517</t>
  </si>
  <si>
    <t>ZSS Small Asset Replacement 17-18</t>
  </si>
  <si>
    <t>PJ1518</t>
  </si>
  <si>
    <t>ZSS Small Asset Replacement 18-19</t>
  </si>
  <si>
    <t>PJ1519</t>
  </si>
  <si>
    <t>ZSS Small Asset Replacement 19-20</t>
  </si>
  <si>
    <t>PJ1520</t>
  </si>
  <si>
    <t>ZSS Small Asset Replacement 20-21</t>
  </si>
  <si>
    <t>PJ1521</t>
  </si>
  <si>
    <t>PJ1522</t>
  </si>
  <si>
    <t>PJ1523</t>
  </si>
  <si>
    <t>PJ1524</t>
  </si>
  <si>
    <t>PJ1525</t>
  </si>
  <si>
    <t>PJ1526</t>
  </si>
  <si>
    <t>RHW</t>
  </si>
  <si>
    <t>PJ1739</t>
  </si>
  <si>
    <t>ACR Fault replacment program 2015-16</t>
  </si>
  <si>
    <t>PJ1703</t>
  </si>
  <si>
    <t>ACR Fault replacment program 2016-17</t>
  </si>
  <si>
    <t>PJ1704</t>
  </si>
  <si>
    <t>ACR Fault replacment program 2017-18</t>
  </si>
  <si>
    <t>PJ1705</t>
  </si>
  <si>
    <t>ACR Fault replacment program 2018-19</t>
  </si>
  <si>
    <t>PJ1706</t>
  </si>
  <si>
    <t>ACR Fault replacment program 2019-20</t>
  </si>
  <si>
    <t>PJ1728</t>
  </si>
  <si>
    <t>ACR Fault replacement program 2015-16</t>
  </si>
  <si>
    <t>PJ1729</t>
  </si>
  <si>
    <t>ACR Fault replacement program 2016-17</t>
  </si>
  <si>
    <t>PJ1730</t>
  </si>
  <si>
    <t>ACR Fault replacement program 2017-18</t>
  </si>
  <si>
    <t>PJ1731</t>
  </si>
  <si>
    <t>ACR Fault replacement program 2018-19</t>
  </si>
  <si>
    <t>PJ1732</t>
  </si>
  <si>
    <t>ACR Fault replacement program 2019-20</t>
  </si>
  <si>
    <t>ROP</t>
  </si>
  <si>
    <t>PJ1733</t>
  </si>
  <si>
    <t>Fault Indicator replacement program 2015-16</t>
  </si>
  <si>
    <t>PJ1734</t>
  </si>
  <si>
    <t>Fault Indicator replacement program 2016-17</t>
  </si>
  <si>
    <t>PJ1735</t>
  </si>
  <si>
    <t>Fault Indicator replacement program 2017-18</t>
  </si>
  <si>
    <t>PJ1736</t>
  </si>
  <si>
    <t>Fault Indicator replacement program 2018-19</t>
  </si>
  <si>
    <t>PJ1737</t>
  </si>
  <si>
    <t>Fault Indicator replacement program 2019-20</t>
  </si>
  <si>
    <t>PJ1738</t>
  </si>
  <si>
    <t>Fault Indicator replacement program 2020-21</t>
  </si>
  <si>
    <t>PJ1707</t>
  </si>
  <si>
    <t>LV ABC for bushfire mitigation FY16-17</t>
  </si>
  <si>
    <t>PJ1708</t>
  </si>
  <si>
    <t>LV ABC for bushfire mitigation FY17-18</t>
  </si>
  <si>
    <t>PJ1709</t>
  </si>
  <si>
    <t>LV ABC for bushfire mitigation FY18-19</t>
  </si>
  <si>
    <t>PJ1710</t>
  </si>
  <si>
    <t>LV ABC for bushfire mitigation FY19-20</t>
  </si>
  <si>
    <t>PJ1711</t>
  </si>
  <si>
    <t>LV ABC for bushfire mitigation FY20-21</t>
  </si>
  <si>
    <t>PJ1712</t>
  </si>
  <si>
    <t>LV ABC for bushfire mitigation FY21-22</t>
  </si>
  <si>
    <t>PJ1713</t>
  </si>
  <si>
    <t>LV ABC for bushfire mitigation FY22-23</t>
  </si>
  <si>
    <t>PJ1714</t>
  </si>
  <si>
    <t>LV ABC for bushfire mitigation FY23-24</t>
  </si>
  <si>
    <t>PJ1715</t>
  </si>
  <si>
    <t>ZSS Earth grid Repairs FY14-15 (north)</t>
  </si>
  <si>
    <t>PJ1716</t>
  </si>
  <si>
    <t>ZSS Earth grid Repairs FY15-16 (north)</t>
  </si>
  <si>
    <t>PJ1717</t>
  </si>
  <si>
    <t>ZSS Earth grid Repairs FY16-17 (north)</t>
  </si>
  <si>
    <t>PJ1718</t>
  </si>
  <si>
    <t>ZSS Earth grid Repairs FY17-18 (north)</t>
  </si>
  <si>
    <t>PJ1719</t>
  </si>
  <si>
    <t>ZSS Earth grid Repairs FY18-19 (north)</t>
  </si>
  <si>
    <t>PJ1720</t>
  </si>
  <si>
    <t>ZSS Earth grid Repairs FY19-20 (north)</t>
  </si>
  <si>
    <t>PJ1721</t>
  </si>
  <si>
    <t>ZSS Earth grid Repairs F20-21 (north)</t>
  </si>
  <si>
    <t>PJ1722</t>
  </si>
  <si>
    <t>ZSS Earth grid Repairs FY15-16 (south)</t>
  </si>
  <si>
    <t>PJ1723</t>
  </si>
  <si>
    <t>ZSS Earth grid Repairs FY16-17 (south)</t>
  </si>
  <si>
    <t>PJ1724</t>
  </si>
  <si>
    <t>ZSS Earth grid Repairs FY17-18 (south)</t>
  </si>
  <si>
    <t>PJ1725</t>
  </si>
  <si>
    <t>ZSS Earth grid Repairs FY18-19 (south)</t>
  </si>
  <si>
    <t>PJ1726</t>
  </si>
  <si>
    <t>ZSS Earth grid Repairs FY19-20 (south)</t>
  </si>
  <si>
    <t>PJ1727</t>
  </si>
  <si>
    <t>ZSS Earth grid Repairs F20-21 (south)</t>
  </si>
  <si>
    <t>PJ1376</t>
  </si>
  <si>
    <t>14-AMI v4.9 (Part CRIOC)</t>
  </si>
  <si>
    <t>PJ1380</t>
  </si>
  <si>
    <t>15-AMI Nwk RollOut (CRIOC)</t>
  </si>
  <si>
    <t>PJ1740</t>
  </si>
  <si>
    <t>DSA 14_15 North P3</t>
  </si>
  <si>
    <t>PJ1741</t>
  </si>
  <si>
    <t>DMA 13 HV ABC Replacement</t>
  </si>
  <si>
    <t>PJ1742</t>
  </si>
  <si>
    <t>Possum Proofing</t>
  </si>
  <si>
    <t>PJ1743</t>
  </si>
  <si>
    <t>PJ1744</t>
  </si>
  <si>
    <t>15-AMI Benefits</t>
  </si>
  <si>
    <t>PJ0414</t>
  </si>
  <si>
    <t>ZSS DC replacement(north) 14-15</t>
  </si>
  <si>
    <t>SUMMARY for ERIC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</si>
  <si>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</si>
  <si>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</si>
  <si>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</si>
  <si>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</si>
  <si>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</si>
  <si>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</si>
  <si>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</si>
  <si>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</si>
  <si>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</si>
  <si>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</si>
  <si>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</si>
  <si>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</si>
  <si>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REVENUE</t>
  </si>
  <si>
    <t>Actual</t>
  </si>
  <si>
    <t>Customer Contributions -Non Excluded Services</t>
  </si>
  <si>
    <t>Customer Business Supply</t>
  </si>
  <si>
    <t>Medium Density Housing</t>
  </si>
  <si>
    <t>Special Capital Works/Recoverable Works</t>
  </si>
  <si>
    <t>Low Density/Small Busin Supply (&lt;10kVA)</t>
  </si>
  <si>
    <t>Horizon projects</t>
  </si>
  <si>
    <t>TOTAL</t>
  </si>
  <si>
    <t>Customer Contributions -Excluded Services</t>
  </si>
  <si>
    <t>Public Lighting Capital Projects</t>
  </si>
  <si>
    <t>T5 public lighting</t>
  </si>
  <si>
    <t>New Lights Minor/Main/Energy Efficient</t>
  </si>
  <si>
    <t>Watchman Lighting</t>
  </si>
  <si>
    <t>CPI Incl</t>
  </si>
  <si>
    <t>Cable - additional metres (Quoted)</t>
  </si>
  <si>
    <t>Single Dwelling 100A up tp 5m length (Quoted)</t>
  </si>
  <si>
    <t>Multi Phase 170A up to 5m length (Quoted)</t>
  </si>
  <si>
    <t>TOTAL REVENUE</t>
  </si>
  <si>
    <t>Jarrod Calculations</t>
  </si>
  <si>
    <t>Convert to real 2015</t>
  </si>
  <si>
    <t>Real 2015 to nominal</t>
  </si>
  <si>
    <t>in-kind nominal</t>
  </si>
  <si>
    <t>SCS</t>
  </si>
  <si>
    <t>ACS</t>
  </si>
  <si>
    <t>2016-2020</t>
  </si>
  <si>
    <t>CIC Capex</t>
  </si>
  <si>
    <t>Selected Scenario</t>
  </si>
  <si>
    <t>Customer Contribution calculated</t>
  </si>
  <si>
    <t>Customer Contribution Revenue Recognised</t>
  </si>
  <si>
    <t>Total Customers (Manual Listing)</t>
  </si>
  <si>
    <t>Total Customers from Automation</t>
  </si>
  <si>
    <t>Customer Contribution $</t>
  </si>
  <si>
    <t>Customer Contribution % Recovery</t>
  </si>
  <si>
    <t>Current Base Case</t>
  </si>
  <si>
    <t>Recovery %</t>
  </si>
  <si>
    <t>Adjustment Factor</t>
  </si>
  <si>
    <t>In Kind Forecast</t>
  </si>
  <si>
    <t>Proposed Changes - Adjusted for base case variance</t>
  </si>
  <si>
    <t>From Automation</t>
  </si>
  <si>
    <t>Historical Data Base Case</t>
  </si>
  <si>
    <t>Historical Data Proposed Changes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</si>
</sst>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[$$-C09]* #,##0.00_-;\-[$$-C09]* #,##0.00_-;_-[$$-C09]* &quot;-&quot;??_-;_-@_-"/>
    <numFmt numFmtId="166" formatCode="mm/yyyy"/>
    <numFmt numFmtId="167" formatCode="[$-C09]dd\-mmm\-yy;@"/>
    <numFmt numFmtId="168" formatCode="[$-C09]mmm\-yy;@"/>
    <numFmt numFmtId="169" formatCode="0.0%"/>
    <numFmt numFmtId="170" formatCode="#,##0.0;\(#,##0.0\)"/>
    <numFmt numFmtId="171" formatCode="_-* #,##0.00_-;[Red]\(#,##0.00\)_-;_-* &quot;-&quot;??_-;_-@_-"/>
    <numFmt numFmtId="172" formatCode="0.0000"/>
    <numFmt numFmtId="173" formatCode="_-* #,##0.0000_-;\-* #,##0.0000_-;_-* &quot;-&quot;??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name val="Calibri"/>
      <family val="2"/>
    </font>
    <font>
      <sz val="11"/>
      <color theme="5" tint="-0.249977111117893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name val="Arial"/>
      <family val="2"/>
    </font>
    <font>
      <b/>
      <sz val="8"/>
      <color indexed="9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Tahoma"/>
      <family val="2"/>
    </font>
  </fonts>
  <fills count="2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4" fillId="9" borderId="23" applyNumberFormat="0" applyAlignment="0" applyProtection="0"/>
    <xf numFmtId="0" fontId="1" fillId="10" borderId="24" applyNumberFormat="0" applyFont="0" applyAlignment="0" applyProtection="0"/>
    <xf numFmtId="170" fontId="21" fillId="0" borderId="0"/>
    <xf numFmtId="0" fontId="24" fillId="0" borderId="0"/>
    <xf numFmtId="9" fontId="21" fillId="0" borderId="0" applyFont="0" applyFill="0" applyBorder="0" applyAlignment="0" applyProtection="0"/>
  </cellStyleXfs>
  <cellXfs count="281">
    <xf numFmtId="0" fontId="0" fillId="0" borderId="0" xfId="0"/>
    <xf numFmtId="0" fontId="3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Alignment="1">
      <alignment horizontal="center"/>
    </xf>
    <xf numFmtId="0" fontId="3" fillId="2" borderId="7" xfId="0" applyFont="1" applyFill="1" applyBorder="1"/>
    <xf numFmtId="0" fontId="3" fillId="3" borderId="7" xfId="0" applyFont="1" applyFill="1" applyBorder="1" applyAlignment="1">
      <alignment wrapText="1"/>
    </xf>
    <xf numFmtId="43" fontId="3" fillId="3" borderId="7" xfId="0" applyNumberFormat="1" applyFont="1" applyFill="1" applyBorder="1" applyAlignment="1">
      <alignment wrapText="1"/>
    </xf>
    <xf numFmtId="0" fontId="3" fillId="2" borderId="7" xfId="0" applyFont="1" applyFill="1" applyBorder="1" applyAlignment="1">
      <alignment wrapText="1"/>
    </xf>
    <xf numFmtId="43" fontId="0" fillId="0" borderId="7" xfId="1" applyFont="1" applyFill="1" applyBorder="1"/>
    <xf numFmtId="10" fontId="0" fillId="0" borderId="7" xfId="3" applyNumberFormat="1" applyFont="1" applyFill="1" applyBorder="1"/>
    <xf numFmtId="9" fontId="0" fillId="0" borderId="7" xfId="3" applyFont="1" applyBorder="1"/>
    <xf numFmtId="0" fontId="3" fillId="0" borderId="8" xfId="0" applyFont="1" applyBorder="1"/>
    <xf numFmtId="43" fontId="3" fillId="0" borderId="8" xfId="0" applyNumberFormat="1" applyFont="1" applyFill="1" applyBorder="1"/>
    <xf numFmtId="43" fontId="3" fillId="0" borderId="8" xfId="0" applyNumberFormat="1" applyFont="1" applyBorder="1"/>
    <xf numFmtId="10" fontId="3" fillId="0" borderId="8" xfId="3" applyNumberFormat="1" applyFont="1" applyFill="1" applyBorder="1"/>
    <xf numFmtId="0" fontId="4" fillId="0" borderId="0" xfId="0" applyFont="1" applyFill="1" applyBorder="1"/>
    <xf numFmtId="0" fontId="0" fillId="0" borderId="7" xfId="0" applyFont="1" applyBorder="1"/>
    <xf numFmtId="0" fontId="0" fillId="0" borderId="7" xfId="0" applyFill="1" applyBorder="1"/>
    <xf numFmtId="0" fontId="0" fillId="0" borderId="9" xfId="0" applyFont="1" applyBorder="1"/>
    <xf numFmtId="0" fontId="3" fillId="0" borderId="0" xfId="0" applyFont="1" applyBorder="1"/>
    <xf numFmtId="43" fontId="3" fillId="0" borderId="0" xfId="0" applyNumberFormat="1" applyFont="1" applyFill="1" applyBorder="1"/>
    <xf numFmtId="43" fontId="3" fillId="0" borderId="0" xfId="0" applyNumberFormat="1" applyFont="1" applyBorder="1"/>
    <xf numFmtId="10" fontId="3" fillId="0" borderId="0" xfId="3" applyNumberFormat="1" applyFont="1" applyFill="1" applyBorder="1"/>
    <xf numFmtId="10" fontId="3" fillId="0" borderId="0" xfId="3" applyNumberFormat="1" applyFont="1" applyBorder="1"/>
    <xf numFmtId="0" fontId="0" fillId="0" borderId="7" xfId="0" applyBorder="1"/>
    <xf numFmtId="164" fontId="0" fillId="0" borderId="7" xfId="1" applyNumberFormat="1" applyFont="1" applyBorder="1"/>
    <xf numFmtId="0" fontId="0" fillId="0" borderId="9" xfId="0" applyBorder="1"/>
    <xf numFmtId="0" fontId="3" fillId="0" borderId="8" xfId="0" applyFont="1" applyFill="1" applyBorder="1"/>
    <xf numFmtId="164" fontId="3" fillId="0" borderId="8" xfId="0" applyNumberFormat="1" applyFont="1" applyBorder="1"/>
    <xf numFmtId="0" fontId="3" fillId="4" borderId="10" xfId="0" applyFont="1" applyFill="1" applyBorder="1" applyAlignment="1" applyProtection="1">
      <alignment horizontal="center" vertical="top" wrapText="1"/>
      <protection locked="0"/>
    </xf>
    <xf numFmtId="44" fontId="3" fillId="4" borderId="10" xfId="2" applyFont="1" applyFill="1" applyBorder="1" applyAlignment="1" applyProtection="1">
      <alignment horizontal="center" vertical="top" wrapText="1"/>
      <protection locked="0"/>
    </xf>
    <xf numFmtId="165" fontId="7" fillId="0" borderId="10" xfId="0" applyNumberFormat="1" applyFont="1" applyFill="1" applyBorder="1" applyAlignment="1" applyProtection="1">
      <alignment vertical="top"/>
      <protection locked="0"/>
    </xf>
    <xf numFmtId="44" fontId="7" fillId="0" borderId="10" xfId="2" applyFont="1" applyFill="1" applyBorder="1" applyAlignment="1" applyProtection="1">
      <alignment vertical="top"/>
      <protection locked="0"/>
    </xf>
    <xf numFmtId="0" fontId="7" fillId="0" borderId="10" xfId="0" applyFont="1" applyFill="1" applyBorder="1" applyAlignment="1" applyProtection="1">
      <alignment horizontal="center" vertical="top"/>
      <protection locked="0"/>
    </xf>
    <xf numFmtId="0" fontId="7" fillId="0" borderId="10" xfId="0" applyFont="1" applyFill="1" applyBorder="1" applyAlignment="1" applyProtection="1">
      <alignment horizontal="left" vertical="top"/>
      <protection locked="0"/>
    </xf>
    <xf numFmtId="0" fontId="0" fillId="0" borderId="10" xfId="0" applyFill="1" applyBorder="1" applyAlignment="1" applyProtection="1">
      <alignment horizontal="left" vertical="top"/>
      <protection locked="0"/>
    </xf>
    <xf numFmtId="165" fontId="2" fillId="6" borderId="10" xfId="0" applyNumberFormat="1" applyFont="1" applyFill="1" applyBorder="1" applyAlignment="1" applyProtection="1">
      <alignment vertical="top"/>
      <protection locked="0"/>
    </xf>
    <xf numFmtId="17" fontId="7" fillId="0" borderId="10" xfId="0" quotePrefix="1" applyNumberFormat="1" applyFont="1" applyFill="1" applyBorder="1" applyAlignment="1" applyProtection="1">
      <alignment horizontal="left" vertical="top"/>
      <protection locked="0"/>
    </xf>
    <xf numFmtId="0" fontId="7" fillId="0" borderId="10" xfId="0" applyFont="1" applyBorder="1" applyAlignment="1" applyProtection="1">
      <alignment horizontal="left" vertical="top"/>
      <protection locked="0"/>
    </xf>
    <xf numFmtId="0" fontId="7" fillId="0" borderId="10" xfId="0" applyFont="1" applyBorder="1" applyAlignment="1" applyProtection="1">
      <alignment horizontal="center" vertical="top"/>
      <protection locked="0"/>
    </xf>
    <xf numFmtId="0" fontId="7" fillId="0" borderId="12" xfId="0" applyFont="1" applyBorder="1" applyAlignment="1" applyProtection="1">
      <alignment horizontal="left" vertical="top"/>
      <protection locked="0"/>
    </xf>
    <xf numFmtId="0" fontId="7" fillId="0" borderId="13" xfId="0" applyFont="1" applyBorder="1" applyAlignment="1" applyProtection="1">
      <alignment horizontal="left" vertical="top"/>
      <protection locked="0"/>
    </xf>
    <xf numFmtId="0" fontId="7" fillId="0" borderId="13" xfId="0" applyFont="1" applyFill="1" applyBorder="1" applyAlignment="1" applyProtection="1">
      <alignment horizontal="left" vertical="top"/>
      <protection locked="0"/>
    </xf>
    <xf numFmtId="0" fontId="7" fillId="0" borderId="14" xfId="0" applyFont="1" applyBorder="1" applyAlignment="1" applyProtection="1">
      <alignment horizontal="left" vertical="top"/>
      <protection locked="0"/>
    </xf>
    <xf numFmtId="0" fontId="7" fillId="0" borderId="16" xfId="0" applyFont="1" applyFill="1" applyBorder="1" applyAlignment="1" applyProtection="1">
      <alignment horizontal="left" vertical="top"/>
      <protection locked="0"/>
    </xf>
    <xf numFmtId="10" fontId="0" fillId="0" borderId="7" xfId="3" applyNumberFormat="1" applyFont="1" applyBorder="1"/>
    <xf numFmtId="0" fontId="3" fillId="0" borderId="0" xfId="0" applyFont="1" applyAlignment="1">
      <alignment wrapText="1"/>
    </xf>
    <xf numFmtId="164" fontId="0" fillId="0" borderId="7" xfId="0" applyNumberFormat="1" applyBorder="1"/>
    <xf numFmtId="43" fontId="0" fillId="0" borderId="7" xfId="0" applyNumberFormat="1" applyBorder="1"/>
    <xf numFmtId="169" fontId="0" fillId="0" borderId="7" xfId="3" applyNumberFormat="1" applyFont="1" applyBorder="1"/>
    <xf numFmtId="164" fontId="0" fillId="0" borderId="21" xfId="1" applyNumberFormat="1" applyFont="1" applyFill="1" applyBorder="1"/>
    <xf numFmtId="164" fontId="0" fillId="0" borderId="0" xfId="1" applyNumberFormat="1" applyFont="1"/>
    <xf numFmtId="164" fontId="0" fillId="0" borderId="22" xfId="0" applyNumberFormat="1" applyBorder="1"/>
    <xf numFmtId="169" fontId="3" fillId="0" borderId="7" xfId="3" applyNumberFormat="1" applyFont="1" applyBorder="1"/>
    <xf numFmtId="0" fontId="3" fillId="0" borderId="7" xfId="0" applyFont="1" applyFill="1" applyBorder="1"/>
    <xf numFmtId="164" fontId="3" fillId="0" borderId="7" xfId="1" applyNumberFormat="1" applyFont="1" applyBorder="1"/>
    <xf numFmtId="164" fontId="3" fillId="0" borderId="7" xfId="0" applyNumberFormat="1" applyFont="1" applyBorder="1"/>
    <xf numFmtId="0" fontId="3" fillId="0" borderId="7" xfId="0" applyFont="1" applyBorder="1"/>
    <xf numFmtId="0" fontId="3" fillId="0" borderId="7" xfId="0" applyFont="1" applyBorder="1" applyAlignment="1">
      <alignment wrapText="1"/>
    </xf>
    <xf numFmtId="0" fontId="0" fillId="7" borderId="7" xfId="0" applyFill="1" applyBorder="1"/>
    <xf numFmtId="0" fontId="0" fillId="8" borderId="7" xfId="0" applyFill="1" applyBorder="1"/>
    <xf numFmtId="10" fontId="3" fillId="0" borderId="8" xfId="3" applyNumberFormat="1" applyFont="1" applyBorder="1"/>
    <xf numFmtId="10" fontId="0" fillId="0" borderId="0" xfId="3" applyNumberFormat="1" applyFont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wrapText="1"/>
    </xf>
    <xf numFmtId="10" fontId="3" fillId="0" borderId="7" xfId="3" applyNumberFormat="1" applyFont="1" applyBorder="1"/>
    <xf numFmtId="0" fontId="3" fillId="0" borderId="0" xfId="0" applyFont="1" applyBorder="1" applyAlignment="1">
      <alignment wrapText="1"/>
    </xf>
    <xf numFmtId="169" fontId="0" fillId="0" borderId="0" xfId="3" applyNumberFormat="1" applyFont="1" applyBorder="1"/>
    <xf numFmtId="0" fontId="3" fillId="11" borderId="7" xfId="0" applyFont="1" applyFill="1" applyBorder="1" applyAlignment="1">
      <alignment wrapText="1"/>
    </xf>
    <xf numFmtId="9" fontId="17" fillId="0" borderId="0" xfId="3" applyFont="1" applyFill="1" applyBorder="1" applyAlignment="1">
      <alignment horizontal="center"/>
    </xf>
    <xf numFmtId="14" fontId="0" fillId="0" borderId="0" xfId="0" applyNumberFormat="1"/>
    <xf numFmtId="0" fontId="0" fillId="6" borderId="0" xfId="0" applyFill="1"/>
    <xf numFmtId="0" fontId="18" fillId="14" borderId="22" xfId="0" applyFont="1" applyFill="1" applyBorder="1"/>
    <xf numFmtId="0" fontId="18" fillId="14" borderId="7" xfId="0" applyFont="1" applyFill="1" applyBorder="1" applyAlignment="1">
      <alignment horizontal="center"/>
    </xf>
    <xf numFmtId="0" fontId="18" fillId="15" borderId="22" xfId="0" applyFont="1" applyFill="1" applyBorder="1"/>
    <xf numFmtId="0" fontId="18" fillId="15" borderId="7" xfId="0" applyFont="1" applyFill="1" applyBorder="1" applyAlignment="1">
      <alignment horizontal="center"/>
    </xf>
    <xf numFmtId="0" fontId="18" fillId="16" borderId="22" xfId="0" applyFont="1" applyFill="1" applyBorder="1"/>
    <xf numFmtId="17" fontId="18" fillId="16" borderId="7" xfId="0" applyNumberFormat="1" applyFont="1" applyFill="1" applyBorder="1" applyAlignment="1">
      <alignment horizontal="center" vertical="center" wrapText="1"/>
    </xf>
    <xf numFmtId="0" fontId="18" fillId="17" borderId="0" xfId="0" applyFont="1" applyFill="1" applyBorder="1" applyAlignment="1">
      <alignment horizontal="center" wrapText="1"/>
    </xf>
    <xf numFmtId="0" fontId="18" fillId="17" borderId="9" xfId="0" applyFont="1" applyFill="1" applyBorder="1" applyAlignment="1">
      <alignment horizontal="center" wrapText="1"/>
    </xf>
    <xf numFmtId="0" fontId="18" fillId="17" borderId="9" xfId="0" applyFont="1" applyFill="1" applyBorder="1" applyAlignment="1">
      <alignment wrapText="1"/>
    </xf>
    <xf numFmtId="0" fontId="18" fillId="17" borderId="21" xfId="0" applyFont="1" applyFill="1" applyBorder="1" applyAlignment="1">
      <alignment horizontal="left" wrapText="1"/>
    </xf>
    <xf numFmtId="0" fontId="18" fillId="17" borderId="21" xfId="0" applyFont="1" applyFill="1" applyBorder="1" applyAlignment="1">
      <alignment horizontal="center" wrapText="1"/>
    </xf>
    <xf numFmtId="9" fontId="19" fillId="6" borderId="7" xfId="0" applyNumberFormat="1" applyFont="1" applyFill="1" applyBorder="1" applyAlignment="1">
      <alignment horizontal="center" vertical="center" wrapText="1"/>
    </xf>
    <xf numFmtId="0" fontId="14" fillId="9" borderId="23" xfId="5" applyAlignment="1">
      <alignment horizontal="center"/>
    </xf>
    <xf numFmtId="0" fontId="14" fillId="9" borderId="23" xfId="5"/>
    <xf numFmtId="41" fontId="14" fillId="9" borderId="23" xfId="4" applyFont="1" applyFill="1" applyBorder="1"/>
    <xf numFmtId="41" fontId="0" fillId="0" borderId="0" xfId="4" applyFont="1"/>
    <xf numFmtId="41" fontId="0" fillId="0" borderId="0" xfId="0" applyNumberFormat="1"/>
    <xf numFmtId="0" fontId="14" fillId="16" borderId="23" xfId="5" applyFill="1" applyAlignment="1">
      <alignment horizontal="center"/>
    </xf>
    <xf numFmtId="0" fontId="0" fillId="10" borderId="24" xfId="6" applyFont="1"/>
    <xf numFmtId="0" fontId="20" fillId="10" borderId="24" xfId="6" applyFont="1" applyAlignment="1">
      <alignment horizontal="center"/>
    </xf>
    <xf numFmtId="0" fontId="0" fillId="17" borderId="0" xfId="0" applyFill="1"/>
    <xf numFmtId="0" fontId="15" fillId="17" borderId="0" xfId="0" applyFont="1" applyFill="1" applyAlignment="1">
      <alignment horizontal="center"/>
    </xf>
    <xf numFmtId="14" fontId="16" fillId="17" borderId="0" xfId="0" applyNumberFormat="1" applyFont="1" applyFill="1"/>
    <xf numFmtId="17" fontId="0" fillId="0" borderId="0" xfId="0" applyNumberFormat="1"/>
    <xf numFmtId="0" fontId="18" fillId="17" borderId="7" xfId="0" applyFont="1" applyFill="1" applyBorder="1"/>
    <xf numFmtId="0" fontId="18" fillId="17" borderId="7" xfId="0" applyFont="1" applyFill="1" applyBorder="1" applyAlignment="1">
      <alignment horizontal="center"/>
    </xf>
    <xf numFmtId="0" fontId="18" fillId="17" borderId="22" xfId="0" applyFont="1" applyFill="1" applyBorder="1" applyAlignment="1">
      <alignment horizontal="center"/>
    </xf>
    <xf numFmtId="0" fontId="3" fillId="12" borderId="0" xfId="0" applyFont="1" applyFill="1"/>
    <xf numFmtId="0" fontId="18" fillId="17" borderId="0" xfId="0" applyFont="1" applyFill="1" applyBorder="1" applyAlignment="1">
      <alignment horizontal="center" vertical="center" wrapText="1"/>
    </xf>
    <xf numFmtId="0" fontId="18" fillId="17" borderId="3" xfId="0" applyFont="1" applyFill="1" applyBorder="1" applyAlignment="1">
      <alignment horizontal="center" vertical="center" wrapText="1"/>
    </xf>
    <xf numFmtId="0" fontId="3" fillId="18" borderId="0" xfId="0" applyFont="1" applyFill="1" applyAlignment="1">
      <alignment horizontal="center"/>
    </xf>
    <xf numFmtId="171" fontId="22" fillId="6" borderId="0" xfId="7" applyNumberFormat="1" applyFont="1" applyFill="1" applyBorder="1" applyAlignment="1">
      <alignment vertical="top"/>
    </xf>
    <xf numFmtId="0" fontId="0" fillId="0" borderId="0" xfId="0" applyFill="1"/>
    <xf numFmtId="0" fontId="17" fillId="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3" fontId="0" fillId="18" borderId="0" xfId="0" applyNumberFormat="1" applyFill="1"/>
    <xf numFmtId="3" fontId="0" fillId="0" borderId="0" xfId="0" applyNumberFormat="1"/>
    <xf numFmtId="3" fontId="0" fillId="0" borderId="0" xfId="0" applyNumberFormat="1" applyFill="1"/>
    <xf numFmtId="0" fontId="17" fillId="0" borderId="0" xfId="0" applyFont="1" applyFill="1" applyBorder="1" applyAlignment="1"/>
    <xf numFmtId="0" fontId="0" fillId="0" borderId="25" xfId="0" applyBorder="1"/>
    <xf numFmtId="0" fontId="17" fillId="0" borderId="25" xfId="0" applyFont="1" applyFill="1" applyBorder="1" applyAlignment="1"/>
    <xf numFmtId="0" fontId="20" fillId="0" borderId="25" xfId="0" applyFont="1" applyFill="1" applyBorder="1" applyAlignment="1">
      <alignment horizontal="left"/>
    </xf>
    <xf numFmtId="0" fontId="0" fillId="0" borderId="25" xfId="0" applyFill="1" applyBorder="1"/>
    <xf numFmtId="0" fontId="3" fillId="0" borderId="25" xfId="0" applyFont="1" applyBorder="1" applyAlignment="1">
      <alignment horizontal="center"/>
    </xf>
    <xf numFmtId="3" fontId="3" fillId="18" borderId="26" xfId="0" applyNumberFormat="1" applyFont="1" applyFill="1" applyBorder="1"/>
    <xf numFmtId="3" fontId="3" fillId="0" borderId="26" xfId="0" applyNumberFormat="1" applyFont="1" applyBorder="1"/>
    <xf numFmtId="0" fontId="17" fillId="0" borderId="0" xfId="0" applyFont="1" applyFill="1" applyBorder="1" applyAlignment="1">
      <alignment horizontal="center"/>
    </xf>
    <xf numFmtId="0" fontId="0" fillId="0" borderId="26" xfId="0" applyBorder="1"/>
    <xf numFmtId="0" fontId="3" fillId="0" borderId="26" xfId="0" applyFont="1" applyBorder="1" applyAlignment="1">
      <alignment horizontal="right"/>
    </xf>
    <xf numFmtId="3" fontId="3" fillId="0" borderId="26" xfId="0" applyNumberFormat="1" applyFont="1" applyFill="1" applyBorder="1"/>
    <xf numFmtId="0" fontId="3" fillId="0" borderId="0" xfId="0" applyFont="1" applyFill="1" applyAlignment="1">
      <alignment horizontal="center"/>
    </xf>
    <xf numFmtId="172" fontId="0" fillId="0" borderId="0" xfId="0" applyNumberFormat="1"/>
    <xf numFmtId="0" fontId="15" fillId="19" borderId="0" xfId="0" applyFont="1" applyFill="1"/>
    <xf numFmtId="0" fontId="0" fillId="19" borderId="0" xfId="0" applyFill="1"/>
    <xf numFmtId="0" fontId="23" fillId="19" borderId="0" xfId="0" applyFont="1" applyFill="1"/>
    <xf numFmtId="0" fontId="2" fillId="0" borderId="0" xfId="0" applyFont="1"/>
    <xf numFmtId="164" fontId="0" fillId="0" borderId="0" xfId="0" applyNumberFormat="1"/>
    <xf numFmtId="164" fontId="0" fillId="13" borderId="0" xfId="1" applyNumberFormat="1" applyFont="1" applyFill="1"/>
    <xf numFmtId="0" fontId="0" fillId="11" borderId="0" xfId="0" applyFill="1"/>
    <xf numFmtId="0" fontId="3" fillId="0" borderId="27" xfId="0" applyFont="1" applyBorder="1"/>
    <xf numFmtId="3" fontId="0" fillId="11" borderId="0" xfId="0" applyNumberFormat="1" applyFill="1"/>
    <xf numFmtId="173" fontId="0" fillId="0" borderId="0" xfId="0" applyNumberFormat="1"/>
    <xf numFmtId="9" fontId="0" fillId="0" borderId="29" xfId="0" applyNumberFormat="1" applyFill="1" applyBorder="1"/>
    <xf numFmtId="9" fontId="0" fillId="0" borderId="30" xfId="0" applyNumberFormat="1" applyFill="1" applyBorder="1"/>
    <xf numFmtId="9" fontId="0" fillId="0" borderId="31" xfId="0" applyNumberFormat="1" applyFill="1" applyBorder="1"/>
    <xf numFmtId="0" fontId="0" fillId="13" borderId="0" xfId="0" applyFill="1"/>
    <xf numFmtId="0" fontId="3" fillId="0" borderId="32" xfId="0" applyFont="1" applyBorder="1"/>
    <xf numFmtId="164" fontId="3" fillId="0" borderId="32" xfId="0" applyNumberFormat="1" applyFont="1" applyBorder="1"/>
    <xf numFmtId="3" fontId="3" fillId="11" borderId="32" xfId="0" applyNumberFormat="1" applyFont="1" applyFill="1" applyBorder="1"/>
    <xf numFmtId="3" fontId="3" fillId="0" borderId="32" xfId="0" applyNumberFormat="1" applyFont="1" applyBorder="1"/>
    <xf numFmtId="164" fontId="3" fillId="0" borderId="32" xfId="1" applyNumberFormat="1" applyFont="1" applyBorder="1"/>
    <xf numFmtId="0" fontId="3" fillId="0" borderId="28" xfId="0" applyFont="1" applyFill="1" applyBorder="1" applyAlignment="1">
      <alignment wrapText="1"/>
    </xf>
    <xf numFmtId="0" fontId="3" fillId="11" borderId="7" xfId="0" applyFont="1" applyFill="1" applyBorder="1"/>
    <xf numFmtId="0" fontId="0" fillId="11" borderId="7" xfId="0" applyFill="1" applyBorder="1"/>
    <xf numFmtId="164" fontId="0" fillId="0" borderId="22" xfId="1" applyNumberFormat="1" applyFont="1" applyBorder="1"/>
    <xf numFmtId="164" fontId="3" fillId="0" borderId="7" xfId="1" applyNumberFormat="1" applyFont="1" applyFill="1" applyBorder="1"/>
    <xf numFmtId="43" fontId="0" fillId="0" borderId="0" xfId="1" applyNumberFormat="1" applyFont="1"/>
    <xf numFmtId="0" fontId="3" fillId="11" borderId="22" xfId="0" applyFont="1" applyFill="1" applyBorder="1"/>
    <xf numFmtId="9" fontId="0" fillId="0" borderId="7" xfId="3" applyFont="1" applyBorder="1" applyAlignment="1">
      <alignment horizontal="center"/>
    </xf>
    <xf numFmtId="10" fontId="0" fillId="0" borderId="0" xfId="0" applyNumberFormat="1"/>
    <xf numFmtId="10" fontId="3" fillId="0" borderId="0" xfId="3" applyNumberFormat="1" applyFont="1"/>
    <xf numFmtId="0" fontId="0" fillId="0" borderId="7" xfId="0" applyFill="1" applyBorder="1" applyAlignment="1">
      <alignment wrapText="1"/>
    </xf>
    <xf numFmtId="164" fontId="3" fillId="0" borderId="7" xfId="0" applyNumberFormat="1" applyFont="1" applyFill="1" applyBorder="1"/>
    <xf numFmtId="10" fontId="3" fillId="4" borderId="10" xfId="3" applyNumberFormat="1" applyFont="1" applyFill="1" applyBorder="1" applyAlignment="1" applyProtection="1">
      <alignment horizontal="center" vertical="top" wrapText="1"/>
      <protection locked="0"/>
    </xf>
    <xf numFmtId="0" fontId="0" fillId="0" borderId="0" xfId="0" applyProtection="1">
      <protection locked="0"/>
    </xf>
    <xf numFmtId="0" fontId="0" fillId="0" borderId="10" xfId="0" applyFont="1" applyFill="1" applyBorder="1" applyAlignment="1" applyProtection="1">
      <alignment horizontal="left" vertical="top"/>
      <protection locked="0"/>
    </xf>
    <xf numFmtId="10" fontId="7" fillId="0" borderId="10" xfId="3" applyNumberFormat="1" applyFont="1" applyFill="1" applyBorder="1" applyAlignment="1" applyProtection="1">
      <alignment horizontal="center" vertical="top"/>
      <protection locked="0"/>
    </xf>
    <xf numFmtId="165" fontId="0" fillId="0" borderId="0" xfId="0" applyNumberFormat="1" applyProtection="1">
      <protection locked="0"/>
    </xf>
    <xf numFmtId="0" fontId="10" fillId="0" borderId="10" xfId="0" applyFont="1" applyFill="1" applyBorder="1" applyAlignment="1" applyProtection="1">
      <alignment horizontal="left" vertical="top"/>
      <protection locked="0"/>
    </xf>
    <xf numFmtId="165" fontId="7" fillId="0" borderId="10" xfId="0" applyNumberFormat="1" applyFont="1" applyFill="1" applyBorder="1" applyAlignment="1" applyProtection="1">
      <alignment horizontal="left" vertical="top"/>
      <protection locked="0"/>
    </xf>
    <xf numFmtId="0" fontId="3" fillId="2" borderId="7" xfId="0" applyFont="1" applyFill="1" applyBorder="1" applyAlignment="1">
      <alignment horizontal="center" wrapText="1"/>
    </xf>
    <xf numFmtId="0" fontId="3" fillId="4" borderId="10" xfId="0" applyFont="1" applyFill="1" applyBorder="1" applyAlignment="1" applyProtection="1">
      <alignment horizontal="center" vertical="top" wrapText="1"/>
    </xf>
    <xf numFmtId="44" fontId="3" fillId="4" borderId="10" xfId="2" applyFont="1" applyFill="1" applyBorder="1" applyAlignment="1" applyProtection="1">
      <alignment horizontal="center" vertical="top" wrapText="1"/>
    </xf>
    <xf numFmtId="0" fontId="3" fillId="5" borderId="10" xfId="0" applyFont="1" applyFill="1" applyBorder="1" applyAlignment="1" applyProtection="1">
      <alignment horizontal="center" vertical="top" wrapText="1"/>
    </xf>
    <xf numFmtId="165" fontId="3" fillId="4" borderId="10" xfId="0" applyNumberFormat="1" applyFont="1" applyFill="1" applyBorder="1" applyAlignment="1" applyProtection="1">
      <alignment horizontal="center" vertical="top" wrapText="1"/>
    </xf>
    <xf numFmtId="166" fontId="3" fillId="4" borderId="10" xfId="0" applyNumberFormat="1" applyFont="1" applyFill="1" applyBorder="1" applyAlignment="1" applyProtection="1">
      <alignment horizontal="center" vertical="top" wrapText="1"/>
    </xf>
    <xf numFmtId="0" fontId="2" fillId="0" borderId="10" xfId="0" applyFont="1" applyFill="1" applyBorder="1" applyAlignment="1" applyProtection="1">
      <alignment horizontal="center" vertical="top"/>
    </xf>
    <xf numFmtId="0" fontId="0" fillId="0" borderId="10" xfId="0" applyFill="1" applyBorder="1" applyAlignment="1" applyProtection="1">
      <alignment horizontal="left" vertical="top"/>
    </xf>
    <xf numFmtId="0" fontId="5" fillId="0" borderId="10" xfId="0" applyFont="1" applyFill="1" applyBorder="1" applyAlignment="1" applyProtection="1">
      <alignment horizontal="center" vertical="top"/>
    </xf>
    <xf numFmtId="167" fontId="6" fillId="0" borderId="10" xfId="0" applyNumberFormat="1" applyFont="1" applyFill="1" applyBorder="1" applyAlignment="1" applyProtection="1">
      <alignment horizontal="center" vertical="top"/>
    </xf>
    <xf numFmtId="167" fontId="6" fillId="0" borderId="10" xfId="0" quotePrefix="1" applyNumberFormat="1" applyFont="1" applyFill="1" applyBorder="1" applyAlignment="1" applyProtection="1">
      <alignment horizontal="center" vertical="top"/>
    </xf>
    <xf numFmtId="0" fontId="0" fillId="0" borderId="10" xfId="0" applyFill="1" applyBorder="1" applyAlignment="1" applyProtection="1">
      <alignment horizontal="center" vertical="top"/>
    </xf>
    <xf numFmtId="0" fontId="7" fillId="0" borderId="10" xfId="0" applyFont="1" applyFill="1" applyBorder="1" applyAlignment="1" applyProtection="1">
      <alignment horizontal="center" vertical="top"/>
    </xf>
    <xf numFmtId="44" fontId="0" fillId="0" borderId="10" xfId="2" applyFont="1" applyFill="1" applyBorder="1" applyAlignment="1" applyProtection="1">
      <alignment vertical="top"/>
    </xf>
    <xf numFmtId="167" fontId="0" fillId="0" borderId="10" xfId="0" quotePrefix="1" applyNumberFormat="1" applyFill="1" applyBorder="1" applyAlignment="1" applyProtection="1">
      <alignment horizontal="center" vertical="top"/>
    </xf>
    <xf numFmtId="165" fontId="0" fillId="0" borderId="10" xfId="0" applyNumberFormat="1" applyFill="1" applyBorder="1" applyAlignment="1" applyProtection="1">
      <alignment vertical="top"/>
    </xf>
    <xf numFmtId="165" fontId="7" fillId="0" borderId="10" xfId="0" applyNumberFormat="1" applyFont="1" applyFill="1" applyBorder="1" applyAlignment="1" applyProtection="1">
      <alignment vertical="top"/>
    </xf>
    <xf numFmtId="168" fontId="0" fillId="0" borderId="10" xfId="0" quotePrefix="1" applyNumberFormat="1" applyFill="1" applyBorder="1" applyAlignment="1" applyProtection="1">
      <alignment horizontal="center" vertical="top"/>
    </xf>
    <xf numFmtId="9" fontId="0" fillId="0" borderId="10" xfId="3" applyNumberFormat="1" applyFont="1" applyFill="1" applyBorder="1" applyAlignment="1" applyProtection="1">
      <alignment horizontal="center" vertical="top"/>
    </xf>
    <xf numFmtId="44" fontId="7" fillId="0" borderId="10" xfId="2" applyFont="1" applyFill="1" applyBorder="1" applyAlignment="1" applyProtection="1">
      <alignment vertical="top"/>
    </xf>
    <xf numFmtId="0" fontId="7" fillId="0" borderId="10" xfId="0" applyFont="1" applyFill="1" applyBorder="1" applyAlignment="1" applyProtection="1">
      <alignment horizontal="left" vertical="top"/>
    </xf>
    <xf numFmtId="167" fontId="8" fillId="0" borderId="10" xfId="0" applyNumberFormat="1" applyFont="1" applyFill="1" applyBorder="1" applyAlignment="1" applyProtection="1">
      <alignment horizontal="center" vertical="top"/>
    </xf>
    <xf numFmtId="167" fontId="8" fillId="0" borderId="10" xfId="0" quotePrefix="1" applyNumberFormat="1" applyFont="1" applyFill="1" applyBorder="1" applyAlignment="1" applyProtection="1">
      <alignment horizontal="center" vertical="top"/>
    </xf>
    <xf numFmtId="167" fontId="7" fillId="0" borderId="10" xfId="0" quotePrefix="1" applyNumberFormat="1" applyFont="1" applyFill="1" applyBorder="1" applyAlignment="1" applyProtection="1">
      <alignment horizontal="center" vertical="top"/>
    </xf>
    <xf numFmtId="168" fontId="7" fillId="0" borderId="10" xfId="0" quotePrefix="1" applyNumberFormat="1" applyFont="1" applyFill="1" applyBorder="1" applyAlignment="1" applyProtection="1">
      <alignment horizontal="center" vertical="top"/>
    </xf>
    <xf numFmtId="9" fontId="7" fillId="0" borderId="10" xfId="3" applyNumberFormat="1" applyFont="1" applyFill="1" applyBorder="1" applyAlignment="1" applyProtection="1">
      <alignment horizontal="center" vertical="top"/>
    </xf>
    <xf numFmtId="0" fontId="7" fillId="0" borderId="0" xfId="0" applyFont="1" applyFill="1" applyBorder="1" applyAlignment="1" applyProtection="1">
      <alignment horizontal="center" vertical="top"/>
    </xf>
    <xf numFmtId="0" fontId="9" fillId="0" borderId="10" xfId="0" applyFont="1" applyFill="1" applyBorder="1" applyAlignment="1" applyProtection="1">
      <alignment horizontal="center" vertical="top"/>
    </xf>
    <xf numFmtId="165" fontId="9" fillId="0" borderId="10" xfId="0" applyNumberFormat="1" applyFont="1" applyFill="1" applyBorder="1" applyAlignment="1" applyProtection="1">
      <alignment vertical="top"/>
    </xf>
    <xf numFmtId="165" fontId="7" fillId="0" borderId="0" xfId="0" applyNumberFormat="1" applyFont="1" applyFill="1" applyBorder="1" applyAlignment="1" applyProtection="1">
      <alignment vertical="top"/>
    </xf>
    <xf numFmtId="44" fontId="7" fillId="0" borderId="10" xfId="0" applyNumberFormat="1" applyFont="1" applyFill="1" applyBorder="1" applyProtection="1"/>
    <xf numFmtId="0" fontId="7" fillId="0" borderId="0" xfId="0" applyFont="1" applyFill="1" applyBorder="1" applyAlignment="1" applyProtection="1">
      <alignment horizontal="left" vertical="top"/>
    </xf>
    <xf numFmtId="0" fontId="10" fillId="0" borderId="10" xfId="0" applyFont="1" applyFill="1" applyBorder="1" applyAlignment="1" applyProtection="1">
      <alignment horizontal="left" vertical="top"/>
    </xf>
    <xf numFmtId="165" fontId="7" fillId="6" borderId="10" xfId="0" applyNumberFormat="1" applyFont="1" applyFill="1" applyBorder="1" applyAlignment="1" applyProtection="1">
      <alignment vertical="top"/>
    </xf>
    <xf numFmtId="165" fontId="7" fillId="0" borderId="10" xfId="0" applyNumberFormat="1" applyFont="1" applyBorder="1" applyAlignment="1" applyProtection="1">
      <alignment vertical="top"/>
    </xf>
    <xf numFmtId="16" fontId="7" fillId="0" borderId="10" xfId="0" applyNumberFormat="1" applyFont="1" applyFill="1" applyBorder="1" applyAlignment="1" applyProtection="1">
      <alignment horizontal="center" vertical="top"/>
    </xf>
    <xf numFmtId="167" fontId="7" fillId="0" borderId="10" xfId="0" applyNumberFormat="1" applyFont="1" applyBorder="1" applyAlignment="1" applyProtection="1">
      <alignment horizontal="center" vertical="top"/>
    </xf>
    <xf numFmtId="0" fontId="7" fillId="0" borderId="10" xfId="0" applyFont="1" applyBorder="1" applyAlignment="1" applyProtection="1">
      <alignment horizontal="center" vertical="top"/>
    </xf>
    <xf numFmtId="0" fontId="7" fillId="0" borderId="10" xfId="0" applyFont="1" applyBorder="1" applyAlignment="1" applyProtection="1">
      <alignment horizontal="left" vertical="top"/>
    </xf>
    <xf numFmtId="44" fontId="7" fillId="0" borderId="10" xfId="2" applyFont="1" applyBorder="1" applyAlignment="1" applyProtection="1">
      <alignment vertical="top"/>
    </xf>
    <xf numFmtId="167" fontId="7" fillId="0" borderId="10" xfId="0" applyNumberFormat="1" applyFont="1" applyFill="1" applyBorder="1" applyAlignment="1" applyProtection="1">
      <alignment horizontal="center" vertical="top"/>
    </xf>
    <xf numFmtId="0" fontId="7" fillId="0" borderId="11" xfId="0" applyFont="1" applyBorder="1" applyAlignment="1" applyProtection="1">
      <alignment horizontal="left" vertical="top"/>
    </xf>
    <xf numFmtId="167" fontId="8" fillId="0" borderId="11" xfId="0" applyNumberFormat="1" applyFont="1" applyFill="1" applyBorder="1" applyAlignment="1" applyProtection="1">
      <alignment horizontal="center" vertical="top"/>
    </xf>
    <xf numFmtId="167" fontId="6" fillId="0" borderId="11" xfId="0" quotePrefix="1" applyNumberFormat="1" applyFont="1" applyFill="1" applyBorder="1" applyAlignment="1" applyProtection="1">
      <alignment horizontal="center" vertical="top"/>
    </xf>
    <xf numFmtId="167" fontId="7" fillId="0" borderId="11" xfId="0" applyNumberFormat="1" applyFont="1" applyBorder="1" applyAlignment="1" applyProtection="1">
      <alignment horizontal="center" vertical="top"/>
    </xf>
    <xf numFmtId="0" fontId="7" fillId="0" borderId="12" xfId="0" applyFont="1" applyBorder="1" applyAlignment="1" applyProtection="1">
      <alignment horizontal="center" vertical="top"/>
    </xf>
    <xf numFmtId="0" fontId="7" fillId="0" borderId="12" xfId="0" applyFont="1" applyBorder="1" applyAlignment="1" applyProtection="1">
      <alignment horizontal="left" vertical="top"/>
    </xf>
    <xf numFmtId="167" fontId="7" fillId="0" borderId="12" xfId="0" applyNumberFormat="1" applyFont="1" applyBorder="1" applyAlignment="1" applyProtection="1">
      <alignment horizontal="center" vertical="top"/>
    </xf>
    <xf numFmtId="0" fontId="7" fillId="0" borderId="12" xfId="0" applyFont="1" applyFill="1" applyBorder="1" applyAlignment="1" applyProtection="1">
      <alignment horizontal="center" vertical="top"/>
    </xf>
    <xf numFmtId="44" fontId="7" fillId="0" borderId="12" xfId="2" applyFont="1" applyBorder="1" applyAlignment="1" applyProtection="1">
      <alignment vertical="top"/>
    </xf>
    <xf numFmtId="165" fontId="7" fillId="0" borderId="12" xfId="0" applyNumberFormat="1" applyFont="1" applyBorder="1" applyAlignment="1" applyProtection="1">
      <alignment vertical="top"/>
    </xf>
    <xf numFmtId="165" fontId="7" fillId="0" borderId="12" xfId="0" applyNumberFormat="1" applyFont="1" applyFill="1" applyBorder="1" applyAlignment="1" applyProtection="1">
      <alignment vertical="top"/>
    </xf>
    <xf numFmtId="0" fontId="7" fillId="0" borderId="1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left" vertical="top"/>
    </xf>
    <xf numFmtId="0" fontId="7" fillId="0" borderId="13" xfId="0" applyFont="1" applyFill="1" applyBorder="1" applyAlignment="1" applyProtection="1">
      <alignment horizontal="center" vertical="top"/>
    </xf>
    <xf numFmtId="44" fontId="7" fillId="0" borderId="13" xfId="2" applyFont="1" applyBorder="1" applyAlignment="1" applyProtection="1">
      <alignment vertical="top"/>
    </xf>
    <xf numFmtId="165" fontId="7" fillId="0" borderId="13" xfId="0" applyNumberFormat="1" applyFont="1" applyBorder="1" applyAlignment="1" applyProtection="1">
      <alignment vertical="top"/>
    </xf>
    <xf numFmtId="165" fontId="7" fillId="0" borderId="13" xfId="0" applyNumberFormat="1" applyFont="1" applyFill="1" applyBorder="1" applyAlignment="1" applyProtection="1">
      <alignment vertical="top"/>
    </xf>
    <xf numFmtId="0" fontId="7" fillId="0" borderId="13" xfId="0" applyFont="1" applyFill="1" applyBorder="1" applyAlignment="1" applyProtection="1">
      <alignment horizontal="left" vertical="top"/>
    </xf>
    <xf numFmtId="167" fontId="8" fillId="0" borderId="12" xfId="0" applyNumberFormat="1" applyFont="1" applyFill="1" applyBorder="1" applyAlignment="1" applyProtection="1">
      <alignment horizontal="center" vertical="top"/>
    </xf>
    <xf numFmtId="44" fontId="7" fillId="0" borderId="13" xfId="2" applyFont="1" applyFill="1" applyBorder="1" applyAlignment="1" applyProtection="1">
      <alignment vertical="top"/>
    </xf>
    <xf numFmtId="167" fontId="7" fillId="0" borderId="13" xfId="0" quotePrefix="1" applyNumberFormat="1" applyFont="1" applyFill="1" applyBorder="1" applyAlignment="1" applyProtection="1">
      <alignment horizontal="center" vertical="top"/>
    </xf>
    <xf numFmtId="167" fontId="7" fillId="0" borderId="13" xfId="0" applyNumberFormat="1" applyFont="1" applyBorder="1" applyAlignment="1" applyProtection="1">
      <alignment horizontal="center" vertical="top"/>
    </xf>
    <xf numFmtId="168" fontId="7" fillId="0" borderId="13" xfId="0" quotePrefix="1" applyNumberFormat="1" applyFont="1" applyFill="1" applyBorder="1" applyAlignment="1" applyProtection="1">
      <alignment horizontal="center" vertical="top"/>
    </xf>
    <xf numFmtId="9" fontId="7" fillId="0" borderId="13" xfId="3" applyNumberFormat="1" applyFont="1" applyFill="1" applyBorder="1" applyAlignment="1" applyProtection="1">
      <alignment horizontal="center" vertical="top"/>
    </xf>
    <xf numFmtId="167" fontId="7" fillId="0" borderId="13" xfId="0" applyNumberFormat="1" applyFont="1" applyFill="1" applyBorder="1" applyAlignment="1" applyProtection="1">
      <alignment horizontal="center" vertical="top"/>
    </xf>
    <xf numFmtId="0" fontId="7" fillId="0" borderId="14" xfId="0" applyFont="1" applyBorder="1" applyAlignment="1" applyProtection="1">
      <alignment horizontal="center" vertical="top"/>
    </xf>
    <xf numFmtId="0" fontId="7" fillId="0" borderId="14" xfId="0" applyFont="1" applyBorder="1" applyAlignment="1" applyProtection="1">
      <alignment horizontal="left" vertical="top"/>
    </xf>
    <xf numFmtId="167" fontId="7" fillId="0" borderId="14" xfId="0" applyNumberFormat="1" applyFont="1" applyBorder="1" applyAlignment="1" applyProtection="1">
      <alignment horizontal="center" vertical="top"/>
    </xf>
    <xf numFmtId="0" fontId="7" fillId="0" borderId="14" xfId="0" applyFont="1" applyFill="1" applyBorder="1" applyAlignment="1" applyProtection="1">
      <alignment horizontal="center" vertical="top"/>
    </xf>
    <xf numFmtId="44" fontId="7" fillId="0" borderId="14" xfId="2" applyFont="1" applyBorder="1" applyAlignment="1" applyProtection="1">
      <alignment vertical="top"/>
    </xf>
    <xf numFmtId="165" fontId="7" fillId="0" borderId="14" xfId="0" applyNumberFormat="1" applyFont="1" applyBorder="1" applyAlignment="1" applyProtection="1">
      <alignment vertical="top"/>
    </xf>
    <xf numFmtId="165" fontId="7" fillId="0" borderId="14" xfId="0" applyNumberFormat="1" applyFont="1" applyFill="1" applyBorder="1" applyAlignment="1" applyProtection="1">
      <alignment vertical="top"/>
    </xf>
    <xf numFmtId="0" fontId="7" fillId="0" borderId="15" xfId="0" applyFont="1" applyBorder="1" applyAlignment="1" applyProtection="1">
      <alignment horizontal="center" vertical="top"/>
    </xf>
    <xf numFmtId="0" fontId="7" fillId="0" borderId="16" xfId="0" applyFont="1" applyFill="1" applyBorder="1" applyAlignment="1" applyProtection="1">
      <alignment horizontal="center" vertical="top"/>
    </xf>
    <xf numFmtId="0" fontId="7" fillId="0" borderId="16" xfId="0" applyFont="1" applyFill="1" applyBorder="1" applyAlignment="1" applyProtection="1">
      <alignment horizontal="left" vertical="top"/>
    </xf>
    <xf numFmtId="167" fontId="8" fillId="0" borderId="16" xfId="0" applyNumberFormat="1" applyFont="1" applyFill="1" applyBorder="1" applyAlignment="1" applyProtection="1">
      <alignment horizontal="center" vertical="top"/>
    </xf>
    <xf numFmtId="44" fontId="7" fillId="0" borderId="16" xfId="2" applyFont="1" applyFill="1" applyBorder="1" applyAlignment="1" applyProtection="1">
      <alignment vertical="top"/>
    </xf>
    <xf numFmtId="167" fontId="7" fillId="0" borderId="16" xfId="0" quotePrefix="1" applyNumberFormat="1" applyFont="1" applyFill="1" applyBorder="1" applyAlignment="1" applyProtection="1">
      <alignment horizontal="center" vertical="top"/>
    </xf>
    <xf numFmtId="165" fontId="7" fillId="0" borderId="16" xfId="0" applyNumberFormat="1" applyFont="1" applyFill="1" applyBorder="1" applyAlignment="1" applyProtection="1">
      <alignment vertical="top"/>
    </xf>
    <xf numFmtId="165" fontId="7" fillId="0" borderId="17" xfId="0" applyNumberFormat="1" applyFont="1" applyFill="1" applyBorder="1" applyAlignment="1" applyProtection="1">
      <alignment vertical="top"/>
    </xf>
    <xf numFmtId="165" fontId="7" fillId="0" borderId="18" xfId="0" applyNumberFormat="1" applyFont="1" applyFill="1" applyBorder="1" applyAlignment="1" applyProtection="1">
      <alignment vertical="top"/>
    </xf>
    <xf numFmtId="165" fontId="7" fillId="0" borderId="19" xfId="0" applyNumberFormat="1" applyFont="1" applyFill="1" applyBorder="1" applyAlignment="1" applyProtection="1">
      <alignment vertical="top"/>
    </xf>
    <xf numFmtId="0" fontId="11" fillId="4" borderId="10" xfId="0" applyFont="1" applyFill="1" applyBorder="1" applyAlignment="1" applyProtection="1">
      <alignment horizontal="center" vertical="top" wrapText="1"/>
    </xf>
    <xf numFmtId="0" fontId="3" fillId="5" borderId="10" xfId="0" applyFont="1" applyFill="1" applyBorder="1" applyAlignment="1" applyProtection="1">
      <alignment horizontal="center" vertical="center" wrapText="1"/>
    </xf>
    <xf numFmtId="1" fontId="8" fillId="0" borderId="10" xfId="0" quotePrefix="1" applyNumberFormat="1" applyFont="1" applyFill="1" applyBorder="1" applyAlignment="1" applyProtection="1">
      <alignment horizontal="center" vertical="top"/>
    </xf>
    <xf numFmtId="167" fontId="8" fillId="0" borderId="10" xfId="0" quotePrefix="1" applyNumberFormat="1" applyFont="1" applyFill="1" applyBorder="1" applyAlignment="1" applyProtection="1">
      <alignment horizontal="left" vertical="top"/>
    </xf>
    <xf numFmtId="0" fontId="12" fillId="0" borderId="10" xfId="0" applyFont="1" applyFill="1" applyBorder="1" applyAlignment="1" applyProtection="1">
      <alignment horizontal="center" vertical="top"/>
    </xf>
    <xf numFmtId="165" fontId="7" fillId="0" borderId="10" xfId="0" applyNumberFormat="1" applyFont="1" applyFill="1" applyBorder="1" applyAlignment="1" applyProtection="1">
      <alignment horizontal="center" vertical="top"/>
    </xf>
    <xf numFmtId="49" fontId="7" fillId="0" borderId="10" xfId="0" applyNumberFormat="1" applyFont="1" applyFill="1" applyBorder="1" applyAlignment="1" applyProtection="1">
      <alignment horizontal="left" vertical="top"/>
    </xf>
    <xf numFmtId="49" fontId="7" fillId="0" borderId="10" xfId="0" applyNumberFormat="1" applyFont="1" applyFill="1" applyBorder="1" applyAlignment="1" applyProtection="1">
      <alignment horizontal="center" vertical="top"/>
    </xf>
    <xf numFmtId="49" fontId="7" fillId="0" borderId="10" xfId="0" quotePrefix="1" applyNumberFormat="1" applyFont="1" applyFill="1" applyBorder="1" applyAlignment="1" applyProtection="1">
      <alignment horizontal="center" vertical="top"/>
    </xf>
    <xf numFmtId="49" fontId="7" fillId="0" borderId="10" xfId="0" quotePrefix="1" applyNumberFormat="1" applyFont="1" applyFill="1" applyBorder="1" applyAlignment="1" applyProtection="1">
      <alignment horizontal="left" vertical="top"/>
    </xf>
    <xf numFmtId="0" fontId="12" fillId="0" borderId="0" xfId="0" applyFont="1" applyFill="1" applyBorder="1" applyAlignment="1" applyProtection="1">
      <alignment horizontal="center" vertical="top"/>
    </xf>
    <xf numFmtId="0" fontId="7" fillId="0" borderId="10" xfId="0" applyFont="1" applyFill="1" applyBorder="1" applyAlignment="1" applyProtection="1">
      <alignment horizontal="left" vertical="top" wrapText="1"/>
    </xf>
    <xf numFmtId="16" fontId="7" fillId="0" borderId="10" xfId="0" applyNumberFormat="1" applyFont="1" applyFill="1" applyBorder="1" applyAlignment="1" applyProtection="1">
      <alignment horizontal="left" vertical="top"/>
    </xf>
    <xf numFmtId="165" fontId="7" fillId="0" borderId="10" xfId="0" quotePrefix="1" applyNumberFormat="1" applyFont="1" applyFill="1" applyBorder="1" applyAlignment="1" applyProtection="1">
      <alignment vertical="top"/>
    </xf>
    <xf numFmtId="0" fontId="12" fillId="0" borderId="17" xfId="0" applyFont="1" applyFill="1" applyBorder="1" applyAlignment="1" applyProtection="1">
      <alignment horizontal="center" vertical="top"/>
    </xf>
    <xf numFmtId="0" fontId="7" fillId="0" borderId="19" xfId="0" applyFont="1" applyFill="1" applyBorder="1" applyAlignment="1" applyProtection="1">
      <alignment horizontal="center" vertical="top"/>
    </xf>
    <xf numFmtId="0" fontId="12" fillId="0" borderId="10" xfId="0" applyFont="1" applyBorder="1" applyAlignment="1" applyProtection="1">
      <alignment horizontal="center"/>
    </xf>
    <xf numFmtId="0" fontId="7" fillId="0" borderId="10" xfId="0" applyFont="1" applyBorder="1" applyProtection="1"/>
    <xf numFmtId="0" fontId="12" fillId="6" borderId="10" xfId="0" applyFont="1" applyFill="1" applyBorder="1" applyAlignment="1" applyProtection="1">
      <alignment horizontal="center" vertical="top"/>
    </xf>
    <xf numFmtId="49" fontId="7" fillId="0" borderId="20" xfId="0" applyNumberFormat="1" applyFont="1" applyFill="1" applyBorder="1" applyAlignment="1" applyProtection="1">
      <alignment horizontal="left" vertical="top"/>
    </xf>
    <xf numFmtId="167" fontId="8" fillId="0" borderId="20" xfId="0" quotePrefix="1" applyNumberFormat="1" applyFont="1" applyFill="1" applyBorder="1" applyAlignment="1" applyProtection="1">
      <alignment horizontal="left" vertical="top"/>
    </xf>
    <xf numFmtId="14" fontId="7" fillId="0" borderId="10" xfId="0" applyNumberFormat="1" applyFont="1" applyFill="1" applyBorder="1" applyAlignment="1" applyProtection="1">
      <alignment horizontal="left" vertical="top"/>
    </xf>
    <xf numFmtId="49" fontId="7" fillId="0" borderId="10" xfId="0" applyNumberFormat="1" applyFont="1" applyBorder="1" applyAlignment="1" applyProtection="1">
      <alignment horizontal="left" vertical="top"/>
    </xf>
    <xf numFmtId="165" fontId="7" fillId="0" borderId="10" xfId="0" applyNumberFormat="1" applyFont="1" applyFill="1" applyBorder="1" applyAlignment="1" applyProtection="1">
      <alignment horizontal="right" vertical="top"/>
    </xf>
    <xf numFmtId="167" fontId="7" fillId="0" borderId="0" xfId="0" quotePrefix="1" applyNumberFormat="1" applyFont="1" applyFill="1" applyBorder="1" applyAlignment="1" applyProtection="1">
      <alignment horizontal="center" vertical="top"/>
    </xf>
    <xf numFmtId="0" fontId="0" fillId="0" borderId="0" xfId="0" applyAlignment="1" applyProtection="1">
      <alignment horizontal="center" vertical="top"/>
    </xf>
    <xf numFmtId="165" fontId="0" fillId="0" borderId="10" xfId="0" applyNumberFormat="1" applyBorder="1" applyAlignment="1" applyProtection="1">
      <alignment vertical="top"/>
    </xf>
    <xf numFmtId="165" fontId="0" fillId="0" borderId="0" xfId="0" applyNumberFormat="1" applyBorder="1" applyAlignment="1" applyProtection="1">
      <alignment vertical="top"/>
    </xf>
    <xf numFmtId="1" fontId="0" fillId="0" borderId="10" xfId="0" applyNumberFormat="1" applyFill="1" applyBorder="1" applyAlignment="1" applyProtection="1">
      <alignment horizontal="center" vertical="top"/>
    </xf>
    <xf numFmtId="167" fontId="13" fillId="0" borderId="10" xfId="0" quotePrefix="1" applyNumberFormat="1" applyFont="1" applyFill="1" applyBorder="1" applyAlignment="1" applyProtection="1">
      <alignment horizontal="center" vertical="top"/>
    </xf>
  </cellXfs>
  <cellStyles count="10">
    <cellStyle name="Calculation" xfId="5" builtinId="22"/>
    <cellStyle name="Comma" xfId="1" builtinId="3"/>
    <cellStyle name="Comma [0]" xfId="4" builtinId="6"/>
    <cellStyle name="Currency" xfId="2" builtinId="4"/>
    <cellStyle name="Normal" xfId="0" builtinId="0"/>
    <cellStyle name="Normal 2" xfId="8"/>
    <cellStyle name="Note" xfId="6" builtinId="10"/>
    <cellStyle name="Percent" xfId="3" builtinId="5"/>
    <cellStyle name="Percent 2" xfId="9"/>
    <cellStyle name="Style 1" xfId="7"/>
  </cellStyles>
  <dxfs count="155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ont>
        <color theme="0"/>
      </font>
      <fill>
        <patternFill>
          <bgColor rgb="FFFF330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.prd.int\Data\Users\JHolmes\My%20Documents\Customer%20Contributions%20Offline\Sorted%20Versions\Tenix%20Data%20all%20changes%20Sorted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.prd.int\Data\Users\JHolmes\My%20Documents\Customer%20Contributions%20Offline\Sorted%20Versions\ZNX%20Data%20all%20changes%20Sorted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rennan.DOMAINPRD\AppData\Local\Microsoft\Windows\Temporary%20Internet%20Files\Content.Outlook\QVJT7F7U\Copy%20of%20UE%20FY15-1BA%20MAY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Holmes\AppData\Local\Microsoft\Windows\Temporary%20Internet%20Files\Content.Outlook\QO7HI9O1\SOW%20LISTING%202013-14-%20TEN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Assumptions"/>
      <sheetName val="New Assumption"/>
      <sheetName val="Non-SOW Models"/>
      <sheetName val="Assumption Changes"/>
      <sheetName val="rsklibSimData"/>
      <sheetName val="RiskSerializationData"/>
      <sheetName val="Summary"/>
      <sheetName val="Setup"/>
    </sheetNames>
    <sheetDataSet>
      <sheetData sheetId="0"/>
      <sheetData sheetId="1"/>
      <sheetData sheetId="2" refreshError="1"/>
      <sheetData sheetId="3">
        <row r="4">
          <cell r="F4">
            <v>1</v>
          </cell>
        </row>
        <row r="6">
          <cell r="F6">
            <v>1</v>
          </cell>
        </row>
        <row r="8">
          <cell r="F8">
            <v>1</v>
          </cell>
        </row>
        <row r="16">
          <cell r="F16">
            <v>0</v>
          </cell>
        </row>
        <row r="19">
          <cell r="F19">
            <v>1</v>
          </cell>
        </row>
        <row r="27">
          <cell r="F2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Assumptions"/>
      <sheetName val="New Assumption"/>
      <sheetName val="Non-SOW Models"/>
      <sheetName val="Assumption Changes"/>
      <sheetName val="rsklibSimData"/>
      <sheetName val="RiskSerializationData"/>
      <sheetName val="Summary"/>
      <sheetName val="Setup"/>
    </sheetNames>
    <sheetDataSet>
      <sheetData sheetId="0"/>
      <sheetData sheetId="1"/>
      <sheetData sheetId="2" refreshError="1"/>
      <sheetData sheetId="3">
        <row r="4">
          <cell r="F4">
            <v>1</v>
          </cell>
        </row>
        <row r="6">
          <cell r="F6">
            <v>1</v>
          </cell>
        </row>
        <row r="8">
          <cell r="F8">
            <v>1</v>
          </cell>
        </row>
        <row r="16">
          <cell r="F16">
            <v>0</v>
          </cell>
        </row>
        <row r="19">
          <cell r="F19">
            <v>1</v>
          </cell>
        </row>
        <row r="27">
          <cell r="F2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Log"/>
      <sheetName val="Changes"/>
      <sheetName val="Qtrly Analyst Tool"/>
      <sheetName val="Annual Mgmt Tool"/>
      <sheetName val="DUET (Current)"/>
      <sheetName val="DUET (Prev)"/>
      <sheetName val="Metrics"/>
      <sheetName val="Board"/>
      <sheetName val="1H16"/>
      <sheetName val="Sus"/>
      <sheetName val="Sus (2)"/>
      <sheetName val="AFS"/>
      <sheetName val="MFYFS"/>
      <sheetName val="FYFS"/>
      <sheetName val="TR"/>
      <sheetName val="IFS"/>
      <sheetName val="Inputs_Gen"/>
      <sheetName val="Inputs_Reg"/>
      <sheetName val="Inputs_AMI"/>
      <sheetName val="Scenarios"/>
      <sheetName val="CapEx_Scenarios"/>
      <sheetName val="Actuals"/>
      <sheetName val="Actuals_Mgt"/>
      <sheetName val="Impair_Test"/>
      <sheetName val="Non-Reg"/>
      <sheetName val="Funding"/>
      <sheetName val="Dep_Acc"/>
      <sheetName val="Dep_Tax"/>
      <sheetName val="AMI"/>
      <sheetName val="Reg"/>
      <sheetName val="Dep_Reg"/>
      <sheetName val="Dep_AMI"/>
      <sheetName val="Dep_ACS"/>
      <sheetName val="Dep(Tax)_Reg"/>
      <sheetName val="Timing"/>
      <sheetName val="ROD"/>
      <sheetName val="Kd&amp;he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888">
          <cell r="H888">
            <v>0</v>
          </cell>
        </row>
        <row r="889">
          <cell r="H88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-15 Stats"/>
      <sheetName val="Pre current year stats"/>
      <sheetName val="Project List"/>
      <sheetName val="Signed"/>
      <sheetName val="Vlookup"/>
      <sheetName val="LOM List"/>
      <sheetName val="Project Contact"/>
      <sheetName val="for Shaun"/>
      <sheetName val="Sheet2"/>
      <sheetName val="Limb 3 Calcs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B1" t="str">
            <v>Month Approved</v>
          </cell>
        </row>
        <row r="2">
          <cell r="B2" t="str">
            <v>2/2012</v>
          </cell>
        </row>
        <row r="3">
          <cell r="B3" t="str">
            <v>4/2012</v>
          </cell>
        </row>
        <row r="4">
          <cell r="B4" t="str">
            <v>1/2014</v>
          </cell>
        </row>
        <row r="5">
          <cell r="B5" t="str">
            <v>1/2014</v>
          </cell>
        </row>
        <row r="6">
          <cell r="B6" t="str">
            <v>1/2014</v>
          </cell>
        </row>
        <row r="7">
          <cell r="B7" t="str">
            <v>1/2014</v>
          </cell>
        </row>
        <row r="8">
          <cell r="B8" t="str">
            <v>1/2014</v>
          </cell>
        </row>
        <row r="9">
          <cell r="B9" t="str">
            <v>1/2014</v>
          </cell>
        </row>
        <row r="10">
          <cell r="B10" t="str">
            <v>1/2014</v>
          </cell>
        </row>
        <row r="11">
          <cell r="B11" t="str">
            <v>1/2014</v>
          </cell>
        </row>
        <row r="12">
          <cell r="B12" t="str">
            <v>1/2014</v>
          </cell>
        </row>
        <row r="13">
          <cell r="B13" t="str">
            <v>1/2014</v>
          </cell>
        </row>
        <row r="14">
          <cell r="B14" t="str">
            <v>1/2014</v>
          </cell>
        </row>
        <row r="15">
          <cell r="B15" t="str">
            <v>1/2014</v>
          </cell>
        </row>
        <row r="16">
          <cell r="B16" t="str">
            <v>1/2014</v>
          </cell>
        </row>
        <row r="17">
          <cell r="B17" t="str">
            <v>1/2014</v>
          </cell>
        </row>
        <row r="18">
          <cell r="B18" t="str">
            <v>1/2014</v>
          </cell>
        </row>
        <row r="19">
          <cell r="B19" t="str">
            <v>1/2014</v>
          </cell>
        </row>
        <row r="20">
          <cell r="B20" t="str">
            <v>1/2014</v>
          </cell>
        </row>
        <row r="21">
          <cell r="B21" t="str">
            <v>1/2014</v>
          </cell>
        </row>
        <row r="22">
          <cell r="B22" t="str">
            <v>1/2014</v>
          </cell>
        </row>
        <row r="23">
          <cell r="B23" t="str">
            <v>1/2014</v>
          </cell>
        </row>
        <row r="24">
          <cell r="B24" t="str">
            <v>1/2014</v>
          </cell>
        </row>
        <row r="25">
          <cell r="B25" t="str">
            <v>1/2014</v>
          </cell>
        </row>
        <row r="26">
          <cell r="B26" t="str">
            <v>1/2014</v>
          </cell>
        </row>
        <row r="27">
          <cell r="B27" t="str">
            <v>1/2014</v>
          </cell>
        </row>
        <row r="28">
          <cell r="B28" t="str">
            <v>1/2014</v>
          </cell>
        </row>
        <row r="29">
          <cell r="B29" t="str">
            <v>1/2014</v>
          </cell>
        </row>
        <row r="30">
          <cell r="B30" t="str">
            <v>1/2014</v>
          </cell>
        </row>
        <row r="31">
          <cell r="B31" t="str">
            <v>1/2014</v>
          </cell>
        </row>
        <row r="32">
          <cell r="B32" t="str">
            <v>1/2014</v>
          </cell>
        </row>
        <row r="33">
          <cell r="B33" t="str">
            <v>1/2014</v>
          </cell>
        </row>
        <row r="34">
          <cell r="B34" t="str">
            <v>1/2014</v>
          </cell>
        </row>
        <row r="35">
          <cell r="B35" t="str">
            <v>1/2014</v>
          </cell>
        </row>
        <row r="36">
          <cell r="B36" t="str">
            <v>1/2014</v>
          </cell>
        </row>
        <row r="37">
          <cell r="B37" t="str">
            <v>1/2014</v>
          </cell>
        </row>
        <row r="38">
          <cell r="B38" t="str">
            <v>1/2014</v>
          </cell>
        </row>
        <row r="39">
          <cell r="B39" t="str">
            <v>1/2014</v>
          </cell>
        </row>
        <row r="40">
          <cell r="B40" t="str">
            <v>1/2014</v>
          </cell>
        </row>
        <row r="41">
          <cell r="B41" t="str">
            <v>2/2014</v>
          </cell>
        </row>
        <row r="42">
          <cell r="B42" t="str">
            <v>2/2014</v>
          </cell>
        </row>
        <row r="43">
          <cell r="B43" t="str">
            <v>2/2014</v>
          </cell>
        </row>
        <row r="44">
          <cell r="B44" t="str">
            <v>2/2014</v>
          </cell>
        </row>
        <row r="45">
          <cell r="B45" t="str">
            <v>2/2014</v>
          </cell>
        </row>
        <row r="46">
          <cell r="B46" t="str">
            <v>2/2014</v>
          </cell>
        </row>
        <row r="47">
          <cell r="B47" t="str">
            <v>2/2014</v>
          </cell>
        </row>
        <row r="48">
          <cell r="B48" t="str">
            <v>2/2014</v>
          </cell>
        </row>
        <row r="49">
          <cell r="B49" t="str">
            <v>2/2014</v>
          </cell>
        </row>
        <row r="50">
          <cell r="B50" t="str">
            <v>2/2014</v>
          </cell>
        </row>
        <row r="51">
          <cell r="B51" t="str">
            <v>2/2014</v>
          </cell>
        </row>
        <row r="52">
          <cell r="B52" t="str">
            <v>2/2014</v>
          </cell>
        </row>
        <row r="53">
          <cell r="B53" t="str">
            <v>2/2014</v>
          </cell>
        </row>
        <row r="54">
          <cell r="B54" t="str">
            <v>2/2014</v>
          </cell>
        </row>
        <row r="55">
          <cell r="B55" t="str">
            <v>2/2014</v>
          </cell>
        </row>
        <row r="56">
          <cell r="B56" t="str">
            <v>2/2014</v>
          </cell>
        </row>
        <row r="57">
          <cell r="B57" t="str">
            <v>2/2014</v>
          </cell>
        </row>
        <row r="58">
          <cell r="B58" t="str">
            <v>2/2014</v>
          </cell>
        </row>
        <row r="59">
          <cell r="B59" t="str">
            <v>2/2014</v>
          </cell>
        </row>
        <row r="60">
          <cell r="B60" t="str">
            <v>2/2014</v>
          </cell>
        </row>
        <row r="61">
          <cell r="B61" t="str">
            <v>2/2014</v>
          </cell>
        </row>
        <row r="62">
          <cell r="B62" t="str">
            <v>2/2014</v>
          </cell>
        </row>
        <row r="63">
          <cell r="B63" t="str">
            <v>2/2014</v>
          </cell>
        </row>
        <row r="64">
          <cell r="B64" t="str">
            <v>2/2014</v>
          </cell>
        </row>
        <row r="65">
          <cell r="B65" t="str">
            <v>2/2014</v>
          </cell>
        </row>
        <row r="66">
          <cell r="B66" t="str">
            <v>2/2014</v>
          </cell>
        </row>
        <row r="67">
          <cell r="B67" t="str">
            <v>2/2014</v>
          </cell>
        </row>
        <row r="68">
          <cell r="B68" t="str">
            <v>2/2014</v>
          </cell>
        </row>
        <row r="69">
          <cell r="B69" t="str">
            <v>2/2014</v>
          </cell>
        </row>
        <row r="70">
          <cell r="B70" t="str">
            <v>2/2014</v>
          </cell>
        </row>
        <row r="71">
          <cell r="B71" t="str">
            <v>3/2014</v>
          </cell>
        </row>
        <row r="72">
          <cell r="B72" t="str">
            <v>3/2014</v>
          </cell>
        </row>
        <row r="73">
          <cell r="B73" t="str">
            <v>3/2014</v>
          </cell>
        </row>
        <row r="74">
          <cell r="B74" t="str">
            <v>3/2014</v>
          </cell>
        </row>
        <row r="75">
          <cell r="B75" t="str">
            <v>3/2014</v>
          </cell>
        </row>
        <row r="76">
          <cell r="B76" t="str">
            <v>3/2014</v>
          </cell>
        </row>
        <row r="77">
          <cell r="B77" t="str">
            <v>3/2014</v>
          </cell>
        </row>
        <row r="78">
          <cell r="B78" t="str">
            <v>3/2014</v>
          </cell>
        </row>
        <row r="79">
          <cell r="B79" t="str">
            <v>3/2014</v>
          </cell>
        </row>
        <row r="80">
          <cell r="B80" t="str">
            <v>3/2014</v>
          </cell>
        </row>
        <row r="81">
          <cell r="B81" t="str">
            <v>3/2014</v>
          </cell>
        </row>
        <row r="82">
          <cell r="B82" t="str">
            <v>3/2014</v>
          </cell>
        </row>
        <row r="83">
          <cell r="B83" t="str">
            <v>3/2014</v>
          </cell>
        </row>
        <row r="84">
          <cell r="B84" t="str">
            <v>3/2014</v>
          </cell>
        </row>
        <row r="85">
          <cell r="B85" t="str">
            <v>3/2014</v>
          </cell>
        </row>
        <row r="86">
          <cell r="B86" t="str">
            <v>3/2014</v>
          </cell>
        </row>
        <row r="87">
          <cell r="B87" t="str">
            <v>3/2014</v>
          </cell>
        </row>
        <row r="88">
          <cell r="B88" t="str">
            <v>3/2014</v>
          </cell>
        </row>
        <row r="89">
          <cell r="B89" t="str">
            <v>4/2014</v>
          </cell>
        </row>
        <row r="90">
          <cell r="B90" t="str">
            <v>4/2014</v>
          </cell>
        </row>
        <row r="91">
          <cell r="B91" t="str">
            <v>4/2014</v>
          </cell>
        </row>
        <row r="92">
          <cell r="B92" t="str">
            <v>4/2014</v>
          </cell>
        </row>
        <row r="93">
          <cell r="B93" t="str">
            <v>4/2014</v>
          </cell>
        </row>
        <row r="94">
          <cell r="B94" t="str">
            <v>4/2014</v>
          </cell>
        </row>
        <row r="95">
          <cell r="B95" t="str">
            <v>4/2014</v>
          </cell>
        </row>
        <row r="96">
          <cell r="B96" t="str">
            <v>4/2014</v>
          </cell>
        </row>
        <row r="97">
          <cell r="B97" t="str">
            <v>4/2014</v>
          </cell>
        </row>
        <row r="98">
          <cell r="B98" t="str">
            <v>4/2014</v>
          </cell>
        </row>
        <row r="99">
          <cell r="B99" t="str">
            <v>4/2014</v>
          </cell>
        </row>
        <row r="100">
          <cell r="B100" t="str">
            <v>4/2014</v>
          </cell>
        </row>
        <row r="101">
          <cell r="B101" t="str">
            <v>4/2014</v>
          </cell>
        </row>
        <row r="102">
          <cell r="B102" t="str">
            <v>5/2014</v>
          </cell>
        </row>
        <row r="103">
          <cell r="B103" t="str">
            <v>5/2014</v>
          </cell>
        </row>
        <row r="104">
          <cell r="B104" t="str">
            <v>5/2014</v>
          </cell>
        </row>
        <row r="105">
          <cell r="B105" t="str">
            <v>5/2014</v>
          </cell>
        </row>
        <row r="106">
          <cell r="B106" t="str">
            <v>5/2014</v>
          </cell>
        </row>
        <row r="107">
          <cell r="B107" t="str">
            <v>5/2014</v>
          </cell>
        </row>
        <row r="108">
          <cell r="B108" t="str">
            <v>5/2014</v>
          </cell>
        </row>
        <row r="109">
          <cell r="B109" t="str">
            <v>5/2014</v>
          </cell>
        </row>
        <row r="110">
          <cell r="B110" t="str">
            <v>5/2014</v>
          </cell>
        </row>
        <row r="111">
          <cell r="B111" t="str">
            <v>5/2014</v>
          </cell>
        </row>
        <row r="112">
          <cell r="B112" t="str">
            <v>6/2014</v>
          </cell>
        </row>
        <row r="113">
          <cell r="B113" t="str">
            <v>6/2014</v>
          </cell>
        </row>
        <row r="114">
          <cell r="B114" t="str">
            <v>6/2014</v>
          </cell>
        </row>
        <row r="115">
          <cell r="B115" t="str">
            <v>6/2014</v>
          </cell>
        </row>
        <row r="116">
          <cell r="B116" t="str">
            <v>6/2014</v>
          </cell>
        </row>
        <row r="117">
          <cell r="B117" t="str">
            <v>7/2014</v>
          </cell>
        </row>
        <row r="118">
          <cell r="B118" t="str">
            <v>7/2014</v>
          </cell>
        </row>
        <row r="119">
          <cell r="B119" t="str">
            <v>7/2014</v>
          </cell>
        </row>
        <row r="120">
          <cell r="B120" t="str">
            <v>7/2014</v>
          </cell>
        </row>
        <row r="121">
          <cell r="B121" t="str">
            <v>7/2014</v>
          </cell>
        </row>
        <row r="122">
          <cell r="B122" t="str">
            <v>7/2014</v>
          </cell>
        </row>
        <row r="123">
          <cell r="B123" t="str">
            <v>7/2014</v>
          </cell>
        </row>
        <row r="124">
          <cell r="B124" t="str">
            <v>7/2014</v>
          </cell>
        </row>
        <row r="125">
          <cell r="B125" t="str">
            <v>7/2014</v>
          </cell>
        </row>
        <row r="126">
          <cell r="B126" t="str">
            <v>7/2014</v>
          </cell>
        </row>
        <row r="127">
          <cell r="B127" t="str">
            <v>8/2014</v>
          </cell>
        </row>
        <row r="128">
          <cell r="B128" t="str">
            <v>8/2014</v>
          </cell>
        </row>
        <row r="129">
          <cell r="B129" t="str">
            <v>8/2014</v>
          </cell>
        </row>
        <row r="130">
          <cell r="B130" t="str">
            <v>8/2014</v>
          </cell>
        </row>
        <row r="131">
          <cell r="B131" t="str">
            <v>8/2014</v>
          </cell>
        </row>
        <row r="132">
          <cell r="B132" t="str">
            <v>8/2014</v>
          </cell>
        </row>
        <row r="133">
          <cell r="B133" t="str">
            <v>9/2014</v>
          </cell>
        </row>
        <row r="134">
          <cell r="B134" t="str">
            <v>9/2014</v>
          </cell>
        </row>
        <row r="135">
          <cell r="B135" t="str">
            <v>9/2014</v>
          </cell>
        </row>
        <row r="136">
          <cell r="B136" t="str">
            <v>9/2014</v>
          </cell>
        </row>
        <row r="137">
          <cell r="B137" t="str">
            <v>9/2014</v>
          </cell>
        </row>
        <row r="138">
          <cell r="B138" t="str">
            <v>9/2014</v>
          </cell>
        </row>
        <row r="139">
          <cell r="B139" t="str">
            <v>9/2014</v>
          </cell>
        </row>
        <row r="140">
          <cell r="B140" t="str">
            <v>9/2014</v>
          </cell>
        </row>
        <row r="141">
          <cell r="B141" t="str">
            <v>9/2014</v>
          </cell>
        </row>
        <row r="142">
          <cell r="B142" t="str">
            <v>9/2014</v>
          </cell>
        </row>
        <row r="143">
          <cell r="B143" t="str">
            <v>9/2014</v>
          </cell>
        </row>
        <row r="144">
          <cell r="B144" t="str">
            <v>9/2014</v>
          </cell>
        </row>
        <row r="145">
          <cell r="B145" t="str">
            <v>9/2014</v>
          </cell>
        </row>
        <row r="146">
          <cell r="B146" t="str">
            <v>9/2014</v>
          </cell>
        </row>
        <row r="147">
          <cell r="B147" t="str">
            <v>9/2014</v>
          </cell>
        </row>
        <row r="148">
          <cell r="B148" t="str">
            <v>9/2014</v>
          </cell>
        </row>
        <row r="149">
          <cell r="B149" t="str">
            <v>10/2014</v>
          </cell>
        </row>
        <row r="150">
          <cell r="B150" t="str">
            <v>10/2014</v>
          </cell>
        </row>
        <row r="151">
          <cell r="B151" t="str">
            <v>10/2014</v>
          </cell>
        </row>
        <row r="152">
          <cell r="B152" t="str">
            <v>10/2014</v>
          </cell>
        </row>
        <row r="153">
          <cell r="B153" t="str">
            <v>10/2014</v>
          </cell>
        </row>
        <row r="154">
          <cell r="B154" t="str">
            <v>10/2014</v>
          </cell>
        </row>
        <row r="155">
          <cell r="B155" t="str">
            <v>10/2014</v>
          </cell>
        </row>
        <row r="156">
          <cell r="B156" t="str">
            <v>10/2014</v>
          </cell>
        </row>
        <row r="157">
          <cell r="B157" t="str">
            <v>10/2014</v>
          </cell>
        </row>
        <row r="158">
          <cell r="B158" t="str">
            <v>10/2014</v>
          </cell>
        </row>
        <row r="159">
          <cell r="B159" t="str">
            <v>10/2014</v>
          </cell>
        </row>
        <row r="160">
          <cell r="B160" t="str">
            <v>10/2014</v>
          </cell>
        </row>
        <row r="161">
          <cell r="B161" t="str">
            <v>10/2014</v>
          </cell>
        </row>
        <row r="162">
          <cell r="B162" t="str">
            <v>10/2014</v>
          </cell>
        </row>
        <row r="163">
          <cell r="B163" t="str">
            <v>10/2014</v>
          </cell>
        </row>
        <row r="164">
          <cell r="B164" t="str">
            <v>10/2014</v>
          </cell>
        </row>
        <row r="165">
          <cell r="B165" t="str">
            <v>10/2014</v>
          </cell>
        </row>
        <row r="166">
          <cell r="B166" t="str">
            <v>11/2014</v>
          </cell>
        </row>
        <row r="167">
          <cell r="B167" t="str">
            <v>11/2014</v>
          </cell>
        </row>
        <row r="168">
          <cell r="B168" t="str">
            <v>11/2014</v>
          </cell>
        </row>
        <row r="169">
          <cell r="B169" t="str">
            <v>12/2014</v>
          </cell>
        </row>
        <row r="170">
          <cell r="B170" t="str">
            <v>12/2014</v>
          </cell>
        </row>
        <row r="171">
          <cell r="B171" t="str">
            <v>12/2014</v>
          </cell>
        </row>
        <row r="172">
          <cell r="B172" t="str">
            <v>12/2014</v>
          </cell>
        </row>
        <row r="173">
          <cell r="B173" t="str">
            <v>12/2014</v>
          </cell>
        </row>
        <row r="174">
          <cell r="B174" t="str">
            <v>12/2014</v>
          </cell>
        </row>
        <row r="175">
          <cell r="B175" t="str">
            <v>12/2014</v>
          </cell>
        </row>
        <row r="176">
          <cell r="B176" t="str">
            <v>12/2014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  <row r="2095">
          <cell r="B2095">
            <v>0</v>
          </cell>
        </row>
        <row r="2096">
          <cell r="B2096">
            <v>0</v>
          </cell>
        </row>
        <row r="2097">
          <cell r="B2097">
            <v>0</v>
          </cell>
        </row>
        <row r="2098">
          <cell r="B2098">
            <v>0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0</v>
          </cell>
        </row>
        <row r="2102">
          <cell r="B2102">
            <v>0</v>
          </cell>
        </row>
        <row r="2103">
          <cell r="B2103">
            <v>0</v>
          </cell>
        </row>
        <row r="2104">
          <cell r="B2104">
            <v>0</v>
          </cell>
        </row>
        <row r="2105">
          <cell r="B2105">
            <v>0</v>
          </cell>
        </row>
        <row r="2106">
          <cell r="B2106">
            <v>0</v>
          </cell>
        </row>
        <row r="2107">
          <cell r="B2107">
            <v>0</v>
          </cell>
        </row>
        <row r="2108">
          <cell r="B2108">
            <v>0</v>
          </cell>
        </row>
        <row r="2109">
          <cell r="B2109">
            <v>0</v>
          </cell>
        </row>
        <row r="2110">
          <cell r="B2110">
            <v>0</v>
          </cell>
        </row>
        <row r="2111">
          <cell r="B2111">
            <v>0</v>
          </cell>
        </row>
        <row r="2112">
          <cell r="B2112">
            <v>0</v>
          </cell>
        </row>
        <row r="2113">
          <cell r="B2113">
            <v>0</v>
          </cell>
        </row>
        <row r="2114">
          <cell r="B2114">
            <v>0</v>
          </cell>
        </row>
        <row r="2115">
          <cell r="B2115">
            <v>0</v>
          </cell>
        </row>
        <row r="2116">
          <cell r="B2116">
            <v>0</v>
          </cell>
        </row>
        <row r="2117">
          <cell r="B2117">
            <v>0</v>
          </cell>
        </row>
        <row r="2118">
          <cell r="B2118">
            <v>0</v>
          </cell>
        </row>
        <row r="2119">
          <cell r="B2119">
            <v>0</v>
          </cell>
        </row>
        <row r="2120">
          <cell r="B2120">
            <v>0</v>
          </cell>
        </row>
        <row r="2121">
          <cell r="B2121">
            <v>0</v>
          </cell>
        </row>
        <row r="2122">
          <cell r="B2122">
            <v>0</v>
          </cell>
        </row>
        <row r="2123">
          <cell r="B2123">
            <v>0</v>
          </cell>
        </row>
        <row r="2124">
          <cell r="B2124">
            <v>0</v>
          </cell>
        </row>
        <row r="2125">
          <cell r="B2125">
            <v>0</v>
          </cell>
        </row>
        <row r="2126">
          <cell r="B2126">
            <v>0</v>
          </cell>
        </row>
        <row r="2127">
          <cell r="B2127">
            <v>0</v>
          </cell>
        </row>
        <row r="2128">
          <cell r="B2128">
            <v>0</v>
          </cell>
        </row>
        <row r="2129">
          <cell r="B2129">
            <v>0</v>
          </cell>
        </row>
        <row r="2130">
          <cell r="B2130">
            <v>0</v>
          </cell>
        </row>
        <row r="2131">
          <cell r="B2131">
            <v>0</v>
          </cell>
        </row>
        <row r="2132">
          <cell r="B2132">
            <v>0</v>
          </cell>
        </row>
        <row r="2133">
          <cell r="B2133">
            <v>0</v>
          </cell>
        </row>
        <row r="2134">
          <cell r="B2134">
            <v>0</v>
          </cell>
        </row>
        <row r="2135">
          <cell r="B2135">
            <v>0</v>
          </cell>
        </row>
        <row r="2136">
          <cell r="B2136">
            <v>0</v>
          </cell>
        </row>
        <row r="2137">
          <cell r="B2137">
            <v>0</v>
          </cell>
        </row>
        <row r="2138">
          <cell r="B2138">
            <v>0</v>
          </cell>
        </row>
        <row r="2139">
          <cell r="B2139">
            <v>0</v>
          </cell>
        </row>
        <row r="2140">
          <cell r="B2140">
            <v>0</v>
          </cell>
        </row>
        <row r="2141">
          <cell r="B2141">
            <v>0</v>
          </cell>
        </row>
        <row r="2142">
          <cell r="B2142">
            <v>0</v>
          </cell>
        </row>
        <row r="2143">
          <cell r="B2143">
            <v>0</v>
          </cell>
        </row>
        <row r="2144">
          <cell r="B2144">
            <v>0</v>
          </cell>
        </row>
        <row r="2145">
          <cell r="B2145">
            <v>0</v>
          </cell>
        </row>
        <row r="2146">
          <cell r="B2146">
            <v>0</v>
          </cell>
        </row>
        <row r="2147">
          <cell r="B2147">
            <v>0</v>
          </cell>
        </row>
        <row r="2148">
          <cell r="B2148">
            <v>0</v>
          </cell>
        </row>
        <row r="2149">
          <cell r="B2149">
            <v>0</v>
          </cell>
        </row>
        <row r="2150"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B2154">
            <v>0</v>
          </cell>
        </row>
        <row r="2155">
          <cell r="B2155">
            <v>0</v>
          </cell>
        </row>
        <row r="2156">
          <cell r="B2156">
            <v>0</v>
          </cell>
        </row>
        <row r="2157">
          <cell r="B2157">
            <v>0</v>
          </cell>
        </row>
        <row r="2158">
          <cell r="B2158">
            <v>0</v>
          </cell>
        </row>
        <row r="2159">
          <cell r="B2159">
            <v>0</v>
          </cell>
        </row>
        <row r="2160">
          <cell r="B2160">
            <v>0</v>
          </cell>
        </row>
        <row r="2161">
          <cell r="B2161">
            <v>0</v>
          </cell>
        </row>
        <row r="2162">
          <cell r="B2162">
            <v>0</v>
          </cell>
        </row>
        <row r="2163">
          <cell r="B2163">
            <v>0</v>
          </cell>
        </row>
        <row r="2164">
          <cell r="B2164">
            <v>0</v>
          </cell>
        </row>
        <row r="2165"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B2169">
            <v>0</v>
          </cell>
        </row>
        <row r="2170">
          <cell r="B2170">
            <v>0</v>
          </cell>
        </row>
        <row r="2171">
          <cell r="B2171">
            <v>0</v>
          </cell>
        </row>
        <row r="2172">
          <cell r="B2172">
            <v>0</v>
          </cell>
        </row>
        <row r="2173">
          <cell r="B2173">
            <v>0</v>
          </cell>
        </row>
        <row r="2174">
          <cell r="B2174">
            <v>0</v>
          </cell>
        </row>
        <row r="2175">
          <cell r="B2175">
            <v>0</v>
          </cell>
        </row>
        <row r="2176">
          <cell r="B2176">
            <v>0</v>
          </cell>
        </row>
        <row r="2177">
          <cell r="B2177">
            <v>0</v>
          </cell>
        </row>
        <row r="2178">
          <cell r="B2178">
            <v>0</v>
          </cell>
        </row>
        <row r="2179">
          <cell r="B2179">
            <v>0</v>
          </cell>
        </row>
        <row r="2180"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>
            <v>0</v>
          </cell>
        </row>
        <row r="2185">
          <cell r="B2185">
            <v>0</v>
          </cell>
        </row>
        <row r="2186">
          <cell r="B2186">
            <v>0</v>
          </cell>
        </row>
        <row r="2187">
          <cell r="B2187">
            <v>0</v>
          </cell>
        </row>
        <row r="2188">
          <cell r="B2188">
            <v>0</v>
          </cell>
        </row>
        <row r="2189">
          <cell r="B2189">
            <v>0</v>
          </cell>
        </row>
        <row r="2190">
          <cell r="B2190">
            <v>0</v>
          </cell>
        </row>
        <row r="2191">
          <cell r="B2191">
            <v>0</v>
          </cell>
        </row>
        <row r="2192">
          <cell r="B2192">
            <v>0</v>
          </cell>
        </row>
        <row r="2193">
          <cell r="B2193">
            <v>0</v>
          </cell>
        </row>
        <row r="2194">
          <cell r="B2194">
            <v>0</v>
          </cell>
        </row>
        <row r="2195">
          <cell r="B2195">
            <v>0</v>
          </cell>
        </row>
        <row r="2196">
          <cell r="B2196">
            <v>0</v>
          </cell>
        </row>
        <row r="2197">
          <cell r="B2197">
            <v>0</v>
          </cell>
        </row>
        <row r="2198">
          <cell r="B2198">
            <v>0</v>
          </cell>
        </row>
        <row r="2199">
          <cell r="B2199">
            <v>0</v>
          </cell>
        </row>
        <row r="2200">
          <cell r="B2200">
            <v>0</v>
          </cell>
        </row>
        <row r="2201">
          <cell r="B2201">
            <v>0</v>
          </cell>
        </row>
        <row r="2202">
          <cell r="B2202">
            <v>0</v>
          </cell>
        </row>
        <row r="2203">
          <cell r="B2203">
            <v>0</v>
          </cell>
        </row>
        <row r="2204">
          <cell r="B2204">
            <v>0</v>
          </cell>
        </row>
        <row r="2205">
          <cell r="B2205">
            <v>0</v>
          </cell>
        </row>
        <row r="2206">
          <cell r="B2206">
            <v>0</v>
          </cell>
        </row>
        <row r="2207">
          <cell r="B2207">
            <v>0</v>
          </cell>
        </row>
        <row r="2208">
          <cell r="B2208">
            <v>0</v>
          </cell>
        </row>
        <row r="2209">
          <cell r="B2209">
            <v>0</v>
          </cell>
        </row>
        <row r="2210">
          <cell r="B2210">
            <v>0</v>
          </cell>
        </row>
        <row r="2211">
          <cell r="B2211">
            <v>0</v>
          </cell>
        </row>
        <row r="2212">
          <cell r="B2212">
            <v>0</v>
          </cell>
        </row>
        <row r="2213">
          <cell r="B2213">
            <v>0</v>
          </cell>
        </row>
        <row r="2214">
          <cell r="B2214">
            <v>0</v>
          </cell>
        </row>
        <row r="2215">
          <cell r="B2215">
            <v>0</v>
          </cell>
        </row>
        <row r="2216">
          <cell r="B2216">
            <v>0</v>
          </cell>
        </row>
        <row r="2217">
          <cell r="B2217">
            <v>0</v>
          </cell>
        </row>
        <row r="2218">
          <cell r="B2218">
            <v>0</v>
          </cell>
        </row>
        <row r="2219">
          <cell r="B2219">
            <v>0</v>
          </cell>
        </row>
        <row r="2220">
          <cell r="B2220">
            <v>0</v>
          </cell>
        </row>
        <row r="2221">
          <cell r="B2221">
            <v>0</v>
          </cell>
        </row>
        <row r="2222">
          <cell r="B2222">
            <v>0</v>
          </cell>
        </row>
        <row r="2223">
          <cell r="B2223">
            <v>0</v>
          </cell>
        </row>
        <row r="2224">
          <cell r="B2224">
            <v>0</v>
          </cell>
        </row>
        <row r="2225">
          <cell r="B2225">
            <v>0</v>
          </cell>
        </row>
        <row r="2226">
          <cell r="B2226">
            <v>0</v>
          </cell>
        </row>
        <row r="2227">
          <cell r="B2227">
            <v>0</v>
          </cell>
        </row>
        <row r="2228">
          <cell r="B2228">
            <v>0</v>
          </cell>
        </row>
        <row r="2229">
          <cell r="B2229">
            <v>0</v>
          </cell>
        </row>
        <row r="2230">
          <cell r="B2230">
            <v>0</v>
          </cell>
        </row>
        <row r="2231">
          <cell r="B2231">
            <v>0</v>
          </cell>
        </row>
        <row r="2232">
          <cell r="B2232">
            <v>0</v>
          </cell>
        </row>
        <row r="2233">
          <cell r="B2233">
            <v>0</v>
          </cell>
        </row>
        <row r="2234">
          <cell r="B2234">
            <v>0</v>
          </cell>
        </row>
        <row r="2235">
          <cell r="B2235">
            <v>0</v>
          </cell>
        </row>
        <row r="2236">
          <cell r="B2236">
            <v>0</v>
          </cell>
        </row>
        <row r="2237">
          <cell r="B2237">
            <v>0</v>
          </cell>
        </row>
        <row r="2238">
          <cell r="B2238">
            <v>0</v>
          </cell>
        </row>
        <row r="2239">
          <cell r="B2239">
            <v>0</v>
          </cell>
        </row>
        <row r="2240">
          <cell r="B2240">
            <v>0</v>
          </cell>
        </row>
        <row r="2241">
          <cell r="B2241">
            <v>0</v>
          </cell>
        </row>
        <row r="2242">
          <cell r="B2242">
            <v>0</v>
          </cell>
        </row>
        <row r="2243">
          <cell r="B2243">
            <v>0</v>
          </cell>
        </row>
        <row r="2244">
          <cell r="B2244">
            <v>0</v>
          </cell>
        </row>
        <row r="2245">
          <cell r="B2245">
            <v>0</v>
          </cell>
        </row>
        <row r="2246">
          <cell r="B2246">
            <v>0</v>
          </cell>
        </row>
        <row r="2247">
          <cell r="B2247">
            <v>0</v>
          </cell>
        </row>
        <row r="2248">
          <cell r="B2248">
            <v>0</v>
          </cell>
        </row>
        <row r="2249">
          <cell r="B2249">
            <v>0</v>
          </cell>
        </row>
        <row r="2250">
          <cell r="B2250">
            <v>0</v>
          </cell>
        </row>
        <row r="2251">
          <cell r="B2251">
            <v>0</v>
          </cell>
        </row>
        <row r="2252">
          <cell r="B2252">
            <v>0</v>
          </cell>
        </row>
        <row r="2253">
          <cell r="B2253">
            <v>0</v>
          </cell>
        </row>
        <row r="2254">
          <cell r="B2254">
            <v>0</v>
          </cell>
        </row>
        <row r="2255">
          <cell r="B2255">
            <v>0</v>
          </cell>
        </row>
        <row r="2256">
          <cell r="B2256">
            <v>0</v>
          </cell>
        </row>
        <row r="2257">
          <cell r="B2257">
            <v>0</v>
          </cell>
        </row>
        <row r="2258">
          <cell r="B2258">
            <v>0</v>
          </cell>
        </row>
        <row r="2259">
          <cell r="B2259">
            <v>0</v>
          </cell>
        </row>
        <row r="2260">
          <cell r="B2260">
            <v>0</v>
          </cell>
        </row>
        <row r="2261">
          <cell r="B2261">
            <v>0</v>
          </cell>
        </row>
        <row r="2262">
          <cell r="B2262">
            <v>0</v>
          </cell>
        </row>
        <row r="2263">
          <cell r="B2263">
            <v>0</v>
          </cell>
        </row>
        <row r="2264">
          <cell r="B2264">
            <v>0</v>
          </cell>
        </row>
        <row r="2265">
          <cell r="B2265">
            <v>0</v>
          </cell>
        </row>
        <row r="2266">
          <cell r="B2266">
            <v>0</v>
          </cell>
        </row>
        <row r="2267">
          <cell r="B2267">
            <v>0</v>
          </cell>
        </row>
        <row r="2268">
          <cell r="B2268">
            <v>0</v>
          </cell>
        </row>
        <row r="2269">
          <cell r="B2269">
            <v>0</v>
          </cell>
        </row>
        <row r="2270">
          <cell r="B2270">
            <v>0</v>
          </cell>
        </row>
        <row r="2271">
          <cell r="B2271">
            <v>0</v>
          </cell>
        </row>
        <row r="2272">
          <cell r="B2272">
            <v>0</v>
          </cell>
        </row>
        <row r="2273">
          <cell r="B2273">
            <v>0</v>
          </cell>
        </row>
        <row r="2274">
          <cell r="B2274">
            <v>0</v>
          </cell>
        </row>
        <row r="2275">
          <cell r="B2275">
            <v>0</v>
          </cell>
        </row>
        <row r="2276">
          <cell r="B2276">
            <v>0</v>
          </cell>
        </row>
        <row r="2277">
          <cell r="B2277">
            <v>0</v>
          </cell>
        </row>
        <row r="2278">
          <cell r="B2278">
            <v>0</v>
          </cell>
        </row>
        <row r="2279">
          <cell r="B2279">
            <v>0</v>
          </cell>
        </row>
        <row r="2280">
          <cell r="B2280">
            <v>0</v>
          </cell>
        </row>
        <row r="2281">
          <cell r="B2281">
            <v>0</v>
          </cell>
        </row>
        <row r="2282">
          <cell r="B2282">
            <v>0</v>
          </cell>
        </row>
        <row r="2283">
          <cell r="B2283">
            <v>0</v>
          </cell>
        </row>
        <row r="2284">
          <cell r="B2284">
            <v>0</v>
          </cell>
        </row>
        <row r="2285">
          <cell r="B2285">
            <v>0</v>
          </cell>
        </row>
        <row r="2286">
          <cell r="B2286">
            <v>0</v>
          </cell>
        </row>
        <row r="2287">
          <cell r="B2287">
            <v>0</v>
          </cell>
        </row>
        <row r="2288">
          <cell r="B2288">
            <v>0</v>
          </cell>
        </row>
        <row r="2289">
          <cell r="B2289">
            <v>0</v>
          </cell>
        </row>
        <row r="2290">
          <cell r="B2290">
            <v>0</v>
          </cell>
        </row>
        <row r="2291">
          <cell r="B2291">
            <v>0</v>
          </cell>
        </row>
        <row r="2292">
          <cell r="B2292">
            <v>0</v>
          </cell>
        </row>
        <row r="2293">
          <cell r="B2293">
            <v>0</v>
          </cell>
        </row>
        <row r="2294">
          <cell r="B2294">
            <v>0</v>
          </cell>
        </row>
        <row r="2295">
          <cell r="B2295">
            <v>0</v>
          </cell>
        </row>
        <row r="2296">
          <cell r="B2296">
            <v>0</v>
          </cell>
        </row>
        <row r="2297">
          <cell r="B2297">
            <v>0</v>
          </cell>
        </row>
        <row r="2298">
          <cell r="B2298">
            <v>0</v>
          </cell>
        </row>
        <row r="2299">
          <cell r="B2299">
            <v>0</v>
          </cell>
        </row>
        <row r="2300">
          <cell r="B2300">
            <v>0</v>
          </cell>
        </row>
        <row r="2301">
          <cell r="B2301">
            <v>0</v>
          </cell>
        </row>
        <row r="2302">
          <cell r="B2302">
            <v>0</v>
          </cell>
        </row>
        <row r="2303">
          <cell r="B2303">
            <v>0</v>
          </cell>
        </row>
        <row r="2304">
          <cell r="B2304">
            <v>0</v>
          </cell>
        </row>
        <row r="2305">
          <cell r="B2305">
            <v>0</v>
          </cell>
        </row>
        <row r="2306">
          <cell r="B2306">
            <v>0</v>
          </cell>
        </row>
        <row r="2307">
          <cell r="B2307">
            <v>0</v>
          </cell>
        </row>
        <row r="2308">
          <cell r="B2308">
            <v>0</v>
          </cell>
        </row>
        <row r="2309">
          <cell r="B2309">
            <v>0</v>
          </cell>
        </row>
        <row r="2310">
          <cell r="B2310">
            <v>0</v>
          </cell>
        </row>
        <row r="2311">
          <cell r="B2311">
            <v>0</v>
          </cell>
        </row>
        <row r="2312">
          <cell r="B2312">
            <v>0</v>
          </cell>
        </row>
        <row r="2313">
          <cell r="B2313">
            <v>0</v>
          </cell>
        </row>
        <row r="2314">
          <cell r="B2314">
            <v>0</v>
          </cell>
        </row>
        <row r="2315">
          <cell r="B2315">
            <v>0</v>
          </cell>
        </row>
        <row r="2316">
          <cell r="B2316">
            <v>0</v>
          </cell>
        </row>
        <row r="2317">
          <cell r="B2317">
            <v>0</v>
          </cell>
        </row>
        <row r="2318">
          <cell r="B2318">
            <v>0</v>
          </cell>
        </row>
        <row r="2319">
          <cell r="B2319">
            <v>0</v>
          </cell>
        </row>
        <row r="2320">
          <cell r="B2320">
            <v>0</v>
          </cell>
        </row>
        <row r="2321">
          <cell r="B2321">
            <v>0</v>
          </cell>
        </row>
        <row r="2322">
          <cell r="B2322">
            <v>0</v>
          </cell>
        </row>
        <row r="2323">
          <cell r="B2323">
            <v>0</v>
          </cell>
        </row>
        <row r="2324">
          <cell r="B2324">
            <v>0</v>
          </cell>
        </row>
        <row r="2325">
          <cell r="B2325">
            <v>0</v>
          </cell>
        </row>
        <row r="2326">
          <cell r="B2326">
            <v>0</v>
          </cell>
        </row>
        <row r="2327">
          <cell r="B2327">
            <v>0</v>
          </cell>
        </row>
        <row r="2328">
          <cell r="B2328">
            <v>0</v>
          </cell>
        </row>
        <row r="2329">
          <cell r="B2329">
            <v>0</v>
          </cell>
        </row>
        <row r="2330">
          <cell r="B2330">
            <v>0</v>
          </cell>
        </row>
        <row r="2331">
          <cell r="B2331">
            <v>0</v>
          </cell>
        </row>
        <row r="2332">
          <cell r="B2332">
            <v>0</v>
          </cell>
        </row>
        <row r="2333">
          <cell r="B2333">
            <v>0</v>
          </cell>
        </row>
        <row r="2334">
          <cell r="B2334">
            <v>0</v>
          </cell>
        </row>
        <row r="2335">
          <cell r="B2335">
            <v>0</v>
          </cell>
        </row>
        <row r="2336">
          <cell r="B2336">
            <v>0</v>
          </cell>
        </row>
        <row r="2337">
          <cell r="B2337">
            <v>0</v>
          </cell>
        </row>
        <row r="2338">
          <cell r="B2338">
            <v>0</v>
          </cell>
        </row>
        <row r="2339">
          <cell r="B2339">
            <v>0</v>
          </cell>
        </row>
        <row r="2340">
          <cell r="B2340">
            <v>0</v>
          </cell>
        </row>
        <row r="2341">
          <cell r="B2341">
            <v>0</v>
          </cell>
        </row>
        <row r="2342">
          <cell r="B2342">
            <v>0</v>
          </cell>
        </row>
        <row r="2343">
          <cell r="B2343">
            <v>0</v>
          </cell>
        </row>
        <row r="2344">
          <cell r="B2344">
            <v>0</v>
          </cell>
        </row>
        <row r="2345">
          <cell r="B2345">
            <v>0</v>
          </cell>
        </row>
        <row r="2346">
          <cell r="B2346">
            <v>0</v>
          </cell>
        </row>
        <row r="2347">
          <cell r="B2347">
            <v>0</v>
          </cell>
        </row>
        <row r="2348">
          <cell r="B2348">
            <v>0</v>
          </cell>
        </row>
        <row r="2349">
          <cell r="B2349">
            <v>0</v>
          </cell>
        </row>
        <row r="2350">
          <cell r="B2350">
            <v>0</v>
          </cell>
        </row>
        <row r="2351">
          <cell r="B2351">
            <v>0</v>
          </cell>
        </row>
        <row r="2352">
          <cell r="B2352">
            <v>0</v>
          </cell>
        </row>
        <row r="2353">
          <cell r="B2353">
            <v>0</v>
          </cell>
        </row>
        <row r="2354">
          <cell r="B2354">
            <v>0</v>
          </cell>
        </row>
        <row r="2355">
          <cell r="B2355">
            <v>0</v>
          </cell>
        </row>
        <row r="2356">
          <cell r="B2356">
            <v>0</v>
          </cell>
        </row>
        <row r="2357">
          <cell r="B2357">
            <v>0</v>
          </cell>
        </row>
        <row r="2358">
          <cell r="B2358">
            <v>0</v>
          </cell>
        </row>
        <row r="2359">
          <cell r="B2359">
            <v>0</v>
          </cell>
        </row>
        <row r="2360">
          <cell r="B2360">
            <v>0</v>
          </cell>
        </row>
        <row r="2361">
          <cell r="B2361">
            <v>0</v>
          </cell>
        </row>
        <row r="2362">
          <cell r="B2362">
            <v>0</v>
          </cell>
        </row>
        <row r="2363">
          <cell r="B2363">
            <v>0</v>
          </cell>
        </row>
        <row r="2364">
          <cell r="B2364">
            <v>0</v>
          </cell>
        </row>
        <row r="2365">
          <cell r="B2365">
            <v>0</v>
          </cell>
        </row>
        <row r="2366">
          <cell r="B2366">
            <v>0</v>
          </cell>
        </row>
        <row r="2367">
          <cell r="B2367">
            <v>0</v>
          </cell>
        </row>
        <row r="2368">
          <cell r="B2368">
            <v>0</v>
          </cell>
        </row>
        <row r="2369">
          <cell r="B2369">
            <v>0</v>
          </cell>
        </row>
        <row r="2370">
          <cell r="B2370">
            <v>0</v>
          </cell>
        </row>
        <row r="2371">
          <cell r="B2371">
            <v>0</v>
          </cell>
        </row>
        <row r="2372">
          <cell r="B2372">
            <v>0</v>
          </cell>
        </row>
        <row r="2373">
          <cell r="B2373">
            <v>0</v>
          </cell>
        </row>
        <row r="2374">
          <cell r="B2374">
            <v>0</v>
          </cell>
        </row>
        <row r="2375">
          <cell r="B2375">
            <v>0</v>
          </cell>
        </row>
        <row r="2376">
          <cell r="B2376">
            <v>0</v>
          </cell>
        </row>
        <row r="2377">
          <cell r="B2377">
            <v>0</v>
          </cell>
        </row>
        <row r="2378">
          <cell r="B2378">
            <v>0</v>
          </cell>
        </row>
        <row r="2379">
          <cell r="B2379">
            <v>0</v>
          </cell>
        </row>
        <row r="2380">
          <cell r="B2380">
            <v>0</v>
          </cell>
        </row>
        <row r="2381">
          <cell r="B2381">
            <v>0</v>
          </cell>
        </row>
        <row r="2382">
          <cell r="B2382">
            <v>0</v>
          </cell>
        </row>
        <row r="2383">
          <cell r="B2383">
            <v>0</v>
          </cell>
        </row>
        <row r="2384">
          <cell r="B2384">
            <v>0</v>
          </cell>
        </row>
        <row r="2385">
          <cell r="B2385">
            <v>0</v>
          </cell>
        </row>
        <row r="2386">
          <cell r="B2386">
            <v>0</v>
          </cell>
        </row>
        <row r="2387">
          <cell r="B2387">
            <v>0</v>
          </cell>
        </row>
        <row r="2388">
          <cell r="B2388">
            <v>0</v>
          </cell>
        </row>
        <row r="2389">
          <cell r="B2389">
            <v>0</v>
          </cell>
        </row>
        <row r="2390">
          <cell r="B2390">
            <v>0</v>
          </cell>
        </row>
        <row r="2391">
          <cell r="B2391">
            <v>0</v>
          </cell>
        </row>
        <row r="2392">
          <cell r="B2392">
            <v>0</v>
          </cell>
        </row>
        <row r="2393">
          <cell r="B2393">
            <v>0</v>
          </cell>
        </row>
        <row r="2394">
          <cell r="B2394">
            <v>0</v>
          </cell>
        </row>
        <row r="2395">
          <cell r="B2395">
            <v>0</v>
          </cell>
        </row>
        <row r="2396">
          <cell r="B2396">
            <v>0</v>
          </cell>
        </row>
        <row r="2397">
          <cell r="B2397">
            <v>0</v>
          </cell>
        </row>
        <row r="2398">
          <cell r="B2398">
            <v>0</v>
          </cell>
        </row>
        <row r="2399">
          <cell r="B2399">
            <v>0</v>
          </cell>
        </row>
        <row r="2400">
          <cell r="B2400">
            <v>0</v>
          </cell>
        </row>
        <row r="2401">
          <cell r="B2401">
            <v>0</v>
          </cell>
        </row>
        <row r="2402">
          <cell r="B2402">
            <v>0</v>
          </cell>
        </row>
        <row r="2403">
          <cell r="B2403">
            <v>0</v>
          </cell>
        </row>
        <row r="2404">
          <cell r="B2404">
            <v>0</v>
          </cell>
        </row>
        <row r="2405">
          <cell r="B2405">
            <v>0</v>
          </cell>
        </row>
        <row r="2406">
          <cell r="B2406">
            <v>0</v>
          </cell>
        </row>
        <row r="2407">
          <cell r="B2407">
            <v>0</v>
          </cell>
        </row>
        <row r="2408">
          <cell r="B2408">
            <v>0</v>
          </cell>
        </row>
        <row r="2409">
          <cell r="B2409">
            <v>0</v>
          </cell>
        </row>
        <row r="2410">
          <cell r="B2410">
            <v>0</v>
          </cell>
        </row>
        <row r="2411">
          <cell r="B2411">
            <v>0</v>
          </cell>
        </row>
        <row r="2412">
          <cell r="B2412">
            <v>0</v>
          </cell>
        </row>
        <row r="2413">
          <cell r="B2413">
            <v>0</v>
          </cell>
        </row>
        <row r="2414">
          <cell r="B2414">
            <v>0</v>
          </cell>
        </row>
        <row r="2415">
          <cell r="B2415">
            <v>0</v>
          </cell>
        </row>
        <row r="2416">
          <cell r="B2416">
            <v>0</v>
          </cell>
        </row>
        <row r="2417">
          <cell r="B2417">
            <v>0</v>
          </cell>
        </row>
        <row r="2418">
          <cell r="B2418">
            <v>0</v>
          </cell>
        </row>
        <row r="2419">
          <cell r="B2419">
            <v>0</v>
          </cell>
        </row>
        <row r="2420">
          <cell r="B2420">
            <v>0</v>
          </cell>
        </row>
        <row r="2421">
          <cell r="B2421">
            <v>0</v>
          </cell>
        </row>
        <row r="2422">
          <cell r="B2422">
            <v>0</v>
          </cell>
        </row>
        <row r="2423">
          <cell r="B2423">
            <v>0</v>
          </cell>
        </row>
        <row r="2424">
          <cell r="B2424">
            <v>0</v>
          </cell>
        </row>
        <row r="2425">
          <cell r="B2425">
            <v>0</v>
          </cell>
        </row>
        <row r="2426">
          <cell r="B2426">
            <v>0</v>
          </cell>
        </row>
        <row r="2427">
          <cell r="B2427">
            <v>0</v>
          </cell>
        </row>
        <row r="2428">
          <cell r="B2428">
            <v>0</v>
          </cell>
        </row>
        <row r="2429">
          <cell r="B2429">
            <v>0</v>
          </cell>
        </row>
        <row r="2430">
          <cell r="B2430">
            <v>0</v>
          </cell>
        </row>
        <row r="2431">
          <cell r="B2431">
            <v>0</v>
          </cell>
        </row>
        <row r="2432">
          <cell r="B2432">
            <v>0</v>
          </cell>
        </row>
        <row r="2433">
          <cell r="B2433">
            <v>0</v>
          </cell>
        </row>
        <row r="2434">
          <cell r="B2434">
            <v>0</v>
          </cell>
        </row>
        <row r="2435">
          <cell r="B2435">
            <v>0</v>
          </cell>
        </row>
        <row r="2436">
          <cell r="B2436">
            <v>0</v>
          </cell>
        </row>
        <row r="2437">
          <cell r="B2437">
            <v>0</v>
          </cell>
        </row>
        <row r="2438">
          <cell r="B2438">
            <v>0</v>
          </cell>
        </row>
        <row r="2439">
          <cell r="B2439">
            <v>0</v>
          </cell>
        </row>
        <row r="2440">
          <cell r="B2440">
            <v>0</v>
          </cell>
        </row>
        <row r="2441">
          <cell r="B2441">
            <v>0</v>
          </cell>
        </row>
        <row r="2442">
          <cell r="B2442">
            <v>0</v>
          </cell>
        </row>
        <row r="2443">
          <cell r="B2443">
            <v>0</v>
          </cell>
        </row>
        <row r="2444">
          <cell r="B2444">
            <v>0</v>
          </cell>
        </row>
        <row r="2445">
          <cell r="B2445">
            <v>0</v>
          </cell>
        </row>
        <row r="2446">
          <cell r="B2446">
            <v>0</v>
          </cell>
        </row>
        <row r="2447">
          <cell r="B2447">
            <v>0</v>
          </cell>
        </row>
        <row r="2448">
          <cell r="B2448">
            <v>0</v>
          </cell>
        </row>
        <row r="2449">
          <cell r="B2449">
            <v>0</v>
          </cell>
        </row>
        <row r="2450">
          <cell r="B2450">
            <v>0</v>
          </cell>
        </row>
        <row r="2451">
          <cell r="B2451">
            <v>0</v>
          </cell>
        </row>
        <row r="2452">
          <cell r="B2452">
            <v>0</v>
          </cell>
        </row>
        <row r="2453">
          <cell r="B2453">
            <v>0</v>
          </cell>
        </row>
        <row r="2454">
          <cell r="B2454">
            <v>0</v>
          </cell>
        </row>
        <row r="2455">
          <cell r="B2455">
            <v>0</v>
          </cell>
        </row>
        <row r="2456">
          <cell r="B2456">
            <v>0</v>
          </cell>
        </row>
        <row r="2457">
          <cell r="B2457">
            <v>0</v>
          </cell>
        </row>
        <row r="2458">
          <cell r="B2458">
            <v>0</v>
          </cell>
        </row>
        <row r="2459">
          <cell r="B2459">
            <v>0</v>
          </cell>
        </row>
        <row r="2460">
          <cell r="B2460">
            <v>0</v>
          </cell>
        </row>
        <row r="2461">
          <cell r="B2461">
            <v>0</v>
          </cell>
        </row>
        <row r="2462">
          <cell r="B2462">
            <v>0</v>
          </cell>
        </row>
        <row r="2463">
          <cell r="B2463">
            <v>0</v>
          </cell>
        </row>
        <row r="2464">
          <cell r="B2464">
            <v>0</v>
          </cell>
        </row>
        <row r="2465">
          <cell r="B2465">
            <v>0</v>
          </cell>
        </row>
        <row r="2466">
          <cell r="B2466">
            <v>0</v>
          </cell>
        </row>
        <row r="2467">
          <cell r="B2467">
            <v>0</v>
          </cell>
        </row>
        <row r="2468">
          <cell r="B2468">
            <v>0</v>
          </cell>
        </row>
        <row r="2469">
          <cell r="B2469">
            <v>0</v>
          </cell>
        </row>
        <row r="2470">
          <cell r="B2470">
            <v>0</v>
          </cell>
        </row>
        <row r="2471">
          <cell r="B2471">
            <v>0</v>
          </cell>
        </row>
        <row r="2472">
          <cell r="B2472">
            <v>0</v>
          </cell>
        </row>
        <row r="2473">
          <cell r="B2473">
            <v>0</v>
          </cell>
        </row>
        <row r="2474">
          <cell r="B2474">
            <v>0</v>
          </cell>
        </row>
        <row r="2475">
          <cell r="B2475">
            <v>0</v>
          </cell>
        </row>
        <row r="2476">
          <cell r="B2476">
            <v>0</v>
          </cell>
        </row>
        <row r="2477">
          <cell r="B2477">
            <v>0</v>
          </cell>
        </row>
        <row r="2478">
          <cell r="B2478">
            <v>0</v>
          </cell>
        </row>
        <row r="2479">
          <cell r="B2479">
            <v>0</v>
          </cell>
        </row>
        <row r="2480">
          <cell r="B2480">
            <v>0</v>
          </cell>
        </row>
        <row r="2481">
          <cell r="B2481">
            <v>0</v>
          </cell>
        </row>
        <row r="2482">
          <cell r="B2482">
            <v>0</v>
          </cell>
        </row>
        <row r="2483">
          <cell r="B2483">
            <v>0</v>
          </cell>
        </row>
        <row r="2484">
          <cell r="B2484">
            <v>0</v>
          </cell>
        </row>
        <row r="2485">
          <cell r="B2485">
            <v>0</v>
          </cell>
        </row>
        <row r="2486">
          <cell r="B2486">
            <v>0</v>
          </cell>
        </row>
        <row r="2487">
          <cell r="B2487">
            <v>0</v>
          </cell>
        </row>
        <row r="2488">
          <cell r="B2488">
            <v>0</v>
          </cell>
        </row>
        <row r="2489">
          <cell r="B2489">
            <v>0</v>
          </cell>
        </row>
        <row r="2490">
          <cell r="B2490">
            <v>0</v>
          </cell>
        </row>
        <row r="2491">
          <cell r="B2491">
            <v>0</v>
          </cell>
        </row>
        <row r="2492">
          <cell r="B2492">
            <v>0</v>
          </cell>
        </row>
        <row r="2493">
          <cell r="B2493">
            <v>0</v>
          </cell>
        </row>
        <row r="2494">
          <cell r="B2494">
            <v>0</v>
          </cell>
        </row>
        <row r="2495">
          <cell r="B2495">
            <v>0</v>
          </cell>
        </row>
        <row r="2496">
          <cell r="B2496">
            <v>0</v>
          </cell>
        </row>
        <row r="2497">
          <cell r="B2497">
            <v>0</v>
          </cell>
        </row>
        <row r="2498">
          <cell r="B2498">
            <v>0</v>
          </cell>
        </row>
        <row r="2499">
          <cell r="B2499">
            <v>0</v>
          </cell>
        </row>
        <row r="2500">
          <cell r="B2500">
            <v>0</v>
          </cell>
        </row>
        <row r="2501">
          <cell r="B2501">
            <v>0</v>
          </cell>
        </row>
        <row r="2502">
          <cell r="B2502">
            <v>0</v>
          </cell>
        </row>
        <row r="2503">
          <cell r="B2503">
            <v>0</v>
          </cell>
        </row>
        <row r="2504">
          <cell r="B2504">
            <v>0</v>
          </cell>
        </row>
        <row r="2505">
          <cell r="B2505">
            <v>0</v>
          </cell>
        </row>
        <row r="2506">
          <cell r="B2506">
            <v>0</v>
          </cell>
        </row>
        <row r="2507">
          <cell r="B2507">
            <v>0</v>
          </cell>
        </row>
        <row r="2508">
          <cell r="B2508">
            <v>0</v>
          </cell>
        </row>
        <row r="2509">
          <cell r="B2509">
            <v>0</v>
          </cell>
        </row>
        <row r="2510">
          <cell r="B2510">
            <v>0</v>
          </cell>
        </row>
        <row r="2511">
          <cell r="B2511">
            <v>0</v>
          </cell>
        </row>
        <row r="2512">
          <cell r="B2512">
            <v>0</v>
          </cell>
        </row>
        <row r="2513">
          <cell r="B2513">
            <v>0</v>
          </cell>
        </row>
        <row r="2514">
          <cell r="B2514">
            <v>0</v>
          </cell>
        </row>
        <row r="2515">
          <cell r="B2515">
            <v>0</v>
          </cell>
        </row>
        <row r="2516">
          <cell r="B2516">
            <v>0</v>
          </cell>
        </row>
        <row r="2517">
          <cell r="B2517">
            <v>0</v>
          </cell>
        </row>
        <row r="2518">
          <cell r="B2518">
            <v>0</v>
          </cell>
        </row>
        <row r="2519">
          <cell r="B2519">
            <v>0</v>
          </cell>
        </row>
        <row r="2520">
          <cell r="B2520">
            <v>0</v>
          </cell>
        </row>
        <row r="2521">
          <cell r="B2521">
            <v>0</v>
          </cell>
        </row>
        <row r="2522">
          <cell r="B2522">
            <v>0</v>
          </cell>
        </row>
        <row r="2523">
          <cell r="B2523">
            <v>0</v>
          </cell>
        </row>
        <row r="2524">
          <cell r="B2524">
            <v>0</v>
          </cell>
        </row>
        <row r="2525">
          <cell r="B2525">
            <v>0</v>
          </cell>
        </row>
        <row r="2526">
          <cell r="B2526">
            <v>0</v>
          </cell>
        </row>
        <row r="2527">
          <cell r="B2527">
            <v>0</v>
          </cell>
        </row>
        <row r="2528">
          <cell r="B2528">
            <v>0</v>
          </cell>
        </row>
        <row r="2529">
          <cell r="B2529">
            <v>0</v>
          </cell>
        </row>
        <row r="2530">
          <cell r="B2530">
            <v>0</v>
          </cell>
        </row>
        <row r="2531">
          <cell r="B2531">
            <v>0</v>
          </cell>
        </row>
        <row r="2532">
          <cell r="B2532">
            <v>0</v>
          </cell>
        </row>
        <row r="2533">
          <cell r="B2533">
            <v>0</v>
          </cell>
        </row>
        <row r="2534">
          <cell r="B2534">
            <v>0</v>
          </cell>
        </row>
        <row r="2535">
          <cell r="B2535">
            <v>0</v>
          </cell>
        </row>
        <row r="2536">
          <cell r="B2536">
            <v>0</v>
          </cell>
        </row>
        <row r="2537">
          <cell r="B2537">
            <v>0</v>
          </cell>
        </row>
        <row r="2538">
          <cell r="B2538">
            <v>0</v>
          </cell>
        </row>
        <row r="2539">
          <cell r="B2539">
            <v>0</v>
          </cell>
        </row>
        <row r="2540">
          <cell r="B2540">
            <v>0</v>
          </cell>
        </row>
        <row r="2541">
          <cell r="B2541">
            <v>0</v>
          </cell>
        </row>
        <row r="2542">
          <cell r="B2542">
            <v>0</v>
          </cell>
        </row>
        <row r="2543">
          <cell r="B2543">
            <v>0</v>
          </cell>
        </row>
        <row r="2544">
          <cell r="B2544">
            <v>0</v>
          </cell>
        </row>
        <row r="2545">
          <cell r="B2545">
            <v>0</v>
          </cell>
        </row>
        <row r="2546">
          <cell r="B2546">
            <v>0</v>
          </cell>
        </row>
        <row r="2547">
          <cell r="B2547">
            <v>0</v>
          </cell>
        </row>
        <row r="2548">
          <cell r="B2548">
            <v>0</v>
          </cell>
        </row>
        <row r="2549">
          <cell r="B2549">
            <v>0</v>
          </cell>
        </row>
        <row r="2550">
          <cell r="B2550">
            <v>0</v>
          </cell>
        </row>
        <row r="2551">
          <cell r="B2551">
            <v>0</v>
          </cell>
        </row>
        <row r="2552">
          <cell r="B2552">
            <v>0</v>
          </cell>
        </row>
        <row r="2553">
          <cell r="B2553">
            <v>0</v>
          </cell>
        </row>
        <row r="2554">
          <cell r="B2554">
            <v>0</v>
          </cell>
        </row>
        <row r="2555">
          <cell r="B2555">
            <v>0</v>
          </cell>
        </row>
        <row r="2556">
          <cell r="B2556">
            <v>0</v>
          </cell>
        </row>
        <row r="2557">
          <cell r="B2557">
            <v>0</v>
          </cell>
        </row>
        <row r="2558">
          <cell r="B2558">
            <v>0</v>
          </cell>
        </row>
        <row r="2559">
          <cell r="B2559">
            <v>0</v>
          </cell>
        </row>
        <row r="2560">
          <cell r="B2560">
            <v>0</v>
          </cell>
        </row>
        <row r="2561">
          <cell r="B2561">
            <v>0</v>
          </cell>
        </row>
        <row r="2562">
          <cell r="B2562">
            <v>0</v>
          </cell>
        </row>
        <row r="2563">
          <cell r="B2563">
            <v>0</v>
          </cell>
        </row>
        <row r="2564">
          <cell r="B2564">
            <v>0</v>
          </cell>
        </row>
        <row r="2565">
          <cell r="B2565">
            <v>0</v>
          </cell>
        </row>
        <row r="2566">
          <cell r="B2566">
            <v>0</v>
          </cell>
        </row>
        <row r="2567">
          <cell r="B2567">
            <v>0</v>
          </cell>
        </row>
        <row r="2568">
          <cell r="B2568">
            <v>0</v>
          </cell>
        </row>
        <row r="2569">
          <cell r="B2569">
            <v>0</v>
          </cell>
        </row>
        <row r="2570">
          <cell r="B2570">
            <v>0</v>
          </cell>
        </row>
        <row r="2571">
          <cell r="B2571">
            <v>0</v>
          </cell>
        </row>
        <row r="2572">
          <cell r="B2572">
            <v>0</v>
          </cell>
        </row>
        <row r="2573">
          <cell r="B2573">
            <v>0</v>
          </cell>
        </row>
        <row r="2574">
          <cell r="B2574">
            <v>0</v>
          </cell>
        </row>
        <row r="2575">
          <cell r="B2575">
            <v>0</v>
          </cell>
        </row>
        <row r="2576">
          <cell r="B2576">
            <v>0</v>
          </cell>
        </row>
        <row r="2577">
          <cell r="B2577">
            <v>0</v>
          </cell>
        </row>
        <row r="2578">
          <cell r="B2578">
            <v>0</v>
          </cell>
        </row>
        <row r="2579">
          <cell r="B2579">
            <v>0</v>
          </cell>
        </row>
        <row r="2580">
          <cell r="B2580">
            <v>0</v>
          </cell>
        </row>
        <row r="2581">
          <cell r="B2581">
            <v>0</v>
          </cell>
        </row>
        <row r="2582">
          <cell r="B2582">
            <v>0</v>
          </cell>
        </row>
        <row r="2583">
          <cell r="B2583">
            <v>0</v>
          </cell>
        </row>
        <row r="2584">
          <cell r="B2584">
            <v>0</v>
          </cell>
        </row>
        <row r="2585">
          <cell r="B2585">
            <v>0</v>
          </cell>
        </row>
        <row r="2586">
          <cell r="B2586">
            <v>0</v>
          </cell>
        </row>
        <row r="2587">
          <cell r="B2587">
            <v>0</v>
          </cell>
        </row>
        <row r="2588">
          <cell r="B2588">
            <v>0</v>
          </cell>
        </row>
        <row r="2589">
          <cell r="B2589">
            <v>0</v>
          </cell>
        </row>
        <row r="2590">
          <cell r="B2590">
            <v>0</v>
          </cell>
        </row>
        <row r="2591">
          <cell r="B2591">
            <v>0</v>
          </cell>
        </row>
        <row r="2592">
          <cell r="B2592">
            <v>0</v>
          </cell>
        </row>
        <row r="2593">
          <cell r="B2593">
            <v>0</v>
          </cell>
        </row>
        <row r="2594">
          <cell r="B2594">
            <v>0</v>
          </cell>
        </row>
        <row r="2595">
          <cell r="B2595">
            <v>0</v>
          </cell>
        </row>
        <row r="2596">
          <cell r="B2596">
            <v>0</v>
          </cell>
        </row>
        <row r="2597">
          <cell r="B2597">
            <v>0</v>
          </cell>
        </row>
        <row r="2598">
          <cell r="B2598">
            <v>0</v>
          </cell>
        </row>
        <row r="2599">
          <cell r="B2599">
            <v>0</v>
          </cell>
        </row>
        <row r="2600">
          <cell r="B2600">
            <v>0</v>
          </cell>
        </row>
        <row r="2601">
          <cell r="B2601">
            <v>0</v>
          </cell>
        </row>
        <row r="2602">
          <cell r="B2602">
            <v>0</v>
          </cell>
        </row>
        <row r="2603">
          <cell r="B2603">
            <v>0</v>
          </cell>
        </row>
        <row r="2604">
          <cell r="B2604">
            <v>0</v>
          </cell>
        </row>
        <row r="2605">
          <cell r="B2605">
            <v>0</v>
          </cell>
        </row>
        <row r="2606">
          <cell r="B2606">
            <v>0</v>
          </cell>
        </row>
        <row r="2607">
          <cell r="B2607">
            <v>0</v>
          </cell>
        </row>
        <row r="2608">
          <cell r="B2608">
            <v>0</v>
          </cell>
        </row>
        <row r="2609">
          <cell r="B2609">
            <v>0</v>
          </cell>
        </row>
        <row r="2610">
          <cell r="B2610">
            <v>0</v>
          </cell>
        </row>
        <row r="2611">
          <cell r="B2611">
            <v>0</v>
          </cell>
        </row>
        <row r="2612">
          <cell r="B2612">
            <v>0</v>
          </cell>
        </row>
        <row r="2613">
          <cell r="B2613">
            <v>0</v>
          </cell>
        </row>
        <row r="2614">
          <cell r="B2614">
            <v>0</v>
          </cell>
        </row>
        <row r="2615">
          <cell r="B2615">
            <v>0</v>
          </cell>
        </row>
        <row r="2616">
          <cell r="B2616">
            <v>0</v>
          </cell>
        </row>
        <row r="2617">
          <cell r="B2617">
            <v>0</v>
          </cell>
        </row>
        <row r="2618">
          <cell r="B2618">
            <v>0</v>
          </cell>
        </row>
        <row r="2619">
          <cell r="B2619">
            <v>0</v>
          </cell>
        </row>
        <row r="2620">
          <cell r="B2620">
            <v>0</v>
          </cell>
        </row>
        <row r="2621">
          <cell r="B2621">
            <v>0</v>
          </cell>
        </row>
        <row r="2622">
          <cell r="B2622">
            <v>0</v>
          </cell>
        </row>
        <row r="2623">
          <cell r="B2623">
            <v>0</v>
          </cell>
        </row>
        <row r="2624">
          <cell r="B2624">
            <v>0</v>
          </cell>
        </row>
        <row r="2625">
          <cell r="B2625">
            <v>0</v>
          </cell>
        </row>
        <row r="2626">
          <cell r="B2626">
            <v>0</v>
          </cell>
        </row>
        <row r="2627">
          <cell r="B2627">
            <v>0</v>
          </cell>
        </row>
        <row r="2628">
          <cell r="B2628">
            <v>0</v>
          </cell>
        </row>
        <row r="2629">
          <cell r="B2629">
            <v>0</v>
          </cell>
        </row>
        <row r="2630">
          <cell r="B2630">
            <v>0</v>
          </cell>
        </row>
        <row r="2631">
          <cell r="B2631">
            <v>0</v>
          </cell>
        </row>
        <row r="2632">
          <cell r="B2632">
            <v>0</v>
          </cell>
        </row>
        <row r="2633">
          <cell r="B2633">
            <v>0</v>
          </cell>
        </row>
        <row r="2634">
          <cell r="B2634">
            <v>0</v>
          </cell>
        </row>
        <row r="2635">
          <cell r="B2635">
            <v>0</v>
          </cell>
        </row>
        <row r="2636">
          <cell r="B2636">
            <v>0</v>
          </cell>
        </row>
        <row r="2637">
          <cell r="B2637">
            <v>0</v>
          </cell>
        </row>
        <row r="2638">
          <cell r="B2638">
            <v>0</v>
          </cell>
        </row>
        <row r="2639">
          <cell r="B2639">
            <v>0</v>
          </cell>
        </row>
        <row r="2640">
          <cell r="B2640">
            <v>0</v>
          </cell>
        </row>
        <row r="2641">
          <cell r="B2641">
            <v>0</v>
          </cell>
        </row>
        <row r="2642">
          <cell r="B2642">
            <v>0</v>
          </cell>
        </row>
        <row r="2643">
          <cell r="B2643">
            <v>0</v>
          </cell>
        </row>
        <row r="2644">
          <cell r="B2644">
            <v>0</v>
          </cell>
        </row>
        <row r="2645">
          <cell r="B2645">
            <v>0</v>
          </cell>
        </row>
        <row r="2646">
          <cell r="B2646">
            <v>0</v>
          </cell>
        </row>
        <row r="2647">
          <cell r="B2647">
            <v>0</v>
          </cell>
        </row>
        <row r="2648">
          <cell r="B2648">
            <v>0</v>
          </cell>
        </row>
        <row r="2649">
          <cell r="B2649">
            <v>0</v>
          </cell>
        </row>
        <row r="2650">
          <cell r="B2650">
            <v>0</v>
          </cell>
        </row>
        <row r="2651">
          <cell r="B2651">
            <v>0</v>
          </cell>
        </row>
        <row r="2652">
          <cell r="B2652">
            <v>0</v>
          </cell>
        </row>
        <row r="2653">
          <cell r="B2653">
            <v>0</v>
          </cell>
        </row>
        <row r="2654">
          <cell r="B2654">
            <v>0</v>
          </cell>
        </row>
        <row r="2655">
          <cell r="B2655">
            <v>0</v>
          </cell>
        </row>
        <row r="2656">
          <cell r="B2656">
            <v>0</v>
          </cell>
        </row>
        <row r="2657">
          <cell r="B2657">
            <v>0</v>
          </cell>
        </row>
        <row r="2658">
          <cell r="B2658">
            <v>0</v>
          </cell>
        </row>
        <row r="2659">
          <cell r="B2659">
            <v>0</v>
          </cell>
        </row>
        <row r="2660">
          <cell r="B2660">
            <v>0</v>
          </cell>
        </row>
        <row r="2661">
          <cell r="B2661">
            <v>0</v>
          </cell>
        </row>
        <row r="2662">
          <cell r="B2662">
            <v>0</v>
          </cell>
        </row>
        <row r="2663">
          <cell r="B2663">
            <v>0</v>
          </cell>
        </row>
        <row r="2664">
          <cell r="B2664">
            <v>0</v>
          </cell>
        </row>
        <row r="2665">
          <cell r="B2665">
            <v>0</v>
          </cell>
        </row>
        <row r="2666">
          <cell r="B2666">
            <v>0</v>
          </cell>
        </row>
        <row r="2667">
          <cell r="B2667">
            <v>0</v>
          </cell>
        </row>
        <row r="2668">
          <cell r="B2668">
            <v>0</v>
          </cell>
        </row>
        <row r="2669">
          <cell r="B2669">
            <v>0</v>
          </cell>
        </row>
        <row r="2670">
          <cell r="B2670">
            <v>0</v>
          </cell>
        </row>
        <row r="2671">
          <cell r="B2671">
            <v>0</v>
          </cell>
        </row>
        <row r="2672">
          <cell r="B2672">
            <v>0</v>
          </cell>
        </row>
        <row r="2673">
          <cell r="B2673">
            <v>0</v>
          </cell>
        </row>
        <row r="2674">
          <cell r="B2674">
            <v>0</v>
          </cell>
        </row>
        <row r="2675">
          <cell r="B2675">
            <v>0</v>
          </cell>
        </row>
        <row r="2676">
          <cell r="B2676">
            <v>0</v>
          </cell>
        </row>
        <row r="2677">
          <cell r="B2677">
            <v>0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B4:J9"/>
  <sheetViews>
    <sheetView workbookViewId="0">
      <selection activeCell="B6" sqref="B6"/>
    </sheetView>
  </sheetViews>
  <sheetFormatPr defaultRowHeight="15" x14ac:dyDescent="0.25"/>
  <cols>
    <col min="2" max="2" width="33.140625" customWidth="1"/>
    <col min="3" max="3" width="13.28515625" bestFit="1" customWidth="1"/>
    <col min="4" max="4" width="13.28515625" hidden="1" customWidth="1"/>
    <col min="5" max="7" width="13.28515625" bestFit="1" customWidth="1"/>
    <col min="8" max="8" width="11.5703125" bestFit="1" customWidth="1"/>
    <col min="9" max="9" width="13.140625" customWidth="1"/>
    <col min="10" max="10" width="13" customWidth="1"/>
  </cols>
  <sheetData>
    <row r="4" spans="2:10" x14ac:dyDescent="0.25">
      <c r="B4" s="150" t="str">
        <f>' Cust Cont Calc'!D55</f>
        <v>Proposed Changes - Adjusted for base case variance</v>
      </c>
      <c r="C4" s="150" t="s">
        <v>8234</v>
      </c>
      <c r="E4" s="150">
        <v>2016</v>
      </c>
      <c r="F4" s="150">
        <f>E4+1</f>
        <v>2017</v>
      </c>
      <c r="G4" s="150">
        <f>F4+1</f>
        <v>2018</v>
      </c>
      <c r="H4" s="150">
        <f>G4+1</f>
        <v>2019</v>
      </c>
      <c r="I4" s="155">
        <f>H4+1</f>
        <v>2020</v>
      </c>
      <c r="J4" s="150" t="s">
        <v>2</v>
      </c>
    </row>
    <row r="5" spans="2:10" x14ac:dyDescent="0.25">
      <c r="B5" s="29" t="s">
        <v>12</v>
      </c>
      <c r="C5" s="156">
        <f>' Cust Cont Calc'!D57</f>
        <v>0.40069657973268541</v>
      </c>
      <c r="E5" s="30">
        <f ca="1">SUMIF(' Cust Cont Calc'!$AD$2:$CK$2,E$4,' Cust Cont Calc'!$AD63:$CK63)</f>
        <v>10523364.229888741</v>
      </c>
      <c r="F5" s="30">
        <f ca="1">SUMIF(' Cust Cont Calc'!$AD$2:$CK$2,F$4,' Cust Cont Calc'!$AD63:$CK63)</f>
        <v>10768467.084966967</v>
      </c>
      <c r="G5" s="30">
        <f ca="1">SUMIF(' Cust Cont Calc'!$AD$2:$CK$2,G$4,' Cust Cont Calc'!$AD63:$CK63)</f>
        <v>10959898.274679225</v>
      </c>
      <c r="H5" s="30">
        <f ca="1">SUMIF(' Cust Cont Calc'!$AD$2:$CK$2,H$4,' Cust Cont Calc'!$AD63:$CK63)</f>
        <v>11194045.573451087</v>
      </c>
      <c r="I5" s="152">
        <f ca="1">SUMIF(' Cust Cont Calc'!$AD$2:$CK$2,I$4,' Cust Cont Calc'!$AD63:$CK63)</f>
        <v>11010133.609326247</v>
      </c>
      <c r="J5" s="52">
        <f ca="1">SUM(E5:I5)</f>
        <v>54455908.772312269</v>
      </c>
    </row>
    <row r="6" spans="2:10" x14ac:dyDescent="0.25">
      <c r="B6" s="29" t="s">
        <v>13</v>
      </c>
      <c r="C6" s="156">
        <f>' Cust Cont Calc'!D58</f>
        <v>0.5076953752515122</v>
      </c>
      <c r="E6" s="30">
        <f ca="1">SUMIF(' Cust Cont Calc'!$AD$2:$CK$2,E$4,' Cust Cont Calc'!$AD64:$CK64)</f>
        <v>2026995.2142029731</v>
      </c>
      <c r="F6" s="30">
        <f ca="1">SUMIF(' Cust Cont Calc'!$AD$2:$CK$2,F$4,' Cust Cont Calc'!$AD64:$CK64)</f>
        <v>2347256.6933489828</v>
      </c>
      <c r="G6" s="30">
        <f ca="1">SUMIF(' Cust Cont Calc'!$AD$2:$CK$2,G$4,' Cust Cont Calc'!$AD64:$CK64)</f>
        <v>2279682.3826339892</v>
      </c>
      <c r="H6" s="30">
        <f ca="1">SUMIF(' Cust Cont Calc'!$AD$2:$CK$2,H$4,' Cust Cont Calc'!$AD64:$CK64)</f>
        <v>2460963.229423339</v>
      </c>
      <c r="I6" s="152">
        <f ca="1">SUMIF(' Cust Cont Calc'!$AD$2:$CK$2,I$4,' Cust Cont Calc'!$AD64:$CK64)</f>
        <v>2447738.1360707316</v>
      </c>
      <c r="J6" s="52">
        <f ca="1">SUM(E6:I6)</f>
        <v>11562635.655680016</v>
      </c>
    </row>
    <row r="7" spans="2:10" x14ac:dyDescent="0.25">
      <c r="B7" s="29" t="s">
        <v>14</v>
      </c>
      <c r="C7" s="156">
        <f>' Cust Cont Calc'!D59</f>
        <v>0.75469747106919549</v>
      </c>
      <c r="E7" s="30">
        <f ca="1">SUMIF(' Cust Cont Calc'!$AD$2:$CK$2,E$4,' Cust Cont Calc'!$AD65:$CK65)</f>
        <v>4581208.4951847466</v>
      </c>
      <c r="F7" s="30">
        <f ca="1">SUMIF(' Cust Cont Calc'!$AD$2:$CK$2,F$4,' Cust Cont Calc'!$AD65:$CK65)</f>
        <v>4383079.0041573839</v>
      </c>
      <c r="G7" s="30">
        <f ca="1">SUMIF(' Cust Cont Calc'!$AD$2:$CK$2,G$4,' Cust Cont Calc'!$AD65:$CK65)</f>
        <v>4449618.6343937824</v>
      </c>
      <c r="H7" s="30">
        <f ca="1">SUMIF(' Cust Cont Calc'!$AD$2:$CK$2,H$4,' Cust Cont Calc'!$AD65:$CK65)</f>
        <v>4457775.3810587432</v>
      </c>
      <c r="I7" s="152">
        <f ca="1">SUMIF(' Cust Cont Calc'!$AD$2:$CK$2,I$4,' Cust Cont Calc'!$AD65:$CK65)</f>
        <v>4477239.7525096769</v>
      </c>
      <c r="J7" s="52">
        <f ca="1">SUM(E7:I7)</f>
        <v>22348921.267304331</v>
      </c>
    </row>
    <row r="8" spans="2:10" x14ac:dyDescent="0.25">
      <c r="B8" s="29" t="s">
        <v>15</v>
      </c>
      <c r="C8" s="156">
        <f>' Cust Cont Calc'!D60</f>
        <v>0.56372333738811453</v>
      </c>
      <c r="E8" s="30">
        <f ca="1">SUMIF(' Cust Cont Calc'!$AD$2:$CK$2,E$4,' Cust Cont Calc'!$AD66:$CK66)</f>
        <v>597627.90295913478</v>
      </c>
      <c r="F8" s="30">
        <f ca="1">SUMIF(' Cust Cont Calc'!$AD$2:$CK$2,F$4,' Cust Cont Calc'!$AD66:$CK66)</f>
        <v>603166.44368183729</v>
      </c>
      <c r="G8" s="30">
        <f ca="1">SUMIF(' Cust Cont Calc'!$AD$2:$CK$2,G$4,' Cust Cont Calc'!$AD66:$CK66)</f>
        <v>610632.07440797996</v>
      </c>
      <c r="H8" s="30">
        <f ca="1">SUMIF(' Cust Cont Calc'!$AD$2:$CK$2,H$4,' Cust Cont Calc'!$AD66:$CK66)</f>
        <v>607862.05464220827</v>
      </c>
      <c r="I8" s="152">
        <f ca="1">SUMIF(' Cust Cont Calc'!$AD$2:$CK$2,I$4,' Cust Cont Calc'!$AD66:$CK66)</f>
        <v>611137.09177643387</v>
      </c>
      <c r="J8" s="52">
        <f ca="1">SUM(E8:I8)</f>
        <v>3030425.5674675941</v>
      </c>
    </row>
    <row r="9" spans="2:10" x14ac:dyDescent="0.25">
      <c r="B9" s="59" t="s">
        <v>2</v>
      </c>
      <c r="C9" s="61"/>
      <c r="E9" s="61">
        <f t="shared" ref="E9:J9" ca="1" si="0">SUM(E5:E8)</f>
        <v>17729195.842235595</v>
      </c>
      <c r="F9" s="61">
        <f t="shared" ca="1" si="0"/>
        <v>18101969.226155169</v>
      </c>
      <c r="G9" s="61">
        <f t="shared" ca="1" si="0"/>
        <v>18299831.366114978</v>
      </c>
      <c r="H9" s="61">
        <f t="shared" ca="1" si="0"/>
        <v>18720646.238575377</v>
      </c>
      <c r="I9" s="61">
        <f t="shared" ca="1" si="0"/>
        <v>18546248.589683089</v>
      </c>
      <c r="J9" s="61">
        <f t="shared" ca="1" si="0"/>
        <v>91397891.262764215</v>
      </c>
    </row>
  </sheetData>
  <sheetProtection password="8BDB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1"/>
  </sheetPr>
  <dimension ref="A1"/>
  <sheetViews>
    <sheetView workbookViewId="0">
      <selection activeCell="F30" sqref="F30"/>
    </sheetView>
  </sheetViews>
  <sheetFormatPr defaultRowHeight="15" x14ac:dyDescent="0.25"/>
  <sheetData/>
  <sheetProtection password="8BDB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C1439"/>
  <sheetViews>
    <sheetView workbookViewId="0">
      <selection activeCell="O12" sqref="O12"/>
    </sheetView>
  </sheetViews>
  <sheetFormatPr defaultRowHeight="15" outlineLevelCol="1" x14ac:dyDescent="0.25"/>
  <cols>
    <col min="1" max="1" width="24.7109375" style="162" customWidth="1"/>
    <col min="2" max="2" width="22" style="162" customWidth="1"/>
    <col min="3" max="3" width="15.85546875" style="162" hidden="1" customWidth="1" outlineLevel="1"/>
    <col min="4" max="4" width="9.140625" style="162" hidden="1" customWidth="1" outlineLevel="1"/>
    <col min="5" max="5" width="10.85546875" style="162" customWidth="1" collapsed="1"/>
    <col min="6" max="7" width="14.28515625" style="162" hidden="1" customWidth="1" outlineLevel="1"/>
    <col min="8" max="8" width="14.28515625" style="162" customWidth="1" collapsed="1"/>
    <col min="9" max="9" width="9.140625" style="162" hidden="1" customWidth="1" outlineLevel="1"/>
    <col min="10" max="10" width="15" style="162" hidden="1" customWidth="1" outlineLevel="1"/>
    <col min="11" max="11" width="16.28515625" style="162" hidden="1" customWidth="1" outlineLevel="1"/>
    <col min="12" max="12" width="9.140625" style="162" collapsed="1"/>
    <col min="13" max="13" width="9.140625" style="162"/>
    <col min="14" max="14" width="12.5703125" style="162" customWidth="1"/>
    <col min="15" max="15" width="16.42578125" style="162" customWidth="1"/>
    <col min="16" max="16" width="17.42578125" style="162" customWidth="1"/>
    <col min="17" max="17" width="14.140625" style="162" customWidth="1"/>
    <col min="18" max="18" width="13.42578125" style="162" customWidth="1"/>
    <col min="19" max="19" width="14.5703125" style="162" hidden="1" customWidth="1" outlineLevel="1"/>
    <col min="20" max="20" width="11.85546875" style="162" hidden="1" customWidth="1" outlineLevel="1" collapsed="1"/>
    <col min="21" max="21" width="11.85546875" style="162" customWidth="1" collapsed="1"/>
    <col min="22" max="22" width="9.140625" style="162" hidden="1" customWidth="1" outlineLevel="1"/>
    <col min="23" max="23" width="12.7109375" style="162" hidden="1" customWidth="1" outlineLevel="1"/>
    <col min="24" max="24" width="10.7109375" style="162" hidden="1" customWidth="1" outlineLevel="1"/>
    <col min="25" max="25" width="10.28515625" style="162" hidden="1" customWidth="1" outlineLevel="1"/>
    <col min="26" max="26" width="11.42578125" style="162" hidden="1" customWidth="1" outlineLevel="1"/>
    <col min="27" max="27" width="9.140625" style="162" hidden="1" customWidth="1" outlineLevel="1"/>
    <col min="28" max="28" width="9.140625" style="162" collapsed="1"/>
    <col min="29" max="29" width="11.5703125" style="162" bestFit="1" customWidth="1"/>
    <col min="30" max="16384" width="9.140625" style="162"/>
  </cols>
  <sheetData>
    <row r="1" spans="1:29" ht="60" x14ac:dyDescent="0.25">
      <c r="A1" s="169" t="s">
        <v>28</v>
      </c>
      <c r="B1" s="169" t="s">
        <v>29</v>
      </c>
      <c r="C1" s="169" t="s">
        <v>30</v>
      </c>
      <c r="D1" s="169" t="s">
        <v>31</v>
      </c>
      <c r="E1" s="169" t="s">
        <v>32</v>
      </c>
      <c r="F1" s="169" t="s">
        <v>33</v>
      </c>
      <c r="G1" s="169" t="s">
        <v>34</v>
      </c>
      <c r="H1" s="169" t="s">
        <v>35</v>
      </c>
      <c r="I1" s="169" t="s">
        <v>36</v>
      </c>
      <c r="J1" s="170" t="s">
        <v>37</v>
      </c>
      <c r="K1" s="169" t="s">
        <v>38</v>
      </c>
      <c r="L1" s="169" t="s">
        <v>39</v>
      </c>
      <c r="M1" s="171" t="s">
        <v>40</v>
      </c>
      <c r="N1" s="172" t="s">
        <v>41</v>
      </c>
      <c r="O1" s="172" t="s">
        <v>42</v>
      </c>
      <c r="P1" s="172" t="s">
        <v>43</v>
      </c>
      <c r="Q1" s="172" t="s">
        <v>44</v>
      </c>
      <c r="R1" s="171" t="s">
        <v>45</v>
      </c>
      <c r="S1" s="171" t="s">
        <v>46</v>
      </c>
      <c r="T1" s="173" t="s">
        <v>47</v>
      </c>
      <c r="U1" s="171" t="s">
        <v>48</v>
      </c>
      <c r="V1" s="34" t="s">
        <v>49</v>
      </c>
      <c r="W1" s="34" t="s">
        <v>50</v>
      </c>
      <c r="X1" s="35" t="s">
        <v>51</v>
      </c>
      <c r="Y1" s="34" t="s">
        <v>52</v>
      </c>
      <c r="Z1" s="34" t="s">
        <v>51</v>
      </c>
      <c r="AA1" s="161" t="s">
        <v>53</v>
      </c>
    </row>
    <row r="2" spans="1:29" ht="15.75" x14ac:dyDescent="0.25">
      <c r="A2" s="174" t="s">
        <v>54</v>
      </c>
      <c r="B2" s="175" t="s">
        <v>55</v>
      </c>
      <c r="C2" s="175"/>
      <c r="D2" s="176" t="s">
        <v>56</v>
      </c>
      <c r="E2" s="177">
        <v>40725</v>
      </c>
      <c r="F2" s="178" t="s">
        <v>57</v>
      </c>
      <c r="G2" s="179"/>
      <c r="H2" s="180" t="s">
        <v>58</v>
      </c>
      <c r="I2" s="179" t="s">
        <v>59</v>
      </c>
      <c r="J2" s="181">
        <v>7100</v>
      </c>
      <c r="K2" s="182">
        <v>40774</v>
      </c>
      <c r="L2" s="179" t="s">
        <v>60</v>
      </c>
      <c r="M2" s="179" t="s">
        <v>12</v>
      </c>
      <c r="N2" s="183">
        <v>8779.4757281553393</v>
      </c>
      <c r="O2" s="183">
        <v>0</v>
      </c>
      <c r="P2" s="183">
        <v>0</v>
      </c>
      <c r="Q2" s="184">
        <v>7104</v>
      </c>
      <c r="R2" s="183">
        <v>9950</v>
      </c>
      <c r="S2" s="183"/>
      <c r="T2" s="185">
        <v>40725</v>
      </c>
      <c r="U2" s="186" t="s">
        <v>57</v>
      </c>
      <c r="V2" s="163"/>
      <c r="W2" s="36">
        <v>7104</v>
      </c>
      <c r="X2" s="37">
        <v>0</v>
      </c>
      <c r="Y2" s="38" t="s">
        <v>61</v>
      </c>
      <c r="Z2" s="36">
        <v>0</v>
      </c>
      <c r="AA2" s="164">
        <v>9.9999665238754032E-2</v>
      </c>
      <c r="AC2" s="165"/>
    </row>
    <row r="3" spans="1:29" ht="15.75" x14ac:dyDescent="0.25">
      <c r="A3" s="180" t="s">
        <v>62</v>
      </c>
      <c r="B3" s="188" t="s">
        <v>63</v>
      </c>
      <c r="C3" s="188"/>
      <c r="D3" s="176" t="s">
        <v>56</v>
      </c>
      <c r="E3" s="189">
        <v>40725</v>
      </c>
      <c r="F3" s="190">
        <v>40753</v>
      </c>
      <c r="G3" s="180"/>
      <c r="H3" s="180" t="s">
        <v>58</v>
      </c>
      <c r="I3" s="179" t="s">
        <v>59</v>
      </c>
      <c r="J3" s="187">
        <v>1614</v>
      </c>
      <c r="K3" s="191"/>
      <c r="L3" s="180" t="s">
        <v>64</v>
      </c>
      <c r="M3" s="180" t="s">
        <v>12</v>
      </c>
      <c r="N3" s="184">
        <v>48923.194174757286</v>
      </c>
      <c r="O3" s="184">
        <v>0</v>
      </c>
      <c r="P3" s="184">
        <v>0</v>
      </c>
      <c r="Q3" s="184">
        <v>39586.68</v>
      </c>
      <c r="R3" s="184">
        <v>65060</v>
      </c>
      <c r="S3" s="184"/>
      <c r="T3" s="192">
        <v>40725</v>
      </c>
      <c r="U3" s="193" t="s">
        <v>57</v>
      </c>
      <c r="V3" s="39"/>
      <c r="W3" s="36">
        <v>39586.68</v>
      </c>
      <c r="X3" s="37">
        <v>0</v>
      </c>
      <c r="Y3" s="38" t="s">
        <v>61</v>
      </c>
      <c r="Z3" s="36">
        <v>0</v>
      </c>
      <c r="AA3" s="164">
        <v>9.9999903244940125E-2</v>
      </c>
      <c r="AC3" s="165"/>
    </row>
    <row r="4" spans="1:29" ht="15.75" x14ac:dyDescent="0.25">
      <c r="A4" s="174" t="s">
        <v>65</v>
      </c>
      <c r="B4" s="188" t="s">
        <v>66</v>
      </c>
      <c r="C4" s="188"/>
      <c r="D4" s="176" t="s">
        <v>56</v>
      </c>
      <c r="E4" s="189">
        <v>41079</v>
      </c>
      <c r="F4" s="178" t="s">
        <v>57</v>
      </c>
      <c r="G4" s="180"/>
      <c r="H4" s="180" t="s">
        <v>58</v>
      </c>
      <c r="I4" s="179" t="s">
        <v>59</v>
      </c>
      <c r="J4" s="181">
        <v>28136</v>
      </c>
      <c r="K4" s="182"/>
      <c r="L4" s="180" t="s">
        <v>67</v>
      </c>
      <c r="M4" s="180" t="s">
        <v>14</v>
      </c>
      <c r="N4" s="184">
        <v>49049.65</v>
      </c>
      <c r="O4" s="184">
        <v>40470</v>
      </c>
      <c r="P4" s="184">
        <v>0</v>
      </c>
      <c r="Q4" s="184">
        <v>39689</v>
      </c>
      <c r="R4" s="184">
        <v>53955</v>
      </c>
      <c r="S4" s="184"/>
      <c r="T4" s="185">
        <v>41061</v>
      </c>
      <c r="U4" s="186">
        <v>0.75006950236308034</v>
      </c>
      <c r="V4" s="39"/>
      <c r="W4" s="36">
        <v>39689</v>
      </c>
      <c r="X4" s="37">
        <v>0</v>
      </c>
      <c r="Y4" s="38" t="s">
        <v>61</v>
      </c>
      <c r="Z4" s="36">
        <v>0</v>
      </c>
      <c r="AA4" s="164">
        <v>9.9999985422933646E-2</v>
      </c>
      <c r="AC4" s="165"/>
    </row>
    <row r="5" spans="1:29" ht="15.75" x14ac:dyDescent="0.25">
      <c r="A5" s="180" t="s">
        <v>68</v>
      </c>
      <c r="B5" s="188" t="s">
        <v>69</v>
      </c>
      <c r="C5" s="188"/>
      <c r="D5" s="176" t="s">
        <v>56</v>
      </c>
      <c r="E5" s="189">
        <v>40787</v>
      </c>
      <c r="F5" s="178" t="s">
        <v>57</v>
      </c>
      <c r="G5" s="180"/>
      <c r="H5" s="180" t="s">
        <v>58</v>
      </c>
      <c r="I5" s="179" t="s">
        <v>59</v>
      </c>
      <c r="J5" s="187">
        <v>6619</v>
      </c>
      <c r="K5" s="191"/>
      <c r="L5" s="180" t="s">
        <v>60</v>
      </c>
      <c r="M5" s="180" t="s">
        <v>12</v>
      </c>
      <c r="N5" s="184">
        <v>8746.1067961165063</v>
      </c>
      <c r="O5" s="184">
        <v>0</v>
      </c>
      <c r="P5" s="184">
        <v>0</v>
      </c>
      <c r="Q5" s="184">
        <v>7077</v>
      </c>
      <c r="R5" s="184">
        <v>9910</v>
      </c>
      <c r="S5" s="184"/>
      <c r="T5" s="192">
        <v>40787</v>
      </c>
      <c r="U5" s="193" t="s">
        <v>57</v>
      </c>
      <c r="V5" s="39"/>
      <c r="W5" s="36">
        <v>7077</v>
      </c>
      <c r="X5" s="37">
        <v>0</v>
      </c>
      <c r="Y5" s="38" t="s">
        <v>61</v>
      </c>
      <c r="Z5" s="36">
        <v>0</v>
      </c>
      <c r="AA5" s="164">
        <v>9.9999540450367297E-2</v>
      </c>
      <c r="AC5" s="165"/>
    </row>
    <row r="6" spans="1:29" ht="15.75" x14ac:dyDescent="0.25">
      <c r="A6" s="180" t="s">
        <v>70</v>
      </c>
      <c r="B6" s="188" t="s">
        <v>71</v>
      </c>
      <c r="C6" s="188"/>
      <c r="D6" s="176" t="s">
        <v>56</v>
      </c>
      <c r="E6" s="189">
        <v>40725</v>
      </c>
      <c r="F6" s="178" t="s">
        <v>57</v>
      </c>
      <c r="G6" s="180"/>
      <c r="H6" s="180" t="s">
        <v>58</v>
      </c>
      <c r="I6" s="179" t="s">
        <v>59</v>
      </c>
      <c r="J6" s="187">
        <v>19444</v>
      </c>
      <c r="K6" s="191"/>
      <c r="L6" s="180" t="s">
        <v>64</v>
      </c>
      <c r="M6" s="180" t="s">
        <v>12</v>
      </c>
      <c r="N6" s="184">
        <v>33582.524271844661</v>
      </c>
      <c r="O6" s="184">
        <v>0</v>
      </c>
      <c r="P6" s="184">
        <v>0</v>
      </c>
      <c r="Q6" s="184">
        <v>27174</v>
      </c>
      <c r="R6" s="184">
        <v>38049.53</v>
      </c>
      <c r="S6" s="184"/>
      <c r="T6" s="192">
        <v>40725</v>
      </c>
      <c r="U6" s="193" t="s">
        <v>57</v>
      </c>
      <c r="V6" s="39"/>
      <c r="W6" s="36">
        <v>27174</v>
      </c>
      <c r="X6" s="37">
        <v>0</v>
      </c>
      <c r="Y6" s="38" t="s">
        <v>61</v>
      </c>
      <c r="Z6" s="36">
        <v>0</v>
      </c>
      <c r="AA6" s="164">
        <v>9.9984814008438061E-2</v>
      </c>
      <c r="AC6" s="165"/>
    </row>
    <row r="7" spans="1:29" ht="15.75" x14ac:dyDescent="0.25">
      <c r="A7" s="180" t="s">
        <v>72</v>
      </c>
      <c r="B7" s="188" t="s">
        <v>73</v>
      </c>
      <c r="C7" s="188"/>
      <c r="D7" s="176" t="s">
        <v>56</v>
      </c>
      <c r="E7" s="189">
        <v>40756</v>
      </c>
      <c r="F7" s="178" t="s">
        <v>57</v>
      </c>
      <c r="G7" s="180"/>
      <c r="H7" s="180" t="s">
        <v>58</v>
      </c>
      <c r="I7" s="179" t="s">
        <v>59</v>
      </c>
      <c r="J7" s="187">
        <v>17126</v>
      </c>
      <c r="K7" s="191">
        <v>40773</v>
      </c>
      <c r="L7" s="180" t="s">
        <v>67</v>
      </c>
      <c r="M7" s="180" t="s">
        <v>14</v>
      </c>
      <c r="N7" s="184">
        <v>12542.64165</v>
      </c>
      <c r="O7" s="184">
        <v>14210</v>
      </c>
      <c r="P7" s="184">
        <v>0</v>
      </c>
      <c r="Q7" s="184">
        <v>10149</v>
      </c>
      <c r="R7" s="184">
        <v>14210</v>
      </c>
      <c r="S7" s="184"/>
      <c r="T7" s="192">
        <v>40756</v>
      </c>
      <c r="U7" s="193">
        <v>1</v>
      </c>
      <c r="V7" s="39"/>
      <c r="W7" s="36">
        <v>10149</v>
      </c>
      <c r="X7" s="37">
        <v>0</v>
      </c>
      <c r="Y7" s="38" t="s">
        <v>61</v>
      </c>
      <c r="Z7" s="36">
        <v>0</v>
      </c>
      <c r="AA7" s="164">
        <v>9.9999999999999867E-2</v>
      </c>
      <c r="AC7" s="165"/>
    </row>
    <row r="8" spans="1:29" ht="15.75" x14ac:dyDescent="0.25">
      <c r="A8" s="180" t="s">
        <v>74</v>
      </c>
      <c r="B8" s="188" t="s">
        <v>75</v>
      </c>
      <c r="C8" s="188"/>
      <c r="D8" s="176" t="s">
        <v>56</v>
      </c>
      <c r="E8" s="189">
        <v>40725</v>
      </c>
      <c r="F8" s="178" t="s">
        <v>57</v>
      </c>
      <c r="G8" s="180"/>
      <c r="H8" s="180" t="s">
        <v>58</v>
      </c>
      <c r="I8" s="179" t="s">
        <v>59</v>
      </c>
      <c r="J8" s="187">
        <v>5716</v>
      </c>
      <c r="K8" s="191"/>
      <c r="L8" s="180" t="s">
        <v>60</v>
      </c>
      <c r="M8" s="180" t="s">
        <v>12</v>
      </c>
      <c r="N8" s="184">
        <v>8156.6116504854363</v>
      </c>
      <c r="O8" s="184">
        <v>0</v>
      </c>
      <c r="P8" s="184">
        <v>0</v>
      </c>
      <c r="Q8" s="184">
        <v>6600</v>
      </c>
      <c r="R8" s="184">
        <v>9240</v>
      </c>
      <c r="S8" s="184"/>
      <c r="T8" s="192">
        <v>40725</v>
      </c>
      <c r="U8" s="193" t="s">
        <v>57</v>
      </c>
      <c r="V8" s="39"/>
      <c r="W8" s="36">
        <v>6600</v>
      </c>
      <c r="X8" s="37">
        <v>0</v>
      </c>
      <c r="Y8" s="38" t="s">
        <v>61</v>
      </c>
      <c r="Z8" s="36">
        <v>0</v>
      </c>
      <c r="AA8" s="164">
        <v>0.10000022258437991</v>
      </c>
      <c r="AC8" s="165"/>
    </row>
    <row r="9" spans="1:29" ht="15.75" x14ac:dyDescent="0.25">
      <c r="A9" s="180" t="s">
        <v>76</v>
      </c>
      <c r="B9" s="188" t="s">
        <v>77</v>
      </c>
      <c r="C9" s="188"/>
      <c r="D9" s="176" t="s">
        <v>56</v>
      </c>
      <c r="E9" s="189">
        <v>40780</v>
      </c>
      <c r="F9" s="190">
        <v>40788</v>
      </c>
      <c r="G9" s="180"/>
      <c r="H9" s="180" t="s">
        <v>78</v>
      </c>
      <c r="I9" s="179" t="s">
        <v>59</v>
      </c>
      <c r="J9" s="187">
        <v>1119</v>
      </c>
      <c r="K9" s="191"/>
      <c r="L9" s="180" t="s">
        <v>79</v>
      </c>
      <c r="M9" s="180" t="s">
        <v>12</v>
      </c>
      <c r="N9" s="184">
        <v>52936.495145631074</v>
      </c>
      <c r="O9" s="184">
        <v>4970</v>
      </c>
      <c r="P9" s="184">
        <v>0</v>
      </c>
      <c r="Q9" s="184">
        <v>42834</v>
      </c>
      <c r="R9" s="184">
        <v>105300</v>
      </c>
      <c r="S9" s="184"/>
      <c r="T9" s="192">
        <v>40756</v>
      </c>
      <c r="U9" s="193">
        <v>4.7198480531813865E-2</v>
      </c>
      <c r="V9" s="39"/>
      <c r="W9" s="36">
        <v>42834</v>
      </c>
      <c r="X9" s="37">
        <v>0</v>
      </c>
      <c r="Y9" s="38" t="s">
        <v>61</v>
      </c>
      <c r="Z9" s="36">
        <v>0</v>
      </c>
      <c r="AA9" s="164">
        <v>0.10000199995081593</v>
      </c>
      <c r="AC9" s="165"/>
    </row>
    <row r="10" spans="1:29" ht="15.75" x14ac:dyDescent="0.25">
      <c r="A10" s="174" t="s">
        <v>80</v>
      </c>
      <c r="B10" s="175" t="s">
        <v>81</v>
      </c>
      <c r="C10" s="175"/>
      <c r="D10" s="176" t="s">
        <v>56</v>
      </c>
      <c r="E10" s="189">
        <v>40725</v>
      </c>
      <c r="F10" s="178" t="s">
        <v>57</v>
      </c>
      <c r="G10" s="179"/>
      <c r="H10" s="180" t="s">
        <v>58</v>
      </c>
      <c r="I10" s="179" t="s">
        <v>59</v>
      </c>
      <c r="J10" s="181">
        <v>10780</v>
      </c>
      <c r="K10" s="182">
        <v>40786</v>
      </c>
      <c r="L10" s="179" t="s">
        <v>82</v>
      </c>
      <c r="M10" s="179" t="s">
        <v>14</v>
      </c>
      <c r="N10" s="183">
        <v>29318.067961165052</v>
      </c>
      <c r="O10" s="183">
        <v>0</v>
      </c>
      <c r="P10" s="183">
        <v>0</v>
      </c>
      <c r="Q10" s="184">
        <v>23723</v>
      </c>
      <c r="R10" s="183">
        <v>33220</v>
      </c>
      <c r="S10" s="183"/>
      <c r="T10" s="185">
        <v>40725</v>
      </c>
      <c r="U10" s="186" t="s">
        <v>57</v>
      </c>
      <c r="V10" s="40"/>
      <c r="W10" s="36">
        <v>23723</v>
      </c>
      <c r="X10" s="37">
        <v>0</v>
      </c>
      <c r="Y10" s="38" t="s">
        <v>61</v>
      </c>
      <c r="Z10" s="36">
        <v>0</v>
      </c>
      <c r="AA10" s="164">
        <v>9.9999940387669684E-2</v>
      </c>
      <c r="AC10" s="165"/>
    </row>
    <row r="11" spans="1:29" ht="15.75" x14ac:dyDescent="0.25">
      <c r="A11" s="180" t="s">
        <v>83</v>
      </c>
      <c r="B11" s="188" t="s">
        <v>84</v>
      </c>
      <c r="C11" s="188"/>
      <c r="D11" s="176" t="s">
        <v>56</v>
      </c>
      <c r="E11" s="189">
        <v>40806</v>
      </c>
      <c r="F11" s="190">
        <v>40816</v>
      </c>
      <c r="G11" s="180"/>
      <c r="H11" s="180" t="s">
        <v>78</v>
      </c>
      <c r="I11" s="179" t="s">
        <v>59</v>
      </c>
      <c r="J11" s="187">
        <v>0</v>
      </c>
      <c r="K11" s="191"/>
      <c r="L11" s="180" t="s">
        <v>64</v>
      </c>
      <c r="M11" s="180" t="s">
        <v>12</v>
      </c>
      <c r="N11" s="184">
        <v>78501.941747572811</v>
      </c>
      <c r="O11" s="184">
        <v>57050</v>
      </c>
      <c r="P11" s="184">
        <v>0</v>
      </c>
      <c r="Q11" s="184">
        <v>63521</v>
      </c>
      <c r="R11" s="184">
        <v>94310</v>
      </c>
      <c r="S11" s="184"/>
      <c r="T11" s="192">
        <v>40787</v>
      </c>
      <c r="U11" s="193">
        <v>0.60491994486268685</v>
      </c>
      <c r="V11" s="39"/>
      <c r="W11" s="36">
        <v>63521</v>
      </c>
      <c r="X11" s="37">
        <v>0</v>
      </c>
      <c r="Y11" s="38" t="s">
        <v>61</v>
      </c>
      <c r="Z11" s="36">
        <v>0</v>
      </c>
      <c r="AA11" s="164">
        <v>9.9993188584295289E-2</v>
      </c>
      <c r="AC11" s="165"/>
    </row>
    <row r="12" spans="1:29" ht="15.75" x14ac:dyDescent="0.25">
      <c r="A12" s="180" t="s">
        <v>85</v>
      </c>
      <c r="B12" s="188" t="s">
        <v>86</v>
      </c>
      <c r="C12" s="188"/>
      <c r="D12" s="176" t="s">
        <v>56</v>
      </c>
      <c r="E12" s="189">
        <v>40812</v>
      </c>
      <c r="F12" s="190">
        <v>40816</v>
      </c>
      <c r="G12" s="180"/>
      <c r="H12" s="180" t="s">
        <v>78</v>
      </c>
      <c r="I12" s="179" t="s">
        <v>59</v>
      </c>
      <c r="J12" s="187">
        <v>4424</v>
      </c>
      <c r="K12" s="191"/>
      <c r="L12" s="180" t="s">
        <v>87</v>
      </c>
      <c r="M12" s="180" t="s">
        <v>15</v>
      </c>
      <c r="N12" s="184">
        <v>58324.708737864072</v>
      </c>
      <c r="O12" s="184">
        <v>52810</v>
      </c>
      <c r="P12" s="184">
        <v>0</v>
      </c>
      <c r="Q12" s="184">
        <v>47194</v>
      </c>
      <c r="R12" s="184">
        <v>67950</v>
      </c>
      <c r="S12" s="184"/>
      <c r="T12" s="192">
        <v>40787</v>
      </c>
      <c r="U12" s="193">
        <v>0.77718910963944077</v>
      </c>
      <c r="V12" s="39"/>
      <c r="W12" s="36">
        <v>47194</v>
      </c>
      <c r="X12" s="37">
        <v>0</v>
      </c>
      <c r="Y12" s="38" t="s">
        <v>61</v>
      </c>
      <c r="Z12" s="36">
        <v>0</v>
      </c>
      <c r="AA12" s="164">
        <v>0.10000007238185749</v>
      </c>
      <c r="AC12" s="165"/>
    </row>
    <row r="13" spans="1:29" ht="15.75" x14ac:dyDescent="0.25">
      <c r="A13" s="180" t="s">
        <v>88</v>
      </c>
      <c r="B13" s="188" t="s">
        <v>89</v>
      </c>
      <c r="C13" s="188"/>
      <c r="D13" s="176" t="s">
        <v>56</v>
      </c>
      <c r="E13" s="189">
        <v>40756</v>
      </c>
      <c r="F13" s="178" t="s">
        <v>57</v>
      </c>
      <c r="G13" s="180"/>
      <c r="H13" s="180" t="s">
        <v>58</v>
      </c>
      <c r="I13" s="179" t="s">
        <v>59</v>
      </c>
      <c r="J13" s="187">
        <v>684</v>
      </c>
      <c r="K13" s="191"/>
      <c r="L13" s="180" t="s">
        <v>67</v>
      </c>
      <c r="M13" s="180" t="s">
        <v>14</v>
      </c>
      <c r="N13" s="184">
        <v>26224.73786407767</v>
      </c>
      <c r="O13" s="184">
        <v>29710</v>
      </c>
      <c r="P13" s="184">
        <v>0</v>
      </c>
      <c r="Q13" s="184">
        <v>21220</v>
      </c>
      <c r="R13" s="184">
        <v>29710</v>
      </c>
      <c r="S13" s="184"/>
      <c r="T13" s="192">
        <v>40756</v>
      </c>
      <c r="U13" s="193">
        <v>1</v>
      </c>
      <c r="V13" s="39"/>
      <c r="W13" s="36">
        <v>21220</v>
      </c>
      <c r="X13" s="37">
        <v>0</v>
      </c>
      <c r="Y13" s="38" t="s">
        <v>61</v>
      </c>
      <c r="Z13" s="36">
        <v>0</v>
      </c>
      <c r="AA13" s="164">
        <v>0.10000003624385001</v>
      </c>
      <c r="AC13" s="165"/>
    </row>
    <row r="14" spans="1:29" ht="15.75" x14ac:dyDescent="0.25">
      <c r="A14" s="180" t="s">
        <v>90</v>
      </c>
      <c r="B14" s="188" t="s">
        <v>91</v>
      </c>
      <c r="C14" s="188"/>
      <c r="D14" s="176" t="s">
        <v>56</v>
      </c>
      <c r="E14" s="189">
        <v>40817</v>
      </c>
      <c r="F14" s="178" t="s">
        <v>57</v>
      </c>
      <c r="G14" s="180"/>
      <c r="H14" s="180" t="s">
        <v>58</v>
      </c>
      <c r="I14" s="179" t="s">
        <v>59</v>
      </c>
      <c r="J14" s="187">
        <v>2087</v>
      </c>
      <c r="K14" s="191"/>
      <c r="L14" s="180" t="s">
        <v>92</v>
      </c>
      <c r="M14" s="180" t="s">
        <v>18</v>
      </c>
      <c r="N14" s="184">
        <v>2384.5728155339807</v>
      </c>
      <c r="O14" s="184">
        <v>2700</v>
      </c>
      <c r="P14" s="184">
        <v>0</v>
      </c>
      <c r="Q14" s="184">
        <v>1929.5</v>
      </c>
      <c r="R14" s="184">
        <v>2700</v>
      </c>
      <c r="S14" s="184"/>
      <c r="T14" s="192">
        <v>40817</v>
      </c>
      <c r="U14" s="193">
        <v>1</v>
      </c>
      <c r="V14" s="39"/>
      <c r="W14" s="36">
        <v>1929.5</v>
      </c>
      <c r="X14" s="37">
        <v>0</v>
      </c>
      <c r="Y14" s="38" t="s">
        <v>61</v>
      </c>
      <c r="Z14" s="36">
        <v>0</v>
      </c>
      <c r="AA14" s="164">
        <v>0.10000011095798933</v>
      </c>
      <c r="AC14" s="165"/>
    </row>
    <row r="15" spans="1:29" ht="15.75" x14ac:dyDescent="0.25">
      <c r="A15" s="194" t="s">
        <v>93</v>
      </c>
      <c r="B15" s="188" t="s">
        <v>94</v>
      </c>
      <c r="C15" s="188"/>
      <c r="D15" s="176" t="s">
        <v>56</v>
      </c>
      <c r="E15" s="189">
        <v>40848</v>
      </c>
      <c r="F15" s="178" t="s">
        <v>57</v>
      </c>
      <c r="G15" s="180"/>
      <c r="H15" s="180" t="s">
        <v>58</v>
      </c>
      <c r="I15" s="179" t="s">
        <v>59</v>
      </c>
      <c r="J15" s="187">
        <v>4184</v>
      </c>
      <c r="K15" s="191"/>
      <c r="L15" s="180" t="s">
        <v>67</v>
      </c>
      <c r="M15" s="180" t="s">
        <v>14</v>
      </c>
      <c r="N15" s="184">
        <v>3775.8155339805826</v>
      </c>
      <c r="O15" s="184">
        <v>4280</v>
      </c>
      <c r="P15" s="184">
        <v>0</v>
      </c>
      <c r="Q15" s="184">
        <v>3208</v>
      </c>
      <c r="R15" s="184">
        <v>4280</v>
      </c>
      <c r="S15" s="184"/>
      <c r="T15" s="192">
        <v>40848</v>
      </c>
      <c r="U15" s="193">
        <v>1</v>
      </c>
      <c r="V15" s="39"/>
      <c r="W15" s="36">
        <v>3208</v>
      </c>
      <c r="X15" s="37">
        <v>0</v>
      </c>
      <c r="Y15" s="38" t="s">
        <v>61</v>
      </c>
      <c r="Z15" s="36">
        <v>0</v>
      </c>
      <c r="AA15" s="164">
        <v>9.9999864235609026E-2</v>
      </c>
      <c r="AC15" s="165"/>
    </row>
    <row r="16" spans="1:29" ht="15.75" x14ac:dyDescent="0.25">
      <c r="A16" s="180" t="s">
        <v>95</v>
      </c>
      <c r="B16" s="188" t="s">
        <v>96</v>
      </c>
      <c r="C16" s="188"/>
      <c r="D16" s="176" t="s">
        <v>56</v>
      </c>
      <c r="E16" s="189">
        <v>40928</v>
      </c>
      <c r="F16" s="178" t="s">
        <v>57</v>
      </c>
      <c r="G16" s="180"/>
      <c r="H16" s="180" t="s">
        <v>58</v>
      </c>
      <c r="I16" s="180" t="s">
        <v>97</v>
      </c>
      <c r="J16" s="187">
        <v>14190.48</v>
      </c>
      <c r="K16" s="191"/>
      <c r="L16" s="180" t="s">
        <v>67</v>
      </c>
      <c r="M16" s="180" t="s">
        <v>14</v>
      </c>
      <c r="N16" s="184">
        <v>12172.53</v>
      </c>
      <c r="O16" s="184">
        <v>13390</v>
      </c>
      <c r="P16" s="184">
        <v>0</v>
      </c>
      <c r="Q16" s="184">
        <v>10342</v>
      </c>
      <c r="R16" s="184">
        <v>13390</v>
      </c>
      <c r="S16" s="184"/>
      <c r="T16" s="192">
        <v>40909</v>
      </c>
      <c r="U16" s="193">
        <v>1</v>
      </c>
      <c r="V16" s="39" t="s">
        <v>98</v>
      </c>
      <c r="W16" s="36">
        <v>10342</v>
      </c>
      <c r="X16" s="37">
        <v>0</v>
      </c>
      <c r="Y16" s="38" t="s">
        <v>61</v>
      </c>
      <c r="Z16" s="36">
        <v>0</v>
      </c>
      <c r="AA16" s="164">
        <v>9.9999638530481771E-2</v>
      </c>
      <c r="AC16" s="165"/>
    </row>
    <row r="17" spans="1:29" ht="15.75" x14ac:dyDescent="0.25">
      <c r="A17" s="180" t="s">
        <v>99</v>
      </c>
      <c r="B17" s="188" t="s">
        <v>100</v>
      </c>
      <c r="C17" s="188"/>
      <c r="D17" s="176" t="s">
        <v>56</v>
      </c>
      <c r="E17" s="189">
        <v>41084</v>
      </c>
      <c r="F17" s="190">
        <v>41100</v>
      </c>
      <c r="G17" s="180"/>
      <c r="H17" s="180" t="s">
        <v>78</v>
      </c>
      <c r="I17" s="180" t="s">
        <v>97</v>
      </c>
      <c r="J17" s="187">
        <v>5192.08</v>
      </c>
      <c r="K17" s="191"/>
      <c r="L17" s="180" t="s">
        <v>64</v>
      </c>
      <c r="M17" s="180" t="s">
        <v>12</v>
      </c>
      <c r="N17" s="184">
        <v>69923.22</v>
      </c>
      <c r="O17" s="184">
        <v>4100</v>
      </c>
      <c r="P17" s="184">
        <v>0</v>
      </c>
      <c r="Q17" s="184">
        <v>59408</v>
      </c>
      <c r="R17" s="184">
        <v>85670</v>
      </c>
      <c r="S17" s="184"/>
      <c r="T17" s="192">
        <v>41061</v>
      </c>
      <c r="U17" s="193">
        <v>4.7858059997665459E-2</v>
      </c>
      <c r="V17" s="39"/>
      <c r="W17" s="36">
        <v>59408</v>
      </c>
      <c r="X17" s="37">
        <v>0</v>
      </c>
      <c r="Y17" s="38" t="s">
        <v>61</v>
      </c>
      <c r="Z17" s="36">
        <v>0</v>
      </c>
      <c r="AA17" s="164">
        <v>0.10000006292616725</v>
      </c>
      <c r="AC17" s="165"/>
    </row>
    <row r="18" spans="1:29" ht="15.75" x14ac:dyDescent="0.25">
      <c r="A18" s="180" t="s">
        <v>101</v>
      </c>
      <c r="B18" s="188" t="s">
        <v>102</v>
      </c>
      <c r="C18" s="188"/>
      <c r="D18" s="176" t="s">
        <v>56</v>
      </c>
      <c r="E18" s="189">
        <v>40952</v>
      </c>
      <c r="F18" s="178" t="s">
        <v>57</v>
      </c>
      <c r="G18" s="180"/>
      <c r="H18" s="180" t="s">
        <v>58</v>
      </c>
      <c r="I18" s="180" t="s">
        <v>103</v>
      </c>
      <c r="J18" s="187">
        <v>15667.97</v>
      </c>
      <c r="K18" s="191"/>
      <c r="L18" s="180" t="s">
        <v>67</v>
      </c>
      <c r="M18" s="180" t="s">
        <v>14</v>
      </c>
      <c r="N18" s="184">
        <v>23549.42</v>
      </c>
      <c r="O18" s="184">
        <v>7150</v>
      </c>
      <c r="P18" s="184">
        <v>0</v>
      </c>
      <c r="Q18" s="184">
        <v>20008</v>
      </c>
      <c r="R18" s="184">
        <v>25900</v>
      </c>
      <c r="S18" s="184"/>
      <c r="T18" s="192">
        <v>40940</v>
      </c>
      <c r="U18" s="193">
        <v>0.27606177606177607</v>
      </c>
      <c r="V18" s="39"/>
      <c r="W18" s="36">
        <v>20008</v>
      </c>
      <c r="X18" s="37">
        <v>0</v>
      </c>
      <c r="Y18" s="38" t="s">
        <v>61</v>
      </c>
      <c r="Z18" s="36">
        <v>0</v>
      </c>
      <c r="AA18" s="164">
        <v>0.10000018684115131</v>
      </c>
      <c r="AC18" s="165"/>
    </row>
    <row r="19" spans="1:29" ht="15.75" x14ac:dyDescent="0.25">
      <c r="A19" s="180" t="s">
        <v>104</v>
      </c>
      <c r="B19" s="188" t="s">
        <v>105</v>
      </c>
      <c r="C19" s="188"/>
      <c r="D19" s="176" t="s">
        <v>56</v>
      </c>
      <c r="E19" s="189">
        <v>40947</v>
      </c>
      <c r="F19" s="178" t="s">
        <v>57</v>
      </c>
      <c r="G19" s="180"/>
      <c r="H19" s="180" t="s">
        <v>58</v>
      </c>
      <c r="I19" s="180" t="s">
        <v>59</v>
      </c>
      <c r="J19" s="187">
        <v>0</v>
      </c>
      <c r="K19" s="191"/>
      <c r="L19" s="180" t="s">
        <v>106</v>
      </c>
      <c r="M19" s="180" t="s">
        <v>14</v>
      </c>
      <c r="N19" s="184">
        <v>24370.91</v>
      </c>
      <c r="O19" s="184">
        <v>20670</v>
      </c>
      <c r="P19" s="184">
        <v>0</v>
      </c>
      <c r="Q19" s="184">
        <v>20705.96</v>
      </c>
      <c r="R19" s="184">
        <v>26810</v>
      </c>
      <c r="S19" s="184"/>
      <c r="T19" s="192">
        <v>40940</v>
      </c>
      <c r="U19" s="193">
        <v>0.77098097724729575</v>
      </c>
      <c r="V19" s="39"/>
      <c r="W19" s="36">
        <v>20705.96</v>
      </c>
      <c r="X19" s="37">
        <v>0</v>
      </c>
      <c r="Y19" s="38" t="s">
        <v>61</v>
      </c>
      <c r="Z19" s="36">
        <v>0</v>
      </c>
      <c r="AA19" s="164">
        <v>9.9999777932013645E-2</v>
      </c>
      <c r="AC19" s="165"/>
    </row>
    <row r="20" spans="1:29" ht="15.75" x14ac:dyDescent="0.25">
      <c r="A20" s="180" t="s">
        <v>107</v>
      </c>
      <c r="B20" s="188" t="s">
        <v>108</v>
      </c>
      <c r="C20" s="188"/>
      <c r="D20" s="176" t="s">
        <v>56</v>
      </c>
      <c r="E20" s="189">
        <v>40725</v>
      </c>
      <c r="F20" s="190">
        <v>40753</v>
      </c>
      <c r="G20" s="180"/>
      <c r="H20" s="180" t="s">
        <v>78</v>
      </c>
      <c r="I20" s="180" t="s">
        <v>103</v>
      </c>
      <c r="J20" s="187">
        <v>118446.52</v>
      </c>
      <c r="K20" s="191">
        <v>40774</v>
      </c>
      <c r="L20" s="180" t="s">
        <v>79</v>
      </c>
      <c r="M20" s="180" t="s">
        <v>12</v>
      </c>
      <c r="N20" s="184">
        <v>81018.621359223296</v>
      </c>
      <c r="O20" s="184">
        <v>75730</v>
      </c>
      <c r="P20" s="184">
        <v>0</v>
      </c>
      <c r="Q20" s="184">
        <v>65557</v>
      </c>
      <c r="R20" s="184">
        <v>124620</v>
      </c>
      <c r="S20" s="184"/>
      <c r="T20" s="192">
        <v>40725</v>
      </c>
      <c r="U20" s="193">
        <v>0.60768736960359493</v>
      </c>
      <c r="V20" s="39"/>
      <c r="W20" s="36">
        <v>65557</v>
      </c>
      <c r="X20" s="37">
        <v>0</v>
      </c>
      <c r="Y20" s="38" t="s">
        <v>61</v>
      </c>
      <c r="Z20" s="36">
        <v>0</v>
      </c>
      <c r="AA20" s="164">
        <v>0.10000003949889158</v>
      </c>
      <c r="AC20" s="165"/>
    </row>
    <row r="21" spans="1:29" ht="15.75" x14ac:dyDescent="0.25">
      <c r="A21" s="180" t="s">
        <v>109</v>
      </c>
      <c r="B21" s="188" t="s">
        <v>110</v>
      </c>
      <c r="C21" s="188"/>
      <c r="D21" s="176" t="s">
        <v>56</v>
      </c>
      <c r="E21" s="189">
        <v>41317</v>
      </c>
      <c r="F21" s="178" t="s">
        <v>57</v>
      </c>
      <c r="G21" s="180"/>
      <c r="H21" s="180" t="s">
        <v>58</v>
      </c>
      <c r="I21" s="180" t="s">
        <v>97</v>
      </c>
      <c r="J21" s="187">
        <v>16352.86</v>
      </c>
      <c r="K21" s="191"/>
      <c r="L21" s="180" t="s">
        <v>111</v>
      </c>
      <c r="M21" s="180" t="s">
        <v>12</v>
      </c>
      <c r="N21" s="184">
        <v>15857.72</v>
      </c>
      <c r="O21" s="184">
        <v>1840</v>
      </c>
      <c r="P21" s="184">
        <v>0</v>
      </c>
      <c r="Q21" s="184">
        <v>14766</v>
      </c>
      <c r="R21" s="184">
        <v>17440</v>
      </c>
      <c r="S21" s="184"/>
      <c r="T21" s="192">
        <v>41306</v>
      </c>
      <c r="U21" s="193">
        <v>0.10550458715596331</v>
      </c>
      <c r="V21" s="39" t="s">
        <v>112</v>
      </c>
      <c r="W21" s="36">
        <v>13473</v>
      </c>
      <c r="X21" s="37">
        <v>-1293</v>
      </c>
      <c r="Y21" s="38" t="s">
        <v>61</v>
      </c>
      <c r="Z21" s="36">
        <v>-1293</v>
      </c>
      <c r="AA21" s="164">
        <v>9.9999930633159595E-2</v>
      </c>
      <c r="AC21" s="165"/>
    </row>
    <row r="22" spans="1:29" ht="15.75" x14ac:dyDescent="0.25">
      <c r="A22" s="180" t="s">
        <v>113</v>
      </c>
      <c r="B22" s="188" t="s">
        <v>114</v>
      </c>
      <c r="C22" s="188"/>
      <c r="D22" s="176" t="s">
        <v>56</v>
      </c>
      <c r="E22" s="189">
        <v>41932</v>
      </c>
      <c r="F22" s="178" t="s">
        <v>57</v>
      </c>
      <c r="G22" s="180"/>
      <c r="H22" s="180" t="s">
        <v>58</v>
      </c>
      <c r="I22" s="180"/>
      <c r="J22" s="187"/>
      <c r="K22" s="191"/>
      <c r="L22" s="180" t="s">
        <v>92</v>
      </c>
      <c r="M22" s="180" t="s">
        <v>18</v>
      </c>
      <c r="N22" s="184">
        <v>1447.51</v>
      </c>
      <c r="O22" s="184">
        <v>1590</v>
      </c>
      <c r="P22" s="184">
        <v>0</v>
      </c>
      <c r="Q22" s="184">
        <v>1218.75</v>
      </c>
      <c r="R22" s="184">
        <v>1590</v>
      </c>
      <c r="S22" s="184"/>
      <c r="T22" s="192">
        <v>41913</v>
      </c>
      <c r="U22" s="193">
        <v>1</v>
      </c>
      <c r="V22" s="39"/>
      <c r="W22" s="36">
        <v>1218.75</v>
      </c>
      <c r="X22" s="37">
        <v>0</v>
      </c>
      <c r="Y22" s="38" t="s">
        <v>61</v>
      </c>
      <c r="Z22" s="36">
        <v>0</v>
      </c>
      <c r="AA22" s="164">
        <v>0.11000047927150725</v>
      </c>
      <c r="AC22" s="165"/>
    </row>
    <row r="23" spans="1:29" ht="15.75" x14ac:dyDescent="0.25">
      <c r="A23" s="180" t="s">
        <v>115</v>
      </c>
      <c r="B23" s="188" t="s">
        <v>116</v>
      </c>
      <c r="C23" s="188"/>
      <c r="D23" s="176" t="s">
        <v>56</v>
      </c>
      <c r="E23" s="189">
        <v>41037</v>
      </c>
      <c r="F23" s="178" t="s">
        <v>57</v>
      </c>
      <c r="G23" s="180"/>
      <c r="H23" s="180" t="s">
        <v>58</v>
      </c>
      <c r="I23" s="180" t="s">
        <v>103</v>
      </c>
      <c r="J23" s="187">
        <v>40260.86</v>
      </c>
      <c r="K23" s="191"/>
      <c r="L23" s="180" t="s">
        <v>67</v>
      </c>
      <c r="M23" s="180" t="s">
        <v>14</v>
      </c>
      <c r="N23" s="184">
        <v>36418.730000000003</v>
      </c>
      <c r="O23" s="184">
        <v>40060</v>
      </c>
      <c r="P23" s="184">
        <v>0</v>
      </c>
      <c r="Q23" s="184">
        <v>30942</v>
      </c>
      <c r="R23" s="184">
        <v>40060</v>
      </c>
      <c r="S23" s="184"/>
      <c r="T23" s="192">
        <v>41030</v>
      </c>
      <c r="U23" s="193">
        <v>1</v>
      </c>
      <c r="V23" s="39"/>
      <c r="W23" s="36">
        <v>30942</v>
      </c>
      <c r="X23" s="37">
        <v>0</v>
      </c>
      <c r="Y23" s="38" t="s">
        <v>61</v>
      </c>
      <c r="Z23" s="36">
        <v>0</v>
      </c>
      <c r="AA23" s="164">
        <v>9.9999879183060081E-2</v>
      </c>
      <c r="AC23" s="165"/>
    </row>
    <row r="24" spans="1:29" ht="15.75" x14ac:dyDescent="0.25">
      <c r="A24" s="180" t="s">
        <v>117</v>
      </c>
      <c r="B24" s="188" t="s">
        <v>118</v>
      </c>
      <c r="C24" s="188"/>
      <c r="D24" s="176" t="s">
        <v>56</v>
      </c>
      <c r="E24" s="190">
        <v>40933</v>
      </c>
      <c r="F24" s="178" t="s">
        <v>57</v>
      </c>
      <c r="G24" s="180"/>
      <c r="H24" s="180" t="s">
        <v>58</v>
      </c>
      <c r="I24" s="180" t="s">
        <v>103</v>
      </c>
      <c r="J24" s="187">
        <v>6972.95</v>
      </c>
      <c r="K24" s="191"/>
      <c r="L24" s="180" t="s">
        <v>67</v>
      </c>
      <c r="M24" s="180" t="s">
        <v>14</v>
      </c>
      <c r="N24" s="184">
        <v>5302.39</v>
      </c>
      <c r="O24" s="184">
        <v>5830</v>
      </c>
      <c r="P24" s="184">
        <v>0</v>
      </c>
      <c r="Q24" s="184">
        <v>4505</v>
      </c>
      <c r="R24" s="184">
        <v>5830</v>
      </c>
      <c r="S24" s="184"/>
      <c r="T24" s="192">
        <v>40909</v>
      </c>
      <c r="U24" s="193">
        <v>1</v>
      </c>
      <c r="V24" s="39" t="s">
        <v>119</v>
      </c>
      <c r="W24" s="36">
        <v>4505</v>
      </c>
      <c r="X24" s="37">
        <v>0</v>
      </c>
      <c r="Y24" s="38" t="s">
        <v>61</v>
      </c>
      <c r="Z24" s="36">
        <v>0</v>
      </c>
      <c r="AA24" s="164">
        <v>0.10000103726907805</v>
      </c>
      <c r="AC24" s="165"/>
    </row>
    <row r="25" spans="1:29" ht="15.75" x14ac:dyDescent="0.25">
      <c r="A25" s="194" t="s">
        <v>120</v>
      </c>
      <c r="B25" s="188" t="s">
        <v>121</v>
      </c>
      <c r="C25" s="188"/>
      <c r="D25" s="176" t="s">
        <v>56</v>
      </c>
      <c r="E25" s="189">
        <v>40959</v>
      </c>
      <c r="F25" s="178" t="s">
        <v>57</v>
      </c>
      <c r="G25" s="180"/>
      <c r="H25" s="180" t="s">
        <v>58</v>
      </c>
      <c r="I25" s="180" t="s">
        <v>59</v>
      </c>
      <c r="J25" s="187">
        <v>0</v>
      </c>
      <c r="K25" s="191"/>
      <c r="L25" s="180" t="s">
        <v>67</v>
      </c>
      <c r="M25" s="180" t="s">
        <v>14</v>
      </c>
      <c r="N25" s="184">
        <v>13267.01</v>
      </c>
      <c r="O25" s="184">
        <v>14590</v>
      </c>
      <c r="P25" s="184">
        <v>0</v>
      </c>
      <c r="Q25" s="184">
        <v>11271.89</v>
      </c>
      <c r="R25" s="184">
        <v>14590</v>
      </c>
      <c r="S25" s="184"/>
      <c r="T25" s="192">
        <v>40940</v>
      </c>
      <c r="U25" s="193">
        <v>1</v>
      </c>
      <c r="V25" s="39"/>
      <c r="W25" s="36">
        <v>11271.89</v>
      </c>
      <c r="X25" s="37">
        <v>0</v>
      </c>
      <c r="Y25" s="38" t="s">
        <v>61</v>
      </c>
      <c r="Z25" s="36">
        <v>0</v>
      </c>
      <c r="AA25" s="164">
        <v>9.9999624406833298E-2</v>
      </c>
      <c r="AC25" s="165"/>
    </row>
    <row r="26" spans="1:29" ht="15.75" x14ac:dyDescent="0.25">
      <c r="A26" s="180" t="s">
        <v>122</v>
      </c>
      <c r="B26" s="188" t="s">
        <v>123</v>
      </c>
      <c r="C26" s="188"/>
      <c r="D26" s="176" t="s">
        <v>56</v>
      </c>
      <c r="E26" s="189">
        <v>41431</v>
      </c>
      <c r="F26" s="190">
        <v>41443</v>
      </c>
      <c r="G26" s="180"/>
      <c r="H26" s="180" t="s">
        <v>78</v>
      </c>
      <c r="I26" s="180" t="s">
        <v>103</v>
      </c>
      <c r="J26" s="187">
        <v>401490.07</v>
      </c>
      <c r="K26" s="191"/>
      <c r="L26" s="180" t="s">
        <v>67</v>
      </c>
      <c r="M26" s="180" t="s">
        <v>14</v>
      </c>
      <c r="N26" s="184">
        <v>442654.4</v>
      </c>
      <c r="O26" s="184">
        <v>477530</v>
      </c>
      <c r="P26" s="184">
        <v>0</v>
      </c>
      <c r="Q26" s="184">
        <v>376087</v>
      </c>
      <c r="R26" s="184">
        <v>486920</v>
      </c>
      <c r="S26" s="184"/>
      <c r="T26" s="192">
        <v>41426</v>
      </c>
      <c r="U26" s="193">
        <v>0.98071551794956047</v>
      </c>
      <c r="V26" s="39" t="s">
        <v>124</v>
      </c>
      <c r="W26" s="36">
        <v>376087</v>
      </c>
      <c r="X26" s="37">
        <v>0</v>
      </c>
      <c r="Y26" s="38" t="s">
        <v>61</v>
      </c>
      <c r="Z26" s="36">
        <v>0</v>
      </c>
      <c r="AA26" s="164">
        <v>0.10000000248500851</v>
      </c>
      <c r="AC26" s="165"/>
    </row>
    <row r="27" spans="1:29" ht="15.75" x14ac:dyDescent="0.25">
      <c r="A27" s="180" t="s">
        <v>125</v>
      </c>
      <c r="B27" s="188" t="s">
        <v>126</v>
      </c>
      <c r="C27" s="188"/>
      <c r="D27" s="176" t="s">
        <v>56</v>
      </c>
      <c r="E27" s="189">
        <v>40840</v>
      </c>
      <c r="F27" s="178" t="s">
        <v>57</v>
      </c>
      <c r="G27" s="180"/>
      <c r="H27" s="180" t="s">
        <v>58</v>
      </c>
      <c r="I27" s="180" t="s">
        <v>103</v>
      </c>
      <c r="J27" s="187">
        <v>1761.11</v>
      </c>
      <c r="K27" s="191"/>
      <c r="L27" s="180" t="s">
        <v>87</v>
      </c>
      <c r="M27" s="180" t="s">
        <v>15</v>
      </c>
      <c r="N27" s="184">
        <v>38921.864077669903</v>
      </c>
      <c r="O27" s="184">
        <v>0</v>
      </c>
      <c r="P27" s="184">
        <v>0</v>
      </c>
      <c r="Q27" s="184">
        <v>31494</v>
      </c>
      <c r="R27" s="184">
        <v>48030</v>
      </c>
      <c r="S27" s="184"/>
      <c r="T27" s="192">
        <v>40817</v>
      </c>
      <c r="U27" s="193" t="s">
        <v>57</v>
      </c>
      <c r="V27" s="39"/>
      <c r="W27" s="36">
        <v>31494</v>
      </c>
      <c r="X27" s="37">
        <v>0</v>
      </c>
      <c r="Y27" s="38" t="s">
        <v>61</v>
      </c>
      <c r="Z27" s="36">
        <v>0</v>
      </c>
      <c r="AA27" s="164">
        <v>0.10000011806827569</v>
      </c>
      <c r="AC27" s="165"/>
    </row>
    <row r="28" spans="1:29" ht="15.75" x14ac:dyDescent="0.25">
      <c r="A28" s="180" t="s">
        <v>127</v>
      </c>
      <c r="B28" s="188" t="s">
        <v>128</v>
      </c>
      <c r="C28" s="188"/>
      <c r="D28" s="176" t="s">
        <v>56</v>
      </c>
      <c r="E28" s="189">
        <v>41535</v>
      </c>
      <c r="F28" s="178">
        <v>41543</v>
      </c>
      <c r="G28" s="180"/>
      <c r="H28" s="180" t="s">
        <v>58</v>
      </c>
      <c r="I28" s="180" t="s">
        <v>103</v>
      </c>
      <c r="J28" s="187">
        <v>82894.41</v>
      </c>
      <c r="K28" s="191"/>
      <c r="L28" s="180" t="s">
        <v>129</v>
      </c>
      <c r="M28" s="180" t="s">
        <v>13</v>
      </c>
      <c r="N28" s="184">
        <v>25060</v>
      </c>
      <c r="O28" s="184">
        <v>11990</v>
      </c>
      <c r="P28" s="184">
        <v>0</v>
      </c>
      <c r="Q28" s="184">
        <v>74131</v>
      </c>
      <c r="R28" s="184">
        <v>84351</v>
      </c>
      <c r="S28" s="184"/>
      <c r="T28" s="192">
        <v>41518</v>
      </c>
      <c r="U28" s="193">
        <v>0.1421441358134462</v>
      </c>
      <c r="V28" s="39" t="s">
        <v>130</v>
      </c>
      <c r="W28" s="36">
        <v>21291.42</v>
      </c>
      <c r="X28" s="37">
        <v>-52839.58</v>
      </c>
      <c r="Y28" s="38" t="s">
        <v>61</v>
      </c>
      <c r="Z28" s="36">
        <v>-52839.58</v>
      </c>
      <c r="AA28" s="164">
        <v>9.9999941181168284E-2</v>
      </c>
      <c r="AC28" s="165"/>
    </row>
    <row r="29" spans="1:29" ht="15.75" x14ac:dyDescent="0.25">
      <c r="A29" s="180" t="s">
        <v>131</v>
      </c>
      <c r="B29" s="188" t="s">
        <v>132</v>
      </c>
      <c r="C29" s="188"/>
      <c r="D29" s="176" t="s">
        <v>56</v>
      </c>
      <c r="E29" s="189">
        <v>40952</v>
      </c>
      <c r="F29" s="190">
        <v>40963</v>
      </c>
      <c r="G29" s="180"/>
      <c r="H29" s="180" t="s">
        <v>78</v>
      </c>
      <c r="I29" s="180" t="s">
        <v>59</v>
      </c>
      <c r="J29" s="187">
        <v>58953.93</v>
      </c>
      <c r="K29" s="191"/>
      <c r="L29" s="180" t="s">
        <v>133</v>
      </c>
      <c r="M29" s="180" t="s">
        <v>13</v>
      </c>
      <c r="N29" s="184">
        <v>52080.88</v>
      </c>
      <c r="O29" s="184">
        <v>6430</v>
      </c>
      <c r="P29" s="184">
        <v>0</v>
      </c>
      <c r="Q29" s="184">
        <v>44248.84</v>
      </c>
      <c r="R29" s="184">
        <v>57290</v>
      </c>
      <c r="S29" s="184"/>
      <c r="T29" s="192">
        <v>40940</v>
      </c>
      <c r="U29" s="193">
        <v>0.11223599231977657</v>
      </c>
      <c r="V29" s="39"/>
      <c r="W29" s="36">
        <v>44248.84</v>
      </c>
      <c r="X29" s="37">
        <v>0</v>
      </c>
      <c r="Y29" s="38" t="s">
        <v>61</v>
      </c>
      <c r="Z29" s="36">
        <v>0</v>
      </c>
      <c r="AA29" s="164">
        <v>9.9999901153752679E-2</v>
      </c>
      <c r="AC29" s="165"/>
    </row>
    <row r="30" spans="1:29" ht="15.75" x14ac:dyDescent="0.25">
      <c r="A30" s="180" t="s">
        <v>134</v>
      </c>
      <c r="B30" s="188" t="s">
        <v>135</v>
      </c>
      <c r="C30" s="188"/>
      <c r="D30" s="176" t="s">
        <v>56</v>
      </c>
      <c r="E30" s="189">
        <v>40952</v>
      </c>
      <c r="F30" s="178" t="s">
        <v>57</v>
      </c>
      <c r="G30" s="180"/>
      <c r="H30" s="180" t="s">
        <v>58</v>
      </c>
      <c r="I30" s="180" t="s">
        <v>97</v>
      </c>
      <c r="J30" s="187">
        <v>-121.77</v>
      </c>
      <c r="K30" s="191"/>
      <c r="L30" s="180" t="s">
        <v>64</v>
      </c>
      <c r="M30" s="180" t="s">
        <v>12</v>
      </c>
      <c r="N30" s="184">
        <v>25343.16</v>
      </c>
      <c r="O30" s="184">
        <v>4690</v>
      </c>
      <c r="P30" s="184">
        <v>0</v>
      </c>
      <c r="Q30" s="184">
        <v>21532</v>
      </c>
      <c r="R30" s="184">
        <v>27880</v>
      </c>
      <c r="S30" s="184"/>
      <c r="T30" s="192">
        <v>40940</v>
      </c>
      <c r="U30" s="193">
        <v>0.1682209469153515</v>
      </c>
      <c r="V30" s="39"/>
      <c r="W30" s="36">
        <v>21532</v>
      </c>
      <c r="X30" s="37">
        <v>0</v>
      </c>
      <c r="Y30" s="38" t="s">
        <v>61</v>
      </c>
      <c r="Z30" s="36">
        <v>0</v>
      </c>
      <c r="AA30" s="164">
        <v>9.9999826383161849E-2</v>
      </c>
      <c r="AC30" s="165"/>
    </row>
    <row r="31" spans="1:29" ht="15.75" x14ac:dyDescent="0.25">
      <c r="A31" s="180" t="s">
        <v>136</v>
      </c>
      <c r="B31" s="188" t="s">
        <v>137</v>
      </c>
      <c r="C31" s="188"/>
      <c r="D31" s="176" t="s">
        <v>56</v>
      </c>
      <c r="E31" s="189">
        <v>40808</v>
      </c>
      <c r="F31" s="190">
        <v>40829</v>
      </c>
      <c r="G31" s="180"/>
      <c r="H31" s="180" t="s">
        <v>78</v>
      </c>
      <c r="I31" s="180" t="s">
        <v>97</v>
      </c>
      <c r="J31" s="187">
        <v>1124605.28</v>
      </c>
      <c r="K31" s="191"/>
      <c r="L31" s="180" t="s">
        <v>138</v>
      </c>
      <c r="M31" s="180" t="s">
        <v>12</v>
      </c>
      <c r="N31" s="184">
        <v>141801.35</v>
      </c>
      <c r="O31" s="184">
        <v>54070</v>
      </c>
      <c r="P31" s="184">
        <v>0</v>
      </c>
      <c r="Q31" s="184">
        <v>120476.93</v>
      </c>
      <c r="R31" s="184">
        <v>168890</v>
      </c>
      <c r="S31" s="184"/>
      <c r="T31" s="192">
        <v>40787</v>
      </c>
      <c r="U31" s="193">
        <v>0.32014920954467407</v>
      </c>
      <c r="V31" s="39"/>
      <c r="W31" s="41">
        <v>120476.93</v>
      </c>
      <c r="X31" s="37">
        <v>0</v>
      </c>
      <c r="Y31" s="38" t="s">
        <v>61</v>
      </c>
      <c r="Z31" s="36">
        <v>0</v>
      </c>
      <c r="AA31" s="164">
        <v>0.10000002629735261</v>
      </c>
      <c r="AC31" s="165"/>
    </row>
    <row r="32" spans="1:29" ht="15.75" x14ac:dyDescent="0.25">
      <c r="A32" s="180" t="s">
        <v>139</v>
      </c>
      <c r="B32" s="188" t="s">
        <v>140</v>
      </c>
      <c r="C32" s="188"/>
      <c r="D32" s="176" t="s">
        <v>56</v>
      </c>
      <c r="E32" s="189">
        <v>41711</v>
      </c>
      <c r="F32" s="178">
        <v>41715</v>
      </c>
      <c r="G32" s="180"/>
      <c r="H32" s="180" t="s">
        <v>78</v>
      </c>
      <c r="I32" s="180" t="s">
        <v>97</v>
      </c>
      <c r="J32" s="187">
        <v>16852.16</v>
      </c>
      <c r="K32" s="191"/>
      <c r="L32" s="180" t="s">
        <v>111</v>
      </c>
      <c r="M32" s="180" t="s">
        <v>12</v>
      </c>
      <c r="N32" s="184">
        <v>264514.45</v>
      </c>
      <c r="O32" s="184">
        <v>0</v>
      </c>
      <c r="P32" s="184">
        <v>0</v>
      </c>
      <c r="Q32" s="184">
        <v>228897.93</v>
      </c>
      <c r="R32" s="184">
        <v>315550</v>
      </c>
      <c r="S32" s="184"/>
      <c r="T32" s="192">
        <v>41699</v>
      </c>
      <c r="U32" s="193" t="s">
        <v>57</v>
      </c>
      <c r="V32" s="39"/>
      <c r="W32" s="36">
        <v>228897.93</v>
      </c>
      <c r="X32" s="37">
        <v>0</v>
      </c>
      <c r="Y32" s="38" t="s">
        <v>61</v>
      </c>
      <c r="Z32" s="36">
        <v>0</v>
      </c>
      <c r="AA32" s="164">
        <v>8.0000008541537326E-2</v>
      </c>
      <c r="AC32" s="165"/>
    </row>
    <row r="33" spans="1:29" ht="15.75" x14ac:dyDescent="0.25">
      <c r="A33" s="174" t="s">
        <v>141</v>
      </c>
      <c r="B33" s="188" t="s">
        <v>142</v>
      </c>
      <c r="C33" s="188"/>
      <c r="D33" s="176" t="s">
        <v>56</v>
      </c>
      <c r="E33" s="177">
        <v>40725</v>
      </c>
      <c r="F33" s="178">
        <v>40752</v>
      </c>
      <c r="G33" s="179"/>
      <c r="H33" s="180" t="s">
        <v>78</v>
      </c>
      <c r="I33" s="180" t="s">
        <v>97</v>
      </c>
      <c r="J33" s="187">
        <v>233935.74</v>
      </c>
      <c r="K33" s="182"/>
      <c r="L33" s="195" t="s">
        <v>143</v>
      </c>
      <c r="M33" s="195" t="s">
        <v>16</v>
      </c>
      <c r="N33" s="183">
        <v>252410.87</v>
      </c>
      <c r="O33" s="196">
        <v>245155.86</v>
      </c>
      <c r="P33" s="196">
        <v>0</v>
      </c>
      <c r="Q33" s="184">
        <v>204240.7</v>
      </c>
      <c r="R33" s="196">
        <v>285981.52</v>
      </c>
      <c r="S33" s="196"/>
      <c r="T33" s="185">
        <v>40725</v>
      </c>
      <c r="U33" s="186">
        <v>0.85724371281053391</v>
      </c>
      <c r="V33" s="163"/>
      <c r="W33" s="36">
        <v>214452.74000000002</v>
      </c>
      <c r="X33" s="37">
        <v>10212.040000000008</v>
      </c>
      <c r="Y33" s="38" t="s">
        <v>61</v>
      </c>
      <c r="Z33" s="36">
        <v>10212.040000000001</v>
      </c>
      <c r="AA33" s="164">
        <v>9.9999978297290015E-2</v>
      </c>
      <c r="AC33" s="165"/>
    </row>
    <row r="34" spans="1:29" ht="15.75" x14ac:dyDescent="0.25">
      <c r="A34" s="180" t="s">
        <v>144</v>
      </c>
      <c r="B34" s="188" t="s">
        <v>145</v>
      </c>
      <c r="C34" s="188"/>
      <c r="D34" s="176" t="s">
        <v>56</v>
      </c>
      <c r="E34" s="190">
        <v>40933</v>
      </c>
      <c r="F34" s="178" t="s">
        <v>57</v>
      </c>
      <c r="G34" s="180"/>
      <c r="H34" s="180" t="s">
        <v>58</v>
      </c>
      <c r="I34" s="180" t="s">
        <v>59</v>
      </c>
      <c r="J34" s="187">
        <v>41101.339999999997</v>
      </c>
      <c r="K34" s="191"/>
      <c r="L34" s="180" t="s">
        <v>67</v>
      </c>
      <c r="M34" s="180" t="s">
        <v>14</v>
      </c>
      <c r="N34" s="184">
        <v>37143.769999999997</v>
      </c>
      <c r="O34" s="184">
        <v>40860</v>
      </c>
      <c r="P34" s="184">
        <v>0</v>
      </c>
      <c r="Q34" s="184">
        <v>31558</v>
      </c>
      <c r="R34" s="184">
        <v>40860</v>
      </c>
      <c r="S34" s="184"/>
      <c r="T34" s="192">
        <v>40909</v>
      </c>
      <c r="U34" s="193">
        <v>1</v>
      </c>
      <c r="V34" s="39" t="s">
        <v>98</v>
      </c>
      <c r="W34" s="36">
        <v>31558</v>
      </c>
      <c r="X34" s="37">
        <v>0</v>
      </c>
      <c r="Y34" s="38" t="s">
        <v>61</v>
      </c>
      <c r="Z34" s="36">
        <v>0</v>
      </c>
      <c r="AA34" s="164">
        <v>0.10000011845863965</v>
      </c>
      <c r="AC34" s="165"/>
    </row>
    <row r="35" spans="1:29" ht="15.75" x14ac:dyDescent="0.25">
      <c r="A35" s="180" t="s">
        <v>146</v>
      </c>
      <c r="B35" s="188" t="s">
        <v>147</v>
      </c>
      <c r="C35" s="188"/>
      <c r="D35" s="176" t="s">
        <v>56</v>
      </c>
      <c r="E35" s="189">
        <v>41084</v>
      </c>
      <c r="F35" s="190">
        <v>41100</v>
      </c>
      <c r="G35" s="180"/>
      <c r="H35" s="180" t="s">
        <v>78</v>
      </c>
      <c r="I35" s="180" t="s">
        <v>59</v>
      </c>
      <c r="J35" s="187">
        <v>683402.84</v>
      </c>
      <c r="K35" s="191"/>
      <c r="L35" s="180" t="s">
        <v>111</v>
      </c>
      <c r="M35" s="180" t="s">
        <v>12</v>
      </c>
      <c r="N35" s="184">
        <v>538368.92000000004</v>
      </c>
      <c r="O35" s="184">
        <v>13350</v>
      </c>
      <c r="P35" s="184">
        <v>0</v>
      </c>
      <c r="Q35" s="184">
        <v>457407.75</v>
      </c>
      <c r="R35" s="184">
        <v>673230</v>
      </c>
      <c r="S35" s="184"/>
      <c r="T35" s="192">
        <v>41061</v>
      </c>
      <c r="U35" s="193">
        <v>1.9829775856690879E-2</v>
      </c>
      <c r="V35" s="39"/>
      <c r="W35" s="36">
        <v>457407.75</v>
      </c>
      <c r="X35" s="37">
        <v>0</v>
      </c>
      <c r="Y35" s="38" t="s">
        <v>61</v>
      </c>
      <c r="Z35" s="36">
        <v>0</v>
      </c>
      <c r="AA35" s="164">
        <v>9.9999996424384952E-2</v>
      </c>
      <c r="AC35" s="165"/>
    </row>
    <row r="36" spans="1:29" ht="15.75" x14ac:dyDescent="0.25">
      <c r="A36" s="180" t="s">
        <v>148</v>
      </c>
      <c r="B36" s="188" t="s">
        <v>149</v>
      </c>
      <c r="C36" s="188"/>
      <c r="D36" s="176" t="s">
        <v>56</v>
      </c>
      <c r="E36" s="189">
        <v>41208</v>
      </c>
      <c r="F36" s="178" t="s">
        <v>57</v>
      </c>
      <c r="G36" s="180"/>
      <c r="H36" s="180" t="s">
        <v>58</v>
      </c>
      <c r="I36" s="180" t="s">
        <v>59</v>
      </c>
      <c r="J36" s="187">
        <v>87811.54</v>
      </c>
      <c r="K36" s="191"/>
      <c r="L36" s="180" t="s">
        <v>79</v>
      </c>
      <c r="M36" s="180" t="s">
        <v>12</v>
      </c>
      <c r="N36" s="184">
        <v>42738.400000000001</v>
      </c>
      <c r="O36" s="184">
        <v>36180</v>
      </c>
      <c r="P36" s="184">
        <v>0</v>
      </c>
      <c r="Q36" s="184">
        <v>36311.300000000003</v>
      </c>
      <c r="R36" s="184">
        <v>75230</v>
      </c>
      <c r="S36" s="184"/>
      <c r="T36" s="192">
        <v>41183</v>
      </c>
      <c r="U36" s="193">
        <v>0.48092516283397579</v>
      </c>
      <c r="V36" s="39" t="s">
        <v>150</v>
      </c>
      <c r="W36" s="36">
        <v>36311.300000000003</v>
      </c>
      <c r="X36" s="37">
        <v>0</v>
      </c>
      <c r="Y36" s="38" t="s">
        <v>61</v>
      </c>
      <c r="Z36" s="36">
        <v>0</v>
      </c>
      <c r="AA36" s="164">
        <v>9.9999997426202025E-2</v>
      </c>
      <c r="AC36" s="165"/>
    </row>
    <row r="37" spans="1:29" ht="15.75" x14ac:dyDescent="0.25">
      <c r="A37" s="180" t="s">
        <v>151</v>
      </c>
      <c r="B37" s="188" t="s">
        <v>152</v>
      </c>
      <c r="C37" s="188"/>
      <c r="D37" s="176" t="s">
        <v>56</v>
      </c>
      <c r="E37" s="189">
        <v>40914</v>
      </c>
      <c r="F37" s="190">
        <v>40920</v>
      </c>
      <c r="G37" s="180"/>
      <c r="H37" s="180" t="s">
        <v>78</v>
      </c>
      <c r="I37" s="180" t="s">
        <v>97</v>
      </c>
      <c r="J37" s="187">
        <v>799062.32</v>
      </c>
      <c r="K37" s="191"/>
      <c r="L37" s="180" t="s">
        <v>111</v>
      </c>
      <c r="M37" s="180" t="s">
        <v>12</v>
      </c>
      <c r="N37" s="184">
        <v>549496.56999999995</v>
      </c>
      <c r="O37" s="184">
        <v>318060</v>
      </c>
      <c r="P37" s="184">
        <v>0</v>
      </c>
      <c r="Q37" s="184">
        <v>466862</v>
      </c>
      <c r="R37" s="184">
        <v>556550</v>
      </c>
      <c r="S37" s="184"/>
      <c r="T37" s="192">
        <v>40909</v>
      </c>
      <c r="U37" s="193">
        <v>0.5714850417752223</v>
      </c>
      <c r="V37" s="39"/>
      <c r="W37" s="36">
        <v>466862</v>
      </c>
      <c r="X37" s="37">
        <v>0</v>
      </c>
      <c r="Y37" s="38" t="s">
        <v>61</v>
      </c>
      <c r="Z37" s="36">
        <v>0</v>
      </c>
      <c r="AA37" s="164">
        <v>9.9999991992670401E-2</v>
      </c>
      <c r="AC37" s="165"/>
    </row>
    <row r="38" spans="1:29" ht="15.75" x14ac:dyDescent="0.25">
      <c r="A38" s="180" t="s">
        <v>153</v>
      </c>
      <c r="B38" s="188" t="s">
        <v>154</v>
      </c>
      <c r="C38" s="188"/>
      <c r="D38" s="176" t="s">
        <v>56</v>
      </c>
      <c r="E38" s="189">
        <v>41002</v>
      </c>
      <c r="F38" s="190">
        <v>41393</v>
      </c>
      <c r="G38" s="180"/>
      <c r="H38" s="180" t="s">
        <v>78</v>
      </c>
      <c r="I38" s="180" t="s">
        <v>97</v>
      </c>
      <c r="J38" s="187">
        <v>70523.25</v>
      </c>
      <c r="K38" s="191"/>
      <c r="L38" s="180" t="s">
        <v>106</v>
      </c>
      <c r="M38" s="180" t="s">
        <v>14</v>
      </c>
      <c r="N38" s="184">
        <v>78376.12</v>
      </c>
      <c r="O38" s="184">
        <v>86210</v>
      </c>
      <c r="P38" s="184">
        <v>0</v>
      </c>
      <c r="Q38" s="184">
        <v>66589.740000000005</v>
      </c>
      <c r="R38" s="184">
        <v>86210</v>
      </c>
      <c r="S38" s="184"/>
      <c r="T38" s="192">
        <v>41365</v>
      </c>
      <c r="U38" s="193">
        <v>1</v>
      </c>
      <c r="V38" s="39" t="s">
        <v>155</v>
      </c>
      <c r="W38" s="36">
        <v>66589.740000000005</v>
      </c>
      <c r="X38" s="37">
        <v>0</v>
      </c>
      <c r="Y38" s="38" t="s">
        <v>61</v>
      </c>
      <c r="Z38" s="36">
        <v>0</v>
      </c>
      <c r="AA38" s="164">
        <v>9.9999944141151653E-2</v>
      </c>
      <c r="AC38" s="165"/>
    </row>
    <row r="39" spans="1:29" ht="15.75" x14ac:dyDescent="0.25">
      <c r="A39" s="180" t="s">
        <v>156</v>
      </c>
      <c r="B39" s="188" t="s">
        <v>157</v>
      </c>
      <c r="C39" s="188"/>
      <c r="D39" s="176" t="s">
        <v>56</v>
      </c>
      <c r="E39" s="189">
        <v>41032</v>
      </c>
      <c r="F39" s="190">
        <v>41037</v>
      </c>
      <c r="G39" s="180"/>
      <c r="H39" s="180" t="s">
        <v>58</v>
      </c>
      <c r="I39" s="180" t="s">
        <v>103</v>
      </c>
      <c r="J39" s="187">
        <v>128835.89</v>
      </c>
      <c r="K39" s="191"/>
      <c r="L39" s="180" t="s">
        <v>67</v>
      </c>
      <c r="M39" s="180" t="s">
        <v>14</v>
      </c>
      <c r="N39" s="184">
        <v>2060</v>
      </c>
      <c r="O39" s="184">
        <v>110640</v>
      </c>
      <c r="P39" s="184">
        <v>0</v>
      </c>
      <c r="Q39" s="184">
        <v>1750.2124044180116</v>
      </c>
      <c r="R39" s="184">
        <v>128010</v>
      </c>
      <c r="S39" s="184"/>
      <c r="T39" s="192">
        <v>41030</v>
      </c>
      <c r="U39" s="193">
        <v>0.86430747597843915</v>
      </c>
      <c r="V39" s="39" t="s">
        <v>98</v>
      </c>
      <c r="W39" s="36">
        <v>1750.2124044180116</v>
      </c>
      <c r="X39" s="37">
        <v>0</v>
      </c>
      <c r="Y39" s="38" t="s">
        <v>61</v>
      </c>
      <c r="Z39" s="36">
        <v>0</v>
      </c>
      <c r="AA39" s="164">
        <v>0.10000000000000009</v>
      </c>
      <c r="AC39" s="165"/>
    </row>
    <row r="40" spans="1:29" ht="15.75" x14ac:dyDescent="0.25">
      <c r="A40" s="180" t="s">
        <v>158</v>
      </c>
      <c r="B40" s="188" t="s">
        <v>159</v>
      </c>
      <c r="C40" s="188"/>
      <c r="D40" s="176" t="s">
        <v>56</v>
      </c>
      <c r="E40" s="189">
        <v>41032</v>
      </c>
      <c r="F40" s="190">
        <v>41037</v>
      </c>
      <c r="G40" s="180"/>
      <c r="H40" s="180" t="s">
        <v>58</v>
      </c>
      <c r="I40" s="180" t="s">
        <v>103</v>
      </c>
      <c r="J40" s="187">
        <v>167644.38</v>
      </c>
      <c r="K40" s="191"/>
      <c r="L40" s="180" t="s">
        <v>67</v>
      </c>
      <c r="M40" s="180" t="s">
        <v>14</v>
      </c>
      <c r="N40" s="184">
        <v>2060</v>
      </c>
      <c r="O40" s="184">
        <v>133300</v>
      </c>
      <c r="P40" s="184">
        <v>0</v>
      </c>
      <c r="Q40" s="184">
        <v>1750.2124044180116</v>
      </c>
      <c r="R40" s="184">
        <v>166760</v>
      </c>
      <c r="S40" s="184"/>
      <c r="T40" s="192">
        <v>41030</v>
      </c>
      <c r="U40" s="193">
        <v>0.79935236267690091</v>
      </c>
      <c r="V40" s="39" t="s">
        <v>98</v>
      </c>
      <c r="W40" s="36">
        <v>1750.2124044180116</v>
      </c>
      <c r="X40" s="37">
        <v>0</v>
      </c>
      <c r="Y40" s="38" t="s">
        <v>61</v>
      </c>
      <c r="Z40" s="36">
        <v>0</v>
      </c>
      <c r="AA40" s="164">
        <v>0.10000000000000009</v>
      </c>
      <c r="AC40" s="165"/>
    </row>
    <row r="41" spans="1:29" ht="15.75" x14ac:dyDescent="0.25">
      <c r="A41" s="180" t="s">
        <v>160</v>
      </c>
      <c r="B41" s="188" t="s">
        <v>161</v>
      </c>
      <c r="C41" s="188"/>
      <c r="D41" s="176" t="s">
        <v>56</v>
      </c>
      <c r="E41" s="189">
        <v>41172</v>
      </c>
      <c r="F41" s="190">
        <v>41204</v>
      </c>
      <c r="G41" s="180"/>
      <c r="H41" s="180" t="s">
        <v>58</v>
      </c>
      <c r="I41" s="180" t="s">
        <v>97</v>
      </c>
      <c r="J41" s="187">
        <v>178873.11</v>
      </c>
      <c r="K41" s="191"/>
      <c r="L41" s="180" t="s">
        <v>67</v>
      </c>
      <c r="M41" s="180" t="s">
        <v>14</v>
      </c>
      <c r="N41" s="184">
        <v>2060</v>
      </c>
      <c r="O41" s="184">
        <v>157340</v>
      </c>
      <c r="P41" s="184">
        <v>0</v>
      </c>
      <c r="Q41" s="184">
        <v>1750.2124044180116</v>
      </c>
      <c r="R41" s="184">
        <v>190170</v>
      </c>
      <c r="S41" s="184">
        <v>24320</v>
      </c>
      <c r="T41" s="192">
        <v>41153</v>
      </c>
      <c r="U41" s="193">
        <v>0.82736498922017143</v>
      </c>
      <c r="V41" s="39" t="s">
        <v>98</v>
      </c>
      <c r="W41" s="36">
        <v>1750.2124044180116</v>
      </c>
      <c r="X41" s="37">
        <v>0</v>
      </c>
      <c r="Y41" s="38" t="s">
        <v>61</v>
      </c>
      <c r="Z41" s="36">
        <v>0</v>
      </c>
      <c r="AA41" s="164">
        <v>0.10000000000000009</v>
      </c>
      <c r="AC41" s="165"/>
    </row>
    <row r="42" spans="1:29" ht="15.75" x14ac:dyDescent="0.25">
      <c r="A42" s="180" t="s">
        <v>162</v>
      </c>
      <c r="B42" s="188" t="s">
        <v>163</v>
      </c>
      <c r="C42" s="188"/>
      <c r="D42" s="176" t="s">
        <v>56</v>
      </c>
      <c r="E42" s="189">
        <v>41032</v>
      </c>
      <c r="F42" s="190">
        <v>41037</v>
      </c>
      <c r="G42" s="180"/>
      <c r="H42" s="180" t="s">
        <v>58</v>
      </c>
      <c r="I42" s="180" t="s">
        <v>103</v>
      </c>
      <c r="J42" s="187">
        <v>72958</v>
      </c>
      <c r="K42" s="191"/>
      <c r="L42" s="180" t="s">
        <v>67</v>
      </c>
      <c r="M42" s="180" t="s">
        <v>14</v>
      </c>
      <c r="N42" s="184">
        <v>2060</v>
      </c>
      <c r="O42" s="184">
        <v>71020</v>
      </c>
      <c r="P42" s="184">
        <v>0</v>
      </c>
      <c r="Q42" s="184">
        <v>1750.2124044180116</v>
      </c>
      <c r="R42" s="184">
        <v>82060</v>
      </c>
      <c r="S42" s="184"/>
      <c r="T42" s="192">
        <v>41030</v>
      </c>
      <c r="U42" s="193">
        <v>0.86546429441871797</v>
      </c>
      <c r="V42" s="39" t="s">
        <v>98</v>
      </c>
      <c r="W42" s="36">
        <v>1750.2124044180116</v>
      </c>
      <c r="X42" s="37">
        <v>0</v>
      </c>
      <c r="Y42" s="38" t="s">
        <v>61</v>
      </c>
      <c r="Z42" s="36">
        <v>0</v>
      </c>
      <c r="AA42" s="164">
        <v>0.10000000000000009</v>
      </c>
      <c r="AC42" s="165"/>
    </row>
    <row r="43" spans="1:29" ht="15.75" x14ac:dyDescent="0.25">
      <c r="A43" s="180" t="s">
        <v>164</v>
      </c>
      <c r="B43" s="188" t="s">
        <v>165</v>
      </c>
      <c r="C43" s="188"/>
      <c r="D43" s="176" t="s">
        <v>56</v>
      </c>
      <c r="E43" s="189">
        <v>41172</v>
      </c>
      <c r="F43" s="190">
        <v>41204</v>
      </c>
      <c r="G43" s="180"/>
      <c r="H43" s="180" t="s">
        <v>58</v>
      </c>
      <c r="I43" s="180" t="s">
        <v>103</v>
      </c>
      <c r="J43" s="187">
        <v>80507.5</v>
      </c>
      <c r="K43" s="191"/>
      <c r="L43" s="180" t="s">
        <v>67</v>
      </c>
      <c r="M43" s="180" t="s">
        <v>14</v>
      </c>
      <c r="N43" s="184">
        <v>2060</v>
      </c>
      <c r="O43" s="184">
        <v>76080</v>
      </c>
      <c r="P43" s="184">
        <v>0</v>
      </c>
      <c r="Q43" s="184">
        <v>1750.2124044180116</v>
      </c>
      <c r="R43" s="184">
        <v>80040</v>
      </c>
      <c r="S43" s="184">
        <v>1970</v>
      </c>
      <c r="T43" s="192">
        <v>41153</v>
      </c>
      <c r="U43" s="193">
        <v>0.95052473763118439</v>
      </c>
      <c r="V43" s="39" t="s">
        <v>98</v>
      </c>
      <c r="W43" s="36">
        <v>1750.2124044180116</v>
      </c>
      <c r="X43" s="37">
        <v>0</v>
      </c>
      <c r="Y43" s="38" t="s">
        <v>61</v>
      </c>
      <c r="Z43" s="36">
        <v>0</v>
      </c>
      <c r="AA43" s="164">
        <v>0.10000000000000009</v>
      </c>
      <c r="AC43" s="165"/>
    </row>
    <row r="44" spans="1:29" ht="15.75" x14ac:dyDescent="0.25">
      <c r="A44" s="180" t="s">
        <v>166</v>
      </c>
      <c r="B44" s="188" t="s">
        <v>167</v>
      </c>
      <c r="C44" s="188"/>
      <c r="D44" s="176" t="s">
        <v>56</v>
      </c>
      <c r="E44" s="189">
        <v>41227</v>
      </c>
      <c r="F44" s="190">
        <v>41239</v>
      </c>
      <c r="G44" s="180"/>
      <c r="H44" s="180" t="s">
        <v>58</v>
      </c>
      <c r="I44" s="180" t="s">
        <v>97</v>
      </c>
      <c r="J44" s="187">
        <v>168200.09</v>
      </c>
      <c r="K44" s="191"/>
      <c r="L44" s="180" t="s">
        <v>67</v>
      </c>
      <c r="M44" s="180" t="s">
        <v>14</v>
      </c>
      <c r="N44" s="184">
        <v>2060</v>
      </c>
      <c r="O44" s="184">
        <v>132320</v>
      </c>
      <c r="P44" s="184">
        <v>0</v>
      </c>
      <c r="Q44" s="184">
        <v>1750.2124044180116</v>
      </c>
      <c r="R44" s="184">
        <v>178120</v>
      </c>
      <c r="S44" s="184"/>
      <c r="T44" s="192">
        <v>41214</v>
      </c>
      <c r="U44" s="193">
        <v>0.74286997529755217</v>
      </c>
      <c r="V44" s="39" t="s">
        <v>98</v>
      </c>
      <c r="W44" s="36">
        <v>1750.2124044180116</v>
      </c>
      <c r="X44" s="37">
        <v>0</v>
      </c>
      <c r="Y44" s="38" t="s">
        <v>61</v>
      </c>
      <c r="Z44" s="36">
        <v>0</v>
      </c>
      <c r="AA44" s="164">
        <v>0.10000000000000009</v>
      </c>
      <c r="AC44" s="165"/>
    </row>
    <row r="45" spans="1:29" ht="15.75" x14ac:dyDescent="0.25">
      <c r="A45" s="180" t="s">
        <v>168</v>
      </c>
      <c r="B45" s="188" t="s">
        <v>169</v>
      </c>
      <c r="C45" s="188"/>
      <c r="D45" s="176" t="s">
        <v>56</v>
      </c>
      <c r="E45" s="189">
        <v>41227</v>
      </c>
      <c r="F45" s="190">
        <v>41239</v>
      </c>
      <c r="G45" s="180"/>
      <c r="H45" s="180" t="s">
        <v>58</v>
      </c>
      <c r="I45" s="180" t="s">
        <v>97</v>
      </c>
      <c r="J45" s="187">
        <v>136877.62</v>
      </c>
      <c r="K45" s="191"/>
      <c r="L45" s="180" t="s">
        <v>67</v>
      </c>
      <c r="M45" s="180" t="s">
        <v>14</v>
      </c>
      <c r="N45" s="184">
        <v>2060</v>
      </c>
      <c r="O45" s="184">
        <v>119090</v>
      </c>
      <c r="P45" s="184">
        <v>0</v>
      </c>
      <c r="Q45" s="184">
        <v>1750.2124044180116</v>
      </c>
      <c r="R45" s="184">
        <v>136990</v>
      </c>
      <c r="S45" s="184"/>
      <c r="T45" s="192">
        <v>41214</v>
      </c>
      <c r="U45" s="193">
        <v>0.86933352799474417</v>
      </c>
      <c r="V45" s="39" t="s">
        <v>98</v>
      </c>
      <c r="W45" s="36">
        <v>1750.2124044180116</v>
      </c>
      <c r="X45" s="37">
        <v>0</v>
      </c>
      <c r="Y45" s="38" t="s">
        <v>61</v>
      </c>
      <c r="Z45" s="36">
        <v>0</v>
      </c>
      <c r="AA45" s="164">
        <v>0.10000000000000009</v>
      </c>
      <c r="AC45" s="165"/>
    </row>
    <row r="46" spans="1:29" ht="15.75" x14ac:dyDescent="0.25">
      <c r="A46" s="180" t="s">
        <v>170</v>
      </c>
      <c r="B46" s="188" t="s">
        <v>171</v>
      </c>
      <c r="C46" s="188"/>
      <c r="D46" s="176" t="s">
        <v>56</v>
      </c>
      <c r="E46" s="189">
        <v>41172</v>
      </c>
      <c r="F46" s="190">
        <v>41204</v>
      </c>
      <c r="G46" s="180"/>
      <c r="H46" s="180" t="s">
        <v>58</v>
      </c>
      <c r="I46" s="180" t="s">
        <v>97</v>
      </c>
      <c r="J46" s="187">
        <v>166196.57999999999</v>
      </c>
      <c r="K46" s="191"/>
      <c r="L46" s="180" t="s">
        <v>67</v>
      </c>
      <c r="M46" s="180" t="s">
        <v>14</v>
      </c>
      <c r="N46" s="184">
        <v>2060</v>
      </c>
      <c r="O46" s="184">
        <v>117800</v>
      </c>
      <c r="P46" s="184">
        <v>0</v>
      </c>
      <c r="Q46" s="184">
        <v>1750.2124044180116</v>
      </c>
      <c r="R46" s="184">
        <v>174600</v>
      </c>
      <c r="S46" s="184">
        <v>49710</v>
      </c>
      <c r="T46" s="192">
        <v>41153</v>
      </c>
      <c r="U46" s="193">
        <v>0.67468499427262318</v>
      </c>
      <c r="V46" s="39" t="s">
        <v>98</v>
      </c>
      <c r="W46" s="36">
        <v>1750.2124044180116</v>
      </c>
      <c r="X46" s="37">
        <v>0</v>
      </c>
      <c r="Y46" s="38" t="s">
        <v>61</v>
      </c>
      <c r="Z46" s="36">
        <v>0</v>
      </c>
      <c r="AA46" s="164">
        <v>0.10000000000000009</v>
      </c>
      <c r="AC46" s="165"/>
    </row>
    <row r="47" spans="1:29" ht="15.75" x14ac:dyDescent="0.25">
      <c r="A47" s="180" t="s">
        <v>172</v>
      </c>
      <c r="B47" s="188" t="s">
        <v>173</v>
      </c>
      <c r="C47" s="188"/>
      <c r="D47" s="176" t="s">
        <v>56</v>
      </c>
      <c r="E47" s="189">
        <v>41227</v>
      </c>
      <c r="F47" s="190">
        <v>41239</v>
      </c>
      <c r="G47" s="180"/>
      <c r="H47" s="180" t="s">
        <v>58</v>
      </c>
      <c r="I47" s="180" t="s">
        <v>97</v>
      </c>
      <c r="J47" s="187">
        <v>195652.98</v>
      </c>
      <c r="K47" s="191"/>
      <c r="L47" s="180" t="s">
        <v>67</v>
      </c>
      <c r="M47" s="180" t="s">
        <v>14</v>
      </c>
      <c r="N47" s="184">
        <v>2060</v>
      </c>
      <c r="O47" s="184">
        <v>127520</v>
      </c>
      <c r="P47" s="184">
        <v>0</v>
      </c>
      <c r="Q47" s="184">
        <v>1750.2124044180116</v>
      </c>
      <c r="R47" s="184">
        <v>198950</v>
      </c>
      <c r="S47" s="184"/>
      <c r="T47" s="192">
        <v>41214</v>
      </c>
      <c r="U47" s="193">
        <v>0.64096506659964814</v>
      </c>
      <c r="V47" s="39" t="s">
        <v>98</v>
      </c>
      <c r="W47" s="36">
        <v>1750.2124044180116</v>
      </c>
      <c r="X47" s="37">
        <v>0</v>
      </c>
      <c r="Y47" s="38" t="s">
        <v>61</v>
      </c>
      <c r="Z47" s="36">
        <v>0</v>
      </c>
      <c r="AA47" s="164">
        <v>0.10000000000000009</v>
      </c>
      <c r="AC47" s="165"/>
    </row>
    <row r="48" spans="1:29" ht="15.75" x14ac:dyDescent="0.25">
      <c r="A48" s="180" t="s">
        <v>174</v>
      </c>
      <c r="B48" s="188" t="s">
        <v>175</v>
      </c>
      <c r="C48" s="188"/>
      <c r="D48" s="176" t="s">
        <v>56</v>
      </c>
      <c r="E48" s="189">
        <v>41227</v>
      </c>
      <c r="F48" s="190">
        <v>41239</v>
      </c>
      <c r="G48" s="180"/>
      <c r="H48" s="180" t="s">
        <v>58</v>
      </c>
      <c r="I48" s="180" t="s">
        <v>97</v>
      </c>
      <c r="J48" s="187">
        <v>88387.37</v>
      </c>
      <c r="K48" s="191"/>
      <c r="L48" s="180" t="s">
        <v>67</v>
      </c>
      <c r="M48" s="180" t="s">
        <v>14</v>
      </c>
      <c r="N48" s="184">
        <v>2060</v>
      </c>
      <c r="O48" s="184">
        <v>76680</v>
      </c>
      <c r="P48" s="184">
        <v>0</v>
      </c>
      <c r="Q48" s="184">
        <v>1750.2124044180116</v>
      </c>
      <c r="R48" s="184">
        <v>88510</v>
      </c>
      <c r="S48" s="184"/>
      <c r="T48" s="192">
        <v>41214</v>
      </c>
      <c r="U48" s="193">
        <v>0.86634278612586146</v>
      </c>
      <c r="V48" s="39" t="s">
        <v>98</v>
      </c>
      <c r="W48" s="36">
        <v>1750.2124044180116</v>
      </c>
      <c r="X48" s="37">
        <v>0</v>
      </c>
      <c r="Y48" s="38" t="s">
        <v>61</v>
      </c>
      <c r="Z48" s="36">
        <v>0</v>
      </c>
      <c r="AA48" s="164">
        <v>0.10000000000000009</v>
      </c>
      <c r="AC48" s="165"/>
    </row>
    <row r="49" spans="1:29" ht="15.75" x14ac:dyDescent="0.25">
      <c r="A49" s="180" t="s">
        <v>176</v>
      </c>
      <c r="B49" s="188" t="s">
        <v>177</v>
      </c>
      <c r="C49" s="188"/>
      <c r="D49" s="176" t="s">
        <v>56</v>
      </c>
      <c r="E49" s="189">
        <v>40756</v>
      </c>
      <c r="F49" s="178" t="s">
        <v>57</v>
      </c>
      <c r="G49" s="180"/>
      <c r="H49" s="180" t="s">
        <v>58</v>
      </c>
      <c r="I49" s="180" t="s">
        <v>59</v>
      </c>
      <c r="J49" s="187">
        <v>22993.11</v>
      </c>
      <c r="K49" s="191"/>
      <c r="L49" s="180" t="s">
        <v>67</v>
      </c>
      <c r="M49" s="180" t="s">
        <v>14</v>
      </c>
      <c r="N49" s="184">
        <v>21969.708737864083</v>
      </c>
      <c r="O49" s="184">
        <v>23010</v>
      </c>
      <c r="P49" s="184">
        <v>0</v>
      </c>
      <c r="Q49" s="184">
        <v>17777</v>
      </c>
      <c r="R49" s="184">
        <v>24890</v>
      </c>
      <c r="S49" s="184"/>
      <c r="T49" s="192">
        <v>40756</v>
      </c>
      <c r="U49" s="193">
        <v>0.92446765769385297</v>
      </c>
      <c r="V49" s="39" t="s">
        <v>98</v>
      </c>
      <c r="W49" s="36">
        <v>17777</v>
      </c>
      <c r="X49" s="37">
        <v>0</v>
      </c>
      <c r="Y49" s="38" t="s">
        <v>61</v>
      </c>
      <c r="Z49" s="36">
        <v>0</v>
      </c>
      <c r="AA49" s="164">
        <v>0.10000016461988959</v>
      </c>
      <c r="AC49" s="165"/>
    </row>
    <row r="50" spans="1:29" ht="15.75" x14ac:dyDescent="0.25">
      <c r="A50" s="180" t="s">
        <v>178</v>
      </c>
      <c r="B50" s="188" t="s">
        <v>179</v>
      </c>
      <c r="C50" s="188"/>
      <c r="D50" s="176" t="s">
        <v>56</v>
      </c>
      <c r="E50" s="189">
        <v>40807</v>
      </c>
      <c r="F50" s="190">
        <v>41393</v>
      </c>
      <c r="G50" s="180"/>
      <c r="H50" s="180" t="s">
        <v>78</v>
      </c>
      <c r="I50" s="180" t="s">
        <v>97</v>
      </c>
      <c r="J50" s="187">
        <v>100014.85</v>
      </c>
      <c r="K50" s="191">
        <v>40816</v>
      </c>
      <c r="L50" s="180" t="s">
        <v>111</v>
      </c>
      <c r="M50" s="180" t="s">
        <v>12</v>
      </c>
      <c r="N50" s="184">
        <v>53408.495145631081</v>
      </c>
      <c r="O50" s="184">
        <v>1900</v>
      </c>
      <c r="P50" s="184">
        <v>0</v>
      </c>
      <c r="Q50" s="184">
        <v>72813</v>
      </c>
      <c r="R50" s="184">
        <v>100015</v>
      </c>
      <c r="S50" s="184"/>
      <c r="T50" s="192">
        <v>41365</v>
      </c>
      <c r="U50" s="193">
        <v>1.8997150427435886E-2</v>
      </c>
      <c r="V50" s="39" t="s">
        <v>180</v>
      </c>
      <c r="W50" s="36">
        <v>43216</v>
      </c>
      <c r="X50" s="37">
        <v>-29597</v>
      </c>
      <c r="Y50" s="38" t="s">
        <v>61</v>
      </c>
      <c r="Z50" s="36">
        <v>-29597</v>
      </c>
      <c r="AA50" s="164">
        <v>0.10000003183377904</v>
      </c>
      <c r="AC50" s="165"/>
    </row>
    <row r="51" spans="1:29" ht="15.75" x14ac:dyDescent="0.25">
      <c r="A51" s="180" t="s">
        <v>181</v>
      </c>
      <c r="B51" s="188" t="s">
        <v>182</v>
      </c>
      <c r="C51" s="188"/>
      <c r="D51" s="176" t="s">
        <v>56</v>
      </c>
      <c r="E51" s="189">
        <v>40756</v>
      </c>
      <c r="F51" s="190">
        <v>40781</v>
      </c>
      <c r="G51" s="180"/>
      <c r="H51" s="180" t="s">
        <v>78</v>
      </c>
      <c r="I51" s="180" t="s">
        <v>103</v>
      </c>
      <c r="J51" s="187">
        <v>129087.7</v>
      </c>
      <c r="K51" s="191"/>
      <c r="L51" s="180" t="s">
        <v>79</v>
      </c>
      <c r="M51" s="180" t="s">
        <v>12</v>
      </c>
      <c r="N51" s="184">
        <v>121836.17475728155</v>
      </c>
      <c r="O51" s="184">
        <v>82700</v>
      </c>
      <c r="P51" s="184">
        <v>0</v>
      </c>
      <c r="Q51" s="184">
        <v>98585</v>
      </c>
      <c r="R51" s="184">
        <v>170860</v>
      </c>
      <c r="S51" s="184"/>
      <c r="T51" s="192">
        <v>40756</v>
      </c>
      <c r="U51" s="193">
        <v>0.48402200632096454</v>
      </c>
      <c r="V51" s="39"/>
      <c r="W51" s="36">
        <v>98585</v>
      </c>
      <c r="X51" s="37">
        <v>0</v>
      </c>
      <c r="Y51" s="38" t="s">
        <v>61</v>
      </c>
      <c r="Z51" s="36">
        <v>0</v>
      </c>
      <c r="AA51" s="164">
        <v>9.9999119786018387E-2</v>
      </c>
      <c r="AC51" s="165"/>
    </row>
    <row r="52" spans="1:29" ht="15.75" x14ac:dyDescent="0.25">
      <c r="A52" s="180" t="s">
        <v>183</v>
      </c>
      <c r="B52" s="188" t="s">
        <v>184</v>
      </c>
      <c r="C52" s="188"/>
      <c r="D52" s="176" t="s">
        <v>56</v>
      </c>
      <c r="E52" s="189">
        <v>41079</v>
      </c>
      <c r="F52" s="178" t="s">
        <v>57</v>
      </c>
      <c r="G52" s="180"/>
      <c r="H52" s="180" t="s">
        <v>58</v>
      </c>
      <c r="I52" s="180" t="s">
        <v>103</v>
      </c>
      <c r="J52" s="187">
        <v>8275.3700000000008</v>
      </c>
      <c r="K52" s="191"/>
      <c r="L52" s="180" t="s">
        <v>60</v>
      </c>
      <c r="M52" s="180" t="s">
        <v>12</v>
      </c>
      <c r="N52" s="184">
        <v>12588.37</v>
      </c>
      <c r="O52" s="184">
        <v>0</v>
      </c>
      <c r="P52" s="184">
        <v>0</v>
      </c>
      <c r="Q52" s="184">
        <v>10186</v>
      </c>
      <c r="R52" s="184">
        <v>14260</v>
      </c>
      <c r="S52" s="184"/>
      <c r="T52" s="192">
        <v>41061</v>
      </c>
      <c r="U52" s="193" t="s">
        <v>57</v>
      </c>
      <c r="V52" s="39"/>
      <c r="W52" s="36">
        <v>10186</v>
      </c>
      <c r="X52" s="37">
        <v>0</v>
      </c>
      <c r="Y52" s="38" t="s">
        <v>61</v>
      </c>
      <c r="Z52" s="36">
        <v>0</v>
      </c>
      <c r="AA52" s="164">
        <v>0.1000001660262857</v>
      </c>
      <c r="AC52" s="165"/>
    </row>
    <row r="53" spans="1:29" ht="15.75" x14ac:dyDescent="0.25">
      <c r="A53" s="180" t="s">
        <v>185</v>
      </c>
      <c r="B53" s="188" t="s">
        <v>186</v>
      </c>
      <c r="C53" s="188"/>
      <c r="D53" s="176" t="s">
        <v>56</v>
      </c>
      <c r="E53" s="189">
        <v>40725</v>
      </c>
      <c r="F53" s="190">
        <v>40746</v>
      </c>
      <c r="G53" s="180"/>
      <c r="H53" s="180" t="s">
        <v>78</v>
      </c>
      <c r="I53" s="180" t="s">
        <v>103</v>
      </c>
      <c r="J53" s="187">
        <v>113233.26</v>
      </c>
      <c r="K53" s="191">
        <v>40777</v>
      </c>
      <c r="L53" s="180" t="s">
        <v>60</v>
      </c>
      <c r="M53" s="180" t="s">
        <v>12</v>
      </c>
      <c r="N53" s="184">
        <v>106865.18446601943</v>
      </c>
      <c r="O53" s="184">
        <v>0</v>
      </c>
      <c r="P53" s="184">
        <v>0</v>
      </c>
      <c r="Q53" s="184">
        <v>86471</v>
      </c>
      <c r="R53" s="184">
        <v>130510</v>
      </c>
      <c r="S53" s="184"/>
      <c r="T53" s="192">
        <v>40725</v>
      </c>
      <c r="U53" s="193" t="s">
        <v>57</v>
      </c>
      <c r="V53" s="39"/>
      <c r="W53" s="36">
        <v>86471</v>
      </c>
      <c r="X53" s="37">
        <v>0</v>
      </c>
      <c r="Y53" s="38" t="s">
        <v>61</v>
      </c>
      <c r="Z53" s="36">
        <v>0</v>
      </c>
      <c r="AA53" s="164">
        <v>9.9999990900884628E-2</v>
      </c>
      <c r="AC53" s="165"/>
    </row>
    <row r="54" spans="1:29" ht="15.75" x14ac:dyDescent="0.25">
      <c r="A54" s="180" t="s">
        <v>187</v>
      </c>
      <c r="B54" s="188" t="s">
        <v>188</v>
      </c>
      <c r="C54" s="188"/>
      <c r="D54" s="176" t="s">
        <v>56</v>
      </c>
      <c r="E54" s="189">
        <v>41026</v>
      </c>
      <c r="F54" s="190">
        <v>41100</v>
      </c>
      <c r="G54" s="180"/>
      <c r="H54" s="180" t="s">
        <v>78</v>
      </c>
      <c r="I54" s="180" t="s">
        <v>59</v>
      </c>
      <c r="J54" s="187">
        <v>115561.11</v>
      </c>
      <c r="K54" s="191"/>
      <c r="L54" s="180" t="s">
        <v>60</v>
      </c>
      <c r="M54" s="180" t="s">
        <v>12</v>
      </c>
      <c r="N54" s="184">
        <v>71429.47</v>
      </c>
      <c r="O54" s="184">
        <v>0</v>
      </c>
      <c r="P54" s="184">
        <v>0</v>
      </c>
      <c r="Q54" s="184">
        <v>91629.739999999991</v>
      </c>
      <c r="R54" s="184">
        <v>118630</v>
      </c>
      <c r="S54" s="184"/>
      <c r="T54" s="192">
        <v>41000</v>
      </c>
      <c r="U54" s="193" t="s">
        <v>57</v>
      </c>
      <c r="V54" s="39" t="s">
        <v>189</v>
      </c>
      <c r="W54" s="36">
        <v>60687.74</v>
      </c>
      <c r="X54" s="37">
        <v>-30941.999999999993</v>
      </c>
      <c r="Y54" s="38" t="s">
        <v>61</v>
      </c>
      <c r="Z54" s="36">
        <v>-30942</v>
      </c>
      <c r="AA54" s="164">
        <v>0.10000000030799594</v>
      </c>
      <c r="AC54" s="165"/>
    </row>
    <row r="55" spans="1:29" ht="15.75" x14ac:dyDescent="0.25">
      <c r="A55" s="180" t="s">
        <v>190</v>
      </c>
      <c r="B55" s="188" t="s">
        <v>191</v>
      </c>
      <c r="C55" s="188"/>
      <c r="D55" s="176" t="s">
        <v>56</v>
      </c>
      <c r="E55" s="189">
        <v>40952</v>
      </c>
      <c r="F55" s="190">
        <v>40955</v>
      </c>
      <c r="G55" s="180"/>
      <c r="H55" s="180" t="s">
        <v>78</v>
      </c>
      <c r="I55" s="180" t="s">
        <v>97</v>
      </c>
      <c r="J55" s="187">
        <v>248114.83</v>
      </c>
      <c r="K55" s="191"/>
      <c r="L55" s="180" t="s">
        <v>79</v>
      </c>
      <c r="M55" s="180" t="s">
        <v>12</v>
      </c>
      <c r="N55" s="184">
        <v>142060.96</v>
      </c>
      <c r="O55" s="184">
        <v>35770</v>
      </c>
      <c r="P55" s="184">
        <v>0</v>
      </c>
      <c r="Q55" s="184">
        <v>120697.5</v>
      </c>
      <c r="R55" s="184">
        <v>184490</v>
      </c>
      <c r="S55" s="184"/>
      <c r="T55" s="192">
        <v>40940</v>
      </c>
      <c r="U55" s="193">
        <v>0.19388584747140766</v>
      </c>
      <c r="V55" s="39"/>
      <c r="W55" s="36">
        <v>120697.5</v>
      </c>
      <c r="X55" s="37">
        <v>0</v>
      </c>
      <c r="Y55" s="38" t="s">
        <v>61</v>
      </c>
      <c r="Z55" s="36">
        <v>0</v>
      </c>
      <c r="AA55" s="164">
        <v>0.10000001935788716</v>
      </c>
      <c r="AC55" s="165"/>
    </row>
    <row r="56" spans="1:29" ht="15.75" x14ac:dyDescent="0.25">
      <c r="A56" s="180" t="s">
        <v>192</v>
      </c>
      <c r="B56" s="188" t="s">
        <v>193</v>
      </c>
      <c r="C56" s="188"/>
      <c r="D56" s="176" t="s">
        <v>56</v>
      </c>
      <c r="E56" s="189">
        <v>40952</v>
      </c>
      <c r="F56" s="178" t="s">
        <v>57</v>
      </c>
      <c r="G56" s="180"/>
      <c r="H56" s="180" t="s">
        <v>58</v>
      </c>
      <c r="I56" s="180" t="s">
        <v>59</v>
      </c>
      <c r="J56" s="187">
        <v>19171.71</v>
      </c>
      <c r="K56" s="191"/>
      <c r="L56" s="180" t="s">
        <v>60</v>
      </c>
      <c r="M56" s="180" t="s">
        <v>12</v>
      </c>
      <c r="N56" s="197">
        <v>34098.866999999998</v>
      </c>
      <c r="O56" s="184">
        <v>0</v>
      </c>
      <c r="P56" s="184">
        <v>0</v>
      </c>
      <c r="Q56" s="184">
        <v>28971</v>
      </c>
      <c r="R56" s="184">
        <v>37510</v>
      </c>
      <c r="S56" s="184"/>
      <c r="T56" s="192">
        <v>40940</v>
      </c>
      <c r="U56" s="193" t="s">
        <v>57</v>
      </c>
      <c r="V56" s="39"/>
      <c r="W56" s="36">
        <v>28971</v>
      </c>
      <c r="X56" s="37">
        <v>0</v>
      </c>
      <c r="Y56" s="38" t="s">
        <v>61</v>
      </c>
      <c r="Z56" s="36">
        <v>0</v>
      </c>
      <c r="AA56" s="164">
        <v>9.9999999999999867E-2</v>
      </c>
      <c r="AC56" s="165"/>
    </row>
    <row r="57" spans="1:29" ht="15.75" x14ac:dyDescent="0.25">
      <c r="A57" s="180" t="s">
        <v>194</v>
      </c>
      <c r="B57" s="188" t="s">
        <v>195</v>
      </c>
      <c r="C57" s="188"/>
      <c r="D57" s="176" t="s">
        <v>56</v>
      </c>
      <c r="E57" s="189">
        <v>40975</v>
      </c>
      <c r="F57" s="190">
        <v>40983</v>
      </c>
      <c r="G57" s="180"/>
      <c r="H57" s="180" t="s">
        <v>78</v>
      </c>
      <c r="I57" s="180" t="s">
        <v>97</v>
      </c>
      <c r="J57" s="187">
        <v>54269.62</v>
      </c>
      <c r="K57" s="191"/>
      <c r="L57" s="180" t="s">
        <v>67</v>
      </c>
      <c r="M57" s="180" t="s">
        <v>14</v>
      </c>
      <c r="N57" s="184">
        <v>57479.41</v>
      </c>
      <c r="O57" s="184">
        <v>58310</v>
      </c>
      <c r="P57" s="184">
        <v>0</v>
      </c>
      <c r="Q57" s="184">
        <v>48835.519999999997</v>
      </c>
      <c r="R57" s="184">
        <v>63230</v>
      </c>
      <c r="S57" s="184"/>
      <c r="T57" s="192">
        <v>40969</v>
      </c>
      <c r="U57" s="193">
        <v>0.92218883441404398</v>
      </c>
      <c r="V57" s="39"/>
      <c r="W57" s="36">
        <v>48835.519999999997</v>
      </c>
      <c r="X57" s="37">
        <v>0</v>
      </c>
      <c r="Y57" s="38" t="s">
        <v>61</v>
      </c>
      <c r="Z57" s="36">
        <v>0</v>
      </c>
      <c r="AA57" s="164">
        <v>0.10000005664637412</v>
      </c>
      <c r="AC57" s="165"/>
    </row>
    <row r="58" spans="1:29" ht="15.75" x14ac:dyDescent="0.25">
      <c r="A58" s="180" t="s">
        <v>196</v>
      </c>
      <c r="B58" s="188" t="s">
        <v>197</v>
      </c>
      <c r="C58" s="188"/>
      <c r="D58" s="176" t="s">
        <v>56</v>
      </c>
      <c r="E58" s="189">
        <v>41018</v>
      </c>
      <c r="F58" s="178" t="s">
        <v>57</v>
      </c>
      <c r="G58" s="180"/>
      <c r="H58" s="180" t="s">
        <v>58</v>
      </c>
      <c r="I58" s="180" t="s">
        <v>103</v>
      </c>
      <c r="J58" s="187">
        <v>7606.22</v>
      </c>
      <c r="K58" s="191"/>
      <c r="L58" s="180" t="s">
        <v>129</v>
      </c>
      <c r="M58" s="180" t="s">
        <v>13</v>
      </c>
      <c r="N58" s="184">
        <v>9486.2000000000007</v>
      </c>
      <c r="O58" s="184">
        <v>0</v>
      </c>
      <c r="P58" s="184">
        <v>0</v>
      </c>
      <c r="Q58" s="184">
        <v>8059.64</v>
      </c>
      <c r="R58" s="184">
        <v>10430</v>
      </c>
      <c r="S58" s="184"/>
      <c r="T58" s="192">
        <v>41000</v>
      </c>
      <c r="U58" s="193" t="s">
        <v>57</v>
      </c>
      <c r="V58" s="39"/>
      <c r="W58" s="36">
        <v>8059.64</v>
      </c>
      <c r="X58" s="37">
        <v>0</v>
      </c>
      <c r="Y58" s="38" t="s">
        <v>61</v>
      </c>
      <c r="Z58" s="36">
        <v>0</v>
      </c>
      <c r="AA58" s="164">
        <v>0.10000043136362335</v>
      </c>
      <c r="AC58" s="165"/>
    </row>
    <row r="59" spans="1:29" ht="15.75" x14ac:dyDescent="0.25">
      <c r="A59" s="180" t="s">
        <v>198</v>
      </c>
      <c r="B59" s="188" t="s">
        <v>199</v>
      </c>
      <c r="C59" s="188"/>
      <c r="D59" s="176" t="s">
        <v>56</v>
      </c>
      <c r="E59" s="189">
        <v>40959</v>
      </c>
      <c r="F59" s="178" t="s">
        <v>57</v>
      </c>
      <c r="G59" s="180"/>
      <c r="H59" s="180" t="s">
        <v>58</v>
      </c>
      <c r="I59" s="180" t="s">
        <v>103</v>
      </c>
      <c r="J59" s="187">
        <v>4140.63</v>
      </c>
      <c r="K59" s="191"/>
      <c r="L59" s="180" t="s">
        <v>79</v>
      </c>
      <c r="M59" s="180" t="s">
        <v>12</v>
      </c>
      <c r="N59" s="184">
        <v>3802.89</v>
      </c>
      <c r="O59" s="184">
        <v>0</v>
      </c>
      <c r="P59" s="184">
        <v>0</v>
      </c>
      <c r="Q59" s="184">
        <v>3231</v>
      </c>
      <c r="R59" s="184">
        <v>4180</v>
      </c>
      <c r="S59" s="184"/>
      <c r="T59" s="192">
        <v>40940</v>
      </c>
      <c r="U59" s="193" t="s">
        <v>57</v>
      </c>
      <c r="V59" s="39"/>
      <c r="W59" s="36">
        <v>3231</v>
      </c>
      <c r="X59" s="37">
        <v>0</v>
      </c>
      <c r="Y59" s="38" t="s">
        <v>61</v>
      </c>
      <c r="Z59" s="36">
        <v>0</v>
      </c>
      <c r="AA59" s="164">
        <v>0.10000086776178208</v>
      </c>
      <c r="AC59" s="165"/>
    </row>
    <row r="60" spans="1:29" ht="15.75" x14ac:dyDescent="0.25">
      <c r="A60" s="180" t="s">
        <v>200</v>
      </c>
      <c r="B60" s="188" t="s">
        <v>201</v>
      </c>
      <c r="C60" s="188"/>
      <c r="D60" s="176" t="s">
        <v>56</v>
      </c>
      <c r="E60" s="189">
        <v>41070</v>
      </c>
      <c r="F60" s="190">
        <v>41086</v>
      </c>
      <c r="G60" s="180"/>
      <c r="H60" s="180" t="s">
        <v>78</v>
      </c>
      <c r="I60" s="180" t="s">
        <v>97</v>
      </c>
      <c r="J60" s="187">
        <v>86294.78</v>
      </c>
      <c r="K60" s="191"/>
      <c r="L60" s="180" t="s">
        <v>64</v>
      </c>
      <c r="M60" s="180" t="s">
        <v>12</v>
      </c>
      <c r="N60" s="184">
        <v>83918</v>
      </c>
      <c r="O60" s="184">
        <v>0</v>
      </c>
      <c r="P60" s="184">
        <v>0</v>
      </c>
      <c r="Q60" s="184">
        <v>71298.22</v>
      </c>
      <c r="R60" s="184">
        <v>101070</v>
      </c>
      <c r="S60" s="184"/>
      <c r="T60" s="192">
        <v>41061</v>
      </c>
      <c r="U60" s="193" t="s">
        <v>57</v>
      </c>
      <c r="V60" s="39"/>
      <c r="W60" s="36">
        <v>71298.22</v>
      </c>
      <c r="X60" s="37">
        <v>0</v>
      </c>
      <c r="Y60" s="38" t="s">
        <v>61</v>
      </c>
      <c r="Z60" s="36">
        <v>0</v>
      </c>
      <c r="AA60" s="164">
        <v>9.9999935246315674E-2</v>
      </c>
      <c r="AC60" s="165"/>
    </row>
    <row r="61" spans="1:29" ht="15.75" x14ac:dyDescent="0.25">
      <c r="A61" s="180" t="s">
        <v>202</v>
      </c>
      <c r="B61" s="188" t="s">
        <v>203</v>
      </c>
      <c r="C61" s="188"/>
      <c r="D61" s="176" t="s">
        <v>56</v>
      </c>
      <c r="E61" s="189">
        <v>40960</v>
      </c>
      <c r="F61" s="190">
        <v>40963</v>
      </c>
      <c r="G61" s="180"/>
      <c r="H61" s="180" t="s">
        <v>78</v>
      </c>
      <c r="I61" s="180" t="s">
        <v>59</v>
      </c>
      <c r="J61" s="187">
        <v>140048.29999999999</v>
      </c>
      <c r="K61" s="191"/>
      <c r="L61" s="180" t="s">
        <v>204</v>
      </c>
      <c r="M61" s="180" t="s">
        <v>12</v>
      </c>
      <c r="N61" s="184">
        <v>117408.1</v>
      </c>
      <c r="O61" s="184">
        <v>104300</v>
      </c>
      <c r="P61" s="184">
        <v>0</v>
      </c>
      <c r="Q61" s="184">
        <v>99752</v>
      </c>
      <c r="R61" s="184">
        <v>157370</v>
      </c>
      <c r="S61" s="184"/>
      <c r="T61" s="192">
        <v>40940</v>
      </c>
      <c r="U61" s="193">
        <v>0.66276926987354645</v>
      </c>
      <c r="V61" s="39"/>
      <c r="W61" s="36">
        <v>99752</v>
      </c>
      <c r="X61" s="37">
        <v>0</v>
      </c>
      <c r="Y61" s="38" t="s">
        <v>61</v>
      </c>
      <c r="Z61" s="36">
        <v>0</v>
      </c>
      <c r="AA61" s="164">
        <v>9.9999962523881658E-2</v>
      </c>
      <c r="AC61" s="165"/>
    </row>
    <row r="62" spans="1:29" ht="15.75" x14ac:dyDescent="0.25">
      <c r="A62" s="180" t="s">
        <v>205</v>
      </c>
      <c r="B62" s="188" t="s">
        <v>206</v>
      </c>
      <c r="C62" s="188"/>
      <c r="D62" s="176" t="s">
        <v>56</v>
      </c>
      <c r="E62" s="189">
        <v>41054</v>
      </c>
      <c r="F62" s="190">
        <v>41443</v>
      </c>
      <c r="G62" s="180"/>
      <c r="H62" s="180" t="s">
        <v>78</v>
      </c>
      <c r="I62" s="180" t="s">
        <v>59</v>
      </c>
      <c r="J62" s="187">
        <v>209895.47</v>
      </c>
      <c r="K62" s="191"/>
      <c r="L62" s="180" t="s">
        <v>67</v>
      </c>
      <c r="M62" s="180" t="s">
        <v>14</v>
      </c>
      <c r="N62" s="184">
        <v>136275.53</v>
      </c>
      <c r="O62" s="184">
        <v>181790</v>
      </c>
      <c r="P62" s="184">
        <v>0</v>
      </c>
      <c r="Q62" s="184">
        <v>125488</v>
      </c>
      <c r="R62" s="184">
        <v>209895</v>
      </c>
      <c r="S62" s="184"/>
      <c r="T62" s="192">
        <v>41030</v>
      </c>
      <c r="U62" s="193">
        <v>0.86609971652492912</v>
      </c>
      <c r="V62" s="39" t="s">
        <v>207</v>
      </c>
      <c r="W62" s="36">
        <v>115782.1</v>
      </c>
      <c r="X62" s="37">
        <v>-9705.8999999999942</v>
      </c>
      <c r="Y62" s="38" t="s">
        <v>61</v>
      </c>
      <c r="Z62" s="36">
        <v>-9705.8999999999942</v>
      </c>
      <c r="AA62" s="164">
        <v>9.9999986277800712E-2</v>
      </c>
      <c r="AC62" s="165"/>
    </row>
    <row r="63" spans="1:29" ht="15.75" x14ac:dyDescent="0.25">
      <c r="A63" s="180" t="s">
        <v>208</v>
      </c>
      <c r="B63" s="188" t="s">
        <v>209</v>
      </c>
      <c r="C63" s="188"/>
      <c r="D63" s="176" t="s">
        <v>56</v>
      </c>
      <c r="E63" s="189">
        <v>40959</v>
      </c>
      <c r="F63" s="178" t="s">
        <v>57</v>
      </c>
      <c r="G63" s="180"/>
      <c r="H63" s="180" t="s">
        <v>58</v>
      </c>
      <c r="I63" s="180" t="s">
        <v>97</v>
      </c>
      <c r="J63" s="187">
        <v>8833.08</v>
      </c>
      <c r="K63" s="191"/>
      <c r="L63" s="180" t="s">
        <v>60</v>
      </c>
      <c r="M63" s="180" t="s">
        <v>12</v>
      </c>
      <c r="N63" s="184">
        <v>8323.56</v>
      </c>
      <c r="O63" s="184">
        <v>0</v>
      </c>
      <c r="P63" s="184">
        <v>0</v>
      </c>
      <c r="Q63" s="184">
        <v>7071.84</v>
      </c>
      <c r="R63" s="184">
        <v>9160</v>
      </c>
      <c r="S63" s="184"/>
      <c r="T63" s="192">
        <v>40940</v>
      </c>
      <c r="U63" s="193" t="s">
        <v>57</v>
      </c>
      <c r="V63" s="39"/>
      <c r="W63" s="36">
        <v>7071.84</v>
      </c>
      <c r="X63" s="37">
        <v>0</v>
      </c>
      <c r="Y63" s="38" t="s">
        <v>61</v>
      </c>
      <c r="Z63" s="36">
        <v>0</v>
      </c>
      <c r="AA63" s="164">
        <v>0.10000057090985881</v>
      </c>
      <c r="AC63" s="165"/>
    </row>
    <row r="64" spans="1:29" ht="15.75" x14ac:dyDescent="0.25">
      <c r="A64" s="180" t="s">
        <v>210</v>
      </c>
      <c r="B64" s="188" t="s">
        <v>211</v>
      </c>
      <c r="C64" s="188"/>
      <c r="D64" s="176" t="s">
        <v>56</v>
      </c>
      <c r="E64" s="189">
        <v>41018</v>
      </c>
      <c r="F64" s="178" t="s">
        <v>57</v>
      </c>
      <c r="G64" s="180"/>
      <c r="H64" s="180" t="s">
        <v>58</v>
      </c>
      <c r="I64" s="180" t="s">
        <v>103</v>
      </c>
      <c r="J64" s="187">
        <v>5823.42</v>
      </c>
      <c r="K64" s="191"/>
      <c r="L64" s="180" t="s">
        <v>129</v>
      </c>
      <c r="M64" s="180" t="s">
        <v>13</v>
      </c>
      <c r="N64" s="184">
        <v>10219.67</v>
      </c>
      <c r="O64" s="184">
        <v>0</v>
      </c>
      <c r="P64" s="184">
        <v>0</v>
      </c>
      <c r="Q64" s="184">
        <v>8682.81</v>
      </c>
      <c r="R64" s="184">
        <v>11240</v>
      </c>
      <c r="S64" s="184"/>
      <c r="T64" s="192">
        <v>41000</v>
      </c>
      <c r="U64" s="193" t="s">
        <v>57</v>
      </c>
      <c r="V64" s="39"/>
      <c r="W64" s="36">
        <v>8682.81</v>
      </c>
      <c r="X64" s="37">
        <v>0</v>
      </c>
      <c r="Y64" s="38" t="s">
        <v>61</v>
      </c>
      <c r="Z64" s="36">
        <v>0</v>
      </c>
      <c r="AA64" s="164">
        <v>0.10000028308162068</v>
      </c>
      <c r="AC64" s="165"/>
    </row>
    <row r="65" spans="1:29" ht="15.75" x14ac:dyDescent="0.25">
      <c r="A65" s="180" t="s">
        <v>212</v>
      </c>
      <c r="B65" s="188" t="s">
        <v>213</v>
      </c>
      <c r="C65" s="188"/>
      <c r="D65" s="176" t="s">
        <v>56</v>
      </c>
      <c r="E65" s="189">
        <v>41325</v>
      </c>
      <c r="F65" s="190">
        <v>41331</v>
      </c>
      <c r="G65" s="180"/>
      <c r="H65" s="180" t="s">
        <v>58</v>
      </c>
      <c r="I65" s="180" t="s">
        <v>97</v>
      </c>
      <c r="J65" s="187">
        <v>4315.18</v>
      </c>
      <c r="K65" s="191"/>
      <c r="L65" s="180" t="s">
        <v>79</v>
      </c>
      <c r="M65" s="180" t="s">
        <v>12</v>
      </c>
      <c r="N65" s="184">
        <v>5696.68</v>
      </c>
      <c r="O65" s="184">
        <v>0</v>
      </c>
      <c r="P65" s="184">
        <v>0</v>
      </c>
      <c r="Q65" s="184">
        <v>4840</v>
      </c>
      <c r="R65" s="184">
        <v>217370</v>
      </c>
      <c r="S65" s="184"/>
      <c r="T65" s="192">
        <v>41306</v>
      </c>
      <c r="U65" s="193" t="s">
        <v>57</v>
      </c>
      <c r="V65" s="39"/>
      <c r="W65" s="36">
        <v>4840</v>
      </c>
      <c r="X65" s="37">
        <v>0</v>
      </c>
      <c r="Y65" s="38" t="s">
        <v>61</v>
      </c>
      <c r="Z65" s="36">
        <v>0</v>
      </c>
      <c r="AA65" s="164">
        <v>0.10000000000000009</v>
      </c>
      <c r="AC65" s="165"/>
    </row>
    <row r="66" spans="1:29" ht="15.75" x14ac:dyDescent="0.25">
      <c r="A66" s="180" t="s">
        <v>214</v>
      </c>
      <c r="B66" s="188" t="s">
        <v>215</v>
      </c>
      <c r="C66" s="188"/>
      <c r="D66" s="176" t="s">
        <v>56</v>
      </c>
      <c r="E66" s="190">
        <v>40933</v>
      </c>
      <c r="F66" s="178" t="s">
        <v>57</v>
      </c>
      <c r="G66" s="180"/>
      <c r="H66" s="180" t="s">
        <v>58</v>
      </c>
      <c r="I66" s="180" t="s">
        <v>59</v>
      </c>
      <c r="J66" s="187">
        <v>52810.15</v>
      </c>
      <c r="K66" s="191"/>
      <c r="L66" s="180" t="s">
        <v>64</v>
      </c>
      <c r="M66" s="180" t="s">
        <v>12</v>
      </c>
      <c r="N66" s="184">
        <v>39290.61</v>
      </c>
      <c r="O66" s="184">
        <v>0</v>
      </c>
      <c r="P66" s="184">
        <v>0</v>
      </c>
      <c r="Q66" s="184">
        <v>33382</v>
      </c>
      <c r="R66" s="184">
        <v>52808</v>
      </c>
      <c r="S66" s="184"/>
      <c r="T66" s="192">
        <v>41334</v>
      </c>
      <c r="U66" s="193" t="s">
        <v>57</v>
      </c>
      <c r="V66" s="39" t="s">
        <v>216</v>
      </c>
      <c r="W66" s="36">
        <v>33382</v>
      </c>
      <c r="X66" s="37">
        <v>0</v>
      </c>
      <c r="Y66" s="38" t="s">
        <v>61</v>
      </c>
      <c r="Z66" s="36">
        <v>0</v>
      </c>
      <c r="AA66" s="164">
        <v>9.9999888013966975E-2</v>
      </c>
      <c r="AC66" s="165"/>
    </row>
    <row r="67" spans="1:29" ht="15.75" x14ac:dyDescent="0.25">
      <c r="A67" s="180" t="s">
        <v>217</v>
      </c>
      <c r="B67" s="188" t="s">
        <v>218</v>
      </c>
      <c r="C67" s="188"/>
      <c r="D67" s="176" t="s">
        <v>56</v>
      </c>
      <c r="E67" s="189">
        <v>40977</v>
      </c>
      <c r="F67" s="190">
        <v>40983</v>
      </c>
      <c r="G67" s="180"/>
      <c r="H67" s="180" t="s">
        <v>58</v>
      </c>
      <c r="I67" s="180" t="s">
        <v>59</v>
      </c>
      <c r="J67" s="187">
        <v>0</v>
      </c>
      <c r="K67" s="191"/>
      <c r="L67" s="180" t="s">
        <v>60</v>
      </c>
      <c r="M67" s="180" t="s">
        <v>12</v>
      </c>
      <c r="N67" s="184">
        <v>45181.57</v>
      </c>
      <c r="O67" s="184">
        <v>4240</v>
      </c>
      <c r="P67" s="184">
        <v>0</v>
      </c>
      <c r="Q67" s="184">
        <v>38387.06</v>
      </c>
      <c r="R67" s="184">
        <v>58930</v>
      </c>
      <c r="S67" s="184"/>
      <c r="T67" s="192">
        <v>40969</v>
      </c>
      <c r="U67" s="193">
        <v>7.1949770914644495E-2</v>
      </c>
      <c r="V67" s="39"/>
      <c r="W67" s="36">
        <v>38387.06</v>
      </c>
      <c r="X67" s="37">
        <v>0</v>
      </c>
      <c r="Y67" s="38" t="s">
        <v>61</v>
      </c>
      <c r="Z67" s="36">
        <v>0</v>
      </c>
      <c r="AA67" s="164">
        <v>0.10000000925156005</v>
      </c>
      <c r="AC67" s="165"/>
    </row>
    <row r="68" spans="1:29" ht="15.75" x14ac:dyDescent="0.25">
      <c r="A68" s="180" t="s">
        <v>219</v>
      </c>
      <c r="B68" s="188" t="s">
        <v>220</v>
      </c>
      <c r="C68" s="188"/>
      <c r="D68" s="176" t="s">
        <v>56</v>
      </c>
      <c r="E68" s="189">
        <v>40914</v>
      </c>
      <c r="F68" s="190">
        <v>40920</v>
      </c>
      <c r="G68" s="180"/>
      <c r="H68" s="180" t="s">
        <v>78</v>
      </c>
      <c r="I68" s="180" t="s">
        <v>59</v>
      </c>
      <c r="J68" s="187">
        <v>95285.34</v>
      </c>
      <c r="K68" s="191"/>
      <c r="L68" s="180" t="s">
        <v>64</v>
      </c>
      <c r="M68" s="180" t="s">
        <v>12</v>
      </c>
      <c r="N68" s="184">
        <v>98051.16</v>
      </c>
      <c r="O68" s="184">
        <v>0</v>
      </c>
      <c r="P68" s="184">
        <v>0</v>
      </c>
      <c r="Q68" s="184">
        <v>83306</v>
      </c>
      <c r="R68" s="184">
        <v>121050</v>
      </c>
      <c r="S68" s="184"/>
      <c r="T68" s="192">
        <v>40909</v>
      </c>
      <c r="U68" s="193" t="s">
        <v>57</v>
      </c>
      <c r="V68" s="39"/>
      <c r="W68" s="36">
        <v>83306</v>
      </c>
      <c r="X68" s="37">
        <v>0</v>
      </c>
      <c r="Y68" s="38" t="s">
        <v>61</v>
      </c>
      <c r="Z68" s="36">
        <v>0</v>
      </c>
      <c r="AA68" s="164">
        <v>9.9999977562734044E-2</v>
      </c>
      <c r="AC68" s="165"/>
    </row>
    <row r="69" spans="1:29" ht="15.75" x14ac:dyDescent="0.25">
      <c r="A69" s="180" t="s">
        <v>221</v>
      </c>
      <c r="B69" s="188" t="s">
        <v>222</v>
      </c>
      <c r="C69" s="188"/>
      <c r="D69" s="176" t="s">
        <v>56</v>
      </c>
      <c r="E69" s="189">
        <v>41037</v>
      </c>
      <c r="F69" s="178" t="s">
        <v>57</v>
      </c>
      <c r="G69" s="180"/>
      <c r="H69" s="180" t="s">
        <v>58</v>
      </c>
      <c r="I69" s="180" t="s">
        <v>97</v>
      </c>
      <c r="J69" s="187">
        <v>-145.59</v>
      </c>
      <c r="K69" s="191"/>
      <c r="L69" s="180" t="s">
        <v>223</v>
      </c>
      <c r="M69" s="180" t="s">
        <v>16</v>
      </c>
      <c r="N69" s="184">
        <v>17107.740000000002</v>
      </c>
      <c r="O69" s="184">
        <v>18820</v>
      </c>
      <c r="P69" s="184">
        <v>0</v>
      </c>
      <c r="Q69" s="184">
        <v>14535.04</v>
      </c>
      <c r="R69" s="184">
        <v>18820</v>
      </c>
      <c r="S69" s="184"/>
      <c r="T69" s="192">
        <v>41030</v>
      </c>
      <c r="U69" s="193">
        <v>1</v>
      </c>
      <c r="V69" s="39"/>
      <c r="W69" s="36">
        <v>14535.04</v>
      </c>
      <c r="X69" s="37">
        <v>0</v>
      </c>
      <c r="Y69" s="38" t="s">
        <v>61</v>
      </c>
      <c r="Z69" s="36">
        <v>0</v>
      </c>
      <c r="AA69" s="164">
        <v>9.9999866259381731E-2</v>
      </c>
      <c r="AC69" s="165"/>
    </row>
    <row r="70" spans="1:29" ht="15.75" x14ac:dyDescent="0.25">
      <c r="A70" s="180" t="s">
        <v>224</v>
      </c>
      <c r="B70" s="188" t="s">
        <v>225</v>
      </c>
      <c r="C70" s="188"/>
      <c r="D70" s="176" t="s">
        <v>56</v>
      </c>
      <c r="E70" s="189">
        <v>40959</v>
      </c>
      <c r="F70" s="178" t="s">
        <v>57</v>
      </c>
      <c r="G70" s="180"/>
      <c r="H70" s="180" t="s">
        <v>58</v>
      </c>
      <c r="I70" s="180" t="s">
        <v>103</v>
      </c>
      <c r="J70" s="187">
        <v>8382.76</v>
      </c>
      <c r="K70" s="191"/>
      <c r="L70" s="180" t="s">
        <v>67</v>
      </c>
      <c r="M70" s="180" t="s">
        <v>14</v>
      </c>
      <c r="N70" s="184">
        <v>9765.57</v>
      </c>
      <c r="O70" s="184">
        <v>10740</v>
      </c>
      <c r="P70" s="184">
        <v>0</v>
      </c>
      <c r="Q70" s="184">
        <v>8297</v>
      </c>
      <c r="R70" s="184">
        <v>10740</v>
      </c>
      <c r="S70" s="184"/>
      <c r="T70" s="192">
        <v>40940</v>
      </c>
      <c r="U70" s="193">
        <v>1</v>
      </c>
      <c r="V70" s="39"/>
      <c r="W70" s="36">
        <v>8297</v>
      </c>
      <c r="X70" s="37">
        <v>0</v>
      </c>
      <c r="Y70" s="38" t="s">
        <v>61</v>
      </c>
      <c r="Z70" s="36">
        <v>0</v>
      </c>
      <c r="AA70" s="164">
        <v>0.10000011264064579</v>
      </c>
      <c r="AC70" s="165"/>
    </row>
    <row r="71" spans="1:29" ht="15.75" x14ac:dyDescent="0.25">
      <c r="A71" s="180" t="s">
        <v>226</v>
      </c>
      <c r="B71" s="188" t="s">
        <v>227</v>
      </c>
      <c r="C71" s="188"/>
      <c r="D71" s="176" t="s">
        <v>56</v>
      </c>
      <c r="E71" s="189">
        <v>40941</v>
      </c>
      <c r="F71" s="178" t="s">
        <v>57</v>
      </c>
      <c r="G71" s="180"/>
      <c r="H71" s="180" t="s">
        <v>58</v>
      </c>
      <c r="I71" s="180" t="s">
        <v>103</v>
      </c>
      <c r="J71" s="187">
        <v>70924.429999999993</v>
      </c>
      <c r="K71" s="191"/>
      <c r="L71" s="180" t="s">
        <v>133</v>
      </c>
      <c r="M71" s="180" t="s">
        <v>13</v>
      </c>
      <c r="N71" s="184">
        <v>2880</v>
      </c>
      <c r="O71" s="184">
        <v>11570</v>
      </c>
      <c r="P71" s="184">
        <v>0</v>
      </c>
      <c r="Q71" s="184">
        <v>2446.8988954970259</v>
      </c>
      <c r="R71" s="184">
        <v>70870</v>
      </c>
      <c r="S71" s="184"/>
      <c r="T71" s="192">
        <v>40940</v>
      </c>
      <c r="U71" s="193">
        <v>0.16325666713701142</v>
      </c>
      <c r="V71" s="39" t="s">
        <v>98</v>
      </c>
      <c r="W71" s="36">
        <v>2446.8988954970259</v>
      </c>
      <c r="X71" s="37">
        <v>0</v>
      </c>
      <c r="Y71" s="38" t="s">
        <v>61</v>
      </c>
      <c r="Z71" s="36">
        <v>0</v>
      </c>
      <c r="AA71" s="164">
        <v>0.10000000000000009</v>
      </c>
      <c r="AC71" s="165"/>
    </row>
    <row r="72" spans="1:29" ht="15.75" x14ac:dyDescent="0.25">
      <c r="A72" s="180" t="s">
        <v>228</v>
      </c>
      <c r="B72" s="188" t="s">
        <v>229</v>
      </c>
      <c r="C72" s="188"/>
      <c r="D72" s="176" t="s">
        <v>56</v>
      </c>
      <c r="E72" s="189">
        <v>40941</v>
      </c>
      <c r="F72" s="178" t="s">
        <v>57</v>
      </c>
      <c r="G72" s="180"/>
      <c r="H72" s="180" t="s">
        <v>58</v>
      </c>
      <c r="I72" s="180" t="s">
        <v>103</v>
      </c>
      <c r="J72" s="187">
        <v>38400.050000000003</v>
      </c>
      <c r="K72" s="191"/>
      <c r="L72" s="180" t="s">
        <v>129</v>
      </c>
      <c r="M72" s="180" t="s">
        <v>13</v>
      </c>
      <c r="N72" s="184">
        <v>2880</v>
      </c>
      <c r="O72" s="184">
        <v>6530</v>
      </c>
      <c r="P72" s="184">
        <v>0</v>
      </c>
      <c r="Q72" s="184">
        <v>2446.8988954970259</v>
      </c>
      <c r="R72" s="184">
        <v>38390</v>
      </c>
      <c r="S72" s="184"/>
      <c r="T72" s="192">
        <v>40940</v>
      </c>
      <c r="U72" s="193">
        <v>0.17009637926543369</v>
      </c>
      <c r="V72" s="39" t="s">
        <v>98</v>
      </c>
      <c r="W72" s="36">
        <v>2446.8988954970259</v>
      </c>
      <c r="X72" s="37">
        <v>0</v>
      </c>
      <c r="Y72" s="38" t="s">
        <v>61</v>
      </c>
      <c r="Z72" s="36">
        <v>0</v>
      </c>
      <c r="AA72" s="164">
        <v>0.10000000000000009</v>
      </c>
      <c r="AC72" s="165"/>
    </row>
    <row r="73" spans="1:29" ht="15.75" x14ac:dyDescent="0.25">
      <c r="A73" s="180" t="s">
        <v>230</v>
      </c>
      <c r="B73" s="188" t="s">
        <v>231</v>
      </c>
      <c r="C73" s="188"/>
      <c r="D73" s="176" t="s">
        <v>56</v>
      </c>
      <c r="E73" s="189">
        <v>40725</v>
      </c>
      <c r="F73" s="190">
        <v>40746</v>
      </c>
      <c r="G73" s="180"/>
      <c r="H73" s="180" t="s">
        <v>78</v>
      </c>
      <c r="I73" s="180" t="s">
        <v>97</v>
      </c>
      <c r="J73" s="187">
        <v>2892.42</v>
      </c>
      <c r="K73" s="191"/>
      <c r="L73" s="180" t="s">
        <v>232</v>
      </c>
      <c r="M73" s="180" t="s">
        <v>14</v>
      </c>
      <c r="N73" s="184">
        <v>66199.543689320402</v>
      </c>
      <c r="O73" s="184">
        <v>49720</v>
      </c>
      <c r="P73" s="184">
        <v>0</v>
      </c>
      <c r="Q73" s="184">
        <v>53566</v>
      </c>
      <c r="R73" s="184">
        <v>103310</v>
      </c>
      <c r="S73" s="184"/>
      <c r="T73" s="192">
        <v>40725</v>
      </c>
      <c r="U73" s="193">
        <v>0.48126996418546125</v>
      </c>
      <c r="V73" s="39"/>
      <c r="W73" s="36">
        <v>53566</v>
      </c>
      <c r="X73" s="37">
        <v>0</v>
      </c>
      <c r="Y73" s="38" t="s">
        <v>61</v>
      </c>
      <c r="Z73" s="36">
        <v>0</v>
      </c>
      <c r="AA73" s="164">
        <v>0.10000004302525944</v>
      </c>
      <c r="AC73" s="165"/>
    </row>
    <row r="74" spans="1:29" ht="15.75" x14ac:dyDescent="0.25">
      <c r="A74" s="180" t="s">
        <v>233</v>
      </c>
      <c r="B74" s="188" t="s">
        <v>234</v>
      </c>
      <c r="C74" s="188"/>
      <c r="D74" s="176" t="s">
        <v>56</v>
      </c>
      <c r="E74" s="189">
        <v>40784</v>
      </c>
      <c r="F74" s="190">
        <v>40794</v>
      </c>
      <c r="G74" s="180"/>
      <c r="H74" s="180" t="s">
        <v>78</v>
      </c>
      <c r="I74" s="180" t="s">
        <v>103</v>
      </c>
      <c r="J74" s="187">
        <v>53518.55</v>
      </c>
      <c r="K74" s="191">
        <v>40781</v>
      </c>
      <c r="L74" s="180" t="s">
        <v>235</v>
      </c>
      <c r="M74" s="180" t="s">
        <v>12</v>
      </c>
      <c r="N74" s="184">
        <v>52360.02</v>
      </c>
      <c r="O74" s="184">
        <v>0</v>
      </c>
      <c r="P74" s="184">
        <v>0</v>
      </c>
      <c r="Q74" s="184">
        <v>44486</v>
      </c>
      <c r="R74" s="184">
        <v>62290</v>
      </c>
      <c r="S74" s="184"/>
      <c r="T74" s="192">
        <v>40756</v>
      </c>
      <c r="U74" s="193" t="s">
        <v>57</v>
      </c>
      <c r="V74" s="39"/>
      <c r="W74" s="36">
        <v>44486</v>
      </c>
      <c r="X74" s="37">
        <v>0</v>
      </c>
      <c r="Y74" s="38" t="s">
        <v>61</v>
      </c>
      <c r="Z74" s="36">
        <v>0</v>
      </c>
      <c r="AA74" s="164">
        <v>9.9999957983210708E-2</v>
      </c>
      <c r="AC74" s="165"/>
    </row>
    <row r="75" spans="1:29" ht="15.75" x14ac:dyDescent="0.25">
      <c r="A75" s="174" t="s">
        <v>236</v>
      </c>
      <c r="B75" s="175" t="s">
        <v>237</v>
      </c>
      <c r="C75" s="175"/>
      <c r="D75" s="176" t="s">
        <v>56</v>
      </c>
      <c r="E75" s="177">
        <v>40798</v>
      </c>
      <c r="F75" s="178">
        <v>40816</v>
      </c>
      <c r="G75" s="179"/>
      <c r="H75" s="180" t="s">
        <v>78</v>
      </c>
      <c r="I75" s="180" t="s">
        <v>103</v>
      </c>
      <c r="J75" s="187">
        <v>108542.61</v>
      </c>
      <c r="K75" s="182">
        <v>40836</v>
      </c>
      <c r="L75" s="179" t="s">
        <v>79</v>
      </c>
      <c r="M75" s="179" t="s">
        <v>12</v>
      </c>
      <c r="N75" s="183">
        <v>91681.533980582535</v>
      </c>
      <c r="O75" s="183">
        <v>0</v>
      </c>
      <c r="P75" s="183">
        <v>0</v>
      </c>
      <c r="Q75" s="184">
        <v>74185</v>
      </c>
      <c r="R75" s="183">
        <v>132100</v>
      </c>
      <c r="S75" s="183"/>
      <c r="T75" s="185">
        <v>40787</v>
      </c>
      <c r="U75" s="186" t="s">
        <v>57</v>
      </c>
      <c r="V75" s="40"/>
      <c r="W75" s="36">
        <v>74185</v>
      </c>
      <c r="X75" s="37">
        <v>0</v>
      </c>
      <c r="Y75" s="38" t="s">
        <v>61</v>
      </c>
      <c r="Z75" s="36">
        <v>0</v>
      </c>
      <c r="AA75" s="164">
        <v>0.10000002076362313</v>
      </c>
      <c r="AC75" s="165"/>
    </row>
    <row r="76" spans="1:29" ht="15.75" x14ac:dyDescent="0.25">
      <c r="A76" s="180" t="s">
        <v>238</v>
      </c>
      <c r="B76" s="188" t="s">
        <v>239</v>
      </c>
      <c r="C76" s="188"/>
      <c r="D76" s="176" t="s">
        <v>56</v>
      </c>
      <c r="E76" s="189">
        <v>40756</v>
      </c>
      <c r="F76" s="178" t="s">
        <v>57</v>
      </c>
      <c r="G76" s="180"/>
      <c r="H76" s="180" t="s">
        <v>58</v>
      </c>
      <c r="I76" s="180" t="s">
        <v>103</v>
      </c>
      <c r="J76" s="187">
        <v>2149.41</v>
      </c>
      <c r="K76" s="191"/>
      <c r="L76" s="180" t="s">
        <v>106</v>
      </c>
      <c r="M76" s="180" t="s">
        <v>14</v>
      </c>
      <c r="N76" s="184">
        <v>16512.194174757286</v>
      </c>
      <c r="O76" s="184">
        <v>18710</v>
      </c>
      <c r="P76" s="184">
        <v>0</v>
      </c>
      <c r="Q76" s="184">
        <v>13361</v>
      </c>
      <c r="R76" s="184">
        <v>18710</v>
      </c>
      <c r="S76" s="184"/>
      <c r="T76" s="192">
        <v>40756</v>
      </c>
      <c r="U76" s="193">
        <v>1</v>
      </c>
      <c r="V76" s="39"/>
      <c r="W76" s="36">
        <v>13361</v>
      </c>
      <c r="X76" s="37">
        <v>0</v>
      </c>
      <c r="Y76" s="38" t="s">
        <v>61</v>
      </c>
      <c r="Z76" s="36">
        <v>0</v>
      </c>
      <c r="AA76" s="164">
        <v>0.10000015486938585</v>
      </c>
      <c r="AC76" s="165"/>
    </row>
    <row r="77" spans="1:29" ht="15.75" x14ac:dyDescent="0.25">
      <c r="A77" s="180" t="s">
        <v>240</v>
      </c>
      <c r="B77" s="188" t="s">
        <v>241</v>
      </c>
      <c r="C77" s="188"/>
      <c r="D77" s="176" t="s">
        <v>56</v>
      </c>
      <c r="E77" s="189">
        <v>40806</v>
      </c>
      <c r="F77" s="190">
        <v>40816</v>
      </c>
      <c r="G77" s="180"/>
      <c r="H77" s="180" t="s">
        <v>78</v>
      </c>
      <c r="I77" s="180" t="s">
        <v>103</v>
      </c>
      <c r="J77" s="187">
        <v>3643.28</v>
      </c>
      <c r="K77" s="191"/>
      <c r="L77" s="180" t="s">
        <v>79</v>
      </c>
      <c r="M77" s="180" t="s">
        <v>12</v>
      </c>
      <c r="N77" s="184">
        <v>67246.310679611648</v>
      </c>
      <c r="O77" s="184">
        <v>0</v>
      </c>
      <c r="P77" s="184">
        <v>0</v>
      </c>
      <c r="Q77" s="184">
        <v>57134</v>
      </c>
      <c r="R77" s="184">
        <v>112080</v>
      </c>
      <c r="S77" s="184"/>
      <c r="T77" s="192">
        <v>40787</v>
      </c>
      <c r="U77" s="193" t="s">
        <v>57</v>
      </c>
      <c r="V77" s="39"/>
      <c r="W77" s="36">
        <v>57134</v>
      </c>
      <c r="X77" s="37">
        <v>0</v>
      </c>
      <c r="Y77" s="38" t="s">
        <v>61</v>
      </c>
      <c r="Z77" s="36">
        <v>0</v>
      </c>
      <c r="AA77" s="164">
        <v>4.7612702081153424E-2</v>
      </c>
      <c r="AC77" s="165"/>
    </row>
    <row r="78" spans="1:29" ht="15.75" x14ac:dyDescent="0.25">
      <c r="A78" s="180" t="s">
        <v>242</v>
      </c>
      <c r="B78" s="188" t="s">
        <v>243</v>
      </c>
      <c r="C78" s="188"/>
      <c r="D78" s="176" t="s">
        <v>56</v>
      </c>
      <c r="E78" s="189">
        <v>40756</v>
      </c>
      <c r="F78" s="190">
        <v>40779</v>
      </c>
      <c r="G78" s="180"/>
      <c r="H78" s="180" t="s">
        <v>78</v>
      </c>
      <c r="I78" s="180" t="s">
        <v>97</v>
      </c>
      <c r="J78" s="187">
        <v>537937.26</v>
      </c>
      <c r="K78" s="191">
        <v>40786</v>
      </c>
      <c r="L78" s="180" t="s">
        <v>14</v>
      </c>
      <c r="M78" s="180" t="s">
        <v>14</v>
      </c>
      <c r="N78" s="184">
        <v>349611.80582524277</v>
      </c>
      <c r="O78" s="184">
        <v>396110</v>
      </c>
      <c r="P78" s="184">
        <v>0</v>
      </c>
      <c r="Q78" s="184">
        <v>282891.78000000003</v>
      </c>
      <c r="R78" s="184">
        <v>396110</v>
      </c>
      <c r="S78" s="184"/>
      <c r="T78" s="192">
        <v>40756</v>
      </c>
      <c r="U78" s="193">
        <v>1</v>
      </c>
      <c r="V78" s="39"/>
      <c r="W78" s="36">
        <v>282891.78000000003</v>
      </c>
      <c r="X78" s="37">
        <v>0</v>
      </c>
      <c r="Y78" s="38" t="s">
        <v>61</v>
      </c>
      <c r="Z78" s="36">
        <v>0</v>
      </c>
      <c r="AA78" s="164">
        <v>9.9999998465346351E-2</v>
      </c>
      <c r="AC78" s="165"/>
    </row>
    <row r="79" spans="1:29" ht="15.75" x14ac:dyDescent="0.25">
      <c r="A79" s="180" t="s">
        <v>244</v>
      </c>
      <c r="B79" s="188" t="s">
        <v>245</v>
      </c>
      <c r="C79" s="188"/>
      <c r="D79" s="176" t="s">
        <v>56</v>
      </c>
      <c r="E79" s="189">
        <v>40756</v>
      </c>
      <c r="F79" s="178" t="s">
        <v>57</v>
      </c>
      <c r="G79" s="180"/>
      <c r="H79" s="180" t="s">
        <v>58</v>
      </c>
      <c r="I79" s="180" t="s">
        <v>103</v>
      </c>
      <c r="J79" s="187">
        <v>3224.87</v>
      </c>
      <c r="K79" s="191"/>
      <c r="L79" s="180" t="s">
        <v>64</v>
      </c>
      <c r="M79" s="180" t="s">
        <v>12</v>
      </c>
      <c r="N79" s="184">
        <v>38798.271844660194</v>
      </c>
      <c r="O79" s="184">
        <v>0</v>
      </c>
      <c r="P79" s="184">
        <v>0</v>
      </c>
      <c r="Q79" s="184">
        <v>31394</v>
      </c>
      <c r="R79" s="184">
        <v>53580</v>
      </c>
      <c r="S79" s="184"/>
      <c r="T79" s="192">
        <v>40756</v>
      </c>
      <c r="U79" s="193" t="s">
        <v>57</v>
      </c>
      <c r="V79" s="39"/>
      <c r="W79" s="36">
        <v>31394</v>
      </c>
      <c r="X79" s="37">
        <v>0</v>
      </c>
      <c r="Y79" s="38" t="s">
        <v>61</v>
      </c>
      <c r="Z79" s="36">
        <v>0</v>
      </c>
      <c r="AA79" s="164">
        <v>9.9999913375689919E-2</v>
      </c>
      <c r="AC79" s="165"/>
    </row>
    <row r="80" spans="1:29" ht="15.75" x14ac:dyDescent="0.25">
      <c r="A80" s="180" t="s">
        <v>246</v>
      </c>
      <c r="B80" s="188" t="s">
        <v>247</v>
      </c>
      <c r="C80" s="188"/>
      <c r="D80" s="176" t="s">
        <v>56</v>
      </c>
      <c r="E80" s="189">
        <v>40756</v>
      </c>
      <c r="F80" s="178" t="s">
        <v>57</v>
      </c>
      <c r="G80" s="180"/>
      <c r="H80" s="180" t="s">
        <v>58</v>
      </c>
      <c r="I80" s="180" t="s">
        <v>59</v>
      </c>
      <c r="J80" s="187">
        <v>23724.86</v>
      </c>
      <c r="K80" s="191">
        <v>40785</v>
      </c>
      <c r="L80" s="180" t="s">
        <v>235</v>
      </c>
      <c r="M80" s="180" t="s">
        <v>12</v>
      </c>
      <c r="N80" s="184">
        <v>26937.825242718449</v>
      </c>
      <c r="O80" s="184">
        <v>8760</v>
      </c>
      <c r="P80" s="184">
        <v>0</v>
      </c>
      <c r="Q80" s="184">
        <v>21797</v>
      </c>
      <c r="R80" s="184">
        <v>30520</v>
      </c>
      <c r="S80" s="184"/>
      <c r="T80" s="192">
        <v>40756</v>
      </c>
      <c r="U80" s="193">
        <v>0.28702490170380079</v>
      </c>
      <c r="V80" s="39"/>
      <c r="W80" s="36">
        <v>21797</v>
      </c>
      <c r="X80" s="37">
        <v>0</v>
      </c>
      <c r="Y80" s="38" t="s">
        <v>61</v>
      </c>
      <c r="Z80" s="36">
        <v>0</v>
      </c>
      <c r="AA80" s="164">
        <v>0.10000011404003772</v>
      </c>
      <c r="AC80" s="165"/>
    </row>
    <row r="81" spans="1:29" ht="15.75" x14ac:dyDescent="0.25">
      <c r="A81" s="180" t="s">
        <v>248</v>
      </c>
      <c r="B81" s="188" t="s">
        <v>249</v>
      </c>
      <c r="C81" s="188"/>
      <c r="D81" s="176" t="s">
        <v>56</v>
      </c>
      <c r="E81" s="189">
        <v>40756</v>
      </c>
      <c r="F81" s="190">
        <v>41100</v>
      </c>
      <c r="G81" s="180"/>
      <c r="H81" s="180" t="s">
        <v>78</v>
      </c>
      <c r="I81" s="180" t="s">
        <v>97</v>
      </c>
      <c r="J81" s="187">
        <v>134245.03</v>
      </c>
      <c r="K81" s="191"/>
      <c r="L81" s="180" t="s">
        <v>111</v>
      </c>
      <c r="M81" s="180" t="s">
        <v>12</v>
      </c>
      <c r="N81" s="184">
        <v>127044.47</v>
      </c>
      <c r="O81" s="184">
        <v>74680</v>
      </c>
      <c r="P81" s="184">
        <v>0</v>
      </c>
      <c r="Q81" s="184">
        <v>107939.23</v>
      </c>
      <c r="R81" s="184">
        <v>156150</v>
      </c>
      <c r="S81" s="184"/>
      <c r="T81" s="192">
        <v>41091</v>
      </c>
      <c r="U81" s="193">
        <v>0.47825808517451168</v>
      </c>
      <c r="V81" s="39" t="s">
        <v>250</v>
      </c>
      <c r="W81" s="36">
        <v>107939.23</v>
      </c>
      <c r="X81" s="37">
        <v>0</v>
      </c>
      <c r="Y81" s="38" t="s">
        <v>61</v>
      </c>
      <c r="Z81" s="36">
        <v>0</v>
      </c>
      <c r="AA81" s="164">
        <v>9.9999967877390628E-2</v>
      </c>
      <c r="AC81" s="165"/>
    </row>
    <row r="82" spans="1:29" ht="15.75" x14ac:dyDescent="0.25">
      <c r="A82" s="180" t="s">
        <v>251</v>
      </c>
      <c r="B82" s="188" t="s">
        <v>252</v>
      </c>
      <c r="C82" s="188"/>
      <c r="D82" s="176" t="s">
        <v>56</v>
      </c>
      <c r="E82" s="189">
        <v>40725</v>
      </c>
      <c r="F82" s="190">
        <v>40746</v>
      </c>
      <c r="G82" s="180"/>
      <c r="H82" s="180" t="s">
        <v>78</v>
      </c>
      <c r="I82" s="180" t="s">
        <v>103</v>
      </c>
      <c r="J82" s="187">
        <v>137416.57999999999</v>
      </c>
      <c r="K82" s="191"/>
      <c r="L82" s="180" t="s">
        <v>79</v>
      </c>
      <c r="M82" s="180" t="s">
        <v>12</v>
      </c>
      <c r="N82" s="184">
        <v>117393.39</v>
      </c>
      <c r="O82" s="184">
        <v>58400</v>
      </c>
      <c r="P82" s="184">
        <v>0</v>
      </c>
      <c r="Q82" s="184">
        <v>94990</v>
      </c>
      <c r="R82" s="184">
        <v>125610.92</v>
      </c>
      <c r="S82" s="184"/>
      <c r="T82" s="192">
        <v>40725</v>
      </c>
      <c r="U82" s="193">
        <v>0.46492773080557009</v>
      </c>
      <c r="V82" s="39"/>
      <c r="W82" s="36">
        <v>94990</v>
      </c>
      <c r="X82" s="37">
        <v>0</v>
      </c>
      <c r="Y82" s="38" t="s">
        <v>61</v>
      </c>
      <c r="Z82" s="36">
        <v>0</v>
      </c>
      <c r="AA82" s="164">
        <v>9.9999985944694281E-2</v>
      </c>
      <c r="AC82" s="165"/>
    </row>
    <row r="83" spans="1:29" ht="15.75" x14ac:dyDescent="0.25">
      <c r="A83" s="180" t="s">
        <v>253</v>
      </c>
      <c r="B83" s="188" t="s">
        <v>254</v>
      </c>
      <c r="C83" s="188"/>
      <c r="D83" s="176" t="s">
        <v>56</v>
      </c>
      <c r="E83" s="189">
        <v>41340</v>
      </c>
      <c r="F83" s="178">
        <v>41519</v>
      </c>
      <c r="G83" s="180"/>
      <c r="H83" s="180" t="s">
        <v>58</v>
      </c>
      <c r="I83" s="180" t="s">
        <v>103</v>
      </c>
      <c r="J83" s="187">
        <v>4783.84</v>
      </c>
      <c r="K83" s="191"/>
      <c r="L83" s="180" t="s">
        <v>111</v>
      </c>
      <c r="M83" s="180" t="s">
        <v>12</v>
      </c>
      <c r="N83" s="184">
        <v>29623.91</v>
      </c>
      <c r="O83" s="184">
        <v>54480</v>
      </c>
      <c r="P83" s="184">
        <v>0</v>
      </c>
      <c r="Q83" s="184">
        <v>25169</v>
      </c>
      <c r="R83" s="184">
        <v>61580</v>
      </c>
      <c r="S83" s="184"/>
      <c r="T83" s="192">
        <v>41334</v>
      </c>
      <c r="U83" s="193">
        <v>0.88470282559272495</v>
      </c>
      <c r="V83" s="39"/>
      <c r="W83" s="36">
        <v>25169</v>
      </c>
      <c r="X83" s="37">
        <v>0</v>
      </c>
      <c r="Y83" s="38" t="s">
        <v>61</v>
      </c>
      <c r="Z83" s="36">
        <v>0</v>
      </c>
      <c r="AA83" s="164">
        <v>9.9999888603507614E-2</v>
      </c>
      <c r="AC83" s="165"/>
    </row>
    <row r="84" spans="1:29" ht="15.75" x14ac:dyDescent="0.25">
      <c r="A84" s="180" t="s">
        <v>255</v>
      </c>
      <c r="B84" s="188" t="s">
        <v>256</v>
      </c>
      <c r="C84" s="188"/>
      <c r="D84" s="176" t="s">
        <v>56</v>
      </c>
      <c r="E84" s="189">
        <v>40725</v>
      </c>
      <c r="F84" s="190">
        <v>40746</v>
      </c>
      <c r="G84" s="180"/>
      <c r="H84" s="180" t="s">
        <v>58</v>
      </c>
      <c r="I84" s="180" t="s">
        <v>103</v>
      </c>
      <c r="J84" s="187">
        <v>46934.59</v>
      </c>
      <c r="K84" s="191">
        <v>40799</v>
      </c>
      <c r="L84" s="180" t="s">
        <v>67</v>
      </c>
      <c r="M84" s="180" t="s">
        <v>14</v>
      </c>
      <c r="N84" s="184">
        <v>48988.601941747576</v>
      </c>
      <c r="O84" s="184">
        <v>51900</v>
      </c>
      <c r="P84" s="184">
        <v>0</v>
      </c>
      <c r="Q84" s="184">
        <v>39639.599999999999</v>
      </c>
      <c r="R84" s="184">
        <v>55500</v>
      </c>
      <c r="S84" s="184"/>
      <c r="T84" s="192">
        <v>40725</v>
      </c>
      <c r="U84" s="193">
        <v>0.93513513513513513</v>
      </c>
      <c r="V84" s="39"/>
      <c r="W84" s="36">
        <v>39639.599999999999</v>
      </c>
      <c r="X84" s="37">
        <v>0</v>
      </c>
      <c r="Y84" s="38" t="s">
        <v>61</v>
      </c>
      <c r="Z84" s="36">
        <v>0</v>
      </c>
      <c r="AA84" s="164">
        <v>0.10000005123482492</v>
      </c>
      <c r="AC84" s="165"/>
    </row>
    <row r="85" spans="1:29" ht="15.75" x14ac:dyDescent="0.25">
      <c r="A85" s="180" t="s">
        <v>257</v>
      </c>
      <c r="B85" s="188" t="s">
        <v>258</v>
      </c>
      <c r="C85" s="188"/>
      <c r="D85" s="176" t="s">
        <v>56</v>
      </c>
      <c r="E85" s="189">
        <v>40787</v>
      </c>
      <c r="F85" s="178" t="s">
        <v>57</v>
      </c>
      <c r="G85" s="180"/>
      <c r="H85" s="180" t="s">
        <v>58</v>
      </c>
      <c r="I85" s="180" t="s">
        <v>97</v>
      </c>
      <c r="J85" s="187">
        <v>38422.080000000002</v>
      </c>
      <c r="K85" s="191"/>
      <c r="L85" s="180" t="s">
        <v>111</v>
      </c>
      <c r="M85" s="180" t="s">
        <v>12</v>
      </c>
      <c r="N85" s="184">
        <v>24236.78</v>
      </c>
      <c r="O85" s="184">
        <v>0</v>
      </c>
      <c r="P85" s="184">
        <v>0</v>
      </c>
      <c r="Q85" s="184">
        <v>29772</v>
      </c>
      <c r="R85" s="184">
        <v>38550</v>
      </c>
      <c r="S85" s="184"/>
      <c r="T85" s="192">
        <v>40787</v>
      </c>
      <c r="U85" s="193" t="s">
        <v>57</v>
      </c>
      <c r="V85" s="39" t="s">
        <v>259</v>
      </c>
      <c r="W85" s="36">
        <v>20592</v>
      </c>
      <c r="X85" s="37">
        <v>-9180</v>
      </c>
      <c r="Y85" s="38" t="s">
        <v>61</v>
      </c>
      <c r="Z85" s="36">
        <v>-9180</v>
      </c>
      <c r="AA85" s="164">
        <v>9.9999818457762402E-2</v>
      </c>
      <c r="AC85" s="165"/>
    </row>
    <row r="86" spans="1:29" ht="15.75" x14ac:dyDescent="0.25">
      <c r="A86" s="180" t="s">
        <v>260</v>
      </c>
      <c r="B86" s="188" t="s">
        <v>261</v>
      </c>
      <c r="C86" s="188"/>
      <c r="D86" s="176" t="s">
        <v>56</v>
      </c>
      <c r="E86" s="189">
        <v>40800</v>
      </c>
      <c r="F86" s="190">
        <v>40816</v>
      </c>
      <c r="G86" s="180"/>
      <c r="H86" s="180" t="s">
        <v>78</v>
      </c>
      <c r="I86" s="180" t="s">
        <v>59</v>
      </c>
      <c r="J86" s="187">
        <v>0</v>
      </c>
      <c r="K86" s="191"/>
      <c r="L86" s="180" t="s">
        <v>64</v>
      </c>
      <c r="M86" s="180" t="s">
        <v>12</v>
      </c>
      <c r="N86" s="184">
        <v>70481.757281553408</v>
      </c>
      <c r="O86" s="184">
        <v>0</v>
      </c>
      <c r="P86" s="184">
        <v>0</v>
      </c>
      <c r="Q86" s="184">
        <v>57031</v>
      </c>
      <c r="R86" s="184">
        <v>88610</v>
      </c>
      <c r="S86" s="184"/>
      <c r="T86" s="192">
        <v>40787</v>
      </c>
      <c r="U86" s="193" t="s">
        <v>57</v>
      </c>
      <c r="V86" s="39"/>
      <c r="W86" s="36">
        <v>57031</v>
      </c>
      <c r="X86" s="37">
        <v>0</v>
      </c>
      <c r="Y86" s="38" t="s">
        <v>61</v>
      </c>
      <c r="Z86" s="36">
        <v>0</v>
      </c>
      <c r="AA86" s="164">
        <v>9.9999936504264753E-2</v>
      </c>
      <c r="AC86" s="165"/>
    </row>
    <row r="87" spans="1:29" ht="15.75" x14ac:dyDescent="0.25">
      <c r="A87" s="180" t="s">
        <v>262</v>
      </c>
      <c r="B87" s="188" t="s">
        <v>263</v>
      </c>
      <c r="C87" s="188"/>
      <c r="D87" s="176" t="s">
        <v>56</v>
      </c>
      <c r="E87" s="189">
        <v>40756</v>
      </c>
      <c r="F87" s="178" t="s">
        <v>57</v>
      </c>
      <c r="G87" s="180"/>
      <c r="H87" s="180" t="s">
        <v>58</v>
      </c>
      <c r="I87" s="180" t="s">
        <v>103</v>
      </c>
      <c r="J87" s="187">
        <v>-0.01</v>
      </c>
      <c r="K87" s="191"/>
      <c r="L87" s="180" t="s">
        <v>67</v>
      </c>
      <c r="M87" s="180" t="s">
        <v>14</v>
      </c>
      <c r="N87" s="184">
        <v>6719.3203883495153</v>
      </c>
      <c r="O87" s="184">
        <v>7610</v>
      </c>
      <c r="P87" s="184">
        <v>0</v>
      </c>
      <c r="Q87" s="184">
        <v>5437</v>
      </c>
      <c r="R87" s="184">
        <v>7610</v>
      </c>
      <c r="S87" s="184"/>
      <c r="T87" s="192">
        <v>40756</v>
      </c>
      <c r="U87" s="193">
        <v>1</v>
      </c>
      <c r="V87" s="39"/>
      <c r="W87" s="36">
        <v>5437</v>
      </c>
      <c r="X87" s="37">
        <v>0</v>
      </c>
      <c r="Y87" s="38" t="s">
        <v>61</v>
      </c>
      <c r="Z87" s="36">
        <v>0</v>
      </c>
      <c r="AA87" s="164">
        <v>0.10000064473588921</v>
      </c>
      <c r="AC87" s="165"/>
    </row>
    <row r="88" spans="1:29" ht="15.75" x14ac:dyDescent="0.25">
      <c r="A88" s="180" t="s">
        <v>264</v>
      </c>
      <c r="B88" s="188" t="s">
        <v>265</v>
      </c>
      <c r="C88" s="188"/>
      <c r="D88" s="176" t="s">
        <v>56</v>
      </c>
      <c r="E88" s="189">
        <v>41010</v>
      </c>
      <c r="F88" s="178" t="s">
        <v>57</v>
      </c>
      <c r="G88" s="180"/>
      <c r="H88" s="180" t="s">
        <v>58</v>
      </c>
      <c r="I88" s="180" t="s">
        <v>103</v>
      </c>
      <c r="J88" s="187">
        <v>26804.99</v>
      </c>
      <c r="K88" s="191"/>
      <c r="L88" s="180" t="s">
        <v>67</v>
      </c>
      <c r="M88" s="180" t="s">
        <v>14</v>
      </c>
      <c r="N88" s="184">
        <v>24249.14</v>
      </c>
      <c r="O88" s="184">
        <v>26670</v>
      </c>
      <c r="P88" s="184">
        <v>0</v>
      </c>
      <c r="Q88" s="184">
        <v>20602.5</v>
      </c>
      <c r="R88" s="184">
        <v>26670</v>
      </c>
      <c r="S88" s="184"/>
      <c r="T88" s="192">
        <v>41000</v>
      </c>
      <c r="U88" s="193">
        <v>1</v>
      </c>
      <c r="V88" s="39"/>
      <c r="W88" s="36">
        <v>20602.5</v>
      </c>
      <c r="X88" s="37">
        <v>0</v>
      </c>
      <c r="Y88" s="38" t="s">
        <v>61</v>
      </c>
      <c r="Z88" s="36">
        <v>0</v>
      </c>
      <c r="AA88" s="164">
        <v>9.9999886593928E-2</v>
      </c>
      <c r="AC88" s="165"/>
    </row>
    <row r="89" spans="1:29" ht="15.75" x14ac:dyDescent="0.25">
      <c r="A89" s="180" t="s">
        <v>266</v>
      </c>
      <c r="B89" s="188" t="s">
        <v>267</v>
      </c>
      <c r="C89" s="188"/>
      <c r="D89" s="176" t="s">
        <v>56</v>
      </c>
      <c r="E89" s="189">
        <v>40756</v>
      </c>
      <c r="F89" s="190">
        <v>40766</v>
      </c>
      <c r="G89" s="180"/>
      <c r="H89" s="180" t="s">
        <v>78</v>
      </c>
      <c r="I89" s="180" t="s">
        <v>59</v>
      </c>
      <c r="J89" s="187">
        <v>0</v>
      </c>
      <c r="K89" s="191"/>
      <c r="L89" s="180" t="s">
        <v>67</v>
      </c>
      <c r="M89" s="180" t="s">
        <v>14</v>
      </c>
      <c r="N89" s="184">
        <v>55704.699029126205</v>
      </c>
      <c r="O89" s="184">
        <v>61250</v>
      </c>
      <c r="P89" s="184">
        <v>0</v>
      </c>
      <c r="Q89" s="184">
        <v>45074</v>
      </c>
      <c r="R89" s="184">
        <v>63110</v>
      </c>
      <c r="S89" s="184"/>
      <c r="T89" s="192">
        <v>40756</v>
      </c>
      <c r="U89" s="193">
        <v>0.97052765013468545</v>
      </c>
      <c r="V89" s="39"/>
      <c r="W89" s="36">
        <v>45074</v>
      </c>
      <c r="X89" s="37">
        <v>0</v>
      </c>
      <c r="Y89" s="38" t="s">
        <v>61</v>
      </c>
      <c r="Z89" s="36">
        <v>0</v>
      </c>
      <c r="AA89" s="164">
        <v>9.9999923561908455E-2</v>
      </c>
      <c r="AC89" s="165"/>
    </row>
    <row r="90" spans="1:29" ht="15.75" x14ac:dyDescent="0.25">
      <c r="A90" s="180" t="s">
        <v>268</v>
      </c>
      <c r="B90" s="188" t="s">
        <v>269</v>
      </c>
      <c r="C90" s="188"/>
      <c r="D90" s="176" t="s">
        <v>56</v>
      </c>
      <c r="E90" s="189">
        <v>40756</v>
      </c>
      <c r="F90" s="178" t="s">
        <v>57</v>
      </c>
      <c r="G90" s="180"/>
      <c r="H90" s="180" t="s">
        <v>58</v>
      </c>
      <c r="I90" s="180" t="s">
        <v>59</v>
      </c>
      <c r="J90" s="187">
        <v>0</v>
      </c>
      <c r="K90" s="191"/>
      <c r="L90" s="180" t="s">
        <v>67</v>
      </c>
      <c r="M90" s="180" t="s">
        <v>14</v>
      </c>
      <c r="N90" s="184">
        <v>15759.563106796119</v>
      </c>
      <c r="O90" s="184">
        <v>17860</v>
      </c>
      <c r="P90" s="184">
        <v>0</v>
      </c>
      <c r="Q90" s="184">
        <v>12752</v>
      </c>
      <c r="R90" s="184">
        <v>17860</v>
      </c>
      <c r="S90" s="184"/>
      <c r="T90" s="192">
        <v>40756</v>
      </c>
      <c r="U90" s="193">
        <v>1</v>
      </c>
      <c r="V90" s="39"/>
      <c r="W90" s="36">
        <v>12752</v>
      </c>
      <c r="X90" s="37">
        <v>0</v>
      </c>
      <c r="Y90" s="38" t="s">
        <v>61</v>
      </c>
      <c r="Z90" s="36">
        <v>0</v>
      </c>
      <c r="AA90" s="164">
        <v>0.10000027269009704</v>
      </c>
      <c r="AC90" s="165"/>
    </row>
    <row r="91" spans="1:29" ht="15.75" x14ac:dyDescent="0.25">
      <c r="A91" s="180" t="s">
        <v>270</v>
      </c>
      <c r="B91" s="188" t="s">
        <v>271</v>
      </c>
      <c r="C91" s="188"/>
      <c r="D91" s="176" t="s">
        <v>56</v>
      </c>
      <c r="E91" s="189">
        <v>40756</v>
      </c>
      <c r="F91" s="190">
        <v>40777</v>
      </c>
      <c r="G91" s="180"/>
      <c r="H91" s="180" t="s">
        <v>78</v>
      </c>
      <c r="I91" s="180" t="s">
        <v>103</v>
      </c>
      <c r="J91" s="187">
        <v>1949.06</v>
      </c>
      <c r="K91" s="191"/>
      <c r="L91" s="180" t="s">
        <v>79</v>
      </c>
      <c r="M91" s="180" t="s">
        <v>12</v>
      </c>
      <c r="N91" s="184">
        <v>85267.466019417494</v>
      </c>
      <c r="O91" s="184">
        <v>87160</v>
      </c>
      <c r="P91" s="184">
        <v>0</v>
      </c>
      <c r="Q91" s="184">
        <v>72445</v>
      </c>
      <c r="R91" s="184">
        <v>124910</v>
      </c>
      <c r="S91" s="184"/>
      <c r="T91" s="192">
        <v>40756</v>
      </c>
      <c r="U91" s="193">
        <v>0.69778240333039787</v>
      </c>
      <c r="V91" s="39"/>
      <c r="W91" s="36">
        <v>72445</v>
      </c>
      <c r="X91" s="37">
        <v>0</v>
      </c>
      <c r="Y91" s="38" t="s">
        <v>61</v>
      </c>
      <c r="Z91" s="36">
        <v>0</v>
      </c>
      <c r="AA91" s="164">
        <v>4.7615374275984168E-2</v>
      </c>
      <c r="AC91" s="165"/>
    </row>
    <row r="92" spans="1:29" ht="15.75" x14ac:dyDescent="0.25">
      <c r="A92" s="180" t="s">
        <v>272</v>
      </c>
      <c r="B92" s="188" t="s">
        <v>273</v>
      </c>
      <c r="C92" s="188"/>
      <c r="D92" s="176" t="s">
        <v>56</v>
      </c>
      <c r="E92" s="189">
        <v>40787</v>
      </c>
      <c r="F92" s="190">
        <v>40807</v>
      </c>
      <c r="G92" s="180"/>
      <c r="H92" s="180" t="s">
        <v>78</v>
      </c>
      <c r="I92" s="180" t="s">
        <v>103</v>
      </c>
      <c r="J92" s="187">
        <v>61916.63</v>
      </c>
      <c r="K92" s="191"/>
      <c r="L92" s="180" t="s">
        <v>64</v>
      </c>
      <c r="M92" s="180" t="s">
        <v>12</v>
      </c>
      <c r="N92" s="184">
        <v>59705.15</v>
      </c>
      <c r="O92" s="184">
        <v>6440</v>
      </c>
      <c r="P92" s="184">
        <v>0</v>
      </c>
      <c r="Q92" s="184">
        <v>48311</v>
      </c>
      <c r="R92" s="184">
        <v>77270</v>
      </c>
      <c r="S92" s="184"/>
      <c r="T92" s="192">
        <v>40787</v>
      </c>
      <c r="U92" s="193">
        <v>8.3344118027695091E-2</v>
      </c>
      <c r="V92" s="39"/>
      <c r="W92" s="36">
        <v>48311</v>
      </c>
      <c r="X92" s="37">
        <v>0</v>
      </c>
      <c r="Y92" s="38" t="s">
        <v>61</v>
      </c>
      <c r="Z92" s="36">
        <v>0</v>
      </c>
      <c r="AA92" s="164">
        <v>0.10000001197551645</v>
      </c>
      <c r="AC92" s="165"/>
    </row>
    <row r="93" spans="1:29" ht="15.75" x14ac:dyDescent="0.25">
      <c r="A93" s="180" t="s">
        <v>274</v>
      </c>
      <c r="B93" s="188" t="s">
        <v>275</v>
      </c>
      <c r="C93" s="188"/>
      <c r="D93" s="176" t="s">
        <v>56</v>
      </c>
      <c r="E93" s="189">
        <v>40802</v>
      </c>
      <c r="F93" s="190">
        <v>40886</v>
      </c>
      <c r="G93" s="180"/>
      <c r="H93" s="180" t="s">
        <v>78</v>
      </c>
      <c r="I93" s="180" t="s">
        <v>103</v>
      </c>
      <c r="J93" s="187">
        <v>4516.09</v>
      </c>
      <c r="K93" s="191">
        <v>40816</v>
      </c>
      <c r="L93" s="180" t="s">
        <v>64</v>
      </c>
      <c r="M93" s="180" t="s">
        <v>12</v>
      </c>
      <c r="N93" s="184">
        <v>52744.844660194183</v>
      </c>
      <c r="O93" s="184">
        <v>0</v>
      </c>
      <c r="P93" s="184">
        <v>0</v>
      </c>
      <c r="Q93" s="184">
        <v>42679</v>
      </c>
      <c r="R93" s="184">
        <v>65130</v>
      </c>
      <c r="S93" s="184"/>
      <c r="T93" s="192">
        <v>40787</v>
      </c>
      <c r="U93" s="193" t="s">
        <v>57</v>
      </c>
      <c r="V93" s="39"/>
      <c r="W93" s="36">
        <v>42679</v>
      </c>
      <c r="X93" s="37">
        <v>0</v>
      </c>
      <c r="Y93" s="38" t="s">
        <v>61</v>
      </c>
      <c r="Z93" s="36">
        <v>0</v>
      </c>
      <c r="AA93" s="164">
        <v>0.1000000523504001</v>
      </c>
      <c r="AC93" s="165"/>
    </row>
    <row r="94" spans="1:29" ht="15.75" x14ac:dyDescent="0.25">
      <c r="A94" s="180" t="s">
        <v>276</v>
      </c>
      <c r="B94" s="188" t="s">
        <v>277</v>
      </c>
      <c r="C94" s="188"/>
      <c r="D94" s="176" t="s">
        <v>56</v>
      </c>
      <c r="E94" s="189">
        <v>40756</v>
      </c>
      <c r="F94" s="178" t="s">
        <v>57</v>
      </c>
      <c r="G94" s="180"/>
      <c r="H94" s="180" t="s">
        <v>58</v>
      </c>
      <c r="I94" s="180" t="s">
        <v>59</v>
      </c>
      <c r="J94" s="187">
        <v>10656.5</v>
      </c>
      <c r="K94" s="191">
        <v>40788</v>
      </c>
      <c r="L94" s="180" t="s">
        <v>60</v>
      </c>
      <c r="M94" s="180" t="s">
        <v>12</v>
      </c>
      <c r="N94" s="184">
        <v>12339.961165048546</v>
      </c>
      <c r="O94" s="184">
        <v>0</v>
      </c>
      <c r="P94" s="184">
        <v>0</v>
      </c>
      <c r="Q94" s="184">
        <v>10484.25</v>
      </c>
      <c r="R94" s="184">
        <v>13980</v>
      </c>
      <c r="S94" s="184"/>
      <c r="T94" s="192">
        <v>40756</v>
      </c>
      <c r="U94" s="193" t="s">
        <v>57</v>
      </c>
      <c r="V94" s="39"/>
      <c r="W94" s="36">
        <v>10484.25</v>
      </c>
      <c r="X94" s="37">
        <v>0</v>
      </c>
      <c r="Y94" s="38" t="s">
        <v>61</v>
      </c>
      <c r="Z94" s="36">
        <v>0</v>
      </c>
      <c r="AA94" s="164">
        <v>4.7618955510515537E-2</v>
      </c>
      <c r="AC94" s="165"/>
    </row>
    <row r="95" spans="1:29" ht="15.75" x14ac:dyDescent="0.25">
      <c r="A95" s="180" t="s">
        <v>278</v>
      </c>
      <c r="B95" s="188" t="s">
        <v>279</v>
      </c>
      <c r="C95" s="188"/>
      <c r="D95" s="176" t="s">
        <v>56</v>
      </c>
      <c r="E95" s="189">
        <v>40878</v>
      </c>
      <c r="F95" s="178" t="s">
        <v>57</v>
      </c>
      <c r="G95" s="180"/>
      <c r="H95" s="180" t="s">
        <v>58</v>
      </c>
      <c r="I95" s="180" t="s">
        <v>97</v>
      </c>
      <c r="J95" s="187">
        <v>1777.77</v>
      </c>
      <c r="K95" s="191"/>
      <c r="L95" s="180" t="s">
        <v>280</v>
      </c>
      <c r="M95" s="180" t="s">
        <v>14</v>
      </c>
      <c r="N95" s="184">
        <v>15509.019417475729</v>
      </c>
      <c r="O95" s="184">
        <v>17570</v>
      </c>
      <c r="P95" s="184">
        <v>0</v>
      </c>
      <c r="Q95" s="184">
        <v>13176.74</v>
      </c>
      <c r="R95" s="184">
        <v>17570</v>
      </c>
      <c r="S95" s="184"/>
      <c r="T95" s="192">
        <v>40878</v>
      </c>
      <c r="U95" s="193">
        <v>1</v>
      </c>
      <c r="V95" s="39"/>
      <c r="W95" s="36">
        <v>13176.74</v>
      </c>
      <c r="X95" s="37">
        <v>0</v>
      </c>
      <c r="Y95" s="38" t="s">
        <v>61</v>
      </c>
      <c r="Z95" s="36">
        <v>0</v>
      </c>
      <c r="AA95" s="164">
        <v>9.9999747322787158E-2</v>
      </c>
      <c r="AC95" s="165"/>
    </row>
    <row r="96" spans="1:29" ht="15.75" x14ac:dyDescent="0.25">
      <c r="A96" s="180" t="s">
        <v>281</v>
      </c>
      <c r="B96" s="188" t="s">
        <v>282</v>
      </c>
      <c r="C96" s="188"/>
      <c r="D96" s="176" t="s">
        <v>56</v>
      </c>
      <c r="E96" s="189">
        <v>40833</v>
      </c>
      <c r="F96" s="190">
        <v>40837</v>
      </c>
      <c r="G96" s="180"/>
      <c r="H96" s="180" t="s">
        <v>78</v>
      </c>
      <c r="I96" s="180" t="s">
        <v>103</v>
      </c>
      <c r="J96" s="187">
        <v>10473.32</v>
      </c>
      <c r="K96" s="191"/>
      <c r="L96" s="180" t="s">
        <v>67</v>
      </c>
      <c r="M96" s="180" t="s">
        <v>14</v>
      </c>
      <c r="N96" s="184">
        <v>166724.81553398058</v>
      </c>
      <c r="O96" s="184">
        <v>188900</v>
      </c>
      <c r="P96" s="184">
        <v>0</v>
      </c>
      <c r="Q96" s="184">
        <v>134907</v>
      </c>
      <c r="R96" s="184">
        <v>188900</v>
      </c>
      <c r="S96" s="184"/>
      <c r="T96" s="192">
        <v>40817</v>
      </c>
      <c r="U96" s="193">
        <v>1</v>
      </c>
      <c r="V96" s="39"/>
      <c r="W96" s="36">
        <v>134907</v>
      </c>
      <c r="X96" s="37">
        <v>0</v>
      </c>
      <c r="Y96" s="38" t="s">
        <v>61</v>
      </c>
      <c r="Z96" s="36">
        <v>0</v>
      </c>
      <c r="AA96" s="164">
        <v>9.9999997255229456E-2</v>
      </c>
      <c r="AC96" s="165"/>
    </row>
    <row r="97" spans="1:29" ht="15.75" x14ac:dyDescent="0.25">
      <c r="A97" s="180" t="s">
        <v>283</v>
      </c>
      <c r="B97" s="188" t="s">
        <v>284</v>
      </c>
      <c r="C97" s="188"/>
      <c r="D97" s="176" t="s">
        <v>56</v>
      </c>
      <c r="E97" s="189">
        <v>40848</v>
      </c>
      <c r="F97" s="178" t="s">
        <v>57</v>
      </c>
      <c r="G97" s="180"/>
      <c r="H97" s="180" t="s">
        <v>58</v>
      </c>
      <c r="I97" s="180" t="s">
        <v>103</v>
      </c>
      <c r="J97" s="187">
        <v>10465.36</v>
      </c>
      <c r="K97" s="191"/>
      <c r="L97" s="180" t="s">
        <v>60</v>
      </c>
      <c r="M97" s="180" t="s">
        <v>12</v>
      </c>
      <c r="N97" s="184">
        <v>10438.815533980582</v>
      </c>
      <c r="O97" s="184">
        <v>0</v>
      </c>
      <c r="P97" s="184">
        <v>0</v>
      </c>
      <c r="Q97" s="184">
        <v>8869</v>
      </c>
      <c r="R97" s="184">
        <v>11830</v>
      </c>
      <c r="S97" s="184"/>
      <c r="T97" s="192">
        <v>40848</v>
      </c>
      <c r="U97" s="193" t="s">
        <v>57</v>
      </c>
      <c r="V97" s="39"/>
      <c r="W97" s="36">
        <v>8869</v>
      </c>
      <c r="X97" s="37">
        <v>0</v>
      </c>
      <c r="Y97" s="38" t="s">
        <v>61</v>
      </c>
      <c r="Z97" s="36">
        <v>0</v>
      </c>
      <c r="AA97" s="164">
        <v>0.10000026702065057</v>
      </c>
      <c r="AC97" s="165"/>
    </row>
    <row r="98" spans="1:29" ht="15.75" x14ac:dyDescent="0.25">
      <c r="A98" s="180" t="s">
        <v>285</v>
      </c>
      <c r="B98" s="188" t="s">
        <v>286</v>
      </c>
      <c r="C98" s="188"/>
      <c r="D98" s="176" t="s">
        <v>56</v>
      </c>
      <c r="E98" s="189">
        <v>41084</v>
      </c>
      <c r="F98" s="190">
        <v>41100</v>
      </c>
      <c r="G98" s="180"/>
      <c r="H98" s="180" t="s">
        <v>78</v>
      </c>
      <c r="I98" s="180" t="s">
        <v>59</v>
      </c>
      <c r="J98" s="187">
        <v>0</v>
      </c>
      <c r="K98" s="191"/>
      <c r="L98" s="180" t="s">
        <v>79</v>
      </c>
      <c r="M98" s="180" t="s">
        <v>12</v>
      </c>
      <c r="N98" s="184">
        <v>59596.22</v>
      </c>
      <c r="O98" s="184">
        <v>10110</v>
      </c>
      <c r="P98" s="184">
        <v>0</v>
      </c>
      <c r="Q98" s="184">
        <v>50634</v>
      </c>
      <c r="R98" s="184">
        <v>99370</v>
      </c>
      <c r="S98" s="184"/>
      <c r="T98" s="192">
        <v>41061</v>
      </c>
      <c r="U98" s="193">
        <v>0.10174096809902385</v>
      </c>
      <c r="V98" s="39"/>
      <c r="W98" s="36">
        <v>50634</v>
      </c>
      <c r="X98" s="37">
        <v>0</v>
      </c>
      <c r="Y98" s="38" t="s">
        <v>61</v>
      </c>
      <c r="Z98" s="36">
        <v>0</v>
      </c>
      <c r="AA98" s="164">
        <v>0.10000003691509418</v>
      </c>
      <c r="AC98" s="165"/>
    </row>
    <row r="99" spans="1:29" ht="15.75" x14ac:dyDescent="0.25">
      <c r="A99" s="180" t="s">
        <v>287</v>
      </c>
      <c r="B99" s="188" t="s">
        <v>288</v>
      </c>
      <c r="C99" s="188"/>
      <c r="D99" s="176" t="s">
        <v>56</v>
      </c>
      <c r="E99" s="189">
        <v>40756</v>
      </c>
      <c r="F99" s="178" t="s">
        <v>57</v>
      </c>
      <c r="G99" s="180"/>
      <c r="H99" s="180" t="s">
        <v>58</v>
      </c>
      <c r="I99" s="180" t="s">
        <v>103</v>
      </c>
      <c r="J99" s="187">
        <v>11580.28</v>
      </c>
      <c r="K99" s="191"/>
      <c r="L99" s="180" t="s">
        <v>106</v>
      </c>
      <c r="M99" s="180" t="s">
        <v>14</v>
      </c>
      <c r="N99" s="184">
        <v>12459.834951456312</v>
      </c>
      <c r="O99" s="184">
        <v>13700</v>
      </c>
      <c r="P99" s="184">
        <v>0</v>
      </c>
      <c r="Q99" s="184">
        <v>10082</v>
      </c>
      <c r="R99" s="184">
        <v>14120</v>
      </c>
      <c r="S99" s="184"/>
      <c r="T99" s="192">
        <v>40756</v>
      </c>
      <c r="U99" s="193">
        <v>0.97025495750708213</v>
      </c>
      <c r="V99" s="39"/>
      <c r="W99" s="36">
        <v>10082</v>
      </c>
      <c r="X99" s="37">
        <v>0</v>
      </c>
      <c r="Y99" s="38" t="s">
        <v>61</v>
      </c>
      <c r="Z99" s="36">
        <v>0</v>
      </c>
      <c r="AA99" s="164">
        <v>9.9999580781279462E-2</v>
      </c>
      <c r="AC99" s="165"/>
    </row>
    <row r="100" spans="1:29" ht="15.75" x14ac:dyDescent="0.25">
      <c r="A100" s="180" t="s">
        <v>289</v>
      </c>
      <c r="B100" s="188" t="s">
        <v>290</v>
      </c>
      <c r="C100" s="188"/>
      <c r="D100" s="176" t="s">
        <v>56</v>
      </c>
      <c r="E100" s="189">
        <v>40756</v>
      </c>
      <c r="F100" s="190">
        <v>40776</v>
      </c>
      <c r="G100" s="180"/>
      <c r="H100" s="180" t="s">
        <v>78</v>
      </c>
      <c r="I100" s="180" t="s">
        <v>59</v>
      </c>
      <c r="J100" s="187">
        <v>0</v>
      </c>
      <c r="K100" s="191"/>
      <c r="L100" s="180" t="s">
        <v>106</v>
      </c>
      <c r="M100" s="180" t="s">
        <v>14</v>
      </c>
      <c r="N100" s="184">
        <v>69547.456310679612</v>
      </c>
      <c r="O100" s="184">
        <v>75180</v>
      </c>
      <c r="P100" s="184">
        <v>0</v>
      </c>
      <c r="Q100" s="184">
        <v>56275</v>
      </c>
      <c r="R100" s="184">
        <v>78800</v>
      </c>
      <c r="S100" s="184"/>
      <c r="T100" s="192">
        <v>40756</v>
      </c>
      <c r="U100" s="193">
        <v>0.95406091370558377</v>
      </c>
      <c r="V100" s="39"/>
      <c r="W100" s="36">
        <v>56275</v>
      </c>
      <c r="X100" s="37">
        <v>0</v>
      </c>
      <c r="Y100" s="38" t="s">
        <v>61</v>
      </c>
      <c r="Z100" s="36">
        <v>0</v>
      </c>
      <c r="AA100" s="164">
        <v>9.9999961418397065E-2</v>
      </c>
      <c r="AC100" s="165"/>
    </row>
    <row r="101" spans="1:29" ht="15.75" x14ac:dyDescent="0.25">
      <c r="A101" s="180" t="s">
        <v>291</v>
      </c>
      <c r="B101" s="188" t="s">
        <v>292</v>
      </c>
      <c r="C101" s="188"/>
      <c r="D101" s="176" t="s">
        <v>56</v>
      </c>
      <c r="E101" s="189">
        <v>40756</v>
      </c>
      <c r="F101" s="190">
        <v>40777</v>
      </c>
      <c r="G101" s="180"/>
      <c r="H101" s="180" t="s">
        <v>78</v>
      </c>
      <c r="I101" s="180" t="s">
        <v>103</v>
      </c>
      <c r="J101" s="187">
        <v>65181.1</v>
      </c>
      <c r="K101" s="191">
        <v>40826</v>
      </c>
      <c r="L101" s="180" t="s">
        <v>64</v>
      </c>
      <c r="M101" s="180" t="s">
        <v>12</v>
      </c>
      <c r="N101" s="184">
        <v>88981.203883495153</v>
      </c>
      <c r="O101" s="184">
        <v>14490</v>
      </c>
      <c r="P101" s="184">
        <v>0</v>
      </c>
      <c r="Q101" s="184">
        <v>72000</v>
      </c>
      <c r="R101" s="184">
        <v>110440</v>
      </c>
      <c r="S101" s="184"/>
      <c r="T101" s="192">
        <v>40756</v>
      </c>
      <c r="U101" s="193">
        <v>0.13120246287576964</v>
      </c>
      <c r="V101" s="39"/>
      <c r="W101" s="36">
        <v>72000</v>
      </c>
      <c r="X101" s="37">
        <v>0</v>
      </c>
      <c r="Y101" s="38" t="s">
        <v>61</v>
      </c>
      <c r="Z101" s="36">
        <v>0</v>
      </c>
      <c r="AA101" s="164">
        <v>0.10000004800839579</v>
      </c>
      <c r="AC101" s="165"/>
    </row>
    <row r="102" spans="1:29" ht="15.75" x14ac:dyDescent="0.25">
      <c r="A102" s="180" t="s">
        <v>293</v>
      </c>
      <c r="B102" s="188" t="s">
        <v>294</v>
      </c>
      <c r="C102" s="188"/>
      <c r="D102" s="176" t="s">
        <v>56</v>
      </c>
      <c r="E102" s="189">
        <v>40756</v>
      </c>
      <c r="F102" s="178" t="s">
        <v>57</v>
      </c>
      <c r="G102" s="180"/>
      <c r="H102" s="180" t="s">
        <v>58</v>
      </c>
      <c r="I102" s="180" t="s">
        <v>103</v>
      </c>
      <c r="J102" s="187">
        <v>1669.48</v>
      </c>
      <c r="K102" s="191"/>
      <c r="L102" s="180" t="s">
        <v>106</v>
      </c>
      <c r="M102" s="180" t="s">
        <v>14</v>
      </c>
      <c r="N102" s="184">
        <v>14172.728155339808</v>
      </c>
      <c r="O102" s="184">
        <v>15090</v>
      </c>
      <c r="P102" s="184">
        <v>0</v>
      </c>
      <c r="Q102" s="184">
        <v>11468</v>
      </c>
      <c r="R102" s="184">
        <v>16060</v>
      </c>
      <c r="S102" s="184"/>
      <c r="T102" s="192">
        <v>40756</v>
      </c>
      <c r="U102" s="193">
        <v>0.93960149439601492</v>
      </c>
      <c r="V102" s="39"/>
      <c r="W102" s="36">
        <v>11468</v>
      </c>
      <c r="X102" s="37">
        <v>0</v>
      </c>
      <c r="Y102" s="38" t="s">
        <v>61</v>
      </c>
      <c r="Z102" s="36">
        <v>0</v>
      </c>
      <c r="AA102" s="164">
        <v>0.10000002757929138</v>
      </c>
      <c r="AC102" s="165"/>
    </row>
    <row r="103" spans="1:29" ht="15.75" x14ac:dyDescent="0.25">
      <c r="A103" s="180" t="s">
        <v>295</v>
      </c>
      <c r="B103" s="188" t="s">
        <v>296</v>
      </c>
      <c r="C103" s="188"/>
      <c r="D103" s="176" t="s">
        <v>56</v>
      </c>
      <c r="E103" s="189">
        <v>40725</v>
      </c>
      <c r="F103" s="178" t="s">
        <v>57</v>
      </c>
      <c r="G103" s="180"/>
      <c r="H103" s="180" t="s">
        <v>58</v>
      </c>
      <c r="I103" s="180" t="s">
        <v>103</v>
      </c>
      <c r="J103" s="187">
        <v>3606.85</v>
      </c>
      <c r="K103" s="191">
        <v>40773</v>
      </c>
      <c r="L103" s="180" t="s">
        <v>297</v>
      </c>
      <c r="M103" s="180" t="s">
        <v>12</v>
      </c>
      <c r="N103" s="184">
        <v>3508.58</v>
      </c>
      <c r="O103" s="184">
        <v>0</v>
      </c>
      <c r="P103" s="184">
        <v>0</v>
      </c>
      <c r="Q103" s="184">
        <v>2839</v>
      </c>
      <c r="R103" s="184">
        <v>3975.22</v>
      </c>
      <c r="S103" s="184"/>
      <c r="T103" s="192">
        <v>40725</v>
      </c>
      <c r="U103" s="193" t="s">
        <v>57</v>
      </c>
      <c r="V103" s="39"/>
      <c r="W103" s="36">
        <v>2839</v>
      </c>
      <c r="X103" s="37">
        <v>0</v>
      </c>
      <c r="Y103" s="38" t="s">
        <v>61</v>
      </c>
      <c r="Z103" s="36">
        <v>0</v>
      </c>
      <c r="AA103" s="164">
        <v>0.10000058000703205</v>
      </c>
      <c r="AC103" s="165"/>
    </row>
    <row r="104" spans="1:29" ht="15.75" x14ac:dyDescent="0.25">
      <c r="A104" s="180" t="s">
        <v>298</v>
      </c>
      <c r="B104" s="188" t="s">
        <v>299</v>
      </c>
      <c r="C104" s="188"/>
      <c r="D104" s="176" t="s">
        <v>56</v>
      </c>
      <c r="E104" s="189">
        <v>40756</v>
      </c>
      <c r="F104" s="190">
        <v>40781</v>
      </c>
      <c r="G104" s="180"/>
      <c r="H104" s="180" t="s">
        <v>78</v>
      </c>
      <c r="I104" s="180" t="s">
        <v>103</v>
      </c>
      <c r="J104" s="187">
        <v>1309.97</v>
      </c>
      <c r="K104" s="191"/>
      <c r="L104" s="180" t="s">
        <v>106</v>
      </c>
      <c r="M104" s="180" t="s">
        <v>14</v>
      </c>
      <c r="N104" s="184">
        <v>73121.533980582521</v>
      </c>
      <c r="O104" s="184">
        <v>5830</v>
      </c>
      <c r="P104" s="184">
        <v>0</v>
      </c>
      <c r="Q104" s="184">
        <v>59167</v>
      </c>
      <c r="R104" s="184">
        <v>92470</v>
      </c>
      <c r="S104" s="184"/>
      <c r="T104" s="192">
        <v>40756</v>
      </c>
      <c r="U104" s="193">
        <v>6.3047474856710278E-2</v>
      </c>
      <c r="V104" s="39"/>
      <c r="W104" s="36">
        <v>59167</v>
      </c>
      <c r="X104" s="37">
        <v>0</v>
      </c>
      <c r="Y104" s="38" t="s">
        <v>61</v>
      </c>
      <c r="Z104" s="36">
        <v>0</v>
      </c>
      <c r="AA104" s="164">
        <v>9.9999955329723944E-2</v>
      </c>
      <c r="AC104" s="165"/>
    </row>
    <row r="105" spans="1:29" ht="15.75" x14ac:dyDescent="0.25">
      <c r="A105" s="180" t="s">
        <v>300</v>
      </c>
      <c r="B105" s="188" t="s">
        <v>301</v>
      </c>
      <c r="C105" s="188"/>
      <c r="D105" s="176" t="s">
        <v>56</v>
      </c>
      <c r="E105" s="189">
        <v>40725</v>
      </c>
      <c r="F105" s="190">
        <v>40760</v>
      </c>
      <c r="G105" s="180"/>
      <c r="H105" s="180" t="s">
        <v>78</v>
      </c>
      <c r="I105" s="180" t="s">
        <v>103</v>
      </c>
      <c r="J105" s="187">
        <v>411283.53</v>
      </c>
      <c r="K105" s="191">
        <v>40773</v>
      </c>
      <c r="L105" s="180" t="s">
        <v>79</v>
      </c>
      <c r="M105" s="180" t="s">
        <v>12</v>
      </c>
      <c r="N105" s="184">
        <v>310565.39805825241</v>
      </c>
      <c r="O105" s="184">
        <v>226990</v>
      </c>
      <c r="P105" s="184">
        <v>0</v>
      </c>
      <c r="Q105" s="184">
        <v>251297</v>
      </c>
      <c r="R105" s="184">
        <v>420730</v>
      </c>
      <c r="S105" s="184"/>
      <c r="T105" s="192">
        <v>40725</v>
      </c>
      <c r="U105" s="193">
        <v>0.53951465310294011</v>
      </c>
      <c r="V105" s="39"/>
      <c r="W105" s="36">
        <v>251297</v>
      </c>
      <c r="X105" s="37">
        <v>0</v>
      </c>
      <c r="Y105" s="38" t="s">
        <v>61</v>
      </c>
      <c r="Z105" s="36">
        <v>0</v>
      </c>
      <c r="AA105" s="164">
        <v>0.10000000215438543</v>
      </c>
      <c r="AC105" s="165"/>
    </row>
    <row r="106" spans="1:29" ht="15.75" x14ac:dyDescent="0.25">
      <c r="A106" s="180" t="s">
        <v>302</v>
      </c>
      <c r="B106" s="188" t="s">
        <v>303</v>
      </c>
      <c r="C106" s="188"/>
      <c r="D106" s="176" t="s">
        <v>56</v>
      </c>
      <c r="E106" s="189">
        <v>40931</v>
      </c>
      <c r="F106" s="178" t="s">
        <v>57</v>
      </c>
      <c r="G106" s="180"/>
      <c r="H106" s="180" t="s">
        <v>58</v>
      </c>
      <c r="I106" s="180" t="s">
        <v>103</v>
      </c>
      <c r="J106" s="187">
        <v>74587.58</v>
      </c>
      <c r="K106" s="191"/>
      <c r="L106" s="180" t="s">
        <v>79</v>
      </c>
      <c r="M106" s="180" t="s">
        <v>12</v>
      </c>
      <c r="N106" s="184">
        <v>34034.79</v>
      </c>
      <c r="O106" s="184">
        <v>0</v>
      </c>
      <c r="P106" s="184">
        <v>0</v>
      </c>
      <c r="Q106" s="184">
        <v>28916.560000000001</v>
      </c>
      <c r="R106" s="184">
        <v>95100</v>
      </c>
      <c r="S106" s="184"/>
      <c r="T106" s="192">
        <v>40909</v>
      </c>
      <c r="U106" s="193" t="s">
        <v>57</v>
      </c>
      <c r="V106" s="39"/>
      <c r="W106" s="36">
        <v>28916.560000000001</v>
      </c>
      <c r="X106" s="37">
        <v>0</v>
      </c>
      <c r="Y106" s="38" t="s">
        <v>61</v>
      </c>
      <c r="Z106" s="36">
        <v>0</v>
      </c>
      <c r="AA106" s="164">
        <v>9.9999963801746361E-2</v>
      </c>
      <c r="AC106" s="165"/>
    </row>
    <row r="107" spans="1:29" ht="15.75" x14ac:dyDescent="0.25">
      <c r="A107" s="180" t="s">
        <v>304</v>
      </c>
      <c r="B107" s="188" t="s">
        <v>305</v>
      </c>
      <c r="C107" s="188"/>
      <c r="D107" s="176" t="s">
        <v>56</v>
      </c>
      <c r="E107" s="189">
        <v>40786</v>
      </c>
      <c r="F107" s="190">
        <v>40788</v>
      </c>
      <c r="G107" s="180"/>
      <c r="H107" s="180" t="s">
        <v>78</v>
      </c>
      <c r="I107" s="180" t="s">
        <v>97</v>
      </c>
      <c r="J107" s="187">
        <v>1650.97</v>
      </c>
      <c r="K107" s="191"/>
      <c r="L107" s="180" t="s">
        <v>79</v>
      </c>
      <c r="M107" s="180" t="s">
        <v>12</v>
      </c>
      <c r="N107" s="184">
        <v>77025.582524271842</v>
      </c>
      <c r="O107" s="184">
        <v>46250</v>
      </c>
      <c r="P107" s="184">
        <v>0</v>
      </c>
      <c r="Q107" s="184">
        <v>65442.3</v>
      </c>
      <c r="R107" s="184">
        <v>115490</v>
      </c>
      <c r="S107" s="184"/>
      <c r="T107" s="192">
        <v>40756</v>
      </c>
      <c r="U107" s="193">
        <v>0.40046757295003899</v>
      </c>
      <c r="V107" s="39"/>
      <c r="W107" s="36">
        <v>65442.3</v>
      </c>
      <c r="X107" s="37">
        <v>0</v>
      </c>
      <c r="Y107" s="38" t="s">
        <v>61</v>
      </c>
      <c r="Z107" s="36">
        <v>0</v>
      </c>
      <c r="AA107" s="164">
        <v>4.7618985384922929E-2</v>
      </c>
      <c r="AC107" s="165"/>
    </row>
    <row r="108" spans="1:29" ht="15.75" x14ac:dyDescent="0.25">
      <c r="A108" s="180" t="s">
        <v>306</v>
      </c>
      <c r="B108" s="188" t="s">
        <v>307</v>
      </c>
      <c r="C108" s="188"/>
      <c r="D108" s="176" t="s">
        <v>56</v>
      </c>
      <c r="E108" s="189">
        <v>40725</v>
      </c>
      <c r="F108" s="178" t="s">
        <v>57</v>
      </c>
      <c r="G108" s="180"/>
      <c r="H108" s="180" t="s">
        <v>58</v>
      </c>
      <c r="I108" s="180" t="s">
        <v>97</v>
      </c>
      <c r="J108" s="187">
        <v>41897.800000000003</v>
      </c>
      <c r="K108" s="191">
        <v>40752</v>
      </c>
      <c r="L108" s="180" t="s">
        <v>64</v>
      </c>
      <c r="M108" s="180" t="s">
        <v>12</v>
      </c>
      <c r="N108" s="184">
        <v>34385.058252427189</v>
      </c>
      <c r="O108" s="184">
        <v>0</v>
      </c>
      <c r="P108" s="184">
        <v>0</v>
      </c>
      <c r="Q108" s="184">
        <v>29214.15</v>
      </c>
      <c r="R108" s="184">
        <v>52620</v>
      </c>
      <c r="S108" s="184"/>
      <c r="T108" s="192">
        <v>40725</v>
      </c>
      <c r="U108" s="193" t="s">
        <v>57</v>
      </c>
      <c r="V108" s="39"/>
      <c r="W108" s="36">
        <v>29214.15</v>
      </c>
      <c r="X108" s="37">
        <v>0</v>
      </c>
      <c r="Y108" s="38" t="s">
        <v>61</v>
      </c>
      <c r="Z108" s="36">
        <v>0</v>
      </c>
      <c r="AA108" s="164">
        <v>4.7619160421929374E-2</v>
      </c>
      <c r="AC108" s="165"/>
    </row>
    <row r="109" spans="1:29" ht="15.75" x14ac:dyDescent="0.25">
      <c r="A109" s="180" t="s">
        <v>308</v>
      </c>
      <c r="B109" s="188" t="s">
        <v>309</v>
      </c>
      <c r="C109" s="188"/>
      <c r="D109" s="176" t="s">
        <v>56</v>
      </c>
      <c r="E109" s="189">
        <v>40756</v>
      </c>
      <c r="F109" s="178" t="s">
        <v>57</v>
      </c>
      <c r="G109" s="180"/>
      <c r="H109" s="180" t="s">
        <v>58</v>
      </c>
      <c r="I109" s="180" t="s">
        <v>97</v>
      </c>
      <c r="J109" s="187">
        <v>116228.48</v>
      </c>
      <c r="K109" s="191">
        <v>40773</v>
      </c>
      <c r="L109" s="180" t="s">
        <v>79</v>
      </c>
      <c r="M109" s="180" t="s">
        <v>12</v>
      </c>
      <c r="N109" s="198">
        <v>33715.22330097088</v>
      </c>
      <c r="O109" s="184">
        <v>5890</v>
      </c>
      <c r="P109" s="184">
        <v>0</v>
      </c>
      <c r="Q109" s="184">
        <v>27281</v>
      </c>
      <c r="R109" s="184">
        <v>111730</v>
      </c>
      <c r="S109" s="184"/>
      <c r="T109" s="192">
        <v>40756</v>
      </c>
      <c r="U109" s="193">
        <v>5.2716369820102034E-2</v>
      </c>
      <c r="V109" s="39"/>
      <c r="W109" s="36">
        <v>27281</v>
      </c>
      <c r="X109" s="37">
        <v>0</v>
      </c>
      <c r="Y109" s="38" t="s">
        <v>61</v>
      </c>
      <c r="Z109" s="36">
        <v>0</v>
      </c>
      <c r="AA109" s="164">
        <v>9.9999982087260131E-2</v>
      </c>
      <c r="AC109" s="165"/>
    </row>
    <row r="110" spans="1:29" ht="15.75" x14ac:dyDescent="0.25">
      <c r="A110" s="180" t="s">
        <v>310</v>
      </c>
      <c r="B110" s="188" t="s">
        <v>311</v>
      </c>
      <c r="C110" s="188"/>
      <c r="D110" s="176" t="s">
        <v>56</v>
      </c>
      <c r="E110" s="189">
        <v>40787</v>
      </c>
      <c r="F110" s="178" t="s">
        <v>57</v>
      </c>
      <c r="G110" s="180"/>
      <c r="H110" s="180" t="s">
        <v>58</v>
      </c>
      <c r="I110" s="180" t="s">
        <v>103</v>
      </c>
      <c r="J110" s="187">
        <v>40351.129999999997</v>
      </c>
      <c r="K110" s="191"/>
      <c r="L110" s="180" t="s">
        <v>235</v>
      </c>
      <c r="M110" s="180" t="s">
        <v>12</v>
      </c>
      <c r="N110" s="184">
        <v>38048.11650485437</v>
      </c>
      <c r="O110" s="184">
        <v>24770</v>
      </c>
      <c r="P110" s="184">
        <v>0</v>
      </c>
      <c r="Q110" s="184">
        <v>30787</v>
      </c>
      <c r="R110" s="184">
        <v>43110</v>
      </c>
      <c r="S110" s="184"/>
      <c r="T110" s="192">
        <v>40787</v>
      </c>
      <c r="U110" s="193">
        <v>0.57457666434701926</v>
      </c>
      <c r="V110" s="39"/>
      <c r="W110" s="36">
        <v>30787</v>
      </c>
      <c r="X110" s="37">
        <v>0</v>
      </c>
      <c r="Y110" s="38" t="s">
        <v>61</v>
      </c>
      <c r="Z110" s="36">
        <v>0</v>
      </c>
      <c r="AA110" s="164">
        <v>0.10000007386278864</v>
      </c>
      <c r="AC110" s="165"/>
    </row>
    <row r="111" spans="1:29" ht="15.75" x14ac:dyDescent="0.25">
      <c r="A111" s="180" t="s">
        <v>312</v>
      </c>
      <c r="B111" s="188" t="s">
        <v>313</v>
      </c>
      <c r="C111" s="188"/>
      <c r="D111" s="176" t="s">
        <v>56</v>
      </c>
      <c r="E111" s="189">
        <v>40893</v>
      </c>
      <c r="F111" s="190">
        <v>40896</v>
      </c>
      <c r="G111" s="180"/>
      <c r="H111" s="180" t="s">
        <v>78</v>
      </c>
      <c r="I111" s="180" t="s">
        <v>103</v>
      </c>
      <c r="J111" s="187">
        <v>11412.31</v>
      </c>
      <c r="K111" s="191"/>
      <c r="L111" s="180" t="s">
        <v>79</v>
      </c>
      <c r="M111" s="180" t="s">
        <v>12</v>
      </c>
      <c r="N111" s="184">
        <v>321192.70873786404</v>
      </c>
      <c r="O111" s="184">
        <v>194380</v>
      </c>
      <c r="P111" s="184">
        <v>0</v>
      </c>
      <c r="Q111" s="184">
        <v>272891</v>
      </c>
      <c r="R111" s="184">
        <v>436710</v>
      </c>
      <c r="S111" s="184"/>
      <c r="T111" s="192">
        <v>40878</v>
      </c>
      <c r="U111" s="193">
        <v>0.4451008678528085</v>
      </c>
      <c r="V111" s="39"/>
      <c r="W111" s="36">
        <v>272891</v>
      </c>
      <c r="X111" s="37">
        <v>0</v>
      </c>
      <c r="Y111" s="38" t="s">
        <v>61</v>
      </c>
      <c r="Z111" s="36">
        <v>0</v>
      </c>
      <c r="AA111" s="164">
        <v>0.10000000595172431</v>
      </c>
      <c r="AC111" s="165"/>
    </row>
    <row r="112" spans="1:29" ht="15.75" x14ac:dyDescent="0.25">
      <c r="A112" s="180" t="s">
        <v>314</v>
      </c>
      <c r="B112" s="188" t="s">
        <v>315</v>
      </c>
      <c r="C112" s="188"/>
      <c r="D112" s="176" t="s">
        <v>56</v>
      </c>
      <c r="E112" s="189">
        <v>40756</v>
      </c>
      <c r="F112" s="190">
        <v>40784</v>
      </c>
      <c r="G112" s="180"/>
      <c r="H112" s="180" t="s">
        <v>78</v>
      </c>
      <c r="I112" s="180" t="s">
        <v>59</v>
      </c>
      <c r="J112" s="187">
        <v>0</v>
      </c>
      <c r="K112" s="191"/>
      <c r="L112" s="180" t="s">
        <v>64</v>
      </c>
      <c r="M112" s="180" t="s">
        <v>12</v>
      </c>
      <c r="N112" s="184">
        <v>61956.864077669903</v>
      </c>
      <c r="O112" s="184">
        <v>0</v>
      </c>
      <c r="P112" s="184">
        <v>0</v>
      </c>
      <c r="Q112" s="184">
        <v>50133</v>
      </c>
      <c r="R112" s="184">
        <v>79430</v>
      </c>
      <c r="S112" s="184"/>
      <c r="T112" s="192">
        <v>40756</v>
      </c>
      <c r="U112" s="193" t="s">
        <v>57</v>
      </c>
      <c r="V112" s="39"/>
      <c r="W112" s="36">
        <v>50133</v>
      </c>
      <c r="X112" s="37">
        <v>0</v>
      </c>
      <c r="Y112" s="38" t="s">
        <v>61</v>
      </c>
      <c r="Z112" s="36">
        <v>0</v>
      </c>
      <c r="AA112" s="164">
        <v>9.9999929474112514E-2</v>
      </c>
      <c r="AC112" s="165"/>
    </row>
    <row r="113" spans="1:29" ht="15.75" x14ac:dyDescent="0.25">
      <c r="A113" s="180" t="s">
        <v>316</v>
      </c>
      <c r="B113" s="188" t="s">
        <v>317</v>
      </c>
      <c r="C113" s="188"/>
      <c r="D113" s="176" t="s">
        <v>56</v>
      </c>
      <c r="E113" s="189">
        <v>40756</v>
      </c>
      <c r="F113" s="190">
        <v>40760</v>
      </c>
      <c r="G113" s="180"/>
      <c r="H113" s="180" t="s">
        <v>78</v>
      </c>
      <c r="I113" s="180" t="s">
        <v>59</v>
      </c>
      <c r="J113" s="187">
        <v>0.01</v>
      </c>
      <c r="K113" s="191"/>
      <c r="L113" s="180" t="s">
        <v>12</v>
      </c>
      <c r="M113" s="180" t="s">
        <v>12</v>
      </c>
      <c r="N113" s="184">
        <v>76277.893203883505</v>
      </c>
      <c r="O113" s="184">
        <v>114770</v>
      </c>
      <c r="P113" s="184">
        <v>0</v>
      </c>
      <c r="Q113" s="184">
        <v>61721</v>
      </c>
      <c r="R113" s="184">
        <v>114770</v>
      </c>
      <c r="S113" s="184"/>
      <c r="T113" s="192">
        <v>40756</v>
      </c>
      <c r="U113" s="193">
        <v>1</v>
      </c>
      <c r="V113" s="39"/>
      <c r="W113" s="36">
        <v>61721</v>
      </c>
      <c r="X113" s="37">
        <v>0</v>
      </c>
      <c r="Y113" s="38" t="s">
        <v>61</v>
      </c>
      <c r="Z113" s="36">
        <v>0</v>
      </c>
      <c r="AA113" s="164">
        <v>9.9999932998571017E-2</v>
      </c>
      <c r="AC113" s="165"/>
    </row>
    <row r="114" spans="1:29" ht="15.75" x14ac:dyDescent="0.25">
      <c r="A114" s="180" t="s">
        <v>318</v>
      </c>
      <c r="B114" s="188" t="s">
        <v>319</v>
      </c>
      <c r="C114" s="188"/>
      <c r="D114" s="176" t="s">
        <v>56</v>
      </c>
      <c r="E114" s="189">
        <v>40792</v>
      </c>
      <c r="F114" s="190">
        <v>40794</v>
      </c>
      <c r="G114" s="180"/>
      <c r="H114" s="180" t="s">
        <v>78</v>
      </c>
      <c r="I114" s="180" t="s">
        <v>103</v>
      </c>
      <c r="J114" s="187">
        <v>5626.74</v>
      </c>
      <c r="K114" s="191">
        <v>40851</v>
      </c>
      <c r="L114" s="180" t="s">
        <v>79</v>
      </c>
      <c r="M114" s="180" t="s">
        <v>12</v>
      </c>
      <c r="N114" s="184">
        <v>129869.3009708738</v>
      </c>
      <c r="O114" s="184">
        <v>55520</v>
      </c>
      <c r="P114" s="184">
        <v>0</v>
      </c>
      <c r="Q114" s="184">
        <v>105085</v>
      </c>
      <c r="R114" s="184">
        <v>175360</v>
      </c>
      <c r="S114" s="184"/>
      <c r="T114" s="192">
        <v>40787</v>
      </c>
      <c r="U114" s="193">
        <v>0.31660583941605841</v>
      </c>
      <c r="V114" s="39"/>
      <c r="W114" s="36">
        <v>105085</v>
      </c>
      <c r="X114" s="37">
        <v>0</v>
      </c>
      <c r="Y114" s="38" t="s">
        <v>61</v>
      </c>
      <c r="Z114" s="36">
        <v>0</v>
      </c>
      <c r="AA114" s="164">
        <v>0.10000003151600301</v>
      </c>
      <c r="AC114" s="165"/>
    </row>
    <row r="115" spans="1:29" ht="15.75" x14ac:dyDescent="0.25">
      <c r="A115" s="180" t="s">
        <v>320</v>
      </c>
      <c r="B115" s="199" t="s">
        <v>321</v>
      </c>
      <c r="C115" s="199"/>
      <c r="D115" s="176" t="s">
        <v>56</v>
      </c>
      <c r="E115" s="189">
        <v>40952</v>
      </c>
      <c r="F115" s="190">
        <v>40974</v>
      </c>
      <c r="G115" s="180"/>
      <c r="H115" s="180" t="s">
        <v>58</v>
      </c>
      <c r="I115" s="180" t="s">
        <v>59</v>
      </c>
      <c r="J115" s="187">
        <v>88843.22</v>
      </c>
      <c r="K115" s="191"/>
      <c r="L115" s="180" t="s">
        <v>133</v>
      </c>
      <c r="M115" s="180" t="s">
        <v>13</v>
      </c>
      <c r="N115" s="184">
        <v>8306.32</v>
      </c>
      <c r="O115" s="184">
        <v>18610</v>
      </c>
      <c r="P115" s="184">
        <v>0</v>
      </c>
      <c r="Q115" s="184">
        <v>7057.2</v>
      </c>
      <c r="R115" s="184">
        <v>92770</v>
      </c>
      <c r="S115" s="184"/>
      <c r="T115" s="192">
        <v>40940</v>
      </c>
      <c r="U115" s="193">
        <v>0.2006036434192088</v>
      </c>
      <c r="V115" s="39" t="s">
        <v>98</v>
      </c>
      <c r="W115" s="36">
        <v>7057.2</v>
      </c>
      <c r="X115" s="37">
        <v>0</v>
      </c>
      <c r="Y115" s="38" t="s">
        <v>61</v>
      </c>
      <c r="Z115" s="36">
        <v>0</v>
      </c>
      <c r="AA115" s="164">
        <v>9.9999417311464445E-2</v>
      </c>
      <c r="AC115" s="165"/>
    </row>
    <row r="116" spans="1:29" ht="15.75" x14ac:dyDescent="0.25">
      <c r="A116" s="180" t="s">
        <v>322</v>
      </c>
      <c r="B116" s="188" t="s">
        <v>323</v>
      </c>
      <c r="C116" s="188"/>
      <c r="D116" s="176" t="s">
        <v>56</v>
      </c>
      <c r="E116" s="189">
        <v>40756</v>
      </c>
      <c r="F116" s="190">
        <v>40760</v>
      </c>
      <c r="G116" s="180"/>
      <c r="H116" s="180" t="s">
        <v>78</v>
      </c>
      <c r="I116" s="180" t="s">
        <v>103</v>
      </c>
      <c r="J116" s="187">
        <v>0</v>
      </c>
      <c r="K116" s="191"/>
      <c r="L116" s="180" t="s">
        <v>79</v>
      </c>
      <c r="M116" s="180" t="s">
        <v>12</v>
      </c>
      <c r="N116" s="184">
        <v>80359.912621359254</v>
      </c>
      <c r="O116" s="184">
        <v>30920</v>
      </c>
      <c r="P116" s="184">
        <v>0</v>
      </c>
      <c r="Q116" s="184">
        <v>65024</v>
      </c>
      <c r="R116" s="184">
        <v>119350</v>
      </c>
      <c r="S116" s="184"/>
      <c r="T116" s="192">
        <v>40756</v>
      </c>
      <c r="U116" s="193">
        <v>0.25906996229576873</v>
      </c>
      <c r="V116" s="39" t="s">
        <v>324</v>
      </c>
      <c r="W116" s="36">
        <v>65024</v>
      </c>
      <c r="X116" s="37">
        <v>0</v>
      </c>
      <c r="Y116" s="38" t="s">
        <v>61</v>
      </c>
      <c r="Z116" s="36">
        <v>0</v>
      </c>
      <c r="AA116" s="164">
        <v>0.10000003040689265</v>
      </c>
      <c r="AC116" s="165"/>
    </row>
    <row r="117" spans="1:29" ht="15.75" x14ac:dyDescent="0.25">
      <c r="A117" s="180" t="s">
        <v>325</v>
      </c>
      <c r="B117" s="188" t="s">
        <v>326</v>
      </c>
      <c r="C117" s="188"/>
      <c r="D117" s="176" t="s">
        <v>56</v>
      </c>
      <c r="E117" s="189">
        <v>40807</v>
      </c>
      <c r="F117" s="190">
        <v>40816</v>
      </c>
      <c r="G117" s="180"/>
      <c r="H117" s="180" t="s">
        <v>78</v>
      </c>
      <c r="I117" s="180" t="s">
        <v>59</v>
      </c>
      <c r="J117" s="187">
        <v>68673.78</v>
      </c>
      <c r="K117" s="191">
        <v>40851</v>
      </c>
      <c r="L117" s="180" t="s">
        <v>60</v>
      </c>
      <c r="M117" s="180" t="s">
        <v>12</v>
      </c>
      <c r="N117" s="184">
        <v>65387.592233009709</v>
      </c>
      <c r="O117" s="184">
        <v>13010</v>
      </c>
      <c r="P117" s="184">
        <v>0</v>
      </c>
      <c r="Q117" s="184">
        <v>52909</v>
      </c>
      <c r="R117" s="184">
        <v>74080</v>
      </c>
      <c r="S117" s="184"/>
      <c r="T117" s="192">
        <v>40787</v>
      </c>
      <c r="U117" s="193">
        <v>0.1756209503239741</v>
      </c>
      <c r="V117" s="39"/>
      <c r="W117" s="36">
        <v>52909</v>
      </c>
      <c r="X117" s="37">
        <v>0</v>
      </c>
      <c r="Y117" s="38" t="s">
        <v>61</v>
      </c>
      <c r="Z117" s="36">
        <v>0</v>
      </c>
      <c r="AA117" s="164">
        <v>0.1000000770988938</v>
      </c>
      <c r="AC117" s="165"/>
    </row>
    <row r="118" spans="1:29" ht="15.75" x14ac:dyDescent="0.25">
      <c r="A118" s="180" t="s">
        <v>327</v>
      </c>
      <c r="B118" s="188" t="s">
        <v>328</v>
      </c>
      <c r="C118" s="188"/>
      <c r="D118" s="176" t="s">
        <v>56</v>
      </c>
      <c r="E118" s="189">
        <v>40725</v>
      </c>
      <c r="F118" s="190">
        <v>40758</v>
      </c>
      <c r="G118" s="180"/>
      <c r="H118" s="180" t="s">
        <v>78</v>
      </c>
      <c r="I118" s="180" t="s">
        <v>103</v>
      </c>
      <c r="J118" s="187">
        <v>243385.83</v>
      </c>
      <c r="K118" s="191">
        <v>40786</v>
      </c>
      <c r="L118" s="180" t="s">
        <v>14</v>
      </c>
      <c r="M118" s="180" t="s">
        <v>14</v>
      </c>
      <c r="N118" s="184">
        <v>123388.34951456313</v>
      </c>
      <c r="O118" s="184">
        <v>34370</v>
      </c>
      <c r="P118" s="184">
        <v>0</v>
      </c>
      <c r="Q118" s="184">
        <v>99841</v>
      </c>
      <c r="R118" s="184">
        <v>236950</v>
      </c>
      <c r="S118" s="184"/>
      <c r="T118" s="192">
        <v>40725</v>
      </c>
      <c r="U118" s="193">
        <v>0.14505169867060561</v>
      </c>
      <c r="V118" s="39" t="s">
        <v>329</v>
      </c>
      <c r="W118" s="36">
        <v>99841</v>
      </c>
      <c r="X118" s="37">
        <v>0</v>
      </c>
      <c r="Y118" s="38" t="s">
        <v>61</v>
      </c>
      <c r="Z118" s="36">
        <v>0</v>
      </c>
      <c r="AA118" s="164">
        <v>9.9998659769907405E-2</v>
      </c>
      <c r="AC118" s="165"/>
    </row>
    <row r="119" spans="1:29" ht="15.75" x14ac:dyDescent="0.25">
      <c r="A119" s="180" t="s">
        <v>330</v>
      </c>
      <c r="B119" s="188" t="s">
        <v>331</v>
      </c>
      <c r="C119" s="188"/>
      <c r="D119" s="176" t="s">
        <v>56</v>
      </c>
      <c r="E119" s="189">
        <v>40725</v>
      </c>
      <c r="F119" s="178" t="s">
        <v>57</v>
      </c>
      <c r="G119" s="180"/>
      <c r="H119" s="180" t="s">
        <v>58</v>
      </c>
      <c r="I119" s="180" t="s">
        <v>103</v>
      </c>
      <c r="J119" s="187">
        <v>13594.61</v>
      </c>
      <c r="K119" s="191">
        <v>40786</v>
      </c>
      <c r="L119" s="180" t="s">
        <v>60</v>
      </c>
      <c r="M119" s="180" t="s">
        <v>12</v>
      </c>
      <c r="N119" s="184">
        <v>17060.912621359228</v>
      </c>
      <c r="O119" s="184">
        <v>0</v>
      </c>
      <c r="P119" s="184">
        <v>0</v>
      </c>
      <c r="Q119" s="184">
        <v>13805</v>
      </c>
      <c r="R119" s="184">
        <v>19330.009999999998</v>
      </c>
      <c r="S119" s="184"/>
      <c r="T119" s="192">
        <v>40725</v>
      </c>
      <c r="U119" s="193" t="s">
        <v>57</v>
      </c>
      <c r="V119" s="39"/>
      <c r="W119" s="36">
        <v>13805</v>
      </c>
      <c r="X119" s="37">
        <v>0</v>
      </c>
      <c r="Y119" s="38" t="s">
        <v>61</v>
      </c>
      <c r="Z119" s="36">
        <v>0</v>
      </c>
      <c r="AA119" s="164">
        <v>0.1000002173679666</v>
      </c>
      <c r="AC119" s="165"/>
    </row>
    <row r="120" spans="1:29" ht="15.75" x14ac:dyDescent="0.25">
      <c r="A120" s="174" t="s">
        <v>332</v>
      </c>
      <c r="B120" s="188" t="s">
        <v>333</v>
      </c>
      <c r="C120" s="188"/>
      <c r="D120" s="176" t="s">
        <v>56</v>
      </c>
      <c r="E120" s="189">
        <v>40816</v>
      </c>
      <c r="F120" s="190">
        <v>40828</v>
      </c>
      <c r="G120" s="180"/>
      <c r="H120" s="180" t="s">
        <v>78</v>
      </c>
      <c r="I120" s="180" t="s">
        <v>103</v>
      </c>
      <c r="J120" s="187">
        <v>82084</v>
      </c>
      <c r="K120" s="191"/>
      <c r="L120" s="180" t="s">
        <v>64</v>
      </c>
      <c r="M120" s="180" t="s">
        <v>12</v>
      </c>
      <c r="N120" s="184">
        <v>66250.210000000006</v>
      </c>
      <c r="O120" s="184">
        <v>0</v>
      </c>
      <c r="P120" s="184">
        <v>0</v>
      </c>
      <c r="Q120" s="184">
        <v>53607</v>
      </c>
      <c r="R120" s="184">
        <v>99660</v>
      </c>
      <c r="S120" s="184"/>
      <c r="T120" s="192">
        <v>40725</v>
      </c>
      <c r="U120" s="193" t="s">
        <v>57</v>
      </c>
      <c r="V120" s="39" t="s">
        <v>334</v>
      </c>
      <c r="W120" s="36">
        <v>53607</v>
      </c>
      <c r="X120" s="37">
        <v>0</v>
      </c>
      <c r="Y120" s="38" t="s">
        <v>61</v>
      </c>
      <c r="Z120" s="36">
        <v>0</v>
      </c>
      <c r="AA120" s="164">
        <v>9.9999984226465166E-2</v>
      </c>
      <c r="AC120" s="165"/>
    </row>
    <row r="121" spans="1:29" ht="15.75" x14ac:dyDescent="0.25">
      <c r="A121" s="180" t="s">
        <v>335</v>
      </c>
      <c r="B121" s="188" t="s">
        <v>336</v>
      </c>
      <c r="C121" s="188"/>
      <c r="D121" s="176" t="s">
        <v>56</v>
      </c>
      <c r="E121" s="189">
        <v>40756</v>
      </c>
      <c r="F121" s="190">
        <v>40770</v>
      </c>
      <c r="G121" s="180"/>
      <c r="H121" s="180" t="s">
        <v>78</v>
      </c>
      <c r="I121" s="180" t="s">
        <v>103</v>
      </c>
      <c r="J121" s="187">
        <v>59343.47</v>
      </c>
      <c r="K121" s="191"/>
      <c r="L121" s="180" t="s">
        <v>64</v>
      </c>
      <c r="M121" s="180" t="s">
        <v>12</v>
      </c>
      <c r="N121" s="184">
        <v>101109.83495145633</v>
      </c>
      <c r="O121" s="184">
        <v>0</v>
      </c>
      <c r="P121" s="184">
        <v>0</v>
      </c>
      <c r="Q121" s="184">
        <v>81814</v>
      </c>
      <c r="R121" s="184">
        <v>124180</v>
      </c>
      <c r="S121" s="184"/>
      <c r="T121" s="192">
        <v>40756</v>
      </c>
      <c r="U121" s="193" t="s">
        <v>57</v>
      </c>
      <c r="V121" s="39"/>
      <c r="W121" s="36">
        <v>81814</v>
      </c>
      <c r="X121" s="37">
        <v>0</v>
      </c>
      <c r="Y121" s="38" t="s">
        <v>61</v>
      </c>
      <c r="Z121" s="36">
        <v>0</v>
      </c>
      <c r="AA121" s="164">
        <v>0.10000003319758211</v>
      </c>
      <c r="AC121" s="165"/>
    </row>
    <row r="122" spans="1:29" ht="15.75" x14ac:dyDescent="0.25">
      <c r="A122" s="180" t="s">
        <v>337</v>
      </c>
      <c r="B122" s="188" t="s">
        <v>338</v>
      </c>
      <c r="C122" s="188"/>
      <c r="D122" s="176" t="s">
        <v>56</v>
      </c>
      <c r="E122" s="189">
        <v>40798</v>
      </c>
      <c r="F122" s="190">
        <v>40807</v>
      </c>
      <c r="G122" s="180"/>
      <c r="H122" s="180" t="s">
        <v>78</v>
      </c>
      <c r="I122" s="180" t="s">
        <v>103</v>
      </c>
      <c r="J122" s="187">
        <v>117171.18</v>
      </c>
      <c r="K122" s="191">
        <v>40847</v>
      </c>
      <c r="L122" s="180" t="s">
        <v>64</v>
      </c>
      <c r="M122" s="180" t="s">
        <v>12</v>
      </c>
      <c r="N122" s="184">
        <v>107984.689320388</v>
      </c>
      <c r="O122" s="184">
        <v>0</v>
      </c>
      <c r="P122" s="184">
        <v>0</v>
      </c>
      <c r="Q122" s="184">
        <v>87376.86</v>
      </c>
      <c r="R122" s="184">
        <v>131100</v>
      </c>
      <c r="S122" s="184"/>
      <c r="T122" s="192">
        <v>40787</v>
      </c>
      <c r="U122" s="193" t="s">
        <v>57</v>
      </c>
      <c r="V122" s="39"/>
      <c r="W122" s="36">
        <v>87376.86</v>
      </c>
      <c r="X122" s="37">
        <v>0</v>
      </c>
      <c r="Y122" s="38" t="s">
        <v>61</v>
      </c>
      <c r="Z122" s="36">
        <v>0</v>
      </c>
      <c r="AA122" s="164">
        <v>9.9999968313349452E-2</v>
      </c>
      <c r="AC122" s="165"/>
    </row>
    <row r="123" spans="1:29" ht="15.75" x14ac:dyDescent="0.25">
      <c r="A123" s="180" t="s">
        <v>339</v>
      </c>
      <c r="B123" s="188" t="s">
        <v>340</v>
      </c>
      <c r="C123" s="188"/>
      <c r="D123" s="176" t="s">
        <v>56</v>
      </c>
      <c r="E123" s="189">
        <v>40784</v>
      </c>
      <c r="F123" s="190">
        <v>41262</v>
      </c>
      <c r="G123" s="180"/>
      <c r="H123" s="180" t="s">
        <v>78</v>
      </c>
      <c r="I123" s="180" t="s">
        <v>97</v>
      </c>
      <c r="J123" s="187">
        <v>120176.7</v>
      </c>
      <c r="K123" s="191">
        <v>40877</v>
      </c>
      <c r="L123" s="180" t="s">
        <v>79</v>
      </c>
      <c r="M123" s="180" t="s">
        <v>12</v>
      </c>
      <c r="N123" s="184">
        <v>120685.04</v>
      </c>
      <c r="O123" s="184">
        <v>0</v>
      </c>
      <c r="P123" s="184">
        <v>0</v>
      </c>
      <c r="Q123" s="184">
        <v>102536.14</v>
      </c>
      <c r="R123" s="184">
        <v>132750</v>
      </c>
      <c r="S123" s="184"/>
      <c r="T123" s="192">
        <v>41244</v>
      </c>
      <c r="U123" s="193" t="s">
        <v>57</v>
      </c>
      <c r="V123" s="39" t="s">
        <v>150</v>
      </c>
      <c r="W123" s="36">
        <v>102536.14</v>
      </c>
      <c r="X123" s="37">
        <v>0</v>
      </c>
      <c r="Y123" s="38" t="s">
        <v>61</v>
      </c>
      <c r="Z123" s="36">
        <v>0</v>
      </c>
      <c r="AA123" s="164">
        <v>0.100000029349123</v>
      </c>
      <c r="AC123" s="165"/>
    </row>
    <row r="124" spans="1:29" ht="15.75" x14ac:dyDescent="0.25">
      <c r="A124" s="180" t="s">
        <v>341</v>
      </c>
      <c r="B124" s="199" t="s">
        <v>342</v>
      </c>
      <c r="C124" s="199"/>
      <c r="D124" s="176" t="s">
        <v>56</v>
      </c>
      <c r="E124" s="189">
        <v>40725</v>
      </c>
      <c r="F124" s="178" t="s">
        <v>57</v>
      </c>
      <c r="G124" s="180"/>
      <c r="H124" s="180" t="s">
        <v>58</v>
      </c>
      <c r="I124" s="180" t="s">
        <v>59</v>
      </c>
      <c r="J124" s="187">
        <v>0</v>
      </c>
      <c r="K124" s="191"/>
      <c r="L124" s="180" t="s">
        <v>67</v>
      </c>
      <c r="M124" s="180" t="s">
        <v>14</v>
      </c>
      <c r="N124" s="184">
        <v>18417.87378640777</v>
      </c>
      <c r="O124" s="184">
        <v>5080</v>
      </c>
      <c r="P124" s="184">
        <v>0</v>
      </c>
      <c r="Q124" s="184">
        <v>14903</v>
      </c>
      <c r="R124" s="184">
        <v>20867.451000000001</v>
      </c>
      <c r="S124" s="184"/>
      <c r="T124" s="192">
        <v>40725</v>
      </c>
      <c r="U124" s="193">
        <v>0.24344132879478186</v>
      </c>
      <c r="V124" s="39"/>
      <c r="W124" s="36">
        <v>14903</v>
      </c>
      <c r="X124" s="37">
        <v>0</v>
      </c>
      <c r="Y124" s="38" t="s">
        <v>61</v>
      </c>
      <c r="Z124" s="36">
        <v>0</v>
      </c>
      <c r="AA124" s="164">
        <v>0.1000000738439546</v>
      </c>
      <c r="AC124" s="165"/>
    </row>
    <row r="125" spans="1:29" ht="15.75" x14ac:dyDescent="0.25">
      <c r="A125" s="180" t="s">
        <v>343</v>
      </c>
      <c r="B125" s="188" t="s">
        <v>344</v>
      </c>
      <c r="C125" s="188"/>
      <c r="D125" s="176" t="s">
        <v>56</v>
      </c>
      <c r="E125" s="189">
        <v>40798</v>
      </c>
      <c r="F125" s="190">
        <v>41323</v>
      </c>
      <c r="G125" s="180"/>
      <c r="H125" s="180" t="s">
        <v>78</v>
      </c>
      <c r="I125" s="180" t="s">
        <v>59</v>
      </c>
      <c r="J125" s="187">
        <v>250413.64</v>
      </c>
      <c r="K125" s="191"/>
      <c r="L125" s="180" t="s">
        <v>67</v>
      </c>
      <c r="M125" s="180" t="s">
        <v>14</v>
      </c>
      <c r="N125" s="184">
        <v>207064.0582524272</v>
      </c>
      <c r="O125" s="184">
        <v>234600</v>
      </c>
      <c r="P125" s="184">
        <v>0</v>
      </c>
      <c r="Q125" s="184">
        <v>175925.28</v>
      </c>
      <c r="R125" s="184">
        <v>234600</v>
      </c>
      <c r="S125" s="184"/>
      <c r="T125" s="192">
        <v>40787</v>
      </c>
      <c r="U125" s="193">
        <v>1</v>
      </c>
      <c r="V125" s="42" t="s">
        <v>345</v>
      </c>
      <c r="W125" s="36">
        <v>175925.28</v>
      </c>
      <c r="X125" s="37">
        <v>0</v>
      </c>
      <c r="Y125" s="38" t="s">
        <v>61</v>
      </c>
      <c r="Z125" s="36">
        <v>0</v>
      </c>
      <c r="AA125" s="164">
        <v>0.10000001961552396</v>
      </c>
      <c r="AC125" s="165"/>
    </row>
    <row r="126" spans="1:29" ht="15.75" x14ac:dyDescent="0.25">
      <c r="A126" s="180" t="s">
        <v>346</v>
      </c>
      <c r="B126" s="188" t="s">
        <v>347</v>
      </c>
      <c r="C126" s="188"/>
      <c r="D126" s="176" t="s">
        <v>56</v>
      </c>
      <c r="E126" s="189">
        <v>40725</v>
      </c>
      <c r="F126" s="190">
        <v>41297</v>
      </c>
      <c r="G126" s="180"/>
      <c r="H126" s="180" t="s">
        <v>78</v>
      </c>
      <c r="I126" s="180" t="s">
        <v>97</v>
      </c>
      <c r="J126" s="187">
        <v>65168.959999999999</v>
      </c>
      <c r="K126" s="191">
        <v>40773</v>
      </c>
      <c r="L126" s="180" t="s">
        <v>60</v>
      </c>
      <c r="M126" s="180" t="s">
        <v>12</v>
      </c>
      <c r="N126" s="184">
        <v>52758.38</v>
      </c>
      <c r="O126" s="184">
        <v>0</v>
      </c>
      <c r="P126" s="184">
        <v>0</v>
      </c>
      <c r="Q126" s="184">
        <v>46416</v>
      </c>
      <c r="R126" s="184">
        <v>60090</v>
      </c>
      <c r="S126" s="184"/>
      <c r="T126" s="192">
        <v>40725</v>
      </c>
      <c r="U126" s="193" t="s">
        <v>57</v>
      </c>
      <c r="V126" s="39" t="s">
        <v>150</v>
      </c>
      <c r="W126" s="36">
        <v>44824.45</v>
      </c>
      <c r="X126" s="37">
        <v>-1591.5500000000029</v>
      </c>
      <c r="Y126" s="38" t="s">
        <v>61</v>
      </c>
      <c r="Z126" s="37">
        <v>-1591.5500000000029</v>
      </c>
      <c r="AA126" s="164">
        <v>0.10000004899695769</v>
      </c>
      <c r="AC126" s="165"/>
    </row>
    <row r="127" spans="1:29" ht="15.75" x14ac:dyDescent="0.25">
      <c r="A127" s="180" t="s">
        <v>348</v>
      </c>
      <c r="B127" s="188" t="s">
        <v>349</v>
      </c>
      <c r="C127" s="188"/>
      <c r="D127" s="176" t="s">
        <v>56</v>
      </c>
      <c r="E127" s="189">
        <v>40928</v>
      </c>
      <c r="F127" s="178" t="s">
        <v>57</v>
      </c>
      <c r="G127" s="180"/>
      <c r="H127" s="180" t="s">
        <v>58</v>
      </c>
      <c r="I127" s="180" t="s">
        <v>103</v>
      </c>
      <c r="J127" s="187">
        <v>79056.240000000005</v>
      </c>
      <c r="K127" s="191"/>
      <c r="L127" s="180" t="s">
        <v>111</v>
      </c>
      <c r="M127" s="180" t="s">
        <v>12</v>
      </c>
      <c r="N127" s="184">
        <v>38858.83</v>
      </c>
      <c r="O127" s="184">
        <v>0</v>
      </c>
      <c r="P127" s="184">
        <v>0</v>
      </c>
      <c r="Q127" s="184">
        <v>35936.61</v>
      </c>
      <c r="R127" s="184">
        <v>71120</v>
      </c>
      <c r="S127" s="184"/>
      <c r="T127" s="192">
        <v>40909</v>
      </c>
      <c r="U127" s="193" t="s">
        <v>57</v>
      </c>
      <c r="V127" s="39" t="s">
        <v>350</v>
      </c>
      <c r="W127" s="36">
        <v>31443</v>
      </c>
      <c r="X127" s="37">
        <v>-4493.6100000000006</v>
      </c>
      <c r="Y127" s="38" t="s">
        <v>61</v>
      </c>
      <c r="Z127" s="36">
        <v>-4493.6099999999997</v>
      </c>
      <c r="AA127" s="164">
        <v>9.9999956123230316E-2</v>
      </c>
      <c r="AC127" s="165"/>
    </row>
    <row r="128" spans="1:29" ht="15.75" x14ac:dyDescent="0.25">
      <c r="A128" s="180" t="s">
        <v>351</v>
      </c>
      <c r="B128" s="188" t="s">
        <v>352</v>
      </c>
      <c r="C128" s="188"/>
      <c r="D128" s="176" t="s">
        <v>56</v>
      </c>
      <c r="E128" s="189">
        <v>40947</v>
      </c>
      <c r="F128" s="178" t="s">
        <v>57</v>
      </c>
      <c r="G128" s="180"/>
      <c r="H128" s="180" t="s">
        <v>58</v>
      </c>
      <c r="I128" s="180" t="s">
        <v>97</v>
      </c>
      <c r="J128" s="187">
        <v>40120</v>
      </c>
      <c r="K128" s="191"/>
      <c r="L128" s="180" t="s">
        <v>129</v>
      </c>
      <c r="M128" s="180" t="s">
        <v>13</v>
      </c>
      <c r="N128" s="184">
        <v>2880</v>
      </c>
      <c r="O128" s="184">
        <v>23130</v>
      </c>
      <c r="P128" s="184">
        <v>0</v>
      </c>
      <c r="Q128" s="184">
        <v>2446.8988954970259</v>
      </c>
      <c r="R128" s="184">
        <v>40640</v>
      </c>
      <c r="S128" s="184"/>
      <c r="T128" s="192">
        <v>40940</v>
      </c>
      <c r="U128" s="193">
        <v>0.56914370078740162</v>
      </c>
      <c r="V128" s="39" t="s">
        <v>98</v>
      </c>
      <c r="W128" s="36">
        <v>2446.8988954970259</v>
      </c>
      <c r="X128" s="37">
        <v>0</v>
      </c>
      <c r="Y128" s="38" t="s">
        <v>61</v>
      </c>
      <c r="Z128" s="36">
        <v>0</v>
      </c>
      <c r="AA128" s="164">
        <v>0.10000000000000009</v>
      </c>
      <c r="AC128" s="165"/>
    </row>
    <row r="129" spans="1:29" ht="15.75" x14ac:dyDescent="0.25">
      <c r="A129" s="180" t="s">
        <v>353</v>
      </c>
      <c r="B129" s="188" t="s">
        <v>354</v>
      </c>
      <c r="C129" s="188"/>
      <c r="D129" s="176" t="s">
        <v>56</v>
      </c>
      <c r="E129" s="189">
        <v>40941</v>
      </c>
      <c r="F129" s="178" t="s">
        <v>57</v>
      </c>
      <c r="G129" s="180"/>
      <c r="H129" s="180" t="s">
        <v>58</v>
      </c>
      <c r="I129" s="180" t="s">
        <v>103</v>
      </c>
      <c r="J129" s="187">
        <v>129198.69</v>
      </c>
      <c r="K129" s="191"/>
      <c r="L129" s="180" t="s">
        <v>133</v>
      </c>
      <c r="M129" s="180" t="s">
        <v>13</v>
      </c>
      <c r="N129" s="184">
        <v>2880</v>
      </c>
      <c r="O129" s="184">
        <v>64440</v>
      </c>
      <c r="P129" s="184">
        <v>0</v>
      </c>
      <c r="Q129" s="184">
        <v>2446.8988954970259</v>
      </c>
      <c r="R129" s="184">
        <v>128810</v>
      </c>
      <c r="S129" s="184"/>
      <c r="T129" s="192">
        <v>40940</v>
      </c>
      <c r="U129" s="193">
        <v>0.50027171803431414</v>
      </c>
      <c r="V129" s="39" t="s">
        <v>98</v>
      </c>
      <c r="W129" s="36">
        <v>2446.8988954970259</v>
      </c>
      <c r="X129" s="37">
        <v>0</v>
      </c>
      <c r="Y129" s="38" t="s">
        <v>61</v>
      </c>
      <c r="Z129" s="36">
        <v>0</v>
      </c>
      <c r="AA129" s="164">
        <v>0.10000000000000009</v>
      </c>
      <c r="AC129" s="165"/>
    </row>
    <row r="130" spans="1:29" ht="15.75" x14ac:dyDescent="0.25">
      <c r="A130" s="180" t="s">
        <v>355</v>
      </c>
      <c r="B130" s="188" t="s">
        <v>356</v>
      </c>
      <c r="C130" s="188"/>
      <c r="D130" s="176" t="s">
        <v>56</v>
      </c>
      <c r="E130" s="189">
        <v>40756</v>
      </c>
      <c r="F130" s="190">
        <v>40774</v>
      </c>
      <c r="G130" s="180"/>
      <c r="H130" s="180" t="s">
        <v>78</v>
      </c>
      <c r="I130" s="180" t="s">
        <v>97</v>
      </c>
      <c r="J130" s="187">
        <v>0</v>
      </c>
      <c r="K130" s="191"/>
      <c r="L130" s="180" t="s">
        <v>106</v>
      </c>
      <c r="M130" s="180" t="s">
        <v>14</v>
      </c>
      <c r="N130" s="184">
        <v>253020.38834951457</v>
      </c>
      <c r="O130" s="184">
        <v>286670</v>
      </c>
      <c r="P130" s="184">
        <v>0</v>
      </c>
      <c r="Q130" s="184">
        <v>214970.7</v>
      </c>
      <c r="R130" s="184">
        <v>286670</v>
      </c>
      <c r="S130" s="184"/>
      <c r="T130" s="192">
        <v>40756</v>
      </c>
      <c r="U130" s="193">
        <v>1</v>
      </c>
      <c r="V130" s="39" t="s">
        <v>98</v>
      </c>
      <c r="W130" s="36">
        <v>214970.7</v>
      </c>
      <c r="X130" s="37">
        <v>0</v>
      </c>
      <c r="Y130" s="38" t="s">
        <v>61</v>
      </c>
      <c r="Z130" s="36">
        <v>0</v>
      </c>
      <c r="AA130" s="164">
        <v>4.7618527783410691E-2</v>
      </c>
      <c r="AC130" s="165"/>
    </row>
    <row r="131" spans="1:29" ht="15.75" x14ac:dyDescent="0.25">
      <c r="A131" s="180" t="s">
        <v>357</v>
      </c>
      <c r="B131" s="188" t="s">
        <v>358</v>
      </c>
      <c r="C131" s="188"/>
      <c r="D131" s="176" t="s">
        <v>56</v>
      </c>
      <c r="E131" s="189">
        <v>41002</v>
      </c>
      <c r="F131" s="190">
        <v>41016</v>
      </c>
      <c r="G131" s="180"/>
      <c r="H131" s="180" t="s">
        <v>58</v>
      </c>
      <c r="I131" s="180" t="s">
        <v>59</v>
      </c>
      <c r="J131" s="187">
        <v>0</v>
      </c>
      <c r="K131" s="191"/>
      <c r="L131" s="180" t="s">
        <v>79</v>
      </c>
      <c r="M131" s="180" t="s">
        <v>12</v>
      </c>
      <c r="N131" s="184">
        <v>2243.36</v>
      </c>
      <c r="O131" s="184">
        <v>160460</v>
      </c>
      <c r="P131" s="184">
        <v>0</v>
      </c>
      <c r="Q131" s="184">
        <v>1906</v>
      </c>
      <c r="R131" s="184">
        <v>322770</v>
      </c>
      <c r="S131" s="184"/>
      <c r="T131" s="192">
        <v>41000</v>
      </c>
      <c r="U131" s="193">
        <v>0.49713418223502803</v>
      </c>
      <c r="V131" s="39" t="s">
        <v>98</v>
      </c>
      <c r="W131" s="36">
        <v>1906</v>
      </c>
      <c r="X131" s="37">
        <v>0</v>
      </c>
      <c r="Y131" s="38" t="s">
        <v>61</v>
      </c>
      <c r="Z131" s="36">
        <v>0</v>
      </c>
      <c r="AA131" s="164">
        <v>9.9999019329024996E-2</v>
      </c>
      <c r="AC131" s="165"/>
    </row>
    <row r="132" spans="1:29" ht="15.75" x14ac:dyDescent="0.25">
      <c r="A132" s="180" t="s">
        <v>359</v>
      </c>
      <c r="B132" s="188" t="s">
        <v>360</v>
      </c>
      <c r="C132" s="188"/>
      <c r="D132" s="176" t="s">
        <v>56</v>
      </c>
      <c r="E132" s="189">
        <v>40768</v>
      </c>
      <c r="F132" s="190">
        <v>40807</v>
      </c>
      <c r="G132" s="180"/>
      <c r="H132" s="180" t="s">
        <v>78</v>
      </c>
      <c r="I132" s="180" t="s">
        <v>103</v>
      </c>
      <c r="J132" s="187">
        <v>2296.34</v>
      </c>
      <c r="K132" s="191"/>
      <c r="L132" s="180" t="s">
        <v>106</v>
      </c>
      <c r="M132" s="180" t="s">
        <v>14</v>
      </c>
      <c r="N132" s="184">
        <v>267002.92233009712</v>
      </c>
      <c r="O132" s="184">
        <v>287460</v>
      </c>
      <c r="P132" s="184">
        <v>0</v>
      </c>
      <c r="Q132" s="184">
        <v>216048</v>
      </c>
      <c r="R132" s="184">
        <v>311020</v>
      </c>
      <c r="S132" s="184"/>
      <c r="T132" s="192">
        <v>40787</v>
      </c>
      <c r="U132" s="193">
        <v>0.92424924442158063</v>
      </c>
      <c r="V132" s="39" t="s">
        <v>98</v>
      </c>
      <c r="W132" s="36">
        <v>216048</v>
      </c>
      <c r="X132" s="37">
        <v>0</v>
      </c>
      <c r="Y132" s="38" t="s">
        <v>61</v>
      </c>
      <c r="Z132" s="36">
        <v>0</v>
      </c>
      <c r="AA132" s="164">
        <v>0.10000000630370187</v>
      </c>
      <c r="AC132" s="165"/>
    </row>
    <row r="133" spans="1:29" ht="15.75" x14ac:dyDescent="0.25">
      <c r="A133" s="180" t="s">
        <v>361</v>
      </c>
      <c r="B133" s="188" t="s">
        <v>362</v>
      </c>
      <c r="C133" s="188"/>
      <c r="D133" s="176" t="s">
        <v>56</v>
      </c>
      <c r="E133" s="189">
        <v>40947</v>
      </c>
      <c r="F133" s="178" t="s">
        <v>57</v>
      </c>
      <c r="G133" s="180"/>
      <c r="H133" s="180" t="s">
        <v>58</v>
      </c>
      <c r="I133" s="180" t="s">
        <v>59</v>
      </c>
      <c r="J133" s="187">
        <v>76776.759999999995</v>
      </c>
      <c r="K133" s="191"/>
      <c r="L133" s="180" t="s">
        <v>133</v>
      </c>
      <c r="M133" s="180" t="s">
        <v>13</v>
      </c>
      <c r="N133" s="184">
        <v>2880</v>
      </c>
      <c r="O133" s="184">
        <v>31890</v>
      </c>
      <c r="P133" s="184">
        <v>0</v>
      </c>
      <c r="Q133" s="184">
        <v>2446.8988954970259</v>
      </c>
      <c r="R133" s="184">
        <v>113470</v>
      </c>
      <c r="S133" s="184"/>
      <c r="T133" s="192">
        <v>40940</v>
      </c>
      <c r="U133" s="193">
        <v>0.2810434476072971</v>
      </c>
      <c r="V133" s="39" t="s">
        <v>98</v>
      </c>
      <c r="W133" s="36">
        <v>2446.8988954970259</v>
      </c>
      <c r="X133" s="37">
        <v>0</v>
      </c>
      <c r="Y133" s="38" t="s">
        <v>61</v>
      </c>
      <c r="Z133" s="36">
        <v>0</v>
      </c>
      <c r="AA133" s="164">
        <v>0.10000000000000009</v>
      </c>
      <c r="AC133" s="165"/>
    </row>
    <row r="134" spans="1:29" ht="15.75" x14ac:dyDescent="0.25">
      <c r="A134" s="174" t="s">
        <v>363</v>
      </c>
      <c r="B134" s="175" t="s">
        <v>364</v>
      </c>
      <c r="C134" s="175"/>
      <c r="D134" s="176" t="s">
        <v>56</v>
      </c>
      <c r="E134" s="189">
        <v>40848</v>
      </c>
      <c r="F134" s="178">
        <v>40857</v>
      </c>
      <c r="G134" s="179"/>
      <c r="H134" s="180" t="s">
        <v>58</v>
      </c>
      <c r="I134" s="180" t="s">
        <v>103</v>
      </c>
      <c r="J134" s="187">
        <v>26224.19</v>
      </c>
      <c r="K134" s="182"/>
      <c r="L134" s="179" t="s">
        <v>143</v>
      </c>
      <c r="M134" s="179" t="s">
        <v>16</v>
      </c>
      <c r="N134" s="183">
        <v>29950.83</v>
      </c>
      <c r="O134" s="183">
        <v>21777.59</v>
      </c>
      <c r="P134" s="183">
        <v>0</v>
      </c>
      <c r="Q134" s="184">
        <v>24235</v>
      </c>
      <c r="R134" s="183">
        <v>33934.28</v>
      </c>
      <c r="S134" s="183"/>
      <c r="T134" s="185">
        <v>40848</v>
      </c>
      <c r="U134" s="186">
        <v>0.64175783308206336</v>
      </c>
      <c r="V134" s="40"/>
      <c r="W134" s="36">
        <v>25446.75</v>
      </c>
      <c r="X134" s="37">
        <v>1211.75</v>
      </c>
      <c r="Y134" s="38" t="s">
        <v>61</v>
      </c>
      <c r="Z134" s="36">
        <v>1211.75</v>
      </c>
      <c r="AA134" s="164">
        <v>0.10000019281605921</v>
      </c>
      <c r="AC134" s="165"/>
    </row>
    <row r="135" spans="1:29" ht="15.75" x14ac:dyDescent="0.25">
      <c r="A135" s="180" t="s">
        <v>365</v>
      </c>
      <c r="B135" s="188" t="s">
        <v>366</v>
      </c>
      <c r="C135" s="188"/>
      <c r="D135" s="176" t="s">
        <v>56</v>
      </c>
      <c r="E135" s="189">
        <v>40941</v>
      </c>
      <c r="F135" s="178" t="s">
        <v>57</v>
      </c>
      <c r="G135" s="180"/>
      <c r="H135" s="180" t="s">
        <v>58</v>
      </c>
      <c r="I135" s="180" t="s">
        <v>103</v>
      </c>
      <c r="J135" s="187">
        <v>78763.899999999994</v>
      </c>
      <c r="K135" s="191"/>
      <c r="L135" s="180" t="s">
        <v>129</v>
      </c>
      <c r="M135" s="180" t="s">
        <v>13</v>
      </c>
      <c r="N135" s="184">
        <v>2880</v>
      </c>
      <c r="O135" s="184">
        <v>27410</v>
      </c>
      <c r="P135" s="184">
        <v>0</v>
      </c>
      <c r="Q135" s="184">
        <v>2446.8988954970259</v>
      </c>
      <c r="R135" s="184">
        <v>78600</v>
      </c>
      <c r="S135" s="184"/>
      <c r="T135" s="192">
        <v>40940</v>
      </c>
      <c r="U135" s="193">
        <v>0.34872773536895674</v>
      </c>
      <c r="V135" s="39" t="s">
        <v>98</v>
      </c>
      <c r="W135" s="36">
        <v>2446.8988954970259</v>
      </c>
      <c r="X135" s="37">
        <v>0</v>
      </c>
      <c r="Y135" s="38" t="s">
        <v>61</v>
      </c>
      <c r="Z135" s="36">
        <v>0</v>
      </c>
      <c r="AA135" s="164">
        <v>0.10000000000000009</v>
      </c>
      <c r="AC135" s="165"/>
    </row>
    <row r="136" spans="1:29" ht="15.75" x14ac:dyDescent="0.25">
      <c r="A136" s="174" t="s">
        <v>367</v>
      </c>
      <c r="B136" s="175" t="s">
        <v>368</v>
      </c>
      <c r="C136" s="175"/>
      <c r="D136" s="176" t="s">
        <v>56</v>
      </c>
      <c r="E136" s="177">
        <v>40756</v>
      </c>
      <c r="F136" s="178">
        <v>40776</v>
      </c>
      <c r="G136" s="179"/>
      <c r="H136" s="180" t="s">
        <v>78</v>
      </c>
      <c r="I136" s="180" t="s">
        <v>103</v>
      </c>
      <c r="J136" s="187">
        <v>103220.77</v>
      </c>
      <c r="K136" s="182">
        <v>40778</v>
      </c>
      <c r="L136" s="179" t="s">
        <v>64</v>
      </c>
      <c r="M136" s="179" t="s">
        <v>12</v>
      </c>
      <c r="N136" s="183">
        <v>91462.747572815555</v>
      </c>
      <c r="O136" s="183">
        <v>0</v>
      </c>
      <c r="P136" s="183">
        <v>0</v>
      </c>
      <c r="Q136" s="184">
        <v>74007.97</v>
      </c>
      <c r="R136" s="183">
        <v>116010</v>
      </c>
      <c r="S136" s="183"/>
      <c r="T136" s="185">
        <v>40756</v>
      </c>
      <c r="U136" s="186" t="s">
        <v>57</v>
      </c>
      <c r="V136" s="163"/>
      <c r="W136" s="36">
        <v>74007.97</v>
      </c>
      <c r="X136" s="37">
        <v>0</v>
      </c>
      <c r="Y136" s="38" t="s">
        <v>61</v>
      </c>
      <c r="Z136" s="36">
        <v>0</v>
      </c>
      <c r="AA136" s="164">
        <v>9.9999974122219948E-2</v>
      </c>
      <c r="AC136" s="165"/>
    </row>
    <row r="137" spans="1:29" ht="15.75" x14ac:dyDescent="0.25">
      <c r="A137" s="180" t="s">
        <v>369</v>
      </c>
      <c r="B137" s="188" t="s">
        <v>370</v>
      </c>
      <c r="C137" s="188"/>
      <c r="D137" s="176" t="s">
        <v>56</v>
      </c>
      <c r="E137" s="189">
        <v>40756</v>
      </c>
      <c r="F137" s="178" t="s">
        <v>57</v>
      </c>
      <c r="G137" s="180"/>
      <c r="H137" s="180" t="s">
        <v>58</v>
      </c>
      <c r="I137" s="180" t="s">
        <v>103</v>
      </c>
      <c r="J137" s="187">
        <v>14335.76</v>
      </c>
      <c r="K137" s="191"/>
      <c r="L137" s="180" t="s">
        <v>106</v>
      </c>
      <c r="M137" s="180" t="s">
        <v>14</v>
      </c>
      <c r="N137" s="184">
        <v>12176.825242718445</v>
      </c>
      <c r="O137" s="184">
        <v>11390</v>
      </c>
      <c r="P137" s="184">
        <v>0</v>
      </c>
      <c r="Q137" s="184">
        <v>9853</v>
      </c>
      <c r="R137" s="184">
        <v>13800</v>
      </c>
      <c r="S137" s="184"/>
      <c r="T137" s="192">
        <v>40756</v>
      </c>
      <c r="U137" s="193">
        <v>0.82536231884057976</v>
      </c>
      <c r="V137" s="39"/>
      <c r="W137" s="36">
        <v>9853</v>
      </c>
      <c r="X137" s="37">
        <v>0</v>
      </c>
      <c r="Y137" s="38" t="s">
        <v>61</v>
      </c>
      <c r="Z137" s="36">
        <v>0</v>
      </c>
      <c r="AA137" s="164">
        <v>9.9999565731829332E-2</v>
      </c>
      <c r="AC137" s="165"/>
    </row>
    <row r="138" spans="1:29" ht="15.75" x14ac:dyDescent="0.25">
      <c r="A138" s="180" t="s">
        <v>371</v>
      </c>
      <c r="B138" s="188" t="s">
        <v>372</v>
      </c>
      <c r="C138" s="188"/>
      <c r="D138" s="176" t="s">
        <v>56</v>
      </c>
      <c r="E138" s="189">
        <v>40787</v>
      </c>
      <c r="F138" s="178" t="s">
        <v>57</v>
      </c>
      <c r="G138" s="180"/>
      <c r="H138" s="180" t="s">
        <v>58</v>
      </c>
      <c r="I138" s="180" t="s">
        <v>103</v>
      </c>
      <c r="J138" s="187">
        <v>17916.490000000002</v>
      </c>
      <c r="K138" s="191"/>
      <c r="L138" s="180" t="s">
        <v>67</v>
      </c>
      <c r="M138" s="180" t="s">
        <v>14</v>
      </c>
      <c r="N138" s="184">
        <v>38132.155339805831</v>
      </c>
      <c r="O138" s="184">
        <v>24620</v>
      </c>
      <c r="P138" s="184">
        <v>0</v>
      </c>
      <c r="Q138" s="184">
        <v>30855</v>
      </c>
      <c r="R138" s="184">
        <v>43200</v>
      </c>
      <c r="S138" s="184"/>
      <c r="T138" s="192">
        <v>40787</v>
      </c>
      <c r="U138" s="193">
        <v>0.56990740740740742</v>
      </c>
      <c r="V138" s="39"/>
      <c r="W138" s="36">
        <v>30855</v>
      </c>
      <c r="X138" s="37">
        <v>0</v>
      </c>
      <c r="Y138" s="38" t="s">
        <v>61</v>
      </c>
      <c r="Z138" s="36">
        <v>0</v>
      </c>
      <c r="AA138" s="164">
        <v>0.10000010355529998</v>
      </c>
      <c r="AC138" s="165"/>
    </row>
    <row r="139" spans="1:29" ht="15.75" x14ac:dyDescent="0.25">
      <c r="A139" s="180" t="s">
        <v>373</v>
      </c>
      <c r="B139" s="188" t="s">
        <v>374</v>
      </c>
      <c r="C139" s="188"/>
      <c r="D139" s="176" t="s">
        <v>56</v>
      </c>
      <c r="E139" s="189">
        <v>40787</v>
      </c>
      <c r="F139" s="178" t="s">
        <v>57</v>
      </c>
      <c r="G139" s="180"/>
      <c r="H139" s="180" t="s">
        <v>58</v>
      </c>
      <c r="I139" s="180" t="s">
        <v>103</v>
      </c>
      <c r="J139" s="187">
        <v>3884.82</v>
      </c>
      <c r="K139" s="191"/>
      <c r="L139" s="180" t="s">
        <v>129</v>
      </c>
      <c r="M139" s="180" t="s">
        <v>13</v>
      </c>
      <c r="N139" s="184">
        <v>28639.592233009713</v>
      </c>
      <c r="O139" s="184">
        <v>0</v>
      </c>
      <c r="P139" s="184">
        <v>0</v>
      </c>
      <c r="Q139" s="184">
        <v>23174</v>
      </c>
      <c r="R139" s="184">
        <v>32450</v>
      </c>
      <c r="S139" s="184"/>
      <c r="T139" s="192">
        <v>40787</v>
      </c>
      <c r="U139" s="193" t="s">
        <v>57</v>
      </c>
      <c r="V139" s="39"/>
      <c r="W139" s="36">
        <v>23174</v>
      </c>
      <c r="X139" s="37">
        <v>0</v>
      </c>
      <c r="Y139" s="38" t="s">
        <v>61</v>
      </c>
      <c r="Z139" s="36">
        <v>0</v>
      </c>
      <c r="AA139" s="164">
        <v>0.10000016642385701</v>
      </c>
      <c r="AC139" s="165"/>
    </row>
    <row r="140" spans="1:29" ht="15.75" x14ac:dyDescent="0.25">
      <c r="A140" s="180" t="s">
        <v>375</v>
      </c>
      <c r="B140" s="188" t="s">
        <v>376</v>
      </c>
      <c r="C140" s="188"/>
      <c r="D140" s="176" t="s">
        <v>56</v>
      </c>
      <c r="E140" s="189">
        <v>40886</v>
      </c>
      <c r="F140" s="190">
        <v>40920</v>
      </c>
      <c r="G140" s="180"/>
      <c r="H140" s="180" t="s">
        <v>78</v>
      </c>
      <c r="I140" s="180" t="s">
        <v>103</v>
      </c>
      <c r="J140" s="187">
        <v>1500.29</v>
      </c>
      <c r="K140" s="191"/>
      <c r="L140" s="180" t="s">
        <v>79</v>
      </c>
      <c r="M140" s="180" t="s">
        <v>12</v>
      </c>
      <c r="N140" s="184">
        <v>196586.34</v>
      </c>
      <c r="O140" s="184">
        <v>178560</v>
      </c>
      <c r="P140" s="184">
        <v>0</v>
      </c>
      <c r="Q140" s="184">
        <v>167023.23000000001</v>
      </c>
      <c r="R140" s="184">
        <v>302900</v>
      </c>
      <c r="S140" s="184"/>
      <c r="T140" s="192">
        <v>40909</v>
      </c>
      <c r="U140" s="193">
        <v>0.58950148563882465</v>
      </c>
      <c r="V140" s="39"/>
      <c r="W140" s="36">
        <v>167023.23000000001</v>
      </c>
      <c r="X140" s="37">
        <v>0</v>
      </c>
      <c r="Y140" s="38" t="s">
        <v>61</v>
      </c>
      <c r="Z140" s="36">
        <v>0</v>
      </c>
      <c r="AA140" s="164">
        <v>9.999999043168506E-2</v>
      </c>
      <c r="AC140" s="165"/>
    </row>
    <row r="141" spans="1:29" ht="15.75" x14ac:dyDescent="0.25">
      <c r="A141" s="180" t="s">
        <v>377</v>
      </c>
      <c r="B141" s="188" t="s">
        <v>378</v>
      </c>
      <c r="C141" s="188"/>
      <c r="D141" s="176" t="s">
        <v>56</v>
      </c>
      <c r="E141" s="189">
        <v>40756</v>
      </c>
      <c r="F141" s="178" t="s">
        <v>57</v>
      </c>
      <c r="G141" s="180"/>
      <c r="H141" s="180" t="s">
        <v>58</v>
      </c>
      <c r="I141" s="180" t="s">
        <v>103</v>
      </c>
      <c r="J141" s="187">
        <v>2211.77</v>
      </c>
      <c r="K141" s="191"/>
      <c r="L141" s="180" t="s">
        <v>106</v>
      </c>
      <c r="M141" s="180" t="s">
        <v>14</v>
      </c>
      <c r="N141" s="184">
        <v>14328.446601941749</v>
      </c>
      <c r="O141" s="184">
        <v>16230</v>
      </c>
      <c r="P141" s="184">
        <v>0</v>
      </c>
      <c r="Q141" s="184">
        <v>11594</v>
      </c>
      <c r="R141" s="184">
        <v>16230</v>
      </c>
      <c r="S141" s="184"/>
      <c r="T141" s="192">
        <v>40756</v>
      </c>
      <c r="U141" s="193">
        <v>1</v>
      </c>
      <c r="V141" s="39"/>
      <c r="W141" s="36">
        <v>11594</v>
      </c>
      <c r="X141" s="37">
        <v>0</v>
      </c>
      <c r="Y141" s="38" t="s">
        <v>61</v>
      </c>
      <c r="Z141" s="36">
        <v>0</v>
      </c>
      <c r="AA141" s="164">
        <v>0.10000013065869573</v>
      </c>
      <c r="AC141" s="165"/>
    </row>
    <row r="142" spans="1:29" ht="15.75" x14ac:dyDescent="0.25">
      <c r="A142" s="180" t="s">
        <v>379</v>
      </c>
      <c r="B142" s="188" t="s">
        <v>380</v>
      </c>
      <c r="C142" s="188"/>
      <c r="D142" s="176" t="s">
        <v>56</v>
      </c>
      <c r="E142" s="189">
        <v>40787</v>
      </c>
      <c r="F142" s="190">
        <v>40899</v>
      </c>
      <c r="G142" s="180"/>
      <c r="H142" s="180" t="s">
        <v>78</v>
      </c>
      <c r="I142" s="180" t="s">
        <v>103</v>
      </c>
      <c r="J142" s="187">
        <v>126189.5</v>
      </c>
      <c r="K142" s="191">
        <v>40871</v>
      </c>
      <c r="L142" s="180" t="s">
        <v>67</v>
      </c>
      <c r="M142" s="180" t="s">
        <v>14</v>
      </c>
      <c r="N142" s="184">
        <v>107694.08737864079</v>
      </c>
      <c r="O142" s="184">
        <v>118610</v>
      </c>
      <c r="P142" s="184">
        <v>0</v>
      </c>
      <c r="Q142" s="184">
        <v>91498</v>
      </c>
      <c r="R142" s="184">
        <v>122020</v>
      </c>
      <c r="S142" s="184"/>
      <c r="T142" s="192">
        <v>40878</v>
      </c>
      <c r="U142" s="193">
        <v>0.9720537616784134</v>
      </c>
      <c r="V142" s="166"/>
      <c r="W142" s="36">
        <v>91498</v>
      </c>
      <c r="X142" s="37">
        <v>0</v>
      </c>
      <c r="Y142" s="38" t="s">
        <v>61</v>
      </c>
      <c r="Z142" s="36">
        <v>0</v>
      </c>
      <c r="AA142" s="164">
        <v>0.10000961543555298</v>
      </c>
      <c r="AC142" s="165"/>
    </row>
    <row r="143" spans="1:29" ht="15.75" x14ac:dyDescent="0.25">
      <c r="A143" s="180" t="s">
        <v>381</v>
      </c>
      <c r="B143" s="188" t="s">
        <v>382</v>
      </c>
      <c r="C143" s="188"/>
      <c r="D143" s="176" t="s">
        <v>56</v>
      </c>
      <c r="E143" s="189">
        <v>40725</v>
      </c>
      <c r="F143" s="178" t="s">
        <v>57</v>
      </c>
      <c r="G143" s="180"/>
      <c r="H143" s="180" t="s">
        <v>58</v>
      </c>
      <c r="I143" s="180" t="s">
        <v>103</v>
      </c>
      <c r="J143" s="187">
        <v>2551.67</v>
      </c>
      <c r="K143" s="191"/>
      <c r="L143" s="180" t="s">
        <v>60</v>
      </c>
      <c r="M143" s="180" t="s">
        <v>12</v>
      </c>
      <c r="N143" s="184">
        <v>9296.0679611650521</v>
      </c>
      <c r="O143" s="184">
        <v>0</v>
      </c>
      <c r="P143" s="184">
        <v>0</v>
      </c>
      <c r="Q143" s="184">
        <v>7522</v>
      </c>
      <c r="R143" s="184">
        <v>10523.44</v>
      </c>
      <c r="S143" s="184"/>
      <c r="T143" s="192">
        <v>40725</v>
      </c>
      <c r="U143" s="193" t="s">
        <v>57</v>
      </c>
      <c r="V143" s="39"/>
      <c r="W143" s="36">
        <v>7522</v>
      </c>
      <c r="X143" s="37">
        <v>0</v>
      </c>
      <c r="Y143" s="38" t="s">
        <v>61</v>
      </c>
      <c r="Z143" s="36">
        <v>0</v>
      </c>
      <c r="AA143" s="164">
        <v>0.10000050422218543</v>
      </c>
      <c r="AC143" s="165"/>
    </row>
    <row r="144" spans="1:29" ht="15.75" x14ac:dyDescent="0.25">
      <c r="A144" s="180" t="s">
        <v>383</v>
      </c>
      <c r="B144" s="188" t="s">
        <v>384</v>
      </c>
      <c r="C144" s="188"/>
      <c r="D144" s="176" t="s">
        <v>56</v>
      </c>
      <c r="E144" s="189">
        <v>41084</v>
      </c>
      <c r="F144" s="190">
        <v>41134</v>
      </c>
      <c r="G144" s="180"/>
      <c r="H144" s="180" t="s">
        <v>78</v>
      </c>
      <c r="I144" s="180" t="s">
        <v>59</v>
      </c>
      <c r="J144" s="187">
        <v>92415.19</v>
      </c>
      <c r="K144" s="191"/>
      <c r="L144" s="180" t="s">
        <v>79</v>
      </c>
      <c r="M144" s="180" t="s">
        <v>12</v>
      </c>
      <c r="N144" s="184">
        <v>52827.29</v>
      </c>
      <c r="O144" s="184">
        <v>2480</v>
      </c>
      <c r="P144" s="184">
        <v>0</v>
      </c>
      <c r="Q144" s="184">
        <v>44883</v>
      </c>
      <c r="R144" s="184">
        <v>104460</v>
      </c>
      <c r="S144" s="184"/>
      <c r="T144" s="192">
        <v>41061</v>
      </c>
      <c r="U144" s="193">
        <v>2.3741144935860617E-2</v>
      </c>
      <c r="V144" s="39"/>
      <c r="W144" s="36">
        <v>44883</v>
      </c>
      <c r="X144" s="37">
        <v>0</v>
      </c>
      <c r="Y144" s="38" t="s">
        <v>61</v>
      </c>
      <c r="Z144" s="36">
        <v>0</v>
      </c>
      <c r="AA144" s="164">
        <v>9.999997917742931E-2</v>
      </c>
      <c r="AC144" s="165"/>
    </row>
    <row r="145" spans="1:29" ht="15.75" x14ac:dyDescent="0.25">
      <c r="A145" s="180" t="s">
        <v>385</v>
      </c>
      <c r="B145" s="188" t="s">
        <v>386</v>
      </c>
      <c r="C145" s="188"/>
      <c r="D145" s="176" t="s">
        <v>56</v>
      </c>
      <c r="E145" s="189">
        <v>41095</v>
      </c>
      <c r="F145" s="190">
        <v>41106</v>
      </c>
      <c r="G145" s="180"/>
      <c r="H145" s="180" t="s">
        <v>78</v>
      </c>
      <c r="I145" s="180" t="s">
        <v>97</v>
      </c>
      <c r="J145" s="187">
        <v>122622.04</v>
      </c>
      <c r="K145" s="191"/>
      <c r="L145" s="180" t="s">
        <v>67</v>
      </c>
      <c r="M145" s="180" t="s">
        <v>14</v>
      </c>
      <c r="N145" s="184">
        <v>94914.35</v>
      </c>
      <c r="O145" s="184">
        <v>110230</v>
      </c>
      <c r="P145" s="184">
        <v>0</v>
      </c>
      <c r="Q145" s="184">
        <v>80640.91</v>
      </c>
      <c r="R145" s="184">
        <v>117310</v>
      </c>
      <c r="S145" s="184"/>
      <c r="T145" s="192">
        <v>41091</v>
      </c>
      <c r="U145" s="193">
        <v>0.93964708890972637</v>
      </c>
      <c r="V145" s="39"/>
      <c r="W145" s="36">
        <v>80640.91</v>
      </c>
      <c r="X145" s="37">
        <v>0</v>
      </c>
      <c r="Y145" s="38" t="s">
        <v>61</v>
      </c>
      <c r="Z145" s="36">
        <v>0</v>
      </c>
      <c r="AA145" s="164">
        <v>9.9999987599346252E-2</v>
      </c>
      <c r="AC145" s="165"/>
    </row>
    <row r="146" spans="1:29" ht="15.75" x14ac:dyDescent="0.25">
      <c r="A146" s="180" t="s">
        <v>387</v>
      </c>
      <c r="B146" s="188" t="s">
        <v>388</v>
      </c>
      <c r="C146" s="188"/>
      <c r="D146" s="176" t="s">
        <v>56</v>
      </c>
      <c r="E146" s="189">
        <v>40884</v>
      </c>
      <c r="F146" s="190">
        <v>40899</v>
      </c>
      <c r="G146" s="180"/>
      <c r="H146" s="180" t="s">
        <v>78</v>
      </c>
      <c r="I146" s="180" t="s">
        <v>103</v>
      </c>
      <c r="J146" s="187">
        <v>-0.01</v>
      </c>
      <c r="K146" s="191"/>
      <c r="L146" s="180" t="s">
        <v>111</v>
      </c>
      <c r="M146" s="180" t="s">
        <v>12</v>
      </c>
      <c r="N146" s="184">
        <v>55587.359223300984</v>
      </c>
      <c r="O146" s="184">
        <v>0</v>
      </c>
      <c r="P146" s="184">
        <v>0</v>
      </c>
      <c r="Q146" s="184">
        <v>47228</v>
      </c>
      <c r="R146" s="184">
        <v>87580</v>
      </c>
      <c r="S146" s="184"/>
      <c r="T146" s="192">
        <v>40878</v>
      </c>
      <c r="U146" s="193" t="s">
        <v>57</v>
      </c>
      <c r="V146" s="39"/>
      <c r="W146" s="36">
        <v>47228</v>
      </c>
      <c r="X146" s="37">
        <v>0</v>
      </c>
      <c r="Y146" s="38" t="s">
        <v>61</v>
      </c>
      <c r="Z146" s="36">
        <v>0</v>
      </c>
      <c r="AA146" s="164">
        <v>0.10000006378484838</v>
      </c>
      <c r="AC146" s="165"/>
    </row>
    <row r="147" spans="1:29" ht="15.75" x14ac:dyDescent="0.25">
      <c r="A147" s="180" t="s">
        <v>389</v>
      </c>
      <c r="B147" s="188" t="s">
        <v>390</v>
      </c>
      <c r="C147" s="188"/>
      <c r="D147" s="176" t="s">
        <v>56</v>
      </c>
      <c r="E147" s="189">
        <v>40823</v>
      </c>
      <c r="F147" s="190">
        <v>40828</v>
      </c>
      <c r="G147" s="180"/>
      <c r="H147" s="180" t="s">
        <v>78</v>
      </c>
      <c r="I147" s="180" t="s">
        <v>59</v>
      </c>
      <c r="J147" s="187">
        <v>59927.22</v>
      </c>
      <c r="K147" s="191">
        <v>40836</v>
      </c>
      <c r="L147" s="180" t="s">
        <v>64</v>
      </c>
      <c r="M147" s="180" t="s">
        <v>12</v>
      </c>
      <c r="N147" s="184">
        <v>68029.834951456316</v>
      </c>
      <c r="O147" s="184">
        <v>0</v>
      </c>
      <c r="P147" s="184">
        <v>0</v>
      </c>
      <c r="Q147" s="184">
        <v>55047</v>
      </c>
      <c r="R147" s="184">
        <v>86310</v>
      </c>
      <c r="S147" s="184"/>
      <c r="T147" s="192">
        <v>40817</v>
      </c>
      <c r="U147" s="193" t="s">
        <v>57</v>
      </c>
      <c r="V147" s="39"/>
      <c r="W147" s="36">
        <v>55047</v>
      </c>
      <c r="X147" s="37">
        <v>0</v>
      </c>
      <c r="Y147" s="38" t="s">
        <v>61</v>
      </c>
      <c r="Z147" s="36">
        <v>0</v>
      </c>
      <c r="AA147" s="164">
        <v>0.10000000002354748</v>
      </c>
      <c r="AC147" s="165"/>
    </row>
    <row r="148" spans="1:29" ht="15.75" x14ac:dyDescent="0.25">
      <c r="A148" s="180" t="s">
        <v>391</v>
      </c>
      <c r="B148" s="188" t="s">
        <v>392</v>
      </c>
      <c r="C148" s="188"/>
      <c r="D148" s="176" t="s">
        <v>56</v>
      </c>
      <c r="E148" s="189">
        <v>41589</v>
      </c>
      <c r="F148" s="178" t="s">
        <v>57</v>
      </c>
      <c r="G148" s="180"/>
      <c r="H148" s="180" t="s">
        <v>58</v>
      </c>
      <c r="I148" s="180" t="s">
        <v>97</v>
      </c>
      <c r="J148" s="187">
        <v>8964.59</v>
      </c>
      <c r="K148" s="191"/>
      <c r="L148" s="180" t="s">
        <v>67</v>
      </c>
      <c r="M148" s="180" t="s">
        <v>14</v>
      </c>
      <c r="N148" s="184">
        <v>9357.15</v>
      </c>
      <c r="O148" s="184">
        <v>0</v>
      </c>
      <c r="P148" s="184">
        <v>0</v>
      </c>
      <c r="Q148" s="184">
        <v>7950</v>
      </c>
      <c r="R148" s="184">
        <v>10290</v>
      </c>
      <c r="S148" s="184"/>
      <c r="T148" s="192">
        <v>41579</v>
      </c>
      <c r="U148" s="193" t="s">
        <v>57</v>
      </c>
      <c r="V148" s="39"/>
      <c r="W148" s="36">
        <v>7950</v>
      </c>
      <c r="X148" s="37">
        <v>0</v>
      </c>
      <c r="Y148" s="38" t="s">
        <v>61</v>
      </c>
      <c r="Z148" s="36">
        <v>0</v>
      </c>
      <c r="AA148" s="164">
        <v>0.10000000000000009</v>
      </c>
      <c r="AC148" s="165"/>
    </row>
    <row r="149" spans="1:29" ht="15.75" x14ac:dyDescent="0.25">
      <c r="A149" s="180" t="s">
        <v>393</v>
      </c>
      <c r="B149" s="188" t="s">
        <v>394</v>
      </c>
      <c r="C149" s="188"/>
      <c r="D149" s="176" t="s">
        <v>56</v>
      </c>
      <c r="E149" s="189">
        <v>41079</v>
      </c>
      <c r="F149" s="178" t="s">
        <v>57</v>
      </c>
      <c r="G149" s="180"/>
      <c r="H149" s="180" t="s">
        <v>58</v>
      </c>
      <c r="I149" s="180" t="s">
        <v>59</v>
      </c>
      <c r="J149" s="187">
        <v>11480.08</v>
      </c>
      <c r="K149" s="191"/>
      <c r="L149" s="180" t="s">
        <v>60</v>
      </c>
      <c r="M149" s="180" t="s">
        <v>12</v>
      </c>
      <c r="N149" s="184">
        <v>5786.13</v>
      </c>
      <c r="O149" s="184">
        <v>0</v>
      </c>
      <c r="P149" s="184">
        <v>0</v>
      </c>
      <c r="Q149" s="184">
        <v>8688</v>
      </c>
      <c r="R149" s="184">
        <v>12251.66</v>
      </c>
      <c r="S149" s="184"/>
      <c r="T149" s="192">
        <v>41061</v>
      </c>
      <c r="U149" s="193" t="s">
        <v>57</v>
      </c>
      <c r="V149" s="39" t="s">
        <v>207</v>
      </c>
      <c r="W149" s="36">
        <v>4916</v>
      </c>
      <c r="X149" s="37">
        <v>-3772</v>
      </c>
      <c r="Y149" s="38" t="s">
        <v>61</v>
      </c>
      <c r="Z149" s="36">
        <v>-3772</v>
      </c>
      <c r="AA149" s="164">
        <v>9.9999619780537286E-2</v>
      </c>
      <c r="AC149" s="165"/>
    </row>
    <row r="150" spans="1:29" ht="15.75" x14ac:dyDescent="0.25">
      <c r="A150" s="180" t="s">
        <v>395</v>
      </c>
      <c r="B150" s="188" t="s">
        <v>396</v>
      </c>
      <c r="C150" s="188"/>
      <c r="D150" s="176" t="s">
        <v>56</v>
      </c>
      <c r="E150" s="189">
        <v>40798</v>
      </c>
      <c r="F150" s="190">
        <v>41262</v>
      </c>
      <c r="G150" s="180"/>
      <c r="H150" s="180" t="s">
        <v>78</v>
      </c>
      <c r="I150" s="180" t="s">
        <v>97</v>
      </c>
      <c r="J150" s="187">
        <v>129298.19</v>
      </c>
      <c r="K150" s="191"/>
      <c r="L150" s="180" t="s">
        <v>79</v>
      </c>
      <c r="M150" s="180" t="s">
        <v>12</v>
      </c>
      <c r="N150" s="184">
        <v>81219.63</v>
      </c>
      <c r="O150" s="184">
        <v>50620</v>
      </c>
      <c r="P150" s="184">
        <v>0</v>
      </c>
      <c r="Q150" s="184">
        <v>69005.63</v>
      </c>
      <c r="R150" s="184">
        <v>123160</v>
      </c>
      <c r="S150" s="184"/>
      <c r="T150" s="192">
        <v>41244</v>
      </c>
      <c r="U150" s="193">
        <v>0.4110100682039623</v>
      </c>
      <c r="V150" s="39" t="s">
        <v>150</v>
      </c>
      <c r="W150" s="36">
        <v>69005.63</v>
      </c>
      <c r="X150" s="37">
        <v>0</v>
      </c>
      <c r="Y150" s="38" t="s">
        <v>61</v>
      </c>
      <c r="Z150" s="36">
        <v>0</v>
      </c>
      <c r="AA150" s="164">
        <v>0.10000004726690026</v>
      </c>
      <c r="AC150" s="165"/>
    </row>
    <row r="151" spans="1:29" ht="15.75" x14ac:dyDescent="0.25">
      <c r="A151" s="180" t="s">
        <v>397</v>
      </c>
      <c r="B151" s="188" t="s">
        <v>398</v>
      </c>
      <c r="C151" s="188"/>
      <c r="D151" s="176" t="s">
        <v>56</v>
      </c>
      <c r="E151" s="189">
        <v>40800</v>
      </c>
      <c r="F151" s="190">
        <v>40807</v>
      </c>
      <c r="G151" s="180"/>
      <c r="H151" s="180" t="s">
        <v>78</v>
      </c>
      <c r="I151" s="180" t="s">
        <v>59</v>
      </c>
      <c r="J151" s="187">
        <v>125758.69</v>
      </c>
      <c r="K151" s="191">
        <v>40812</v>
      </c>
      <c r="L151" s="180" t="s">
        <v>64</v>
      </c>
      <c r="M151" s="180" t="s">
        <v>12</v>
      </c>
      <c r="N151" s="184">
        <v>129871.76699029127</v>
      </c>
      <c r="O151" s="184">
        <v>0</v>
      </c>
      <c r="P151" s="184">
        <v>0</v>
      </c>
      <c r="Q151" s="184">
        <v>105087</v>
      </c>
      <c r="R151" s="184">
        <v>160340</v>
      </c>
      <c r="S151" s="184"/>
      <c r="T151" s="192">
        <v>40787</v>
      </c>
      <c r="U151" s="193" t="s">
        <v>57</v>
      </c>
      <c r="V151" s="39"/>
      <c r="W151" s="36">
        <v>105087</v>
      </c>
      <c r="X151" s="37">
        <v>0</v>
      </c>
      <c r="Y151" s="38" t="s">
        <v>61</v>
      </c>
      <c r="Z151" s="36">
        <v>0</v>
      </c>
      <c r="AA151" s="164">
        <v>9.9999983401476422E-2</v>
      </c>
      <c r="AC151" s="165"/>
    </row>
    <row r="152" spans="1:29" ht="15.75" x14ac:dyDescent="0.25">
      <c r="A152" s="180" t="s">
        <v>399</v>
      </c>
      <c r="B152" s="188" t="s">
        <v>400</v>
      </c>
      <c r="C152" s="188"/>
      <c r="D152" s="176" t="s">
        <v>56</v>
      </c>
      <c r="E152" s="189">
        <v>40794</v>
      </c>
      <c r="F152" s="190">
        <v>40807</v>
      </c>
      <c r="G152" s="180"/>
      <c r="H152" s="180" t="s">
        <v>78</v>
      </c>
      <c r="I152" s="180" t="s">
        <v>103</v>
      </c>
      <c r="J152" s="187">
        <v>61799.21</v>
      </c>
      <c r="K152" s="191"/>
      <c r="L152" s="180" t="s">
        <v>64</v>
      </c>
      <c r="M152" s="180" t="s">
        <v>12</v>
      </c>
      <c r="N152" s="184">
        <v>83958.708737864072</v>
      </c>
      <c r="O152" s="184">
        <v>0</v>
      </c>
      <c r="P152" s="184">
        <v>0</v>
      </c>
      <c r="Q152" s="184">
        <v>67936</v>
      </c>
      <c r="R152" s="184">
        <v>108320</v>
      </c>
      <c r="S152" s="184"/>
      <c r="T152" s="192">
        <v>40787</v>
      </c>
      <c r="U152" s="193" t="s">
        <v>57</v>
      </c>
      <c r="V152" s="39"/>
      <c r="W152" s="36">
        <v>67936</v>
      </c>
      <c r="X152" s="37">
        <v>0</v>
      </c>
      <c r="Y152" s="38" t="s">
        <v>61</v>
      </c>
      <c r="Z152" s="36">
        <v>0</v>
      </c>
      <c r="AA152" s="164">
        <v>0.10000004111128735</v>
      </c>
      <c r="AC152" s="165"/>
    </row>
    <row r="153" spans="1:29" ht="15.75" x14ac:dyDescent="0.25">
      <c r="A153" s="180" t="s">
        <v>401</v>
      </c>
      <c r="B153" s="188" t="s">
        <v>402</v>
      </c>
      <c r="C153" s="188"/>
      <c r="D153" s="176" t="s">
        <v>56</v>
      </c>
      <c r="E153" s="189">
        <v>40785</v>
      </c>
      <c r="F153" s="189">
        <v>41411</v>
      </c>
      <c r="G153" s="180"/>
      <c r="H153" s="180" t="s">
        <v>78</v>
      </c>
      <c r="I153" s="180" t="s">
        <v>59</v>
      </c>
      <c r="J153" s="187">
        <v>148336.51</v>
      </c>
      <c r="K153" s="191"/>
      <c r="L153" s="180" t="s">
        <v>79</v>
      </c>
      <c r="M153" s="180" t="s">
        <v>12</v>
      </c>
      <c r="N153" s="184">
        <v>101888.18</v>
      </c>
      <c r="O153" s="184">
        <v>89300</v>
      </c>
      <c r="P153" s="184">
        <v>0</v>
      </c>
      <c r="Q153" s="184">
        <v>86566</v>
      </c>
      <c r="R153" s="184">
        <v>145890</v>
      </c>
      <c r="S153" s="184"/>
      <c r="T153" s="192">
        <v>40756</v>
      </c>
      <c r="U153" s="193">
        <v>0.61210501062444311</v>
      </c>
      <c r="V153" s="39" t="s">
        <v>403</v>
      </c>
      <c r="W153" s="36">
        <v>86566</v>
      </c>
      <c r="X153" s="37">
        <v>0</v>
      </c>
      <c r="Y153" s="38" t="s">
        <v>61</v>
      </c>
      <c r="Z153" s="36">
        <v>0</v>
      </c>
      <c r="AA153" s="164">
        <v>9.9999978407701695E-2</v>
      </c>
      <c r="AC153" s="165"/>
    </row>
    <row r="154" spans="1:29" ht="15.75" x14ac:dyDescent="0.25">
      <c r="A154" s="180" t="s">
        <v>404</v>
      </c>
      <c r="B154" s="188" t="s">
        <v>405</v>
      </c>
      <c r="C154" s="188"/>
      <c r="D154" s="176" t="s">
        <v>56</v>
      </c>
      <c r="E154" s="189">
        <v>40756</v>
      </c>
      <c r="F154" s="190">
        <v>40776</v>
      </c>
      <c r="G154" s="180"/>
      <c r="H154" s="180" t="s">
        <v>78</v>
      </c>
      <c r="I154" s="180" t="s">
        <v>59</v>
      </c>
      <c r="J154" s="187">
        <v>195688.23</v>
      </c>
      <c r="K154" s="191">
        <v>40833</v>
      </c>
      <c r="L154" s="180" t="s">
        <v>79</v>
      </c>
      <c r="M154" s="180" t="s">
        <v>12</v>
      </c>
      <c r="N154" s="184">
        <v>137007.56310679612</v>
      </c>
      <c r="O154" s="184">
        <v>18720</v>
      </c>
      <c r="P154" s="184">
        <v>0</v>
      </c>
      <c r="Q154" s="184">
        <v>110861</v>
      </c>
      <c r="R154" s="184">
        <v>226270</v>
      </c>
      <c r="S154" s="184"/>
      <c r="T154" s="192">
        <v>40756</v>
      </c>
      <c r="U154" s="193">
        <v>8.2733018075750203E-2</v>
      </c>
      <c r="V154" s="39"/>
      <c r="W154" s="36">
        <v>110861</v>
      </c>
      <c r="X154" s="37">
        <v>0</v>
      </c>
      <c r="Y154" s="38" t="s">
        <v>61</v>
      </c>
      <c r="Z154" s="36">
        <v>0</v>
      </c>
      <c r="AA154" s="164">
        <v>9.999996994673821E-2</v>
      </c>
      <c r="AC154" s="165"/>
    </row>
    <row r="155" spans="1:29" ht="15.75" x14ac:dyDescent="0.25">
      <c r="A155" s="180" t="s">
        <v>406</v>
      </c>
      <c r="B155" s="188" t="s">
        <v>407</v>
      </c>
      <c r="C155" s="188"/>
      <c r="D155" s="176" t="s">
        <v>56</v>
      </c>
      <c r="E155" s="189">
        <v>41211</v>
      </c>
      <c r="F155" s="190">
        <v>41227</v>
      </c>
      <c r="G155" s="180"/>
      <c r="H155" s="180" t="s">
        <v>78</v>
      </c>
      <c r="I155" s="180" t="s">
        <v>97</v>
      </c>
      <c r="J155" s="187">
        <v>47987.16</v>
      </c>
      <c r="K155" s="191"/>
      <c r="L155" s="180" t="s">
        <v>79</v>
      </c>
      <c r="M155" s="180" t="s">
        <v>12</v>
      </c>
      <c r="N155" s="184">
        <v>129042.42</v>
      </c>
      <c r="O155" s="184">
        <v>0</v>
      </c>
      <c r="P155" s="184">
        <v>0</v>
      </c>
      <c r="Q155" s="184">
        <v>108649</v>
      </c>
      <c r="R155" s="184">
        <v>204400</v>
      </c>
      <c r="S155" s="184"/>
      <c r="T155" s="192">
        <v>41183</v>
      </c>
      <c r="U155" s="193" t="s">
        <v>57</v>
      </c>
      <c r="V155" s="39" t="s">
        <v>408</v>
      </c>
      <c r="W155" s="36">
        <v>108649</v>
      </c>
      <c r="X155" s="37">
        <v>0</v>
      </c>
      <c r="Y155" s="38" t="s">
        <v>61</v>
      </c>
      <c r="Z155" s="36">
        <v>0</v>
      </c>
      <c r="AA155" s="164">
        <v>0.11000002322492142</v>
      </c>
      <c r="AC155" s="165"/>
    </row>
    <row r="156" spans="1:29" ht="15.75" x14ac:dyDescent="0.25">
      <c r="A156" s="180" t="s">
        <v>409</v>
      </c>
      <c r="B156" s="188" t="s">
        <v>410</v>
      </c>
      <c r="C156" s="188"/>
      <c r="D156" s="176" t="s">
        <v>56</v>
      </c>
      <c r="E156" s="189">
        <v>40725</v>
      </c>
      <c r="F156" s="190">
        <v>40746</v>
      </c>
      <c r="G156" s="180"/>
      <c r="H156" s="180" t="s">
        <v>78</v>
      </c>
      <c r="I156" s="180" t="s">
        <v>103</v>
      </c>
      <c r="J156" s="187">
        <v>93995.03</v>
      </c>
      <c r="K156" s="191">
        <v>40826</v>
      </c>
      <c r="L156" s="180" t="s">
        <v>223</v>
      </c>
      <c r="M156" s="180" t="s">
        <v>16</v>
      </c>
      <c r="N156" s="184">
        <v>90460.514563106801</v>
      </c>
      <c r="O156" s="184">
        <v>102490</v>
      </c>
      <c r="P156" s="184">
        <v>0</v>
      </c>
      <c r="Q156" s="184">
        <v>76856.850000000006</v>
      </c>
      <c r="R156" s="184">
        <v>102490</v>
      </c>
      <c r="S156" s="184"/>
      <c r="T156" s="192">
        <v>40725</v>
      </c>
      <c r="U156" s="193">
        <v>1</v>
      </c>
      <c r="V156" s="39"/>
      <c r="W156" s="36">
        <v>76856.850000000006</v>
      </c>
      <c r="X156" s="37">
        <v>0</v>
      </c>
      <c r="Y156" s="38" t="s">
        <v>61</v>
      </c>
      <c r="Z156" s="36">
        <v>0</v>
      </c>
      <c r="AA156" s="164">
        <v>0.10000002569538236</v>
      </c>
      <c r="AC156" s="165"/>
    </row>
    <row r="157" spans="1:29" ht="15.75" x14ac:dyDescent="0.25">
      <c r="A157" s="180" t="s">
        <v>411</v>
      </c>
      <c r="B157" s="188" t="s">
        <v>412</v>
      </c>
      <c r="C157" s="188"/>
      <c r="D157" s="176" t="s">
        <v>56</v>
      </c>
      <c r="E157" s="189">
        <v>40756</v>
      </c>
      <c r="F157" s="190">
        <v>40776</v>
      </c>
      <c r="G157" s="180"/>
      <c r="H157" s="180" t="s">
        <v>78</v>
      </c>
      <c r="I157" s="180" t="s">
        <v>103</v>
      </c>
      <c r="J157" s="187">
        <v>2047.48</v>
      </c>
      <c r="K157" s="191"/>
      <c r="L157" s="180" t="s">
        <v>413</v>
      </c>
      <c r="M157" s="180" t="s">
        <v>16</v>
      </c>
      <c r="N157" s="184">
        <v>72084.660194174765</v>
      </c>
      <c r="O157" s="184">
        <v>81670</v>
      </c>
      <c r="P157" s="184">
        <v>0</v>
      </c>
      <c r="Q157" s="184">
        <v>58328</v>
      </c>
      <c r="R157" s="184">
        <v>81670</v>
      </c>
      <c r="S157" s="184"/>
      <c r="T157" s="192">
        <v>40756</v>
      </c>
      <c r="U157" s="193">
        <v>1</v>
      </c>
      <c r="V157" s="39" t="s">
        <v>98</v>
      </c>
      <c r="W157" s="36">
        <v>58328</v>
      </c>
      <c r="X157" s="37">
        <v>0</v>
      </c>
      <c r="Y157" s="38" t="s">
        <v>61</v>
      </c>
      <c r="Z157" s="36">
        <v>0</v>
      </c>
      <c r="AA157" s="164">
        <v>0.10000002127487684</v>
      </c>
      <c r="AC157" s="165"/>
    </row>
    <row r="158" spans="1:29" ht="15.75" x14ac:dyDescent="0.25">
      <c r="A158" s="180" t="s">
        <v>414</v>
      </c>
      <c r="B158" s="188" t="s">
        <v>415</v>
      </c>
      <c r="C158" s="188"/>
      <c r="D158" s="176" t="s">
        <v>56</v>
      </c>
      <c r="E158" s="189">
        <v>41239</v>
      </c>
      <c r="F158" s="190">
        <v>41243</v>
      </c>
      <c r="G158" s="180"/>
      <c r="H158" s="180" t="s">
        <v>58</v>
      </c>
      <c r="I158" s="180" t="s">
        <v>97</v>
      </c>
      <c r="J158" s="187">
        <v>153556.73000000001</v>
      </c>
      <c r="K158" s="191"/>
      <c r="L158" s="180" t="s">
        <v>133</v>
      </c>
      <c r="M158" s="180" t="s">
        <v>13</v>
      </c>
      <c r="N158" s="184">
        <v>4025.34</v>
      </c>
      <c r="O158" s="184">
        <v>22760</v>
      </c>
      <c r="P158" s="184">
        <v>0</v>
      </c>
      <c r="Q158" s="184">
        <v>3420</v>
      </c>
      <c r="R158" s="184">
        <v>163160</v>
      </c>
      <c r="S158" s="184">
        <v>129330</v>
      </c>
      <c r="T158" s="192">
        <v>41214</v>
      </c>
      <c r="U158" s="193">
        <v>0.13949497425839666</v>
      </c>
      <c r="V158" s="39" t="s">
        <v>98</v>
      </c>
      <c r="W158" s="36">
        <v>3420</v>
      </c>
      <c r="X158" s="37">
        <v>0</v>
      </c>
      <c r="Y158" s="38" t="s">
        <v>61</v>
      </c>
      <c r="Z158" s="36">
        <v>0</v>
      </c>
      <c r="AA158" s="164">
        <v>0.10000000000000009</v>
      </c>
      <c r="AC158" s="165"/>
    </row>
    <row r="159" spans="1:29" ht="15.75" x14ac:dyDescent="0.25">
      <c r="A159" s="180" t="s">
        <v>416</v>
      </c>
      <c r="B159" s="188" t="s">
        <v>417</v>
      </c>
      <c r="C159" s="188"/>
      <c r="D159" s="176" t="s">
        <v>56</v>
      </c>
      <c r="E159" s="189">
        <v>41227</v>
      </c>
      <c r="F159" s="190">
        <v>41232</v>
      </c>
      <c r="G159" s="180"/>
      <c r="H159" s="180" t="s">
        <v>58</v>
      </c>
      <c r="I159" s="180" t="s">
        <v>103</v>
      </c>
      <c r="J159" s="187">
        <v>56651.56</v>
      </c>
      <c r="K159" s="191"/>
      <c r="L159" s="180" t="s">
        <v>133</v>
      </c>
      <c r="M159" s="180" t="s">
        <v>13</v>
      </c>
      <c r="N159" s="184">
        <v>4025.34</v>
      </c>
      <c r="O159" s="184">
        <v>45930</v>
      </c>
      <c r="P159" s="184">
        <v>35581</v>
      </c>
      <c r="Q159" s="184">
        <v>3420</v>
      </c>
      <c r="R159" s="184">
        <v>55560</v>
      </c>
      <c r="S159" s="184">
        <v>8340</v>
      </c>
      <c r="T159" s="192">
        <v>41214</v>
      </c>
      <c r="U159" s="193">
        <v>0.82667386609071269</v>
      </c>
      <c r="V159" s="39" t="s">
        <v>98</v>
      </c>
      <c r="W159" s="36">
        <v>3420</v>
      </c>
      <c r="X159" s="37">
        <v>0</v>
      </c>
      <c r="Y159" s="38" t="s">
        <v>61</v>
      </c>
      <c r="Z159" s="36">
        <v>0</v>
      </c>
      <c r="AA159" s="164">
        <v>0.10000000000000009</v>
      </c>
      <c r="AC159" s="165"/>
    </row>
    <row r="160" spans="1:29" ht="15.75" x14ac:dyDescent="0.25">
      <c r="A160" s="180" t="s">
        <v>418</v>
      </c>
      <c r="B160" s="188" t="s">
        <v>419</v>
      </c>
      <c r="C160" s="188"/>
      <c r="D160" s="176" t="s">
        <v>56</v>
      </c>
      <c r="E160" s="189">
        <v>41232</v>
      </c>
      <c r="F160" s="190">
        <v>41239</v>
      </c>
      <c r="G160" s="180"/>
      <c r="H160" s="180" t="s">
        <v>58</v>
      </c>
      <c r="I160" s="180" t="s">
        <v>103</v>
      </c>
      <c r="J160" s="187">
        <v>69484.149999999994</v>
      </c>
      <c r="K160" s="191"/>
      <c r="L160" s="180" t="s">
        <v>133</v>
      </c>
      <c r="M160" s="180" t="s">
        <v>13</v>
      </c>
      <c r="N160" s="184">
        <v>4025.34</v>
      </c>
      <c r="O160" s="184">
        <v>9710</v>
      </c>
      <c r="P160" s="184">
        <v>0</v>
      </c>
      <c r="Q160" s="184">
        <v>3420</v>
      </c>
      <c r="R160" s="184">
        <v>69450</v>
      </c>
      <c r="S160" s="184">
        <v>59740</v>
      </c>
      <c r="T160" s="192">
        <v>41214</v>
      </c>
      <c r="U160" s="193">
        <v>0.13981281497480202</v>
      </c>
      <c r="V160" s="39" t="s">
        <v>98</v>
      </c>
      <c r="W160" s="36">
        <v>3420</v>
      </c>
      <c r="X160" s="37">
        <v>0</v>
      </c>
      <c r="Y160" s="38" t="s">
        <v>61</v>
      </c>
      <c r="Z160" s="36">
        <v>0</v>
      </c>
      <c r="AA160" s="164">
        <v>0.10000000000000009</v>
      </c>
      <c r="AC160" s="165"/>
    </row>
    <row r="161" spans="1:29" ht="15.75" x14ac:dyDescent="0.25">
      <c r="A161" s="180" t="s">
        <v>420</v>
      </c>
      <c r="B161" s="188" t="s">
        <v>421</v>
      </c>
      <c r="C161" s="188"/>
      <c r="D161" s="176" t="s">
        <v>56</v>
      </c>
      <c r="E161" s="190">
        <v>40938</v>
      </c>
      <c r="F161" s="190">
        <v>40941</v>
      </c>
      <c r="G161" s="180"/>
      <c r="H161" s="180" t="s">
        <v>78</v>
      </c>
      <c r="I161" s="180" t="s">
        <v>103</v>
      </c>
      <c r="J161" s="187">
        <v>132991.48000000001</v>
      </c>
      <c r="K161" s="191"/>
      <c r="L161" s="180" t="s">
        <v>67</v>
      </c>
      <c r="M161" s="180" t="s">
        <v>14</v>
      </c>
      <c r="N161" s="184">
        <v>147758.23000000001</v>
      </c>
      <c r="O161" s="184">
        <v>156630</v>
      </c>
      <c r="P161" s="184">
        <v>0</v>
      </c>
      <c r="Q161" s="184">
        <v>125538</v>
      </c>
      <c r="R161" s="184">
        <v>162530</v>
      </c>
      <c r="S161" s="184"/>
      <c r="T161" s="192">
        <v>40909</v>
      </c>
      <c r="U161" s="193">
        <v>0.96369900941364672</v>
      </c>
      <c r="V161" s="39"/>
      <c r="W161" s="36">
        <v>125538</v>
      </c>
      <c r="X161" s="37">
        <v>0</v>
      </c>
      <c r="Y161" s="38" t="s">
        <v>61</v>
      </c>
      <c r="Z161" s="36">
        <v>0</v>
      </c>
      <c r="AA161" s="164">
        <v>0.10000002977837608</v>
      </c>
      <c r="AC161" s="165"/>
    </row>
    <row r="162" spans="1:29" ht="15.75" x14ac:dyDescent="0.25">
      <c r="A162" s="180" t="s">
        <v>422</v>
      </c>
      <c r="B162" s="188" t="s">
        <v>423</v>
      </c>
      <c r="C162" s="188"/>
      <c r="D162" s="176" t="s">
        <v>56</v>
      </c>
      <c r="E162" s="189">
        <v>40973</v>
      </c>
      <c r="F162" s="190">
        <v>40974</v>
      </c>
      <c r="G162" s="180"/>
      <c r="H162" s="180" t="s">
        <v>78</v>
      </c>
      <c r="I162" s="180" t="s">
        <v>59</v>
      </c>
      <c r="J162" s="187">
        <v>52514.54</v>
      </c>
      <c r="K162" s="191"/>
      <c r="L162" s="180" t="s">
        <v>64</v>
      </c>
      <c r="M162" s="180" t="s">
        <v>12</v>
      </c>
      <c r="N162" s="184">
        <v>59415.58</v>
      </c>
      <c r="O162" s="184">
        <v>13750</v>
      </c>
      <c r="P162" s="184">
        <v>0</v>
      </c>
      <c r="Q162" s="184">
        <v>50480.53</v>
      </c>
      <c r="R162" s="184">
        <v>74590</v>
      </c>
      <c r="S162" s="184"/>
      <c r="T162" s="192">
        <v>40969</v>
      </c>
      <c r="U162" s="193">
        <v>0.18434106448585602</v>
      </c>
      <c r="V162" s="39"/>
      <c r="W162" s="36">
        <v>50480.53</v>
      </c>
      <c r="X162" s="37">
        <v>0</v>
      </c>
      <c r="Y162" s="38" t="s">
        <v>61</v>
      </c>
      <c r="Z162" s="36">
        <v>0</v>
      </c>
      <c r="AA162" s="164">
        <v>9.999992946295011E-2</v>
      </c>
      <c r="AC162" s="165"/>
    </row>
    <row r="163" spans="1:29" ht="15.75" x14ac:dyDescent="0.25">
      <c r="A163" s="180" t="s">
        <v>424</v>
      </c>
      <c r="B163" s="188" t="s">
        <v>425</v>
      </c>
      <c r="C163" s="188"/>
      <c r="D163" s="176" t="s">
        <v>56</v>
      </c>
      <c r="E163" s="189">
        <v>41234</v>
      </c>
      <c r="F163" s="190">
        <v>41239</v>
      </c>
      <c r="G163" s="180"/>
      <c r="H163" s="180" t="s">
        <v>78</v>
      </c>
      <c r="I163" s="180" t="s">
        <v>59</v>
      </c>
      <c r="J163" s="187">
        <v>55418.87</v>
      </c>
      <c r="K163" s="191"/>
      <c r="L163" s="180" t="s">
        <v>64</v>
      </c>
      <c r="M163" s="180" t="s">
        <v>12</v>
      </c>
      <c r="N163" s="184">
        <v>58421.49</v>
      </c>
      <c r="O163" s="184">
        <v>23010</v>
      </c>
      <c r="P163" s="184">
        <v>0</v>
      </c>
      <c r="Q163" s="184">
        <v>49635.93</v>
      </c>
      <c r="R163" s="184">
        <v>73500</v>
      </c>
      <c r="S163" s="184"/>
      <c r="T163" s="192">
        <v>41214</v>
      </c>
      <c r="U163" s="193">
        <v>0.3130612244897959</v>
      </c>
      <c r="V163" s="39"/>
      <c r="W163" s="36">
        <v>49635.93</v>
      </c>
      <c r="X163" s="37">
        <v>0</v>
      </c>
      <c r="Y163" s="38" t="s">
        <v>61</v>
      </c>
      <c r="Z163" s="36">
        <v>0</v>
      </c>
      <c r="AA163" s="164">
        <v>0.10000000734318815</v>
      </c>
      <c r="AC163" s="165"/>
    </row>
    <row r="164" spans="1:29" ht="15.75" x14ac:dyDescent="0.25">
      <c r="A164" s="180" t="s">
        <v>426</v>
      </c>
      <c r="B164" s="188" t="s">
        <v>427</v>
      </c>
      <c r="C164" s="188"/>
      <c r="D164" s="176" t="s">
        <v>56</v>
      </c>
      <c r="E164" s="189">
        <v>40823</v>
      </c>
      <c r="F164" s="190">
        <v>40865</v>
      </c>
      <c r="G164" s="180"/>
      <c r="H164" s="180" t="s">
        <v>78</v>
      </c>
      <c r="I164" s="180" t="s">
        <v>103</v>
      </c>
      <c r="J164" s="187">
        <v>2698.02</v>
      </c>
      <c r="K164" s="191"/>
      <c r="L164" s="180" t="s">
        <v>133</v>
      </c>
      <c r="M164" s="180" t="s">
        <v>13</v>
      </c>
      <c r="N164" s="184">
        <v>125352.0291262136</v>
      </c>
      <c r="O164" s="184">
        <v>29620</v>
      </c>
      <c r="P164" s="184">
        <v>0</v>
      </c>
      <c r="Q164" s="184">
        <v>106501.3</v>
      </c>
      <c r="R164" s="184">
        <v>155220</v>
      </c>
      <c r="S164" s="184"/>
      <c r="T164" s="192">
        <v>40817</v>
      </c>
      <c r="U164" s="193">
        <v>0.19082592449426619</v>
      </c>
      <c r="V164" s="39"/>
      <c r="W164" s="36">
        <v>106501.3</v>
      </c>
      <c r="X164" s="37">
        <v>0</v>
      </c>
      <c r="Y164" s="38" t="s">
        <v>61</v>
      </c>
      <c r="Z164" s="36">
        <v>0</v>
      </c>
      <c r="AA164" s="164">
        <v>4.7619039480709446E-2</v>
      </c>
      <c r="AC164" s="165"/>
    </row>
    <row r="165" spans="1:29" ht="15.75" x14ac:dyDescent="0.25">
      <c r="A165" s="180" t="s">
        <v>428</v>
      </c>
      <c r="B165" s="188" t="s">
        <v>429</v>
      </c>
      <c r="C165" s="188"/>
      <c r="D165" s="176" t="s">
        <v>56</v>
      </c>
      <c r="E165" s="189">
        <v>41815</v>
      </c>
      <c r="F165" s="178" t="s">
        <v>57</v>
      </c>
      <c r="G165" s="180"/>
      <c r="H165" s="180" t="s">
        <v>58</v>
      </c>
      <c r="I165" s="180" t="s">
        <v>103</v>
      </c>
      <c r="J165" s="187">
        <v>8200.2199999999993</v>
      </c>
      <c r="K165" s="191"/>
      <c r="L165" s="180" t="s">
        <v>430</v>
      </c>
      <c r="M165" s="180" t="s">
        <v>16</v>
      </c>
      <c r="N165" s="184">
        <v>2093.88</v>
      </c>
      <c r="O165" s="184">
        <v>9420</v>
      </c>
      <c r="P165" s="184">
        <v>0</v>
      </c>
      <c r="Q165" s="184">
        <v>1779</v>
      </c>
      <c r="R165" s="184">
        <v>8200</v>
      </c>
      <c r="S165" s="184"/>
      <c r="T165" s="192">
        <v>40908</v>
      </c>
      <c r="U165" s="193">
        <v>1.148780487804878</v>
      </c>
      <c r="V165" s="39" t="s">
        <v>98</v>
      </c>
      <c r="W165" s="36">
        <v>1779</v>
      </c>
      <c r="X165" s="37">
        <v>0</v>
      </c>
      <c r="Y165" s="38" t="s">
        <v>61</v>
      </c>
      <c r="Z165" s="36">
        <v>0</v>
      </c>
      <c r="AA165" s="164">
        <v>9.9998423980709461E-2</v>
      </c>
      <c r="AC165" s="165"/>
    </row>
    <row r="166" spans="1:29" ht="15.75" x14ac:dyDescent="0.25">
      <c r="A166" s="180" t="s">
        <v>431</v>
      </c>
      <c r="B166" s="188" t="s">
        <v>432</v>
      </c>
      <c r="C166" s="188"/>
      <c r="D166" s="176" t="s">
        <v>56</v>
      </c>
      <c r="E166" s="189">
        <v>40928</v>
      </c>
      <c r="F166" s="178" t="s">
        <v>57</v>
      </c>
      <c r="G166" s="180"/>
      <c r="H166" s="180" t="s">
        <v>58</v>
      </c>
      <c r="I166" s="180" t="s">
        <v>103</v>
      </c>
      <c r="J166" s="187">
        <v>48251.99</v>
      </c>
      <c r="K166" s="191"/>
      <c r="L166" s="180" t="s">
        <v>60</v>
      </c>
      <c r="M166" s="180" t="s">
        <v>12</v>
      </c>
      <c r="N166" s="184">
        <v>41885.5</v>
      </c>
      <c r="O166" s="184">
        <v>0</v>
      </c>
      <c r="P166" s="184">
        <v>0</v>
      </c>
      <c r="Q166" s="184">
        <v>35586.660000000003</v>
      </c>
      <c r="R166" s="184">
        <v>55310</v>
      </c>
      <c r="S166" s="184"/>
      <c r="T166" s="192">
        <v>40909</v>
      </c>
      <c r="U166" s="193" t="s">
        <v>57</v>
      </c>
      <c r="V166" s="39"/>
      <c r="W166" s="36">
        <v>35586.660000000003</v>
      </c>
      <c r="X166" s="37">
        <v>0</v>
      </c>
      <c r="Y166" s="38" t="s">
        <v>61</v>
      </c>
      <c r="Z166" s="36">
        <v>0</v>
      </c>
      <c r="AA166" s="164">
        <v>0.10000003098924504</v>
      </c>
      <c r="AC166" s="165"/>
    </row>
    <row r="167" spans="1:29" ht="15.75" x14ac:dyDescent="0.25">
      <c r="A167" s="180" t="s">
        <v>433</v>
      </c>
      <c r="B167" s="188" t="s">
        <v>434</v>
      </c>
      <c r="C167" s="188"/>
      <c r="D167" s="176" t="s">
        <v>56</v>
      </c>
      <c r="E167" s="189">
        <v>40774</v>
      </c>
      <c r="F167" s="190">
        <v>40794</v>
      </c>
      <c r="G167" s="180"/>
      <c r="H167" s="180" t="s">
        <v>78</v>
      </c>
      <c r="I167" s="180" t="s">
        <v>59</v>
      </c>
      <c r="J167" s="187">
        <v>0</v>
      </c>
      <c r="K167" s="191"/>
      <c r="L167" s="180" t="s">
        <v>64</v>
      </c>
      <c r="M167" s="180" t="s">
        <v>12</v>
      </c>
      <c r="N167" s="184">
        <v>162880.45631067961</v>
      </c>
      <c r="O167" s="184">
        <v>0</v>
      </c>
      <c r="P167" s="184">
        <v>0</v>
      </c>
      <c r="Q167" s="184">
        <v>131796.29999999999</v>
      </c>
      <c r="R167" s="184">
        <v>194170</v>
      </c>
      <c r="S167" s="184"/>
      <c r="T167" s="192">
        <v>40756</v>
      </c>
      <c r="U167" s="193" t="s">
        <v>57</v>
      </c>
      <c r="V167" s="39"/>
      <c r="W167" s="36">
        <v>131796.29999999999</v>
      </c>
      <c r="X167" s="37">
        <v>0</v>
      </c>
      <c r="Y167" s="38" t="s">
        <v>61</v>
      </c>
      <c r="Z167" s="36">
        <v>0</v>
      </c>
      <c r="AA167" s="164">
        <v>9.9999992947266803E-2</v>
      </c>
      <c r="AC167" s="165"/>
    </row>
    <row r="168" spans="1:29" ht="15.75" x14ac:dyDescent="0.25">
      <c r="A168" s="180" t="s">
        <v>435</v>
      </c>
      <c r="B168" s="188" t="s">
        <v>436</v>
      </c>
      <c r="C168" s="188"/>
      <c r="D168" s="176" t="s">
        <v>56</v>
      </c>
      <c r="E168" s="189">
        <v>40765</v>
      </c>
      <c r="F168" s="190">
        <v>40777</v>
      </c>
      <c r="G168" s="180"/>
      <c r="H168" s="180" t="s">
        <v>78</v>
      </c>
      <c r="I168" s="180" t="s">
        <v>59</v>
      </c>
      <c r="J168" s="187">
        <v>89025.78</v>
      </c>
      <c r="K168" s="191">
        <v>40786</v>
      </c>
      <c r="L168" s="180" t="s">
        <v>111</v>
      </c>
      <c r="M168" s="180" t="s">
        <v>12</v>
      </c>
      <c r="N168" s="184">
        <v>59010.601941747576</v>
      </c>
      <c r="O168" s="184">
        <v>67640</v>
      </c>
      <c r="P168" s="184">
        <v>0</v>
      </c>
      <c r="Q168" s="184">
        <v>47749</v>
      </c>
      <c r="R168" s="184">
        <v>87250</v>
      </c>
      <c r="S168" s="184"/>
      <c r="T168" s="192">
        <v>40756</v>
      </c>
      <c r="U168" s="193">
        <v>0.77524355300859604</v>
      </c>
      <c r="V168" s="39"/>
      <c r="W168" s="36">
        <v>47749</v>
      </c>
      <c r="X168" s="37">
        <v>0</v>
      </c>
      <c r="Y168" s="38" t="s">
        <v>61</v>
      </c>
      <c r="Z168" s="36">
        <v>0</v>
      </c>
      <c r="AA168" s="164">
        <v>0.10000000543838428</v>
      </c>
      <c r="AC168" s="165"/>
    </row>
    <row r="169" spans="1:29" ht="15.75" x14ac:dyDescent="0.25">
      <c r="A169" s="180" t="s">
        <v>437</v>
      </c>
      <c r="B169" s="188" t="s">
        <v>438</v>
      </c>
      <c r="C169" s="188"/>
      <c r="D169" s="176" t="s">
        <v>56</v>
      </c>
      <c r="E169" s="189">
        <v>40807</v>
      </c>
      <c r="F169" s="190">
        <v>40973</v>
      </c>
      <c r="G169" s="180"/>
      <c r="H169" s="180" t="s">
        <v>78</v>
      </c>
      <c r="I169" s="180" t="s">
        <v>97</v>
      </c>
      <c r="J169" s="187">
        <v>81780.67</v>
      </c>
      <c r="K169" s="191">
        <v>40812</v>
      </c>
      <c r="L169" s="180" t="s">
        <v>64</v>
      </c>
      <c r="M169" s="180" t="s">
        <v>12</v>
      </c>
      <c r="N169" s="184">
        <v>67187.058252427189</v>
      </c>
      <c r="O169" s="184">
        <v>5270</v>
      </c>
      <c r="P169" s="184">
        <v>0</v>
      </c>
      <c r="Q169" s="184">
        <v>54365</v>
      </c>
      <c r="R169" s="184">
        <v>99020</v>
      </c>
      <c r="S169" s="184"/>
      <c r="T169" s="192">
        <v>40787</v>
      </c>
      <c r="U169" s="193">
        <v>5.3221571399717227E-2</v>
      </c>
      <c r="V169" s="39"/>
      <c r="W169" s="36">
        <v>54365</v>
      </c>
      <c r="X169" s="37">
        <v>0</v>
      </c>
      <c r="Y169" s="38" t="s">
        <v>61</v>
      </c>
      <c r="Z169" s="36">
        <v>0</v>
      </c>
      <c r="AA169" s="164">
        <v>0.10000119521168571</v>
      </c>
      <c r="AC169" s="165"/>
    </row>
    <row r="170" spans="1:29" ht="15.75" x14ac:dyDescent="0.25">
      <c r="A170" s="180" t="s">
        <v>439</v>
      </c>
      <c r="B170" s="188" t="s">
        <v>440</v>
      </c>
      <c r="C170" s="188"/>
      <c r="D170" s="176" t="s">
        <v>56</v>
      </c>
      <c r="E170" s="189">
        <v>40788</v>
      </c>
      <c r="F170" s="190">
        <v>40807</v>
      </c>
      <c r="G170" s="180"/>
      <c r="H170" s="180" t="s">
        <v>78</v>
      </c>
      <c r="I170" s="180" t="s">
        <v>103</v>
      </c>
      <c r="J170" s="187">
        <v>0.01</v>
      </c>
      <c r="K170" s="191"/>
      <c r="L170" s="180" t="s">
        <v>64</v>
      </c>
      <c r="M170" s="180" t="s">
        <v>12</v>
      </c>
      <c r="N170" s="184">
        <v>53441.86407766991</v>
      </c>
      <c r="O170" s="184">
        <v>0</v>
      </c>
      <c r="P170" s="184">
        <v>0</v>
      </c>
      <c r="Q170" s="184">
        <v>43243</v>
      </c>
      <c r="R170" s="184">
        <v>73370</v>
      </c>
      <c r="S170" s="184"/>
      <c r="T170" s="192">
        <v>40878</v>
      </c>
      <c r="U170" s="193" t="s">
        <v>57</v>
      </c>
      <c r="V170" s="42" t="s">
        <v>441</v>
      </c>
      <c r="W170" s="36">
        <v>43243</v>
      </c>
      <c r="X170" s="37">
        <v>0</v>
      </c>
      <c r="Y170" s="38" t="s">
        <v>61</v>
      </c>
      <c r="Z170" s="36">
        <v>0</v>
      </c>
      <c r="AA170" s="164">
        <v>0.10000005202732121</v>
      </c>
      <c r="AC170" s="165"/>
    </row>
    <row r="171" spans="1:29" ht="15.75" x14ac:dyDescent="0.25">
      <c r="A171" s="180" t="s">
        <v>442</v>
      </c>
      <c r="B171" s="188" t="s">
        <v>443</v>
      </c>
      <c r="C171" s="188"/>
      <c r="D171" s="176" t="s">
        <v>56</v>
      </c>
      <c r="E171" s="189">
        <v>40756</v>
      </c>
      <c r="F171" s="190">
        <v>40776</v>
      </c>
      <c r="G171" s="180"/>
      <c r="H171" s="180" t="s">
        <v>78</v>
      </c>
      <c r="I171" s="180" t="s">
        <v>103</v>
      </c>
      <c r="J171" s="187">
        <v>77184.47</v>
      </c>
      <c r="K171" s="191">
        <v>40772</v>
      </c>
      <c r="L171" s="180" t="s">
        <v>64</v>
      </c>
      <c r="M171" s="180" t="s">
        <v>12</v>
      </c>
      <c r="N171" s="184">
        <v>65135.475728155339</v>
      </c>
      <c r="O171" s="184">
        <v>6100</v>
      </c>
      <c r="P171" s="184">
        <v>0</v>
      </c>
      <c r="Q171" s="184">
        <v>52705</v>
      </c>
      <c r="R171" s="184">
        <v>83230</v>
      </c>
      <c r="S171" s="184"/>
      <c r="T171" s="192">
        <v>40756</v>
      </c>
      <c r="U171" s="193">
        <v>7.329088069205815E-2</v>
      </c>
      <c r="V171" s="39"/>
      <c r="W171" s="36">
        <v>52705</v>
      </c>
      <c r="X171" s="37">
        <v>0</v>
      </c>
      <c r="Y171" s="38" t="s">
        <v>61</v>
      </c>
      <c r="Z171" s="36">
        <v>0</v>
      </c>
      <c r="AA171" s="164">
        <v>0.10000002496290827</v>
      </c>
      <c r="AC171" s="165"/>
    </row>
    <row r="172" spans="1:29" ht="15.75" x14ac:dyDescent="0.25">
      <c r="A172" s="180" t="s">
        <v>444</v>
      </c>
      <c r="B172" s="188" t="s">
        <v>445</v>
      </c>
      <c r="C172" s="188"/>
      <c r="D172" s="176" t="s">
        <v>56</v>
      </c>
      <c r="E172" s="189">
        <v>41039</v>
      </c>
      <c r="F172" s="178" t="s">
        <v>57</v>
      </c>
      <c r="G172" s="180"/>
      <c r="H172" s="180" t="s">
        <v>58</v>
      </c>
      <c r="I172" s="180" t="s">
        <v>97</v>
      </c>
      <c r="J172" s="187">
        <v>665.32</v>
      </c>
      <c r="K172" s="191"/>
      <c r="L172" s="180" t="s">
        <v>67</v>
      </c>
      <c r="M172" s="180" t="s">
        <v>14</v>
      </c>
      <c r="N172" s="184">
        <v>8359.11</v>
      </c>
      <c r="O172" s="184">
        <v>8800</v>
      </c>
      <c r="P172" s="184">
        <v>0</v>
      </c>
      <c r="Q172" s="184">
        <v>7102.05</v>
      </c>
      <c r="R172" s="184">
        <v>9200</v>
      </c>
      <c r="S172" s="184"/>
      <c r="T172" s="192">
        <v>41030</v>
      </c>
      <c r="U172" s="193">
        <v>0.95652173913043481</v>
      </c>
      <c r="V172" s="39"/>
      <c r="W172" s="36">
        <v>7102.05</v>
      </c>
      <c r="X172" s="37">
        <v>0</v>
      </c>
      <c r="Y172" s="38" t="s">
        <v>61</v>
      </c>
      <c r="Z172" s="36">
        <v>0</v>
      </c>
      <c r="AA172" s="164">
        <v>9.9999624960201317E-2</v>
      </c>
      <c r="AC172" s="165"/>
    </row>
    <row r="173" spans="1:29" ht="15.75" x14ac:dyDescent="0.25">
      <c r="A173" s="180" t="s">
        <v>446</v>
      </c>
      <c r="B173" s="188" t="s">
        <v>447</v>
      </c>
      <c r="C173" s="188"/>
      <c r="D173" s="176" t="s">
        <v>56</v>
      </c>
      <c r="E173" s="189">
        <v>40768</v>
      </c>
      <c r="F173" s="190">
        <v>40816</v>
      </c>
      <c r="G173" s="180"/>
      <c r="H173" s="180" t="s">
        <v>78</v>
      </c>
      <c r="I173" s="180" t="s">
        <v>97</v>
      </c>
      <c r="J173" s="187">
        <v>99140.82</v>
      </c>
      <c r="K173" s="191"/>
      <c r="L173" s="180" t="s">
        <v>60</v>
      </c>
      <c r="M173" s="180" t="s">
        <v>12</v>
      </c>
      <c r="N173" s="184">
        <v>72088.058252427189</v>
      </c>
      <c r="O173" s="184">
        <v>0</v>
      </c>
      <c r="P173" s="184">
        <v>0</v>
      </c>
      <c r="Q173" s="184">
        <v>58330.75</v>
      </c>
      <c r="R173" s="184">
        <v>94870</v>
      </c>
      <c r="S173" s="184"/>
      <c r="T173" s="192">
        <v>40787</v>
      </c>
      <c r="U173" s="193" t="s">
        <v>57</v>
      </c>
      <c r="V173" s="39"/>
      <c r="W173" s="36">
        <v>58330.75</v>
      </c>
      <c r="X173" s="37">
        <v>0</v>
      </c>
      <c r="Y173" s="38" t="s">
        <v>61</v>
      </c>
      <c r="Z173" s="36">
        <v>0</v>
      </c>
      <c r="AA173" s="164">
        <v>0.10000001319802365</v>
      </c>
      <c r="AC173" s="165"/>
    </row>
    <row r="174" spans="1:29" ht="15.75" x14ac:dyDescent="0.25">
      <c r="A174" s="180" t="s">
        <v>448</v>
      </c>
      <c r="B174" s="188" t="s">
        <v>449</v>
      </c>
      <c r="C174" s="188"/>
      <c r="D174" s="176" t="s">
        <v>56</v>
      </c>
      <c r="E174" s="189">
        <v>41079</v>
      </c>
      <c r="F174" s="178" t="s">
        <v>57</v>
      </c>
      <c r="G174" s="180"/>
      <c r="H174" s="180" t="s">
        <v>58</v>
      </c>
      <c r="I174" s="180" t="s">
        <v>103</v>
      </c>
      <c r="J174" s="187">
        <v>20063.77</v>
      </c>
      <c r="K174" s="191"/>
      <c r="L174" s="180" t="s">
        <v>67</v>
      </c>
      <c r="M174" s="180" t="s">
        <v>14</v>
      </c>
      <c r="N174" s="184">
        <v>14588.00871</v>
      </c>
      <c r="O174" s="184">
        <v>14580</v>
      </c>
      <c r="P174" s="184">
        <v>0</v>
      </c>
      <c r="Q174" s="184">
        <v>12394.23</v>
      </c>
      <c r="R174" s="184">
        <v>16050</v>
      </c>
      <c r="S174" s="184"/>
      <c r="T174" s="192">
        <v>41214</v>
      </c>
      <c r="U174" s="193">
        <v>0.90841121495327104</v>
      </c>
      <c r="V174" s="39" t="s">
        <v>450</v>
      </c>
      <c r="W174" s="36">
        <v>12394.23</v>
      </c>
      <c r="X174" s="37">
        <v>0</v>
      </c>
      <c r="Y174" s="38" t="s">
        <v>61</v>
      </c>
      <c r="Z174" s="36">
        <v>0</v>
      </c>
      <c r="AA174" s="164">
        <v>9.9999999999999867E-2</v>
      </c>
      <c r="AC174" s="165"/>
    </row>
    <row r="175" spans="1:29" ht="15.75" x14ac:dyDescent="0.25">
      <c r="A175" s="180" t="s">
        <v>451</v>
      </c>
      <c r="B175" s="188" t="s">
        <v>452</v>
      </c>
      <c r="C175" s="188"/>
      <c r="D175" s="176" t="s">
        <v>56</v>
      </c>
      <c r="E175" s="189">
        <v>40884</v>
      </c>
      <c r="F175" s="190">
        <v>40899</v>
      </c>
      <c r="G175" s="180"/>
      <c r="H175" s="180" t="s">
        <v>78</v>
      </c>
      <c r="I175" s="180" t="s">
        <v>59</v>
      </c>
      <c r="J175" s="187">
        <v>309933.68</v>
      </c>
      <c r="K175" s="191"/>
      <c r="L175" s="180" t="s">
        <v>111</v>
      </c>
      <c r="M175" s="180" t="s">
        <v>12</v>
      </c>
      <c r="N175" s="184">
        <v>274973.45631067961</v>
      </c>
      <c r="O175" s="184">
        <v>103700</v>
      </c>
      <c r="P175" s="184">
        <v>0</v>
      </c>
      <c r="Q175" s="184">
        <v>233622.31</v>
      </c>
      <c r="R175" s="184">
        <v>338740</v>
      </c>
      <c r="S175" s="184"/>
      <c r="T175" s="192">
        <v>40878</v>
      </c>
      <c r="U175" s="193">
        <v>0.30613449843537816</v>
      </c>
      <c r="V175" s="39" t="s">
        <v>441</v>
      </c>
      <c r="W175" s="36">
        <v>233622.31</v>
      </c>
      <c r="X175" s="37">
        <v>0</v>
      </c>
      <c r="Y175" s="38" t="s">
        <v>61</v>
      </c>
      <c r="Z175" s="36">
        <v>0</v>
      </c>
      <c r="AA175" s="164">
        <v>9.9999989761730301E-2</v>
      </c>
      <c r="AC175" s="165"/>
    </row>
    <row r="176" spans="1:29" ht="15.75" x14ac:dyDescent="0.25">
      <c r="A176" s="180" t="s">
        <v>453</v>
      </c>
      <c r="B176" s="188" t="s">
        <v>454</v>
      </c>
      <c r="C176" s="188"/>
      <c r="D176" s="176" t="s">
        <v>56</v>
      </c>
      <c r="E176" s="189">
        <v>40758</v>
      </c>
      <c r="F176" s="190">
        <v>41255</v>
      </c>
      <c r="G176" s="180"/>
      <c r="H176" s="180" t="s">
        <v>58</v>
      </c>
      <c r="I176" s="180" t="s">
        <v>103</v>
      </c>
      <c r="J176" s="187">
        <v>113506.99</v>
      </c>
      <c r="K176" s="191">
        <v>40822</v>
      </c>
      <c r="L176" s="180" t="s">
        <v>235</v>
      </c>
      <c r="M176" s="180" t="s">
        <v>12</v>
      </c>
      <c r="N176" s="184">
        <v>41927.449999999997</v>
      </c>
      <c r="O176" s="184">
        <v>0</v>
      </c>
      <c r="P176" s="184">
        <v>0</v>
      </c>
      <c r="Q176" s="184">
        <v>49130</v>
      </c>
      <c r="R176" s="184">
        <v>120370</v>
      </c>
      <c r="S176" s="184"/>
      <c r="T176" s="192">
        <v>40756</v>
      </c>
      <c r="U176" s="193" t="s">
        <v>57</v>
      </c>
      <c r="V176" s="39" t="s">
        <v>150</v>
      </c>
      <c r="W176" s="36">
        <v>35622.300000000003</v>
      </c>
      <c r="X176" s="37">
        <v>-13507.699999999997</v>
      </c>
      <c r="Y176" s="38" t="s">
        <v>61</v>
      </c>
      <c r="Z176" s="36">
        <v>-13507.699999999997</v>
      </c>
      <c r="AA176" s="164">
        <v>0.10000007608381178</v>
      </c>
      <c r="AC176" s="165"/>
    </row>
    <row r="177" spans="1:29" ht="15.75" x14ac:dyDescent="0.25">
      <c r="A177" s="180" t="s">
        <v>455</v>
      </c>
      <c r="B177" s="188" t="s">
        <v>456</v>
      </c>
      <c r="C177" s="188"/>
      <c r="D177" s="176" t="s">
        <v>56</v>
      </c>
      <c r="E177" s="189">
        <v>40823</v>
      </c>
      <c r="F177" s="190">
        <v>40886</v>
      </c>
      <c r="G177" s="180"/>
      <c r="H177" s="180" t="s">
        <v>78</v>
      </c>
      <c r="I177" s="180" t="s">
        <v>59</v>
      </c>
      <c r="J177" s="187">
        <v>0</v>
      </c>
      <c r="K177" s="191"/>
      <c r="L177" s="180" t="s">
        <v>64</v>
      </c>
      <c r="M177" s="180" t="s">
        <v>12</v>
      </c>
      <c r="N177" s="184">
        <v>118611.00000000001</v>
      </c>
      <c r="O177" s="184">
        <v>45600</v>
      </c>
      <c r="P177" s="184">
        <v>0</v>
      </c>
      <c r="Q177" s="184">
        <v>100774</v>
      </c>
      <c r="R177" s="184">
        <v>143140</v>
      </c>
      <c r="S177" s="184"/>
      <c r="T177" s="192">
        <v>40878</v>
      </c>
      <c r="U177" s="193">
        <v>0.31856923291882072</v>
      </c>
      <c r="V177" s="39" t="s">
        <v>441</v>
      </c>
      <c r="W177" s="36">
        <v>100774</v>
      </c>
      <c r="X177" s="37">
        <v>0</v>
      </c>
      <c r="Y177" s="38" t="s">
        <v>61</v>
      </c>
      <c r="Z177" s="36">
        <v>0</v>
      </c>
      <c r="AA177" s="164">
        <v>0.1000000185480272</v>
      </c>
      <c r="AC177" s="165"/>
    </row>
    <row r="178" spans="1:29" ht="15.75" x14ac:dyDescent="0.25">
      <c r="A178" s="180" t="s">
        <v>457</v>
      </c>
      <c r="B178" s="188" t="s">
        <v>458</v>
      </c>
      <c r="C178" s="188"/>
      <c r="D178" s="176" t="s">
        <v>56</v>
      </c>
      <c r="E178" s="189">
        <v>40814</v>
      </c>
      <c r="F178" s="190">
        <v>41023</v>
      </c>
      <c r="G178" s="180"/>
      <c r="H178" s="180" t="s">
        <v>78</v>
      </c>
      <c r="I178" s="180" t="s">
        <v>103</v>
      </c>
      <c r="J178" s="187">
        <v>97918.06</v>
      </c>
      <c r="K178" s="191">
        <v>40836</v>
      </c>
      <c r="L178" s="180" t="s">
        <v>64</v>
      </c>
      <c r="M178" s="180" t="s">
        <v>12</v>
      </c>
      <c r="N178" s="184">
        <v>91131.58</v>
      </c>
      <c r="O178" s="184">
        <v>21660</v>
      </c>
      <c r="P178" s="184">
        <v>0</v>
      </c>
      <c r="Q178" s="184">
        <v>77427</v>
      </c>
      <c r="R178" s="184">
        <v>109000</v>
      </c>
      <c r="S178" s="184"/>
      <c r="T178" s="192">
        <v>40969</v>
      </c>
      <c r="U178" s="193">
        <v>0.19871559633027522</v>
      </c>
      <c r="V178" s="39" t="s">
        <v>459</v>
      </c>
      <c r="W178" s="36">
        <v>77427</v>
      </c>
      <c r="X178" s="37">
        <v>0</v>
      </c>
      <c r="Y178" s="38" t="s">
        <v>61</v>
      </c>
      <c r="Z178" s="36">
        <v>0</v>
      </c>
      <c r="AA178" s="164">
        <v>0.10000001207045917</v>
      </c>
      <c r="AC178" s="165"/>
    </row>
    <row r="179" spans="1:29" ht="15.75" x14ac:dyDescent="0.25">
      <c r="A179" s="180" t="s">
        <v>460</v>
      </c>
      <c r="B179" s="188" t="s">
        <v>461</v>
      </c>
      <c r="C179" s="188"/>
      <c r="D179" s="176" t="s">
        <v>56</v>
      </c>
      <c r="E179" s="189">
        <v>40800</v>
      </c>
      <c r="F179" s="190">
        <v>41079</v>
      </c>
      <c r="G179" s="180"/>
      <c r="H179" s="180" t="s">
        <v>78</v>
      </c>
      <c r="I179" s="180" t="s">
        <v>97</v>
      </c>
      <c r="J179" s="187">
        <v>176719.2</v>
      </c>
      <c r="K179" s="191">
        <v>40822</v>
      </c>
      <c r="L179" s="180" t="s">
        <v>64</v>
      </c>
      <c r="M179" s="180" t="s">
        <v>12</v>
      </c>
      <c r="N179" s="184">
        <v>153172.43</v>
      </c>
      <c r="O179" s="184">
        <v>22520</v>
      </c>
      <c r="P179" s="184">
        <v>0</v>
      </c>
      <c r="Q179" s="184">
        <v>130138</v>
      </c>
      <c r="R179" s="184">
        <v>181390</v>
      </c>
      <c r="S179" s="184"/>
      <c r="T179" s="192">
        <v>40787</v>
      </c>
      <c r="U179" s="193">
        <v>0.12415237885219692</v>
      </c>
      <c r="V179" s="39" t="s">
        <v>462</v>
      </c>
      <c r="W179" s="36">
        <v>130138</v>
      </c>
      <c r="X179" s="37">
        <v>0</v>
      </c>
      <c r="Y179" s="38" t="s">
        <v>61</v>
      </c>
      <c r="Z179" s="36">
        <v>0</v>
      </c>
      <c r="AA179" s="164">
        <v>0.10000002872579672</v>
      </c>
      <c r="AC179" s="165"/>
    </row>
    <row r="180" spans="1:29" ht="15.75" x14ac:dyDescent="0.25">
      <c r="A180" s="180" t="s">
        <v>463</v>
      </c>
      <c r="B180" s="188" t="s">
        <v>464</v>
      </c>
      <c r="C180" s="188"/>
      <c r="D180" s="176" t="s">
        <v>56</v>
      </c>
      <c r="E180" s="189">
        <v>40798</v>
      </c>
      <c r="F180" s="178" t="s">
        <v>57</v>
      </c>
      <c r="G180" s="180"/>
      <c r="H180" s="180" t="s">
        <v>58</v>
      </c>
      <c r="I180" s="180" t="s">
        <v>97</v>
      </c>
      <c r="J180" s="187">
        <v>37352.22</v>
      </c>
      <c r="K180" s="191"/>
      <c r="L180" s="180" t="s">
        <v>235</v>
      </c>
      <c r="M180" s="180" t="s">
        <v>12</v>
      </c>
      <c r="N180" s="184">
        <v>4025.34</v>
      </c>
      <c r="O180" s="184">
        <v>14030</v>
      </c>
      <c r="P180" s="184">
        <v>0</v>
      </c>
      <c r="Q180" s="184">
        <v>3420</v>
      </c>
      <c r="R180" s="184">
        <v>37190</v>
      </c>
      <c r="S180" s="184"/>
      <c r="T180" s="192">
        <v>41061</v>
      </c>
      <c r="U180" s="193">
        <v>0.37725194944877655</v>
      </c>
      <c r="V180" s="39" t="s">
        <v>98</v>
      </c>
      <c r="W180" s="36">
        <v>3420</v>
      </c>
      <c r="X180" s="37">
        <v>0</v>
      </c>
      <c r="Y180" s="38" t="s">
        <v>61</v>
      </c>
      <c r="Z180" s="36">
        <v>0</v>
      </c>
      <c r="AA180" s="164">
        <v>0.10000000000000009</v>
      </c>
      <c r="AC180" s="165"/>
    </row>
    <row r="181" spans="1:29" ht="15.75" x14ac:dyDescent="0.25">
      <c r="A181" s="180" t="s">
        <v>465</v>
      </c>
      <c r="B181" s="188" t="s">
        <v>466</v>
      </c>
      <c r="C181" s="188"/>
      <c r="D181" s="176" t="s">
        <v>56</v>
      </c>
      <c r="E181" s="189">
        <v>40725</v>
      </c>
      <c r="F181" s="190">
        <v>40746</v>
      </c>
      <c r="G181" s="180"/>
      <c r="H181" s="180" t="s">
        <v>78</v>
      </c>
      <c r="I181" s="180" t="s">
        <v>97</v>
      </c>
      <c r="J181" s="187">
        <v>84127.81</v>
      </c>
      <c r="K181" s="191"/>
      <c r="L181" s="180" t="s">
        <v>14</v>
      </c>
      <c r="M181" s="180" t="s">
        <v>14</v>
      </c>
      <c r="N181" s="184">
        <v>68108.282000000007</v>
      </c>
      <c r="O181" s="184">
        <v>66060</v>
      </c>
      <c r="P181" s="184">
        <v>0</v>
      </c>
      <c r="Q181" s="184">
        <v>57866</v>
      </c>
      <c r="R181" s="201">
        <v>87820</v>
      </c>
      <c r="S181" s="201"/>
      <c r="T181" s="192">
        <v>41061</v>
      </c>
      <c r="U181" s="193">
        <v>0.75222045092234113</v>
      </c>
      <c r="V181" s="39" t="s">
        <v>462</v>
      </c>
      <c r="W181" s="36">
        <v>57866</v>
      </c>
      <c r="X181" s="37">
        <v>0</v>
      </c>
      <c r="Y181" s="38" t="s">
        <v>61</v>
      </c>
      <c r="Z181" s="36">
        <v>0</v>
      </c>
      <c r="AA181" s="164">
        <v>0.10000000000000009</v>
      </c>
      <c r="AC181" s="165"/>
    </row>
    <row r="182" spans="1:29" ht="15.75" x14ac:dyDescent="0.25">
      <c r="A182" s="180" t="s">
        <v>467</v>
      </c>
      <c r="B182" s="188" t="s">
        <v>468</v>
      </c>
      <c r="C182" s="188"/>
      <c r="D182" s="176" t="s">
        <v>56</v>
      </c>
      <c r="E182" s="189">
        <v>40756</v>
      </c>
      <c r="F182" s="178" t="s">
        <v>57</v>
      </c>
      <c r="G182" s="180"/>
      <c r="H182" s="180" t="s">
        <v>58</v>
      </c>
      <c r="I182" s="180" t="s">
        <v>103</v>
      </c>
      <c r="J182" s="187">
        <v>32381.75</v>
      </c>
      <c r="K182" s="191">
        <v>40822</v>
      </c>
      <c r="L182" s="180" t="s">
        <v>235</v>
      </c>
      <c r="M182" s="180" t="s">
        <v>12</v>
      </c>
      <c r="N182" s="184">
        <v>33114.601941747598</v>
      </c>
      <c r="O182" s="184">
        <v>3850</v>
      </c>
      <c r="P182" s="184">
        <v>0</v>
      </c>
      <c r="Q182" s="184">
        <v>26795</v>
      </c>
      <c r="R182" s="184">
        <v>37520</v>
      </c>
      <c r="S182" s="184"/>
      <c r="T182" s="192">
        <v>40756</v>
      </c>
      <c r="U182" s="193">
        <v>0.10261194029850747</v>
      </c>
      <c r="V182" s="39"/>
      <c r="W182" s="36">
        <v>26795</v>
      </c>
      <c r="X182" s="37">
        <v>0</v>
      </c>
      <c r="Y182" s="38" t="s">
        <v>61</v>
      </c>
      <c r="Z182" s="36">
        <v>0</v>
      </c>
      <c r="AA182" s="164">
        <v>0.10000003958744252</v>
      </c>
      <c r="AC182" s="165"/>
    </row>
    <row r="183" spans="1:29" ht="15.75" x14ac:dyDescent="0.25">
      <c r="A183" s="180" t="s">
        <v>469</v>
      </c>
      <c r="B183" s="188" t="s">
        <v>470</v>
      </c>
      <c r="C183" s="188"/>
      <c r="D183" s="176" t="s">
        <v>56</v>
      </c>
      <c r="E183" s="189">
        <v>40756</v>
      </c>
      <c r="F183" s="178" t="s">
        <v>57</v>
      </c>
      <c r="G183" s="180"/>
      <c r="H183" s="180" t="s">
        <v>58</v>
      </c>
      <c r="I183" s="180" t="s">
        <v>103</v>
      </c>
      <c r="J183" s="187">
        <v>10355.89</v>
      </c>
      <c r="K183" s="191">
        <v>40844</v>
      </c>
      <c r="L183" s="180" t="s">
        <v>67</v>
      </c>
      <c r="M183" s="180" t="s">
        <v>14</v>
      </c>
      <c r="N183" s="184">
        <v>23482.3883495146</v>
      </c>
      <c r="O183" s="184">
        <v>26610</v>
      </c>
      <c r="P183" s="184">
        <v>0</v>
      </c>
      <c r="Q183" s="184">
        <v>19001</v>
      </c>
      <c r="R183" s="184">
        <v>26610</v>
      </c>
      <c r="S183" s="184"/>
      <c r="T183" s="192">
        <v>40756</v>
      </c>
      <c r="U183" s="193">
        <v>1</v>
      </c>
      <c r="V183" s="39"/>
      <c r="W183" s="36">
        <v>19001</v>
      </c>
      <c r="X183" s="37">
        <v>0</v>
      </c>
      <c r="Y183" s="38" t="s">
        <v>61</v>
      </c>
      <c r="Z183" s="36">
        <v>0</v>
      </c>
      <c r="AA183" s="164">
        <v>0.10000011708631629</v>
      </c>
      <c r="AC183" s="165"/>
    </row>
    <row r="184" spans="1:29" ht="15.75" x14ac:dyDescent="0.25">
      <c r="A184" s="180" t="s">
        <v>471</v>
      </c>
      <c r="B184" s="188" t="s">
        <v>472</v>
      </c>
      <c r="C184" s="188"/>
      <c r="D184" s="176" t="s">
        <v>56</v>
      </c>
      <c r="E184" s="189">
        <v>41079</v>
      </c>
      <c r="F184" s="190">
        <v>41158</v>
      </c>
      <c r="G184" s="180"/>
      <c r="H184" s="180" t="s">
        <v>78</v>
      </c>
      <c r="I184" s="180" t="s">
        <v>103</v>
      </c>
      <c r="J184" s="187">
        <v>41110.050000000003</v>
      </c>
      <c r="K184" s="191"/>
      <c r="L184" s="180" t="s">
        <v>64</v>
      </c>
      <c r="M184" s="180" t="s">
        <v>12</v>
      </c>
      <c r="N184" s="184">
        <v>123041.22</v>
      </c>
      <c r="O184" s="184">
        <v>0</v>
      </c>
      <c r="P184" s="184">
        <v>0</v>
      </c>
      <c r="Q184" s="184">
        <v>99560</v>
      </c>
      <c r="R184" s="184">
        <v>147880</v>
      </c>
      <c r="S184" s="184"/>
      <c r="T184" s="192">
        <v>41061</v>
      </c>
      <c r="U184" s="193" t="s">
        <v>57</v>
      </c>
      <c r="V184" s="39"/>
      <c r="W184" s="36">
        <v>99560</v>
      </c>
      <c r="X184" s="37">
        <v>0</v>
      </c>
      <c r="Y184" s="38" t="s">
        <v>61</v>
      </c>
      <c r="Z184" s="36">
        <v>0</v>
      </c>
      <c r="AA184" s="164">
        <v>9.9999946359442093E-2</v>
      </c>
      <c r="AC184" s="165"/>
    </row>
    <row r="185" spans="1:29" ht="15.75" x14ac:dyDescent="0.25">
      <c r="A185" s="180" t="s">
        <v>473</v>
      </c>
      <c r="B185" s="188" t="s">
        <v>474</v>
      </c>
      <c r="C185" s="188"/>
      <c r="D185" s="176" t="s">
        <v>56</v>
      </c>
      <c r="E185" s="189">
        <v>40785</v>
      </c>
      <c r="F185" s="190">
        <v>40788</v>
      </c>
      <c r="G185" s="180"/>
      <c r="H185" s="180" t="s">
        <v>78</v>
      </c>
      <c r="I185" s="180" t="s">
        <v>97</v>
      </c>
      <c r="J185" s="187">
        <v>102727.97</v>
      </c>
      <c r="K185" s="191">
        <v>40791</v>
      </c>
      <c r="L185" s="180" t="s">
        <v>64</v>
      </c>
      <c r="M185" s="180" t="s">
        <v>12</v>
      </c>
      <c r="N185" s="184">
        <v>105246.349514563</v>
      </c>
      <c r="O185" s="184">
        <v>0</v>
      </c>
      <c r="P185" s="184">
        <v>0</v>
      </c>
      <c r="Q185" s="184">
        <v>85161.1</v>
      </c>
      <c r="R185" s="184">
        <v>132150</v>
      </c>
      <c r="S185" s="184"/>
      <c r="T185" s="192">
        <v>40756</v>
      </c>
      <c r="U185" s="193" t="s">
        <v>57</v>
      </c>
      <c r="V185" s="39"/>
      <c r="W185" s="36">
        <v>85161.1</v>
      </c>
      <c r="X185" s="37">
        <v>0</v>
      </c>
      <c r="Y185" s="38" t="s">
        <v>61</v>
      </c>
      <c r="Z185" s="36">
        <v>0</v>
      </c>
      <c r="AA185" s="164">
        <v>0.10000004263824325</v>
      </c>
      <c r="AC185" s="165"/>
    </row>
    <row r="186" spans="1:29" ht="15.75" x14ac:dyDescent="0.25">
      <c r="A186" s="180" t="s">
        <v>475</v>
      </c>
      <c r="B186" s="188" t="s">
        <v>476</v>
      </c>
      <c r="C186" s="188"/>
      <c r="D186" s="176" t="s">
        <v>56</v>
      </c>
      <c r="E186" s="189">
        <v>40787</v>
      </c>
      <c r="F186" s="178" t="s">
        <v>57</v>
      </c>
      <c r="G186" s="180"/>
      <c r="H186" s="180" t="s">
        <v>58</v>
      </c>
      <c r="I186" s="180" t="s">
        <v>103</v>
      </c>
      <c r="J186" s="187">
        <v>1290.29</v>
      </c>
      <c r="K186" s="191"/>
      <c r="L186" s="180" t="s">
        <v>64</v>
      </c>
      <c r="M186" s="180" t="s">
        <v>12</v>
      </c>
      <c r="N186" s="184">
        <v>22929.961165048542</v>
      </c>
      <c r="O186" s="184">
        <v>0</v>
      </c>
      <c r="P186" s="184">
        <v>0</v>
      </c>
      <c r="Q186" s="184">
        <v>18554</v>
      </c>
      <c r="R186" s="184">
        <v>40940</v>
      </c>
      <c r="S186" s="184"/>
      <c r="T186" s="192">
        <v>40787</v>
      </c>
      <c r="U186" s="193" t="s">
        <v>57</v>
      </c>
      <c r="V186" s="39"/>
      <c r="W186" s="36">
        <v>18554</v>
      </c>
      <c r="X186" s="37">
        <v>0</v>
      </c>
      <c r="Y186" s="38" t="s">
        <v>61</v>
      </c>
      <c r="Z186" s="36">
        <v>0</v>
      </c>
      <c r="AA186" s="164">
        <v>0.10000001271495385</v>
      </c>
      <c r="AC186" s="165"/>
    </row>
    <row r="187" spans="1:29" ht="15.75" x14ac:dyDescent="0.25">
      <c r="A187" s="180" t="s">
        <v>477</v>
      </c>
      <c r="B187" s="188" t="s">
        <v>478</v>
      </c>
      <c r="C187" s="188"/>
      <c r="D187" s="176" t="s">
        <v>56</v>
      </c>
      <c r="E187" s="189">
        <v>40807</v>
      </c>
      <c r="F187" s="190">
        <v>40816</v>
      </c>
      <c r="G187" s="180"/>
      <c r="H187" s="180" t="s">
        <v>78</v>
      </c>
      <c r="I187" s="180" t="s">
        <v>103</v>
      </c>
      <c r="J187" s="187">
        <v>76759.13</v>
      </c>
      <c r="K187" s="191">
        <v>40858</v>
      </c>
      <c r="L187" s="180" t="s">
        <v>64</v>
      </c>
      <c r="M187" s="180" t="s">
        <v>12</v>
      </c>
      <c r="N187" s="184">
        <v>76984.038834951498</v>
      </c>
      <c r="O187" s="184">
        <v>0</v>
      </c>
      <c r="P187" s="184">
        <v>0</v>
      </c>
      <c r="Q187" s="184">
        <v>62292.38</v>
      </c>
      <c r="R187" s="184">
        <v>100130</v>
      </c>
      <c r="S187" s="184"/>
      <c r="T187" s="192">
        <v>40787</v>
      </c>
      <c r="U187" s="193" t="s">
        <v>57</v>
      </c>
      <c r="V187" s="39"/>
      <c r="W187" s="36">
        <v>62292.38</v>
      </c>
      <c r="X187" s="37">
        <v>0</v>
      </c>
      <c r="Y187" s="38" t="s">
        <v>61</v>
      </c>
      <c r="Z187" s="36">
        <v>0</v>
      </c>
      <c r="AA187" s="164">
        <v>0.10000001445944728</v>
      </c>
      <c r="AC187" s="165"/>
    </row>
    <row r="188" spans="1:29" ht="15.75" x14ac:dyDescent="0.25">
      <c r="A188" s="180" t="s">
        <v>479</v>
      </c>
      <c r="B188" s="188" t="s">
        <v>480</v>
      </c>
      <c r="C188" s="188"/>
      <c r="D188" s="176" t="s">
        <v>56</v>
      </c>
      <c r="E188" s="189">
        <v>40875</v>
      </c>
      <c r="F188" s="190">
        <v>40877</v>
      </c>
      <c r="G188" s="180"/>
      <c r="H188" s="180" t="s">
        <v>78</v>
      </c>
      <c r="I188" s="180" t="s">
        <v>103</v>
      </c>
      <c r="J188" s="187">
        <v>6862.43</v>
      </c>
      <c r="K188" s="191"/>
      <c r="L188" s="180" t="s">
        <v>79</v>
      </c>
      <c r="M188" s="180" t="s">
        <v>12</v>
      </c>
      <c r="N188" s="184">
        <v>138299.85436893205</v>
      </c>
      <c r="O188" s="184">
        <v>28340</v>
      </c>
      <c r="P188" s="184">
        <v>0</v>
      </c>
      <c r="Q188" s="184">
        <v>117502</v>
      </c>
      <c r="R188" s="184">
        <v>190510</v>
      </c>
      <c r="S188" s="184"/>
      <c r="T188" s="192">
        <v>40848</v>
      </c>
      <c r="U188" s="193">
        <v>0.14875859534932551</v>
      </c>
      <c r="V188" s="39"/>
      <c r="W188" s="36">
        <v>117502</v>
      </c>
      <c r="X188" s="37">
        <v>0</v>
      </c>
      <c r="Y188" s="38" t="s">
        <v>61</v>
      </c>
      <c r="Z188" s="36">
        <v>0</v>
      </c>
      <c r="AA188" s="164">
        <v>0.1000000029343866</v>
      </c>
      <c r="AC188" s="165"/>
    </row>
    <row r="189" spans="1:29" ht="15.75" x14ac:dyDescent="0.25">
      <c r="A189" s="180" t="s">
        <v>481</v>
      </c>
      <c r="B189" s="188" t="s">
        <v>482</v>
      </c>
      <c r="C189" s="188"/>
      <c r="D189" s="176" t="s">
        <v>56</v>
      </c>
      <c r="E189" s="189">
        <v>40808</v>
      </c>
      <c r="F189" s="190">
        <v>40828</v>
      </c>
      <c r="G189" s="180"/>
      <c r="H189" s="180" t="s">
        <v>78</v>
      </c>
      <c r="I189" s="180" t="s">
        <v>103</v>
      </c>
      <c r="J189" s="187">
        <v>158612.94</v>
      </c>
      <c r="K189" s="191">
        <v>40858</v>
      </c>
      <c r="L189" s="180" t="s">
        <v>64</v>
      </c>
      <c r="M189" s="180" t="s">
        <v>12</v>
      </c>
      <c r="N189" s="184">
        <v>137671.21359223299</v>
      </c>
      <c r="O189" s="184">
        <v>54070</v>
      </c>
      <c r="P189" s="184">
        <v>0</v>
      </c>
      <c r="Q189" s="184">
        <v>116970</v>
      </c>
      <c r="R189" s="184">
        <v>168890</v>
      </c>
      <c r="S189" s="184"/>
      <c r="T189" s="192">
        <v>40787</v>
      </c>
      <c r="U189" s="193">
        <v>0.32014920954467407</v>
      </c>
      <c r="V189" s="39"/>
      <c r="W189" s="36">
        <v>116970</v>
      </c>
      <c r="X189" s="37">
        <v>0</v>
      </c>
      <c r="Y189" s="38" t="s">
        <v>61</v>
      </c>
      <c r="Z189" s="36">
        <v>0</v>
      </c>
      <c r="AA189" s="164">
        <v>4.7600203554169163E-2</v>
      </c>
      <c r="AC189" s="165"/>
    </row>
    <row r="190" spans="1:29" ht="15.75" x14ac:dyDescent="0.25">
      <c r="A190" s="180" t="s">
        <v>483</v>
      </c>
      <c r="B190" s="188" t="s">
        <v>484</v>
      </c>
      <c r="C190" s="188"/>
      <c r="D190" s="176" t="s">
        <v>56</v>
      </c>
      <c r="E190" s="189">
        <v>40816</v>
      </c>
      <c r="F190" s="190">
        <v>40828</v>
      </c>
      <c r="G190" s="180"/>
      <c r="H190" s="180" t="s">
        <v>78</v>
      </c>
      <c r="I190" s="180" t="s">
        <v>59</v>
      </c>
      <c r="J190" s="187">
        <v>0</v>
      </c>
      <c r="K190" s="191"/>
      <c r="L190" s="180" t="s">
        <v>232</v>
      </c>
      <c r="M190" s="180" t="s">
        <v>14</v>
      </c>
      <c r="N190" s="184">
        <v>185674.14563106798</v>
      </c>
      <c r="O190" s="184">
        <v>210370</v>
      </c>
      <c r="P190" s="184">
        <v>0</v>
      </c>
      <c r="Q190" s="184">
        <v>150240.03</v>
      </c>
      <c r="R190" s="184">
        <v>210370</v>
      </c>
      <c r="S190" s="184"/>
      <c r="T190" s="192">
        <v>40787</v>
      </c>
      <c r="U190" s="193">
        <v>1</v>
      </c>
      <c r="V190" s="39"/>
      <c r="W190" s="36">
        <v>150240.03</v>
      </c>
      <c r="X190" s="37">
        <v>0</v>
      </c>
      <c r="Y190" s="38" t="s">
        <v>61</v>
      </c>
      <c r="Z190" s="36">
        <v>0</v>
      </c>
      <c r="AA190" s="164">
        <v>0.1000000269888135</v>
      </c>
      <c r="AC190" s="165"/>
    </row>
    <row r="191" spans="1:29" ht="15.75" x14ac:dyDescent="0.25">
      <c r="A191" s="180" t="s">
        <v>485</v>
      </c>
      <c r="B191" s="188" t="s">
        <v>486</v>
      </c>
      <c r="C191" s="188"/>
      <c r="D191" s="176" t="s">
        <v>56</v>
      </c>
      <c r="E191" s="189">
        <v>40799</v>
      </c>
      <c r="F191" s="190">
        <v>40816</v>
      </c>
      <c r="G191" s="180"/>
      <c r="H191" s="180" t="s">
        <v>78</v>
      </c>
      <c r="I191" s="180" t="s">
        <v>103</v>
      </c>
      <c r="J191" s="187">
        <v>5806.63</v>
      </c>
      <c r="K191" s="191">
        <v>40862</v>
      </c>
      <c r="L191" s="180" t="s">
        <v>79</v>
      </c>
      <c r="M191" s="180" t="s">
        <v>12</v>
      </c>
      <c r="N191" s="184">
        <v>90687.91262135921</v>
      </c>
      <c r="O191" s="184">
        <v>69210</v>
      </c>
      <c r="P191" s="184">
        <v>0</v>
      </c>
      <c r="Q191" s="184">
        <v>77050.05</v>
      </c>
      <c r="R191" s="184">
        <v>148070</v>
      </c>
      <c r="S191" s="184"/>
      <c r="T191" s="192">
        <v>40787</v>
      </c>
      <c r="U191" s="193">
        <v>0.46741406091713378</v>
      </c>
      <c r="V191" s="39"/>
      <c r="W191" s="36">
        <v>77050.05</v>
      </c>
      <c r="X191" s="37">
        <v>0</v>
      </c>
      <c r="Y191" s="38" t="s">
        <v>61</v>
      </c>
      <c r="Z191" s="36">
        <v>0</v>
      </c>
      <c r="AA191" s="164">
        <v>0.10000004574474342</v>
      </c>
      <c r="AC191" s="165"/>
    </row>
    <row r="192" spans="1:29" ht="15.75" x14ac:dyDescent="0.25">
      <c r="A192" s="180" t="s">
        <v>487</v>
      </c>
      <c r="B192" s="188" t="s">
        <v>488</v>
      </c>
      <c r="C192" s="188"/>
      <c r="D192" s="176" t="s">
        <v>56</v>
      </c>
      <c r="E192" s="189">
        <v>41129</v>
      </c>
      <c r="F192" s="190">
        <v>41165</v>
      </c>
      <c r="G192" s="180"/>
      <c r="H192" s="180" t="s">
        <v>78</v>
      </c>
      <c r="I192" s="180" t="s">
        <v>97</v>
      </c>
      <c r="J192" s="187">
        <v>1036244.25</v>
      </c>
      <c r="K192" s="191"/>
      <c r="L192" s="180" t="s">
        <v>138</v>
      </c>
      <c r="M192" s="180" t="s">
        <v>12</v>
      </c>
      <c r="N192" s="184">
        <v>1280046.3500000001</v>
      </c>
      <c r="O192" s="184">
        <v>128740</v>
      </c>
      <c r="P192" s="184">
        <v>0</v>
      </c>
      <c r="Q192" s="184">
        <v>1087550</v>
      </c>
      <c r="R192" s="184">
        <v>1408050</v>
      </c>
      <c r="S192" s="184"/>
      <c r="T192" s="192">
        <v>41275</v>
      </c>
      <c r="U192" s="193">
        <v>9.1431412236781362E-2</v>
      </c>
      <c r="V192" s="39" t="s">
        <v>489</v>
      </c>
      <c r="W192" s="36">
        <v>1087550</v>
      </c>
      <c r="X192" s="37">
        <v>0</v>
      </c>
      <c r="Y192" s="38" t="s">
        <v>61</v>
      </c>
      <c r="Z192" s="36">
        <v>0</v>
      </c>
      <c r="AA192" s="164">
        <v>0.10000000000000009</v>
      </c>
      <c r="AC192" s="165"/>
    </row>
    <row r="193" spans="1:29" ht="15.75" x14ac:dyDescent="0.25">
      <c r="A193" s="180" t="s">
        <v>490</v>
      </c>
      <c r="B193" s="188" t="s">
        <v>491</v>
      </c>
      <c r="C193" s="188"/>
      <c r="D193" s="176" t="s">
        <v>56</v>
      </c>
      <c r="E193" s="189">
        <v>40883</v>
      </c>
      <c r="F193" s="190">
        <v>40893</v>
      </c>
      <c r="G193" s="180"/>
      <c r="H193" s="180" t="s">
        <v>78</v>
      </c>
      <c r="I193" s="180" t="s">
        <v>103</v>
      </c>
      <c r="J193" s="187">
        <v>1190.95</v>
      </c>
      <c r="K193" s="191"/>
      <c r="L193" s="180" t="s">
        <v>87</v>
      </c>
      <c r="M193" s="180" t="s">
        <v>15</v>
      </c>
      <c r="N193" s="184">
        <v>100879.45631067963</v>
      </c>
      <c r="O193" s="184">
        <v>72660</v>
      </c>
      <c r="P193" s="184">
        <v>0</v>
      </c>
      <c r="Q193" s="184">
        <v>85708.97</v>
      </c>
      <c r="R193" s="184">
        <v>142520</v>
      </c>
      <c r="S193" s="184"/>
      <c r="T193" s="192">
        <v>40878</v>
      </c>
      <c r="U193" s="193">
        <v>0.50982318271119842</v>
      </c>
      <c r="V193" s="39"/>
      <c r="W193" s="36">
        <v>85708.97</v>
      </c>
      <c r="X193" s="37">
        <v>0</v>
      </c>
      <c r="Y193" s="38" t="s">
        <v>61</v>
      </c>
      <c r="Z193" s="36">
        <v>0</v>
      </c>
      <c r="AA193" s="164">
        <v>9.9999984959748378E-2</v>
      </c>
      <c r="AC193" s="165"/>
    </row>
    <row r="194" spans="1:29" ht="15.75" x14ac:dyDescent="0.25">
      <c r="A194" s="180" t="s">
        <v>492</v>
      </c>
      <c r="B194" s="188" t="s">
        <v>493</v>
      </c>
      <c r="C194" s="188"/>
      <c r="D194" s="176" t="s">
        <v>56</v>
      </c>
      <c r="E194" s="189">
        <v>40925</v>
      </c>
      <c r="F194" s="190">
        <v>40925</v>
      </c>
      <c r="G194" s="180"/>
      <c r="H194" s="180" t="s">
        <v>78</v>
      </c>
      <c r="I194" s="180" t="s">
        <v>59</v>
      </c>
      <c r="J194" s="187">
        <v>113330.47</v>
      </c>
      <c r="K194" s="191"/>
      <c r="L194" s="180" t="s">
        <v>67</v>
      </c>
      <c r="M194" s="180" t="s">
        <v>14</v>
      </c>
      <c r="N194" s="184">
        <v>190450.37</v>
      </c>
      <c r="O194" s="184">
        <v>94240</v>
      </c>
      <c r="P194" s="184">
        <v>0</v>
      </c>
      <c r="Q194" s="184">
        <v>161810</v>
      </c>
      <c r="R194" s="184">
        <v>209500</v>
      </c>
      <c r="S194" s="184"/>
      <c r="T194" s="192">
        <v>40909</v>
      </c>
      <c r="U194" s="193">
        <v>0.44983293556085918</v>
      </c>
      <c r="V194" s="42"/>
      <c r="W194" s="36">
        <v>161810</v>
      </c>
      <c r="X194" s="37">
        <v>0</v>
      </c>
      <c r="Y194" s="38" t="s">
        <v>61</v>
      </c>
      <c r="Z194" s="36">
        <v>0</v>
      </c>
      <c r="AA194" s="164">
        <v>9.9999999999999867E-2</v>
      </c>
      <c r="AC194" s="165"/>
    </row>
    <row r="195" spans="1:29" ht="15.75" x14ac:dyDescent="0.25">
      <c r="A195" s="180" t="s">
        <v>494</v>
      </c>
      <c r="B195" s="188" t="s">
        <v>495</v>
      </c>
      <c r="C195" s="188"/>
      <c r="D195" s="176" t="s">
        <v>56</v>
      </c>
      <c r="E195" s="189">
        <v>40756</v>
      </c>
      <c r="F195" s="178" t="s">
        <v>57</v>
      </c>
      <c r="G195" s="180"/>
      <c r="H195" s="180" t="s">
        <v>58</v>
      </c>
      <c r="I195" s="180" t="s">
        <v>97</v>
      </c>
      <c r="J195" s="187">
        <v>109470.18</v>
      </c>
      <c r="K195" s="191">
        <v>40786</v>
      </c>
      <c r="L195" s="180" t="s">
        <v>111</v>
      </c>
      <c r="M195" s="180" t="s">
        <v>12</v>
      </c>
      <c r="N195" s="184">
        <v>39584.271844660194</v>
      </c>
      <c r="O195" s="184">
        <v>0</v>
      </c>
      <c r="P195" s="184">
        <v>0</v>
      </c>
      <c r="Q195" s="184">
        <v>32030</v>
      </c>
      <c r="R195" s="184">
        <v>101670</v>
      </c>
      <c r="S195" s="184"/>
      <c r="T195" s="192">
        <v>40756</v>
      </c>
      <c r="U195" s="193" t="s">
        <v>57</v>
      </c>
      <c r="V195" s="39"/>
      <c r="W195" s="36">
        <v>32030</v>
      </c>
      <c r="X195" s="37">
        <v>0</v>
      </c>
      <c r="Y195" s="38" t="s">
        <v>61</v>
      </c>
      <c r="Z195" s="36">
        <v>0</v>
      </c>
      <c r="AA195" s="164">
        <v>9.9999898422448386E-2</v>
      </c>
      <c r="AC195" s="165"/>
    </row>
    <row r="196" spans="1:29" ht="15.75" x14ac:dyDescent="0.25">
      <c r="A196" s="180" t="s">
        <v>496</v>
      </c>
      <c r="B196" s="188" t="s">
        <v>497</v>
      </c>
      <c r="C196" s="188"/>
      <c r="D196" s="176" t="s">
        <v>56</v>
      </c>
      <c r="E196" s="189">
        <v>40817</v>
      </c>
      <c r="F196" s="178" t="s">
        <v>57</v>
      </c>
      <c r="G196" s="180"/>
      <c r="H196" s="180" t="s">
        <v>58</v>
      </c>
      <c r="I196" s="180" t="s">
        <v>103</v>
      </c>
      <c r="J196" s="187">
        <v>7503.53</v>
      </c>
      <c r="K196" s="191"/>
      <c r="L196" s="180" t="s">
        <v>67</v>
      </c>
      <c r="M196" s="180" t="s">
        <v>14</v>
      </c>
      <c r="N196" s="184">
        <v>40956.067961165056</v>
      </c>
      <c r="O196" s="184">
        <v>52150</v>
      </c>
      <c r="P196" s="184">
        <v>0</v>
      </c>
      <c r="Q196" s="184">
        <v>33140</v>
      </c>
      <c r="R196" s="184">
        <v>55640</v>
      </c>
      <c r="S196" s="184"/>
      <c r="T196" s="192">
        <v>40817</v>
      </c>
      <c r="U196" s="193">
        <v>0.93727534148094893</v>
      </c>
      <c r="V196" s="39"/>
      <c r="W196" s="36">
        <v>33140</v>
      </c>
      <c r="X196" s="37">
        <v>0</v>
      </c>
      <c r="Y196" s="38" t="s">
        <v>61</v>
      </c>
      <c r="Z196" s="36">
        <v>0</v>
      </c>
      <c r="AA196" s="164">
        <v>9.9999972098922862E-2</v>
      </c>
      <c r="AC196" s="165"/>
    </row>
    <row r="197" spans="1:29" ht="15.75" x14ac:dyDescent="0.25">
      <c r="A197" s="180" t="s">
        <v>498</v>
      </c>
      <c r="B197" s="188" t="s">
        <v>499</v>
      </c>
      <c r="C197" s="188"/>
      <c r="D197" s="176" t="s">
        <v>56</v>
      </c>
      <c r="E197" s="189">
        <v>40896</v>
      </c>
      <c r="F197" s="190">
        <v>40905</v>
      </c>
      <c r="G197" s="180"/>
      <c r="H197" s="180" t="s">
        <v>78</v>
      </c>
      <c r="I197" s="180" t="s">
        <v>59</v>
      </c>
      <c r="J197" s="187">
        <v>0</v>
      </c>
      <c r="K197" s="191"/>
      <c r="L197" s="180" t="s">
        <v>232</v>
      </c>
      <c r="M197" s="180" t="s">
        <v>14</v>
      </c>
      <c r="N197" s="184">
        <v>68169.514563106801</v>
      </c>
      <c r="O197" s="184">
        <v>76600</v>
      </c>
      <c r="P197" s="184">
        <v>0</v>
      </c>
      <c r="Q197" s="184">
        <v>57918</v>
      </c>
      <c r="R197" s="184">
        <v>77240</v>
      </c>
      <c r="S197" s="184"/>
      <c r="T197" s="192">
        <v>40878</v>
      </c>
      <c r="U197" s="193">
        <v>0.99171413775245987</v>
      </c>
      <c r="V197" s="39"/>
      <c r="W197" s="36">
        <v>57918</v>
      </c>
      <c r="X197" s="37">
        <v>0</v>
      </c>
      <c r="Y197" s="38" t="s">
        <v>61</v>
      </c>
      <c r="Z197" s="36">
        <v>0</v>
      </c>
      <c r="AA197" s="164">
        <v>0.10000046090148706</v>
      </c>
      <c r="AC197" s="165"/>
    </row>
    <row r="198" spans="1:29" ht="15.75" x14ac:dyDescent="0.25">
      <c r="A198" s="180" t="s">
        <v>500</v>
      </c>
      <c r="B198" s="188" t="s">
        <v>501</v>
      </c>
      <c r="C198" s="188"/>
      <c r="D198" s="176" t="s">
        <v>56</v>
      </c>
      <c r="E198" s="189">
        <v>40795</v>
      </c>
      <c r="F198" s="190">
        <v>40807</v>
      </c>
      <c r="G198" s="180"/>
      <c r="H198" s="180" t="s">
        <v>78</v>
      </c>
      <c r="I198" s="180" t="s">
        <v>103</v>
      </c>
      <c r="J198" s="187">
        <v>8754.98</v>
      </c>
      <c r="K198" s="191"/>
      <c r="L198" s="180" t="s">
        <v>79</v>
      </c>
      <c r="M198" s="180" t="s">
        <v>12</v>
      </c>
      <c r="N198" s="184">
        <v>94351.601941747591</v>
      </c>
      <c r="O198" s="184">
        <v>31820</v>
      </c>
      <c r="P198" s="184">
        <v>0</v>
      </c>
      <c r="Q198" s="184">
        <v>76345.509999999995</v>
      </c>
      <c r="R198" s="184">
        <v>140710</v>
      </c>
      <c r="S198" s="184"/>
      <c r="T198" s="192">
        <v>40787</v>
      </c>
      <c r="U198" s="193">
        <v>0.2261388671736195</v>
      </c>
      <c r="V198" s="39"/>
      <c r="W198" s="36">
        <v>76345.509999999995</v>
      </c>
      <c r="X198" s="37">
        <v>0</v>
      </c>
      <c r="Y198" s="38" t="s">
        <v>61</v>
      </c>
      <c r="Z198" s="36">
        <v>0</v>
      </c>
      <c r="AA198" s="164">
        <v>0.10000003973512261</v>
      </c>
      <c r="AC198" s="165"/>
    </row>
    <row r="199" spans="1:29" ht="15.75" x14ac:dyDescent="0.25">
      <c r="A199" s="180" t="s">
        <v>502</v>
      </c>
      <c r="B199" s="188" t="s">
        <v>503</v>
      </c>
      <c r="C199" s="188"/>
      <c r="D199" s="176" t="s">
        <v>56</v>
      </c>
      <c r="E199" s="189">
        <v>40725</v>
      </c>
      <c r="F199" s="178" t="s">
        <v>57</v>
      </c>
      <c r="G199" s="180"/>
      <c r="H199" s="180" t="s">
        <v>58</v>
      </c>
      <c r="I199" s="180" t="s">
        <v>59</v>
      </c>
      <c r="J199" s="187">
        <v>0</v>
      </c>
      <c r="K199" s="191"/>
      <c r="L199" s="180" t="s">
        <v>14</v>
      </c>
      <c r="M199" s="180" t="s">
        <v>14</v>
      </c>
      <c r="N199" s="184">
        <v>42514.475728155347</v>
      </c>
      <c r="O199" s="184">
        <v>48170</v>
      </c>
      <c r="P199" s="184">
        <v>0</v>
      </c>
      <c r="Q199" s="184">
        <v>34401</v>
      </c>
      <c r="R199" s="184">
        <v>48170</v>
      </c>
      <c r="S199" s="184"/>
      <c r="T199" s="192">
        <v>40725</v>
      </c>
      <c r="U199" s="193">
        <v>1</v>
      </c>
      <c r="V199" s="39"/>
      <c r="W199" s="36">
        <v>34401</v>
      </c>
      <c r="X199" s="37">
        <v>0</v>
      </c>
      <c r="Y199" s="38" t="s">
        <v>61</v>
      </c>
      <c r="Z199" s="36">
        <v>0</v>
      </c>
      <c r="AA199" s="164">
        <v>9.9999996847447203E-2</v>
      </c>
      <c r="AC199" s="165"/>
    </row>
    <row r="200" spans="1:29" ht="15.75" x14ac:dyDescent="0.25">
      <c r="A200" s="180" t="s">
        <v>504</v>
      </c>
      <c r="B200" s="188" t="s">
        <v>505</v>
      </c>
      <c r="C200" s="188"/>
      <c r="D200" s="176" t="s">
        <v>56</v>
      </c>
      <c r="E200" s="189">
        <v>40787</v>
      </c>
      <c r="F200" s="178" t="s">
        <v>57</v>
      </c>
      <c r="G200" s="180"/>
      <c r="H200" s="180" t="s">
        <v>58</v>
      </c>
      <c r="I200" s="180" t="s">
        <v>59</v>
      </c>
      <c r="J200" s="187">
        <v>12738.62</v>
      </c>
      <c r="K200" s="191">
        <v>40877</v>
      </c>
      <c r="L200" s="180" t="s">
        <v>297</v>
      </c>
      <c r="M200" s="180" t="s">
        <v>12</v>
      </c>
      <c r="N200" s="184">
        <v>41729.766990291275</v>
      </c>
      <c r="O200" s="184">
        <v>3570</v>
      </c>
      <c r="P200" s="184">
        <v>0</v>
      </c>
      <c r="Q200" s="184">
        <v>33766</v>
      </c>
      <c r="R200" s="184">
        <v>81090</v>
      </c>
      <c r="S200" s="184"/>
      <c r="T200" s="192">
        <v>40787</v>
      </c>
      <c r="U200" s="193">
        <v>4.40251572327044E-2</v>
      </c>
      <c r="V200" s="39"/>
      <c r="W200" s="36">
        <v>33766</v>
      </c>
      <c r="X200" s="37">
        <v>0</v>
      </c>
      <c r="Y200" s="38" t="s">
        <v>61</v>
      </c>
      <c r="Z200" s="36">
        <v>0</v>
      </c>
      <c r="AA200" s="164">
        <v>0.10000147327452713</v>
      </c>
      <c r="AC200" s="165"/>
    </row>
    <row r="201" spans="1:29" ht="15.75" x14ac:dyDescent="0.25">
      <c r="A201" s="180" t="s">
        <v>506</v>
      </c>
      <c r="B201" s="188" t="s">
        <v>507</v>
      </c>
      <c r="C201" s="188"/>
      <c r="D201" s="176" t="s">
        <v>56</v>
      </c>
      <c r="E201" s="189">
        <v>40848</v>
      </c>
      <c r="F201" s="178" t="s">
        <v>57</v>
      </c>
      <c r="G201" s="180"/>
      <c r="H201" s="180" t="s">
        <v>58</v>
      </c>
      <c r="I201" s="180" t="s">
        <v>59</v>
      </c>
      <c r="J201" s="187">
        <v>0</v>
      </c>
      <c r="K201" s="191"/>
      <c r="L201" s="180" t="s">
        <v>64</v>
      </c>
      <c r="M201" s="180" t="s">
        <v>12</v>
      </c>
      <c r="N201" s="184">
        <v>22184.74757281554</v>
      </c>
      <c r="O201" s="184">
        <v>0</v>
      </c>
      <c r="P201" s="184">
        <v>0</v>
      </c>
      <c r="Q201" s="184">
        <v>17951</v>
      </c>
      <c r="R201" s="184">
        <v>38330</v>
      </c>
      <c r="S201" s="184"/>
      <c r="T201" s="192">
        <v>40848</v>
      </c>
      <c r="U201" s="193" t="s">
        <v>57</v>
      </c>
      <c r="V201" s="39"/>
      <c r="W201" s="36">
        <v>17951</v>
      </c>
      <c r="X201" s="37">
        <v>0</v>
      </c>
      <c r="Y201" s="38" t="s">
        <v>61</v>
      </c>
      <c r="Z201" s="36">
        <v>0</v>
      </c>
      <c r="AA201" s="164">
        <v>0.10000020938250298</v>
      </c>
      <c r="AC201" s="165"/>
    </row>
    <row r="202" spans="1:29" ht="15.75" x14ac:dyDescent="0.25">
      <c r="A202" s="174" t="s">
        <v>508</v>
      </c>
      <c r="B202" s="175" t="s">
        <v>509</v>
      </c>
      <c r="C202" s="175"/>
      <c r="D202" s="176" t="s">
        <v>56</v>
      </c>
      <c r="E202" s="189">
        <v>40725</v>
      </c>
      <c r="F202" s="178" t="s">
        <v>57</v>
      </c>
      <c r="G202" s="179"/>
      <c r="H202" s="180" t="s">
        <v>58</v>
      </c>
      <c r="I202" s="180" t="s">
        <v>103</v>
      </c>
      <c r="J202" s="187">
        <v>6848.64</v>
      </c>
      <c r="K202" s="182">
        <v>40786</v>
      </c>
      <c r="L202" s="179" t="s">
        <v>60</v>
      </c>
      <c r="M202" s="179" t="s">
        <v>12</v>
      </c>
      <c r="N202" s="183">
        <v>8610.1650485436894</v>
      </c>
      <c r="O202" s="183">
        <v>0</v>
      </c>
      <c r="P202" s="183">
        <v>0</v>
      </c>
      <c r="Q202" s="184">
        <v>6967</v>
      </c>
      <c r="R202" s="183">
        <v>9760</v>
      </c>
      <c r="S202" s="183"/>
      <c r="T202" s="185">
        <v>40725</v>
      </c>
      <c r="U202" s="186" t="s">
        <v>57</v>
      </c>
      <c r="V202" s="40"/>
      <c r="W202" s="36">
        <v>6967</v>
      </c>
      <c r="X202" s="37">
        <v>0</v>
      </c>
      <c r="Y202" s="38" t="s">
        <v>61</v>
      </c>
      <c r="Z202" s="36">
        <v>0</v>
      </c>
      <c r="AA202" s="164">
        <v>9.9999757077655405E-2</v>
      </c>
      <c r="AC202" s="165"/>
    </row>
    <row r="203" spans="1:29" ht="15.75" x14ac:dyDescent="0.25">
      <c r="A203" s="180" t="s">
        <v>510</v>
      </c>
      <c r="B203" s="188" t="s">
        <v>511</v>
      </c>
      <c r="C203" s="188"/>
      <c r="D203" s="176" t="s">
        <v>56</v>
      </c>
      <c r="E203" s="189">
        <v>40756</v>
      </c>
      <c r="F203" s="178" t="s">
        <v>57</v>
      </c>
      <c r="G203" s="180"/>
      <c r="H203" s="180" t="s">
        <v>58</v>
      </c>
      <c r="I203" s="180" t="s">
        <v>97</v>
      </c>
      <c r="J203" s="187">
        <v>5229.7</v>
      </c>
      <c r="K203" s="191">
        <v>40786</v>
      </c>
      <c r="L203" s="180" t="s">
        <v>297</v>
      </c>
      <c r="M203" s="180" t="s">
        <v>12</v>
      </c>
      <c r="N203" s="184">
        <v>9894.2135922330108</v>
      </c>
      <c r="O203" s="184">
        <v>980</v>
      </c>
      <c r="P203" s="184">
        <v>0</v>
      </c>
      <c r="Q203" s="184">
        <v>8006</v>
      </c>
      <c r="R203" s="184">
        <v>11210</v>
      </c>
      <c r="S203" s="184"/>
      <c r="T203" s="192">
        <v>40756</v>
      </c>
      <c r="U203" s="193">
        <v>8.7421944692239073E-2</v>
      </c>
      <c r="V203" s="39" t="s">
        <v>324</v>
      </c>
      <c r="W203" s="36">
        <v>8006</v>
      </c>
      <c r="X203" s="37">
        <v>0</v>
      </c>
      <c r="Y203" s="38" t="s">
        <v>61</v>
      </c>
      <c r="Z203" s="36">
        <v>0</v>
      </c>
      <c r="AA203" s="164">
        <v>9.9999832372383857E-2</v>
      </c>
      <c r="AC203" s="165"/>
    </row>
    <row r="204" spans="1:29" ht="15.75" x14ac:dyDescent="0.25">
      <c r="A204" s="180" t="s">
        <v>512</v>
      </c>
      <c r="B204" s="188" t="s">
        <v>513</v>
      </c>
      <c r="C204" s="188"/>
      <c r="D204" s="176" t="s">
        <v>56</v>
      </c>
      <c r="E204" s="189">
        <v>40787</v>
      </c>
      <c r="F204" s="178" t="s">
        <v>57</v>
      </c>
      <c r="G204" s="180"/>
      <c r="H204" s="180" t="s">
        <v>58</v>
      </c>
      <c r="I204" s="180" t="s">
        <v>103</v>
      </c>
      <c r="J204" s="187">
        <v>2814.92</v>
      </c>
      <c r="K204" s="191">
        <v>40855</v>
      </c>
      <c r="L204" s="180" t="s">
        <v>514</v>
      </c>
      <c r="M204" s="180" t="s">
        <v>16</v>
      </c>
      <c r="N204" s="184">
        <v>8214.6990291262136</v>
      </c>
      <c r="O204" s="184">
        <v>9310</v>
      </c>
      <c r="P204" s="184">
        <v>0</v>
      </c>
      <c r="Q204" s="184">
        <v>6647</v>
      </c>
      <c r="R204" s="184">
        <v>9310</v>
      </c>
      <c r="S204" s="184"/>
      <c r="T204" s="192">
        <v>40787</v>
      </c>
      <c r="U204" s="193">
        <v>1</v>
      </c>
      <c r="V204" s="39"/>
      <c r="W204" s="36">
        <v>6647</v>
      </c>
      <c r="X204" s="37">
        <v>0</v>
      </c>
      <c r="Y204" s="38" t="s">
        <v>61</v>
      </c>
      <c r="Z204" s="36">
        <v>0</v>
      </c>
      <c r="AA204" s="164">
        <v>0.10000054622099319</v>
      </c>
      <c r="AC204" s="165"/>
    </row>
    <row r="205" spans="1:29" ht="15.75" x14ac:dyDescent="0.25">
      <c r="A205" s="180" t="s">
        <v>515</v>
      </c>
      <c r="B205" s="188" t="s">
        <v>516</v>
      </c>
      <c r="C205" s="188"/>
      <c r="D205" s="176" t="s">
        <v>56</v>
      </c>
      <c r="E205" s="189">
        <v>41172</v>
      </c>
      <c r="F205" s="190">
        <v>41204</v>
      </c>
      <c r="G205" s="180"/>
      <c r="H205" s="180" t="s">
        <v>58</v>
      </c>
      <c r="I205" s="180" t="s">
        <v>103</v>
      </c>
      <c r="J205" s="187">
        <v>53694.54</v>
      </c>
      <c r="K205" s="191"/>
      <c r="L205" s="180" t="s">
        <v>67</v>
      </c>
      <c r="M205" s="180" t="s">
        <v>14</v>
      </c>
      <c r="N205" s="184">
        <v>2424.62</v>
      </c>
      <c r="O205" s="184">
        <v>46990</v>
      </c>
      <c r="P205" s="184">
        <v>0</v>
      </c>
      <c r="Q205" s="184">
        <v>2060</v>
      </c>
      <c r="R205" s="184">
        <v>53540</v>
      </c>
      <c r="S205" s="184">
        <v>6960</v>
      </c>
      <c r="T205" s="192">
        <v>41153</v>
      </c>
      <c r="U205" s="193">
        <v>0.87766156144938368</v>
      </c>
      <c r="V205" s="39" t="s">
        <v>98</v>
      </c>
      <c r="W205" s="36">
        <v>2060</v>
      </c>
      <c r="X205" s="37">
        <v>0</v>
      </c>
      <c r="Y205" s="38" t="s">
        <v>61</v>
      </c>
      <c r="Z205" s="36">
        <v>0</v>
      </c>
      <c r="AA205" s="164">
        <v>9.9999999999999867E-2</v>
      </c>
      <c r="AC205" s="165"/>
    </row>
    <row r="206" spans="1:29" ht="15.75" x14ac:dyDescent="0.25">
      <c r="A206" s="180" t="s">
        <v>517</v>
      </c>
      <c r="B206" s="188" t="s">
        <v>518</v>
      </c>
      <c r="C206" s="188"/>
      <c r="D206" s="176" t="s">
        <v>56</v>
      </c>
      <c r="E206" s="190">
        <v>40938</v>
      </c>
      <c r="F206" s="190">
        <v>40946</v>
      </c>
      <c r="G206" s="180"/>
      <c r="H206" s="180" t="s">
        <v>58</v>
      </c>
      <c r="I206" s="180" t="s">
        <v>103</v>
      </c>
      <c r="J206" s="187">
        <v>122190.29</v>
      </c>
      <c r="K206" s="191"/>
      <c r="L206" s="180" t="s">
        <v>133</v>
      </c>
      <c r="M206" s="180" t="s">
        <v>13</v>
      </c>
      <c r="N206" s="184">
        <v>4025.34</v>
      </c>
      <c r="O206" s="184">
        <v>13640</v>
      </c>
      <c r="P206" s="184">
        <v>0</v>
      </c>
      <c r="Q206" s="184">
        <v>3420</v>
      </c>
      <c r="R206" s="184">
        <v>122190</v>
      </c>
      <c r="S206" s="184"/>
      <c r="T206" s="192">
        <v>40909</v>
      </c>
      <c r="U206" s="193">
        <v>0.11162942957688846</v>
      </c>
      <c r="V206" s="39" t="s">
        <v>98</v>
      </c>
      <c r="W206" s="36">
        <v>3420</v>
      </c>
      <c r="X206" s="37">
        <v>0</v>
      </c>
      <c r="Y206" s="38" t="s">
        <v>61</v>
      </c>
      <c r="Z206" s="36">
        <v>0</v>
      </c>
      <c r="AA206" s="164">
        <v>0.10000000000000009</v>
      </c>
      <c r="AC206" s="165"/>
    </row>
    <row r="207" spans="1:29" ht="15.75" x14ac:dyDescent="0.25">
      <c r="A207" s="180" t="s">
        <v>519</v>
      </c>
      <c r="B207" s="188" t="s">
        <v>520</v>
      </c>
      <c r="C207" s="188"/>
      <c r="D207" s="176" t="s">
        <v>56</v>
      </c>
      <c r="E207" s="189">
        <v>41250</v>
      </c>
      <c r="F207" s="190">
        <v>41262</v>
      </c>
      <c r="G207" s="180"/>
      <c r="H207" s="180" t="s">
        <v>58</v>
      </c>
      <c r="I207" s="180" t="s">
        <v>97</v>
      </c>
      <c r="J207" s="187">
        <v>6229.7</v>
      </c>
      <c r="K207" s="191"/>
      <c r="L207" s="180" t="s">
        <v>129</v>
      </c>
      <c r="M207" s="180" t="s">
        <v>13</v>
      </c>
      <c r="N207" s="184">
        <v>4025.34</v>
      </c>
      <c r="O207" s="184">
        <v>6230</v>
      </c>
      <c r="P207" s="184">
        <v>0</v>
      </c>
      <c r="Q207" s="184">
        <v>3420</v>
      </c>
      <c r="R207" s="184">
        <v>39180</v>
      </c>
      <c r="S207" s="184"/>
      <c r="T207" s="192">
        <v>41244</v>
      </c>
      <c r="U207" s="193">
        <v>0.15900969882593161</v>
      </c>
      <c r="V207" s="39" t="s">
        <v>98</v>
      </c>
      <c r="W207" s="36">
        <v>3420</v>
      </c>
      <c r="X207" s="37">
        <v>0</v>
      </c>
      <c r="Y207" s="38" t="s">
        <v>61</v>
      </c>
      <c r="Z207" s="36">
        <v>0</v>
      </c>
      <c r="AA207" s="164">
        <v>0.10000000000000009</v>
      </c>
      <c r="AC207" s="165"/>
    </row>
    <row r="208" spans="1:29" ht="15.75" x14ac:dyDescent="0.25">
      <c r="A208" s="180" t="s">
        <v>521</v>
      </c>
      <c r="B208" s="188" t="s">
        <v>522</v>
      </c>
      <c r="C208" s="188"/>
      <c r="D208" s="176" t="s">
        <v>56</v>
      </c>
      <c r="E208" s="189">
        <v>41227</v>
      </c>
      <c r="F208" s="190">
        <v>41232</v>
      </c>
      <c r="G208" s="180"/>
      <c r="H208" s="180" t="s">
        <v>58</v>
      </c>
      <c r="I208" s="180" t="s">
        <v>103</v>
      </c>
      <c r="J208" s="187">
        <v>41202.620000000003</v>
      </c>
      <c r="K208" s="191"/>
      <c r="L208" s="180" t="s">
        <v>133</v>
      </c>
      <c r="M208" s="180" t="s">
        <v>13</v>
      </c>
      <c r="N208" s="184">
        <v>4025.34</v>
      </c>
      <c r="O208" s="184">
        <v>7040</v>
      </c>
      <c r="P208" s="184">
        <v>0</v>
      </c>
      <c r="Q208" s="184">
        <v>3420</v>
      </c>
      <c r="R208" s="184">
        <v>38630</v>
      </c>
      <c r="S208" s="184">
        <v>31590</v>
      </c>
      <c r="T208" s="192">
        <v>41214</v>
      </c>
      <c r="U208" s="193">
        <v>0.18224178099922339</v>
      </c>
      <c r="V208" s="39" t="s">
        <v>98</v>
      </c>
      <c r="W208" s="36">
        <v>3420</v>
      </c>
      <c r="X208" s="37">
        <v>0</v>
      </c>
      <c r="Y208" s="38" t="s">
        <v>61</v>
      </c>
      <c r="Z208" s="36">
        <v>0</v>
      </c>
      <c r="AA208" s="164">
        <v>0.10000000000000009</v>
      </c>
      <c r="AC208" s="165"/>
    </row>
    <row r="209" spans="1:29" ht="15.75" x14ac:dyDescent="0.25">
      <c r="A209" s="180" t="s">
        <v>523</v>
      </c>
      <c r="B209" s="188" t="s">
        <v>524</v>
      </c>
      <c r="C209" s="188"/>
      <c r="D209" s="176" t="s">
        <v>56</v>
      </c>
      <c r="E209" s="189">
        <v>40941</v>
      </c>
      <c r="F209" s="178" t="s">
        <v>57</v>
      </c>
      <c r="G209" s="180"/>
      <c r="H209" s="180" t="s">
        <v>58</v>
      </c>
      <c r="I209" s="180" t="s">
        <v>59</v>
      </c>
      <c r="J209" s="187">
        <v>0</v>
      </c>
      <c r="K209" s="191"/>
      <c r="L209" s="180" t="s">
        <v>430</v>
      </c>
      <c r="M209" s="180" t="s">
        <v>16</v>
      </c>
      <c r="N209" s="184">
        <v>1412.4</v>
      </c>
      <c r="O209" s="184">
        <v>21350</v>
      </c>
      <c r="P209" s="184">
        <v>0</v>
      </c>
      <c r="Q209" s="184">
        <v>1200</v>
      </c>
      <c r="R209" s="184">
        <v>22030</v>
      </c>
      <c r="S209" s="184"/>
      <c r="T209" s="192">
        <v>40940</v>
      </c>
      <c r="U209" s="193">
        <v>0.96913300045392647</v>
      </c>
      <c r="V209" s="39" t="s">
        <v>98</v>
      </c>
      <c r="W209" s="36">
        <v>1200</v>
      </c>
      <c r="X209" s="37">
        <v>0</v>
      </c>
      <c r="Y209" s="38" t="s">
        <v>61</v>
      </c>
      <c r="Z209" s="36">
        <v>0</v>
      </c>
      <c r="AA209" s="164">
        <v>0.10000000000000009</v>
      </c>
      <c r="AC209" s="165"/>
    </row>
    <row r="210" spans="1:29" ht="15.75" x14ac:dyDescent="0.25">
      <c r="A210" s="180" t="s">
        <v>525</v>
      </c>
      <c r="B210" s="188" t="s">
        <v>526</v>
      </c>
      <c r="C210" s="188"/>
      <c r="D210" s="176" t="s">
        <v>56</v>
      </c>
      <c r="E210" s="189">
        <v>40809</v>
      </c>
      <c r="F210" s="190">
        <v>40855</v>
      </c>
      <c r="G210" s="180"/>
      <c r="H210" s="180" t="s">
        <v>78</v>
      </c>
      <c r="I210" s="180" t="s">
        <v>103</v>
      </c>
      <c r="J210" s="187">
        <v>230451.49</v>
      </c>
      <c r="K210" s="191"/>
      <c r="L210" s="180" t="s">
        <v>64</v>
      </c>
      <c r="M210" s="180" t="s">
        <v>12</v>
      </c>
      <c r="N210" s="184">
        <v>124070.68932038837</v>
      </c>
      <c r="O210" s="184">
        <v>31270</v>
      </c>
      <c r="P210" s="184">
        <v>0</v>
      </c>
      <c r="Q210" s="184">
        <v>105412.65</v>
      </c>
      <c r="R210" s="184">
        <v>205950</v>
      </c>
      <c r="S210" s="184"/>
      <c r="T210" s="192">
        <v>40787</v>
      </c>
      <c r="U210" s="193">
        <v>0.15183296916727362</v>
      </c>
      <c r="V210" s="39"/>
      <c r="W210" s="36">
        <v>105412.65</v>
      </c>
      <c r="X210" s="37">
        <v>0</v>
      </c>
      <c r="Y210" s="38" t="s">
        <v>61</v>
      </c>
      <c r="Z210" s="36">
        <v>0</v>
      </c>
      <c r="AA210" s="164">
        <v>0.10000000239723983</v>
      </c>
      <c r="AC210" s="165"/>
    </row>
    <row r="211" spans="1:29" ht="15.75" x14ac:dyDescent="0.25">
      <c r="A211" s="180" t="s">
        <v>527</v>
      </c>
      <c r="B211" s="188" t="s">
        <v>528</v>
      </c>
      <c r="C211" s="188"/>
      <c r="D211" s="176" t="s">
        <v>56</v>
      </c>
      <c r="E211" s="189">
        <v>41239</v>
      </c>
      <c r="F211" s="190">
        <v>41243</v>
      </c>
      <c r="G211" s="180"/>
      <c r="H211" s="180" t="s">
        <v>58</v>
      </c>
      <c r="I211" s="180" t="s">
        <v>97</v>
      </c>
      <c r="J211" s="187">
        <v>111835.83</v>
      </c>
      <c r="K211" s="191"/>
      <c r="L211" s="180" t="s">
        <v>133</v>
      </c>
      <c r="M211" s="180" t="s">
        <v>13</v>
      </c>
      <c r="N211" s="184">
        <v>4025.34</v>
      </c>
      <c r="O211" s="184">
        <v>14400</v>
      </c>
      <c r="P211" s="184">
        <v>0</v>
      </c>
      <c r="Q211" s="184">
        <v>3420</v>
      </c>
      <c r="R211" s="184">
        <v>118830</v>
      </c>
      <c r="S211" s="184">
        <v>96800</v>
      </c>
      <c r="T211" s="192">
        <v>41214</v>
      </c>
      <c r="U211" s="193">
        <v>0.12118151981822772</v>
      </c>
      <c r="V211" s="39" t="s">
        <v>98</v>
      </c>
      <c r="W211" s="36">
        <v>3420</v>
      </c>
      <c r="X211" s="37">
        <v>0</v>
      </c>
      <c r="Y211" s="38" t="s">
        <v>61</v>
      </c>
      <c r="Z211" s="36">
        <v>0</v>
      </c>
      <c r="AA211" s="164">
        <v>0.10000000000000009</v>
      </c>
      <c r="AC211" s="165"/>
    </row>
    <row r="212" spans="1:29" ht="15.75" x14ac:dyDescent="0.25">
      <c r="A212" s="180" t="s">
        <v>529</v>
      </c>
      <c r="B212" s="188" t="s">
        <v>530</v>
      </c>
      <c r="C212" s="188"/>
      <c r="D212" s="176" t="s">
        <v>56</v>
      </c>
      <c r="E212" s="189">
        <v>40884</v>
      </c>
      <c r="F212" s="189">
        <v>40893</v>
      </c>
      <c r="G212" s="180"/>
      <c r="H212" s="180" t="s">
        <v>78</v>
      </c>
      <c r="I212" s="180" t="s">
        <v>97</v>
      </c>
      <c r="J212" s="187">
        <v>204495.31</v>
      </c>
      <c r="K212" s="191"/>
      <c r="L212" s="180" t="s">
        <v>12</v>
      </c>
      <c r="M212" s="180" t="s">
        <v>12</v>
      </c>
      <c r="N212" s="184">
        <v>164130.29126213593</v>
      </c>
      <c r="O212" s="184">
        <v>131170</v>
      </c>
      <c r="P212" s="184">
        <v>0</v>
      </c>
      <c r="Q212" s="184">
        <v>139448</v>
      </c>
      <c r="R212" s="184">
        <v>205210</v>
      </c>
      <c r="S212" s="184"/>
      <c r="T212" s="192">
        <v>40725</v>
      </c>
      <c r="U212" s="193">
        <v>0.63919886945080651</v>
      </c>
      <c r="V212" s="42" t="s">
        <v>441</v>
      </c>
      <c r="W212" s="36">
        <v>139448</v>
      </c>
      <c r="X212" s="37">
        <v>0</v>
      </c>
      <c r="Y212" s="38" t="s">
        <v>61</v>
      </c>
      <c r="Z212" s="36">
        <v>0</v>
      </c>
      <c r="AA212" s="164">
        <v>9.9999968246870852E-2</v>
      </c>
      <c r="AC212" s="165"/>
    </row>
    <row r="213" spans="1:29" ht="15.75" x14ac:dyDescent="0.25">
      <c r="A213" s="180" t="s">
        <v>531</v>
      </c>
      <c r="B213" s="188" t="s">
        <v>532</v>
      </c>
      <c r="C213" s="188"/>
      <c r="D213" s="176" t="s">
        <v>56</v>
      </c>
      <c r="E213" s="189">
        <v>40756</v>
      </c>
      <c r="F213" s="190">
        <v>40770</v>
      </c>
      <c r="G213" s="180"/>
      <c r="H213" s="180" t="s">
        <v>78</v>
      </c>
      <c r="I213" s="180" t="s">
        <v>59</v>
      </c>
      <c r="J213" s="187">
        <v>127273.67</v>
      </c>
      <c r="K213" s="191"/>
      <c r="L213" s="180" t="s">
        <v>111</v>
      </c>
      <c r="M213" s="180" t="s">
        <v>12</v>
      </c>
      <c r="N213" s="184">
        <v>100400</v>
      </c>
      <c r="O213" s="184">
        <v>49940</v>
      </c>
      <c r="P213" s="184">
        <v>0</v>
      </c>
      <c r="Q213" s="184">
        <v>81240</v>
      </c>
      <c r="R213" s="184">
        <v>132990</v>
      </c>
      <c r="S213" s="184"/>
      <c r="T213" s="192">
        <v>40756</v>
      </c>
      <c r="U213" s="193">
        <v>0.37551695616211744</v>
      </c>
      <c r="V213" s="39"/>
      <c r="W213" s="36">
        <v>81240</v>
      </c>
      <c r="X213" s="37">
        <v>0</v>
      </c>
      <c r="Y213" s="38" t="s">
        <v>61</v>
      </c>
      <c r="Z213" s="36">
        <v>0</v>
      </c>
      <c r="AA213" s="164">
        <v>9.9995025918906633E-2</v>
      </c>
      <c r="AC213" s="165"/>
    </row>
    <row r="214" spans="1:29" ht="15.75" x14ac:dyDescent="0.25">
      <c r="A214" s="180" t="s">
        <v>533</v>
      </c>
      <c r="B214" s="188" t="s">
        <v>534</v>
      </c>
      <c r="C214" s="188"/>
      <c r="D214" s="176" t="s">
        <v>535</v>
      </c>
      <c r="E214" s="189">
        <v>41451</v>
      </c>
      <c r="F214" s="178" t="s">
        <v>536</v>
      </c>
      <c r="G214" s="180"/>
      <c r="H214" s="180" t="s">
        <v>78</v>
      </c>
      <c r="I214" s="180" t="s">
        <v>97</v>
      </c>
      <c r="J214" s="187">
        <v>128335.18</v>
      </c>
      <c r="K214" s="191"/>
      <c r="L214" s="180" t="s">
        <v>64</v>
      </c>
      <c r="M214" s="180" t="s">
        <v>12</v>
      </c>
      <c r="N214" s="184">
        <v>66821.17</v>
      </c>
      <c r="O214" s="184">
        <v>0</v>
      </c>
      <c r="P214" s="184">
        <v>0</v>
      </c>
      <c r="Q214" s="184">
        <v>54069</v>
      </c>
      <c r="R214" s="184">
        <v>88530</v>
      </c>
      <c r="S214" s="184"/>
      <c r="T214" s="192">
        <v>41426</v>
      </c>
      <c r="U214" s="193" t="s">
        <v>57</v>
      </c>
      <c r="V214" s="39"/>
      <c r="W214" s="36">
        <v>54069</v>
      </c>
      <c r="X214" s="37">
        <v>0</v>
      </c>
      <c r="Y214" s="38" t="s">
        <v>61</v>
      </c>
      <c r="Z214" s="36">
        <v>0</v>
      </c>
      <c r="AA214" s="164">
        <v>9.9999939914254821E-2</v>
      </c>
      <c r="AC214" s="165"/>
    </row>
    <row r="215" spans="1:29" ht="15.75" x14ac:dyDescent="0.25">
      <c r="A215" s="180" t="s">
        <v>537</v>
      </c>
      <c r="B215" s="188" t="s">
        <v>538</v>
      </c>
      <c r="C215" s="188"/>
      <c r="D215" s="176" t="s">
        <v>56</v>
      </c>
      <c r="E215" s="189">
        <v>40940</v>
      </c>
      <c r="F215" s="178" t="s">
        <v>57</v>
      </c>
      <c r="G215" s="180"/>
      <c r="H215" s="180" t="s">
        <v>58</v>
      </c>
      <c r="I215" s="180" t="s">
        <v>97</v>
      </c>
      <c r="J215" s="187">
        <v>31286.12</v>
      </c>
      <c r="K215" s="191"/>
      <c r="L215" s="180" t="s">
        <v>67</v>
      </c>
      <c r="M215" s="180" t="s">
        <v>14</v>
      </c>
      <c r="N215" s="184">
        <v>29598.02</v>
      </c>
      <c r="O215" s="184">
        <v>29960</v>
      </c>
      <c r="P215" s="184">
        <v>0</v>
      </c>
      <c r="Q215" s="184">
        <v>25147</v>
      </c>
      <c r="R215" s="184">
        <v>32560</v>
      </c>
      <c r="S215" s="184"/>
      <c r="T215" s="192">
        <v>40940</v>
      </c>
      <c r="U215" s="193">
        <v>0.92014742014742013</v>
      </c>
      <c r="V215" s="39" t="s">
        <v>98</v>
      </c>
      <c r="W215" s="36">
        <v>25147</v>
      </c>
      <c r="X215" s="37">
        <v>0</v>
      </c>
      <c r="Y215" s="38" t="s">
        <v>61</v>
      </c>
      <c r="Z215" s="36">
        <v>0</v>
      </c>
      <c r="AA215" s="164">
        <v>0.10000003716464945</v>
      </c>
      <c r="AC215" s="165"/>
    </row>
    <row r="216" spans="1:29" ht="15.75" x14ac:dyDescent="0.25">
      <c r="A216" s="180" t="s">
        <v>539</v>
      </c>
      <c r="B216" s="188" t="s">
        <v>540</v>
      </c>
      <c r="C216" s="188"/>
      <c r="D216" s="176" t="s">
        <v>56</v>
      </c>
      <c r="E216" s="189">
        <v>40756</v>
      </c>
      <c r="F216" s="178" t="s">
        <v>57</v>
      </c>
      <c r="G216" s="180"/>
      <c r="H216" s="180" t="s">
        <v>58</v>
      </c>
      <c r="I216" s="180" t="s">
        <v>103</v>
      </c>
      <c r="J216" s="187">
        <v>691</v>
      </c>
      <c r="K216" s="191"/>
      <c r="L216" s="180" t="s">
        <v>67</v>
      </c>
      <c r="M216" s="180" t="s">
        <v>14</v>
      </c>
      <c r="N216" s="184">
        <v>2964.8</v>
      </c>
      <c r="O216" s="184">
        <v>3360</v>
      </c>
      <c r="P216" s="184">
        <v>0</v>
      </c>
      <c r="Q216" s="184">
        <v>2399</v>
      </c>
      <c r="R216" s="184">
        <v>3360</v>
      </c>
      <c r="S216" s="184"/>
      <c r="T216" s="192">
        <v>40756</v>
      </c>
      <c r="U216" s="193">
        <v>1</v>
      </c>
      <c r="V216" s="39"/>
      <c r="W216" s="36">
        <v>2399</v>
      </c>
      <c r="X216" s="37">
        <v>0</v>
      </c>
      <c r="Y216" s="38" t="s">
        <v>61</v>
      </c>
      <c r="Z216" s="36">
        <v>0</v>
      </c>
      <c r="AA216" s="164">
        <v>9.9998460269289602E-2</v>
      </c>
      <c r="AC216" s="165"/>
    </row>
    <row r="217" spans="1:29" ht="15.75" x14ac:dyDescent="0.25">
      <c r="A217" s="180" t="s">
        <v>541</v>
      </c>
      <c r="B217" s="188" t="s">
        <v>542</v>
      </c>
      <c r="C217" s="188"/>
      <c r="D217" s="176" t="s">
        <v>56</v>
      </c>
      <c r="E217" s="189">
        <v>40823</v>
      </c>
      <c r="F217" s="190">
        <v>40952</v>
      </c>
      <c r="G217" s="180"/>
      <c r="H217" s="180" t="s">
        <v>78</v>
      </c>
      <c r="I217" s="180" t="s">
        <v>97</v>
      </c>
      <c r="J217" s="187">
        <v>0</v>
      </c>
      <c r="K217" s="191"/>
      <c r="L217" s="180" t="s">
        <v>67</v>
      </c>
      <c r="M217" s="180" t="s">
        <v>14</v>
      </c>
      <c r="N217" s="184">
        <v>72293.69</v>
      </c>
      <c r="O217" s="184">
        <v>78640</v>
      </c>
      <c r="P217" s="184">
        <v>0</v>
      </c>
      <c r="Q217" s="184">
        <v>61422</v>
      </c>
      <c r="R217" s="184">
        <v>81910</v>
      </c>
      <c r="S217" s="184"/>
      <c r="T217" s="192">
        <v>40940</v>
      </c>
      <c r="U217" s="193">
        <v>0.96007813453790747</v>
      </c>
      <c r="V217" s="39"/>
      <c r="W217" s="36">
        <v>61422</v>
      </c>
      <c r="X217" s="37">
        <v>0</v>
      </c>
      <c r="Y217" s="38" t="s">
        <v>61</v>
      </c>
      <c r="Z217" s="36">
        <v>0</v>
      </c>
      <c r="AA217" s="164">
        <v>9.9999939137153548E-2</v>
      </c>
      <c r="AC217" s="165"/>
    </row>
    <row r="218" spans="1:29" ht="15.75" x14ac:dyDescent="0.25">
      <c r="A218" s="180" t="s">
        <v>543</v>
      </c>
      <c r="B218" s="188" t="s">
        <v>544</v>
      </c>
      <c r="C218" s="188"/>
      <c r="D218" s="176" t="s">
        <v>56</v>
      </c>
      <c r="E218" s="189">
        <v>40833</v>
      </c>
      <c r="F218" s="190">
        <v>40837</v>
      </c>
      <c r="G218" s="180"/>
      <c r="H218" s="180" t="s">
        <v>78</v>
      </c>
      <c r="I218" s="180" t="s">
        <v>103</v>
      </c>
      <c r="J218" s="187">
        <v>312184.96999999997</v>
      </c>
      <c r="K218" s="191">
        <v>40773</v>
      </c>
      <c r="L218" s="180" t="s">
        <v>67</v>
      </c>
      <c r="M218" s="180" t="s">
        <v>14</v>
      </c>
      <c r="N218" s="184">
        <v>314806.83</v>
      </c>
      <c r="O218" s="184">
        <v>343740</v>
      </c>
      <c r="P218" s="184">
        <v>0</v>
      </c>
      <c r="Q218" s="184">
        <v>267465.45</v>
      </c>
      <c r="R218" s="184">
        <v>356680</v>
      </c>
      <c r="S218" s="184"/>
      <c r="T218" s="192">
        <v>40817</v>
      </c>
      <c r="U218" s="193">
        <v>0.9637209823931816</v>
      </c>
      <c r="V218" s="39"/>
      <c r="W218" s="36">
        <v>267465.45</v>
      </c>
      <c r="X218" s="37">
        <v>0</v>
      </c>
      <c r="Y218" s="38" t="s">
        <v>61</v>
      </c>
      <c r="Z218" s="36">
        <v>0</v>
      </c>
      <c r="AA218" s="164">
        <v>4.7619032144705642E-2</v>
      </c>
      <c r="AC218" s="165"/>
    </row>
    <row r="219" spans="1:29" ht="15.75" x14ac:dyDescent="0.25">
      <c r="A219" s="180" t="s">
        <v>545</v>
      </c>
      <c r="B219" s="188" t="s">
        <v>546</v>
      </c>
      <c r="C219" s="188"/>
      <c r="D219" s="176" t="s">
        <v>56</v>
      </c>
      <c r="E219" s="189">
        <v>40816</v>
      </c>
      <c r="F219" s="190">
        <v>40828</v>
      </c>
      <c r="G219" s="180"/>
      <c r="H219" s="180" t="s">
        <v>78</v>
      </c>
      <c r="I219" s="180" t="s">
        <v>103</v>
      </c>
      <c r="J219" s="187">
        <v>27282.59</v>
      </c>
      <c r="K219" s="191"/>
      <c r="L219" s="180" t="s">
        <v>64</v>
      </c>
      <c r="M219" s="180" t="s">
        <v>12</v>
      </c>
      <c r="N219" s="184">
        <v>122377.57281553397</v>
      </c>
      <c r="O219" s="184">
        <v>21260</v>
      </c>
      <c r="P219" s="184">
        <v>0</v>
      </c>
      <c r="Q219" s="184">
        <v>99023</v>
      </c>
      <c r="R219" s="184">
        <v>147890</v>
      </c>
      <c r="S219" s="184"/>
      <c r="T219" s="192">
        <v>40787</v>
      </c>
      <c r="U219" s="193">
        <v>0.14375549394820475</v>
      </c>
      <c r="V219" s="39"/>
      <c r="W219" s="36">
        <v>99023</v>
      </c>
      <c r="X219" s="37">
        <v>0</v>
      </c>
      <c r="Y219" s="38" t="s">
        <v>61</v>
      </c>
      <c r="Z219" s="36">
        <v>0</v>
      </c>
      <c r="AA219" s="164">
        <v>9.9999984409621989E-2</v>
      </c>
      <c r="AC219" s="165"/>
    </row>
    <row r="220" spans="1:29" ht="15.75" x14ac:dyDescent="0.25">
      <c r="A220" s="180" t="s">
        <v>547</v>
      </c>
      <c r="B220" s="188" t="s">
        <v>548</v>
      </c>
      <c r="C220" s="188"/>
      <c r="D220" s="176" t="s">
        <v>56</v>
      </c>
      <c r="E220" s="189">
        <v>40840</v>
      </c>
      <c r="F220" s="190">
        <v>40885</v>
      </c>
      <c r="G220" s="180"/>
      <c r="H220" s="180" t="s">
        <v>78</v>
      </c>
      <c r="I220" s="180" t="s">
        <v>97</v>
      </c>
      <c r="J220" s="187">
        <v>75614.12</v>
      </c>
      <c r="K220" s="191"/>
      <c r="L220" s="180" t="s">
        <v>111</v>
      </c>
      <c r="M220" s="180" t="s">
        <v>12</v>
      </c>
      <c r="N220" s="184">
        <v>165387.63</v>
      </c>
      <c r="O220" s="184">
        <v>0</v>
      </c>
      <c r="P220" s="184">
        <v>0</v>
      </c>
      <c r="Q220" s="184">
        <v>133825</v>
      </c>
      <c r="R220" s="184">
        <v>211980</v>
      </c>
      <c r="S220" s="184"/>
      <c r="T220" s="192">
        <v>40756</v>
      </c>
      <c r="U220" s="193" t="s">
        <v>57</v>
      </c>
      <c r="V220" s="39" t="s">
        <v>549</v>
      </c>
      <c r="W220" s="36">
        <v>133825</v>
      </c>
      <c r="X220" s="37">
        <v>0</v>
      </c>
      <c r="Y220" s="38" t="s">
        <v>61</v>
      </c>
      <c r="Z220" s="36">
        <v>0</v>
      </c>
      <c r="AA220" s="164">
        <v>0.10000002494140636</v>
      </c>
      <c r="AC220" s="165"/>
    </row>
    <row r="221" spans="1:29" ht="15.75" x14ac:dyDescent="0.25">
      <c r="A221" s="180" t="s">
        <v>550</v>
      </c>
      <c r="B221" s="188" t="s">
        <v>551</v>
      </c>
      <c r="C221" s="188"/>
      <c r="D221" s="176" t="s">
        <v>56</v>
      </c>
      <c r="E221" s="189">
        <v>40817</v>
      </c>
      <c r="F221" s="178" t="s">
        <v>57</v>
      </c>
      <c r="G221" s="180"/>
      <c r="H221" s="180" t="s">
        <v>58</v>
      </c>
      <c r="I221" s="180" t="s">
        <v>103</v>
      </c>
      <c r="J221" s="187">
        <v>34717.47</v>
      </c>
      <c r="K221" s="191"/>
      <c r="L221" s="180" t="s">
        <v>60</v>
      </c>
      <c r="M221" s="180" t="s">
        <v>12</v>
      </c>
      <c r="N221" s="184">
        <v>27000.669902912621</v>
      </c>
      <c r="O221" s="184">
        <v>0</v>
      </c>
      <c r="P221" s="184">
        <v>0</v>
      </c>
      <c r="Q221" s="184">
        <v>21847.85</v>
      </c>
      <c r="R221" s="184">
        <v>39830</v>
      </c>
      <c r="S221" s="184"/>
      <c r="T221" s="192">
        <v>40817</v>
      </c>
      <c r="U221" s="193" t="s">
        <v>57</v>
      </c>
      <c r="V221" s="39"/>
      <c r="W221" s="36">
        <v>21847.85</v>
      </c>
      <c r="X221" s="37">
        <v>0</v>
      </c>
      <c r="Y221" s="38" t="s">
        <v>61</v>
      </c>
      <c r="Z221" s="36">
        <v>0</v>
      </c>
      <c r="AA221" s="164">
        <v>0.10000018253083032</v>
      </c>
      <c r="AC221" s="165"/>
    </row>
    <row r="222" spans="1:29" ht="15.75" x14ac:dyDescent="0.25">
      <c r="A222" s="180" t="s">
        <v>552</v>
      </c>
      <c r="B222" s="188" t="s">
        <v>553</v>
      </c>
      <c r="C222" s="188"/>
      <c r="D222" s="176" t="s">
        <v>56</v>
      </c>
      <c r="E222" s="189">
        <v>40826</v>
      </c>
      <c r="F222" s="190">
        <v>40855</v>
      </c>
      <c r="G222" s="180"/>
      <c r="H222" s="180" t="s">
        <v>78</v>
      </c>
      <c r="I222" s="180" t="s">
        <v>59</v>
      </c>
      <c r="J222" s="187">
        <v>3521.62</v>
      </c>
      <c r="K222" s="191"/>
      <c r="L222" s="180" t="s">
        <v>87</v>
      </c>
      <c r="M222" s="180" t="s">
        <v>15</v>
      </c>
      <c r="N222" s="184">
        <v>61739.360000000001</v>
      </c>
      <c r="O222" s="184">
        <v>0</v>
      </c>
      <c r="P222" s="184">
        <v>0</v>
      </c>
      <c r="Q222" s="184">
        <v>49957</v>
      </c>
      <c r="R222" s="184">
        <v>73880</v>
      </c>
      <c r="S222" s="184"/>
      <c r="T222" s="192">
        <v>40817</v>
      </c>
      <c r="U222" s="193" t="s">
        <v>57</v>
      </c>
      <c r="V222" s="39"/>
      <c r="W222" s="36">
        <v>49957</v>
      </c>
      <c r="X222" s="37">
        <v>0</v>
      </c>
      <c r="Y222" s="38" t="s">
        <v>61</v>
      </c>
      <c r="Z222" s="36">
        <v>0</v>
      </c>
      <c r="AA222" s="164">
        <v>0.10000002761609506</v>
      </c>
      <c r="AC222" s="165"/>
    </row>
    <row r="223" spans="1:29" ht="15.75" x14ac:dyDescent="0.25">
      <c r="A223" s="180" t="s">
        <v>554</v>
      </c>
      <c r="B223" s="188" t="s">
        <v>555</v>
      </c>
      <c r="C223" s="188"/>
      <c r="D223" s="176" t="s">
        <v>56</v>
      </c>
      <c r="E223" s="189">
        <v>40878</v>
      </c>
      <c r="F223" s="178" t="s">
        <v>57</v>
      </c>
      <c r="G223" s="180"/>
      <c r="H223" s="180" t="s">
        <v>58</v>
      </c>
      <c r="I223" s="180" t="s">
        <v>59</v>
      </c>
      <c r="J223" s="187">
        <v>6541.48</v>
      </c>
      <c r="K223" s="191"/>
      <c r="L223" s="180" t="s">
        <v>67</v>
      </c>
      <c r="M223" s="180" t="s">
        <v>14</v>
      </c>
      <c r="N223" s="184">
        <v>40985.495145631066</v>
      </c>
      <c r="O223" s="184">
        <v>16080</v>
      </c>
      <c r="P223" s="184">
        <v>0</v>
      </c>
      <c r="Q223" s="184">
        <v>34822</v>
      </c>
      <c r="R223" s="184">
        <v>51700</v>
      </c>
      <c r="S223" s="184"/>
      <c r="T223" s="192">
        <v>40878</v>
      </c>
      <c r="U223" s="193">
        <v>0.31102514506769824</v>
      </c>
      <c r="V223" s="39"/>
      <c r="W223" s="36">
        <v>34822</v>
      </c>
      <c r="X223" s="37">
        <v>0</v>
      </c>
      <c r="Y223" s="38" t="s">
        <v>61</v>
      </c>
      <c r="Z223" s="36">
        <v>0</v>
      </c>
      <c r="AA223" s="164">
        <v>0.10000003074732167</v>
      </c>
      <c r="AC223" s="165"/>
    </row>
    <row r="224" spans="1:29" ht="15.75" x14ac:dyDescent="0.25">
      <c r="A224" s="180" t="s">
        <v>556</v>
      </c>
      <c r="B224" s="188" t="s">
        <v>557</v>
      </c>
      <c r="C224" s="188"/>
      <c r="D224" s="176" t="s">
        <v>56</v>
      </c>
      <c r="E224" s="189">
        <v>40756</v>
      </c>
      <c r="F224" s="178" t="s">
        <v>57</v>
      </c>
      <c r="G224" s="180"/>
      <c r="H224" s="180" t="s">
        <v>58</v>
      </c>
      <c r="I224" s="180" t="s">
        <v>103</v>
      </c>
      <c r="J224" s="187">
        <v>2294.98</v>
      </c>
      <c r="K224" s="191"/>
      <c r="L224" s="180" t="s">
        <v>60</v>
      </c>
      <c r="M224" s="180" t="s">
        <v>12</v>
      </c>
      <c r="N224" s="184">
        <v>8156.6116504854363</v>
      </c>
      <c r="O224" s="184">
        <v>0</v>
      </c>
      <c r="P224" s="184">
        <v>0</v>
      </c>
      <c r="Q224" s="184">
        <v>6600</v>
      </c>
      <c r="R224" s="184">
        <v>9240</v>
      </c>
      <c r="S224" s="184"/>
      <c r="T224" s="192">
        <v>40756</v>
      </c>
      <c r="U224" s="193" t="s">
        <v>57</v>
      </c>
      <c r="V224" s="39"/>
      <c r="W224" s="36">
        <v>6600</v>
      </c>
      <c r="X224" s="37">
        <v>0</v>
      </c>
      <c r="Y224" s="38" t="s">
        <v>61</v>
      </c>
      <c r="Z224" s="36">
        <v>0</v>
      </c>
      <c r="AA224" s="164">
        <v>0.10000022258437991</v>
      </c>
      <c r="AC224" s="165"/>
    </row>
    <row r="225" spans="1:29" ht="15.75" x14ac:dyDescent="0.25">
      <c r="A225" s="180" t="s">
        <v>558</v>
      </c>
      <c r="B225" s="188" t="s">
        <v>559</v>
      </c>
      <c r="C225" s="188"/>
      <c r="D225" s="176" t="s">
        <v>56</v>
      </c>
      <c r="E225" s="189">
        <v>40725</v>
      </c>
      <c r="F225" s="178" t="s">
        <v>57</v>
      </c>
      <c r="G225" s="180"/>
      <c r="H225" s="180" t="s">
        <v>58</v>
      </c>
      <c r="I225" s="180" t="s">
        <v>59</v>
      </c>
      <c r="J225" s="187">
        <v>0</v>
      </c>
      <c r="K225" s="191"/>
      <c r="L225" s="180" t="s">
        <v>106</v>
      </c>
      <c r="M225" s="180" t="s">
        <v>14</v>
      </c>
      <c r="N225" s="184">
        <v>40990.202000000012</v>
      </c>
      <c r="O225" s="184">
        <v>36490</v>
      </c>
      <c r="P225" s="184">
        <v>0</v>
      </c>
      <c r="Q225" s="184">
        <v>34826</v>
      </c>
      <c r="R225" s="184">
        <v>48276.92</v>
      </c>
      <c r="S225" s="184"/>
      <c r="T225" s="192">
        <v>40725</v>
      </c>
      <c r="U225" s="193">
        <v>0.75584772185135263</v>
      </c>
      <c r="V225" s="39" t="s">
        <v>560</v>
      </c>
      <c r="W225" s="36">
        <v>34826</v>
      </c>
      <c r="X225" s="37">
        <v>0</v>
      </c>
      <c r="Y225" s="38" t="s">
        <v>61</v>
      </c>
      <c r="Z225" s="36">
        <v>0</v>
      </c>
      <c r="AA225" s="164">
        <v>0.10000000000000009</v>
      </c>
      <c r="AC225" s="165"/>
    </row>
    <row r="226" spans="1:29" ht="15.75" x14ac:dyDescent="0.25">
      <c r="A226" s="180" t="s">
        <v>561</v>
      </c>
      <c r="B226" s="188" t="s">
        <v>562</v>
      </c>
      <c r="C226" s="188"/>
      <c r="D226" s="176" t="s">
        <v>56</v>
      </c>
      <c r="E226" s="189">
        <v>40756</v>
      </c>
      <c r="F226" s="178" t="s">
        <v>57</v>
      </c>
      <c r="G226" s="180"/>
      <c r="H226" s="180" t="s">
        <v>58</v>
      </c>
      <c r="I226" s="180" t="s">
        <v>103</v>
      </c>
      <c r="J226" s="187">
        <v>-0.01</v>
      </c>
      <c r="K226" s="191"/>
      <c r="L226" s="180" t="s">
        <v>106</v>
      </c>
      <c r="M226" s="180" t="s">
        <v>14</v>
      </c>
      <c r="N226" s="184">
        <v>15757.281553398059</v>
      </c>
      <c r="O226" s="184">
        <v>13650</v>
      </c>
      <c r="P226" s="184">
        <v>0</v>
      </c>
      <c r="Q226" s="184">
        <v>12750</v>
      </c>
      <c r="R226" s="184">
        <v>17850</v>
      </c>
      <c r="S226" s="184"/>
      <c r="T226" s="192">
        <v>40756</v>
      </c>
      <c r="U226" s="193">
        <v>0.76470588235294112</v>
      </c>
      <c r="V226" s="39"/>
      <c r="W226" s="36">
        <v>12750</v>
      </c>
      <c r="X226" s="37">
        <v>0</v>
      </c>
      <c r="Y226" s="38" t="s">
        <v>61</v>
      </c>
      <c r="Z226" s="36">
        <v>0</v>
      </c>
      <c r="AA226" s="164">
        <v>0.10001354683965946</v>
      </c>
      <c r="AC226" s="165"/>
    </row>
    <row r="227" spans="1:29" ht="15.75" x14ac:dyDescent="0.25">
      <c r="A227" s="180" t="s">
        <v>563</v>
      </c>
      <c r="B227" s="188" t="s">
        <v>564</v>
      </c>
      <c r="C227" s="188"/>
      <c r="D227" s="176" t="s">
        <v>56</v>
      </c>
      <c r="E227" s="189">
        <v>40756</v>
      </c>
      <c r="F227" s="190">
        <v>40770</v>
      </c>
      <c r="G227" s="180"/>
      <c r="H227" s="180" t="s">
        <v>78</v>
      </c>
      <c r="I227" s="180" t="s">
        <v>97</v>
      </c>
      <c r="J227" s="187">
        <v>3388.47</v>
      </c>
      <c r="K227" s="191"/>
      <c r="L227" s="180" t="s">
        <v>67</v>
      </c>
      <c r="M227" s="180" t="s">
        <v>14</v>
      </c>
      <c r="N227" s="184">
        <v>186021.359223301</v>
      </c>
      <c r="O227" s="184">
        <v>181610</v>
      </c>
      <c r="P227" s="184">
        <v>0</v>
      </c>
      <c r="Q227" s="184">
        <v>150521</v>
      </c>
      <c r="R227" s="184">
        <v>210760</v>
      </c>
      <c r="S227" s="184"/>
      <c r="T227" s="192">
        <v>40756</v>
      </c>
      <c r="U227" s="193">
        <v>0.86169102296450939</v>
      </c>
      <c r="V227" s="39"/>
      <c r="W227" s="36">
        <v>150521</v>
      </c>
      <c r="X227" s="37">
        <v>0</v>
      </c>
      <c r="Y227" s="38" t="s">
        <v>61</v>
      </c>
      <c r="Z227" s="36">
        <v>0</v>
      </c>
      <c r="AA227" s="164">
        <v>9.9999889854761825E-2</v>
      </c>
      <c r="AC227" s="165"/>
    </row>
    <row r="228" spans="1:29" ht="15.75" x14ac:dyDescent="0.25">
      <c r="A228" s="174" t="s">
        <v>565</v>
      </c>
      <c r="B228" s="175" t="s">
        <v>566</v>
      </c>
      <c r="C228" s="175"/>
      <c r="D228" s="176" t="s">
        <v>56</v>
      </c>
      <c r="E228" s="189">
        <v>40785</v>
      </c>
      <c r="F228" s="178" t="s">
        <v>57</v>
      </c>
      <c r="G228" s="179"/>
      <c r="H228" s="180" t="s">
        <v>58</v>
      </c>
      <c r="I228" s="180" t="s">
        <v>103</v>
      </c>
      <c r="J228" s="187">
        <v>4051.65</v>
      </c>
      <c r="K228" s="182"/>
      <c r="L228" s="179" t="s">
        <v>235</v>
      </c>
      <c r="M228" s="179" t="s">
        <v>12</v>
      </c>
      <c r="N228" s="183">
        <v>3001.8834951456311</v>
      </c>
      <c r="O228" s="183">
        <v>3400</v>
      </c>
      <c r="P228" s="184">
        <v>0</v>
      </c>
      <c r="Q228" s="184">
        <v>2429</v>
      </c>
      <c r="R228" s="183">
        <v>3400</v>
      </c>
      <c r="S228" s="183"/>
      <c r="T228" s="185">
        <v>40756</v>
      </c>
      <c r="U228" s="186">
        <v>1</v>
      </c>
      <c r="V228" s="40"/>
      <c r="W228" s="36">
        <v>2429</v>
      </c>
      <c r="X228" s="37">
        <v>0</v>
      </c>
      <c r="Y228" s="38" t="s">
        <v>61</v>
      </c>
      <c r="Z228" s="36">
        <v>0</v>
      </c>
      <c r="AA228" s="164">
        <v>0.10000140900391985</v>
      </c>
      <c r="AC228" s="165"/>
    </row>
    <row r="229" spans="1:29" ht="15.75" x14ac:dyDescent="0.25">
      <c r="A229" s="180" t="s">
        <v>567</v>
      </c>
      <c r="B229" s="188" t="s">
        <v>568</v>
      </c>
      <c r="C229" s="188"/>
      <c r="D229" s="176" t="s">
        <v>56</v>
      </c>
      <c r="E229" s="189">
        <v>40861</v>
      </c>
      <c r="F229" s="190">
        <v>40865</v>
      </c>
      <c r="G229" s="180"/>
      <c r="H229" s="180" t="s">
        <v>78</v>
      </c>
      <c r="I229" s="180" t="s">
        <v>59</v>
      </c>
      <c r="J229" s="187">
        <v>0</v>
      </c>
      <c r="K229" s="191"/>
      <c r="L229" s="180" t="s">
        <v>111</v>
      </c>
      <c r="M229" s="180" t="s">
        <v>12</v>
      </c>
      <c r="N229" s="184">
        <v>209978.23300970875</v>
      </c>
      <c r="O229" s="184">
        <v>61630</v>
      </c>
      <c r="P229" s="184">
        <v>0</v>
      </c>
      <c r="Q229" s="184">
        <v>178401.22</v>
      </c>
      <c r="R229" s="184">
        <v>267070</v>
      </c>
      <c r="S229" s="184"/>
      <c r="T229" s="192">
        <v>40848</v>
      </c>
      <c r="U229" s="193">
        <v>0.230763470251245</v>
      </c>
      <c r="V229" s="166"/>
      <c r="W229" s="36">
        <v>178401.22</v>
      </c>
      <c r="X229" s="37">
        <v>0</v>
      </c>
      <c r="Y229" s="38" t="s">
        <v>61</v>
      </c>
      <c r="Z229" s="36">
        <v>0</v>
      </c>
      <c r="AA229" s="164">
        <v>9.9999984649264295E-2</v>
      </c>
      <c r="AC229" s="165"/>
    </row>
    <row r="230" spans="1:29" ht="15.75" x14ac:dyDescent="0.25">
      <c r="A230" s="180" t="s">
        <v>569</v>
      </c>
      <c r="B230" s="188" t="s">
        <v>570</v>
      </c>
      <c r="C230" s="188"/>
      <c r="D230" s="176" t="s">
        <v>56</v>
      </c>
      <c r="E230" s="189">
        <v>40756</v>
      </c>
      <c r="F230" s="190">
        <v>40777</v>
      </c>
      <c r="G230" s="180"/>
      <c r="H230" s="180" t="s">
        <v>78</v>
      </c>
      <c r="I230" s="180" t="s">
        <v>97</v>
      </c>
      <c r="J230" s="187">
        <v>140012.6</v>
      </c>
      <c r="K230" s="191">
        <v>40833</v>
      </c>
      <c r="L230" s="180" t="s">
        <v>67</v>
      </c>
      <c r="M230" s="180" t="s">
        <v>14</v>
      </c>
      <c r="N230" s="184">
        <v>167199.3786407767</v>
      </c>
      <c r="O230" s="184">
        <v>179320</v>
      </c>
      <c r="P230" s="184">
        <v>0</v>
      </c>
      <c r="Q230" s="184">
        <v>135291</v>
      </c>
      <c r="R230" s="184">
        <v>189440</v>
      </c>
      <c r="S230" s="184"/>
      <c r="T230" s="192">
        <v>40756</v>
      </c>
      <c r="U230" s="193">
        <v>0.94657939189189189</v>
      </c>
      <c r="V230" s="39" t="s">
        <v>98</v>
      </c>
      <c r="W230" s="36">
        <v>135291</v>
      </c>
      <c r="X230" s="37">
        <v>0</v>
      </c>
      <c r="Y230" s="38" t="s">
        <v>61</v>
      </c>
      <c r="Z230" s="36">
        <v>0</v>
      </c>
      <c r="AA230" s="164">
        <v>9.9999975597124813E-2</v>
      </c>
      <c r="AC230" s="165"/>
    </row>
    <row r="231" spans="1:29" ht="15.75" x14ac:dyDescent="0.25">
      <c r="A231" s="180" t="s">
        <v>571</v>
      </c>
      <c r="B231" s="188" t="s">
        <v>572</v>
      </c>
      <c r="C231" s="188"/>
      <c r="D231" s="176" t="s">
        <v>56</v>
      </c>
      <c r="E231" s="189">
        <v>40725</v>
      </c>
      <c r="F231" s="178" t="s">
        <v>57</v>
      </c>
      <c r="G231" s="180"/>
      <c r="H231" s="180" t="s">
        <v>58</v>
      </c>
      <c r="I231" s="180" t="s">
        <v>97</v>
      </c>
      <c r="J231" s="187">
        <v>-233.29</v>
      </c>
      <c r="K231" s="191"/>
      <c r="L231" s="180" t="s">
        <v>106</v>
      </c>
      <c r="M231" s="180" t="s">
        <v>14</v>
      </c>
      <c r="N231" s="184">
        <v>12599.194174757284</v>
      </c>
      <c r="O231" s="184">
        <v>10990</v>
      </c>
      <c r="P231" s="184">
        <v>0</v>
      </c>
      <c r="Q231" s="184">
        <v>10167.84</v>
      </c>
      <c r="R231" s="184">
        <v>14274.89</v>
      </c>
      <c r="S231" s="184"/>
      <c r="T231" s="192">
        <v>40725</v>
      </c>
      <c r="U231" s="193">
        <v>0.76988334060717811</v>
      </c>
      <c r="V231" s="39" t="s">
        <v>573</v>
      </c>
      <c r="W231" s="41">
        <v>10704.49</v>
      </c>
      <c r="X231" s="37">
        <v>536.64999999999964</v>
      </c>
      <c r="Y231" s="38" t="s">
        <v>61</v>
      </c>
      <c r="Z231" s="36">
        <v>536.64999999999964</v>
      </c>
      <c r="AA231" s="164">
        <v>0.10000082459565718</v>
      </c>
      <c r="AC231" s="165"/>
    </row>
    <row r="232" spans="1:29" ht="15.75" x14ac:dyDescent="0.25">
      <c r="A232" s="180" t="s">
        <v>574</v>
      </c>
      <c r="B232" s="188" t="s">
        <v>575</v>
      </c>
      <c r="C232" s="188"/>
      <c r="D232" s="176" t="s">
        <v>56</v>
      </c>
      <c r="E232" s="189">
        <v>40756</v>
      </c>
      <c r="F232" s="178" t="s">
        <v>57</v>
      </c>
      <c r="G232" s="180"/>
      <c r="H232" s="180" t="s">
        <v>58</v>
      </c>
      <c r="I232" s="180" t="s">
        <v>103</v>
      </c>
      <c r="J232" s="187">
        <v>12055.38</v>
      </c>
      <c r="K232" s="191">
        <v>40820</v>
      </c>
      <c r="L232" s="180" t="s">
        <v>82</v>
      </c>
      <c r="M232" s="180" t="s">
        <v>14</v>
      </c>
      <c r="N232" s="184">
        <v>9614.9126213592244</v>
      </c>
      <c r="O232" s="184">
        <v>10890</v>
      </c>
      <c r="P232" s="184">
        <v>0</v>
      </c>
      <c r="Q232" s="184">
        <v>7780</v>
      </c>
      <c r="R232" s="184">
        <v>10890</v>
      </c>
      <c r="S232" s="184"/>
      <c r="T232" s="192">
        <v>40756</v>
      </c>
      <c r="U232" s="193">
        <v>1</v>
      </c>
      <c r="V232" s="39"/>
      <c r="W232" s="36">
        <v>7780</v>
      </c>
      <c r="X232" s="37">
        <v>0</v>
      </c>
      <c r="Y232" s="38" t="s">
        <v>61</v>
      </c>
      <c r="Z232" s="36">
        <v>0</v>
      </c>
      <c r="AA232" s="164">
        <v>9.9999956681370517E-2</v>
      </c>
      <c r="AC232" s="165"/>
    </row>
    <row r="233" spans="1:29" ht="15.75" x14ac:dyDescent="0.25">
      <c r="A233" s="180" t="s">
        <v>576</v>
      </c>
      <c r="B233" s="188" t="s">
        <v>577</v>
      </c>
      <c r="C233" s="188"/>
      <c r="D233" s="176" t="s">
        <v>56</v>
      </c>
      <c r="E233" s="189">
        <v>40848</v>
      </c>
      <c r="F233" s="178" t="s">
        <v>57</v>
      </c>
      <c r="G233" s="180"/>
      <c r="H233" s="180" t="s">
        <v>58</v>
      </c>
      <c r="I233" s="180" t="s">
        <v>103</v>
      </c>
      <c r="J233" s="187">
        <v>50560.01</v>
      </c>
      <c r="K233" s="191">
        <v>40900</v>
      </c>
      <c r="L233" s="180" t="s">
        <v>67</v>
      </c>
      <c r="M233" s="180" t="s">
        <v>14</v>
      </c>
      <c r="N233" s="184">
        <v>40149.83</v>
      </c>
      <c r="O233" s="184">
        <v>45030</v>
      </c>
      <c r="P233" s="184">
        <v>0</v>
      </c>
      <c r="Q233" s="184">
        <v>39056</v>
      </c>
      <c r="R233" s="184">
        <v>50560</v>
      </c>
      <c r="S233" s="184"/>
      <c r="T233" s="192">
        <v>41153</v>
      </c>
      <c r="U233" s="193">
        <v>0.890625</v>
      </c>
      <c r="V233" s="39" t="s">
        <v>112</v>
      </c>
      <c r="W233" s="36">
        <v>34112</v>
      </c>
      <c r="X233" s="37">
        <v>-4944</v>
      </c>
      <c r="Y233" s="38" t="s">
        <v>61</v>
      </c>
      <c r="Z233" s="36">
        <v>-4944</v>
      </c>
      <c r="AA233" s="164">
        <v>0.10000016438428228</v>
      </c>
      <c r="AC233" s="165"/>
    </row>
    <row r="234" spans="1:29" ht="15.75" x14ac:dyDescent="0.25">
      <c r="A234" s="180" t="s">
        <v>578</v>
      </c>
      <c r="B234" s="188" t="s">
        <v>579</v>
      </c>
      <c r="C234" s="188"/>
      <c r="D234" s="176" t="s">
        <v>56</v>
      </c>
      <c r="E234" s="189">
        <v>40807</v>
      </c>
      <c r="F234" s="190">
        <v>40816</v>
      </c>
      <c r="G234" s="180"/>
      <c r="H234" s="180" t="s">
        <v>78</v>
      </c>
      <c r="I234" s="180" t="s">
        <v>97</v>
      </c>
      <c r="J234" s="187">
        <v>48403.46</v>
      </c>
      <c r="K234" s="191">
        <v>40876</v>
      </c>
      <c r="L234" s="180" t="s">
        <v>64</v>
      </c>
      <c r="M234" s="180" t="s">
        <v>12</v>
      </c>
      <c r="N234" s="184">
        <v>60440.19</v>
      </c>
      <c r="O234" s="184">
        <v>15660</v>
      </c>
      <c r="P234" s="184">
        <v>0</v>
      </c>
      <c r="Q234" s="184">
        <v>52302</v>
      </c>
      <c r="R234" s="184">
        <v>79390</v>
      </c>
      <c r="S234" s="184"/>
      <c r="T234" s="192">
        <v>40787</v>
      </c>
      <c r="U234" s="193">
        <v>0.19725406222446151</v>
      </c>
      <c r="V234" s="39" t="s">
        <v>580</v>
      </c>
      <c r="W234" s="36">
        <v>52302</v>
      </c>
      <c r="X234" s="37">
        <v>0</v>
      </c>
      <c r="Y234" s="38" t="s">
        <v>61</v>
      </c>
      <c r="Z234" s="36">
        <v>0</v>
      </c>
      <c r="AA234" s="164">
        <v>7.9999978557314666E-2</v>
      </c>
      <c r="AC234" s="165"/>
    </row>
    <row r="235" spans="1:29" ht="15.75" x14ac:dyDescent="0.25">
      <c r="A235" s="180" t="s">
        <v>581</v>
      </c>
      <c r="B235" s="188" t="s">
        <v>582</v>
      </c>
      <c r="C235" s="188"/>
      <c r="D235" s="176" t="s">
        <v>56</v>
      </c>
      <c r="E235" s="189">
        <v>40884</v>
      </c>
      <c r="F235" s="190">
        <v>40971</v>
      </c>
      <c r="G235" s="180"/>
      <c r="H235" s="180" t="s">
        <v>78</v>
      </c>
      <c r="I235" s="180" t="s">
        <v>97</v>
      </c>
      <c r="J235" s="187">
        <v>296626</v>
      </c>
      <c r="K235" s="191"/>
      <c r="L235" s="180" t="s">
        <v>79</v>
      </c>
      <c r="M235" s="180" t="s">
        <v>12</v>
      </c>
      <c r="N235" s="184">
        <v>177136.39</v>
      </c>
      <c r="O235" s="184">
        <v>67320</v>
      </c>
      <c r="P235" s="184">
        <v>0</v>
      </c>
      <c r="Q235" s="184">
        <v>150498.21</v>
      </c>
      <c r="R235" s="184">
        <v>223070</v>
      </c>
      <c r="S235" s="184"/>
      <c r="T235" s="192">
        <v>40969</v>
      </c>
      <c r="U235" s="193">
        <v>0.30178867620029587</v>
      </c>
      <c r="V235" s="39" t="s">
        <v>216</v>
      </c>
      <c r="W235" s="36">
        <v>150498.21</v>
      </c>
      <c r="X235" s="37">
        <v>0</v>
      </c>
      <c r="Y235" s="38" t="s">
        <v>61</v>
      </c>
      <c r="Z235" s="36">
        <v>0</v>
      </c>
      <c r="AA235" s="164">
        <v>9.9999980314604331E-2</v>
      </c>
      <c r="AC235" s="165"/>
    </row>
    <row r="236" spans="1:29" ht="15.75" x14ac:dyDescent="0.25">
      <c r="A236" s="180" t="s">
        <v>583</v>
      </c>
      <c r="B236" s="188" t="s">
        <v>584</v>
      </c>
      <c r="C236" s="188"/>
      <c r="D236" s="176" t="s">
        <v>56</v>
      </c>
      <c r="E236" s="189">
        <v>40791</v>
      </c>
      <c r="F236" s="178" t="s">
        <v>57</v>
      </c>
      <c r="G236" s="180"/>
      <c r="H236" s="180" t="s">
        <v>58</v>
      </c>
      <c r="I236" s="180" t="s">
        <v>59</v>
      </c>
      <c r="J236" s="187">
        <v>50537.63</v>
      </c>
      <c r="K236" s="191">
        <v>40844</v>
      </c>
      <c r="L236" s="180" t="s">
        <v>67</v>
      </c>
      <c r="M236" s="180" t="s">
        <v>14</v>
      </c>
      <c r="N236" s="184">
        <v>46406.165048543691</v>
      </c>
      <c r="O236" s="184">
        <v>47230</v>
      </c>
      <c r="P236" s="184">
        <v>0</v>
      </c>
      <c r="Q236" s="184">
        <v>37550</v>
      </c>
      <c r="R236" s="184">
        <v>52580</v>
      </c>
      <c r="S236" s="184"/>
      <c r="T236" s="192">
        <v>40787</v>
      </c>
      <c r="U236" s="193">
        <v>0.89825028527957396</v>
      </c>
      <c r="V236" s="39"/>
      <c r="W236" s="36">
        <v>37550</v>
      </c>
      <c r="X236" s="37">
        <v>0</v>
      </c>
      <c r="Y236" s="38" t="s">
        <v>61</v>
      </c>
      <c r="Z236" s="36">
        <v>0</v>
      </c>
      <c r="AA236" s="164">
        <v>9.9999941891302679E-2</v>
      </c>
      <c r="AC236" s="165"/>
    </row>
    <row r="237" spans="1:29" ht="15.75" x14ac:dyDescent="0.25">
      <c r="A237" s="180" t="s">
        <v>585</v>
      </c>
      <c r="B237" s="188" t="s">
        <v>586</v>
      </c>
      <c r="C237" s="188"/>
      <c r="D237" s="176" t="s">
        <v>56</v>
      </c>
      <c r="E237" s="189">
        <v>40910</v>
      </c>
      <c r="F237" s="178" t="s">
        <v>57</v>
      </c>
      <c r="G237" s="180"/>
      <c r="H237" s="180" t="s">
        <v>58</v>
      </c>
      <c r="I237" s="180" t="s">
        <v>59</v>
      </c>
      <c r="J237" s="187">
        <v>0</v>
      </c>
      <c r="K237" s="191"/>
      <c r="L237" s="180" t="s">
        <v>64</v>
      </c>
      <c r="M237" s="180" t="s">
        <v>12</v>
      </c>
      <c r="N237" s="184">
        <v>44579.53</v>
      </c>
      <c r="O237" s="184">
        <v>0</v>
      </c>
      <c r="P237" s="184">
        <v>0</v>
      </c>
      <c r="Q237" s="184">
        <v>37875.56</v>
      </c>
      <c r="R237" s="184">
        <v>58270</v>
      </c>
      <c r="S237" s="184"/>
      <c r="T237" s="192">
        <v>40909</v>
      </c>
      <c r="U237" s="193" t="s">
        <v>57</v>
      </c>
      <c r="V237" s="39"/>
      <c r="W237" s="36">
        <v>37875.56</v>
      </c>
      <c r="X237" s="37">
        <v>0</v>
      </c>
      <c r="Y237" s="38" t="s">
        <v>61</v>
      </c>
      <c r="Z237" s="36">
        <v>0</v>
      </c>
      <c r="AA237" s="164">
        <v>9.999989833900047E-2</v>
      </c>
      <c r="AC237" s="165"/>
    </row>
    <row r="238" spans="1:29" ht="15.75" x14ac:dyDescent="0.25">
      <c r="A238" s="180" t="s">
        <v>587</v>
      </c>
      <c r="B238" s="188" t="s">
        <v>588</v>
      </c>
      <c r="C238" s="188"/>
      <c r="D238" s="176" t="s">
        <v>56</v>
      </c>
      <c r="E238" s="189">
        <v>40928</v>
      </c>
      <c r="F238" s="190">
        <v>41519</v>
      </c>
      <c r="G238" s="180"/>
      <c r="H238" s="180" t="s">
        <v>58</v>
      </c>
      <c r="I238" s="180" t="s">
        <v>59</v>
      </c>
      <c r="J238" s="187">
        <v>84271.08</v>
      </c>
      <c r="K238" s="191"/>
      <c r="L238" s="180" t="s">
        <v>64</v>
      </c>
      <c r="M238" s="180" t="s">
        <v>12</v>
      </c>
      <c r="N238" s="184">
        <v>47378.43</v>
      </c>
      <c r="O238" s="184">
        <v>0</v>
      </c>
      <c r="P238" s="184">
        <v>0</v>
      </c>
      <c r="Q238" s="184">
        <v>60418</v>
      </c>
      <c r="R238" s="184">
        <v>84100</v>
      </c>
      <c r="S238" s="184"/>
      <c r="T238" s="192">
        <v>40909</v>
      </c>
      <c r="U238" s="193" t="s">
        <v>57</v>
      </c>
      <c r="V238" s="39" t="s">
        <v>589</v>
      </c>
      <c r="W238" s="36">
        <v>40253.550000000003</v>
      </c>
      <c r="X238" s="37">
        <v>-20164.449999999997</v>
      </c>
      <c r="Y238" s="38" t="s">
        <v>61</v>
      </c>
      <c r="Z238" s="36">
        <v>-20164.449999999997</v>
      </c>
      <c r="AA238" s="164">
        <v>0.10000003830857329</v>
      </c>
      <c r="AC238" s="165"/>
    </row>
    <row r="239" spans="1:29" ht="15.75" x14ac:dyDescent="0.25">
      <c r="A239" s="180" t="s">
        <v>590</v>
      </c>
      <c r="B239" s="188" t="s">
        <v>591</v>
      </c>
      <c r="C239" s="188"/>
      <c r="D239" s="176" t="s">
        <v>56</v>
      </c>
      <c r="E239" s="189">
        <v>40952</v>
      </c>
      <c r="F239" s="178" t="s">
        <v>57</v>
      </c>
      <c r="G239" s="180"/>
      <c r="H239" s="180" t="s">
        <v>58</v>
      </c>
      <c r="I239" s="180" t="s">
        <v>59</v>
      </c>
      <c r="J239" s="187">
        <v>28998.53</v>
      </c>
      <c r="K239" s="191"/>
      <c r="L239" s="180" t="s">
        <v>67</v>
      </c>
      <c r="M239" s="180" t="s">
        <v>14</v>
      </c>
      <c r="N239" s="184">
        <v>23722.44</v>
      </c>
      <c r="O239" s="184">
        <v>17630</v>
      </c>
      <c r="P239" s="184">
        <v>0</v>
      </c>
      <c r="Q239" s="184">
        <v>20155</v>
      </c>
      <c r="R239" s="184">
        <v>26090</v>
      </c>
      <c r="S239" s="184"/>
      <c r="T239" s="192">
        <v>40787</v>
      </c>
      <c r="U239" s="193">
        <v>0.67573783058643155</v>
      </c>
      <c r="V239" s="39"/>
      <c r="W239" s="36">
        <v>20155</v>
      </c>
      <c r="X239" s="37">
        <v>0</v>
      </c>
      <c r="Y239" s="38" t="s">
        <v>61</v>
      </c>
      <c r="Z239" s="36">
        <v>0</v>
      </c>
      <c r="AA239" s="164">
        <v>0.1000002318480373</v>
      </c>
      <c r="AC239" s="165"/>
    </row>
    <row r="240" spans="1:29" ht="15.75" x14ac:dyDescent="0.25">
      <c r="A240" s="180" t="s">
        <v>592</v>
      </c>
      <c r="B240" s="188" t="s">
        <v>593</v>
      </c>
      <c r="C240" s="188"/>
      <c r="D240" s="176" t="s">
        <v>56</v>
      </c>
      <c r="E240" s="189">
        <v>41227</v>
      </c>
      <c r="F240" s="190">
        <v>41232</v>
      </c>
      <c r="G240" s="180"/>
      <c r="H240" s="180" t="s">
        <v>58</v>
      </c>
      <c r="I240" s="180" t="s">
        <v>59</v>
      </c>
      <c r="J240" s="187">
        <v>110178.99</v>
      </c>
      <c r="K240" s="191"/>
      <c r="L240" s="180" t="s">
        <v>133</v>
      </c>
      <c r="M240" s="180" t="s">
        <v>13</v>
      </c>
      <c r="N240" s="184">
        <v>4025.34</v>
      </c>
      <c r="O240" s="184">
        <v>22270</v>
      </c>
      <c r="P240" s="184">
        <v>8552</v>
      </c>
      <c r="Q240" s="184">
        <v>3420</v>
      </c>
      <c r="R240" s="184">
        <v>117030</v>
      </c>
      <c r="S240" s="184">
        <v>87290</v>
      </c>
      <c r="T240" s="192">
        <v>41214</v>
      </c>
      <c r="U240" s="193">
        <v>0.19029308724258737</v>
      </c>
      <c r="V240" s="39" t="s">
        <v>98</v>
      </c>
      <c r="W240" s="36">
        <v>3420</v>
      </c>
      <c r="X240" s="37">
        <v>0</v>
      </c>
      <c r="Y240" s="38" t="s">
        <v>61</v>
      </c>
      <c r="Z240" s="36">
        <v>0</v>
      </c>
      <c r="AA240" s="164">
        <v>0.10000000000000009</v>
      </c>
      <c r="AC240" s="165"/>
    </row>
    <row r="241" spans="1:29" ht="15.75" x14ac:dyDescent="0.25">
      <c r="A241" s="180" t="s">
        <v>594</v>
      </c>
      <c r="B241" s="188" t="s">
        <v>595</v>
      </c>
      <c r="C241" s="188"/>
      <c r="D241" s="176" t="s">
        <v>56</v>
      </c>
      <c r="E241" s="189">
        <v>40817</v>
      </c>
      <c r="F241" s="178" t="s">
        <v>57</v>
      </c>
      <c r="G241" s="180"/>
      <c r="H241" s="180" t="s">
        <v>58</v>
      </c>
      <c r="I241" s="180" t="s">
        <v>103</v>
      </c>
      <c r="J241" s="187">
        <v>-134.06</v>
      </c>
      <c r="K241" s="191"/>
      <c r="L241" s="180" t="s">
        <v>106</v>
      </c>
      <c r="M241" s="180" t="s">
        <v>14</v>
      </c>
      <c r="N241" s="184">
        <v>17945.718446601939</v>
      </c>
      <c r="O241" s="184">
        <v>18370</v>
      </c>
      <c r="P241" s="184">
        <v>0</v>
      </c>
      <c r="Q241" s="184">
        <v>15247</v>
      </c>
      <c r="R241" s="184">
        <v>20330</v>
      </c>
      <c r="S241" s="184"/>
      <c r="T241" s="192">
        <v>40817</v>
      </c>
      <c r="U241" s="193">
        <v>0.90359075258239052</v>
      </c>
      <c r="V241" s="39"/>
      <c r="W241" s="36">
        <v>15247</v>
      </c>
      <c r="X241" s="37">
        <v>0</v>
      </c>
      <c r="Y241" s="38" t="s">
        <v>61</v>
      </c>
      <c r="Z241" s="36">
        <v>0</v>
      </c>
      <c r="AA241" s="164">
        <v>9.9999966078936797E-2</v>
      </c>
      <c r="AC241" s="165"/>
    </row>
    <row r="242" spans="1:29" ht="15.75" x14ac:dyDescent="0.25">
      <c r="A242" s="180" t="s">
        <v>596</v>
      </c>
      <c r="B242" s="188" t="s">
        <v>597</v>
      </c>
      <c r="C242" s="188"/>
      <c r="D242" s="176" t="s">
        <v>56</v>
      </c>
      <c r="E242" s="189">
        <v>40788</v>
      </c>
      <c r="F242" s="190">
        <v>40794</v>
      </c>
      <c r="G242" s="180"/>
      <c r="H242" s="180" t="s">
        <v>58</v>
      </c>
      <c r="I242" s="180" t="s">
        <v>103</v>
      </c>
      <c r="J242" s="187">
        <v>85250.93</v>
      </c>
      <c r="K242" s="191"/>
      <c r="L242" s="180" t="s">
        <v>79</v>
      </c>
      <c r="M242" s="180" t="s">
        <v>12</v>
      </c>
      <c r="N242" s="184">
        <v>38613.135922330097</v>
      </c>
      <c r="O242" s="184">
        <v>0</v>
      </c>
      <c r="P242" s="184">
        <v>0</v>
      </c>
      <c r="Q242" s="184">
        <v>31244.19</v>
      </c>
      <c r="R242" s="184">
        <v>89070</v>
      </c>
      <c r="S242" s="184"/>
      <c r="T242" s="192">
        <v>40787</v>
      </c>
      <c r="U242" s="193" t="s">
        <v>57</v>
      </c>
      <c r="V242" s="39"/>
      <c r="W242" s="36">
        <v>31244.19</v>
      </c>
      <c r="X242" s="37">
        <v>0</v>
      </c>
      <c r="Y242" s="38" t="s">
        <v>61</v>
      </c>
      <c r="Z242" s="36">
        <v>0</v>
      </c>
      <c r="AA242" s="164">
        <v>0.10000010571307927</v>
      </c>
      <c r="AC242" s="165"/>
    </row>
    <row r="243" spans="1:29" ht="15.75" x14ac:dyDescent="0.25">
      <c r="A243" s="180" t="s">
        <v>598</v>
      </c>
      <c r="B243" s="188" t="s">
        <v>599</v>
      </c>
      <c r="C243" s="188"/>
      <c r="D243" s="176" t="s">
        <v>56</v>
      </c>
      <c r="E243" s="189">
        <v>40848</v>
      </c>
      <c r="F243" s="178" t="s">
        <v>57</v>
      </c>
      <c r="G243" s="180"/>
      <c r="H243" s="180" t="s">
        <v>58</v>
      </c>
      <c r="I243" s="180" t="s">
        <v>59</v>
      </c>
      <c r="J243" s="187">
        <v>50967.05</v>
      </c>
      <c r="K243" s="191">
        <v>40865</v>
      </c>
      <c r="L243" s="180" t="s">
        <v>67</v>
      </c>
      <c r="M243" s="180" t="s">
        <v>14</v>
      </c>
      <c r="N243" s="184">
        <v>41090.25</v>
      </c>
      <c r="O243" s="184">
        <v>30010</v>
      </c>
      <c r="P243" s="184">
        <v>0</v>
      </c>
      <c r="Q243" s="184">
        <v>34911</v>
      </c>
      <c r="R243" s="184">
        <v>43971</v>
      </c>
      <c r="S243" s="184"/>
      <c r="T243" s="192">
        <v>40848</v>
      </c>
      <c r="U243" s="193">
        <v>0.68249528098064638</v>
      </c>
      <c r="V243" s="39"/>
      <c r="W243" s="36">
        <v>34911</v>
      </c>
      <c r="X243" s="37">
        <v>0</v>
      </c>
      <c r="Y243" s="38" t="s">
        <v>61</v>
      </c>
      <c r="Z243" s="36">
        <v>0</v>
      </c>
      <c r="AA243" s="164">
        <v>0.10000008031102836</v>
      </c>
      <c r="AC243" s="165"/>
    </row>
    <row r="244" spans="1:29" ht="15.75" x14ac:dyDescent="0.25">
      <c r="A244" s="180" t="s">
        <v>600</v>
      </c>
      <c r="B244" s="188" t="s">
        <v>601</v>
      </c>
      <c r="C244" s="188"/>
      <c r="D244" s="176" t="s">
        <v>56</v>
      </c>
      <c r="E244" s="189">
        <v>40826</v>
      </c>
      <c r="F244" s="178" t="s">
        <v>57</v>
      </c>
      <c r="G244" s="180"/>
      <c r="H244" s="180" t="s">
        <v>58</v>
      </c>
      <c r="I244" s="180" t="s">
        <v>59</v>
      </c>
      <c r="J244" s="187">
        <v>0</v>
      </c>
      <c r="K244" s="191"/>
      <c r="L244" s="180" t="s">
        <v>67</v>
      </c>
      <c r="M244" s="180" t="s">
        <v>14</v>
      </c>
      <c r="N244" s="184">
        <v>24144.805825242722</v>
      </c>
      <c r="O244" s="184">
        <v>27360</v>
      </c>
      <c r="P244" s="184">
        <v>0</v>
      </c>
      <c r="Q244" s="184">
        <v>19537</v>
      </c>
      <c r="R244" s="184">
        <v>27360</v>
      </c>
      <c r="S244" s="184"/>
      <c r="T244" s="192">
        <v>40817</v>
      </c>
      <c r="U244" s="193">
        <v>1</v>
      </c>
      <c r="V244" s="39"/>
      <c r="W244" s="36">
        <v>19537</v>
      </c>
      <c r="X244" s="37">
        <v>0</v>
      </c>
      <c r="Y244" s="38" t="s">
        <v>61</v>
      </c>
      <c r="Z244" s="36">
        <v>0</v>
      </c>
      <c r="AA244" s="164">
        <v>0.10000019932932558</v>
      </c>
      <c r="AC244" s="165"/>
    </row>
    <row r="245" spans="1:29" ht="15.75" x14ac:dyDescent="0.25">
      <c r="A245" s="180" t="s">
        <v>602</v>
      </c>
      <c r="B245" s="188" t="s">
        <v>603</v>
      </c>
      <c r="C245" s="188"/>
      <c r="D245" s="176" t="s">
        <v>56</v>
      </c>
      <c r="E245" s="190">
        <v>40938</v>
      </c>
      <c r="F245" s="190">
        <v>41253</v>
      </c>
      <c r="G245" s="180"/>
      <c r="H245" s="180" t="s">
        <v>58</v>
      </c>
      <c r="I245" s="180" t="s">
        <v>97</v>
      </c>
      <c r="J245" s="187">
        <v>46752.79</v>
      </c>
      <c r="K245" s="191"/>
      <c r="L245" s="180" t="s">
        <v>67</v>
      </c>
      <c r="M245" s="180" t="s">
        <v>14</v>
      </c>
      <c r="N245" s="184">
        <v>46637.45</v>
      </c>
      <c r="O245" s="184">
        <v>48820</v>
      </c>
      <c r="P245" s="184">
        <v>0</v>
      </c>
      <c r="Q245" s="184">
        <v>39624</v>
      </c>
      <c r="R245" s="184">
        <v>51300</v>
      </c>
      <c r="S245" s="184"/>
      <c r="T245" s="192">
        <v>40909</v>
      </c>
      <c r="U245" s="193">
        <v>0.95165692007797276</v>
      </c>
      <c r="V245" s="39" t="s">
        <v>98</v>
      </c>
      <c r="W245" s="36">
        <v>39624</v>
      </c>
      <c r="X245" s="37">
        <v>0</v>
      </c>
      <c r="Y245" s="38" t="s">
        <v>61</v>
      </c>
      <c r="Z245" s="36">
        <v>0</v>
      </c>
      <c r="AA245" s="164">
        <v>0.1000000471723923</v>
      </c>
      <c r="AC245" s="165"/>
    </row>
    <row r="246" spans="1:29" ht="15.75" x14ac:dyDescent="0.25">
      <c r="A246" s="180" t="s">
        <v>604</v>
      </c>
      <c r="B246" s="188" t="s">
        <v>605</v>
      </c>
      <c r="C246" s="188"/>
      <c r="D246" s="176" t="s">
        <v>56</v>
      </c>
      <c r="E246" s="189">
        <v>40875</v>
      </c>
      <c r="F246" s="190">
        <v>40877</v>
      </c>
      <c r="G246" s="180"/>
      <c r="H246" s="180" t="s">
        <v>78</v>
      </c>
      <c r="I246" s="180" t="s">
        <v>59</v>
      </c>
      <c r="J246" s="187">
        <v>128087.71</v>
      </c>
      <c r="K246" s="191"/>
      <c r="L246" s="180" t="s">
        <v>79</v>
      </c>
      <c r="M246" s="180" t="s">
        <v>12</v>
      </c>
      <c r="N246" s="184">
        <v>70335</v>
      </c>
      <c r="O246" s="184">
        <v>28720</v>
      </c>
      <c r="P246" s="184">
        <v>0</v>
      </c>
      <c r="Q246" s="184">
        <v>70758</v>
      </c>
      <c r="R246" s="184">
        <v>123020</v>
      </c>
      <c r="S246" s="184"/>
      <c r="T246" s="192">
        <v>41183</v>
      </c>
      <c r="U246" s="193">
        <v>0.23345797431311982</v>
      </c>
      <c r="V246" s="39" t="s">
        <v>606</v>
      </c>
      <c r="W246" s="36">
        <v>59758</v>
      </c>
      <c r="X246" s="37">
        <v>-11000</v>
      </c>
      <c r="Y246" s="38" t="s">
        <v>61</v>
      </c>
      <c r="Z246" s="36">
        <v>-11000</v>
      </c>
      <c r="AA246" s="164">
        <v>9.9997403859116485E-2</v>
      </c>
      <c r="AC246" s="165"/>
    </row>
    <row r="247" spans="1:29" ht="15.75" x14ac:dyDescent="0.25">
      <c r="A247" s="180" t="s">
        <v>607</v>
      </c>
      <c r="B247" s="188" t="s">
        <v>608</v>
      </c>
      <c r="C247" s="188"/>
      <c r="D247" s="176" t="s">
        <v>56</v>
      </c>
      <c r="E247" s="189">
        <v>40817</v>
      </c>
      <c r="F247" s="178" t="s">
        <v>57</v>
      </c>
      <c r="G247" s="180"/>
      <c r="H247" s="180" t="s">
        <v>58</v>
      </c>
      <c r="I247" s="180" t="s">
        <v>59</v>
      </c>
      <c r="J247" s="187">
        <v>0</v>
      </c>
      <c r="K247" s="191"/>
      <c r="L247" s="180" t="s">
        <v>67</v>
      </c>
      <c r="M247" s="180" t="s">
        <v>14</v>
      </c>
      <c r="N247" s="184">
        <v>24624.02</v>
      </c>
      <c r="O247" s="184">
        <v>20980</v>
      </c>
      <c r="P247" s="184">
        <v>0</v>
      </c>
      <c r="Q247" s="184">
        <v>20921</v>
      </c>
      <c r="R247" s="184">
        <v>27900</v>
      </c>
      <c r="S247" s="184"/>
      <c r="T247" s="192">
        <v>40817</v>
      </c>
      <c r="U247" s="193">
        <v>0.7519713261648745</v>
      </c>
      <c r="V247" s="39"/>
      <c r="W247" s="36">
        <v>20921</v>
      </c>
      <c r="X247" s="37">
        <v>0</v>
      </c>
      <c r="Y247" s="38" t="s">
        <v>61</v>
      </c>
      <c r="Z247" s="36">
        <v>0</v>
      </c>
      <c r="AA247" s="164">
        <v>0.10000013401550212</v>
      </c>
      <c r="AC247" s="165"/>
    </row>
    <row r="248" spans="1:29" ht="15.75" x14ac:dyDescent="0.25">
      <c r="A248" s="180" t="s">
        <v>609</v>
      </c>
      <c r="B248" s="188" t="s">
        <v>610</v>
      </c>
      <c r="C248" s="188"/>
      <c r="D248" s="176" t="s">
        <v>56</v>
      </c>
      <c r="E248" s="189">
        <v>40998</v>
      </c>
      <c r="F248" s="190">
        <v>41001</v>
      </c>
      <c r="G248" s="180"/>
      <c r="H248" s="180" t="s">
        <v>78</v>
      </c>
      <c r="I248" s="180" t="s">
        <v>103</v>
      </c>
      <c r="J248" s="187">
        <v>165917.89000000001</v>
      </c>
      <c r="K248" s="191"/>
      <c r="L248" s="180" t="s">
        <v>79</v>
      </c>
      <c r="M248" s="180" t="s">
        <v>12</v>
      </c>
      <c r="N248" s="184">
        <v>132175.92000000001</v>
      </c>
      <c r="O248" s="184">
        <v>45690</v>
      </c>
      <c r="P248" s="184">
        <v>0</v>
      </c>
      <c r="Q248" s="184">
        <v>112299</v>
      </c>
      <c r="R248" s="184">
        <v>189940</v>
      </c>
      <c r="S248" s="184"/>
      <c r="T248" s="192">
        <v>40878</v>
      </c>
      <c r="U248" s="193">
        <v>0.24054964725702854</v>
      </c>
      <c r="V248" s="39"/>
      <c r="W248" s="36">
        <v>112299</v>
      </c>
      <c r="X248" s="37">
        <v>0</v>
      </c>
      <c r="Y248" s="38" t="s">
        <v>61</v>
      </c>
      <c r="Z248" s="36">
        <v>0</v>
      </c>
      <c r="AA248" s="164">
        <v>9.9999975033274513E-2</v>
      </c>
      <c r="AC248" s="165"/>
    </row>
    <row r="249" spans="1:29" ht="15.75" x14ac:dyDescent="0.25">
      <c r="A249" s="180" t="s">
        <v>611</v>
      </c>
      <c r="B249" s="188" t="s">
        <v>612</v>
      </c>
      <c r="C249" s="188"/>
      <c r="D249" s="176" t="s">
        <v>56</v>
      </c>
      <c r="E249" s="189">
        <v>40878</v>
      </c>
      <c r="F249" s="178" t="s">
        <v>57</v>
      </c>
      <c r="G249" s="180"/>
      <c r="H249" s="180" t="s">
        <v>58</v>
      </c>
      <c r="I249" s="180" t="s">
        <v>59</v>
      </c>
      <c r="J249" s="187">
        <v>0</v>
      </c>
      <c r="K249" s="191"/>
      <c r="L249" s="180" t="s">
        <v>106</v>
      </c>
      <c r="M249" s="180" t="s">
        <v>14</v>
      </c>
      <c r="N249" s="184">
        <v>14138.62</v>
      </c>
      <c r="O249" s="184">
        <v>13850</v>
      </c>
      <c r="P249" s="184">
        <v>0</v>
      </c>
      <c r="Q249" s="184">
        <v>12012.42</v>
      </c>
      <c r="R249" s="184">
        <v>15550</v>
      </c>
      <c r="S249" s="184"/>
      <c r="T249" s="192">
        <v>40878</v>
      </c>
      <c r="U249" s="193">
        <v>0.89067524115755625</v>
      </c>
      <c r="V249" s="39"/>
      <c r="W249" s="36">
        <v>12012.42</v>
      </c>
      <c r="X249" s="37">
        <v>0</v>
      </c>
      <c r="Y249" s="38" t="s">
        <v>61</v>
      </c>
      <c r="Z249" s="36">
        <v>0</v>
      </c>
      <c r="AA249" s="164">
        <v>0.10000012914981893</v>
      </c>
      <c r="AC249" s="165"/>
    </row>
    <row r="250" spans="1:29" ht="15.75" x14ac:dyDescent="0.25">
      <c r="A250" s="180" t="s">
        <v>613</v>
      </c>
      <c r="B250" s="188" t="s">
        <v>614</v>
      </c>
      <c r="C250" s="188"/>
      <c r="D250" s="176" t="s">
        <v>56</v>
      </c>
      <c r="E250" s="189">
        <v>40854</v>
      </c>
      <c r="F250" s="190">
        <v>41145</v>
      </c>
      <c r="G250" s="180"/>
      <c r="H250" s="180" t="s">
        <v>78</v>
      </c>
      <c r="I250" s="180" t="s">
        <v>59</v>
      </c>
      <c r="J250" s="187">
        <v>79618.7</v>
      </c>
      <c r="K250" s="191"/>
      <c r="L250" s="180" t="s">
        <v>79</v>
      </c>
      <c r="M250" s="180" t="s">
        <v>12</v>
      </c>
      <c r="N250" s="184">
        <v>59332.62</v>
      </c>
      <c r="O250" s="184">
        <v>32950</v>
      </c>
      <c r="P250" s="184">
        <v>0</v>
      </c>
      <c r="Q250" s="184">
        <v>50410.04</v>
      </c>
      <c r="R250" s="184">
        <v>106160</v>
      </c>
      <c r="S250" s="184"/>
      <c r="T250" s="192">
        <v>40848</v>
      </c>
      <c r="U250" s="193">
        <v>0.31038055764883193</v>
      </c>
      <c r="V250" s="39" t="s">
        <v>615</v>
      </c>
      <c r="W250" s="36">
        <v>50410.04</v>
      </c>
      <c r="X250" s="37">
        <v>0</v>
      </c>
      <c r="Y250" s="38" t="s">
        <v>61</v>
      </c>
      <c r="Z250" s="36">
        <v>0</v>
      </c>
      <c r="AA250" s="164">
        <v>0.10000005413548485</v>
      </c>
      <c r="AC250" s="165"/>
    </row>
    <row r="251" spans="1:29" ht="15.75" x14ac:dyDescent="0.25">
      <c r="A251" s="180" t="s">
        <v>616</v>
      </c>
      <c r="B251" s="188" t="s">
        <v>617</v>
      </c>
      <c r="C251" s="188"/>
      <c r="D251" s="176" t="s">
        <v>56</v>
      </c>
      <c r="E251" s="189">
        <v>40875</v>
      </c>
      <c r="F251" s="190">
        <v>40899</v>
      </c>
      <c r="G251" s="180"/>
      <c r="H251" s="180" t="s">
        <v>78</v>
      </c>
      <c r="I251" s="180" t="s">
        <v>59</v>
      </c>
      <c r="J251" s="187">
        <v>356242.3</v>
      </c>
      <c r="K251" s="191"/>
      <c r="L251" s="180" t="s">
        <v>79</v>
      </c>
      <c r="M251" s="180" t="s">
        <v>12</v>
      </c>
      <c r="N251" s="184">
        <v>278765.04854368931</v>
      </c>
      <c r="O251" s="184">
        <v>210480</v>
      </c>
      <c r="P251" s="184">
        <v>0</v>
      </c>
      <c r="Q251" s="184">
        <v>236843.71</v>
      </c>
      <c r="R251" s="184">
        <v>412300</v>
      </c>
      <c r="S251" s="184"/>
      <c r="T251" s="192">
        <v>40848</v>
      </c>
      <c r="U251" s="193">
        <v>0.51050206160562694</v>
      </c>
      <c r="V251" s="39"/>
      <c r="W251" s="36">
        <v>236843.71</v>
      </c>
      <c r="X251" s="37">
        <v>0</v>
      </c>
      <c r="Y251" s="38" t="s">
        <v>61</v>
      </c>
      <c r="Z251" s="36">
        <v>0</v>
      </c>
      <c r="AA251" s="164">
        <v>0.10000000739353165</v>
      </c>
      <c r="AC251" s="165"/>
    </row>
    <row r="252" spans="1:29" ht="15.75" x14ac:dyDescent="0.25">
      <c r="A252" s="180" t="s">
        <v>618</v>
      </c>
      <c r="B252" s="188" t="s">
        <v>619</v>
      </c>
      <c r="C252" s="188"/>
      <c r="D252" s="176" t="s">
        <v>56</v>
      </c>
      <c r="E252" s="189">
        <v>40854</v>
      </c>
      <c r="F252" s="190">
        <v>40857</v>
      </c>
      <c r="G252" s="180"/>
      <c r="H252" s="180" t="s">
        <v>78</v>
      </c>
      <c r="I252" s="180" t="s">
        <v>97</v>
      </c>
      <c r="J252" s="187">
        <v>76562.36</v>
      </c>
      <c r="K252" s="191"/>
      <c r="L252" s="180" t="s">
        <v>60</v>
      </c>
      <c r="M252" s="180" t="s">
        <v>12</v>
      </c>
      <c r="N252" s="184">
        <v>104038.79611650488</v>
      </c>
      <c r="O252" s="184">
        <v>0</v>
      </c>
      <c r="P252" s="184">
        <v>0</v>
      </c>
      <c r="Q252" s="184">
        <v>84184</v>
      </c>
      <c r="R252" s="184">
        <v>126630</v>
      </c>
      <c r="S252" s="184"/>
      <c r="T252" s="192">
        <v>40848</v>
      </c>
      <c r="U252" s="193" t="s">
        <v>57</v>
      </c>
      <c r="V252" s="39"/>
      <c r="W252" s="36">
        <v>84184</v>
      </c>
      <c r="X252" s="37">
        <v>0</v>
      </c>
      <c r="Y252" s="38" t="s">
        <v>61</v>
      </c>
      <c r="Z252" s="36">
        <v>0</v>
      </c>
      <c r="AA252" s="164">
        <v>9.9999997002611973E-2</v>
      </c>
      <c r="AC252" s="165"/>
    </row>
    <row r="253" spans="1:29" ht="15.75" x14ac:dyDescent="0.25">
      <c r="A253" s="180" t="s">
        <v>620</v>
      </c>
      <c r="B253" s="188" t="s">
        <v>621</v>
      </c>
      <c r="C253" s="188"/>
      <c r="D253" s="176" t="s">
        <v>56</v>
      </c>
      <c r="E253" s="189">
        <v>40817</v>
      </c>
      <c r="F253" s="178" t="s">
        <v>57</v>
      </c>
      <c r="G253" s="180"/>
      <c r="H253" s="180" t="s">
        <v>58</v>
      </c>
      <c r="I253" s="180" t="s">
        <v>59</v>
      </c>
      <c r="J253" s="187">
        <v>114985.96</v>
      </c>
      <c r="K253" s="191"/>
      <c r="L253" s="180" t="s">
        <v>79</v>
      </c>
      <c r="M253" s="180" t="s">
        <v>12</v>
      </c>
      <c r="N253" s="184">
        <v>49640.622350000005</v>
      </c>
      <c r="O253" s="184">
        <v>69020</v>
      </c>
      <c r="P253" s="184">
        <v>0</v>
      </c>
      <c r="Q253" s="184">
        <v>42175.55</v>
      </c>
      <c r="R253" s="184">
        <v>100950</v>
      </c>
      <c r="S253" s="184"/>
      <c r="T253" s="192">
        <v>41153</v>
      </c>
      <c r="U253" s="193">
        <v>0.68370480435859338</v>
      </c>
      <c r="V253" s="39" t="s">
        <v>622</v>
      </c>
      <c r="W253" s="36">
        <v>42175.55</v>
      </c>
      <c r="X253" s="37">
        <v>0</v>
      </c>
      <c r="Y253" s="38" t="s">
        <v>61</v>
      </c>
      <c r="Z253" s="36">
        <v>0</v>
      </c>
      <c r="AA253" s="164">
        <v>0.10000000000000009</v>
      </c>
      <c r="AC253" s="165"/>
    </row>
    <row r="254" spans="1:29" ht="15.75" x14ac:dyDescent="0.25">
      <c r="A254" s="180" t="s">
        <v>623</v>
      </c>
      <c r="B254" s="188" t="s">
        <v>624</v>
      </c>
      <c r="C254" s="188"/>
      <c r="D254" s="176" t="s">
        <v>56</v>
      </c>
      <c r="E254" s="189">
        <v>40808</v>
      </c>
      <c r="F254" s="190">
        <v>40949</v>
      </c>
      <c r="G254" s="180"/>
      <c r="H254" s="180" t="s">
        <v>78</v>
      </c>
      <c r="I254" s="180" t="s">
        <v>97</v>
      </c>
      <c r="J254" s="187">
        <v>178941.64</v>
      </c>
      <c r="K254" s="191"/>
      <c r="L254" s="180" t="s">
        <v>138</v>
      </c>
      <c r="M254" s="180" t="s">
        <v>12</v>
      </c>
      <c r="N254" s="184">
        <v>183697.92000000001</v>
      </c>
      <c r="O254" s="184">
        <v>0</v>
      </c>
      <c r="P254" s="184">
        <v>0</v>
      </c>
      <c r="Q254" s="184">
        <v>156073</v>
      </c>
      <c r="R254" s="184">
        <v>192880</v>
      </c>
      <c r="S254" s="184"/>
      <c r="T254" s="192">
        <v>40787</v>
      </c>
      <c r="U254" s="193" t="s">
        <v>57</v>
      </c>
      <c r="V254" s="39"/>
      <c r="W254" s="36">
        <v>156073</v>
      </c>
      <c r="X254" s="37">
        <v>0</v>
      </c>
      <c r="Y254" s="38" t="s">
        <v>61</v>
      </c>
      <c r="Z254" s="36">
        <v>0</v>
      </c>
      <c r="AA254" s="164">
        <v>9.9999994011908289E-2</v>
      </c>
      <c r="AC254" s="165"/>
    </row>
    <row r="255" spans="1:29" ht="15.75" x14ac:dyDescent="0.25">
      <c r="A255" s="180" t="s">
        <v>625</v>
      </c>
      <c r="B255" s="188" t="s">
        <v>626</v>
      </c>
      <c r="C255" s="188"/>
      <c r="D255" s="176" t="s">
        <v>56</v>
      </c>
      <c r="E255" s="189">
        <v>40892</v>
      </c>
      <c r="F255" s="190">
        <v>41053</v>
      </c>
      <c r="G255" s="180"/>
      <c r="H255" s="180" t="s">
        <v>78</v>
      </c>
      <c r="I255" s="180" t="s">
        <v>103</v>
      </c>
      <c r="J255" s="187">
        <v>320838.96999999997</v>
      </c>
      <c r="K255" s="191"/>
      <c r="L255" s="180" t="s">
        <v>111</v>
      </c>
      <c r="M255" s="180" t="s">
        <v>12</v>
      </c>
      <c r="N255" s="184">
        <v>258718.72</v>
      </c>
      <c r="O255" s="184">
        <v>190580</v>
      </c>
      <c r="P255" s="184">
        <v>0</v>
      </c>
      <c r="Q255" s="184">
        <v>219812</v>
      </c>
      <c r="R255" s="184">
        <v>284590</v>
      </c>
      <c r="S255" s="184"/>
      <c r="T255" s="192">
        <v>40878</v>
      </c>
      <c r="U255" s="193">
        <v>0.66966513229558311</v>
      </c>
      <c r="V255" s="39"/>
      <c r="W255" s="36">
        <v>219812</v>
      </c>
      <c r="X255" s="37">
        <v>0</v>
      </c>
      <c r="Y255" s="38" t="s">
        <v>61</v>
      </c>
      <c r="Z255" s="36">
        <v>0</v>
      </c>
      <c r="AA255" s="164">
        <v>9.9999982993113301E-2</v>
      </c>
      <c r="AC255" s="165"/>
    </row>
    <row r="256" spans="1:29" ht="15.75" x14ac:dyDescent="0.25">
      <c r="A256" s="180" t="s">
        <v>627</v>
      </c>
      <c r="B256" s="188" t="s">
        <v>628</v>
      </c>
      <c r="C256" s="188"/>
      <c r="D256" s="176" t="s">
        <v>56</v>
      </c>
      <c r="E256" s="189">
        <v>40878</v>
      </c>
      <c r="F256" s="178" t="s">
        <v>57</v>
      </c>
      <c r="G256" s="180"/>
      <c r="H256" s="180" t="s">
        <v>58</v>
      </c>
      <c r="I256" s="180" t="s">
        <v>97</v>
      </c>
      <c r="J256" s="187">
        <v>27422.53</v>
      </c>
      <c r="K256" s="191"/>
      <c r="L256" s="180" t="s">
        <v>60</v>
      </c>
      <c r="M256" s="180" t="s">
        <v>12</v>
      </c>
      <c r="N256" s="184">
        <v>31171.504854368901</v>
      </c>
      <c r="O256" s="184">
        <v>0</v>
      </c>
      <c r="P256" s="184">
        <v>0</v>
      </c>
      <c r="Q256" s="184">
        <v>26483.86</v>
      </c>
      <c r="R256" s="184">
        <v>35320</v>
      </c>
      <c r="S256" s="184"/>
      <c r="T256" s="192">
        <v>40878</v>
      </c>
      <c r="U256" s="193" t="s">
        <v>57</v>
      </c>
      <c r="V256" s="39"/>
      <c r="W256" s="36">
        <v>26483.86</v>
      </c>
      <c r="X256" s="37">
        <v>0</v>
      </c>
      <c r="Y256" s="38" t="s">
        <v>61</v>
      </c>
      <c r="Z256" s="36">
        <v>0</v>
      </c>
      <c r="AA256" s="164">
        <v>0.10000005767465803</v>
      </c>
      <c r="AC256" s="165"/>
    </row>
    <row r="257" spans="1:29" ht="15.75" x14ac:dyDescent="0.25">
      <c r="A257" s="180" t="s">
        <v>629</v>
      </c>
      <c r="B257" s="188" t="s">
        <v>630</v>
      </c>
      <c r="C257" s="188"/>
      <c r="D257" s="176" t="s">
        <v>56</v>
      </c>
      <c r="E257" s="189">
        <v>40817</v>
      </c>
      <c r="F257" s="178" t="s">
        <v>57</v>
      </c>
      <c r="G257" s="180"/>
      <c r="H257" s="180" t="s">
        <v>58</v>
      </c>
      <c r="I257" s="180" t="s">
        <v>59</v>
      </c>
      <c r="J257" s="187">
        <v>0</v>
      </c>
      <c r="K257" s="191"/>
      <c r="L257" s="180" t="s">
        <v>79</v>
      </c>
      <c r="M257" s="180" t="s">
        <v>12</v>
      </c>
      <c r="N257" s="184">
        <v>5335.1650485436894</v>
      </c>
      <c r="O257" s="184">
        <v>0</v>
      </c>
      <c r="P257" s="184">
        <v>0</v>
      </c>
      <c r="Q257" s="184">
        <v>4317</v>
      </c>
      <c r="R257" s="184">
        <v>6040</v>
      </c>
      <c r="S257" s="184"/>
      <c r="T257" s="192">
        <v>40817</v>
      </c>
      <c r="U257" s="193" t="s">
        <v>57</v>
      </c>
      <c r="V257" s="39"/>
      <c r="W257" s="36">
        <v>4317</v>
      </c>
      <c r="X257" s="37">
        <v>0</v>
      </c>
      <c r="Y257" s="38" t="s">
        <v>61</v>
      </c>
      <c r="Z257" s="36">
        <v>0</v>
      </c>
      <c r="AA257" s="164">
        <v>0.10000012340726583</v>
      </c>
      <c r="AC257" s="165"/>
    </row>
    <row r="258" spans="1:29" ht="15.75" x14ac:dyDescent="0.25">
      <c r="A258" s="180" t="s">
        <v>631</v>
      </c>
      <c r="B258" s="188" t="s">
        <v>632</v>
      </c>
      <c r="C258" s="188"/>
      <c r="D258" s="176" t="s">
        <v>56</v>
      </c>
      <c r="E258" s="189">
        <v>41614</v>
      </c>
      <c r="F258" s="178">
        <v>41619</v>
      </c>
      <c r="G258" s="180"/>
      <c r="H258" s="180" t="s">
        <v>58</v>
      </c>
      <c r="I258" s="180" t="s">
        <v>97</v>
      </c>
      <c r="J258" s="187">
        <v>107238.79</v>
      </c>
      <c r="K258" s="191"/>
      <c r="L258" s="180" t="s">
        <v>133</v>
      </c>
      <c r="M258" s="180" t="s">
        <v>13</v>
      </c>
      <c r="N258" s="184">
        <v>8477.93</v>
      </c>
      <c r="O258" s="184">
        <v>15310</v>
      </c>
      <c r="P258" s="184">
        <v>0</v>
      </c>
      <c r="Q258" s="184">
        <v>7203</v>
      </c>
      <c r="R258" s="184">
        <v>115190</v>
      </c>
      <c r="S258" s="184">
        <v>99880</v>
      </c>
      <c r="T258" s="192">
        <v>41609</v>
      </c>
      <c r="U258" s="193">
        <v>0.13291084295511763</v>
      </c>
      <c r="V258" s="39" t="s">
        <v>98</v>
      </c>
      <c r="W258" s="36">
        <v>7203</v>
      </c>
      <c r="X258" s="37">
        <v>0</v>
      </c>
      <c r="Y258" s="38" t="s">
        <v>61</v>
      </c>
      <c r="Z258" s="36">
        <v>0</v>
      </c>
      <c r="AA258" s="164">
        <v>9.9999870251362033E-2</v>
      </c>
      <c r="AC258" s="165"/>
    </row>
    <row r="259" spans="1:29" ht="15.75" x14ac:dyDescent="0.25">
      <c r="A259" s="180" t="s">
        <v>633</v>
      </c>
      <c r="B259" s="188" t="s">
        <v>634</v>
      </c>
      <c r="C259" s="188"/>
      <c r="D259" s="176" t="s">
        <v>56</v>
      </c>
      <c r="E259" s="189">
        <v>41239</v>
      </c>
      <c r="F259" s="190">
        <v>41249</v>
      </c>
      <c r="G259" s="180"/>
      <c r="H259" s="180" t="s">
        <v>58</v>
      </c>
      <c r="I259" s="180" t="s">
        <v>97</v>
      </c>
      <c r="J259" s="187">
        <v>53374.55</v>
      </c>
      <c r="K259" s="191"/>
      <c r="L259" s="180" t="s">
        <v>133</v>
      </c>
      <c r="M259" s="180" t="s">
        <v>13</v>
      </c>
      <c r="N259" s="184">
        <v>4025.34</v>
      </c>
      <c r="O259" s="184">
        <v>0</v>
      </c>
      <c r="P259" s="184">
        <v>0</v>
      </c>
      <c r="Q259" s="184">
        <v>3420</v>
      </c>
      <c r="R259" s="184">
        <v>49790</v>
      </c>
      <c r="S259" s="184">
        <v>49790</v>
      </c>
      <c r="T259" s="192">
        <v>41214</v>
      </c>
      <c r="U259" s="193" t="s">
        <v>57</v>
      </c>
      <c r="V259" s="39" t="s">
        <v>98</v>
      </c>
      <c r="W259" s="36">
        <v>3420</v>
      </c>
      <c r="X259" s="37">
        <v>0</v>
      </c>
      <c r="Y259" s="38" t="s">
        <v>61</v>
      </c>
      <c r="Z259" s="36">
        <v>0</v>
      </c>
      <c r="AA259" s="164">
        <v>0.10000000000000009</v>
      </c>
      <c r="AC259" s="165"/>
    </row>
    <row r="260" spans="1:29" ht="15.75" x14ac:dyDescent="0.25">
      <c r="A260" s="180" t="s">
        <v>635</v>
      </c>
      <c r="B260" s="188" t="s">
        <v>636</v>
      </c>
      <c r="C260" s="188"/>
      <c r="D260" s="176" t="s">
        <v>56</v>
      </c>
      <c r="E260" s="189">
        <v>40800</v>
      </c>
      <c r="F260" s="190">
        <v>40801</v>
      </c>
      <c r="G260" s="180"/>
      <c r="H260" s="180" t="s">
        <v>78</v>
      </c>
      <c r="I260" s="180" t="s">
        <v>103</v>
      </c>
      <c r="J260" s="187">
        <v>488705.56</v>
      </c>
      <c r="K260" s="191"/>
      <c r="L260" s="180" t="s">
        <v>223</v>
      </c>
      <c r="M260" s="180" t="s">
        <v>16</v>
      </c>
      <c r="N260" s="184">
        <v>481476</v>
      </c>
      <c r="O260" s="184">
        <v>683273</v>
      </c>
      <c r="P260" s="184">
        <v>0</v>
      </c>
      <c r="Q260" s="184">
        <v>390198</v>
      </c>
      <c r="R260" s="184">
        <v>529623.60000000009</v>
      </c>
      <c r="S260" s="184"/>
      <c r="T260" s="192">
        <v>40787</v>
      </c>
      <c r="U260" s="193">
        <v>1.2901105615384207</v>
      </c>
      <c r="V260" s="39"/>
      <c r="W260" s="36">
        <v>409070</v>
      </c>
      <c r="X260" s="37">
        <v>18872</v>
      </c>
      <c r="Y260" s="38" t="s">
        <v>61</v>
      </c>
      <c r="Z260" s="36">
        <v>18872</v>
      </c>
      <c r="AA260" s="164">
        <v>0.10000139363301619</v>
      </c>
      <c r="AC260" s="165"/>
    </row>
    <row r="261" spans="1:29" ht="15.75" x14ac:dyDescent="0.25">
      <c r="A261" s="180" t="s">
        <v>637</v>
      </c>
      <c r="B261" s="188" t="s">
        <v>638</v>
      </c>
      <c r="C261" s="188"/>
      <c r="D261" s="176" t="s">
        <v>56</v>
      </c>
      <c r="E261" s="189">
        <v>40848</v>
      </c>
      <c r="F261" s="178" t="s">
        <v>57</v>
      </c>
      <c r="G261" s="180"/>
      <c r="H261" s="180" t="s">
        <v>58</v>
      </c>
      <c r="I261" s="180" t="s">
        <v>59</v>
      </c>
      <c r="J261" s="187">
        <v>0</v>
      </c>
      <c r="K261" s="191"/>
      <c r="L261" s="180" t="s">
        <v>87</v>
      </c>
      <c r="M261" s="180" t="s">
        <v>15</v>
      </c>
      <c r="N261" s="184">
        <v>34534.378640776704</v>
      </c>
      <c r="O261" s="184">
        <v>0</v>
      </c>
      <c r="P261" s="184">
        <v>0</v>
      </c>
      <c r="Q261" s="184">
        <v>29341.02</v>
      </c>
      <c r="R261" s="184">
        <v>44490</v>
      </c>
      <c r="S261" s="184"/>
      <c r="T261" s="192">
        <v>40848</v>
      </c>
      <c r="U261" s="193" t="s">
        <v>57</v>
      </c>
      <c r="V261" s="39"/>
      <c r="W261" s="36">
        <v>29341.02</v>
      </c>
      <c r="X261" s="37">
        <v>0</v>
      </c>
      <c r="Y261" s="38" t="s">
        <v>61</v>
      </c>
      <c r="Z261" s="36">
        <v>0</v>
      </c>
      <c r="AA261" s="164">
        <v>9.9999939505339475E-2</v>
      </c>
      <c r="AC261" s="165"/>
    </row>
    <row r="262" spans="1:29" ht="15.75" x14ac:dyDescent="0.25">
      <c r="A262" s="180" t="s">
        <v>639</v>
      </c>
      <c r="B262" s="188" t="s">
        <v>640</v>
      </c>
      <c r="C262" s="188"/>
      <c r="D262" s="176" t="s">
        <v>56</v>
      </c>
      <c r="E262" s="189">
        <v>40791</v>
      </c>
      <c r="F262" s="189">
        <v>40794</v>
      </c>
      <c r="G262" s="180"/>
      <c r="H262" s="180" t="s">
        <v>78</v>
      </c>
      <c r="I262" s="180" t="s">
        <v>103</v>
      </c>
      <c r="J262" s="187">
        <v>87195.77</v>
      </c>
      <c r="K262" s="191">
        <v>40876</v>
      </c>
      <c r="L262" s="180" t="s">
        <v>79</v>
      </c>
      <c r="M262" s="180" t="s">
        <v>12</v>
      </c>
      <c r="N262" s="184">
        <v>69517.796116504862</v>
      </c>
      <c r="O262" s="184">
        <v>45550</v>
      </c>
      <c r="P262" s="184">
        <v>0</v>
      </c>
      <c r="Q262" s="184">
        <v>63944</v>
      </c>
      <c r="R262" s="184">
        <v>127140</v>
      </c>
      <c r="S262" s="184"/>
      <c r="T262" s="192">
        <v>40787</v>
      </c>
      <c r="U262" s="193">
        <v>0.35826647789837973</v>
      </c>
      <c r="V262" s="39" t="s">
        <v>112</v>
      </c>
      <c r="W262" s="36">
        <v>56251</v>
      </c>
      <c r="X262" s="37">
        <v>-7693</v>
      </c>
      <c r="Y262" s="38" t="s">
        <v>61</v>
      </c>
      <c r="Z262" s="36">
        <v>-7693</v>
      </c>
      <c r="AA262" s="164">
        <v>9.9999964658767704E-2</v>
      </c>
      <c r="AC262" s="165"/>
    </row>
    <row r="263" spans="1:29" ht="15.75" x14ac:dyDescent="0.25">
      <c r="A263" s="180" t="s">
        <v>641</v>
      </c>
      <c r="B263" s="188" t="s">
        <v>642</v>
      </c>
      <c r="C263" s="188"/>
      <c r="D263" s="176" t="s">
        <v>56</v>
      </c>
      <c r="E263" s="189">
        <v>40947</v>
      </c>
      <c r="F263" s="178" t="s">
        <v>57</v>
      </c>
      <c r="G263" s="180"/>
      <c r="H263" s="180" t="s">
        <v>58</v>
      </c>
      <c r="I263" s="180" t="s">
        <v>59</v>
      </c>
      <c r="J263" s="187">
        <v>65671.679999999993</v>
      </c>
      <c r="K263" s="191"/>
      <c r="L263" s="180" t="s">
        <v>235</v>
      </c>
      <c r="M263" s="180" t="s">
        <v>12</v>
      </c>
      <c r="N263" s="184">
        <v>45058.655509999997</v>
      </c>
      <c r="O263" s="184">
        <v>0</v>
      </c>
      <c r="P263" s="184">
        <v>0</v>
      </c>
      <c r="Q263" s="184">
        <v>38282.630000000005</v>
      </c>
      <c r="R263" s="184">
        <v>58320</v>
      </c>
      <c r="S263" s="184"/>
      <c r="T263" s="192">
        <v>40940</v>
      </c>
      <c r="U263" s="193" t="s">
        <v>57</v>
      </c>
      <c r="V263" s="39"/>
      <c r="W263" s="36">
        <v>38282.630000000005</v>
      </c>
      <c r="X263" s="37">
        <v>0</v>
      </c>
      <c r="Y263" s="38" t="s">
        <v>61</v>
      </c>
      <c r="Z263" s="36">
        <v>0</v>
      </c>
      <c r="AA263" s="164">
        <v>9.9999999999999867E-2</v>
      </c>
      <c r="AC263" s="165"/>
    </row>
    <row r="264" spans="1:29" ht="15.75" x14ac:dyDescent="0.25">
      <c r="A264" s="180" t="s">
        <v>643</v>
      </c>
      <c r="B264" s="188" t="s">
        <v>644</v>
      </c>
      <c r="C264" s="188"/>
      <c r="D264" s="176" t="s">
        <v>56</v>
      </c>
      <c r="E264" s="189">
        <v>40854</v>
      </c>
      <c r="F264" s="190">
        <v>40877</v>
      </c>
      <c r="G264" s="180"/>
      <c r="H264" s="180" t="s">
        <v>78</v>
      </c>
      <c r="I264" s="180" t="s">
        <v>103</v>
      </c>
      <c r="J264" s="187">
        <v>1705.03</v>
      </c>
      <c r="K264" s="191"/>
      <c r="L264" s="180" t="s">
        <v>64</v>
      </c>
      <c r="M264" s="180" t="s">
        <v>12</v>
      </c>
      <c r="N264" s="184">
        <v>64668.320388349515</v>
      </c>
      <c r="O264" s="184">
        <v>0</v>
      </c>
      <c r="P264" s="184">
        <v>0</v>
      </c>
      <c r="Q264" s="184">
        <v>52327</v>
      </c>
      <c r="R264" s="184">
        <v>82500</v>
      </c>
      <c r="S264" s="184"/>
      <c r="T264" s="192">
        <v>40848</v>
      </c>
      <c r="U264" s="193" t="s">
        <v>57</v>
      </c>
      <c r="V264" s="39"/>
      <c r="W264" s="36">
        <v>52327</v>
      </c>
      <c r="X264" s="37">
        <v>0</v>
      </c>
      <c r="Y264" s="38" t="s">
        <v>61</v>
      </c>
      <c r="Z264" s="36">
        <v>0</v>
      </c>
      <c r="AA264" s="164">
        <v>9.9999956426648939E-2</v>
      </c>
      <c r="AC264" s="165"/>
    </row>
    <row r="265" spans="1:29" ht="15.75" x14ac:dyDescent="0.25">
      <c r="A265" s="180" t="s">
        <v>645</v>
      </c>
      <c r="B265" s="188" t="s">
        <v>646</v>
      </c>
      <c r="C265" s="188"/>
      <c r="D265" s="176" t="s">
        <v>56</v>
      </c>
      <c r="E265" s="189">
        <v>40862</v>
      </c>
      <c r="F265" s="190">
        <v>40862</v>
      </c>
      <c r="G265" s="180"/>
      <c r="H265" s="180" t="s">
        <v>78</v>
      </c>
      <c r="I265" s="180" t="s">
        <v>97</v>
      </c>
      <c r="J265" s="187">
        <v>2685.4</v>
      </c>
      <c r="K265" s="191"/>
      <c r="L265" s="180" t="s">
        <v>64</v>
      </c>
      <c r="M265" s="180" t="s">
        <v>12</v>
      </c>
      <c r="N265" s="184">
        <v>62534.427184466018</v>
      </c>
      <c r="O265" s="184">
        <v>0</v>
      </c>
      <c r="P265" s="184">
        <v>0</v>
      </c>
      <c r="Q265" s="184">
        <v>53130.35</v>
      </c>
      <c r="R265" s="184">
        <v>79900</v>
      </c>
      <c r="S265" s="184"/>
      <c r="T265" s="192">
        <v>40848</v>
      </c>
      <c r="U265" s="193" t="s">
        <v>57</v>
      </c>
      <c r="V265" s="39"/>
      <c r="W265" s="36">
        <v>53130.35</v>
      </c>
      <c r="X265" s="37">
        <v>0</v>
      </c>
      <c r="Y265" s="38" t="s">
        <v>61</v>
      </c>
      <c r="Z265" s="36">
        <v>0</v>
      </c>
      <c r="AA265" s="164">
        <v>0.100000092075891</v>
      </c>
      <c r="AC265" s="165"/>
    </row>
    <row r="266" spans="1:29" ht="15.75" x14ac:dyDescent="0.25">
      <c r="A266" s="180" t="s">
        <v>647</v>
      </c>
      <c r="B266" s="188" t="s">
        <v>648</v>
      </c>
      <c r="C266" s="188"/>
      <c r="D266" s="176" t="s">
        <v>56</v>
      </c>
      <c r="E266" s="189">
        <v>40931</v>
      </c>
      <c r="F266" s="190">
        <v>40933</v>
      </c>
      <c r="G266" s="180"/>
      <c r="H266" s="180" t="s">
        <v>78</v>
      </c>
      <c r="I266" s="180" t="s">
        <v>103</v>
      </c>
      <c r="J266" s="187">
        <v>100312.25</v>
      </c>
      <c r="K266" s="191"/>
      <c r="L266" s="180" t="s">
        <v>79</v>
      </c>
      <c r="M266" s="180" t="s">
        <v>12</v>
      </c>
      <c r="N266" s="184">
        <v>95560.63</v>
      </c>
      <c r="O266" s="184">
        <v>29830</v>
      </c>
      <c r="P266" s="184">
        <v>0</v>
      </c>
      <c r="Q266" s="184">
        <v>81190</v>
      </c>
      <c r="R266" s="184">
        <v>149660</v>
      </c>
      <c r="S266" s="184"/>
      <c r="T266" s="192">
        <v>40909</v>
      </c>
      <c r="U266" s="193">
        <v>0.19931845516504076</v>
      </c>
      <c r="V266" s="39"/>
      <c r="W266" s="36">
        <v>81190</v>
      </c>
      <c r="X266" s="37">
        <v>0</v>
      </c>
      <c r="Y266" s="38" t="s">
        <v>61</v>
      </c>
      <c r="Z266" s="36">
        <v>0</v>
      </c>
      <c r="AA266" s="164">
        <v>0.10000000000000009</v>
      </c>
      <c r="AC266" s="165"/>
    </row>
    <row r="267" spans="1:29" ht="15.75" x14ac:dyDescent="0.25">
      <c r="A267" s="180" t="s">
        <v>649</v>
      </c>
      <c r="B267" s="188" t="s">
        <v>650</v>
      </c>
      <c r="C267" s="188"/>
      <c r="D267" s="176" t="s">
        <v>56</v>
      </c>
      <c r="E267" s="189">
        <v>40840</v>
      </c>
      <c r="F267" s="190">
        <v>40885</v>
      </c>
      <c r="G267" s="180"/>
      <c r="H267" s="180" t="s">
        <v>58</v>
      </c>
      <c r="I267" s="180" t="s">
        <v>103</v>
      </c>
      <c r="J267" s="187">
        <v>5865.95</v>
      </c>
      <c r="K267" s="191"/>
      <c r="L267" s="180" t="s">
        <v>235</v>
      </c>
      <c r="M267" s="180" t="s">
        <v>12</v>
      </c>
      <c r="N267" s="184">
        <v>48931.009708737867</v>
      </c>
      <c r="O267" s="184">
        <v>0</v>
      </c>
      <c r="P267" s="184">
        <v>0</v>
      </c>
      <c r="Q267" s="184">
        <v>39593</v>
      </c>
      <c r="R267" s="184">
        <v>55440</v>
      </c>
      <c r="S267" s="184"/>
      <c r="T267" s="192">
        <v>40817</v>
      </c>
      <c r="U267" s="193" t="s">
        <v>57</v>
      </c>
      <c r="V267" s="39" t="s">
        <v>651</v>
      </c>
      <c r="W267" s="36">
        <v>39593</v>
      </c>
      <c r="X267" s="37">
        <v>0</v>
      </c>
      <c r="Y267" s="38" t="s">
        <v>61</v>
      </c>
      <c r="Z267" s="36">
        <v>0</v>
      </c>
      <c r="AA267" s="164">
        <v>0.10000001480884335</v>
      </c>
      <c r="AC267" s="165"/>
    </row>
    <row r="268" spans="1:29" ht="15.75" x14ac:dyDescent="0.25">
      <c r="A268" s="180" t="s">
        <v>652</v>
      </c>
      <c r="B268" s="188" t="s">
        <v>653</v>
      </c>
      <c r="C268" s="188"/>
      <c r="D268" s="176" t="s">
        <v>56</v>
      </c>
      <c r="E268" s="189">
        <v>40875</v>
      </c>
      <c r="F268" s="190">
        <v>41443</v>
      </c>
      <c r="G268" s="180"/>
      <c r="H268" s="180" t="s">
        <v>78</v>
      </c>
      <c r="I268" s="180" t="s">
        <v>103</v>
      </c>
      <c r="J268" s="187">
        <v>142725.65</v>
      </c>
      <c r="K268" s="191"/>
      <c r="L268" s="180" t="s">
        <v>235</v>
      </c>
      <c r="M268" s="180" t="s">
        <v>12</v>
      </c>
      <c r="N268" s="184">
        <v>116052.2</v>
      </c>
      <c r="O268" s="184">
        <v>14430</v>
      </c>
      <c r="P268" s="184">
        <v>0</v>
      </c>
      <c r="Q268" s="184">
        <v>98685</v>
      </c>
      <c r="R268" s="184">
        <v>142866</v>
      </c>
      <c r="S268" s="184"/>
      <c r="T268" s="192">
        <v>40878</v>
      </c>
      <c r="U268" s="193">
        <v>0.10100373776825837</v>
      </c>
      <c r="V268" s="39" t="s">
        <v>654</v>
      </c>
      <c r="W268" s="36">
        <v>98600</v>
      </c>
      <c r="X268" s="37">
        <v>-85</v>
      </c>
      <c r="Y268" s="38" t="s">
        <v>61</v>
      </c>
      <c r="Z268" s="36">
        <v>-85</v>
      </c>
      <c r="AA268" s="164">
        <v>9.9999999999999867E-2</v>
      </c>
      <c r="AC268" s="165"/>
    </row>
    <row r="269" spans="1:29" ht="15.75" x14ac:dyDescent="0.25">
      <c r="A269" s="180" t="s">
        <v>655</v>
      </c>
      <c r="B269" s="188" t="s">
        <v>656</v>
      </c>
      <c r="C269" s="188"/>
      <c r="D269" s="176" t="s">
        <v>56</v>
      </c>
      <c r="E269" s="189">
        <v>40787</v>
      </c>
      <c r="F269" s="178" t="s">
        <v>57</v>
      </c>
      <c r="G269" s="180"/>
      <c r="H269" s="180" t="s">
        <v>58</v>
      </c>
      <c r="I269" s="180" t="s">
        <v>103</v>
      </c>
      <c r="J269" s="187">
        <v>-72.22</v>
      </c>
      <c r="K269" s="191"/>
      <c r="L269" s="180" t="s">
        <v>67</v>
      </c>
      <c r="M269" s="180" t="s">
        <v>14</v>
      </c>
      <c r="N269" s="184">
        <v>12985.077669902914</v>
      </c>
      <c r="O269" s="184">
        <v>14710</v>
      </c>
      <c r="P269" s="184">
        <v>0</v>
      </c>
      <c r="Q269" s="184">
        <v>10507</v>
      </c>
      <c r="R269" s="184">
        <v>14710</v>
      </c>
      <c r="S269" s="184"/>
      <c r="T269" s="192">
        <v>40787</v>
      </c>
      <c r="U269" s="193">
        <v>1</v>
      </c>
      <c r="V269" s="39"/>
      <c r="W269" s="36">
        <v>10507</v>
      </c>
      <c r="X269" s="37">
        <v>0</v>
      </c>
      <c r="Y269" s="38" t="s">
        <v>61</v>
      </c>
      <c r="Z269" s="36">
        <v>0</v>
      </c>
      <c r="AA269" s="164">
        <v>0.1000001456975077</v>
      </c>
      <c r="AC269" s="165"/>
    </row>
    <row r="270" spans="1:29" ht="15.75" x14ac:dyDescent="0.25">
      <c r="A270" s="180" t="s">
        <v>657</v>
      </c>
      <c r="B270" s="188" t="s">
        <v>658</v>
      </c>
      <c r="C270" s="188"/>
      <c r="D270" s="176" t="s">
        <v>56</v>
      </c>
      <c r="E270" s="189">
        <v>40787</v>
      </c>
      <c r="F270" s="178" t="s">
        <v>57</v>
      </c>
      <c r="G270" s="180"/>
      <c r="H270" s="180" t="s">
        <v>58</v>
      </c>
      <c r="I270" s="180" t="s">
        <v>59</v>
      </c>
      <c r="J270" s="187">
        <v>0</v>
      </c>
      <c r="K270" s="191">
        <v>40816</v>
      </c>
      <c r="L270" s="180" t="s">
        <v>67</v>
      </c>
      <c r="M270" s="180" t="s">
        <v>14</v>
      </c>
      <c r="N270" s="184">
        <v>6045.7766990291266</v>
      </c>
      <c r="O270" s="184">
        <v>5420</v>
      </c>
      <c r="P270" s="184">
        <v>0</v>
      </c>
      <c r="Q270" s="184">
        <v>4892</v>
      </c>
      <c r="R270" s="184">
        <v>6850</v>
      </c>
      <c r="S270" s="184"/>
      <c r="T270" s="192">
        <v>40787</v>
      </c>
      <c r="U270" s="193">
        <v>0.79124087591240877</v>
      </c>
      <c r="V270" s="39"/>
      <c r="W270" s="36">
        <v>4892</v>
      </c>
      <c r="X270" s="37">
        <v>0</v>
      </c>
      <c r="Y270" s="38" t="s">
        <v>61</v>
      </c>
      <c r="Z270" s="36">
        <v>0</v>
      </c>
      <c r="AA270" s="164">
        <v>9.9999726905634523E-2</v>
      </c>
      <c r="AC270" s="165"/>
    </row>
    <row r="271" spans="1:29" ht="15.75" x14ac:dyDescent="0.25">
      <c r="A271" s="180" t="s">
        <v>659</v>
      </c>
      <c r="B271" s="188" t="s">
        <v>660</v>
      </c>
      <c r="C271" s="188"/>
      <c r="D271" s="176" t="s">
        <v>56</v>
      </c>
      <c r="E271" s="189">
        <v>40884</v>
      </c>
      <c r="F271" s="190">
        <v>40886</v>
      </c>
      <c r="G271" s="180"/>
      <c r="H271" s="180" t="s">
        <v>78</v>
      </c>
      <c r="I271" s="180" t="s">
        <v>97</v>
      </c>
      <c r="J271" s="187">
        <v>105066.18</v>
      </c>
      <c r="K271" s="191"/>
      <c r="L271" s="180" t="s">
        <v>111</v>
      </c>
      <c r="M271" s="180" t="s">
        <v>12</v>
      </c>
      <c r="N271" s="184">
        <v>57944.1</v>
      </c>
      <c r="O271" s="184">
        <v>0</v>
      </c>
      <c r="P271" s="184">
        <v>0</v>
      </c>
      <c r="Q271" s="184">
        <v>73663</v>
      </c>
      <c r="R271" s="184">
        <v>106656</v>
      </c>
      <c r="S271" s="184"/>
      <c r="T271" s="192">
        <v>40878</v>
      </c>
      <c r="U271" s="193" t="s">
        <v>57</v>
      </c>
      <c r="V271" s="39" t="s">
        <v>661</v>
      </c>
      <c r="W271" s="36">
        <v>50142</v>
      </c>
      <c r="X271" s="37">
        <v>-23521</v>
      </c>
      <c r="Y271" s="38" t="s">
        <v>61</v>
      </c>
      <c r="Z271" s="36">
        <v>-23521</v>
      </c>
      <c r="AA271" s="164">
        <v>8.0000089465543933E-2</v>
      </c>
      <c r="AC271" s="165"/>
    </row>
    <row r="272" spans="1:29" ht="15.75" x14ac:dyDescent="0.25">
      <c r="A272" s="174" t="s">
        <v>662</v>
      </c>
      <c r="B272" s="175" t="s">
        <v>663</v>
      </c>
      <c r="C272" s="175"/>
      <c r="D272" s="176" t="s">
        <v>56</v>
      </c>
      <c r="E272" s="189">
        <v>40756</v>
      </c>
      <c r="F272" s="178" t="s">
        <v>57</v>
      </c>
      <c r="G272" s="179"/>
      <c r="H272" s="180" t="s">
        <v>58</v>
      </c>
      <c r="I272" s="180" t="s">
        <v>103</v>
      </c>
      <c r="J272" s="187">
        <v>2607.59</v>
      </c>
      <c r="K272" s="182"/>
      <c r="L272" s="179" t="s">
        <v>60</v>
      </c>
      <c r="M272" s="179" t="s">
        <v>12</v>
      </c>
      <c r="N272" s="183">
        <v>7818.961165048544</v>
      </c>
      <c r="O272" s="183">
        <v>0</v>
      </c>
      <c r="P272" s="183">
        <v>0</v>
      </c>
      <c r="Q272" s="184">
        <v>6327</v>
      </c>
      <c r="R272" s="183">
        <v>8860</v>
      </c>
      <c r="S272" s="183"/>
      <c r="T272" s="185">
        <v>40756</v>
      </c>
      <c r="U272" s="186" t="s">
        <v>57</v>
      </c>
      <c r="V272" s="40"/>
      <c r="W272" s="36">
        <v>6327</v>
      </c>
      <c r="X272" s="37">
        <v>0</v>
      </c>
      <c r="Y272" s="38" t="s">
        <v>61</v>
      </c>
      <c r="Z272" s="36">
        <v>0</v>
      </c>
      <c r="AA272" s="164">
        <v>9.996317237039487E-2</v>
      </c>
      <c r="AC272" s="165"/>
    </row>
    <row r="273" spans="1:29" ht="15.75" x14ac:dyDescent="0.25">
      <c r="A273" s="180" t="s">
        <v>664</v>
      </c>
      <c r="B273" s="188" t="s">
        <v>665</v>
      </c>
      <c r="C273" s="188"/>
      <c r="D273" s="176" t="s">
        <v>56</v>
      </c>
      <c r="E273" s="189">
        <v>40787</v>
      </c>
      <c r="F273" s="178" t="s">
        <v>57</v>
      </c>
      <c r="G273" s="180"/>
      <c r="H273" s="180" t="s">
        <v>58</v>
      </c>
      <c r="I273" s="180" t="s">
        <v>59</v>
      </c>
      <c r="J273" s="187">
        <v>33048.89</v>
      </c>
      <c r="K273" s="191">
        <v>40827</v>
      </c>
      <c r="L273" s="180" t="s">
        <v>60</v>
      </c>
      <c r="M273" s="180" t="s">
        <v>12</v>
      </c>
      <c r="N273" s="184">
        <v>31149.601941747573</v>
      </c>
      <c r="O273" s="184">
        <v>2280</v>
      </c>
      <c r="P273" s="184">
        <v>0</v>
      </c>
      <c r="Q273" s="184">
        <v>25205</v>
      </c>
      <c r="R273" s="184">
        <v>35290</v>
      </c>
      <c r="S273" s="184"/>
      <c r="T273" s="192">
        <v>40787</v>
      </c>
      <c r="U273" s="193">
        <v>6.4607537546047034E-2</v>
      </c>
      <c r="V273" s="39"/>
      <c r="W273" s="36">
        <v>25205</v>
      </c>
      <c r="X273" s="37">
        <v>0</v>
      </c>
      <c r="Y273" s="38" t="s">
        <v>61</v>
      </c>
      <c r="Z273" s="36">
        <v>0</v>
      </c>
      <c r="AA273" s="164">
        <v>0.10000009505490914</v>
      </c>
      <c r="AC273" s="165"/>
    </row>
    <row r="274" spans="1:29" ht="15.75" x14ac:dyDescent="0.25">
      <c r="A274" s="180" t="s">
        <v>666</v>
      </c>
      <c r="B274" s="188" t="s">
        <v>667</v>
      </c>
      <c r="C274" s="188"/>
      <c r="D274" s="176" t="s">
        <v>56</v>
      </c>
      <c r="E274" s="189">
        <v>40807</v>
      </c>
      <c r="F274" s="190">
        <v>40952</v>
      </c>
      <c r="G274" s="180"/>
      <c r="H274" s="180" t="s">
        <v>78</v>
      </c>
      <c r="I274" s="180" t="s">
        <v>103</v>
      </c>
      <c r="J274" s="187">
        <v>59063.05</v>
      </c>
      <c r="K274" s="191">
        <v>40812</v>
      </c>
      <c r="L274" s="180" t="s">
        <v>60</v>
      </c>
      <c r="M274" s="180" t="s">
        <v>12</v>
      </c>
      <c r="N274" s="184">
        <v>57680.44</v>
      </c>
      <c r="O274" s="184">
        <v>0</v>
      </c>
      <c r="P274" s="184">
        <v>0</v>
      </c>
      <c r="Q274" s="184">
        <v>49006.32</v>
      </c>
      <c r="R274" s="184">
        <v>65350</v>
      </c>
      <c r="S274" s="184"/>
      <c r="T274" s="192">
        <v>40940</v>
      </c>
      <c r="U274" s="193" t="s">
        <v>57</v>
      </c>
      <c r="V274" s="39"/>
      <c r="W274" s="36">
        <v>49006.32</v>
      </c>
      <c r="X274" s="37">
        <v>0</v>
      </c>
      <c r="Y274" s="38" t="s">
        <v>61</v>
      </c>
      <c r="Z274" s="36">
        <v>0</v>
      </c>
      <c r="AA274" s="164">
        <v>0.10000002593600255</v>
      </c>
      <c r="AC274" s="165"/>
    </row>
    <row r="275" spans="1:29" ht="15.75" x14ac:dyDescent="0.25">
      <c r="A275" s="180" t="s">
        <v>668</v>
      </c>
      <c r="B275" s="188" t="s">
        <v>669</v>
      </c>
      <c r="C275" s="188"/>
      <c r="D275" s="176" t="s">
        <v>56</v>
      </c>
      <c r="E275" s="189">
        <v>40848</v>
      </c>
      <c r="F275" s="178" t="s">
        <v>57</v>
      </c>
      <c r="G275" s="180"/>
      <c r="H275" s="180" t="s">
        <v>58</v>
      </c>
      <c r="I275" s="180" t="s">
        <v>103</v>
      </c>
      <c r="J275" s="187">
        <v>34718.82</v>
      </c>
      <c r="K275" s="191">
        <v>40871</v>
      </c>
      <c r="L275" s="180" t="s">
        <v>67</v>
      </c>
      <c r="M275" s="180" t="s">
        <v>14</v>
      </c>
      <c r="N275" s="184">
        <v>35424.165048543684</v>
      </c>
      <c r="O275" s="184">
        <v>40140</v>
      </c>
      <c r="P275" s="184">
        <v>0</v>
      </c>
      <c r="Q275" s="184">
        <v>30097</v>
      </c>
      <c r="R275" s="184">
        <v>40140</v>
      </c>
      <c r="S275" s="184"/>
      <c r="T275" s="192">
        <v>40848</v>
      </c>
      <c r="U275" s="193">
        <v>1</v>
      </c>
      <c r="V275" s="39"/>
      <c r="W275" s="36">
        <v>30097</v>
      </c>
      <c r="X275" s="37">
        <v>0</v>
      </c>
      <c r="Y275" s="38" t="s">
        <v>61</v>
      </c>
      <c r="Z275" s="36">
        <v>0</v>
      </c>
      <c r="AA275" s="164">
        <v>9.9999877298407647E-2</v>
      </c>
      <c r="AC275" s="165"/>
    </row>
    <row r="276" spans="1:29" ht="15.75" x14ac:dyDescent="0.25">
      <c r="A276" s="180" t="s">
        <v>670</v>
      </c>
      <c r="B276" s="188" t="s">
        <v>671</v>
      </c>
      <c r="C276" s="188"/>
      <c r="D276" s="176" t="s">
        <v>56</v>
      </c>
      <c r="E276" s="189">
        <v>40848</v>
      </c>
      <c r="F276" s="178" t="s">
        <v>57</v>
      </c>
      <c r="G276" s="180"/>
      <c r="H276" s="180" t="s">
        <v>58</v>
      </c>
      <c r="I276" s="180" t="s">
        <v>59</v>
      </c>
      <c r="J276" s="187">
        <v>0</v>
      </c>
      <c r="K276" s="191"/>
      <c r="L276" s="180" t="s">
        <v>64</v>
      </c>
      <c r="M276" s="180" t="s">
        <v>12</v>
      </c>
      <c r="N276" s="184">
        <v>40558.126213592244</v>
      </c>
      <c r="O276" s="184">
        <v>0</v>
      </c>
      <c r="P276" s="184">
        <v>0</v>
      </c>
      <c r="Q276" s="184">
        <v>32818</v>
      </c>
      <c r="R276" s="184">
        <v>55190</v>
      </c>
      <c r="S276" s="184"/>
      <c r="T276" s="192">
        <v>40848</v>
      </c>
      <c r="U276" s="193" t="s">
        <v>57</v>
      </c>
      <c r="V276" s="39"/>
      <c r="W276" s="36">
        <v>32818</v>
      </c>
      <c r="X276" s="37">
        <v>0</v>
      </c>
      <c r="Y276" s="38" t="s">
        <v>61</v>
      </c>
      <c r="Z276" s="36">
        <v>0</v>
      </c>
      <c r="AA276" s="164">
        <v>0.10000002477805503</v>
      </c>
      <c r="AC276" s="165"/>
    </row>
    <row r="277" spans="1:29" ht="15.75" x14ac:dyDescent="0.25">
      <c r="A277" s="180" t="s">
        <v>672</v>
      </c>
      <c r="B277" s="188" t="s">
        <v>673</v>
      </c>
      <c r="C277" s="188"/>
      <c r="D277" s="176" t="s">
        <v>56</v>
      </c>
      <c r="E277" s="189">
        <v>40787</v>
      </c>
      <c r="F277" s="178" t="s">
        <v>57</v>
      </c>
      <c r="G277" s="180"/>
      <c r="H277" s="180" t="s">
        <v>58</v>
      </c>
      <c r="I277" s="180" t="s">
        <v>103</v>
      </c>
      <c r="J277" s="187">
        <v>7600.84</v>
      </c>
      <c r="K277" s="191">
        <v>40877</v>
      </c>
      <c r="L277" s="180" t="s">
        <v>79</v>
      </c>
      <c r="M277" s="180" t="s">
        <v>12</v>
      </c>
      <c r="N277" s="184">
        <v>30173.281553398057</v>
      </c>
      <c r="O277" s="184">
        <v>2020</v>
      </c>
      <c r="P277" s="184">
        <v>0</v>
      </c>
      <c r="Q277" s="184">
        <v>24415</v>
      </c>
      <c r="R277" s="184">
        <v>34190</v>
      </c>
      <c r="S277" s="184"/>
      <c r="T277" s="192">
        <v>40787</v>
      </c>
      <c r="U277" s="193">
        <v>5.908160280783855E-2</v>
      </c>
      <c r="V277" s="39"/>
      <c r="W277" s="36">
        <v>24415</v>
      </c>
      <c r="X277" s="37">
        <v>0</v>
      </c>
      <c r="Y277" s="38" t="s">
        <v>61</v>
      </c>
      <c r="Z277" s="36">
        <v>0</v>
      </c>
      <c r="AA277" s="164">
        <v>0.10000013865705593</v>
      </c>
      <c r="AC277" s="165"/>
    </row>
    <row r="278" spans="1:29" ht="15.75" x14ac:dyDescent="0.25">
      <c r="A278" s="180" t="s">
        <v>674</v>
      </c>
      <c r="B278" s="188" t="s">
        <v>675</v>
      </c>
      <c r="C278" s="188"/>
      <c r="D278" s="176" t="s">
        <v>56</v>
      </c>
      <c r="E278" s="189">
        <v>40848</v>
      </c>
      <c r="F278" s="178" t="s">
        <v>57</v>
      </c>
      <c r="G278" s="180"/>
      <c r="H278" s="180" t="s">
        <v>58</v>
      </c>
      <c r="I278" s="180" t="s">
        <v>103</v>
      </c>
      <c r="J278" s="187">
        <v>1002.26</v>
      </c>
      <c r="K278" s="191"/>
      <c r="L278" s="180" t="s">
        <v>106</v>
      </c>
      <c r="M278" s="180" t="s">
        <v>14</v>
      </c>
      <c r="N278" s="184">
        <v>11844.155339805826</v>
      </c>
      <c r="O278" s="184">
        <v>13420</v>
      </c>
      <c r="P278" s="184">
        <v>0</v>
      </c>
      <c r="Q278" s="184">
        <v>10063</v>
      </c>
      <c r="R278" s="184">
        <v>13420</v>
      </c>
      <c r="S278" s="184"/>
      <c r="T278" s="192">
        <v>40848</v>
      </c>
      <c r="U278" s="193">
        <v>1</v>
      </c>
      <c r="V278" s="39"/>
      <c r="W278" s="36">
        <v>10063</v>
      </c>
      <c r="X278" s="37">
        <v>0</v>
      </c>
      <c r="Y278" s="38" t="s">
        <v>61</v>
      </c>
      <c r="Z278" s="36">
        <v>0</v>
      </c>
      <c r="AA278" s="164">
        <v>0.10000040305011382</v>
      </c>
      <c r="AC278" s="165"/>
    </row>
    <row r="279" spans="1:29" ht="15.75" x14ac:dyDescent="0.25">
      <c r="A279" s="180" t="s">
        <v>676</v>
      </c>
      <c r="B279" s="188" t="s">
        <v>677</v>
      </c>
      <c r="C279" s="188"/>
      <c r="D279" s="176" t="s">
        <v>56</v>
      </c>
      <c r="E279" s="189">
        <v>40807</v>
      </c>
      <c r="F279" s="190">
        <v>40816</v>
      </c>
      <c r="G279" s="180"/>
      <c r="H279" s="180" t="s">
        <v>78</v>
      </c>
      <c r="I279" s="180" t="s">
        <v>59</v>
      </c>
      <c r="J279" s="187">
        <v>123762.28</v>
      </c>
      <c r="K279" s="191">
        <v>40876</v>
      </c>
      <c r="L279" s="180" t="s">
        <v>64</v>
      </c>
      <c r="M279" s="180" t="s">
        <v>12</v>
      </c>
      <c r="N279" s="184">
        <v>135912.47572815535</v>
      </c>
      <c r="O279" s="184">
        <v>42910</v>
      </c>
      <c r="P279" s="184">
        <v>0</v>
      </c>
      <c r="Q279" s="184">
        <v>109974</v>
      </c>
      <c r="R279" s="184">
        <v>162750</v>
      </c>
      <c r="S279" s="184"/>
      <c r="T279" s="192">
        <v>40787</v>
      </c>
      <c r="U279" s="193">
        <v>0.26365591397849464</v>
      </c>
      <c r="V279" s="39"/>
      <c r="W279" s="36">
        <v>109974</v>
      </c>
      <c r="X279" s="37">
        <v>0</v>
      </c>
      <c r="Y279" s="38" t="s">
        <v>61</v>
      </c>
      <c r="Z279" s="36">
        <v>0</v>
      </c>
      <c r="AA279" s="164">
        <v>0.10000896621812938</v>
      </c>
      <c r="AC279" s="165"/>
    </row>
    <row r="280" spans="1:29" ht="15.75" x14ac:dyDescent="0.25">
      <c r="A280" s="180" t="s">
        <v>678</v>
      </c>
      <c r="B280" s="188" t="s">
        <v>679</v>
      </c>
      <c r="C280" s="188"/>
      <c r="D280" s="176" t="s">
        <v>56</v>
      </c>
      <c r="E280" s="189">
        <v>40952</v>
      </c>
      <c r="F280" s="190">
        <v>41100</v>
      </c>
      <c r="G280" s="180"/>
      <c r="H280" s="180" t="s">
        <v>78</v>
      </c>
      <c r="I280" s="180" t="s">
        <v>103</v>
      </c>
      <c r="J280" s="187">
        <v>97057.05</v>
      </c>
      <c r="K280" s="191">
        <v>40870</v>
      </c>
      <c r="L280" s="180" t="s">
        <v>60</v>
      </c>
      <c r="M280" s="180" t="s">
        <v>12</v>
      </c>
      <c r="N280" s="184">
        <v>57675.448159999993</v>
      </c>
      <c r="O280" s="184">
        <v>3950</v>
      </c>
      <c r="P280" s="184">
        <v>0</v>
      </c>
      <c r="Q280" s="184">
        <v>65999.929999999993</v>
      </c>
      <c r="R280" s="184">
        <v>98360</v>
      </c>
      <c r="S280" s="184"/>
      <c r="T280" s="192">
        <v>41183</v>
      </c>
      <c r="U280" s="193">
        <v>4.0158601057340385E-2</v>
      </c>
      <c r="V280" s="39" t="s">
        <v>606</v>
      </c>
      <c r="W280" s="36">
        <v>49002.080000000002</v>
      </c>
      <c r="X280" s="37">
        <v>-16997.849999999991</v>
      </c>
      <c r="Y280" s="38" t="s">
        <v>61</v>
      </c>
      <c r="Z280" s="36">
        <v>-16997.849999999991</v>
      </c>
      <c r="AA280" s="164">
        <v>9.9999999999999867E-2</v>
      </c>
      <c r="AC280" s="165"/>
    </row>
    <row r="281" spans="1:29" ht="15.75" x14ac:dyDescent="0.25">
      <c r="A281" s="180" t="s">
        <v>680</v>
      </c>
      <c r="B281" s="188" t="s">
        <v>681</v>
      </c>
      <c r="C281" s="188"/>
      <c r="D281" s="176" t="s">
        <v>56</v>
      </c>
      <c r="E281" s="189">
        <v>40875</v>
      </c>
      <c r="F281" s="190">
        <v>40886</v>
      </c>
      <c r="G281" s="180"/>
      <c r="H281" s="180" t="s">
        <v>78</v>
      </c>
      <c r="I281" s="180" t="s">
        <v>103</v>
      </c>
      <c r="J281" s="187">
        <v>71808.66</v>
      </c>
      <c r="K281" s="191"/>
      <c r="L281" s="180" t="s">
        <v>111</v>
      </c>
      <c r="M281" s="180" t="s">
        <v>12</v>
      </c>
      <c r="N281" s="184">
        <v>65673.070000000007</v>
      </c>
      <c r="O281" s="184">
        <v>22070</v>
      </c>
      <c r="P281" s="184">
        <v>0</v>
      </c>
      <c r="Q281" s="184">
        <v>55797</v>
      </c>
      <c r="R281" s="184">
        <v>83640</v>
      </c>
      <c r="S281" s="184"/>
      <c r="T281" s="192">
        <v>40848</v>
      </c>
      <c r="U281" s="193">
        <v>0.26386896221903394</v>
      </c>
      <c r="V281" s="39"/>
      <c r="W281" s="36">
        <v>55797</v>
      </c>
      <c r="X281" s="37">
        <v>0</v>
      </c>
      <c r="Y281" s="38" t="s">
        <v>61</v>
      </c>
      <c r="Z281" s="36">
        <v>0</v>
      </c>
      <c r="AA281" s="164">
        <v>0.10000001674963599</v>
      </c>
      <c r="AC281" s="165"/>
    </row>
    <row r="282" spans="1:29" ht="15.75" x14ac:dyDescent="0.25">
      <c r="A282" s="180" t="s">
        <v>682</v>
      </c>
      <c r="B282" s="188" t="s">
        <v>683</v>
      </c>
      <c r="C282" s="188"/>
      <c r="D282" s="176" t="s">
        <v>56</v>
      </c>
      <c r="E282" s="189">
        <v>41095</v>
      </c>
      <c r="F282" s="178" t="s">
        <v>57</v>
      </c>
      <c r="G282" s="180"/>
      <c r="H282" s="180" t="s">
        <v>58</v>
      </c>
      <c r="I282" s="180" t="s">
        <v>103</v>
      </c>
      <c r="J282" s="187">
        <v>30907.61</v>
      </c>
      <c r="K282" s="191"/>
      <c r="L282" s="180" t="s">
        <v>514</v>
      </c>
      <c r="M282" s="180" t="s">
        <v>16</v>
      </c>
      <c r="N282" s="184">
        <v>28283.86</v>
      </c>
      <c r="O282" s="184">
        <v>31110</v>
      </c>
      <c r="P282" s="184">
        <v>0</v>
      </c>
      <c r="Q282" s="184">
        <v>24030.47</v>
      </c>
      <c r="R282" s="184">
        <v>31110</v>
      </c>
      <c r="S282" s="184"/>
      <c r="T282" s="192">
        <v>41091</v>
      </c>
      <c r="U282" s="193">
        <v>1</v>
      </c>
      <c r="V282" s="39"/>
      <c r="W282" s="36">
        <v>24030.47</v>
      </c>
      <c r="X282" s="37">
        <v>0</v>
      </c>
      <c r="Y282" s="38" t="s">
        <v>61</v>
      </c>
      <c r="Z282" s="36">
        <v>0</v>
      </c>
      <c r="AA282" s="164">
        <v>9.9999875936325422E-2</v>
      </c>
      <c r="AC282" s="165"/>
    </row>
    <row r="283" spans="1:29" ht="15.75" x14ac:dyDescent="0.25">
      <c r="A283" s="180" t="s">
        <v>684</v>
      </c>
      <c r="B283" s="188" t="s">
        <v>685</v>
      </c>
      <c r="C283" s="188"/>
      <c r="D283" s="176" t="s">
        <v>56</v>
      </c>
      <c r="E283" s="189">
        <v>40854</v>
      </c>
      <c r="F283" s="190">
        <v>40861</v>
      </c>
      <c r="G283" s="180"/>
      <c r="H283" s="180" t="s">
        <v>78</v>
      </c>
      <c r="I283" s="180" t="s">
        <v>97</v>
      </c>
      <c r="J283" s="187">
        <v>40806.57</v>
      </c>
      <c r="K283" s="191">
        <v>40885</v>
      </c>
      <c r="L283" s="180" t="s">
        <v>64</v>
      </c>
      <c r="M283" s="180" t="s">
        <v>12</v>
      </c>
      <c r="N283" s="184">
        <v>64565.271844660201</v>
      </c>
      <c r="O283" s="184">
        <v>0</v>
      </c>
      <c r="P283" s="184">
        <v>0</v>
      </c>
      <c r="Q283" s="184">
        <v>54855.8</v>
      </c>
      <c r="R283" s="184">
        <v>86060</v>
      </c>
      <c r="S283" s="184"/>
      <c r="T283" s="192">
        <v>40848</v>
      </c>
      <c r="U283" s="193" t="s">
        <v>57</v>
      </c>
      <c r="V283" s="39"/>
      <c r="W283" s="36">
        <v>54855.8</v>
      </c>
      <c r="X283" s="37">
        <v>0</v>
      </c>
      <c r="Y283" s="38" t="s">
        <v>61</v>
      </c>
      <c r="Z283" s="36">
        <v>0</v>
      </c>
      <c r="AA283" s="164">
        <v>9.9999918983173952E-2</v>
      </c>
      <c r="AC283" s="165"/>
    </row>
    <row r="284" spans="1:29" ht="15.75" x14ac:dyDescent="0.25">
      <c r="A284" s="180" t="s">
        <v>686</v>
      </c>
      <c r="B284" s="188" t="s">
        <v>687</v>
      </c>
      <c r="C284" s="188"/>
      <c r="D284" s="176" t="s">
        <v>56</v>
      </c>
      <c r="E284" s="189">
        <v>40787</v>
      </c>
      <c r="F284" s="178" t="s">
        <v>57</v>
      </c>
      <c r="G284" s="180"/>
      <c r="H284" s="180" t="s">
        <v>58</v>
      </c>
      <c r="I284" s="180" t="s">
        <v>59</v>
      </c>
      <c r="J284" s="187">
        <v>0</v>
      </c>
      <c r="K284" s="191"/>
      <c r="L284" s="180" t="s">
        <v>67</v>
      </c>
      <c r="M284" s="180" t="s">
        <v>14</v>
      </c>
      <c r="N284" s="184">
        <v>18733.184466019415</v>
      </c>
      <c r="O284" s="184">
        <v>17770</v>
      </c>
      <c r="P284" s="184">
        <v>0</v>
      </c>
      <c r="Q284" s="184">
        <v>15158.14</v>
      </c>
      <c r="R284" s="184">
        <v>21220</v>
      </c>
      <c r="S284" s="184"/>
      <c r="T284" s="192">
        <v>40787</v>
      </c>
      <c r="U284" s="193">
        <v>0.83741753063147972</v>
      </c>
      <c r="V284" s="39"/>
      <c r="W284" s="36">
        <v>15158.14</v>
      </c>
      <c r="X284" s="37">
        <v>0</v>
      </c>
      <c r="Y284" s="38" t="s">
        <v>61</v>
      </c>
      <c r="Z284" s="36">
        <v>0</v>
      </c>
      <c r="AA284" s="164">
        <v>9.9999832474923167E-2</v>
      </c>
      <c r="AC284" s="165"/>
    </row>
    <row r="285" spans="1:29" ht="15.75" x14ac:dyDescent="0.25">
      <c r="A285" s="180" t="s">
        <v>688</v>
      </c>
      <c r="B285" s="188" t="s">
        <v>689</v>
      </c>
      <c r="C285" s="188"/>
      <c r="D285" s="176" t="s">
        <v>56</v>
      </c>
      <c r="E285" s="189">
        <v>40817</v>
      </c>
      <c r="F285" s="178" t="s">
        <v>57</v>
      </c>
      <c r="G285" s="180"/>
      <c r="H285" s="180" t="s">
        <v>58</v>
      </c>
      <c r="I285" s="180" t="s">
        <v>59</v>
      </c>
      <c r="J285" s="187">
        <v>0</v>
      </c>
      <c r="K285" s="191"/>
      <c r="L285" s="180" t="s">
        <v>64</v>
      </c>
      <c r="M285" s="180" t="s">
        <v>12</v>
      </c>
      <c r="N285" s="184">
        <v>21906.514563106797</v>
      </c>
      <c r="O285" s="184">
        <v>0</v>
      </c>
      <c r="P285" s="184">
        <v>0</v>
      </c>
      <c r="Q285" s="184">
        <v>17725.87</v>
      </c>
      <c r="R285" s="184">
        <v>24820</v>
      </c>
      <c r="S285" s="184"/>
      <c r="T285" s="192">
        <v>40817</v>
      </c>
      <c r="U285" s="193" t="s">
        <v>57</v>
      </c>
      <c r="V285" s="39"/>
      <c r="W285" s="36">
        <v>17725.87</v>
      </c>
      <c r="X285" s="37">
        <v>0</v>
      </c>
      <c r="Y285" s="38" t="s">
        <v>61</v>
      </c>
      <c r="Z285" s="36">
        <v>0</v>
      </c>
      <c r="AA285" s="164">
        <v>9.9999905779975196E-2</v>
      </c>
      <c r="AC285" s="165"/>
    </row>
    <row r="286" spans="1:29" ht="15.75" x14ac:dyDescent="0.25">
      <c r="A286" s="180" t="s">
        <v>690</v>
      </c>
      <c r="B286" s="188" t="s">
        <v>691</v>
      </c>
      <c r="C286" s="188"/>
      <c r="D286" s="176" t="s">
        <v>56</v>
      </c>
      <c r="E286" s="189">
        <v>41445</v>
      </c>
      <c r="F286" s="178" t="s">
        <v>57</v>
      </c>
      <c r="G286" s="180"/>
      <c r="H286" s="180" t="s">
        <v>58</v>
      </c>
      <c r="I286" s="180" t="s">
        <v>59</v>
      </c>
      <c r="J286" s="187">
        <v>40472.019999999997</v>
      </c>
      <c r="K286" s="191"/>
      <c r="L286" s="180" t="s">
        <v>413</v>
      </c>
      <c r="M286" s="180" t="s">
        <v>16</v>
      </c>
      <c r="N286" s="184">
        <v>1347.67</v>
      </c>
      <c r="O286" s="184">
        <v>40890</v>
      </c>
      <c r="P286" s="184">
        <v>0</v>
      </c>
      <c r="Q286" s="184">
        <v>1145</v>
      </c>
      <c r="R286" s="184">
        <v>40890</v>
      </c>
      <c r="S286" s="184"/>
      <c r="T286" s="192">
        <v>41426</v>
      </c>
      <c r="U286" s="193">
        <v>1</v>
      </c>
      <c r="V286" s="39"/>
      <c r="W286" s="36">
        <v>1145</v>
      </c>
      <c r="X286" s="37">
        <v>0</v>
      </c>
      <c r="Y286" s="38" t="s">
        <v>61</v>
      </c>
      <c r="Z286" s="36">
        <v>0</v>
      </c>
      <c r="AA286" s="164">
        <v>0.10000408113292258</v>
      </c>
      <c r="AC286" s="165"/>
    </row>
    <row r="287" spans="1:29" ht="15.75" x14ac:dyDescent="0.25">
      <c r="A287" s="180" t="s">
        <v>692</v>
      </c>
      <c r="B287" s="188" t="s">
        <v>693</v>
      </c>
      <c r="C287" s="188"/>
      <c r="D287" s="176" t="s">
        <v>56</v>
      </c>
      <c r="E287" s="189">
        <v>40848</v>
      </c>
      <c r="F287" s="178" t="s">
        <v>57</v>
      </c>
      <c r="G287" s="180"/>
      <c r="H287" s="180" t="s">
        <v>58</v>
      </c>
      <c r="I287" s="180" t="s">
        <v>59</v>
      </c>
      <c r="J287" s="187">
        <v>0</v>
      </c>
      <c r="K287" s="191"/>
      <c r="L287" s="180" t="s">
        <v>67</v>
      </c>
      <c r="M287" s="180" t="s">
        <v>14</v>
      </c>
      <c r="N287" s="184">
        <v>7604.5922330097092</v>
      </c>
      <c r="O287" s="184">
        <v>8340</v>
      </c>
      <c r="P287" s="184">
        <v>0</v>
      </c>
      <c r="Q287" s="184">
        <v>6461</v>
      </c>
      <c r="R287" s="184">
        <v>8620</v>
      </c>
      <c r="S287" s="184"/>
      <c r="T287" s="192">
        <v>40848</v>
      </c>
      <c r="U287" s="193">
        <v>0.9675174013921114</v>
      </c>
      <c r="V287" s="39"/>
      <c r="W287" s="36">
        <v>6461</v>
      </c>
      <c r="X287" s="37">
        <v>0</v>
      </c>
      <c r="Y287" s="38" t="s">
        <v>61</v>
      </c>
      <c r="Z287" s="36">
        <v>0</v>
      </c>
      <c r="AA287" s="164">
        <v>9.9999310457961066E-2</v>
      </c>
      <c r="AC287" s="165"/>
    </row>
    <row r="288" spans="1:29" ht="15.75" x14ac:dyDescent="0.25">
      <c r="A288" s="180" t="s">
        <v>694</v>
      </c>
      <c r="B288" s="188" t="s">
        <v>695</v>
      </c>
      <c r="C288" s="188"/>
      <c r="D288" s="176" t="s">
        <v>56</v>
      </c>
      <c r="E288" s="189">
        <v>41325</v>
      </c>
      <c r="F288" s="190">
        <v>41331</v>
      </c>
      <c r="G288" s="180"/>
      <c r="H288" s="180" t="s">
        <v>58</v>
      </c>
      <c r="I288" s="180" t="s">
        <v>97</v>
      </c>
      <c r="J288" s="187">
        <v>78949.84</v>
      </c>
      <c r="K288" s="191"/>
      <c r="L288" s="180" t="s">
        <v>67</v>
      </c>
      <c r="M288" s="180" t="s">
        <v>14</v>
      </c>
      <c r="N288" s="184">
        <v>4239.55</v>
      </c>
      <c r="O288" s="184">
        <v>80750</v>
      </c>
      <c r="P288" s="184">
        <v>0</v>
      </c>
      <c r="Q288" s="184">
        <v>3602</v>
      </c>
      <c r="R288" s="184">
        <v>80750</v>
      </c>
      <c r="S288" s="184"/>
      <c r="T288" s="192">
        <v>41306</v>
      </c>
      <c r="U288" s="193">
        <v>1</v>
      </c>
      <c r="V288" s="39"/>
      <c r="W288" s="36">
        <v>3602</v>
      </c>
      <c r="X288" s="37">
        <v>0</v>
      </c>
      <c r="Y288" s="38" t="s">
        <v>61</v>
      </c>
      <c r="Z288" s="36">
        <v>0</v>
      </c>
      <c r="AA288" s="164">
        <v>9.9998962154981275E-2</v>
      </c>
      <c r="AC288" s="165"/>
    </row>
    <row r="289" spans="1:29" ht="15.75" x14ac:dyDescent="0.25">
      <c r="A289" s="180" t="s">
        <v>696</v>
      </c>
      <c r="B289" s="188" t="s">
        <v>697</v>
      </c>
      <c r="C289" s="188"/>
      <c r="D289" s="176" t="s">
        <v>56</v>
      </c>
      <c r="E289" s="189">
        <v>40799</v>
      </c>
      <c r="F289" s="178" t="s">
        <v>57</v>
      </c>
      <c r="G289" s="180"/>
      <c r="H289" s="180" t="s">
        <v>58</v>
      </c>
      <c r="I289" s="180" t="s">
        <v>103</v>
      </c>
      <c r="J289" s="187">
        <v>45689.37</v>
      </c>
      <c r="K289" s="191">
        <v>40807</v>
      </c>
      <c r="L289" s="180" t="s">
        <v>111</v>
      </c>
      <c r="M289" s="180" t="s">
        <v>12</v>
      </c>
      <c r="N289" s="184">
        <v>30508.194174757286</v>
      </c>
      <c r="O289" s="184">
        <v>50610</v>
      </c>
      <c r="P289" s="184">
        <v>0</v>
      </c>
      <c r="Q289" s="184">
        <v>24686</v>
      </c>
      <c r="R289" s="184">
        <v>51780</v>
      </c>
      <c r="S289" s="184"/>
      <c r="T289" s="192">
        <v>40787</v>
      </c>
      <c r="U289" s="193">
        <v>0.97740440324449596</v>
      </c>
      <c r="V289" s="39"/>
      <c r="W289" s="36">
        <v>24686</v>
      </c>
      <c r="X289" s="37">
        <v>0</v>
      </c>
      <c r="Y289" s="38" t="s">
        <v>61</v>
      </c>
      <c r="Z289" s="36">
        <v>0</v>
      </c>
      <c r="AA289" s="164">
        <v>0.10000003875132846</v>
      </c>
      <c r="AC289" s="165"/>
    </row>
    <row r="290" spans="1:29" ht="15.75" x14ac:dyDescent="0.25">
      <c r="A290" s="180" t="s">
        <v>698</v>
      </c>
      <c r="B290" s="188" t="s">
        <v>699</v>
      </c>
      <c r="C290" s="188"/>
      <c r="D290" s="176" t="s">
        <v>56</v>
      </c>
      <c r="E290" s="189">
        <v>41079</v>
      </c>
      <c r="F290" s="190">
        <v>41158</v>
      </c>
      <c r="G290" s="180"/>
      <c r="H290" s="180" t="s">
        <v>78</v>
      </c>
      <c r="I290" s="180" t="s">
        <v>97</v>
      </c>
      <c r="J290" s="187">
        <v>58772.88</v>
      </c>
      <c r="K290" s="191"/>
      <c r="L290" s="180" t="s">
        <v>64</v>
      </c>
      <c r="M290" s="180" t="s">
        <v>12</v>
      </c>
      <c r="N290" s="184">
        <v>62206.8</v>
      </c>
      <c r="O290" s="184">
        <v>0</v>
      </c>
      <c r="P290" s="184">
        <v>0</v>
      </c>
      <c r="Q290" s="184">
        <v>50336</v>
      </c>
      <c r="R290" s="184">
        <v>80970</v>
      </c>
      <c r="S290" s="184"/>
      <c r="T290" s="192">
        <v>41061</v>
      </c>
      <c r="U290" s="193" t="s">
        <v>57</v>
      </c>
      <c r="V290" s="39"/>
      <c r="W290" s="36">
        <v>50336</v>
      </c>
      <c r="X290" s="37">
        <v>0</v>
      </c>
      <c r="Y290" s="38" t="s">
        <v>61</v>
      </c>
      <c r="Z290" s="36">
        <v>0</v>
      </c>
      <c r="AA290" s="164">
        <v>9.9983279252608082E-2</v>
      </c>
      <c r="AC290" s="165"/>
    </row>
    <row r="291" spans="1:29" ht="15.75" x14ac:dyDescent="0.25">
      <c r="A291" s="180" t="s">
        <v>700</v>
      </c>
      <c r="B291" s="188" t="s">
        <v>701</v>
      </c>
      <c r="C291" s="188"/>
      <c r="D291" s="176" t="s">
        <v>56</v>
      </c>
      <c r="E291" s="189">
        <v>40970</v>
      </c>
      <c r="F291" s="178" t="s">
        <v>57</v>
      </c>
      <c r="G291" s="180"/>
      <c r="H291" s="180" t="s">
        <v>58</v>
      </c>
      <c r="I291" s="180" t="s">
        <v>103</v>
      </c>
      <c r="J291" s="187">
        <v>22306.799999999999</v>
      </c>
      <c r="K291" s="191"/>
      <c r="L291" s="180" t="s">
        <v>60</v>
      </c>
      <c r="M291" s="180" t="s">
        <v>12</v>
      </c>
      <c r="N291" s="184">
        <v>18391.8</v>
      </c>
      <c r="O291" s="184">
        <v>0</v>
      </c>
      <c r="P291" s="184">
        <v>0</v>
      </c>
      <c r="Q291" s="184">
        <v>15626</v>
      </c>
      <c r="R291" s="184">
        <v>20230</v>
      </c>
      <c r="S291" s="184"/>
      <c r="T291" s="192">
        <v>40969</v>
      </c>
      <c r="U291" s="193" t="s">
        <v>57</v>
      </c>
      <c r="V291" s="39"/>
      <c r="W291" s="36">
        <v>15626</v>
      </c>
      <c r="X291" s="37">
        <v>0</v>
      </c>
      <c r="Y291" s="38" t="s">
        <v>61</v>
      </c>
      <c r="Z291" s="36">
        <v>0</v>
      </c>
      <c r="AA291" s="164">
        <v>9.9999880381487438E-2</v>
      </c>
      <c r="AC291" s="165"/>
    </row>
    <row r="292" spans="1:29" ht="15.75" x14ac:dyDescent="0.25">
      <c r="A292" s="180" t="s">
        <v>702</v>
      </c>
      <c r="B292" s="188" t="s">
        <v>703</v>
      </c>
      <c r="C292" s="188"/>
      <c r="D292" s="176" t="s">
        <v>56</v>
      </c>
      <c r="E292" s="189">
        <v>40892</v>
      </c>
      <c r="F292" s="190">
        <v>40893</v>
      </c>
      <c r="G292" s="180"/>
      <c r="H292" s="180" t="s">
        <v>78</v>
      </c>
      <c r="I292" s="180" t="s">
        <v>59</v>
      </c>
      <c r="J292" s="187">
        <v>9601.75</v>
      </c>
      <c r="K292" s="191">
        <v>40906</v>
      </c>
      <c r="L292" s="180" t="s">
        <v>79</v>
      </c>
      <c r="M292" s="180" t="s">
        <v>12</v>
      </c>
      <c r="N292" s="184">
        <v>175142.31067961166</v>
      </c>
      <c r="O292" s="184">
        <v>66220</v>
      </c>
      <c r="P292" s="184">
        <v>0</v>
      </c>
      <c r="Q292" s="184">
        <v>148804</v>
      </c>
      <c r="R292" s="184">
        <v>334410</v>
      </c>
      <c r="S292" s="184"/>
      <c r="T292" s="192">
        <v>40878</v>
      </c>
      <c r="U292" s="193">
        <v>0.1980203941269699</v>
      </c>
      <c r="V292" s="39"/>
      <c r="W292" s="36">
        <v>148804</v>
      </c>
      <c r="X292" s="37">
        <v>0</v>
      </c>
      <c r="Y292" s="38" t="s">
        <v>61</v>
      </c>
      <c r="Z292" s="36">
        <v>0</v>
      </c>
      <c r="AA292" s="164">
        <v>0.10000001682958759</v>
      </c>
      <c r="AC292" s="165"/>
    </row>
    <row r="293" spans="1:29" ht="15.75" x14ac:dyDescent="0.25">
      <c r="A293" s="180" t="s">
        <v>704</v>
      </c>
      <c r="B293" s="188" t="s">
        <v>705</v>
      </c>
      <c r="C293" s="188"/>
      <c r="D293" s="176" t="s">
        <v>56</v>
      </c>
      <c r="E293" s="189">
        <v>40787</v>
      </c>
      <c r="F293" s="178" t="s">
        <v>57</v>
      </c>
      <c r="G293" s="180"/>
      <c r="H293" s="180" t="s">
        <v>58</v>
      </c>
      <c r="I293" s="180" t="s">
        <v>103</v>
      </c>
      <c r="J293" s="187">
        <v>0.01</v>
      </c>
      <c r="K293" s="191"/>
      <c r="L293" s="180" t="s">
        <v>67</v>
      </c>
      <c r="M293" s="180" t="s">
        <v>14</v>
      </c>
      <c r="N293" s="184">
        <v>16995.407766990294</v>
      </c>
      <c r="O293" s="184">
        <v>17060</v>
      </c>
      <c r="P293" s="184">
        <v>0</v>
      </c>
      <c r="Q293" s="184">
        <v>13752</v>
      </c>
      <c r="R293" s="184">
        <v>19260</v>
      </c>
      <c r="S293" s="184"/>
      <c r="T293" s="192">
        <v>40787</v>
      </c>
      <c r="U293" s="193">
        <v>0.88577362409138105</v>
      </c>
      <c r="V293" s="39"/>
      <c r="W293" s="36">
        <v>13752</v>
      </c>
      <c r="X293" s="37">
        <v>0</v>
      </c>
      <c r="Y293" s="38" t="s">
        <v>61</v>
      </c>
      <c r="Z293" s="36">
        <v>0</v>
      </c>
      <c r="AA293" s="164">
        <v>9.9999907250795772E-2</v>
      </c>
      <c r="AC293" s="165"/>
    </row>
    <row r="294" spans="1:29" ht="15.75" x14ac:dyDescent="0.25">
      <c r="A294" s="180" t="s">
        <v>706</v>
      </c>
      <c r="B294" s="188" t="s">
        <v>707</v>
      </c>
      <c r="C294" s="188"/>
      <c r="D294" s="176" t="s">
        <v>56</v>
      </c>
      <c r="E294" s="189">
        <v>40826</v>
      </c>
      <c r="F294" s="190">
        <v>40837</v>
      </c>
      <c r="G294" s="180"/>
      <c r="H294" s="180" t="s">
        <v>78</v>
      </c>
      <c r="I294" s="180" t="s">
        <v>103</v>
      </c>
      <c r="J294" s="187">
        <v>8203.8799999999992</v>
      </c>
      <c r="K294" s="191">
        <v>40863</v>
      </c>
      <c r="L294" s="180" t="s">
        <v>79</v>
      </c>
      <c r="M294" s="180" t="s">
        <v>12</v>
      </c>
      <c r="N294" s="184">
        <v>82064.145631067993</v>
      </c>
      <c r="O294" s="184">
        <v>0</v>
      </c>
      <c r="P294" s="184">
        <v>0</v>
      </c>
      <c r="Q294" s="184">
        <v>66403</v>
      </c>
      <c r="R294" s="184">
        <v>126790</v>
      </c>
      <c r="S294" s="184"/>
      <c r="T294" s="192">
        <v>40817</v>
      </c>
      <c r="U294" s="193" t="s">
        <v>57</v>
      </c>
      <c r="V294" s="39"/>
      <c r="W294" s="36">
        <v>66403</v>
      </c>
      <c r="X294" s="37">
        <v>0</v>
      </c>
      <c r="Y294" s="38" t="s">
        <v>61</v>
      </c>
      <c r="Z294" s="36">
        <v>0</v>
      </c>
      <c r="AA294" s="164">
        <v>9.9999974278350612E-2</v>
      </c>
      <c r="AC294" s="165"/>
    </row>
    <row r="295" spans="1:29" ht="15.75" x14ac:dyDescent="0.25">
      <c r="A295" s="180" t="s">
        <v>708</v>
      </c>
      <c r="B295" s="188" t="s">
        <v>709</v>
      </c>
      <c r="C295" s="188"/>
      <c r="D295" s="176" t="s">
        <v>56</v>
      </c>
      <c r="E295" s="189">
        <v>40787</v>
      </c>
      <c r="F295" s="178" t="s">
        <v>57</v>
      </c>
      <c r="G295" s="180"/>
      <c r="H295" s="180" t="s">
        <v>58</v>
      </c>
      <c r="I295" s="180" t="s">
        <v>103</v>
      </c>
      <c r="J295" s="187">
        <v>-0.01</v>
      </c>
      <c r="K295" s="191"/>
      <c r="L295" s="180" t="s">
        <v>106</v>
      </c>
      <c r="M295" s="180" t="s">
        <v>14</v>
      </c>
      <c r="N295" s="184">
        <v>12407.932038834953</v>
      </c>
      <c r="O295" s="184">
        <v>11660</v>
      </c>
      <c r="P295" s="184">
        <v>0</v>
      </c>
      <c r="Q295" s="184">
        <v>10040</v>
      </c>
      <c r="R295" s="184">
        <v>14060</v>
      </c>
      <c r="S295" s="184"/>
      <c r="T295" s="192">
        <v>40787</v>
      </c>
      <c r="U295" s="193">
        <v>0.829302987197724</v>
      </c>
      <c r="V295" s="39"/>
      <c r="W295" s="36">
        <v>10040</v>
      </c>
      <c r="X295" s="37">
        <v>0</v>
      </c>
      <c r="Y295" s="38" t="s">
        <v>61</v>
      </c>
      <c r="Z295" s="36">
        <v>0</v>
      </c>
      <c r="AA295" s="164">
        <v>9.9999826136925707E-2</v>
      </c>
      <c r="AC295" s="165"/>
    </row>
    <row r="296" spans="1:29" ht="15.75" x14ac:dyDescent="0.25">
      <c r="A296" s="180" t="s">
        <v>710</v>
      </c>
      <c r="B296" s="188" t="s">
        <v>711</v>
      </c>
      <c r="C296" s="188"/>
      <c r="D296" s="176" t="s">
        <v>56</v>
      </c>
      <c r="E296" s="189">
        <v>41561</v>
      </c>
      <c r="F296" s="178">
        <v>41563</v>
      </c>
      <c r="G296" s="180"/>
      <c r="H296" s="180" t="s">
        <v>78</v>
      </c>
      <c r="I296" s="180" t="s">
        <v>59</v>
      </c>
      <c r="J296" s="187">
        <v>142370.54999999999</v>
      </c>
      <c r="K296" s="191"/>
      <c r="L296" s="180" t="s">
        <v>111</v>
      </c>
      <c r="M296" s="180" t="s">
        <v>12</v>
      </c>
      <c r="N296" s="184">
        <v>121100</v>
      </c>
      <c r="O296" s="184">
        <v>78500</v>
      </c>
      <c r="P296" s="184">
        <v>0</v>
      </c>
      <c r="Q296" s="184">
        <v>102888.7</v>
      </c>
      <c r="R296" s="184">
        <v>141778</v>
      </c>
      <c r="S296" s="184"/>
      <c r="T296" s="192">
        <v>41548</v>
      </c>
      <c r="U296" s="193">
        <v>0.55368251773900046</v>
      </c>
      <c r="V296" s="39"/>
      <c r="W296" s="36">
        <v>102888.7</v>
      </c>
      <c r="X296" s="37">
        <v>0</v>
      </c>
      <c r="Y296" s="38" t="s">
        <v>61</v>
      </c>
      <c r="Z296" s="36">
        <v>0</v>
      </c>
      <c r="AA296" s="164">
        <v>0.10000000090834016</v>
      </c>
      <c r="AC296" s="165"/>
    </row>
    <row r="297" spans="1:29" ht="15.75" x14ac:dyDescent="0.25">
      <c r="A297" s="180" t="s">
        <v>712</v>
      </c>
      <c r="B297" s="188" t="s">
        <v>713</v>
      </c>
      <c r="C297" s="188"/>
      <c r="D297" s="176" t="s">
        <v>56</v>
      </c>
      <c r="E297" s="189">
        <v>40794</v>
      </c>
      <c r="F297" s="190">
        <v>40807</v>
      </c>
      <c r="G297" s="180"/>
      <c r="H297" s="180" t="s">
        <v>78</v>
      </c>
      <c r="I297" s="180" t="s">
        <v>59</v>
      </c>
      <c r="J297" s="187">
        <v>64506.6</v>
      </c>
      <c r="K297" s="191">
        <v>40876</v>
      </c>
      <c r="L297" s="180" t="s">
        <v>111</v>
      </c>
      <c r="M297" s="180" t="s">
        <v>12</v>
      </c>
      <c r="N297" s="184">
        <v>58858.592233009716</v>
      </c>
      <c r="O297" s="184">
        <v>2320</v>
      </c>
      <c r="P297" s="184">
        <v>0</v>
      </c>
      <c r="Q297" s="184">
        <v>47626</v>
      </c>
      <c r="R297" s="184">
        <v>83900</v>
      </c>
      <c r="S297" s="184"/>
      <c r="T297" s="192">
        <v>40787</v>
      </c>
      <c r="U297" s="193">
        <v>2.7651966626936829E-2</v>
      </c>
      <c r="V297" s="39"/>
      <c r="W297" s="36">
        <v>47626</v>
      </c>
      <c r="X297" s="37">
        <v>0</v>
      </c>
      <c r="Y297" s="38" t="s">
        <v>61</v>
      </c>
      <c r="Z297" s="36">
        <v>0</v>
      </c>
      <c r="AA297" s="164">
        <v>0.10000000248579988</v>
      </c>
      <c r="AC297" s="165"/>
    </row>
    <row r="298" spans="1:29" ht="15.75" x14ac:dyDescent="0.25">
      <c r="A298" s="180" t="s">
        <v>714</v>
      </c>
      <c r="B298" s="188" t="s">
        <v>715</v>
      </c>
      <c r="C298" s="188"/>
      <c r="D298" s="176" t="s">
        <v>56</v>
      </c>
      <c r="E298" s="189">
        <v>40787</v>
      </c>
      <c r="F298" s="178" t="s">
        <v>57</v>
      </c>
      <c r="G298" s="180"/>
      <c r="H298" s="180" t="s">
        <v>58</v>
      </c>
      <c r="I298" s="180" t="s">
        <v>97</v>
      </c>
      <c r="J298" s="187">
        <v>56904.42</v>
      </c>
      <c r="K298" s="191">
        <v>40827</v>
      </c>
      <c r="L298" s="180" t="s">
        <v>79</v>
      </c>
      <c r="M298" s="180" t="s">
        <v>12</v>
      </c>
      <c r="N298" s="184">
        <v>27245.553398058251</v>
      </c>
      <c r="O298" s="184">
        <v>3470</v>
      </c>
      <c r="P298" s="184">
        <v>0</v>
      </c>
      <c r="Q298" s="184">
        <v>22046</v>
      </c>
      <c r="R298" s="184">
        <v>75420</v>
      </c>
      <c r="S298" s="184"/>
      <c r="T298" s="192">
        <v>40787</v>
      </c>
      <c r="U298" s="193">
        <v>4.6009016176080615E-2</v>
      </c>
      <c r="V298" s="39"/>
      <c r="W298" s="36">
        <v>22046</v>
      </c>
      <c r="X298" s="37">
        <v>0</v>
      </c>
      <c r="Y298" s="38" t="s">
        <v>61</v>
      </c>
      <c r="Z298" s="36">
        <v>0</v>
      </c>
      <c r="AA298" s="164">
        <v>0.10000017352794255</v>
      </c>
      <c r="AC298" s="165"/>
    </row>
    <row r="299" spans="1:29" ht="15.75" x14ac:dyDescent="0.25">
      <c r="A299" s="180" t="s">
        <v>716</v>
      </c>
      <c r="B299" s="188" t="s">
        <v>717</v>
      </c>
      <c r="C299" s="188"/>
      <c r="D299" s="176" t="s">
        <v>56</v>
      </c>
      <c r="E299" s="189">
        <v>41134</v>
      </c>
      <c r="F299" s="190">
        <v>41141</v>
      </c>
      <c r="G299" s="180"/>
      <c r="H299" s="180" t="s">
        <v>78</v>
      </c>
      <c r="I299" s="180" t="s">
        <v>59</v>
      </c>
      <c r="J299" s="187">
        <v>158818.72</v>
      </c>
      <c r="K299" s="191"/>
      <c r="L299" s="180" t="s">
        <v>79</v>
      </c>
      <c r="M299" s="180" t="s">
        <v>12</v>
      </c>
      <c r="N299" s="184">
        <v>104988.4</v>
      </c>
      <c r="O299" s="184">
        <v>1110</v>
      </c>
      <c r="P299" s="184">
        <v>0</v>
      </c>
      <c r="Q299" s="184">
        <v>89200</v>
      </c>
      <c r="R299" s="184">
        <v>153050</v>
      </c>
      <c r="S299" s="184"/>
      <c r="T299" s="192">
        <v>41122</v>
      </c>
      <c r="U299" s="193">
        <v>7.2525318523358378E-3</v>
      </c>
      <c r="V299" s="39"/>
      <c r="W299" s="36">
        <v>89200</v>
      </c>
      <c r="X299" s="37">
        <v>0</v>
      </c>
      <c r="Y299" s="38" t="s">
        <v>61</v>
      </c>
      <c r="Z299" s="36">
        <v>0</v>
      </c>
      <c r="AA299" s="164">
        <v>9.9999999999999867E-2</v>
      </c>
      <c r="AC299" s="165"/>
    </row>
    <row r="300" spans="1:29" ht="15.75" x14ac:dyDescent="0.25">
      <c r="A300" s="180" t="s">
        <v>718</v>
      </c>
      <c r="B300" s="188" t="s">
        <v>719</v>
      </c>
      <c r="C300" s="188"/>
      <c r="D300" s="176" t="s">
        <v>56</v>
      </c>
      <c r="E300" s="189">
        <v>40988</v>
      </c>
      <c r="F300" s="178" t="s">
        <v>57</v>
      </c>
      <c r="G300" s="180"/>
      <c r="H300" s="180" t="s">
        <v>58</v>
      </c>
      <c r="I300" s="180" t="s">
        <v>103</v>
      </c>
      <c r="J300" s="187">
        <v>25660.18</v>
      </c>
      <c r="K300" s="191"/>
      <c r="L300" s="180" t="s">
        <v>60</v>
      </c>
      <c r="M300" s="180" t="s">
        <v>12</v>
      </c>
      <c r="N300" s="184">
        <v>35076.949999999997</v>
      </c>
      <c r="O300" s="184">
        <v>0</v>
      </c>
      <c r="P300" s="184">
        <v>0</v>
      </c>
      <c r="Q300" s="184">
        <v>29802</v>
      </c>
      <c r="R300" s="184">
        <v>51490</v>
      </c>
      <c r="S300" s="184"/>
      <c r="T300" s="192">
        <v>40969</v>
      </c>
      <c r="U300" s="193" t="s">
        <v>57</v>
      </c>
      <c r="V300" s="39"/>
      <c r="W300" s="36">
        <v>29802</v>
      </c>
      <c r="X300" s="37">
        <v>0</v>
      </c>
      <c r="Y300" s="38" t="s">
        <v>61</v>
      </c>
      <c r="Z300" s="36">
        <v>0</v>
      </c>
      <c r="AA300" s="164">
        <v>9.9999874561513824E-2</v>
      </c>
      <c r="AC300" s="165"/>
    </row>
    <row r="301" spans="1:29" ht="15.75" x14ac:dyDescent="0.25">
      <c r="A301" s="180" t="s">
        <v>720</v>
      </c>
      <c r="B301" s="188" t="s">
        <v>721</v>
      </c>
      <c r="C301" s="188"/>
      <c r="D301" s="176" t="s">
        <v>56</v>
      </c>
      <c r="E301" s="189">
        <v>41106</v>
      </c>
      <c r="F301" s="190">
        <v>41438</v>
      </c>
      <c r="G301" s="180"/>
      <c r="H301" s="180" t="s">
        <v>78</v>
      </c>
      <c r="I301" s="180" t="s">
        <v>103</v>
      </c>
      <c r="J301" s="187">
        <v>280395.08</v>
      </c>
      <c r="K301" s="191"/>
      <c r="L301" s="180" t="s">
        <v>111</v>
      </c>
      <c r="M301" s="180" t="s">
        <v>12</v>
      </c>
      <c r="N301" s="184">
        <v>237269.08</v>
      </c>
      <c r="O301" s="184">
        <v>71480</v>
      </c>
      <c r="P301" s="184">
        <v>0</v>
      </c>
      <c r="Q301" s="184">
        <v>201588</v>
      </c>
      <c r="R301" s="184">
        <v>297170</v>
      </c>
      <c r="S301" s="184"/>
      <c r="T301" s="192">
        <v>41091</v>
      </c>
      <c r="U301" s="193">
        <v>0.24053572029478076</v>
      </c>
      <c r="V301" s="39" t="s">
        <v>207</v>
      </c>
      <c r="W301" s="36">
        <v>201588</v>
      </c>
      <c r="X301" s="37">
        <v>0</v>
      </c>
      <c r="Y301" s="38" t="s">
        <v>61</v>
      </c>
      <c r="Z301" s="36">
        <v>0</v>
      </c>
      <c r="AA301" s="164">
        <v>0.10000001854434659</v>
      </c>
      <c r="AC301" s="165"/>
    </row>
    <row r="302" spans="1:29" ht="15.75" x14ac:dyDescent="0.25">
      <c r="A302" s="180" t="s">
        <v>722</v>
      </c>
      <c r="B302" s="188" t="s">
        <v>723</v>
      </c>
      <c r="C302" s="188"/>
      <c r="D302" s="176" t="s">
        <v>56</v>
      </c>
      <c r="E302" s="189">
        <v>40984</v>
      </c>
      <c r="F302" s="190">
        <v>41100</v>
      </c>
      <c r="G302" s="180"/>
      <c r="H302" s="180" t="s">
        <v>78</v>
      </c>
      <c r="I302" s="180" t="s">
        <v>59</v>
      </c>
      <c r="J302" s="187">
        <v>0</v>
      </c>
      <c r="K302" s="191"/>
      <c r="L302" s="180" t="s">
        <v>64</v>
      </c>
      <c r="M302" s="180" t="s">
        <v>12</v>
      </c>
      <c r="N302" s="184">
        <v>119392.53</v>
      </c>
      <c r="O302" s="184">
        <v>43870</v>
      </c>
      <c r="P302" s="184">
        <v>0</v>
      </c>
      <c r="Q302" s="184">
        <v>101438</v>
      </c>
      <c r="R302" s="184">
        <v>140090</v>
      </c>
      <c r="S302" s="184"/>
      <c r="T302" s="192">
        <v>40969</v>
      </c>
      <c r="U302" s="193">
        <v>0.31315582839603112</v>
      </c>
      <c r="V302" s="39" t="s">
        <v>250</v>
      </c>
      <c r="W302" s="36">
        <v>101438</v>
      </c>
      <c r="X302" s="37">
        <v>0</v>
      </c>
      <c r="Y302" s="38" t="s">
        <v>61</v>
      </c>
      <c r="Z302" s="36">
        <v>0</v>
      </c>
      <c r="AA302" s="164">
        <v>0.10000003685322811</v>
      </c>
      <c r="AC302" s="165"/>
    </row>
    <row r="303" spans="1:29" ht="15.75" x14ac:dyDescent="0.25">
      <c r="A303" s="180" t="s">
        <v>724</v>
      </c>
      <c r="B303" s="188" t="s">
        <v>725</v>
      </c>
      <c r="C303" s="188"/>
      <c r="D303" s="176" t="s">
        <v>56</v>
      </c>
      <c r="E303" s="189">
        <v>40988</v>
      </c>
      <c r="F303" s="190">
        <v>40994</v>
      </c>
      <c r="G303" s="180"/>
      <c r="H303" s="180" t="s">
        <v>58</v>
      </c>
      <c r="I303" s="180" t="s">
        <v>97</v>
      </c>
      <c r="J303" s="187">
        <v>70816.039999999994</v>
      </c>
      <c r="K303" s="191"/>
      <c r="L303" s="180" t="s">
        <v>60</v>
      </c>
      <c r="M303" s="180" t="s">
        <v>12</v>
      </c>
      <c r="N303" s="184">
        <v>43452.486000000004</v>
      </c>
      <c r="O303" s="184">
        <v>0</v>
      </c>
      <c r="P303" s="184">
        <v>0</v>
      </c>
      <c r="Q303" s="184">
        <v>36918</v>
      </c>
      <c r="R303" s="184">
        <v>72290</v>
      </c>
      <c r="S303" s="184"/>
      <c r="T303" s="192">
        <v>40969</v>
      </c>
      <c r="U303" s="193" t="s">
        <v>57</v>
      </c>
      <c r="V303" s="39"/>
      <c r="W303" s="36">
        <v>36918</v>
      </c>
      <c r="X303" s="37">
        <v>0</v>
      </c>
      <c r="Y303" s="38" t="s">
        <v>61</v>
      </c>
      <c r="Z303" s="36">
        <v>0</v>
      </c>
      <c r="AA303" s="164">
        <v>0.10000000000000009</v>
      </c>
      <c r="AC303" s="165"/>
    </row>
    <row r="304" spans="1:29" ht="15.75" x14ac:dyDescent="0.25">
      <c r="A304" s="180" t="s">
        <v>726</v>
      </c>
      <c r="B304" s="188" t="s">
        <v>727</v>
      </c>
      <c r="C304" s="188"/>
      <c r="D304" s="176" t="s">
        <v>56</v>
      </c>
      <c r="E304" s="189">
        <v>40787</v>
      </c>
      <c r="F304" s="178" t="s">
        <v>57</v>
      </c>
      <c r="G304" s="180"/>
      <c r="H304" s="180" t="s">
        <v>58</v>
      </c>
      <c r="I304" s="180" t="s">
        <v>103</v>
      </c>
      <c r="J304" s="187">
        <v>-0.01</v>
      </c>
      <c r="K304" s="191"/>
      <c r="L304" s="180" t="s">
        <v>64</v>
      </c>
      <c r="M304" s="180" t="s">
        <v>12</v>
      </c>
      <c r="N304" s="184">
        <v>35146.339805825242</v>
      </c>
      <c r="O304" s="184">
        <v>11510</v>
      </c>
      <c r="P304" s="184">
        <v>0</v>
      </c>
      <c r="Q304" s="184">
        <v>28439</v>
      </c>
      <c r="R304" s="184">
        <v>45190</v>
      </c>
      <c r="S304" s="184"/>
      <c r="T304" s="192">
        <v>40787</v>
      </c>
      <c r="U304" s="193">
        <v>0.25470236778048239</v>
      </c>
      <c r="V304" s="39"/>
      <c r="W304" s="36">
        <v>28439</v>
      </c>
      <c r="X304" s="37">
        <v>0</v>
      </c>
      <c r="Y304" s="38" t="s">
        <v>61</v>
      </c>
      <c r="Z304" s="36">
        <v>0</v>
      </c>
      <c r="AA304" s="164">
        <v>0.1000000518235431</v>
      </c>
      <c r="AC304" s="165"/>
    </row>
    <row r="305" spans="1:29" ht="15.75" x14ac:dyDescent="0.25">
      <c r="A305" s="180" t="s">
        <v>728</v>
      </c>
      <c r="B305" s="188" t="s">
        <v>729</v>
      </c>
      <c r="C305" s="188"/>
      <c r="D305" s="176" t="s">
        <v>56</v>
      </c>
      <c r="E305" s="189">
        <v>40787</v>
      </c>
      <c r="F305" s="178" t="s">
        <v>57</v>
      </c>
      <c r="G305" s="180"/>
      <c r="H305" s="180" t="s">
        <v>58</v>
      </c>
      <c r="I305" s="180" t="s">
        <v>59</v>
      </c>
      <c r="J305" s="187">
        <v>0</v>
      </c>
      <c r="K305" s="191"/>
      <c r="L305" s="180" t="s">
        <v>67</v>
      </c>
      <c r="M305" s="180" t="s">
        <v>14</v>
      </c>
      <c r="N305" s="184">
        <v>27772.883495145634</v>
      </c>
      <c r="O305" s="184">
        <v>31470</v>
      </c>
      <c r="P305" s="184">
        <v>0</v>
      </c>
      <c r="Q305" s="184">
        <v>22472.7</v>
      </c>
      <c r="R305" s="184">
        <v>31470</v>
      </c>
      <c r="S305" s="184"/>
      <c r="T305" s="192">
        <v>40787</v>
      </c>
      <c r="U305" s="193">
        <v>1</v>
      </c>
      <c r="V305" s="39"/>
      <c r="W305" s="36">
        <v>22472.7</v>
      </c>
      <c r="X305" s="37">
        <v>0</v>
      </c>
      <c r="Y305" s="38" t="s">
        <v>61</v>
      </c>
      <c r="Z305" s="36">
        <v>0</v>
      </c>
      <c r="AA305" s="164">
        <v>9.9999889106239248E-2</v>
      </c>
      <c r="AC305" s="165"/>
    </row>
    <row r="306" spans="1:29" ht="15.75" x14ac:dyDescent="0.25">
      <c r="A306" s="180" t="s">
        <v>730</v>
      </c>
      <c r="B306" s="188" t="s">
        <v>731</v>
      </c>
      <c r="C306" s="188"/>
      <c r="D306" s="176" t="s">
        <v>56</v>
      </c>
      <c r="E306" s="189">
        <v>40800</v>
      </c>
      <c r="F306" s="190">
        <v>40885</v>
      </c>
      <c r="G306" s="180"/>
      <c r="H306" s="180" t="s">
        <v>78</v>
      </c>
      <c r="I306" s="180" t="s">
        <v>103</v>
      </c>
      <c r="J306" s="187">
        <v>6529.87</v>
      </c>
      <c r="K306" s="191"/>
      <c r="L306" s="180" t="s">
        <v>79</v>
      </c>
      <c r="M306" s="180" t="s">
        <v>12</v>
      </c>
      <c r="N306" s="184">
        <v>135975.63106796116</v>
      </c>
      <c r="O306" s="184">
        <v>0</v>
      </c>
      <c r="P306" s="184">
        <v>0</v>
      </c>
      <c r="Q306" s="184">
        <v>110026</v>
      </c>
      <c r="R306" s="184">
        <v>200410</v>
      </c>
      <c r="S306" s="184"/>
      <c r="T306" s="192">
        <v>40787</v>
      </c>
      <c r="U306" s="193" t="s">
        <v>57</v>
      </c>
      <c r="V306" s="39"/>
      <c r="W306" s="36">
        <v>110026</v>
      </c>
      <c r="X306" s="37">
        <v>0</v>
      </c>
      <c r="Y306" s="38" t="s">
        <v>61</v>
      </c>
      <c r="Z306" s="36">
        <v>0</v>
      </c>
      <c r="AA306" s="164">
        <v>9.9999991651130937E-2</v>
      </c>
      <c r="AC306" s="165"/>
    </row>
    <row r="307" spans="1:29" ht="15.75" x14ac:dyDescent="0.25">
      <c r="A307" s="180" t="s">
        <v>732</v>
      </c>
      <c r="B307" s="188" t="s">
        <v>733</v>
      </c>
      <c r="C307" s="188"/>
      <c r="D307" s="176" t="s">
        <v>56</v>
      </c>
      <c r="E307" s="189">
        <v>40807</v>
      </c>
      <c r="F307" s="190">
        <v>40816</v>
      </c>
      <c r="G307" s="180"/>
      <c r="H307" s="180" t="s">
        <v>78</v>
      </c>
      <c r="I307" s="180" t="s">
        <v>97</v>
      </c>
      <c r="J307" s="187">
        <v>76173.460000000006</v>
      </c>
      <c r="K307" s="191">
        <v>40850</v>
      </c>
      <c r="L307" s="180" t="s">
        <v>79</v>
      </c>
      <c r="M307" s="180" t="s">
        <v>12</v>
      </c>
      <c r="N307" s="184">
        <v>64681.844660194191</v>
      </c>
      <c r="O307" s="184">
        <v>22340</v>
      </c>
      <c r="P307" s="184">
        <v>0</v>
      </c>
      <c r="Q307" s="184">
        <v>52337.91</v>
      </c>
      <c r="R307" s="184">
        <v>107380</v>
      </c>
      <c r="S307" s="184"/>
      <c r="T307" s="192">
        <v>40787</v>
      </c>
      <c r="U307" s="193">
        <v>0.20804619109703856</v>
      </c>
      <c r="V307" s="39"/>
      <c r="W307" s="36">
        <v>52337.91</v>
      </c>
      <c r="X307" s="37">
        <v>0</v>
      </c>
      <c r="Y307" s="38" t="s">
        <v>61</v>
      </c>
      <c r="Z307" s="36">
        <v>0</v>
      </c>
      <c r="AA307" s="164">
        <v>0.10000065621797183</v>
      </c>
      <c r="AC307" s="165"/>
    </row>
    <row r="308" spans="1:29" ht="15.75" x14ac:dyDescent="0.25">
      <c r="A308" s="180" t="s">
        <v>734</v>
      </c>
      <c r="B308" s="188" t="s">
        <v>735</v>
      </c>
      <c r="C308" s="188"/>
      <c r="D308" s="176" t="s">
        <v>56</v>
      </c>
      <c r="E308" s="189">
        <v>40781</v>
      </c>
      <c r="F308" s="190">
        <v>40788</v>
      </c>
      <c r="G308" s="180"/>
      <c r="H308" s="180" t="s">
        <v>78</v>
      </c>
      <c r="I308" s="180" t="s">
        <v>97</v>
      </c>
      <c r="J308" s="187">
        <v>119954.38</v>
      </c>
      <c r="K308" s="191"/>
      <c r="L308" s="180" t="s">
        <v>111</v>
      </c>
      <c r="M308" s="180" t="s">
        <v>12</v>
      </c>
      <c r="N308" s="184">
        <v>93588.44660194176</v>
      </c>
      <c r="O308" s="184">
        <v>0</v>
      </c>
      <c r="P308" s="184">
        <v>0</v>
      </c>
      <c r="Q308" s="184">
        <v>75728</v>
      </c>
      <c r="R308" s="184">
        <v>145800</v>
      </c>
      <c r="S308" s="184"/>
      <c r="T308" s="192">
        <v>40756</v>
      </c>
      <c r="U308" s="193" t="s">
        <v>57</v>
      </c>
      <c r="V308" s="39"/>
      <c r="W308" s="36">
        <v>75728</v>
      </c>
      <c r="X308" s="37">
        <v>0</v>
      </c>
      <c r="Y308" s="38" t="s">
        <v>61</v>
      </c>
      <c r="Z308" s="36">
        <v>0</v>
      </c>
      <c r="AA308" s="164">
        <v>9.999997416493045E-2</v>
      </c>
      <c r="AC308" s="165"/>
    </row>
    <row r="309" spans="1:29" ht="15.75" x14ac:dyDescent="0.25">
      <c r="A309" s="180" t="s">
        <v>736</v>
      </c>
      <c r="B309" s="188" t="s">
        <v>737</v>
      </c>
      <c r="C309" s="188"/>
      <c r="D309" s="176" t="s">
        <v>56</v>
      </c>
      <c r="E309" s="189">
        <v>40756</v>
      </c>
      <c r="F309" s="178" t="s">
        <v>57</v>
      </c>
      <c r="G309" s="180"/>
      <c r="H309" s="180" t="s">
        <v>58</v>
      </c>
      <c r="I309" s="180" t="s">
        <v>103</v>
      </c>
      <c r="J309" s="187">
        <v>38620.089999999997</v>
      </c>
      <c r="K309" s="191">
        <v>40786</v>
      </c>
      <c r="L309" s="180" t="s">
        <v>87</v>
      </c>
      <c r="M309" s="180" t="s">
        <v>15</v>
      </c>
      <c r="N309" s="184">
        <v>39171.844660194176</v>
      </c>
      <c r="O309" s="184">
        <v>35100</v>
      </c>
      <c r="P309" s="184">
        <v>0</v>
      </c>
      <c r="Q309" s="184">
        <v>31697</v>
      </c>
      <c r="R309" s="184">
        <v>50690</v>
      </c>
      <c r="S309" s="184"/>
      <c r="T309" s="192">
        <v>40756</v>
      </c>
      <c r="U309" s="193">
        <v>0.69244426908660484</v>
      </c>
      <c r="V309" s="39"/>
      <c r="W309" s="36">
        <v>31697</v>
      </c>
      <c r="X309" s="37">
        <v>0</v>
      </c>
      <c r="Y309" s="38" t="s">
        <v>61</v>
      </c>
      <c r="Z309" s="36">
        <v>0</v>
      </c>
      <c r="AA309" s="164">
        <v>9.9974929789176548E-2</v>
      </c>
      <c r="AC309" s="165"/>
    </row>
    <row r="310" spans="1:29" ht="15.75" x14ac:dyDescent="0.25">
      <c r="A310" s="180" t="s">
        <v>738</v>
      </c>
      <c r="B310" s="188" t="s">
        <v>739</v>
      </c>
      <c r="C310" s="188"/>
      <c r="D310" s="176" t="s">
        <v>56</v>
      </c>
      <c r="E310" s="190">
        <v>40938</v>
      </c>
      <c r="F310" s="178" t="s">
        <v>57</v>
      </c>
      <c r="G310" s="180"/>
      <c r="H310" s="180" t="s">
        <v>58</v>
      </c>
      <c r="I310" s="180" t="s">
        <v>103</v>
      </c>
      <c r="J310" s="187">
        <v>50287.48</v>
      </c>
      <c r="K310" s="191"/>
      <c r="L310" s="180" t="s">
        <v>60</v>
      </c>
      <c r="M310" s="180" t="s">
        <v>12</v>
      </c>
      <c r="N310" s="184">
        <v>35156.99</v>
      </c>
      <c r="O310" s="184">
        <v>0</v>
      </c>
      <c r="P310" s="184">
        <v>0</v>
      </c>
      <c r="Q310" s="184">
        <v>29870</v>
      </c>
      <c r="R310" s="184">
        <v>51580</v>
      </c>
      <c r="S310" s="184"/>
      <c r="T310" s="192">
        <v>40909</v>
      </c>
      <c r="U310" s="193" t="s">
        <v>57</v>
      </c>
      <c r="V310" s="39"/>
      <c r="W310" s="36">
        <v>29870</v>
      </c>
      <c r="X310" s="37">
        <v>0</v>
      </c>
      <c r="Y310" s="38" t="s">
        <v>61</v>
      </c>
      <c r="Z310" s="36">
        <v>0</v>
      </c>
      <c r="AA310" s="164">
        <v>9.9999999999999867E-2</v>
      </c>
      <c r="AC310" s="165"/>
    </row>
    <row r="311" spans="1:29" ht="15.75" x14ac:dyDescent="0.25">
      <c r="A311" s="180" t="s">
        <v>740</v>
      </c>
      <c r="B311" s="188" t="s">
        <v>741</v>
      </c>
      <c r="C311" s="188"/>
      <c r="D311" s="176" t="s">
        <v>56</v>
      </c>
      <c r="E311" s="189">
        <v>40928</v>
      </c>
      <c r="F311" s="178" t="s">
        <v>57</v>
      </c>
      <c r="G311" s="180"/>
      <c r="H311" s="180" t="s">
        <v>58</v>
      </c>
      <c r="I311" s="180" t="s">
        <v>59</v>
      </c>
      <c r="J311" s="187">
        <v>0</v>
      </c>
      <c r="K311" s="191"/>
      <c r="L311" s="180" t="s">
        <v>67</v>
      </c>
      <c r="M311" s="180" t="s">
        <v>14</v>
      </c>
      <c r="N311" s="184">
        <v>17950.43</v>
      </c>
      <c r="O311" s="184">
        <v>13680</v>
      </c>
      <c r="P311" s="184">
        <v>0</v>
      </c>
      <c r="Q311" s="184">
        <v>15251</v>
      </c>
      <c r="R311" s="184">
        <v>19750</v>
      </c>
      <c r="S311" s="184"/>
      <c r="T311" s="192">
        <v>40909</v>
      </c>
      <c r="U311" s="193">
        <v>0.69265822784810127</v>
      </c>
      <c r="V311" s="39"/>
      <c r="W311" s="36">
        <v>15251</v>
      </c>
      <c r="X311" s="37">
        <v>0</v>
      </c>
      <c r="Y311" s="38" t="s">
        <v>61</v>
      </c>
      <c r="Z311" s="36">
        <v>0</v>
      </c>
      <c r="AA311" s="164">
        <v>0.10000018383963805</v>
      </c>
      <c r="AC311" s="165"/>
    </row>
    <row r="312" spans="1:29" ht="15.75" x14ac:dyDescent="0.25">
      <c r="A312" s="180" t="s">
        <v>742</v>
      </c>
      <c r="B312" s="188" t="s">
        <v>743</v>
      </c>
      <c r="C312" s="188"/>
      <c r="D312" s="176" t="s">
        <v>56</v>
      </c>
      <c r="E312" s="189">
        <v>40848</v>
      </c>
      <c r="F312" s="178" t="s">
        <v>57</v>
      </c>
      <c r="G312" s="180"/>
      <c r="H312" s="180" t="s">
        <v>58</v>
      </c>
      <c r="I312" s="180" t="s">
        <v>59</v>
      </c>
      <c r="J312" s="187">
        <v>0</v>
      </c>
      <c r="K312" s="191"/>
      <c r="L312" s="180" t="s">
        <v>64</v>
      </c>
      <c r="M312" s="180" t="s">
        <v>12</v>
      </c>
      <c r="N312" s="184">
        <v>22938.902912621357</v>
      </c>
      <c r="O312" s="184">
        <v>0</v>
      </c>
      <c r="P312" s="184">
        <v>0</v>
      </c>
      <c r="Q312" s="184">
        <v>19489.3</v>
      </c>
      <c r="R312" s="184">
        <v>35040</v>
      </c>
      <c r="S312" s="184"/>
      <c r="T312" s="192">
        <v>40848</v>
      </c>
      <c r="U312" s="193" t="s">
        <v>57</v>
      </c>
      <c r="V312" s="39"/>
      <c r="W312" s="36">
        <v>19489.3</v>
      </c>
      <c r="X312" s="37">
        <v>0</v>
      </c>
      <c r="Y312" s="38" t="s">
        <v>61</v>
      </c>
      <c r="Z312" s="36">
        <v>0</v>
      </c>
      <c r="AA312" s="164">
        <v>9.9999847154154109E-2</v>
      </c>
      <c r="AC312" s="165"/>
    </row>
    <row r="313" spans="1:29" ht="15.75" x14ac:dyDescent="0.25">
      <c r="A313" s="180" t="s">
        <v>744</v>
      </c>
      <c r="B313" s="188" t="s">
        <v>745</v>
      </c>
      <c r="C313" s="188"/>
      <c r="D313" s="176" t="s">
        <v>56</v>
      </c>
      <c r="E313" s="189">
        <v>40878</v>
      </c>
      <c r="F313" s="178" t="s">
        <v>57</v>
      </c>
      <c r="G313" s="180"/>
      <c r="H313" s="180" t="s">
        <v>58</v>
      </c>
      <c r="I313" s="180" t="s">
        <v>97</v>
      </c>
      <c r="J313" s="187">
        <v>-138.99</v>
      </c>
      <c r="K313" s="191"/>
      <c r="L313" s="180" t="s">
        <v>64</v>
      </c>
      <c r="M313" s="180" t="s">
        <v>12</v>
      </c>
      <c r="N313" s="184">
        <v>42672.135922330097</v>
      </c>
      <c r="O313" s="184">
        <v>0</v>
      </c>
      <c r="P313" s="184">
        <v>0</v>
      </c>
      <c r="Q313" s="184">
        <v>36255</v>
      </c>
      <c r="R313" s="184">
        <v>57580</v>
      </c>
      <c r="S313" s="184"/>
      <c r="T313" s="192">
        <v>40878</v>
      </c>
      <c r="U313" s="193" t="s">
        <v>57</v>
      </c>
      <c r="V313" s="39"/>
      <c r="W313" s="36">
        <v>36255</v>
      </c>
      <c r="X313" s="37">
        <v>0</v>
      </c>
      <c r="Y313" s="38" t="s">
        <v>61</v>
      </c>
      <c r="Z313" s="36">
        <v>0</v>
      </c>
      <c r="AA313" s="164">
        <v>0.10000002377577566</v>
      </c>
      <c r="AC313" s="165"/>
    </row>
    <row r="314" spans="1:29" ht="15.75" x14ac:dyDescent="0.25">
      <c r="A314" s="180" t="s">
        <v>746</v>
      </c>
      <c r="B314" s="188" t="s">
        <v>747</v>
      </c>
      <c r="C314" s="188"/>
      <c r="D314" s="176" t="s">
        <v>56</v>
      </c>
      <c r="E314" s="189">
        <v>41453</v>
      </c>
      <c r="F314" s="178" t="s">
        <v>57</v>
      </c>
      <c r="G314" s="180"/>
      <c r="H314" s="180" t="s">
        <v>58</v>
      </c>
      <c r="I314" s="180" t="s">
        <v>59</v>
      </c>
      <c r="J314" s="187">
        <v>94433.39</v>
      </c>
      <c r="K314" s="191"/>
      <c r="L314" s="180" t="s">
        <v>430</v>
      </c>
      <c r="M314" s="180" t="s">
        <v>16</v>
      </c>
      <c r="N314" s="184">
        <v>4025.34</v>
      </c>
      <c r="O314" s="184">
        <v>93990</v>
      </c>
      <c r="P314" s="184">
        <v>0</v>
      </c>
      <c r="Q314" s="184">
        <v>3420</v>
      </c>
      <c r="R314" s="184">
        <v>93990</v>
      </c>
      <c r="S314" s="184"/>
      <c r="T314" s="192">
        <v>41426</v>
      </c>
      <c r="U314" s="193">
        <v>1</v>
      </c>
      <c r="V314" s="39" t="s">
        <v>98</v>
      </c>
      <c r="W314" s="36">
        <v>3420</v>
      </c>
      <c r="X314" s="37">
        <v>0</v>
      </c>
      <c r="Y314" s="38" t="s">
        <v>61</v>
      </c>
      <c r="Z314" s="36">
        <v>0</v>
      </c>
      <c r="AA314" s="164">
        <v>0.10000000000000009</v>
      </c>
      <c r="AC314" s="165"/>
    </row>
    <row r="315" spans="1:29" ht="15.75" x14ac:dyDescent="0.25">
      <c r="A315" s="180" t="s">
        <v>748</v>
      </c>
      <c r="B315" s="188" t="s">
        <v>749</v>
      </c>
      <c r="C315" s="188"/>
      <c r="D315" s="176" t="s">
        <v>56</v>
      </c>
      <c r="E315" s="189">
        <v>41453</v>
      </c>
      <c r="F315" s="178" t="s">
        <v>57</v>
      </c>
      <c r="G315" s="180"/>
      <c r="H315" s="180" t="s">
        <v>58</v>
      </c>
      <c r="I315" s="180" t="s">
        <v>103</v>
      </c>
      <c r="J315" s="187">
        <v>47701.16</v>
      </c>
      <c r="K315" s="191"/>
      <c r="L315" s="180" t="s">
        <v>223</v>
      </c>
      <c r="M315" s="180" t="s">
        <v>16</v>
      </c>
      <c r="N315" s="184">
        <v>4025.34</v>
      </c>
      <c r="O315" s="184">
        <v>47320</v>
      </c>
      <c r="P315" s="184">
        <v>0</v>
      </c>
      <c r="Q315" s="184">
        <v>3420</v>
      </c>
      <c r="R315" s="184">
        <v>47320</v>
      </c>
      <c r="S315" s="184"/>
      <c r="T315" s="192">
        <v>41426</v>
      </c>
      <c r="U315" s="193">
        <v>1</v>
      </c>
      <c r="V315" s="39" t="s">
        <v>98</v>
      </c>
      <c r="W315" s="36">
        <v>3420</v>
      </c>
      <c r="X315" s="37">
        <v>0</v>
      </c>
      <c r="Y315" s="38" t="s">
        <v>61</v>
      </c>
      <c r="Z315" s="36">
        <v>0</v>
      </c>
      <c r="AA315" s="164">
        <v>0.10000000000000009</v>
      </c>
      <c r="AC315" s="165"/>
    </row>
    <row r="316" spans="1:29" ht="15.75" x14ac:dyDescent="0.25">
      <c r="A316" s="180" t="s">
        <v>750</v>
      </c>
      <c r="B316" s="188" t="s">
        <v>751</v>
      </c>
      <c r="C316" s="188"/>
      <c r="D316" s="176" t="s">
        <v>56</v>
      </c>
      <c r="E316" s="189">
        <v>41453</v>
      </c>
      <c r="F316" s="178" t="s">
        <v>57</v>
      </c>
      <c r="G316" s="180"/>
      <c r="H316" s="180" t="s">
        <v>58</v>
      </c>
      <c r="I316" s="180" t="s">
        <v>97</v>
      </c>
      <c r="J316" s="187">
        <v>7666.95</v>
      </c>
      <c r="K316" s="191"/>
      <c r="L316" s="180" t="s">
        <v>430</v>
      </c>
      <c r="M316" s="180" t="s">
        <v>16</v>
      </c>
      <c r="N316" s="184">
        <v>5198.8100000000004</v>
      </c>
      <c r="O316" s="184">
        <v>174380</v>
      </c>
      <c r="P316" s="184">
        <v>0</v>
      </c>
      <c r="Q316" s="184">
        <v>4417</v>
      </c>
      <c r="R316" s="184">
        <v>174950</v>
      </c>
      <c r="S316" s="184"/>
      <c r="T316" s="192">
        <v>41426</v>
      </c>
      <c r="U316" s="193">
        <v>0.99674192626464708</v>
      </c>
      <c r="V316" s="39" t="s">
        <v>98</v>
      </c>
      <c r="W316" s="36">
        <v>4417</v>
      </c>
      <c r="X316" s="37">
        <v>0</v>
      </c>
      <c r="Y316" s="38" t="s">
        <v>61</v>
      </c>
      <c r="Z316" s="36">
        <v>0</v>
      </c>
      <c r="AA316" s="164">
        <v>0.10000021158692318</v>
      </c>
      <c r="AC316" s="165"/>
    </row>
    <row r="317" spans="1:29" ht="15.75" x14ac:dyDescent="0.25">
      <c r="A317" s="180" t="s">
        <v>752</v>
      </c>
      <c r="B317" s="188" t="s">
        <v>753</v>
      </c>
      <c r="C317" s="188"/>
      <c r="D317" s="176" t="s">
        <v>56</v>
      </c>
      <c r="E317" s="189">
        <v>41453</v>
      </c>
      <c r="F317" s="178" t="s">
        <v>57</v>
      </c>
      <c r="G317" s="180"/>
      <c r="H317" s="180" t="s">
        <v>58</v>
      </c>
      <c r="I317" s="180" t="s">
        <v>103</v>
      </c>
      <c r="J317" s="187">
        <v>204861.94</v>
      </c>
      <c r="K317" s="191"/>
      <c r="L317" s="180" t="s">
        <v>223</v>
      </c>
      <c r="M317" s="180" t="s">
        <v>16</v>
      </c>
      <c r="N317" s="184">
        <v>4025.34</v>
      </c>
      <c r="O317" s="184">
        <v>206010</v>
      </c>
      <c r="P317" s="184">
        <v>0</v>
      </c>
      <c r="Q317" s="184">
        <v>3420</v>
      </c>
      <c r="R317" s="184">
        <v>206010</v>
      </c>
      <c r="S317" s="184"/>
      <c r="T317" s="192">
        <v>41426</v>
      </c>
      <c r="U317" s="193">
        <v>1</v>
      </c>
      <c r="V317" s="39" t="s">
        <v>98</v>
      </c>
      <c r="W317" s="36">
        <v>3420</v>
      </c>
      <c r="X317" s="37">
        <v>0</v>
      </c>
      <c r="Y317" s="38" t="s">
        <v>61</v>
      </c>
      <c r="Z317" s="36">
        <v>0</v>
      </c>
      <c r="AA317" s="164">
        <v>0.10000000000000009</v>
      </c>
      <c r="AC317" s="165"/>
    </row>
    <row r="318" spans="1:29" ht="15.75" x14ac:dyDescent="0.25">
      <c r="A318" s="180" t="s">
        <v>754</v>
      </c>
      <c r="B318" s="188" t="s">
        <v>755</v>
      </c>
      <c r="C318" s="188"/>
      <c r="D318" s="176" t="s">
        <v>56</v>
      </c>
      <c r="E318" s="189">
        <v>41453</v>
      </c>
      <c r="F318" s="178" t="s">
        <v>57</v>
      </c>
      <c r="G318" s="180"/>
      <c r="H318" s="180" t="s">
        <v>58</v>
      </c>
      <c r="I318" s="180" t="s">
        <v>97</v>
      </c>
      <c r="J318" s="187">
        <v>1728.22</v>
      </c>
      <c r="K318" s="191"/>
      <c r="L318" s="180" t="s">
        <v>223</v>
      </c>
      <c r="M318" s="180" t="s">
        <v>16</v>
      </c>
      <c r="N318" s="184">
        <v>2324.58</v>
      </c>
      <c r="O318" s="184">
        <v>11190</v>
      </c>
      <c r="P318" s="184">
        <v>0</v>
      </c>
      <c r="Q318" s="184">
        <v>1975</v>
      </c>
      <c r="R318" s="184">
        <v>11760</v>
      </c>
      <c r="S318" s="184"/>
      <c r="T318" s="192">
        <v>41426</v>
      </c>
      <c r="U318" s="193">
        <v>0.95153061224489799</v>
      </c>
      <c r="V318" s="39"/>
      <c r="W318" s="36">
        <v>1975</v>
      </c>
      <c r="X318" s="37">
        <v>0</v>
      </c>
      <c r="Y318" s="38" t="s">
        <v>61</v>
      </c>
      <c r="Z318" s="36">
        <v>0</v>
      </c>
      <c r="AA318" s="164">
        <v>0.10000236602389667</v>
      </c>
      <c r="AC318" s="165"/>
    </row>
    <row r="319" spans="1:29" ht="15.75" x14ac:dyDescent="0.25">
      <c r="A319" s="180" t="s">
        <v>756</v>
      </c>
      <c r="B319" s="188" t="s">
        <v>757</v>
      </c>
      <c r="C319" s="188"/>
      <c r="D319" s="176" t="s">
        <v>56</v>
      </c>
      <c r="E319" s="189">
        <v>41037</v>
      </c>
      <c r="F319" s="190">
        <v>41044</v>
      </c>
      <c r="G319" s="180"/>
      <c r="H319" s="180" t="s">
        <v>78</v>
      </c>
      <c r="I319" s="180" t="s">
        <v>59</v>
      </c>
      <c r="J319" s="187">
        <v>60028.52</v>
      </c>
      <c r="K319" s="191"/>
      <c r="L319" s="180" t="s">
        <v>64</v>
      </c>
      <c r="M319" s="180" t="s">
        <v>12</v>
      </c>
      <c r="N319" s="184">
        <v>57295.27</v>
      </c>
      <c r="O319" s="184">
        <v>8340</v>
      </c>
      <c r="P319" s="184">
        <v>0</v>
      </c>
      <c r="Q319" s="184">
        <v>48679.07</v>
      </c>
      <c r="R319" s="184">
        <v>72260</v>
      </c>
      <c r="S319" s="184"/>
      <c r="T319" s="192">
        <v>41030</v>
      </c>
      <c r="U319" s="193">
        <v>0.11541655134237476</v>
      </c>
      <c r="V319" s="39"/>
      <c r="W319" s="36">
        <v>48679.07</v>
      </c>
      <c r="X319" s="37">
        <v>0</v>
      </c>
      <c r="Y319" s="38" t="s">
        <v>61</v>
      </c>
      <c r="Z319" s="36">
        <v>0</v>
      </c>
      <c r="AA319" s="164">
        <v>0.10000008850644049</v>
      </c>
      <c r="AC319" s="165"/>
    </row>
    <row r="320" spans="1:29" ht="15.75" x14ac:dyDescent="0.25">
      <c r="A320" s="180" t="s">
        <v>758</v>
      </c>
      <c r="B320" s="188" t="s">
        <v>759</v>
      </c>
      <c r="C320" s="188"/>
      <c r="D320" s="176" t="s">
        <v>56</v>
      </c>
      <c r="E320" s="189">
        <v>40906</v>
      </c>
      <c r="F320" s="190">
        <v>40913</v>
      </c>
      <c r="G320" s="180"/>
      <c r="H320" s="180" t="s">
        <v>78</v>
      </c>
      <c r="I320" s="180" t="s">
        <v>59</v>
      </c>
      <c r="J320" s="187">
        <v>0</v>
      </c>
      <c r="K320" s="191"/>
      <c r="L320" s="180" t="s">
        <v>64</v>
      </c>
      <c r="M320" s="180" t="s">
        <v>12</v>
      </c>
      <c r="N320" s="184">
        <v>66143.87378640777</v>
      </c>
      <c r="O320" s="184">
        <v>20510</v>
      </c>
      <c r="P320" s="184">
        <v>0</v>
      </c>
      <c r="Q320" s="184">
        <v>56197</v>
      </c>
      <c r="R320" s="184">
        <v>84180</v>
      </c>
      <c r="S320" s="184"/>
      <c r="T320" s="192">
        <v>40878</v>
      </c>
      <c r="U320" s="193">
        <v>0.24364457115704444</v>
      </c>
      <c r="V320" s="39"/>
      <c r="W320" s="36">
        <v>56197</v>
      </c>
      <c r="X320" s="37">
        <v>0</v>
      </c>
      <c r="Y320" s="38" t="s">
        <v>61</v>
      </c>
      <c r="Z320" s="36">
        <v>0</v>
      </c>
      <c r="AA320" s="164">
        <v>0.10000007959994828</v>
      </c>
      <c r="AC320" s="165"/>
    </row>
    <row r="321" spans="1:29" ht="15.75" x14ac:dyDescent="0.25">
      <c r="A321" s="180" t="s">
        <v>760</v>
      </c>
      <c r="B321" s="188" t="s">
        <v>761</v>
      </c>
      <c r="C321" s="188"/>
      <c r="D321" s="176" t="s">
        <v>56</v>
      </c>
      <c r="E321" s="189">
        <v>40792</v>
      </c>
      <c r="F321" s="189">
        <v>40794</v>
      </c>
      <c r="G321" s="180"/>
      <c r="H321" s="180" t="s">
        <v>78</v>
      </c>
      <c r="I321" s="180" t="s">
        <v>103</v>
      </c>
      <c r="J321" s="187">
        <v>2789.11</v>
      </c>
      <c r="K321" s="191"/>
      <c r="L321" s="180" t="s">
        <v>87</v>
      </c>
      <c r="M321" s="180" t="s">
        <v>15</v>
      </c>
      <c r="N321" s="184">
        <v>176416.34951456313</v>
      </c>
      <c r="O321" s="184">
        <v>218250</v>
      </c>
      <c r="P321" s="184">
        <v>0</v>
      </c>
      <c r="Q321" s="184">
        <v>142749</v>
      </c>
      <c r="R321" s="184">
        <v>233769</v>
      </c>
      <c r="S321" s="184"/>
      <c r="T321" s="192">
        <v>40787</v>
      </c>
      <c r="U321" s="193">
        <v>0.93361395223489851</v>
      </c>
      <c r="V321" s="39"/>
      <c r="W321" s="36">
        <v>142749</v>
      </c>
      <c r="X321" s="37">
        <v>0</v>
      </c>
      <c r="Y321" s="38" t="s">
        <v>61</v>
      </c>
      <c r="Z321" s="36">
        <v>0</v>
      </c>
      <c r="AA321" s="164">
        <v>9.9999986685017861E-2</v>
      </c>
      <c r="AC321" s="165"/>
    </row>
    <row r="322" spans="1:29" ht="15.75" x14ac:dyDescent="0.25">
      <c r="A322" s="180" t="s">
        <v>762</v>
      </c>
      <c r="B322" s="188" t="s">
        <v>763</v>
      </c>
      <c r="C322" s="188"/>
      <c r="D322" s="176" t="s">
        <v>56</v>
      </c>
      <c r="E322" s="189">
        <v>40898</v>
      </c>
      <c r="F322" s="190">
        <v>40905</v>
      </c>
      <c r="G322" s="180"/>
      <c r="H322" s="180" t="s">
        <v>78</v>
      </c>
      <c r="I322" s="180" t="s">
        <v>97</v>
      </c>
      <c r="J322" s="187">
        <v>-342.31</v>
      </c>
      <c r="K322" s="191"/>
      <c r="L322" s="180" t="s">
        <v>67</v>
      </c>
      <c r="M322" s="180" t="s">
        <v>14</v>
      </c>
      <c r="N322" s="184">
        <v>80694.155339805831</v>
      </c>
      <c r="O322" s="184"/>
      <c r="P322" s="184">
        <v>0</v>
      </c>
      <c r="Q322" s="184">
        <v>68558.44</v>
      </c>
      <c r="R322" s="184">
        <v>91430</v>
      </c>
      <c r="S322" s="184"/>
      <c r="T322" s="192">
        <v>40878</v>
      </c>
      <c r="U322" s="193" t="s">
        <v>57</v>
      </c>
      <c r="V322" s="39"/>
      <c r="W322" s="36">
        <v>68558.44</v>
      </c>
      <c r="X322" s="37">
        <v>0</v>
      </c>
      <c r="Y322" s="38" t="s">
        <v>61</v>
      </c>
      <c r="Z322" s="36">
        <v>0</v>
      </c>
      <c r="AA322" s="164">
        <v>0.10001187962294145</v>
      </c>
      <c r="AC322" s="165"/>
    </row>
    <row r="323" spans="1:29" ht="15.75" x14ac:dyDescent="0.25">
      <c r="A323" s="180" t="s">
        <v>764</v>
      </c>
      <c r="B323" s="188" t="s">
        <v>765</v>
      </c>
      <c r="C323" s="188"/>
      <c r="D323" s="176" t="s">
        <v>56</v>
      </c>
      <c r="E323" s="189">
        <v>40800</v>
      </c>
      <c r="F323" s="178" t="s">
        <v>57</v>
      </c>
      <c r="G323" s="180"/>
      <c r="H323" s="180" t="s">
        <v>58</v>
      </c>
      <c r="I323" s="180" t="s">
        <v>103</v>
      </c>
      <c r="J323" s="187">
        <v>6665.5</v>
      </c>
      <c r="K323" s="191"/>
      <c r="L323" s="180" t="s">
        <v>64</v>
      </c>
      <c r="M323" s="180" t="s">
        <v>12</v>
      </c>
      <c r="N323" s="184">
        <v>26827.834951456309</v>
      </c>
      <c r="O323" s="184">
        <v>0</v>
      </c>
      <c r="P323" s="184">
        <v>0</v>
      </c>
      <c r="Q323" s="184">
        <v>21708</v>
      </c>
      <c r="R323" s="184">
        <v>39630</v>
      </c>
      <c r="S323" s="184"/>
      <c r="T323" s="192">
        <v>40787</v>
      </c>
      <c r="U323" s="193" t="s">
        <v>57</v>
      </c>
      <c r="V323" s="39"/>
      <c r="W323" s="36">
        <v>21708</v>
      </c>
      <c r="X323" s="37">
        <v>0</v>
      </c>
      <c r="Y323" s="38" t="s">
        <v>61</v>
      </c>
      <c r="Z323" s="36">
        <v>0</v>
      </c>
      <c r="AA323" s="164">
        <v>0.10000012921662704</v>
      </c>
      <c r="AC323" s="165"/>
    </row>
    <row r="324" spans="1:29" ht="15.75" x14ac:dyDescent="0.25">
      <c r="A324" s="180" t="s">
        <v>766</v>
      </c>
      <c r="B324" s="188" t="s">
        <v>767</v>
      </c>
      <c r="C324" s="188"/>
      <c r="D324" s="176" t="s">
        <v>56</v>
      </c>
      <c r="E324" s="189">
        <v>40787</v>
      </c>
      <c r="F324" s="178" t="s">
        <v>57</v>
      </c>
      <c r="G324" s="180"/>
      <c r="H324" s="180" t="s">
        <v>58</v>
      </c>
      <c r="I324" s="180" t="s">
        <v>97</v>
      </c>
      <c r="J324" s="187">
        <v>3679.51</v>
      </c>
      <c r="K324" s="191"/>
      <c r="L324" s="180" t="s">
        <v>67</v>
      </c>
      <c r="M324" s="180" t="s">
        <v>14</v>
      </c>
      <c r="N324" s="184">
        <v>24005.14563106796</v>
      </c>
      <c r="O324" s="184">
        <v>13610</v>
      </c>
      <c r="P324" s="184">
        <v>0</v>
      </c>
      <c r="Q324" s="184">
        <v>20395.2</v>
      </c>
      <c r="R324" s="184">
        <v>27200</v>
      </c>
      <c r="S324" s="184"/>
      <c r="T324" s="192">
        <v>40787</v>
      </c>
      <c r="U324" s="193">
        <v>0.50036764705882353</v>
      </c>
      <c r="V324" s="39"/>
      <c r="W324" s="36">
        <v>20395.2</v>
      </c>
      <c r="X324" s="37">
        <v>0</v>
      </c>
      <c r="Y324" s="38" t="s">
        <v>61</v>
      </c>
      <c r="Z324" s="36">
        <v>0</v>
      </c>
      <c r="AA324" s="164">
        <v>4.7618839496042176E-2</v>
      </c>
      <c r="AC324" s="165"/>
    </row>
    <row r="325" spans="1:29" ht="15.75" x14ac:dyDescent="0.25">
      <c r="A325" s="180" t="s">
        <v>768</v>
      </c>
      <c r="B325" s="188" t="s">
        <v>769</v>
      </c>
      <c r="C325" s="188"/>
      <c r="D325" s="176" t="s">
        <v>56</v>
      </c>
      <c r="E325" s="189">
        <v>40817</v>
      </c>
      <c r="F325" s="178" t="s">
        <v>57</v>
      </c>
      <c r="G325" s="180"/>
      <c r="H325" s="180" t="s">
        <v>58</v>
      </c>
      <c r="I325" s="180" t="s">
        <v>97</v>
      </c>
      <c r="J325" s="187">
        <v>2443.5700000000002</v>
      </c>
      <c r="K325" s="191"/>
      <c r="L325" s="180" t="s">
        <v>60</v>
      </c>
      <c r="M325" s="180" t="s">
        <v>12</v>
      </c>
      <c r="N325" s="184">
        <v>9315.9514563106823</v>
      </c>
      <c r="O325" s="184">
        <v>0</v>
      </c>
      <c r="P325" s="184">
        <v>0</v>
      </c>
      <c r="Q325" s="184">
        <v>7915</v>
      </c>
      <c r="R325" s="184">
        <v>10550</v>
      </c>
      <c r="S325" s="184"/>
      <c r="T325" s="192">
        <v>40817</v>
      </c>
      <c r="U325" s="193" t="s">
        <v>57</v>
      </c>
      <c r="V325" s="39"/>
      <c r="W325" s="36">
        <v>7915</v>
      </c>
      <c r="X325" s="37">
        <v>0</v>
      </c>
      <c r="Y325" s="38" t="s">
        <v>61</v>
      </c>
      <c r="Z325" s="36">
        <v>0</v>
      </c>
      <c r="AA325" s="164">
        <v>9.9999581571803331E-2</v>
      </c>
      <c r="AC325" s="165"/>
    </row>
    <row r="326" spans="1:29" ht="15.75" x14ac:dyDescent="0.25">
      <c r="A326" s="180" t="s">
        <v>770</v>
      </c>
      <c r="B326" s="188" t="s">
        <v>771</v>
      </c>
      <c r="C326" s="188"/>
      <c r="D326" s="176" t="s">
        <v>56</v>
      </c>
      <c r="E326" s="189">
        <v>41037</v>
      </c>
      <c r="F326" s="190">
        <v>41393</v>
      </c>
      <c r="G326" s="180"/>
      <c r="H326" s="180" t="s">
        <v>78</v>
      </c>
      <c r="I326" s="180" t="s">
        <v>59</v>
      </c>
      <c r="J326" s="187">
        <v>137729.9</v>
      </c>
      <c r="K326" s="191"/>
      <c r="L326" s="180" t="s">
        <v>111</v>
      </c>
      <c r="M326" s="180" t="s">
        <v>12</v>
      </c>
      <c r="N326" s="184">
        <v>75849.41</v>
      </c>
      <c r="O326" s="184">
        <v>3390</v>
      </c>
      <c r="P326" s="184">
        <v>0</v>
      </c>
      <c r="Q326" s="184">
        <v>68874</v>
      </c>
      <c r="R326" s="184">
        <v>137730</v>
      </c>
      <c r="S326" s="184"/>
      <c r="T326" s="192">
        <v>41365</v>
      </c>
      <c r="U326" s="193">
        <v>2.4613373992594206E-2</v>
      </c>
      <c r="V326" s="39" t="s">
        <v>112</v>
      </c>
      <c r="W326" s="36">
        <v>64443</v>
      </c>
      <c r="X326" s="37">
        <v>-4431</v>
      </c>
      <c r="Y326" s="38" t="s">
        <v>61</v>
      </c>
      <c r="Z326" s="36">
        <v>-4431</v>
      </c>
      <c r="AA326" s="164">
        <v>9.9999985497580157E-2</v>
      </c>
      <c r="AC326" s="165"/>
    </row>
    <row r="327" spans="1:29" ht="15.75" x14ac:dyDescent="0.25">
      <c r="A327" s="180" t="s">
        <v>772</v>
      </c>
      <c r="B327" s="188" t="s">
        <v>773</v>
      </c>
      <c r="C327" s="188"/>
      <c r="D327" s="176" t="s">
        <v>56</v>
      </c>
      <c r="E327" s="189">
        <v>40817</v>
      </c>
      <c r="F327" s="178" t="s">
        <v>57</v>
      </c>
      <c r="G327" s="180"/>
      <c r="H327" s="180" t="s">
        <v>58</v>
      </c>
      <c r="I327" s="180" t="s">
        <v>59</v>
      </c>
      <c r="J327" s="187">
        <v>40751.83</v>
      </c>
      <c r="K327" s="191">
        <v>40877</v>
      </c>
      <c r="L327" s="180" t="s">
        <v>60</v>
      </c>
      <c r="M327" s="180" t="s">
        <v>12</v>
      </c>
      <c r="N327" s="184">
        <v>29088.203883495149</v>
      </c>
      <c r="O327" s="184">
        <v>0</v>
      </c>
      <c r="P327" s="184">
        <v>0</v>
      </c>
      <c r="Q327" s="184">
        <v>23537</v>
      </c>
      <c r="R327" s="184">
        <v>42190</v>
      </c>
      <c r="S327" s="184"/>
      <c r="T327" s="192">
        <v>40817</v>
      </c>
      <c r="U327" s="193" t="s">
        <v>57</v>
      </c>
      <c r="V327" s="39"/>
      <c r="W327" s="36">
        <v>23537</v>
      </c>
      <c r="X327" s="37">
        <v>0</v>
      </c>
      <c r="Y327" s="38" t="s">
        <v>61</v>
      </c>
      <c r="Z327" s="36">
        <v>0</v>
      </c>
      <c r="AA327" s="164">
        <v>0.1000000920251003</v>
      </c>
      <c r="AC327" s="165"/>
    </row>
    <row r="328" spans="1:29" ht="15.75" x14ac:dyDescent="0.25">
      <c r="A328" s="180" t="s">
        <v>774</v>
      </c>
      <c r="B328" s="188" t="s">
        <v>775</v>
      </c>
      <c r="C328" s="188"/>
      <c r="D328" s="176" t="s">
        <v>56</v>
      </c>
      <c r="E328" s="189">
        <v>40928</v>
      </c>
      <c r="F328" s="190">
        <v>41262</v>
      </c>
      <c r="G328" s="180"/>
      <c r="H328" s="180" t="s">
        <v>78</v>
      </c>
      <c r="I328" s="180" t="s">
        <v>97</v>
      </c>
      <c r="J328" s="187">
        <v>76776.95</v>
      </c>
      <c r="K328" s="191"/>
      <c r="L328" s="180" t="s">
        <v>64</v>
      </c>
      <c r="M328" s="180" t="s">
        <v>12</v>
      </c>
      <c r="N328" s="184">
        <v>56982.31</v>
      </c>
      <c r="O328" s="184">
        <v>3880</v>
      </c>
      <c r="P328" s="184">
        <v>0</v>
      </c>
      <c r="Q328" s="184">
        <v>50783.18</v>
      </c>
      <c r="R328" s="184">
        <v>74980</v>
      </c>
      <c r="S328" s="184"/>
      <c r="T328" s="192">
        <v>41244</v>
      </c>
      <c r="U328" s="193">
        <v>5.1747132568684982E-2</v>
      </c>
      <c r="V328" s="39" t="s">
        <v>150</v>
      </c>
      <c r="W328" s="36">
        <v>48413.18</v>
      </c>
      <c r="X328" s="37">
        <v>-2370</v>
      </c>
      <c r="Y328" s="38" t="s">
        <v>61</v>
      </c>
      <c r="Z328" s="36">
        <v>-2370</v>
      </c>
      <c r="AA328" s="164">
        <v>9.9999944789885609E-2</v>
      </c>
      <c r="AC328" s="165"/>
    </row>
    <row r="329" spans="1:29" ht="15.75" x14ac:dyDescent="0.25">
      <c r="A329" s="180" t="s">
        <v>776</v>
      </c>
      <c r="B329" s="188" t="s">
        <v>777</v>
      </c>
      <c r="C329" s="188"/>
      <c r="D329" s="176" t="s">
        <v>56</v>
      </c>
      <c r="E329" s="189">
        <v>40884</v>
      </c>
      <c r="F329" s="190">
        <v>40886</v>
      </c>
      <c r="G329" s="180"/>
      <c r="H329" s="180" t="s">
        <v>78</v>
      </c>
      <c r="I329" s="180" t="s">
        <v>103</v>
      </c>
      <c r="J329" s="187">
        <v>55103.6</v>
      </c>
      <c r="K329" s="191"/>
      <c r="L329" s="180" t="s">
        <v>79</v>
      </c>
      <c r="M329" s="180" t="s">
        <v>12</v>
      </c>
      <c r="N329" s="184">
        <v>58818.223300970873</v>
      </c>
      <c r="O329" s="184">
        <v>8060</v>
      </c>
      <c r="P329" s="184">
        <v>0</v>
      </c>
      <c r="Q329" s="184">
        <v>49973</v>
      </c>
      <c r="R329" s="184">
        <v>100460</v>
      </c>
      <c r="S329" s="184"/>
      <c r="T329" s="192">
        <v>40878</v>
      </c>
      <c r="U329" s="193">
        <v>8.0230937686641454E-2</v>
      </c>
      <c r="V329" s="39"/>
      <c r="W329" s="36">
        <v>49973</v>
      </c>
      <c r="X329" s="37">
        <v>0</v>
      </c>
      <c r="Y329" s="38" t="s">
        <v>61</v>
      </c>
      <c r="Z329" s="36">
        <v>0</v>
      </c>
      <c r="AA329" s="164">
        <v>0.10000004303203869</v>
      </c>
      <c r="AC329" s="165"/>
    </row>
    <row r="330" spans="1:29" ht="15.75" x14ac:dyDescent="0.25">
      <c r="A330" s="180" t="s">
        <v>778</v>
      </c>
      <c r="B330" s="188" t="s">
        <v>779</v>
      </c>
      <c r="C330" s="188"/>
      <c r="D330" s="176" t="s">
        <v>56</v>
      </c>
      <c r="E330" s="189">
        <v>40840</v>
      </c>
      <c r="F330" s="178" t="s">
        <v>57</v>
      </c>
      <c r="G330" s="180"/>
      <c r="H330" s="180" t="s">
        <v>58</v>
      </c>
      <c r="I330" s="180" t="s">
        <v>97</v>
      </c>
      <c r="J330" s="187">
        <v>-112.91</v>
      </c>
      <c r="K330" s="191"/>
      <c r="L330" s="180" t="s">
        <v>67</v>
      </c>
      <c r="M330" s="180" t="s">
        <v>14</v>
      </c>
      <c r="N330" s="184">
        <v>11033.669902912623</v>
      </c>
      <c r="O330" s="184">
        <v>12500</v>
      </c>
      <c r="P330" s="184">
        <v>0</v>
      </c>
      <c r="Q330" s="184">
        <v>8928</v>
      </c>
      <c r="R330" s="184">
        <v>12500</v>
      </c>
      <c r="S330" s="184"/>
      <c r="T330" s="192">
        <v>40817</v>
      </c>
      <c r="U330" s="193">
        <v>1</v>
      </c>
      <c r="V330" s="39"/>
      <c r="W330" s="36">
        <v>8928</v>
      </c>
      <c r="X330" s="37">
        <v>0</v>
      </c>
      <c r="Y330" s="38" t="s">
        <v>61</v>
      </c>
      <c r="Z330" s="36">
        <v>0</v>
      </c>
      <c r="AA330" s="164">
        <v>0.10000010995471298</v>
      </c>
      <c r="AC330" s="165"/>
    </row>
    <row r="331" spans="1:29" ht="15.75" x14ac:dyDescent="0.25">
      <c r="A331" s="180" t="s">
        <v>780</v>
      </c>
      <c r="B331" s="188" t="s">
        <v>781</v>
      </c>
      <c r="C331" s="188"/>
      <c r="D331" s="176" t="s">
        <v>56</v>
      </c>
      <c r="E331" s="189">
        <v>40756</v>
      </c>
      <c r="F331" s="190">
        <v>40770</v>
      </c>
      <c r="G331" s="180"/>
      <c r="H331" s="180" t="s">
        <v>78</v>
      </c>
      <c r="I331" s="180" t="s">
        <v>97</v>
      </c>
      <c r="J331" s="187">
        <v>0</v>
      </c>
      <c r="K331" s="191">
        <v>40816</v>
      </c>
      <c r="L331" s="180" t="s">
        <v>64</v>
      </c>
      <c r="M331" s="180" t="s">
        <v>12</v>
      </c>
      <c r="N331" s="184">
        <v>54745.631067961171</v>
      </c>
      <c r="O331" s="184">
        <v>0</v>
      </c>
      <c r="P331" s="184">
        <v>0</v>
      </c>
      <c r="Q331" s="184">
        <v>44298</v>
      </c>
      <c r="R331" s="184">
        <v>71650</v>
      </c>
      <c r="S331" s="184"/>
      <c r="T331" s="192">
        <v>40756</v>
      </c>
      <c r="U331" s="193" t="s">
        <v>57</v>
      </c>
      <c r="V331" s="39"/>
      <c r="W331" s="36">
        <v>44298</v>
      </c>
      <c r="X331" s="37">
        <v>0</v>
      </c>
      <c r="Y331" s="38" t="s">
        <v>61</v>
      </c>
      <c r="Z331" s="36">
        <v>0</v>
      </c>
      <c r="AA331" s="164">
        <v>9.9998950506428042E-2</v>
      </c>
      <c r="AC331" s="165"/>
    </row>
    <row r="332" spans="1:29" ht="15.75" x14ac:dyDescent="0.25">
      <c r="A332" s="180" t="s">
        <v>782</v>
      </c>
      <c r="B332" s="188" t="s">
        <v>783</v>
      </c>
      <c r="C332" s="188"/>
      <c r="D332" s="176" t="s">
        <v>56</v>
      </c>
      <c r="E332" s="189">
        <v>40817</v>
      </c>
      <c r="F332" s="178" t="s">
        <v>57</v>
      </c>
      <c r="G332" s="180"/>
      <c r="H332" s="180" t="s">
        <v>58</v>
      </c>
      <c r="I332" s="180" t="s">
        <v>103</v>
      </c>
      <c r="J332" s="187">
        <v>2251.46</v>
      </c>
      <c r="K332" s="191"/>
      <c r="L332" s="180" t="s">
        <v>60</v>
      </c>
      <c r="M332" s="180" t="s">
        <v>12</v>
      </c>
      <c r="N332" s="184">
        <v>7927.0970873786409</v>
      </c>
      <c r="O332" s="184">
        <v>0</v>
      </c>
      <c r="P332" s="184">
        <v>0</v>
      </c>
      <c r="Q332" s="184">
        <v>6735</v>
      </c>
      <c r="R332" s="184">
        <v>8980</v>
      </c>
      <c r="S332" s="184"/>
      <c r="T332" s="192">
        <v>40817</v>
      </c>
      <c r="U332" s="193" t="s">
        <v>57</v>
      </c>
      <c r="V332" s="39"/>
      <c r="W332" s="36">
        <v>6735</v>
      </c>
      <c r="X332" s="37">
        <v>0</v>
      </c>
      <c r="Y332" s="38" t="s">
        <v>61</v>
      </c>
      <c r="Z332" s="36">
        <v>0</v>
      </c>
      <c r="AA332" s="164">
        <v>0.10000028965421803</v>
      </c>
      <c r="AC332" s="165"/>
    </row>
    <row r="333" spans="1:29" ht="15.75" x14ac:dyDescent="0.25">
      <c r="A333" s="180" t="s">
        <v>784</v>
      </c>
      <c r="B333" s="188" t="s">
        <v>785</v>
      </c>
      <c r="C333" s="188"/>
      <c r="D333" s="176" t="s">
        <v>56</v>
      </c>
      <c r="E333" s="189">
        <v>40848</v>
      </c>
      <c r="F333" s="178" t="s">
        <v>57</v>
      </c>
      <c r="G333" s="180"/>
      <c r="H333" s="180" t="s">
        <v>58</v>
      </c>
      <c r="I333" s="180" t="s">
        <v>59</v>
      </c>
      <c r="J333" s="187">
        <v>0</v>
      </c>
      <c r="K333" s="191"/>
      <c r="L333" s="180" t="s">
        <v>786</v>
      </c>
      <c r="M333" s="180" t="s">
        <v>16</v>
      </c>
      <c r="N333" s="184">
        <v>18488.320388349519</v>
      </c>
      <c r="O333" s="184">
        <v>13030</v>
      </c>
      <c r="P333" s="184">
        <v>0</v>
      </c>
      <c r="Q333" s="184">
        <v>15708</v>
      </c>
      <c r="R333" s="184">
        <v>20950</v>
      </c>
      <c r="S333" s="184"/>
      <c r="T333" s="192">
        <v>40848</v>
      </c>
      <c r="U333" s="193">
        <v>0.62195704057279233</v>
      </c>
      <c r="V333" s="39"/>
      <c r="W333" s="36">
        <v>15708</v>
      </c>
      <c r="X333" s="37">
        <v>0</v>
      </c>
      <c r="Y333" s="38" t="s">
        <v>61</v>
      </c>
      <c r="Z333" s="36">
        <v>0</v>
      </c>
      <c r="AA333" s="164">
        <v>0.10000026109378846</v>
      </c>
      <c r="AC333" s="165"/>
    </row>
    <row r="334" spans="1:29" ht="15.75" x14ac:dyDescent="0.25">
      <c r="A334" s="180" t="s">
        <v>787</v>
      </c>
      <c r="B334" s="188" t="s">
        <v>788</v>
      </c>
      <c r="C334" s="188"/>
      <c r="D334" s="176" t="s">
        <v>56</v>
      </c>
      <c r="E334" s="189">
        <v>40886</v>
      </c>
      <c r="F334" s="190">
        <v>40893</v>
      </c>
      <c r="G334" s="180"/>
      <c r="H334" s="180" t="s">
        <v>78</v>
      </c>
      <c r="I334" s="180" t="s">
        <v>103</v>
      </c>
      <c r="J334" s="187">
        <v>8234.0400000000009</v>
      </c>
      <c r="K334" s="191"/>
      <c r="L334" s="180" t="s">
        <v>67</v>
      </c>
      <c r="M334" s="180" t="s">
        <v>14</v>
      </c>
      <c r="N334" s="184">
        <v>73757.88</v>
      </c>
      <c r="O334" s="184">
        <v>71210</v>
      </c>
      <c r="P334" s="184">
        <v>0</v>
      </c>
      <c r="Q334" s="184">
        <v>62666</v>
      </c>
      <c r="R334" s="184">
        <v>83570</v>
      </c>
      <c r="S334" s="184"/>
      <c r="T334" s="192">
        <v>40878</v>
      </c>
      <c r="U334" s="193">
        <v>0.8521000358980495</v>
      </c>
      <c r="V334" s="39"/>
      <c r="W334" s="36">
        <v>62666</v>
      </c>
      <c r="X334" s="37">
        <v>0</v>
      </c>
      <c r="Y334" s="38" t="s">
        <v>61</v>
      </c>
      <c r="Z334" s="36">
        <v>0</v>
      </c>
      <c r="AA334" s="164">
        <v>9.9999970172679475E-2</v>
      </c>
      <c r="AC334" s="165"/>
    </row>
    <row r="335" spans="1:29" ht="15.75" x14ac:dyDescent="0.25">
      <c r="A335" s="180" t="s">
        <v>789</v>
      </c>
      <c r="B335" s="188" t="s">
        <v>790</v>
      </c>
      <c r="C335" s="188"/>
      <c r="D335" s="176" t="s">
        <v>56</v>
      </c>
      <c r="E335" s="189">
        <v>40817</v>
      </c>
      <c r="F335" s="178" t="s">
        <v>57</v>
      </c>
      <c r="G335" s="180"/>
      <c r="H335" s="180" t="s">
        <v>58</v>
      </c>
      <c r="I335" s="180" t="s">
        <v>97</v>
      </c>
      <c r="J335" s="187">
        <v>1842.25</v>
      </c>
      <c r="K335" s="191"/>
      <c r="L335" s="180" t="s">
        <v>60</v>
      </c>
      <c r="M335" s="180" t="s">
        <v>12</v>
      </c>
      <c r="N335" s="184">
        <v>22244.067961165052</v>
      </c>
      <c r="O335" s="184">
        <v>0</v>
      </c>
      <c r="P335" s="184">
        <v>0</v>
      </c>
      <c r="Q335" s="184">
        <v>17999</v>
      </c>
      <c r="R335" s="184">
        <v>38400</v>
      </c>
      <c r="S335" s="184"/>
      <c r="T335" s="192">
        <v>40817</v>
      </c>
      <c r="U335" s="193" t="s">
        <v>57</v>
      </c>
      <c r="V335" s="39"/>
      <c r="W335" s="36">
        <v>17999</v>
      </c>
      <c r="X335" s="37">
        <v>0</v>
      </c>
      <c r="Y335" s="38" t="s">
        <v>61</v>
      </c>
      <c r="Z335" s="36">
        <v>0</v>
      </c>
      <c r="AA335" s="164">
        <v>0.10000018846742798</v>
      </c>
      <c r="AC335" s="165"/>
    </row>
    <row r="336" spans="1:29" ht="15.75" x14ac:dyDescent="0.25">
      <c r="A336" s="180" t="s">
        <v>791</v>
      </c>
      <c r="B336" s="188" t="s">
        <v>792</v>
      </c>
      <c r="C336" s="188"/>
      <c r="D336" s="176" t="s">
        <v>56</v>
      </c>
      <c r="E336" s="189">
        <v>40878</v>
      </c>
      <c r="F336" s="178">
        <v>41494</v>
      </c>
      <c r="G336" s="180"/>
      <c r="H336" s="180" t="s">
        <v>58</v>
      </c>
      <c r="I336" s="180" t="s">
        <v>59</v>
      </c>
      <c r="J336" s="187">
        <v>45355.42</v>
      </c>
      <c r="K336" s="191">
        <v>40900</v>
      </c>
      <c r="L336" s="180" t="s">
        <v>64</v>
      </c>
      <c r="M336" s="180" t="s">
        <v>12</v>
      </c>
      <c r="N336" s="184">
        <v>38524.388349514564</v>
      </c>
      <c r="O336" s="184">
        <v>0</v>
      </c>
      <c r="P336" s="184">
        <v>0</v>
      </c>
      <c r="Q336" s="184">
        <v>32731</v>
      </c>
      <c r="R336" s="184">
        <v>52880</v>
      </c>
      <c r="S336" s="184"/>
      <c r="T336" s="192">
        <v>40878</v>
      </c>
      <c r="U336" s="193" t="s">
        <v>57</v>
      </c>
      <c r="V336" s="39"/>
      <c r="W336" s="36">
        <v>32731</v>
      </c>
      <c r="X336" s="37">
        <v>0</v>
      </c>
      <c r="Y336" s="38" t="s">
        <v>61</v>
      </c>
      <c r="Z336" s="36">
        <v>0</v>
      </c>
      <c r="AA336" s="164">
        <v>0.10000003853315098</v>
      </c>
      <c r="AC336" s="165"/>
    </row>
    <row r="337" spans="1:29" ht="15.75" x14ac:dyDescent="0.25">
      <c r="A337" s="180" t="s">
        <v>793</v>
      </c>
      <c r="B337" s="188" t="s">
        <v>794</v>
      </c>
      <c r="C337" s="188"/>
      <c r="D337" s="176" t="s">
        <v>56</v>
      </c>
      <c r="E337" s="189">
        <v>40875</v>
      </c>
      <c r="F337" s="190">
        <v>40968</v>
      </c>
      <c r="G337" s="180"/>
      <c r="H337" s="180" t="s">
        <v>58</v>
      </c>
      <c r="I337" s="180" t="s">
        <v>97</v>
      </c>
      <c r="J337" s="187">
        <v>158603.45000000001</v>
      </c>
      <c r="K337" s="191"/>
      <c r="L337" s="180" t="s">
        <v>79</v>
      </c>
      <c r="M337" s="180" t="s">
        <v>12</v>
      </c>
      <c r="N337" s="184">
        <v>4259.5600000000004</v>
      </c>
      <c r="O337" s="184">
        <v>156960</v>
      </c>
      <c r="P337" s="184">
        <v>0</v>
      </c>
      <c r="Q337" s="184">
        <v>3619</v>
      </c>
      <c r="R337" s="184">
        <v>168290</v>
      </c>
      <c r="S337" s="184"/>
      <c r="T337" s="192">
        <v>40848</v>
      </c>
      <c r="U337" s="193">
        <v>0.93267573830887163</v>
      </c>
      <c r="V337" s="39" t="s">
        <v>98</v>
      </c>
      <c r="W337" s="36">
        <v>3619</v>
      </c>
      <c r="X337" s="37">
        <v>0</v>
      </c>
      <c r="Y337" s="38" t="s">
        <v>61</v>
      </c>
      <c r="Z337" s="36">
        <v>0</v>
      </c>
      <c r="AA337" s="164">
        <v>9.9999225272639602E-2</v>
      </c>
      <c r="AC337" s="165"/>
    </row>
    <row r="338" spans="1:29" ht="15.75" x14ac:dyDescent="0.25">
      <c r="A338" s="180" t="s">
        <v>795</v>
      </c>
      <c r="B338" s="188" t="s">
        <v>796</v>
      </c>
      <c r="C338" s="188"/>
      <c r="D338" s="176" t="s">
        <v>56</v>
      </c>
      <c r="E338" s="189">
        <v>40854</v>
      </c>
      <c r="F338" s="190">
        <v>40857</v>
      </c>
      <c r="G338" s="180"/>
      <c r="H338" s="180" t="s">
        <v>78</v>
      </c>
      <c r="I338" s="180" t="s">
        <v>103</v>
      </c>
      <c r="J338" s="187">
        <v>56166.93</v>
      </c>
      <c r="K338" s="191">
        <v>40876</v>
      </c>
      <c r="L338" s="180" t="s">
        <v>64</v>
      </c>
      <c r="M338" s="180" t="s">
        <v>12</v>
      </c>
      <c r="N338" s="184">
        <v>57779.699029126212</v>
      </c>
      <c r="O338" s="184">
        <v>3990</v>
      </c>
      <c r="P338" s="184">
        <v>0</v>
      </c>
      <c r="Q338" s="184">
        <v>46753</v>
      </c>
      <c r="R338" s="184">
        <v>74220</v>
      </c>
      <c r="S338" s="184"/>
      <c r="T338" s="192">
        <v>40848</v>
      </c>
      <c r="U338" s="193">
        <v>5.3759094583670168E-2</v>
      </c>
      <c r="V338" s="39"/>
      <c r="W338" s="36">
        <v>46753</v>
      </c>
      <c r="X338" s="37">
        <v>0</v>
      </c>
      <c r="Y338" s="38" t="s">
        <v>61</v>
      </c>
      <c r="Z338" s="36">
        <v>0</v>
      </c>
      <c r="AA338" s="164">
        <v>0.10000007575392744</v>
      </c>
      <c r="AC338" s="165"/>
    </row>
    <row r="339" spans="1:29" ht="15.75" x14ac:dyDescent="0.25">
      <c r="A339" s="180" t="s">
        <v>797</v>
      </c>
      <c r="B339" s="188" t="s">
        <v>798</v>
      </c>
      <c r="C339" s="188"/>
      <c r="D339" s="176" t="s">
        <v>56</v>
      </c>
      <c r="E339" s="189">
        <v>40784</v>
      </c>
      <c r="F339" s="189">
        <v>40788</v>
      </c>
      <c r="G339" s="180"/>
      <c r="H339" s="180" t="s">
        <v>78</v>
      </c>
      <c r="I339" s="180" t="s">
        <v>103</v>
      </c>
      <c r="J339" s="187">
        <v>-45.61</v>
      </c>
      <c r="K339" s="191"/>
      <c r="L339" s="180" t="s">
        <v>79</v>
      </c>
      <c r="M339" s="180" t="s">
        <v>12</v>
      </c>
      <c r="N339" s="184">
        <v>73581.271844660208</v>
      </c>
      <c r="O339" s="184">
        <v>39920</v>
      </c>
      <c r="P339" s="184">
        <v>0</v>
      </c>
      <c r="Q339" s="184">
        <v>59539</v>
      </c>
      <c r="R339" s="184">
        <v>111670</v>
      </c>
      <c r="S339" s="184"/>
      <c r="T339" s="192">
        <v>40756</v>
      </c>
      <c r="U339" s="193">
        <v>0.35748186621294886</v>
      </c>
      <c r="V339" s="39"/>
      <c r="W339" s="36">
        <v>59539</v>
      </c>
      <c r="X339" s="37">
        <v>0</v>
      </c>
      <c r="Y339" s="38" t="s">
        <v>61</v>
      </c>
      <c r="Z339" s="36">
        <v>0</v>
      </c>
      <c r="AA339" s="164">
        <v>9.9999980485880213E-2</v>
      </c>
      <c r="AC339" s="165"/>
    </row>
    <row r="340" spans="1:29" ht="15.75" x14ac:dyDescent="0.25">
      <c r="A340" s="180" t="s">
        <v>799</v>
      </c>
      <c r="B340" s="188" t="s">
        <v>800</v>
      </c>
      <c r="C340" s="188"/>
      <c r="D340" s="176" t="s">
        <v>56</v>
      </c>
      <c r="E340" s="189">
        <v>40977</v>
      </c>
      <c r="F340" s="178" t="s">
        <v>57</v>
      </c>
      <c r="G340" s="180"/>
      <c r="H340" s="180" t="s">
        <v>58</v>
      </c>
      <c r="I340" s="180" t="s">
        <v>59</v>
      </c>
      <c r="J340" s="187">
        <v>0</v>
      </c>
      <c r="K340" s="191"/>
      <c r="L340" s="180" t="s">
        <v>67</v>
      </c>
      <c r="M340" s="180" t="s">
        <v>14</v>
      </c>
      <c r="N340" s="184">
        <v>17259.53</v>
      </c>
      <c r="O340" s="184">
        <v>15130</v>
      </c>
      <c r="P340" s="184">
        <v>0</v>
      </c>
      <c r="Q340" s="184">
        <v>14664</v>
      </c>
      <c r="R340" s="184">
        <v>18990</v>
      </c>
      <c r="S340" s="184"/>
      <c r="T340" s="192">
        <v>40969</v>
      </c>
      <c r="U340" s="193">
        <v>0.79673512374934174</v>
      </c>
      <c r="V340" s="39"/>
      <c r="W340" s="36">
        <v>14664</v>
      </c>
      <c r="X340" s="37">
        <v>0</v>
      </c>
      <c r="Y340" s="38" t="s">
        <v>61</v>
      </c>
      <c r="Z340" s="36">
        <v>0</v>
      </c>
      <c r="AA340" s="164">
        <v>0.10000012746582643</v>
      </c>
      <c r="AC340" s="165"/>
    </row>
    <row r="341" spans="1:29" ht="15.75" x14ac:dyDescent="0.25">
      <c r="A341" s="180" t="s">
        <v>801</v>
      </c>
      <c r="B341" s="188" t="s">
        <v>802</v>
      </c>
      <c r="C341" s="188"/>
      <c r="D341" s="176" t="s">
        <v>56</v>
      </c>
      <c r="E341" s="189">
        <v>41095</v>
      </c>
      <c r="F341" s="178" t="s">
        <v>57</v>
      </c>
      <c r="G341" s="180"/>
      <c r="H341" s="180" t="s">
        <v>58</v>
      </c>
      <c r="I341" s="180" t="s">
        <v>103</v>
      </c>
      <c r="J341" s="187">
        <v>12472.85</v>
      </c>
      <c r="K341" s="191"/>
      <c r="L341" s="180" t="s">
        <v>143</v>
      </c>
      <c r="M341" s="180" t="s">
        <v>16</v>
      </c>
      <c r="N341" s="184">
        <v>9310.76</v>
      </c>
      <c r="O341" s="184">
        <v>0</v>
      </c>
      <c r="P341" s="184">
        <v>0</v>
      </c>
      <c r="Q341" s="184">
        <v>7910.59</v>
      </c>
      <c r="R341" s="184">
        <v>10240</v>
      </c>
      <c r="S341" s="184"/>
      <c r="T341" s="192">
        <v>41091</v>
      </c>
      <c r="U341" s="193" t="s">
        <v>57</v>
      </c>
      <c r="V341" s="39"/>
      <c r="W341" s="36">
        <v>7910.59</v>
      </c>
      <c r="X341" s="37">
        <v>0</v>
      </c>
      <c r="Y341" s="38" t="s">
        <v>61</v>
      </c>
      <c r="Z341" s="36">
        <v>0</v>
      </c>
      <c r="AA341" s="164">
        <v>9.9999476627291362E-2</v>
      </c>
      <c r="AC341" s="165"/>
    </row>
    <row r="342" spans="1:29" ht="15.75" x14ac:dyDescent="0.25">
      <c r="A342" s="180" t="s">
        <v>803</v>
      </c>
      <c r="B342" s="188" t="s">
        <v>804</v>
      </c>
      <c r="C342" s="188"/>
      <c r="D342" s="176" t="s">
        <v>56</v>
      </c>
      <c r="E342" s="189">
        <v>40931</v>
      </c>
      <c r="F342" s="190">
        <v>40933</v>
      </c>
      <c r="G342" s="180"/>
      <c r="H342" s="180" t="s">
        <v>78</v>
      </c>
      <c r="I342" s="180" t="s">
        <v>103</v>
      </c>
      <c r="J342" s="187">
        <v>98495.039999999994</v>
      </c>
      <c r="K342" s="191"/>
      <c r="L342" s="180" t="s">
        <v>64</v>
      </c>
      <c r="M342" s="180" t="s">
        <v>12</v>
      </c>
      <c r="N342" s="184">
        <v>60215.32</v>
      </c>
      <c r="O342" s="184">
        <v>0</v>
      </c>
      <c r="P342" s="184">
        <v>0</v>
      </c>
      <c r="Q342" s="184">
        <v>63265</v>
      </c>
      <c r="R342" s="184">
        <v>94710</v>
      </c>
      <c r="S342" s="184"/>
      <c r="T342" s="192">
        <v>40909</v>
      </c>
      <c r="U342" s="193" t="s">
        <v>57</v>
      </c>
      <c r="V342" s="39" t="s">
        <v>259</v>
      </c>
      <c r="W342" s="36">
        <v>51160</v>
      </c>
      <c r="X342" s="37">
        <v>-12105</v>
      </c>
      <c r="Y342" s="38" t="s">
        <v>61</v>
      </c>
      <c r="Z342" s="37">
        <v>-12105</v>
      </c>
      <c r="AA342" s="164">
        <v>0.10000000000000009</v>
      </c>
      <c r="AC342" s="165"/>
    </row>
    <row r="343" spans="1:29" ht="15.75" x14ac:dyDescent="0.25">
      <c r="A343" s="180" t="s">
        <v>805</v>
      </c>
      <c r="B343" s="188" t="s">
        <v>806</v>
      </c>
      <c r="C343" s="188"/>
      <c r="D343" s="176" t="s">
        <v>56</v>
      </c>
      <c r="E343" s="189">
        <v>40817</v>
      </c>
      <c r="F343" s="178" t="s">
        <v>57</v>
      </c>
      <c r="G343" s="180"/>
      <c r="H343" s="180" t="s">
        <v>58</v>
      </c>
      <c r="I343" s="180" t="s">
        <v>103</v>
      </c>
      <c r="J343" s="187">
        <v>4996.8500000000004</v>
      </c>
      <c r="K343" s="191">
        <v>40868</v>
      </c>
      <c r="L343" s="180" t="s">
        <v>60</v>
      </c>
      <c r="M343" s="180" t="s">
        <v>12</v>
      </c>
      <c r="N343" s="184">
        <v>12011.281553398059</v>
      </c>
      <c r="O343" s="184">
        <v>13610</v>
      </c>
      <c r="P343" s="184">
        <v>0</v>
      </c>
      <c r="Q343" s="184">
        <v>10205</v>
      </c>
      <c r="R343" s="184">
        <v>13610</v>
      </c>
      <c r="S343" s="184"/>
      <c r="T343" s="192">
        <v>40817</v>
      </c>
      <c r="U343" s="193">
        <v>1</v>
      </c>
      <c r="V343" s="39"/>
      <c r="W343" s="36">
        <v>10205</v>
      </c>
      <c r="X343" s="37">
        <v>0</v>
      </c>
      <c r="Y343" s="38" t="s">
        <v>61</v>
      </c>
      <c r="Z343" s="36">
        <v>0</v>
      </c>
      <c r="AA343" s="164">
        <v>9.9999684358323293E-2</v>
      </c>
      <c r="AC343" s="165"/>
    </row>
    <row r="344" spans="1:29" ht="15.75" x14ac:dyDescent="0.25">
      <c r="A344" s="180" t="s">
        <v>807</v>
      </c>
      <c r="B344" s="188" t="s">
        <v>808</v>
      </c>
      <c r="C344" s="188"/>
      <c r="D344" s="176" t="s">
        <v>56</v>
      </c>
      <c r="E344" s="189">
        <v>40848</v>
      </c>
      <c r="F344" s="178" t="s">
        <v>57</v>
      </c>
      <c r="G344" s="180"/>
      <c r="H344" s="180" t="s">
        <v>58</v>
      </c>
      <c r="I344" s="180" t="s">
        <v>103</v>
      </c>
      <c r="J344" s="187">
        <v>13493.23</v>
      </c>
      <c r="K344" s="191"/>
      <c r="L344" s="180" t="s">
        <v>106</v>
      </c>
      <c r="M344" s="180" t="s">
        <v>14</v>
      </c>
      <c r="N344" s="184">
        <v>7578.7</v>
      </c>
      <c r="O344" s="184">
        <v>8340</v>
      </c>
      <c r="P344" s="184">
        <v>0</v>
      </c>
      <c r="Q344" s="184">
        <v>10374</v>
      </c>
      <c r="R344" s="184">
        <v>13452</v>
      </c>
      <c r="S344" s="184"/>
      <c r="T344" s="192">
        <v>40848</v>
      </c>
      <c r="U344" s="193">
        <v>0.61998215878679752</v>
      </c>
      <c r="V344" s="39" t="s">
        <v>207</v>
      </c>
      <c r="W344" s="36">
        <v>6439</v>
      </c>
      <c r="X344" s="37">
        <v>-3935</v>
      </c>
      <c r="Y344" s="38" t="s">
        <v>61</v>
      </c>
      <c r="Z344" s="36">
        <v>-3935</v>
      </c>
      <c r="AA344" s="164">
        <v>9.9999564569293709E-2</v>
      </c>
      <c r="AC344" s="165"/>
    </row>
    <row r="345" spans="1:29" ht="15.75" x14ac:dyDescent="0.25">
      <c r="A345" s="180" t="s">
        <v>809</v>
      </c>
      <c r="B345" s="188" t="s">
        <v>810</v>
      </c>
      <c r="C345" s="188"/>
      <c r="D345" s="176" t="s">
        <v>56</v>
      </c>
      <c r="E345" s="189">
        <v>40854</v>
      </c>
      <c r="F345" s="190">
        <v>40857</v>
      </c>
      <c r="G345" s="180"/>
      <c r="H345" s="180" t="s">
        <v>78</v>
      </c>
      <c r="I345" s="180" t="s">
        <v>103</v>
      </c>
      <c r="J345" s="187">
        <v>-19.78</v>
      </c>
      <c r="K345" s="191"/>
      <c r="L345" s="180" t="s">
        <v>79</v>
      </c>
      <c r="M345" s="180" t="s">
        <v>12</v>
      </c>
      <c r="N345" s="184">
        <v>116412.42718446603</v>
      </c>
      <c r="O345" s="184">
        <v>141810</v>
      </c>
      <c r="P345" s="184">
        <v>0</v>
      </c>
      <c r="Q345" s="184">
        <v>94196.24</v>
      </c>
      <c r="R345" s="184">
        <v>165710</v>
      </c>
      <c r="S345" s="184"/>
      <c r="T345" s="192">
        <v>40848</v>
      </c>
      <c r="U345" s="193">
        <v>0.85577213203789748</v>
      </c>
      <c r="V345" s="39"/>
      <c r="W345" s="36">
        <v>94196.24</v>
      </c>
      <c r="X345" s="37">
        <v>0</v>
      </c>
      <c r="Y345" s="38" t="s">
        <v>61</v>
      </c>
      <c r="Z345" s="36">
        <v>0</v>
      </c>
      <c r="AA345" s="164">
        <v>0.10000003761207332</v>
      </c>
      <c r="AC345" s="165"/>
    </row>
    <row r="346" spans="1:29" ht="15.75" x14ac:dyDescent="0.25">
      <c r="A346" s="180" t="s">
        <v>811</v>
      </c>
      <c r="B346" s="188" t="s">
        <v>812</v>
      </c>
      <c r="C346" s="188"/>
      <c r="D346" s="176" t="s">
        <v>56</v>
      </c>
      <c r="E346" s="189">
        <v>40848</v>
      </c>
      <c r="F346" s="178" t="s">
        <v>57</v>
      </c>
      <c r="G346" s="180"/>
      <c r="H346" s="180" t="s">
        <v>58</v>
      </c>
      <c r="I346" s="180" t="s">
        <v>103</v>
      </c>
      <c r="J346" s="187">
        <v>-188.55</v>
      </c>
      <c r="K346" s="191"/>
      <c r="L346" s="180" t="s">
        <v>67</v>
      </c>
      <c r="M346" s="180" t="s">
        <v>14</v>
      </c>
      <c r="N346" s="184">
        <v>21927.919999999998</v>
      </c>
      <c r="O346" s="184">
        <v>23490</v>
      </c>
      <c r="P346" s="184">
        <v>0</v>
      </c>
      <c r="Q346" s="184">
        <v>18630.349999999999</v>
      </c>
      <c r="R346" s="184">
        <v>24840</v>
      </c>
      <c r="S346" s="184"/>
      <c r="T346" s="192">
        <v>40848</v>
      </c>
      <c r="U346" s="193">
        <v>0.94565217391304346</v>
      </c>
      <c r="V346" s="39"/>
      <c r="W346" s="36">
        <v>18630.349999999999</v>
      </c>
      <c r="X346" s="37">
        <v>0</v>
      </c>
      <c r="Y346" s="38" t="s">
        <v>61</v>
      </c>
      <c r="Z346" s="36">
        <v>0</v>
      </c>
      <c r="AA346" s="164">
        <v>9.9999902179513045E-2</v>
      </c>
      <c r="AC346" s="165"/>
    </row>
    <row r="347" spans="1:29" ht="15.75" x14ac:dyDescent="0.25">
      <c r="A347" s="180" t="s">
        <v>813</v>
      </c>
      <c r="B347" s="188" t="s">
        <v>814</v>
      </c>
      <c r="C347" s="188"/>
      <c r="D347" s="176" t="s">
        <v>56</v>
      </c>
      <c r="E347" s="189">
        <v>40892</v>
      </c>
      <c r="F347" s="190">
        <v>40898</v>
      </c>
      <c r="G347" s="180"/>
      <c r="H347" s="180" t="s">
        <v>78</v>
      </c>
      <c r="I347" s="180" t="s">
        <v>97</v>
      </c>
      <c r="J347" s="187">
        <v>71993.509999999995</v>
      </c>
      <c r="K347" s="191"/>
      <c r="L347" s="180" t="s">
        <v>64</v>
      </c>
      <c r="M347" s="180" t="s">
        <v>12</v>
      </c>
      <c r="N347" s="184">
        <v>58379.699029126197</v>
      </c>
      <c r="O347" s="184">
        <v>0</v>
      </c>
      <c r="P347" s="184">
        <v>0</v>
      </c>
      <c r="Q347" s="184">
        <v>49600.42</v>
      </c>
      <c r="R347" s="184">
        <v>74900</v>
      </c>
      <c r="S347" s="184"/>
      <c r="T347" s="192">
        <v>40878</v>
      </c>
      <c r="U347" s="193" t="s">
        <v>57</v>
      </c>
      <c r="V347" s="39"/>
      <c r="W347" s="36">
        <v>49600.42</v>
      </c>
      <c r="X347" s="37">
        <v>0</v>
      </c>
      <c r="Y347" s="38" t="s">
        <v>61</v>
      </c>
      <c r="Z347" s="36">
        <v>0</v>
      </c>
      <c r="AA347" s="164">
        <v>0.10000008835330298</v>
      </c>
      <c r="AC347" s="165"/>
    </row>
    <row r="348" spans="1:29" ht="15.75" x14ac:dyDescent="0.25">
      <c r="A348" s="180" t="s">
        <v>815</v>
      </c>
      <c r="B348" s="188" t="s">
        <v>816</v>
      </c>
      <c r="C348" s="188"/>
      <c r="D348" s="176" t="s">
        <v>56</v>
      </c>
      <c r="E348" s="189">
        <v>40878</v>
      </c>
      <c r="F348" s="178" t="s">
        <v>57</v>
      </c>
      <c r="G348" s="180"/>
      <c r="H348" s="180" t="s">
        <v>58</v>
      </c>
      <c r="I348" s="180" t="s">
        <v>59</v>
      </c>
      <c r="J348" s="187">
        <v>0</v>
      </c>
      <c r="K348" s="191"/>
      <c r="L348" s="180" t="s">
        <v>106</v>
      </c>
      <c r="M348" s="180" t="s">
        <v>14</v>
      </c>
      <c r="N348" s="184">
        <v>17453.728155339806</v>
      </c>
      <c r="O348" s="184">
        <v>1737</v>
      </c>
      <c r="P348" s="184">
        <v>0</v>
      </c>
      <c r="Q348" s="184">
        <v>14829</v>
      </c>
      <c r="R348" s="184">
        <v>19780</v>
      </c>
      <c r="S348" s="184"/>
      <c r="T348" s="192">
        <v>40878</v>
      </c>
      <c r="U348" s="193">
        <v>8.7815975733063698E-2</v>
      </c>
      <c r="V348" s="39"/>
      <c r="W348" s="36">
        <v>14829</v>
      </c>
      <c r="X348" s="37">
        <v>0</v>
      </c>
      <c r="Y348" s="38" t="s">
        <v>61</v>
      </c>
      <c r="Z348" s="36">
        <v>0</v>
      </c>
      <c r="AA348" s="164">
        <v>9.9999694671265127E-2</v>
      </c>
      <c r="AC348" s="165"/>
    </row>
    <row r="349" spans="1:29" ht="15.75" x14ac:dyDescent="0.25">
      <c r="A349" s="180" t="s">
        <v>817</v>
      </c>
      <c r="B349" s="188" t="s">
        <v>818</v>
      </c>
      <c r="C349" s="188"/>
      <c r="D349" s="176" t="s">
        <v>56</v>
      </c>
      <c r="E349" s="189">
        <v>40848</v>
      </c>
      <c r="F349" s="178" t="s">
        <v>57</v>
      </c>
      <c r="G349" s="180"/>
      <c r="H349" s="180" t="s">
        <v>58</v>
      </c>
      <c r="I349" s="180" t="s">
        <v>97</v>
      </c>
      <c r="J349" s="187">
        <v>1407.37</v>
      </c>
      <c r="K349" s="191">
        <v>40877</v>
      </c>
      <c r="L349" s="180" t="s">
        <v>60</v>
      </c>
      <c r="M349" s="180" t="s">
        <v>12</v>
      </c>
      <c r="N349" s="184">
        <v>7777.6116504854363</v>
      </c>
      <c r="O349" s="184">
        <v>0</v>
      </c>
      <c r="P349" s="184">
        <v>0</v>
      </c>
      <c r="Q349" s="184">
        <v>6608</v>
      </c>
      <c r="R349" s="184">
        <v>8810</v>
      </c>
      <c r="S349" s="184"/>
      <c r="T349" s="192">
        <v>40848</v>
      </c>
      <c r="U349" s="193" t="s">
        <v>57</v>
      </c>
      <c r="V349" s="39"/>
      <c r="W349" s="36">
        <v>6608</v>
      </c>
      <c r="X349" s="37">
        <v>0</v>
      </c>
      <c r="Y349" s="38" t="s">
        <v>61</v>
      </c>
      <c r="Z349" s="36">
        <v>0</v>
      </c>
      <c r="AA349" s="164">
        <v>9.9999384841573447E-2</v>
      </c>
      <c r="AC349" s="165"/>
    </row>
    <row r="350" spans="1:29" ht="15.75" x14ac:dyDescent="0.25">
      <c r="A350" s="180" t="s">
        <v>819</v>
      </c>
      <c r="B350" s="188" t="s">
        <v>820</v>
      </c>
      <c r="C350" s="188"/>
      <c r="D350" s="176" t="s">
        <v>56</v>
      </c>
      <c r="E350" s="189">
        <v>41226</v>
      </c>
      <c r="F350" s="178" t="s">
        <v>57</v>
      </c>
      <c r="G350" s="180"/>
      <c r="H350" s="180" t="s">
        <v>58</v>
      </c>
      <c r="I350" s="180" t="s">
        <v>59</v>
      </c>
      <c r="J350" s="187">
        <v>0</v>
      </c>
      <c r="K350" s="191"/>
      <c r="L350" s="180" t="s">
        <v>297</v>
      </c>
      <c r="M350" s="180" t="s">
        <v>12</v>
      </c>
      <c r="N350" s="184">
        <v>31038.21</v>
      </c>
      <c r="O350" s="184">
        <v>0</v>
      </c>
      <c r="P350" s="184">
        <v>0</v>
      </c>
      <c r="Q350" s="184">
        <v>26370.61</v>
      </c>
      <c r="R350" s="184">
        <v>62360</v>
      </c>
      <c r="S350" s="184"/>
      <c r="T350" s="192">
        <v>41214</v>
      </c>
      <c r="U350" s="193" t="s">
        <v>57</v>
      </c>
      <c r="V350" s="39"/>
      <c r="W350" s="36">
        <v>26370.61</v>
      </c>
      <c r="X350" s="37">
        <v>0</v>
      </c>
      <c r="Y350" s="38" t="s">
        <v>61</v>
      </c>
      <c r="Z350" s="36">
        <v>0</v>
      </c>
      <c r="AA350" s="164">
        <v>0.10000007194358629</v>
      </c>
      <c r="AC350" s="165"/>
    </row>
    <row r="351" spans="1:29" ht="15.75" x14ac:dyDescent="0.25">
      <c r="A351" s="180" t="s">
        <v>821</v>
      </c>
      <c r="B351" s="188" t="s">
        <v>822</v>
      </c>
      <c r="C351" s="188"/>
      <c r="D351" s="176" t="s">
        <v>56</v>
      </c>
      <c r="E351" s="189">
        <v>40869</v>
      </c>
      <c r="F351" s="190">
        <v>40870</v>
      </c>
      <c r="G351" s="180"/>
      <c r="H351" s="180" t="s">
        <v>78</v>
      </c>
      <c r="I351" s="180" t="s">
        <v>103</v>
      </c>
      <c r="J351" s="187">
        <v>-289.52999999999997</v>
      </c>
      <c r="K351" s="191"/>
      <c r="L351" s="180" t="s">
        <v>64</v>
      </c>
      <c r="M351" s="180" t="s">
        <v>12</v>
      </c>
      <c r="N351" s="184">
        <v>73207.048543689321</v>
      </c>
      <c r="O351" s="184">
        <v>0</v>
      </c>
      <c r="P351" s="184">
        <v>0</v>
      </c>
      <c r="Q351" s="184">
        <v>62198</v>
      </c>
      <c r="R351" s="184">
        <v>92000</v>
      </c>
      <c r="S351" s="184"/>
      <c r="T351" s="192">
        <v>40848</v>
      </c>
      <c r="U351" s="193" t="s">
        <v>57</v>
      </c>
      <c r="V351" s="39"/>
      <c r="W351" s="36">
        <v>62198</v>
      </c>
      <c r="X351" s="37">
        <v>0</v>
      </c>
      <c r="Y351" s="38" t="s">
        <v>61</v>
      </c>
      <c r="Z351" s="36">
        <v>0</v>
      </c>
      <c r="AA351" s="164">
        <v>0.10000003822116033</v>
      </c>
      <c r="AC351" s="165"/>
    </row>
    <row r="352" spans="1:29" ht="15.75" x14ac:dyDescent="0.25">
      <c r="A352" s="180" t="s">
        <v>823</v>
      </c>
      <c r="B352" s="188" t="s">
        <v>824</v>
      </c>
      <c r="C352" s="188"/>
      <c r="D352" s="176" t="s">
        <v>56</v>
      </c>
      <c r="E352" s="189">
        <v>40756</v>
      </c>
      <c r="F352" s="178" t="s">
        <v>57</v>
      </c>
      <c r="G352" s="180"/>
      <c r="H352" s="180" t="s">
        <v>58</v>
      </c>
      <c r="I352" s="180" t="s">
        <v>103</v>
      </c>
      <c r="J352" s="187">
        <v>827.41</v>
      </c>
      <c r="K352" s="191">
        <v>40877</v>
      </c>
      <c r="L352" s="180" t="s">
        <v>60</v>
      </c>
      <c r="M352" s="180" t="s">
        <v>12</v>
      </c>
      <c r="N352" s="184">
        <v>9658.1650485436912</v>
      </c>
      <c r="O352" s="184">
        <v>0</v>
      </c>
      <c r="P352" s="184">
        <v>0</v>
      </c>
      <c r="Q352" s="184">
        <v>7815</v>
      </c>
      <c r="R352" s="184">
        <v>10940</v>
      </c>
      <c r="S352" s="184"/>
      <c r="T352" s="192">
        <v>40756</v>
      </c>
      <c r="U352" s="193" t="s">
        <v>57</v>
      </c>
      <c r="V352" s="39"/>
      <c r="W352" s="36">
        <v>7815</v>
      </c>
      <c r="X352" s="37">
        <v>0</v>
      </c>
      <c r="Y352" s="38" t="s">
        <v>61</v>
      </c>
      <c r="Z352" s="36">
        <v>0</v>
      </c>
      <c r="AA352" s="164">
        <v>9.9999692322393141E-2</v>
      </c>
      <c r="AC352" s="165"/>
    </row>
    <row r="353" spans="1:29" ht="15.75" x14ac:dyDescent="0.25">
      <c r="A353" s="180" t="s">
        <v>825</v>
      </c>
      <c r="B353" s="188" t="s">
        <v>826</v>
      </c>
      <c r="C353" s="188"/>
      <c r="D353" s="176" t="s">
        <v>56</v>
      </c>
      <c r="E353" s="189">
        <v>40947</v>
      </c>
      <c r="F353" s="178" t="s">
        <v>57</v>
      </c>
      <c r="G353" s="180"/>
      <c r="H353" s="180" t="s">
        <v>58</v>
      </c>
      <c r="I353" s="180" t="s">
        <v>103</v>
      </c>
      <c r="J353" s="187">
        <v>30645.02</v>
      </c>
      <c r="K353" s="191"/>
      <c r="L353" s="180" t="s">
        <v>106</v>
      </c>
      <c r="M353" s="180" t="s">
        <v>14</v>
      </c>
      <c r="N353" s="184">
        <v>24353.17</v>
      </c>
      <c r="O353" s="184">
        <v>4250</v>
      </c>
      <c r="P353" s="184">
        <v>0</v>
      </c>
      <c r="Q353" s="184">
        <v>20690.88</v>
      </c>
      <c r="R353" s="184">
        <v>26790</v>
      </c>
      <c r="S353" s="184"/>
      <c r="T353" s="192">
        <v>40940</v>
      </c>
      <c r="U353" s="193">
        <v>0.15864128406121686</v>
      </c>
      <c r="V353" s="39"/>
      <c r="W353" s="36">
        <v>20690.88</v>
      </c>
      <c r="X353" s="37">
        <v>0</v>
      </c>
      <c r="Y353" s="38" t="s">
        <v>61</v>
      </c>
      <c r="Z353" s="36">
        <v>0</v>
      </c>
      <c r="AA353" s="164">
        <v>0.10000019151514183</v>
      </c>
      <c r="AC353" s="165"/>
    </row>
    <row r="354" spans="1:29" ht="15.75" x14ac:dyDescent="0.25">
      <c r="A354" s="180" t="s">
        <v>827</v>
      </c>
      <c r="B354" s="188" t="s">
        <v>828</v>
      </c>
      <c r="C354" s="188"/>
      <c r="D354" s="176" t="s">
        <v>56</v>
      </c>
      <c r="E354" s="189">
        <v>40848</v>
      </c>
      <c r="F354" s="178" t="s">
        <v>57</v>
      </c>
      <c r="G354" s="180"/>
      <c r="H354" s="180" t="s">
        <v>58</v>
      </c>
      <c r="I354" s="180" t="s">
        <v>97</v>
      </c>
      <c r="J354" s="187">
        <v>16377.08</v>
      </c>
      <c r="K354" s="191"/>
      <c r="L354" s="180" t="s">
        <v>67</v>
      </c>
      <c r="M354" s="180" t="s">
        <v>14</v>
      </c>
      <c r="N354" s="184">
        <v>19340.46</v>
      </c>
      <c r="O354" s="184">
        <v>20490</v>
      </c>
      <c r="P354" s="184">
        <v>0</v>
      </c>
      <c r="Q354" s="184">
        <v>16432</v>
      </c>
      <c r="R354" s="184">
        <v>21270</v>
      </c>
      <c r="S354" s="184"/>
      <c r="T354" s="192">
        <v>40848</v>
      </c>
      <c r="U354" s="193">
        <v>0.96332863187588147</v>
      </c>
      <c r="V354" s="39"/>
      <c r="W354" s="36">
        <v>16432</v>
      </c>
      <c r="X354" s="37">
        <v>0</v>
      </c>
      <c r="Y354" s="38" t="s">
        <v>61</v>
      </c>
      <c r="Z354" s="36">
        <v>0</v>
      </c>
      <c r="AA354" s="164">
        <v>9.99997724977022E-2</v>
      </c>
      <c r="AC354" s="165"/>
    </row>
    <row r="355" spans="1:29" ht="15.75" x14ac:dyDescent="0.25">
      <c r="A355" s="180" t="s">
        <v>829</v>
      </c>
      <c r="B355" s="188" t="s">
        <v>830</v>
      </c>
      <c r="C355" s="188"/>
      <c r="D355" s="176" t="s">
        <v>56</v>
      </c>
      <c r="E355" s="189">
        <v>40892</v>
      </c>
      <c r="F355" s="190">
        <v>40899</v>
      </c>
      <c r="G355" s="180"/>
      <c r="H355" s="180" t="s">
        <v>78</v>
      </c>
      <c r="I355" s="180" t="s">
        <v>103</v>
      </c>
      <c r="J355" s="187">
        <v>130838.04</v>
      </c>
      <c r="K355" s="191"/>
      <c r="L355" s="180" t="s">
        <v>111</v>
      </c>
      <c r="M355" s="180" t="s">
        <v>12</v>
      </c>
      <c r="N355" s="184">
        <v>99246.990291262133</v>
      </c>
      <c r="O355" s="184">
        <v>15340</v>
      </c>
      <c r="P355" s="184">
        <v>0</v>
      </c>
      <c r="Q355" s="184">
        <v>84322</v>
      </c>
      <c r="R355" s="184">
        <v>142780</v>
      </c>
      <c r="S355" s="184"/>
      <c r="T355" s="192">
        <v>40878</v>
      </c>
      <c r="U355" s="193">
        <v>0.10743801652892562</v>
      </c>
      <c r="V355" s="39"/>
      <c r="W355" s="36">
        <v>84322</v>
      </c>
      <c r="X355" s="37">
        <v>0</v>
      </c>
      <c r="Y355" s="38" t="s">
        <v>61</v>
      </c>
      <c r="Z355" s="36">
        <v>0</v>
      </c>
      <c r="AA355" s="164">
        <v>9.9999958894355423E-2</v>
      </c>
      <c r="AC355" s="165"/>
    </row>
    <row r="356" spans="1:29" ht="15.75" x14ac:dyDescent="0.25">
      <c r="A356" s="180" t="s">
        <v>831</v>
      </c>
      <c r="B356" s="188" t="s">
        <v>832</v>
      </c>
      <c r="C356" s="188"/>
      <c r="D356" s="176" t="s">
        <v>56</v>
      </c>
      <c r="E356" s="189">
        <v>41079</v>
      </c>
      <c r="F356" s="178" t="s">
        <v>57</v>
      </c>
      <c r="G356" s="180"/>
      <c r="H356" s="180" t="s">
        <v>58</v>
      </c>
      <c r="I356" s="180" t="s">
        <v>97</v>
      </c>
      <c r="J356" s="187">
        <v>12165.84</v>
      </c>
      <c r="K356" s="191"/>
      <c r="L356" s="180" t="s">
        <v>67</v>
      </c>
      <c r="M356" s="180" t="s">
        <v>14</v>
      </c>
      <c r="N356" s="184">
        <v>7623.43</v>
      </c>
      <c r="O356" s="184">
        <v>0</v>
      </c>
      <c r="P356" s="184">
        <v>0</v>
      </c>
      <c r="Q356" s="184">
        <v>6477</v>
      </c>
      <c r="R356" s="184">
        <v>8640</v>
      </c>
      <c r="S356" s="184"/>
      <c r="T356" s="192">
        <v>41061</v>
      </c>
      <c r="U356" s="193" t="s">
        <v>57</v>
      </c>
      <c r="V356" s="39"/>
      <c r="W356" s="36">
        <v>6477</v>
      </c>
      <c r="X356" s="37">
        <v>0</v>
      </c>
      <c r="Y356" s="38" t="s">
        <v>61</v>
      </c>
      <c r="Z356" s="36">
        <v>0</v>
      </c>
      <c r="AA356" s="164">
        <v>0.10000014429202397</v>
      </c>
      <c r="AC356" s="165"/>
    </row>
    <row r="357" spans="1:29" ht="15.75" x14ac:dyDescent="0.25">
      <c r="A357" s="180" t="s">
        <v>833</v>
      </c>
      <c r="B357" s="188" t="s">
        <v>834</v>
      </c>
      <c r="C357" s="188"/>
      <c r="D357" s="176" t="s">
        <v>56</v>
      </c>
      <c r="E357" s="189">
        <v>40848</v>
      </c>
      <c r="F357" s="178" t="s">
        <v>57</v>
      </c>
      <c r="G357" s="180"/>
      <c r="H357" s="180" t="s">
        <v>58</v>
      </c>
      <c r="I357" s="180" t="s">
        <v>103</v>
      </c>
      <c r="J357" s="187">
        <v>13885.32</v>
      </c>
      <c r="K357" s="191">
        <v>40877</v>
      </c>
      <c r="L357" s="180" t="s">
        <v>67</v>
      </c>
      <c r="M357" s="180" t="s">
        <v>14</v>
      </c>
      <c r="N357" s="184">
        <v>16523.902912621361</v>
      </c>
      <c r="O357" s="184">
        <v>17490</v>
      </c>
      <c r="P357" s="184">
        <v>0</v>
      </c>
      <c r="Q357" s="184">
        <v>14039</v>
      </c>
      <c r="R357" s="184">
        <v>18720</v>
      </c>
      <c r="S357" s="184"/>
      <c r="T357" s="192">
        <v>40848</v>
      </c>
      <c r="U357" s="193">
        <v>0.93429487179487181</v>
      </c>
      <c r="V357" s="39"/>
      <c r="W357" s="36">
        <v>14039</v>
      </c>
      <c r="X357" s="37">
        <v>0</v>
      </c>
      <c r="Y357" s="38" t="s">
        <v>61</v>
      </c>
      <c r="Z357" s="36">
        <v>0</v>
      </c>
      <c r="AA357" s="164">
        <v>9.9999994183183949E-2</v>
      </c>
      <c r="AC357" s="165"/>
    </row>
    <row r="358" spans="1:29" ht="15.75" x14ac:dyDescent="0.25">
      <c r="A358" s="180" t="s">
        <v>835</v>
      </c>
      <c r="B358" s="188" t="s">
        <v>836</v>
      </c>
      <c r="C358" s="188"/>
      <c r="D358" s="176" t="s">
        <v>56</v>
      </c>
      <c r="E358" s="189">
        <v>41753</v>
      </c>
      <c r="F358" s="178">
        <v>41759</v>
      </c>
      <c r="G358" s="180"/>
      <c r="H358" s="180" t="s">
        <v>78</v>
      </c>
      <c r="I358" s="180" t="s">
        <v>97</v>
      </c>
      <c r="J358" s="187">
        <v>7370.85</v>
      </c>
      <c r="K358" s="191"/>
      <c r="L358" s="180" t="s">
        <v>64</v>
      </c>
      <c r="M358" s="180" t="s">
        <v>12</v>
      </c>
      <c r="N358" s="184">
        <v>136389.69</v>
      </c>
      <c r="O358" s="184">
        <v>100600</v>
      </c>
      <c r="P358" s="184">
        <v>0</v>
      </c>
      <c r="Q358" s="184">
        <v>118025</v>
      </c>
      <c r="R358" s="184">
        <v>167200</v>
      </c>
      <c r="S358" s="184"/>
      <c r="T358" s="192">
        <v>41730</v>
      </c>
      <c r="U358" s="193">
        <v>0.60167464114832536</v>
      </c>
      <c r="V358" s="39"/>
      <c r="W358" s="36">
        <v>118025</v>
      </c>
      <c r="X358" s="37">
        <v>0</v>
      </c>
      <c r="Y358" s="38" t="s">
        <v>61</v>
      </c>
      <c r="Z358" s="36">
        <v>0</v>
      </c>
      <c r="AA358" s="164">
        <v>8.0000000000000071E-2</v>
      </c>
      <c r="AC358" s="165"/>
    </row>
    <row r="359" spans="1:29" ht="15.75" x14ac:dyDescent="0.25">
      <c r="A359" s="180" t="s">
        <v>837</v>
      </c>
      <c r="B359" s="188" t="s">
        <v>838</v>
      </c>
      <c r="C359" s="188"/>
      <c r="D359" s="176" t="s">
        <v>56</v>
      </c>
      <c r="E359" s="189">
        <v>40928</v>
      </c>
      <c r="F359" s="190">
        <v>40946</v>
      </c>
      <c r="G359" s="180"/>
      <c r="H359" s="180" t="s">
        <v>78</v>
      </c>
      <c r="I359" s="180" t="s">
        <v>97</v>
      </c>
      <c r="J359" s="187">
        <v>93141.59</v>
      </c>
      <c r="K359" s="191"/>
      <c r="L359" s="180" t="s">
        <v>64</v>
      </c>
      <c r="M359" s="180" t="s">
        <v>12</v>
      </c>
      <c r="N359" s="184">
        <v>75892.960000000006</v>
      </c>
      <c r="O359" s="184">
        <v>4180</v>
      </c>
      <c r="P359" s="184">
        <v>0</v>
      </c>
      <c r="Q359" s="184">
        <v>64480</v>
      </c>
      <c r="R359" s="184">
        <v>92240</v>
      </c>
      <c r="S359" s="184"/>
      <c r="T359" s="192">
        <v>40909</v>
      </c>
      <c r="U359" s="193">
        <v>4.5316565481352995E-2</v>
      </c>
      <c r="V359" s="39"/>
      <c r="W359" s="36">
        <v>64480</v>
      </c>
      <c r="X359" s="37">
        <v>0</v>
      </c>
      <c r="Y359" s="38" t="s">
        <v>61</v>
      </c>
      <c r="Z359" s="36">
        <v>0</v>
      </c>
      <c r="AA359" s="164">
        <v>0.10000000000000009</v>
      </c>
      <c r="AC359" s="165"/>
    </row>
    <row r="360" spans="1:29" ht="15.75" x14ac:dyDescent="0.25">
      <c r="A360" s="180" t="s">
        <v>839</v>
      </c>
      <c r="B360" s="188" t="s">
        <v>840</v>
      </c>
      <c r="C360" s="188"/>
      <c r="D360" s="176" t="s">
        <v>56</v>
      </c>
      <c r="E360" s="189">
        <v>40940</v>
      </c>
      <c r="F360" s="178" t="s">
        <v>57</v>
      </c>
      <c r="G360" s="180"/>
      <c r="H360" s="180" t="s">
        <v>58</v>
      </c>
      <c r="I360" s="180" t="s">
        <v>97</v>
      </c>
      <c r="J360" s="187">
        <v>19249.7</v>
      </c>
      <c r="K360" s="191"/>
      <c r="L360" s="180" t="s">
        <v>60</v>
      </c>
      <c r="M360" s="180" t="s">
        <v>12</v>
      </c>
      <c r="N360" s="184">
        <v>19487.75</v>
      </c>
      <c r="O360" s="184">
        <v>0</v>
      </c>
      <c r="P360" s="184">
        <v>0</v>
      </c>
      <c r="Q360" s="184">
        <v>16557.14</v>
      </c>
      <c r="R360" s="184">
        <v>21440</v>
      </c>
      <c r="S360" s="184"/>
      <c r="T360" s="192">
        <v>41030</v>
      </c>
      <c r="U360" s="193" t="s">
        <v>57</v>
      </c>
      <c r="V360" s="39" t="s">
        <v>841</v>
      </c>
      <c r="W360" s="36">
        <v>16557.14</v>
      </c>
      <c r="X360" s="37">
        <v>0</v>
      </c>
      <c r="Y360" s="38" t="s">
        <v>61</v>
      </c>
      <c r="Z360" s="36">
        <v>0</v>
      </c>
      <c r="AA360" s="164">
        <v>9.9999786635235122E-2</v>
      </c>
      <c r="AC360" s="165"/>
    </row>
    <row r="361" spans="1:29" ht="15.75" x14ac:dyDescent="0.25">
      <c r="A361" s="180" t="s">
        <v>842</v>
      </c>
      <c r="B361" s="188" t="s">
        <v>843</v>
      </c>
      <c r="C361" s="188"/>
      <c r="D361" s="176" t="s">
        <v>56</v>
      </c>
      <c r="E361" s="189">
        <v>41010</v>
      </c>
      <c r="F361" s="190">
        <v>41016</v>
      </c>
      <c r="G361" s="180"/>
      <c r="H361" s="180" t="s">
        <v>78</v>
      </c>
      <c r="I361" s="180" t="s">
        <v>97</v>
      </c>
      <c r="J361" s="187">
        <v>89885.64</v>
      </c>
      <c r="K361" s="191"/>
      <c r="L361" s="180" t="s">
        <v>64</v>
      </c>
      <c r="M361" s="180" t="s">
        <v>12</v>
      </c>
      <c r="N361" s="184">
        <v>73369.47</v>
      </c>
      <c r="O361" s="184">
        <v>12890</v>
      </c>
      <c r="P361" s="184">
        <v>0</v>
      </c>
      <c r="Q361" s="184">
        <v>62336</v>
      </c>
      <c r="R361" s="184">
        <v>93610</v>
      </c>
      <c r="S361" s="184"/>
      <c r="T361" s="192">
        <v>41000</v>
      </c>
      <c r="U361" s="193">
        <v>0.13769896378592031</v>
      </c>
      <c r="V361" s="39"/>
      <c r="W361" s="36">
        <v>62336</v>
      </c>
      <c r="X361" s="37">
        <v>0</v>
      </c>
      <c r="Y361" s="38" t="s">
        <v>61</v>
      </c>
      <c r="Z361" s="36">
        <v>0</v>
      </c>
      <c r="AA361" s="164">
        <v>9.9999970014776673E-2</v>
      </c>
      <c r="AC361" s="165"/>
    </row>
    <row r="362" spans="1:29" ht="15.75" x14ac:dyDescent="0.25">
      <c r="A362" s="180" t="s">
        <v>844</v>
      </c>
      <c r="B362" s="188" t="s">
        <v>845</v>
      </c>
      <c r="C362" s="188"/>
      <c r="D362" s="176" t="s">
        <v>56</v>
      </c>
      <c r="E362" s="189">
        <v>40875</v>
      </c>
      <c r="F362" s="190">
        <v>40877</v>
      </c>
      <c r="G362" s="180"/>
      <c r="H362" s="180" t="s">
        <v>78</v>
      </c>
      <c r="I362" s="180" t="s">
        <v>103</v>
      </c>
      <c r="J362" s="187">
        <v>244227.20000000001</v>
      </c>
      <c r="K362" s="191">
        <v>40890</v>
      </c>
      <c r="L362" s="180" t="s">
        <v>64</v>
      </c>
      <c r="M362" s="180" t="s">
        <v>12</v>
      </c>
      <c r="N362" s="184">
        <v>139469.417475728</v>
      </c>
      <c r="O362" s="184">
        <v>0</v>
      </c>
      <c r="P362" s="184">
        <v>0</v>
      </c>
      <c r="Q362" s="184">
        <v>177870.68</v>
      </c>
      <c r="R362" s="184">
        <v>245950</v>
      </c>
      <c r="S362" s="184"/>
      <c r="T362" s="192">
        <v>40848</v>
      </c>
      <c r="U362" s="193" t="s">
        <v>57</v>
      </c>
      <c r="V362" s="39" t="s">
        <v>622</v>
      </c>
      <c r="W362" s="36">
        <v>118495.67999999999</v>
      </c>
      <c r="X362" s="37">
        <v>-59375</v>
      </c>
      <c r="Y362" s="38" t="s">
        <v>61</v>
      </c>
      <c r="Z362" s="36">
        <v>-59375</v>
      </c>
      <c r="AA362" s="164">
        <v>0.10000001668681824</v>
      </c>
      <c r="AC362" s="165"/>
    </row>
    <row r="363" spans="1:29" ht="15.75" x14ac:dyDescent="0.25">
      <c r="A363" s="180" t="s">
        <v>846</v>
      </c>
      <c r="B363" s="188" t="s">
        <v>847</v>
      </c>
      <c r="C363" s="188"/>
      <c r="D363" s="176" t="s">
        <v>56</v>
      </c>
      <c r="E363" s="189">
        <v>40848</v>
      </c>
      <c r="F363" s="178" t="s">
        <v>57</v>
      </c>
      <c r="G363" s="180"/>
      <c r="H363" s="180" t="s">
        <v>58</v>
      </c>
      <c r="I363" s="180" t="s">
        <v>59</v>
      </c>
      <c r="J363" s="187">
        <v>0</v>
      </c>
      <c r="K363" s="191"/>
      <c r="L363" s="180" t="s">
        <v>64</v>
      </c>
      <c r="M363" s="180" t="s">
        <v>12</v>
      </c>
      <c r="N363" s="184">
        <v>46750.97087378642</v>
      </c>
      <c r="O363" s="184">
        <v>0</v>
      </c>
      <c r="P363" s="184">
        <v>0</v>
      </c>
      <c r="Q363" s="184">
        <v>37829</v>
      </c>
      <c r="R363" s="184">
        <v>61730</v>
      </c>
      <c r="S363" s="184"/>
      <c r="T363" s="192">
        <v>40848</v>
      </c>
      <c r="U363" s="193" t="s">
        <v>57</v>
      </c>
      <c r="V363" s="39"/>
      <c r="W363" s="36">
        <v>37829</v>
      </c>
      <c r="X363" s="37">
        <v>0</v>
      </c>
      <c r="Y363" s="38" t="s">
        <v>61</v>
      </c>
      <c r="Z363" s="36">
        <v>0</v>
      </c>
      <c r="AA363" s="164">
        <v>0.10000002879437719</v>
      </c>
      <c r="AC363" s="165"/>
    </row>
    <row r="364" spans="1:29" ht="15.75" x14ac:dyDescent="0.25">
      <c r="A364" s="180" t="s">
        <v>848</v>
      </c>
      <c r="B364" s="188" t="s">
        <v>849</v>
      </c>
      <c r="C364" s="188"/>
      <c r="D364" s="176" t="s">
        <v>56</v>
      </c>
      <c r="E364" s="189">
        <v>40959</v>
      </c>
      <c r="F364" s="190">
        <v>41050</v>
      </c>
      <c r="G364" s="180"/>
      <c r="H364" s="180" t="s">
        <v>78</v>
      </c>
      <c r="I364" s="180" t="s">
        <v>59</v>
      </c>
      <c r="J364" s="187">
        <v>0</v>
      </c>
      <c r="K364" s="191"/>
      <c r="L364" s="180" t="s">
        <v>111</v>
      </c>
      <c r="M364" s="180" t="s">
        <v>12</v>
      </c>
      <c r="N364" s="184">
        <v>96324.6</v>
      </c>
      <c r="O364" s="184">
        <v>0</v>
      </c>
      <c r="P364" s="184">
        <v>0</v>
      </c>
      <c r="Q364" s="184">
        <v>81839.08</v>
      </c>
      <c r="R364" s="184">
        <v>130550</v>
      </c>
      <c r="S364" s="184"/>
      <c r="T364" s="192">
        <v>40940</v>
      </c>
      <c r="U364" s="193" t="s">
        <v>57</v>
      </c>
      <c r="V364" s="39"/>
      <c r="W364" s="36">
        <v>81839.08</v>
      </c>
      <c r="X364" s="37">
        <v>0</v>
      </c>
      <c r="Y364" s="38" t="s">
        <v>61</v>
      </c>
      <c r="Z364" s="36">
        <v>0</v>
      </c>
      <c r="AA364" s="164">
        <v>0.10000003243200695</v>
      </c>
      <c r="AC364" s="165"/>
    </row>
    <row r="365" spans="1:29" ht="15.75" x14ac:dyDescent="0.25">
      <c r="A365" s="180" t="s">
        <v>850</v>
      </c>
      <c r="B365" s="188" t="s">
        <v>851</v>
      </c>
      <c r="C365" s="188"/>
      <c r="D365" s="176" t="s">
        <v>56</v>
      </c>
      <c r="E365" s="189">
        <v>41086</v>
      </c>
      <c r="F365" s="190">
        <v>41100</v>
      </c>
      <c r="G365" s="180"/>
      <c r="H365" s="180" t="s">
        <v>78</v>
      </c>
      <c r="I365" s="180" t="s">
        <v>103</v>
      </c>
      <c r="J365" s="187">
        <v>99567.62</v>
      </c>
      <c r="K365" s="191"/>
      <c r="L365" s="180" t="s">
        <v>64</v>
      </c>
      <c r="M365" s="180" t="s">
        <v>12</v>
      </c>
      <c r="N365" s="184">
        <v>57182.49</v>
      </c>
      <c r="O365" s="184">
        <v>2580</v>
      </c>
      <c r="P365" s="202">
        <v>0</v>
      </c>
      <c r="Q365" s="184">
        <v>48583.25</v>
      </c>
      <c r="R365" s="184">
        <v>72140</v>
      </c>
      <c r="S365" s="184"/>
      <c r="T365" s="192">
        <v>41061</v>
      </c>
      <c r="U365" s="193">
        <v>3.5763792625450513E-2</v>
      </c>
      <c r="V365" s="39"/>
      <c r="W365" s="36">
        <v>48583.25</v>
      </c>
      <c r="X365" s="37">
        <v>0</v>
      </c>
      <c r="Y365" s="38" t="s">
        <v>61</v>
      </c>
      <c r="Z365" s="36">
        <v>0</v>
      </c>
      <c r="AA365" s="164">
        <v>0.10000009137413257</v>
      </c>
      <c r="AC365" s="165"/>
    </row>
    <row r="366" spans="1:29" ht="15.75" x14ac:dyDescent="0.25">
      <c r="A366" s="180" t="s">
        <v>852</v>
      </c>
      <c r="B366" s="188" t="s">
        <v>853</v>
      </c>
      <c r="C366" s="188"/>
      <c r="D366" s="176" t="s">
        <v>56</v>
      </c>
      <c r="E366" s="189">
        <v>41072</v>
      </c>
      <c r="F366" s="190">
        <v>41239</v>
      </c>
      <c r="G366" s="180"/>
      <c r="H366" s="180" t="s">
        <v>78</v>
      </c>
      <c r="I366" s="180" t="s">
        <v>97</v>
      </c>
      <c r="J366" s="187">
        <v>22490.78</v>
      </c>
      <c r="K366" s="191"/>
      <c r="L366" s="180" t="s">
        <v>79</v>
      </c>
      <c r="M366" s="180" t="s">
        <v>12</v>
      </c>
      <c r="N366" s="184">
        <v>159240.31</v>
      </c>
      <c r="O366" s="184">
        <v>49730</v>
      </c>
      <c r="P366" s="184">
        <v>0</v>
      </c>
      <c r="Q366" s="184">
        <v>134074.51999999999</v>
      </c>
      <c r="R366" s="184">
        <v>199400</v>
      </c>
      <c r="S366" s="184"/>
      <c r="T366" s="192">
        <v>41061</v>
      </c>
      <c r="U366" s="193">
        <v>0.24939819458375126</v>
      </c>
      <c r="V366" s="39" t="s">
        <v>654</v>
      </c>
      <c r="W366" s="36">
        <v>134074.51999999999</v>
      </c>
      <c r="X366" s="37">
        <v>0</v>
      </c>
      <c r="Y366" s="38" t="s">
        <v>61</v>
      </c>
      <c r="Z366" s="36">
        <v>0</v>
      </c>
      <c r="AA366" s="164">
        <v>0.11000001809566973</v>
      </c>
      <c r="AC366" s="165"/>
    </row>
    <row r="367" spans="1:29" ht="15.75" x14ac:dyDescent="0.25">
      <c r="A367" s="180" t="s">
        <v>854</v>
      </c>
      <c r="B367" s="188" t="s">
        <v>855</v>
      </c>
      <c r="C367" s="188"/>
      <c r="D367" s="176" t="s">
        <v>56</v>
      </c>
      <c r="E367" s="189">
        <v>40970</v>
      </c>
      <c r="F367" s="178" t="s">
        <v>57</v>
      </c>
      <c r="G367" s="180"/>
      <c r="H367" s="180" t="s">
        <v>58</v>
      </c>
      <c r="I367" s="180" t="s">
        <v>59</v>
      </c>
      <c r="J367" s="187">
        <v>19541.310000000001</v>
      </c>
      <c r="K367" s="191"/>
      <c r="L367" s="180" t="s">
        <v>280</v>
      </c>
      <c r="M367" s="180" t="s">
        <v>14</v>
      </c>
      <c r="N367" s="184">
        <v>14462.411040000001</v>
      </c>
      <c r="O367" s="184">
        <v>13580</v>
      </c>
      <c r="P367" s="184">
        <v>0</v>
      </c>
      <c r="Q367" s="184">
        <v>12287.52</v>
      </c>
      <c r="R367" s="184">
        <v>15910</v>
      </c>
      <c r="S367" s="184"/>
      <c r="T367" s="192">
        <v>40969</v>
      </c>
      <c r="U367" s="193">
        <v>0.8535512256442489</v>
      </c>
      <c r="V367" s="39"/>
      <c r="W367" s="36">
        <v>12287.52</v>
      </c>
      <c r="X367" s="37">
        <v>0</v>
      </c>
      <c r="Y367" s="38" t="s">
        <v>61</v>
      </c>
      <c r="Z367" s="36">
        <v>0</v>
      </c>
      <c r="AA367" s="164">
        <v>0.10000000000000009</v>
      </c>
      <c r="AC367" s="165"/>
    </row>
    <row r="368" spans="1:29" ht="15.75" x14ac:dyDescent="0.25">
      <c r="A368" s="180" t="s">
        <v>856</v>
      </c>
      <c r="B368" s="188" t="s">
        <v>857</v>
      </c>
      <c r="C368" s="188"/>
      <c r="D368" s="176" t="s">
        <v>56</v>
      </c>
      <c r="E368" s="189">
        <v>40892</v>
      </c>
      <c r="F368" s="190">
        <v>40898</v>
      </c>
      <c r="G368" s="180"/>
      <c r="H368" s="180" t="s">
        <v>78</v>
      </c>
      <c r="I368" s="180" t="s">
        <v>59</v>
      </c>
      <c r="J368" s="187">
        <v>0</v>
      </c>
      <c r="K368" s="191"/>
      <c r="L368" s="180" t="s">
        <v>64</v>
      </c>
      <c r="M368" s="180" t="s">
        <v>12</v>
      </c>
      <c r="N368" s="184">
        <v>60108.21359223302</v>
      </c>
      <c r="O368" s="184">
        <v>0</v>
      </c>
      <c r="P368" s="184">
        <v>0</v>
      </c>
      <c r="Q368" s="184">
        <v>51069</v>
      </c>
      <c r="R368" s="184">
        <v>76860</v>
      </c>
      <c r="S368" s="184"/>
      <c r="T368" s="192">
        <v>40878</v>
      </c>
      <c r="U368" s="193" t="s">
        <v>57</v>
      </c>
      <c r="V368" s="39"/>
      <c r="W368" s="36">
        <v>51069</v>
      </c>
      <c r="X368" s="37">
        <v>0</v>
      </c>
      <c r="Y368" s="38" t="s">
        <v>61</v>
      </c>
      <c r="Z368" s="36">
        <v>0</v>
      </c>
      <c r="AA368" s="164">
        <v>0.10000001083805832</v>
      </c>
      <c r="AC368" s="165"/>
    </row>
    <row r="369" spans="1:29" ht="15.75" x14ac:dyDescent="0.25">
      <c r="A369" s="180" t="s">
        <v>858</v>
      </c>
      <c r="B369" s="188" t="s">
        <v>859</v>
      </c>
      <c r="C369" s="188"/>
      <c r="D369" s="176" t="s">
        <v>56</v>
      </c>
      <c r="E369" s="189">
        <v>40878</v>
      </c>
      <c r="F369" s="178" t="s">
        <v>57</v>
      </c>
      <c r="G369" s="180"/>
      <c r="H369" s="180" t="s">
        <v>58</v>
      </c>
      <c r="I369" s="180" t="s">
        <v>103</v>
      </c>
      <c r="J369" s="187">
        <v>-196.55</v>
      </c>
      <c r="K369" s="191"/>
      <c r="L369" s="180" t="s">
        <v>106</v>
      </c>
      <c r="M369" s="180" t="s">
        <v>14</v>
      </c>
      <c r="N369" s="184">
        <v>11185.029126213592</v>
      </c>
      <c r="O369" s="184">
        <v>12670</v>
      </c>
      <c r="P369" s="184">
        <v>0</v>
      </c>
      <c r="Q369" s="184">
        <v>9503</v>
      </c>
      <c r="R369" s="184">
        <v>12670</v>
      </c>
      <c r="S369" s="184"/>
      <c r="T369" s="192">
        <v>40878</v>
      </c>
      <c r="U369" s="193">
        <v>1</v>
      </c>
      <c r="V369" s="39"/>
      <c r="W369" s="36">
        <v>9503</v>
      </c>
      <c r="X369" s="37">
        <v>0</v>
      </c>
      <c r="Y369" s="38" t="s">
        <v>61</v>
      </c>
      <c r="Z369" s="36">
        <v>0</v>
      </c>
      <c r="AA369" s="164">
        <v>9.9999815721114382E-2</v>
      </c>
      <c r="AC369" s="165"/>
    </row>
    <row r="370" spans="1:29" ht="15.75" x14ac:dyDescent="0.25">
      <c r="A370" s="180" t="s">
        <v>860</v>
      </c>
      <c r="B370" s="188" t="s">
        <v>861</v>
      </c>
      <c r="C370" s="188"/>
      <c r="D370" s="176" t="s">
        <v>56</v>
      </c>
      <c r="E370" s="189">
        <v>40787</v>
      </c>
      <c r="F370" s="178" t="s">
        <v>57</v>
      </c>
      <c r="G370" s="180"/>
      <c r="H370" s="180" t="s">
        <v>58</v>
      </c>
      <c r="I370" s="180" t="s">
        <v>59</v>
      </c>
      <c r="J370" s="187">
        <v>7436.85</v>
      </c>
      <c r="K370" s="191">
        <v>40816</v>
      </c>
      <c r="L370" s="180" t="s">
        <v>79</v>
      </c>
      <c r="M370" s="180" t="s">
        <v>12</v>
      </c>
      <c r="N370" s="184">
        <v>23771.572815533982</v>
      </c>
      <c r="O370" s="184">
        <v>0</v>
      </c>
      <c r="P370" s="184">
        <v>0</v>
      </c>
      <c r="Q370" s="184">
        <v>19235</v>
      </c>
      <c r="R370" s="184">
        <v>26930</v>
      </c>
      <c r="S370" s="184"/>
      <c r="T370" s="192">
        <v>40787</v>
      </c>
      <c r="U370" s="193" t="s">
        <v>57</v>
      </c>
      <c r="V370" s="39"/>
      <c r="W370" s="36">
        <v>19235</v>
      </c>
      <c r="X370" s="37">
        <v>0</v>
      </c>
      <c r="Y370" s="38" t="s">
        <v>61</v>
      </c>
      <c r="Z370" s="36">
        <v>0</v>
      </c>
      <c r="AA370" s="164">
        <v>9.9999910484995569E-2</v>
      </c>
      <c r="AC370" s="165"/>
    </row>
    <row r="371" spans="1:29" ht="15.75" x14ac:dyDescent="0.25">
      <c r="A371" s="180" t="s">
        <v>862</v>
      </c>
      <c r="B371" s="188" t="s">
        <v>863</v>
      </c>
      <c r="C371" s="188"/>
      <c r="D371" s="176" t="s">
        <v>56</v>
      </c>
      <c r="E371" s="189">
        <v>40817</v>
      </c>
      <c r="F371" s="178" t="s">
        <v>57</v>
      </c>
      <c r="G371" s="180"/>
      <c r="H371" s="180" t="s">
        <v>58</v>
      </c>
      <c r="I371" s="180" t="s">
        <v>59</v>
      </c>
      <c r="J371" s="187">
        <v>0</v>
      </c>
      <c r="K371" s="191">
        <v>40855</v>
      </c>
      <c r="L371" s="180" t="s">
        <v>111</v>
      </c>
      <c r="M371" s="180" t="s">
        <v>12</v>
      </c>
      <c r="N371" s="184">
        <v>4447.825242718448</v>
      </c>
      <c r="O371" s="184">
        <v>5040</v>
      </c>
      <c r="P371" s="184">
        <v>0</v>
      </c>
      <c r="Q371" s="184">
        <v>3599</v>
      </c>
      <c r="R371" s="184">
        <v>5040</v>
      </c>
      <c r="S371" s="184"/>
      <c r="T371" s="192">
        <v>40817</v>
      </c>
      <c r="U371" s="193">
        <v>1</v>
      </c>
      <c r="V371" s="39"/>
      <c r="W371" s="36">
        <v>3599</v>
      </c>
      <c r="X371" s="37">
        <v>0</v>
      </c>
      <c r="Y371" s="38" t="s">
        <v>61</v>
      </c>
      <c r="Z371" s="36">
        <v>0</v>
      </c>
      <c r="AA371" s="164">
        <v>0.10000027024231439</v>
      </c>
      <c r="AC371" s="165"/>
    </row>
    <row r="372" spans="1:29" ht="15.75" x14ac:dyDescent="0.25">
      <c r="A372" s="174" t="s">
        <v>864</v>
      </c>
      <c r="B372" s="175" t="s">
        <v>865</v>
      </c>
      <c r="C372" s="175"/>
      <c r="D372" s="176" t="s">
        <v>56</v>
      </c>
      <c r="E372" s="177">
        <v>40848</v>
      </c>
      <c r="F372" s="178" t="s">
        <v>57</v>
      </c>
      <c r="G372" s="179"/>
      <c r="H372" s="180" t="s">
        <v>58</v>
      </c>
      <c r="I372" s="180" t="s">
        <v>97</v>
      </c>
      <c r="J372" s="187">
        <v>5744.19</v>
      </c>
      <c r="K372" s="182"/>
      <c r="L372" s="179" t="s">
        <v>60</v>
      </c>
      <c r="M372" s="179" t="s">
        <v>12</v>
      </c>
      <c r="N372" s="183">
        <v>10025.689320388352</v>
      </c>
      <c r="O372" s="183">
        <v>0</v>
      </c>
      <c r="P372" s="183">
        <v>0</v>
      </c>
      <c r="Q372" s="184">
        <v>8518</v>
      </c>
      <c r="R372" s="183">
        <v>11360</v>
      </c>
      <c r="S372" s="183"/>
      <c r="T372" s="185">
        <v>40848</v>
      </c>
      <c r="U372" s="186" t="s">
        <v>57</v>
      </c>
      <c r="V372" s="40"/>
      <c r="W372" s="36">
        <v>8518</v>
      </c>
      <c r="X372" s="37">
        <v>0</v>
      </c>
      <c r="Y372" s="38" t="s">
        <v>61</v>
      </c>
      <c r="Z372" s="36">
        <v>0</v>
      </c>
      <c r="AA372" s="164">
        <v>0.1000003643069598</v>
      </c>
      <c r="AC372" s="165"/>
    </row>
    <row r="373" spans="1:29" ht="15.75" x14ac:dyDescent="0.25">
      <c r="A373" s="180" t="s">
        <v>866</v>
      </c>
      <c r="B373" s="188" t="s">
        <v>867</v>
      </c>
      <c r="C373" s="188"/>
      <c r="D373" s="176" t="s">
        <v>56</v>
      </c>
      <c r="E373" s="189">
        <v>40878</v>
      </c>
      <c r="F373" s="178" t="s">
        <v>57</v>
      </c>
      <c r="G373" s="180"/>
      <c r="H373" s="180" t="s">
        <v>58</v>
      </c>
      <c r="I373" s="180" t="s">
        <v>59</v>
      </c>
      <c r="J373" s="187">
        <v>16828.07</v>
      </c>
      <c r="K373" s="191"/>
      <c r="L373" s="180" t="s">
        <v>60</v>
      </c>
      <c r="M373" s="180" t="s">
        <v>12</v>
      </c>
      <c r="N373" s="184">
        <v>17788</v>
      </c>
      <c r="O373" s="184">
        <v>0</v>
      </c>
      <c r="P373" s="184">
        <v>0</v>
      </c>
      <c r="Q373" s="184">
        <v>15113</v>
      </c>
      <c r="R373" s="184">
        <v>20150</v>
      </c>
      <c r="S373" s="184"/>
      <c r="T373" s="192">
        <v>40878</v>
      </c>
      <c r="U373" s="193" t="s">
        <v>57</v>
      </c>
      <c r="V373" s="39"/>
      <c r="W373" s="36">
        <v>15113</v>
      </c>
      <c r="X373" s="37">
        <v>0</v>
      </c>
      <c r="Y373" s="38" t="s">
        <v>61</v>
      </c>
      <c r="Z373" s="36">
        <v>0</v>
      </c>
      <c r="AA373" s="164">
        <v>9.9999938160561186E-2</v>
      </c>
      <c r="AC373" s="165"/>
    </row>
    <row r="374" spans="1:29" ht="15.75" x14ac:dyDescent="0.25">
      <c r="A374" s="180" t="s">
        <v>868</v>
      </c>
      <c r="B374" s="188" t="s">
        <v>869</v>
      </c>
      <c r="C374" s="188"/>
      <c r="D374" s="176" t="s">
        <v>56</v>
      </c>
      <c r="E374" s="189">
        <v>40925</v>
      </c>
      <c r="F374" s="190">
        <v>41158</v>
      </c>
      <c r="G374" s="180"/>
      <c r="H374" s="180" t="s">
        <v>78</v>
      </c>
      <c r="I374" s="180" t="s">
        <v>59</v>
      </c>
      <c r="J374" s="187">
        <v>109609.85</v>
      </c>
      <c r="K374" s="191"/>
      <c r="L374" s="180" t="s">
        <v>79</v>
      </c>
      <c r="M374" s="180" t="s">
        <v>12</v>
      </c>
      <c r="N374" s="184">
        <v>64962.16</v>
      </c>
      <c r="O374" s="184">
        <v>53040</v>
      </c>
      <c r="P374" s="184">
        <v>0</v>
      </c>
      <c r="Q374" s="184">
        <v>55193</v>
      </c>
      <c r="R374" s="184">
        <v>99680</v>
      </c>
      <c r="S374" s="184"/>
      <c r="T374" s="192">
        <v>41122</v>
      </c>
      <c r="U374" s="193">
        <v>0.5321027287319422</v>
      </c>
      <c r="V374" s="39" t="s">
        <v>615</v>
      </c>
      <c r="W374" s="36">
        <v>55193</v>
      </c>
      <c r="X374" s="37">
        <v>0</v>
      </c>
      <c r="Y374" s="38" t="s">
        <v>61</v>
      </c>
      <c r="Z374" s="36">
        <v>0</v>
      </c>
      <c r="AA374" s="164">
        <v>9.9999983067065701E-2</v>
      </c>
      <c r="AC374" s="165"/>
    </row>
    <row r="375" spans="1:29" ht="15.75" x14ac:dyDescent="0.25">
      <c r="A375" s="180" t="s">
        <v>870</v>
      </c>
      <c r="B375" s="188" t="s">
        <v>871</v>
      </c>
      <c r="C375" s="188"/>
      <c r="D375" s="176" t="s">
        <v>56</v>
      </c>
      <c r="E375" s="189">
        <v>40848</v>
      </c>
      <c r="F375" s="178" t="s">
        <v>57</v>
      </c>
      <c r="G375" s="180"/>
      <c r="H375" s="180" t="s">
        <v>58</v>
      </c>
      <c r="I375" s="180" t="s">
        <v>97</v>
      </c>
      <c r="J375" s="187">
        <v>23231.55</v>
      </c>
      <c r="K375" s="191"/>
      <c r="L375" s="180" t="s">
        <v>60</v>
      </c>
      <c r="M375" s="180" t="s">
        <v>12</v>
      </c>
      <c r="N375" s="184">
        <v>25210.165048543691</v>
      </c>
      <c r="O375" s="184">
        <v>0</v>
      </c>
      <c r="P375" s="184">
        <v>0</v>
      </c>
      <c r="Q375" s="184">
        <v>21419</v>
      </c>
      <c r="R375" s="184">
        <v>28560</v>
      </c>
      <c r="S375" s="184"/>
      <c r="T375" s="192">
        <v>40848</v>
      </c>
      <c r="U375" s="193" t="s">
        <v>57</v>
      </c>
      <c r="V375" s="39"/>
      <c r="W375" s="36">
        <v>21419</v>
      </c>
      <c r="X375" s="37">
        <v>0</v>
      </c>
      <c r="Y375" s="38" t="s">
        <v>61</v>
      </c>
      <c r="Z375" s="36">
        <v>0</v>
      </c>
      <c r="AA375" s="164">
        <v>0.10000008938450966</v>
      </c>
      <c r="AC375" s="165"/>
    </row>
    <row r="376" spans="1:29" ht="15.75" x14ac:dyDescent="0.25">
      <c r="A376" s="180" t="s">
        <v>872</v>
      </c>
      <c r="B376" s="188" t="s">
        <v>873</v>
      </c>
      <c r="C376" s="188"/>
      <c r="D376" s="176" t="s">
        <v>56</v>
      </c>
      <c r="E376" s="189">
        <v>40848</v>
      </c>
      <c r="F376" s="178" t="s">
        <v>57</v>
      </c>
      <c r="G376" s="180"/>
      <c r="H376" s="180" t="s">
        <v>58</v>
      </c>
      <c r="I376" s="180" t="s">
        <v>103</v>
      </c>
      <c r="J376" s="187">
        <v>-139.16</v>
      </c>
      <c r="K376" s="191"/>
      <c r="L376" s="180" t="s">
        <v>106</v>
      </c>
      <c r="M376" s="180" t="s">
        <v>14</v>
      </c>
      <c r="N376" s="184">
        <v>14757.281553398059</v>
      </c>
      <c r="O376" s="184">
        <v>14620</v>
      </c>
      <c r="P376" s="184">
        <v>0</v>
      </c>
      <c r="Q376" s="184">
        <v>11941</v>
      </c>
      <c r="R376" s="184">
        <v>16720</v>
      </c>
      <c r="S376" s="184"/>
      <c r="T376" s="192">
        <v>40848</v>
      </c>
      <c r="U376" s="193">
        <v>0.87440191387559807</v>
      </c>
      <c r="V376" s="39"/>
      <c r="W376" s="36">
        <v>11941</v>
      </c>
      <c r="X376" s="37">
        <v>0</v>
      </c>
      <c r="Y376" s="38" t="s">
        <v>61</v>
      </c>
      <c r="Z376" s="36">
        <v>0</v>
      </c>
      <c r="AA376" s="164">
        <v>9.9999754273081054E-2</v>
      </c>
      <c r="AC376" s="165"/>
    </row>
    <row r="377" spans="1:29" ht="15.75" x14ac:dyDescent="0.25">
      <c r="A377" s="180" t="s">
        <v>874</v>
      </c>
      <c r="B377" s="188" t="s">
        <v>875</v>
      </c>
      <c r="C377" s="188"/>
      <c r="D377" s="176" t="s">
        <v>56</v>
      </c>
      <c r="E377" s="189">
        <v>41045</v>
      </c>
      <c r="F377" s="190">
        <v>41458</v>
      </c>
      <c r="G377" s="180"/>
      <c r="H377" s="180" t="s">
        <v>78</v>
      </c>
      <c r="I377" s="180" t="s">
        <v>59</v>
      </c>
      <c r="J377" s="187">
        <v>101703.06</v>
      </c>
      <c r="K377" s="191"/>
      <c r="L377" s="180" t="s">
        <v>79</v>
      </c>
      <c r="M377" s="180" t="s">
        <v>12</v>
      </c>
      <c r="N377" s="184">
        <v>61759.54</v>
      </c>
      <c r="O377" s="184">
        <v>0</v>
      </c>
      <c r="P377" s="184">
        <v>0</v>
      </c>
      <c r="Q377" s="184">
        <v>54992</v>
      </c>
      <c r="R377" s="184">
        <v>101180</v>
      </c>
      <c r="S377" s="184"/>
      <c r="T377" s="192">
        <v>41030</v>
      </c>
      <c r="U377" s="193" t="s">
        <v>57</v>
      </c>
      <c r="V377" s="39" t="s">
        <v>207</v>
      </c>
      <c r="W377" s="36">
        <v>52472</v>
      </c>
      <c r="X377" s="37">
        <v>-2520</v>
      </c>
      <c r="Y377" s="38" t="s">
        <v>61</v>
      </c>
      <c r="Z377" s="36">
        <v>-2520</v>
      </c>
      <c r="AA377" s="164">
        <v>9.999992875595054E-2</v>
      </c>
      <c r="AC377" s="165"/>
    </row>
    <row r="378" spans="1:29" ht="15.75" x14ac:dyDescent="0.25">
      <c r="A378" s="180" t="s">
        <v>876</v>
      </c>
      <c r="B378" s="188" t="s">
        <v>877</v>
      </c>
      <c r="C378" s="188"/>
      <c r="D378" s="176" t="s">
        <v>56</v>
      </c>
      <c r="E378" s="189">
        <v>40854</v>
      </c>
      <c r="F378" s="190">
        <v>41004</v>
      </c>
      <c r="G378" s="180"/>
      <c r="H378" s="180" t="s">
        <v>78</v>
      </c>
      <c r="I378" s="180" t="s">
        <v>59</v>
      </c>
      <c r="J378" s="187">
        <v>124803.59</v>
      </c>
      <c r="K378" s="191"/>
      <c r="L378" s="180" t="s">
        <v>133</v>
      </c>
      <c r="M378" s="180" t="s">
        <v>13</v>
      </c>
      <c r="N378" s="184">
        <v>87315.75</v>
      </c>
      <c r="O378" s="184">
        <v>3330</v>
      </c>
      <c r="P378" s="184">
        <v>0</v>
      </c>
      <c r="Q378" s="184">
        <v>74185</v>
      </c>
      <c r="R378" s="184">
        <v>129860</v>
      </c>
      <c r="S378" s="184"/>
      <c r="T378" s="192">
        <v>41000</v>
      </c>
      <c r="U378" s="193">
        <v>2.5643000154012014E-2</v>
      </c>
      <c r="V378" s="39"/>
      <c r="W378" s="36">
        <v>74185</v>
      </c>
      <c r="X378" s="37">
        <v>0</v>
      </c>
      <c r="Y378" s="38" t="s">
        <v>61</v>
      </c>
      <c r="Z378" s="36">
        <v>0</v>
      </c>
      <c r="AA378" s="164">
        <v>0.10000006298978481</v>
      </c>
      <c r="AC378" s="165"/>
    </row>
    <row r="379" spans="1:29" ht="15.75" x14ac:dyDescent="0.25">
      <c r="A379" s="180" t="s">
        <v>878</v>
      </c>
      <c r="B379" s="188" t="s">
        <v>879</v>
      </c>
      <c r="C379" s="188"/>
      <c r="D379" s="176" t="s">
        <v>56</v>
      </c>
      <c r="E379" s="189">
        <v>40876</v>
      </c>
      <c r="F379" s="190">
        <v>40877</v>
      </c>
      <c r="G379" s="180"/>
      <c r="H379" s="180" t="s">
        <v>78</v>
      </c>
      <c r="I379" s="180" t="s">
        <v>103</v>
      </c>
      <c r="J379" s="187">
        <v>762.75</v>
      </c>
      <c r="K379" s="191"/>
      <c r="L379" s="180" t="s">
        <v>79</v>
      </c>
      <c r="M379" s="180" t="s">
        <v>12</v>
      </c>
      <c r="N379" s="184">
        <v>53696.019417475734</v>
      </c>
      <c r="O379" s="184">
        <v>2470</v>
      </c>
      <c r="P379" s="184">
        <v>0</v>
      </c>
      <c r="Q379" s="184">
        <v>45620.26</v>
      </c>
      <c r="R379" s="184">
        <v>89060</v>
      </c>
      <c r="S379" s="184"/>
      <c r="T379" s="192">
        <v>40848</v>
      </c>
      <c r="U379" s="193">
        <v>2.7734111834718168E-2</v>
      </c>
      <c r="V379" s="39"/>
      <c r="W379" s="36">
        <v>45620.26</v>
      </c>
      <c r="X379" s="37">
        <v>0</v>
      </c>
      <c r="Y379" s="38" t="s">
        <v>61</v>
      </c>
      <c r="Z379" s="36">
        <v>0</v>
      </c>
      <c r="AA379" s="164">
        <v>0.10001994108027956</v>
      </c>
      <c r="AC379" s="165"/>
    </row>
    <row r="380" spans="1:29" ht="15.75" x14ac:dyDescent="0.25">
      <c r="A380" s="180" t="s">
        <v>880</v>
      </c>
      <c r="B380" s="188" t="s">
        <v>881</v>
      </c>
      <c r="C380" s="188"/>
      <c r="D380" s="176" t="s">
        <v>56</v>
      </c>
      <c r="E380" s="189">
        <v>40817</v>
      </c>
      <c r="F380" s="178" t="s">
        <v>57</v>
      </c>
      <c r="G380" s="180"/>
      <c r="H380" s="180" t="s">
        <v>58</v>
      </c>
      <c r="I380" s="180" t="s">
        <v>103</v>
      </c>
      <c r="J380" s="187">
        <v>40601.379999999997</v>
      </c>
      <c r="K380" s="191"/>
      <c r="L380" s="180" t="s">
        <v>79</v>
      </c>
      <c r="M380" s="180" t="s">
        <v>12</v>
      </c>
      <c r="N380" s="184">
        <v>34459.203883495153</v>
      </c>
      <c r="O380" s="184">
        <v>0</v>
      </c>
      <c r="P380" s="184">
        <v>0</v>
      </c>
      <c r="Q380" s="184">
        <v>27883</v>
      </c>
      <c r="R380" s="184">
        <v>67260</v>
      </c>
      <c r="S380" s="184"/>
      <c r="T380" s="192">
        <v>40817</v>
      </c>
      <c r="U380" s="193" t="s">
        <v>57</v>
      </c>
      <c r="V380" s="39"/>
      <c r="W380" s="36">
        <v>27883</v>
      </c>
      <c r="X380" s="37">
        <v>0</v>
      </c>
      <c r="Y380" s="38" t="s">
        <v>61</v>
      </c>
      <c r="Z380" s="36">
        <v>0</v>
      </c>
      <c r="AA380" s="164">
        <v>9.9999946802159068E-2</v>
      </c>
      <c r="AC380" s="165"/>
    </row>
    <row r="381" spans="1:29" ht="15.75" x14ac:dyDescent="0.25">
      <c r="A381" s="180" t="s">
        <v>882</v>
      </c>
      <c r="B381" s="188" t="s">
        <v>883</v>
      </c>
      <c r="C381" s="188"/>
      <c r="D381" s="176" t="s">
        <v>56</v>
      </c>
      <c r="E381" s="189">
        <v>40794</v>
      </c>
      <c r="F381" s="178" t="s">
        <v>57</v>
      </c>
      <c r="G381" s="180"/>
      <c r="H381" s="180" t="s">
        <v>58</v>
      </c>
      <c r="I381" s="180" t="s">
        <v>97</v>
      </c>
      <c r="J381" s="187">
        <v>41.5</v>
      </c>
      <c r="K381" s="191"/>
      <c r="L381" s="180" t="s">
        <v>235</v>
      </c>
      <c r="M381" s="180" t="s">
        <v>12</v>
      </c>
      <c r="N381" s="184">
        <v>5904.8932038834955</v>
      </c>
      <c r="O381" s="184">
        <v>6690</v>
      </c>
      <c r="P381" s="184">
        <v>0</v>
      </c>
      <c r="Q381" s="184">
        <v>4778</v>
      </c>
      <c r="R381" s="184">
        <v>6690</v>
      </c>
      <c r="S381" s="184"/>
      <c r="T381" s="192">
        <v>40787</v>
      </c>
      <c r="U381" s="193">
        <v>1</v>
      </c>
      <c r="V381" s="39"/>
      <c r="W381" s="36">
        <v>4778</v>
      </c>
      <c r="X381" s="37">
        <v>0</v>
      </c>
      <c r="Y381" s="38" t="s">
        <v>61</v>
      </c>
      <c r="Z381" s="36">
        <v>0</v>
      </c>
      <c r="AA381" s="164">
        <v>0.10000035466729829</v>
      </c>
      <c r="AC381" s="165"/>
    </row>
    <row r="382" spans="1:29" ht="15.75" x14ac:dyDescent="0.25">
      <c r="A382" s="180" t="s">
        <v>884</v>
      </c>
      <c r="B382" s="188" t="s">
        <v>885</v>
      </c>
      <c r="C382" s="188"/>
      <c r="D382" s="176" t="s">
        <v>56</v>
      </c>
      <c r="E382" s="189">
        <v>40823</v>
      </c>
      <c r="F382" s="190">
        <v>40828</v>
      </c>
      <c r="G382" s="180"/>
      <c r="H382" s="180" t="s">
        <v>78</v>
      </c>
      <c r="I382" s="180" t="s">
        <v>59</v>
      </c>
      <c r="J382" s="187">
        <v>105155.71</v>
      </c>
      <c r="K382" s="191"/>
      <c r="L382" s="180" t="s">
        <v>79</v>
      </c>
      <c r="M382" s="180" t="s">
        <v>12</v>
      </c>
      <c r="N382" s="184">
        <v>55065.76699029126</v>
      </c>
      <c r="O382" s="184">
        <v>13640</v>
      </c>
      <c r="P382" s="184">
        <v>0</v>
      </c>
      <c r="Q382" s="184">
        <v>44557</v>
      </c>
      <c r="R382" s="184">
        <v>107710</v>
      </c>
      <c r="S382" s="184"/>
      <c r="T382" s="192">
        <v>40817</v>
      </c>
      <c r="U382" s="193">
        <v>0.12663633831584811</v>
      </c>
      <c r="V382" s="39"/>
      <c r="W382" s="36">
        <v>44557</v>
      </c>
      <c r="X382" s="37">
        <v>0</v>
      </c>
      <c r="Y382" s="38" t="s">
        <v>61</v>
      </c>
      <c r="Z382" s="36">
        <v>0</v>
      </c>
      <c r="AA382" s="164">
        <v>9.9999970840693564E-2</v>
      </c>
      <c r="AC382" s="165"/>
    </row>
    <row r="383" spans="1:29" ht="15.75" x14ac:dyDescent="0.25">
      <c r="A383" s="180" t="s">
        <v>886</v>
      </c>
      <c r="B383" s="188" t="s">
        <v>887</v>
      </c>
      <c r="C383" s="188"/>
      <c r="D383" s="176" t="s">
        <v>56</v>
      </c>
      <c r="E383" s="189">
        <v>40896</v>
      </c>
      <c r="F383" s="190">
        <v>40905</v>
      </c>
      <c r="G383" s="180"/>
      <c r="H383" s="180" t="s">
        <v>78</v>
      </c>
      <c r="I383" s="180" t="s">
        <v>97</v>
      </c>
      <c r="J383" s="187">
        <v>1472.87</v>
      </c>
      <c r="K383" s="191"/>
      <c r="L383" s="180" t="s">
        <v>232</v>
      </c>
      <c r="M383" s="180" t="s">
        <v>14</v>
      </c>
      <c r="N383" s="184">
        <v>50998.23300970874</v>
      </c>
      <c r="O383" s="184">
        <v>54010</v>
      </c>
      <c r="P383" s="184">
        <v>0</v>
      </c>
      <c r="Q383" s="184">
        <v>43329</v>
      </c>
      <c r="R383" s="184">
        <v>59250</v>
      </c>
      <c r="S383" s="184"/>
      <c r="T383" s="192">
        <v>40878</v>
      </c>
      <c r="U383" s="193">
        <v>0.91156118143459919</v>
      </c>
      <c r="V383" s="39"/>
      <c r="W383" s="36">
        <v>43329</v>
      </c>
      <c r="X383" s="37">
        <v>0</v>
      </c>
      <c r="Y383" s="38" t="s">
        <v>61</v>
      </c>
      <c r="Z383" s="36">
        <v>0</v>
      </c>
      <c r="AA383" s="164">
        <v>0.10000000020941147</v>
      </c>
      <c r="AC383" s="165"/>
    </row>
    <row r="384" spans="1:29" ht="15.75" x14ac:dyDescent="0.25">
      <c r="A384" s="180" t="s">
        <v>888</v>
      </c>
      <c r="B384" s="188" t="s">
        <v>889</v>
      </c>
      <c r="C384" s="188"/>
      <c r="D384" s="176" t="s">
        <v>56</v>
      </c>
      <c r="E384" s="189">
        <v>40817</v>
      </c>
      <c r="F384" s="178" t="s">
        <v>57</v>
      </c>
      <c r="G384" s="180"/>
      <c r="H384" s="180" t="s">
        <v>58</v>
      </c>
      <c r="I384" s="180" t="s">
        <v>103</v>
      </c>
      <c r="J384" s="187">
        <v>-53.26</v>
      </c>
      <c r="K384" s="191"/>
      <c r="L384" s="180" t="s">
        <v>235</v>
      </c>
      <c r="M384" s="180" t="s">
        <v>12</v>
      </c>
      <c r="N384" s="184">
        <v>38909.504854368941</v>
      </c>
      <c r="O384" s="184">
        <v>25100</v>
      </c>
      <c r="P384" s="184">
        <v>0</v>
      </c>
      <c r="Q384" s="184">
        <v>31484</v>
      </c>
      <c r="R384" s="184">
        <v>44080</v>
      </c>
      <c r="S384" s="184"/>
      <c r="T384" s="192">
        <v>40817</v>
      </c>
      <c r="U384" s="193">
        <v>0.56941923774954628</v>
      </c>
      <c r="V384" s="39"/>
      <c r="W384" s="36">
        <v>31484</v>
      </c>
      <c r="X384" s="37">
        <v>0</v>
      </c>
      <c r="Y384" s="38" t="s">
        <v>61</v>
      </c>
      <c r="Z384" s="36">
        <v>0</v>
      </c>
      <c r="AA384" s="164">
        <v>0.1000000976575306</v>
      </c>
      <c r="AC384" s="165"/>
    </row>
    <row r="385" spans="1:29" ht="15.75" x14ac:dyDescent="0.25">
      <c r="A385" s="180" t="s">
        <v>890</v>
      </c>
      <c r="B385" s="188" t="s">
        <v>891</v>
      </c>
      <c r="C385" s="188"/>
      <c r="D385" s="176" t="s">
        <v>56</v>
      </c>
      <c r="E385" s="189">
        <v>40876</v>
      </c>
      <c r="F385" s="190">
        <v>40876</v>
      </c>
      <c r="G385" s="180"/>
      <c r="H385" s="180" t="s">
        <v>78</v>
      </c>
      <c r="I385" s="180" t="s">
        <v>103</v>
      </c>
      <c r="J385" s="187">
        <v>120292.87</v>
      </c>
      <c r="K385" s="191"/>
      <c r="L385" s="180" t="s">
        <v>79</v>
      </c>
      <c r="M385" s="180" t="s">
        <v>12</v>
      </c>
      <c r="N385" s="184">
        <v>63643.92</v>
      </c>
      <c r="O385" s="184">
        <v>28740</v>
      </c>
      <c r="P385" s="184">
        <v>0</v>
      </c>
      <c r="Q385" s="184">
        <v>57294</v>
      </c>
      <c r="R385" s="184">
        <v>119500</v>
      </c>
      <c r="S385" s="184"/>
      <c r="T385" s="192">
        <v>40878</v>
      </c>
      <c r="U385" s="193">
        <v>0.2405020920502092</v>
      </c>
      <c r="V385" s="39" t="s">
        <v>207</v>
      </c>
      <c r="W385" s="36">
        <v>54073</v>
      </c>
      <c r="X385" s="37">
        <v>-3221</v>
      </c>
      <c r="Y385" s="38" t="s">
        <v>61</v>
      </c>
      <c r="Z385" s="36">
        <v>-3221</v>
      </c>
      <c r="AA385" s="164">
        <v>9.9999982716338254E-2</v>
      </c>
      <c r="AC385" s="165"/>
    </row>
    <row r="386" spans="1:29" ht="15.75" x14ac:dyDescent="0.25">
      <c r="A386" s="180" t="s">
        <v>892</v>
      </c>
      <c r="B386" s="188" t="s">
        <v>893</v>
      </c>
      <c r="C386" s="188"/>
      <c r="D386" s="176" t="s">
        <v>56</v>
      </c>
      <c r="E386" s="189">
        <v>40875</v>
      </c>
      <c r="F386" s="190">
        <v>40952</v>
      </c>
      <c r="G386" s="180"/>
      <c r="H386" s="180" t="s">
        <v>78</v>
      </c>
      <c r="I386" s="180" t="s">
        <v>59</v>
      </c>
      <c r="J386" s="187">
        <v>174875.37</v>
      </c>
      <c r="K386" s="191"/>
      <c r="L386" s="180" t="s">
        <v>64</v>
      </c>
      <c r="M386" s="180" t="s">
        <v>12</v>
      </c>
      <c r="N386" s="184">
        <v>116271.82</v>
      </c>
      <c r="O386" s="184">
        <v>22920</v>
      </c>
      <c r="P386" s="184">
        <v>0</v>
      </c>
      <c r="Q386" s="184">
        <v>122660.68</v>
      </c>
      <c r="R386" s="184">
        <v>171710</v>
      </c>
      <c r="S386" s="184"/>
      <c r="T386" s="192">
        <v>40848</v>
      </c>
      <c r="U386" s="193">
        <v>0.13348086890687788</v>
      </c>
      <c r="V386" s="39" t="s">
        <v>589</v>
      </c>
      <c r="W386" s="36">
        <v>98785.9</v>
      </c>
      <c r="X386" s="37">
        <v>-23874.78</v>
      </c>
      <c r="Y386" s="38" t="s">
        <v>61</v>
      </c>
      <c r="Z386" s="36">
        <v>-23874.78</v>
      </c>
      <c r="AA386" s="164">
        <v>0.1000077170572784</v>
      </c>
      <c r="AC386" s="165"/>
    </row>
    <row r="387" spans="1:29" ht="15.75" x14ac:dyDescent="0.25">
      <c r="A387" s="180" t="s">
        <v>894</v>
      </c>
      <c r="B387" s="188" t="s">
        <v>895</v>
      </c>
      <c r="C387" s="188"/>
      <c r="D387" s="176" t="s">
        <v>56</v>
      </c>
      <c r="E387" s="189">
        <v>41239</v>
      </c>
      <c r="F387" s="178" t="s">
        <v>57</v>
      </c>
      <c r="G387" s="180"/>
      <c r="H387" s="180" t="s">
        <v>58</v>
      </c>
      <c r="I387" s="180" t="s">
        <v>59</v>
      </c>
      <c r="J387" s="187">
        <v>26986.04</v>
      </c>
      <c r="K387" s="191"/>
      <c r="L387" s="180" t="s">
        <v>64</v>
      </c>
      <c r="M387" s="180" t="s">
        <v>12</v>
      </c>
      <c r="N387" s="184">
        <v>21141.27</v>
      </c>
      <c r="O387" s="184">
        <v>28430</v>
      </c>
      <c r="P387" s="184">
        <v>28430</v>
      </c>
      <c r="Q387" s="184">
        <v>17962</v>
      </c>
      <c r="R387" s="184">
        <v>36450</v>
      </c>
      <c r="S387" s="184"/>
      <c r="T387" s="192">
        <v>41214</v>
      </c>
      <c r="U387" s="193">
        <v>0.77997256515775037</v>
      </c>
      <c r="V387" s="39"/>
      <c r="W387" s="36">
        <v>17962</v>
      </c>
      <c r="X387" s="37">
        <v>0</v>
      </c>
      <c r="Y387" s="38" t="s">
        <v>61</v>
      </c>
      <c r="Z387" s="36">
        <v>0</v>
      </c>
      <c r="AA387" s="164">
        <v>9.9999791876307809E-2</v>
      </c>
      <c r="AC387" s="165"/>
    </row>
    <row r="388" spans="1:29" ht="15.75" x14ac:dyDescent="0.25">
      <c r="A388" s="180" t="s">
        <v>896</v>
      </c>
      <c r="B388" s="188" t="s">
        <v>897</v>
      </c>
      <c r="C388" s="188"/>
      <c r="D388" s="176" t="s">
        <v>56</v>
      </c>
      <c r="E388" s="189">
        <v>41262</v>
      </c>
      <c r="F388" s="190">
        <v>41262</v>
      </c>
      <c r="G388" s="180"/>
      <c r="H388" s="180" t="s">
        <v>58</v>
      </c>
      <c r="I388" s="180" t="s">
        <v>97</v>
      </c>
      <c r="J388" s="187">
        <v>6752.16</v>
      </c>
      <c r="K388" s="191"/>
      <c r="L388" s="180" t="s">
        <v>514</v>
      </c>
      <c r="M388" s="180" t="s">
        <v>16</v>
      </c>
      <c r="N388" s="184">
        <v>1353.55</v>
      </c>
      <c r="O388" s="184">
        <v>16310</v>
      </c>
      <c r="P388" s="184">
        <v>0</v>
      </c>
      <c r="Q388" s="184">
        <v>1150</v>
      </c>
      <c r="R388" s="184">
        <v>16310</v>
      </c>
      <c r="S388" s="184"/>
      <c r="T388" s="192">
        <v>41244</v>
      </c>
      <c r="U388" s="193">
        <v>1</v>
      </c>
      <c r="V388" s="39" t="s">
        <v>98</v>
      </c>
      <c r="W388" s="36">
        <v>1150</v>
      </c>
      <c r="X388" s="37">
        <v>0</v>
      </c>
      <c r="Y388" s="38" t="s">
        <v>61</v>
      </c>
      <c r="Z388" s="36">
        <v>0</v>
      </c>
      <c r="AA388" s="164">
        <v>9.9999999999999867E-2</v>
      </c>
      <c r="AC388" s="165"/>
    </row>
    <row r="389" spans="1:29" ht="15.75" x14ac:dyDescent="0.25">
      <c r="A389" s="180" t="s">
        <v>898</v>
      </c>
      <c r="B389" s="188" t="s">
        <v>899</v>
      </c>
      <c r="C389" s="188"/>
      <c r="D389" s="176" t="s">
        <v>56</v>
      </c>
      <c r="E389" s="189">
        <v>40878</v>
      </c>
      <c r="F389" s="178" t="s">
        <v>57</v>
      </c>
      <c r="G389" s="180"/>
      <c r="H389" s="180" t="s">
        <v>58</v>
      </c>
      <c r="I389" s="180" t="s">
        <v>103</v>
      </c>
      <c r="J389" s="187">
        <v>7038.97</v>
      </c>
      <c r="K389" s="191"/>
      <c r="L389" s="180" t="s">
        <v>60</v>
      </c>
      <c r="M389" s="180" t="s">
        <v>12</v>
      </c>
      <c r="N389" s="184">
        <v>9033.7669902912639</v>
      </c>
      <c r="O389" s="184">
        <v>0</v>
      </c>
      <c r="P389" s="184">
        <v>0</v>
      </c>
      <c r="Q389" s="184">
        <v>7675.25</v>
      </c>
      <c r="R389" s="184">
        <v>10240</v>
      </c>
      <c r="S389" s="184"/>
      <c r="T389" s="192">
        <v>40878</v>
      </c>
      <c r="U389" s="193" t="s">
        <v>57</v>
      </c>
      <c r="V389" s="39"/>
      <c r="W389" s="36">
        <v>7675.25</v>
      </c>
      <c r="X389" s="37">
        <v>0</v>
      </c>
      <c r="Y389" s="38" t="s">
        <v>61</v>
      </c>
      <c r="Z389" s="36">
        <v>0</v>
      </c>
      <c r="AA389" s="164">
        <v>9.9999724845793336E-2</v>
      </c>
      <c r="AC389" s="165"/>
    </row>
    <row r="390" spans="1:29" ht="15.75" x14ac:dyDescent="0.25">
      <c r="A390" s="180" t="s">
        <v>900</v>
      </c>
      <c r="B390" s="188" t="s">
        <v>901</v>
      </c>
      <c r="C390" s="188"/>
      <c r="D390" s="176" t="s">
        <v>56</v>
      </c>
      <c r="E390" s="189">
        <v>40906</v>
      </c>
      <c r="F390" s="190">
        <v>41053</v>
      </c>
      <c r="G390" s="180"/>
      <c r="H390" s="180" t="s">
        <v>78</v>
      </c>
      <c r="I390" s="180" t="s">
        <v>103</v>
      </c>
      <c r="J390" s="187">
        <v>98154.21</v>
      </c>
      <c r="K390" s="191"/>
      <c r="L390" s="180" t="s">
        <v>79</v>
      </c>
      <c r="M390" s="180" t="s">
        <v>12</v>
      </c>
      <c r="N390" s="184">
        <v>67735.17</v>
      </c>
      <c r="O390" s="184">
        <v>10270</v>
      </c>
      <c r="P390" s="184">
        <v>0</v>
      </c>
      <c r="Q390" s="184">
        <v>57549</v>
      </c>
      <c r="R390" s="184">
        <v>108940</v>
      </c>
      <c r="S390" s="184"/>
      <c r="T390" s="192">
        <v>41030</v>
      </c>
      <c r="U390" s="193">
        <v>9.4272076372315036E-2</v>
      </c>
      <c r="V390" s="39" t="s">
        <v>841</v>
      </c>
      <c r="W390" s="36">
        <v>57549</v>
      </c>
      <c r="X390" s="37">
        <v>0</v>
      </c>
      <c r="Y390" s="38" t="s">
        <v>61</v>
      </c>
      <c r="Z390" s="36">
        <v>0</v>
      </c>
      <c r="AA390" s="164">
        <v>9.9999951280850707E-2</v>
      </c>
      <c r="AC390" s="165"/>
    </row>
    <row r="391" spans="1:29" ht="15.75" x14ac:dyDescent="0.25">
      <c r="A391" s="180" t="s">
        <v>902</v>
      </c>
      <c r="B391" s="188" t="s">
        <v>903</v>
      </c>
      <c r="C391" s="188"/>
      <c r="D391" s="176" t="s">
        <v>56</v>
      </c>
      <c r="E391" s="189">
        <v>40910</v>
      </c>
      <c r="F391" s="178" t="s">
        <v>57</v>
      </c>
      <c r="G391" s="180"/>
      <c r="H391" s="180" t="s">
        <v>58</v>
      </c>
      <c r="I391" s="180" t="s">
        <v>59</v>
      </c>
      <c r="J391" s="187">
        <v>23651.19</v>
      </c>
      <c r="K391" s="191"/>
      <c r="L391" s="180" t="s">
        <v>79</v>
      </c>
      <c r="M391" s="180" t="s">
        <v>12</v>
      </c>
      <c r="N391" s="184">
        <v>22976.22</v>
      </c>
      <c r="O391" s="184">
        <v>12040</v>
      </c>
      <c r="P391" s="184">
        <v>0</v>
      </c>
      <c r="Q391" s="184">
        <v>19521</v>
      </c>
      <c r="R391" s="184">
        <v>25270</v>
      </c>
      <c r="S391" s="184"/>
      <c r="T391" s="192">
        <v>40909</v>
      </c>
      <c r="U391" s="193">
        <v>0.47645429362880887</v>
      </c>
      <c r="V391" s="39"/>
      <c r="W391" s="36">
        <v>19521</v>
      </c>
      <c r="X391" s="37">
        <v>0</v>
      </c>
      <c r="Y391" s="38" t="s">
        <v>61</v>
      </c>
      <c r="Z391" s="36">
        <v>0</v>
      </c>
      <c r="AA391" s="164">
        <v>0.10000014362677723</v>
      </c>
      <c r="AC391" s="165"/>
    </row>
    <row r="392" spans="1:29" ht="15.75" x14ac:dyDescent="0.25">
      <c r="A392" s="180" t="s">
        <v>904</v>
      </c>
      <c r="B392" s="188" t="s">
        <v>905</v>
      </c>
      <c r="C392" s="188"/>
      <c r="D392" s="176" t="s">
        <v>56</v>
      </c>
      <c r="E392" s="189">
        <v>40786</v>
      </c>
      <c r="F392" s="189">
        <v>40794</v>
      </c>
      <c r="G392" s="180"/>
      <c r="H392" s="180" t="s">
        <v>78</v>
      </c>
      <c r="I392" s="180" t="s">
        <v>103</v>
      </c>
      <c r="J392" s="187">
        <v>2235.9</v>
      </c>
      <c r="K392" s="191"/>
      <c r="L392" s="180" t="s">
        <v>430</v>
      </c>
      <c r="M392" s="180" t="s">
        <v>16</v>
      </c>
      <c r="N392" s="184">
        <v>220507.77669902914</v>
      </c>
      <c r="O392" s="184">
        <v>205360</v>
      </c>
      <c r="P392" s="184">
        <v>0</v>
      </c>
      <c r="Q392" s="184">
        <v>178426</v>
      </c>
      <c r="R392" s="184">
        <v>249840</v>
      </c>
      <c r="S392" s="184"/>
      <c r="T392" s="192">
        <v>40756</v>
      </c>
      <c r="U392" s="193">
        <v>0.82196605827729752</v>
      </c>
      <c r="V392" s="39"/>
      <c r="W392" s="36">
        <v>178426</v>
      </c>
      <c r="X392" s="37">
        <v>0</v>
      </c>
      <c r="Y392" s="38" t="s">
        <v>61</v>
      </c>
      <c r="Z392" s="36">
        <v>0</v>
      </c>
      <c r="AA392" s="164">
        <v>0.10000002294219379</v>
      </c>
      <c r="AC392" s="165"/>
    </row>
    <row r="393" spans="1:29" ht="15.75" x14ac:dyDescent="0.25">
      <c r="A393" s="180" t="s">
        <v>906</v>
      </c>
      <c r="B393" s="188" t="s">
        <v>907</v>
      </c>
      <c r="C393" s="188"/>
      <c r="D393" s="176" t="s">
        <v>56</v>
      </c>
      <c r="E393" s="189">
        <v>40878</v>
      </c>
      <c r="F393" s="178" t="s">
        <v>57</v>
      </c>
      <c r="G393" s="180"/>
      <c r="H393" s="180" t="s">
        <v>58</v>
      </c>
      <c r="I393" s="180" t="s">
        <v>97</v>
      </c>
      <c r="J393" s="187">
        <v>70059</v>
      </c>
      <c r="K393" s="191"/>
      <c r="L393" s="180" t="s">
        <v>64</v>
      </c>
      <c r="M393" s="180" t="s">
        <v>12</v>
      </c>
      <c r="N393" s="184">
        <v>43411.29</v>
      </c>
      <c r="O393" s="184">
        <v>0</v>
      </c>
      <c r="P393" s="184">
        <v>0</v>
      </c>
      <c r="Q393" s="184">
        <v>36883</v>
      </c>
      <c r="R393" s="184">
        <v>57640</v>
      </c>
      <c r="S393" s="184"/>
      <c r="T393" s="192">
        <v>40878</v>
      </c>
      <c r="U393" s="193" t="s">
        <v>57</v>
      </c>
      <c r="V393" s="39"/>
      <c r="W393" s="36">
        <v>36883</v>
      </c>
      <c r="X393" s="37">
        <v>0</v>
      </c>
      <c r="Y393" s="38" t="s">
        <v>61</v>
      </c>
      <c r="Z393" s="36">
        <v>0</v>
      </c>
      <c r="AA393" s="164">
        <v>9.9999974660970103E-2</v>
      </c>
      <c r="AC393" s="165"/>
    </row>
    <row r="394" spans="1:29" ht="15.75" x14ac:dyDescent="0.25">
      <c r="A394" s="180" t="s">
        <v>908</v>
      </c>
      <c r="B394" s="188" t="s">
        <v>909</v>
      </c>
      <c r="C394" s="188"/>
      <c r="D394" s="176" t="s">
        <v>56</v>
      </c>
      <c r="E394" s="189">
        <v>40940</v>
      </c>
      <c r="F394" s="190">
        <v>40946</v>
      </c>
      <c r="G394" s="180"/>
      <c r="H394" s="180" t="s">
        <v>78</v>
      </c>
      <c r="I394" s="180" t="s">
        <v>59</v>
      </c>
      <c r="J394" s="187">
        <v>154751.64000000001</v>
      </c>
      <c r="K394" s="191"/>
      <c r="L394" s="180" t="s">
        <v>235</v>
      </c>
      <c r="M394" s="180" t="s">
        <v>12</v>
      </c>
      <c r="N394" s="184">
        <v>138883.65</v>
      </c>
      <c r="O394" s="184">
        <v>119910</v>
      </c>
      <c r="P394" s="184">
        <v>0</v>
      </c>
      <c r="Q394" s="184">
        <v>117998</v>
      </c>
      <c r="R394" s="184">
        <v>152770</v>
      </c>
      <c r="S394" s="184"/>
      <c r="T394" s="192">
        <v>40940</v>
      </c>
      <c r="U394" s="193">
        <v>0.78490541336649866</v>
      </c>
      <c r="V394" s="39" t="s">
        <v>259</v>
      </c>
      <c r="W394" s="36">
        <v>117998</v>
      </c>
      <c r="X394" s="37">
        <v>0</v>
      </c>
      <c r="Y394" s="38" t="s">
        <v>61</v>
      </c>
      <c r="Z394" s="36">
        <v>0</v>
      </c>
      <c r="AA394" s="164">
        <v>0.10000003168119576</v>
      </c>
      <c r="AC394" s="165"/>
    </row>
    <row r="395" spans="1:29" ht="15.75" x14ac:dyDescent="0.25">
      <c r="A395" s="180" t="s">
        <v>910</v>
      </c>
      <c r="B395" s="188" t="s">
        <v>911</v>
      </c>
      <c r="C395" s="188"/>
      <c r="D395" s="176" t="s">
        <v>56</v>
      </c>
      <c r="E395" s="189">
        <v>40983</v>
      </c>
      <c r="F395" s="190">
        <v>40983</v>
      </c>
      <c r="G395" s="180"/>
      <c r="H395" s="180" t="s">
        <v>78</v>
      </c>
      <c r="I395" s="180" t="s">
        <v>103</v>
      </c>
      <c r="J395" s="187">
        <v>81662.83</v>
      </c>
      <c r="K395" s="191"/>
      <c r="L395" s="180" t="s">
        <v>235</v>
      </c>
      <c r="M395" s="180" t="s">
        <v>12</v>
      </c>
      <c r="N395" s="184">
        <v>59498.14</v>
      </c>
      <c r="O395" s="184">
        <v>300</v>
      </c>
      <c r="P395" s="184">
        <v>0</v>
      </c>
      <c r="Q395" s="184">
        <v>50550.67</v>
      </c>
      <c r="R395" s="184">
        <v>78640</v>
      </c>
      <c r="S395" s="184"/>
      <c r="T395" s="192">
        <v>40969</v>
      </c>
      <c r="U395" s="193">
        <v>3.8148524923702952E-3</v>
      </c>
      <c r="V395" s="39"/>
      <c r="W395" s="36">
        <v>50550.67</v>
      </c>
      <c r="X395" s="37">
        <v>0</v>
      </c>
      <c r="Y395" s="38" t="s">
        <v>61</v>
      </c>
      <c r="Z395" s="36">
        <v>0</v>
      </c>
      <c r="AA395" s="164">
        <v>0.10000002606804248</v>
      </c>
      <c r="AC395" s="165"/>
    </row>
    <row r="396" spans="1:29" ht="15.75" x14ac:dyDescent="0.25">
      <c r="A396" s="180" t="s">
        <v>912</v>
      </c>
      <c r="B396" s="188" t="s">
        <v>913</v>
      </c>
      <c r="C396" s="188"/>
      <c r="D396" s="176" t="s">
        <v>56</v>
      </c>
      <c r="E396" s="189">
        <v>40970</v>
      </c>
      <c r="F396" s="178" t="s">
        <v>57</v>
      </c>
      <c r="G396" s="180"/>
      <c r="H396" s="180" t="s">
        <v>58</v>
      </c>
      <c r="I396" s="180" t="s">
        <v>103</v>
      </c>
      <c r="J396" s="187">
        <v>46002.81</v>
      </c>
      <c r="K396" s="191"/>
      <c r="L396" s="180" t="s">
        <v>60</v>
      </c>
      <c r="M396" s="180" t="s">
        <v>12</v>
      </c>
      <c r="N396" s="184">
        <v>26524.87</v>
      </c>
      <c r="O396" s="184">
        <v>0</v>
      </c>
      <c r="P396" s="184">
        <v>0</v>
      </c>
      <c r="Q396" s="184">
        <v>22536</v>
      </c>
      <c r="R396" s="184">
        <v>53770</v>
      </c>
      <c r="S396" s="184"/>
      <c r="T396" s="192">
        <v>40969</v>
      </c>
      <c r="U396" s="193" t="s">
        <v>57</v>
      </c>
      <c r="V396" s="39"/>
      <c r="W396" s="36">
        <v>22536</v>
      </c>
      <c r="X396" s="37">
        <v>0</v>
      </c>
      <c r="Y396" s="38" t="s">
        <v>61</v>
      </c>
      <c r="Z396" s="36">
        <v>0</v>
      </c>
      <c r="AA396" s="164">
        <v>9.9999917058977594E-2</v>
      </c>
      <c r="AC396" s="165"/>
    </row>
    <row r="397" spans="1:29" ht="15.75" x14ac:dyDescent="0.25">
      <c r="A397" s="180" t="s">
        <v>914</v>
      </c>
      <c r="B397" s="188" t="s">
        <v>915</v>
      </c>
      <c r="C397" s="188"/>
      <c r="D397" s="176" t="s">
        <v>56</v>
      </c>
      <c r="E397" s="189">
        <v>40959</v>
      </c>
      <c r="F397" s="178" t="s">
        <v>57</v>
      </c>
      <c r="G397" s="180"/>
      <c r="H397" s="180" t="s">
        <v>58</v>
      </c>
      <c r="I397" s="180" t="s">
        <v>59</v>
      </c>
      <c r="J397" s="187">
        <v>54663.6</v>
      </c>
      <c r="K397" s="191"/>
      <c r="L397" s="180" t="s">
        <v>60</v>
      </c>
      <c r="M397" s="180" t="s">
        <v>12</v>
      </c>
      <c r="N397" s="184">
        <v>31249.74</v>
      </c>
      <c r="O397" s="184">
        <v>0</v>
      </c>
      <c r="P397" s="184">
        <v>0</v>
      </c>
      <c r="Q397" s="184">
        <v>31400</v>
      </c>
      <c r="R397" s="184">
        <v>54664</v>
      </c>
      <c r="S397" s="184"/>
      <c r="T397" s="192">
        <v>40940</v>
      </c>
      <c r="U397" s="193" t="s">
        <v>57</v>
      </c>
      <c r="V397" s="39" t="s">
        <v>180</v>
      </c>
      <c r="W397" s="36">
        <v>26550.33</v>
      </c>
      <c r="X397" s="37">
        <v>-4849.6699999999983</v>
      </c>
      <c r="Y397" s="38" t="s">
        <v>61</v>
      </c>
      <c r="Z397" s="36">
        <v>-4849.67</v>
      </c>
      <c r="AA397" s="164">
        <v>0.10000005596846839</v>
      </c>
      <c r="AC397" s="165"/>
    </row>
    <row r="398" spans="1:29" ht="15.75" x14ac:dyDescent="0.25">
      <c r="A398" s="180" t="s">
        <v>916</v>
      </c>
      <c r="B398" s="188" t="s">
        <v>917</v>
      </c>
      <c r="C398" s="188"/>
      <c r="D398" s="176" t="s">
        <v>56</v>
      </c>
      <c r="E398" s="189">
        <v>40959</v>
      </c>
      <c r="F398" s="190">
        <v>40963</v>
      </c>
      <c r="G398" s="180"/>
      <c r="H398" s="180" t="s">
        <v>78</v>
      </c>
      <c r="I398" s="180" t="s">
        <v>103</v>
      </c>
      <c r="J398" s="187">
        <v>65270.83</v>
      </c>
      <c r="K398" s="191"/>
      <c r="L398" s="180" t="s">
        <v>79</v>
      </c>
      <c r="M398" s="180" t="s">
        <v>12</v>
      </c>
      <c r="N398" s="184">
        <v>110759.73</v>
      </c>
      <c r="O398" s="184">
        <v>60130</v>
      </c>
      <c r="P398" s="184">
        <v>0</v>
      </c>
      <c r="Q398" s="184">
        <v>94103.42</v>
      </c>
      <c r="R398" s="184">
        <v>134740</v>
      </c>
      <c r="S398" s="184"/>
      <c r="T398" s="192">
        <v>40940</v>
      </c>
      <c r="U398" s="193">
        <v>0.44626688436989759</v>
      </c>
      <c r="V398" s="39"/>
      <c r="W398" s="36">
        <v>94103.42</v>
      </c>
      <c r="X398" s="37">
        <v>0</v>
      </c>
      <c r="Y398" s="38" t="s">
        <v>61</v>
      </c>
      <c r="Z398" s="36">
        <v>0</v>
      </c>
      <c r="AA398" s="164">
        <v>0.1000000462803603</v>
      </c>
      <c r="AC398" s="165"/>
    </row>
    <row r="399" spans="1:29" ht="15.75" x14ac:dyDescent="0.25">
      <c r="A399" s="180" t="s">
        <v>918</v>
      </c>
      <c r="B399" s="188" t="s">
        <v>919</v>
      </c>
      <c r="C399" s="188"/>
      <c r="D399" s="176" t="s">
        <v>56</v>
      </c>
      <c r="E399" s="189">
        <v>41445</v>
      </c>
      <c r="F399" s="178" t="s">
        <v>57</v>
      </c>
      <c r="G399" s="180"/>
      <c r="H399" s="180" t="s">
        <v>58</v>
      </c>
      <c r="I399" s="180" t="s">
        <v>97</v>
      </c>
      <c r="J399" s="187">
        <v>31353.23</v>
      </c>
      <c r="K399" s="191"/>
      <c r="L399" s="180" t="s">
        <v>413</v>
      </c>
      <c r="M399" s="180" t="s">
        <v>16</v>
      </c>
      <c r="N399" s="184">
        <v>2266.9</v>
      </c>
      <c r="O399" s="184">
        <v>32510</v>
      </c>
      <c r="P399" s="184">
        <v>0</v>
      </c>
      <c r="Q399" s="184">
        <v>1926</v>
      </c>
      <c r="R399" s="184">
        <v>32510</v>
      </c>
      <c r="S399" s="184"/>
      <c r="T399" s="192">
        <v>41426</v>
      </c>
      <c r="U399" s="193">
        <v>1</v>
      </c>
      <c r="V399" s="39"/>
      <c r="W399" s="36">
        <v>1926</v>
      </c>
      <c r="X399" s="37">
        <v>0</v>
      </c>
      <c r="Y399" s="38" t="s">
        <v>61</v>
      </c>
      <c r="Z399" s="36">
        <v>0</v>
      </c>
      <c r="AA399" s="164">
        <v>9.9999029512524151E-2</v>
      </c>
      <c r="AC399" s="165"/>
    </row>
    <row r="400" spans="1:29" ht="15.75" x14ac:dyDescent="0.25">
      <c r="A400" s="180" t="s">
        <v>920</v>
      </c>
      <c r="B400" s="188" t="s">
        <v>921</v>
      </c>
      <c r="C400" s="188"/>
      <c r="D400" s="176" t="s">
        <v>56</v>
      </c>
      <c r="E400" s="189">
        <v>41071</v>
      </c>
      <c r="F400" s="190">
        <v>41093</v>
      </c>
      <c r="G400" s="180"/>
      <c r="H400" s="180" t="s">
        <v>58</v>
      </c>
      <c r="I400" s="180" t="s">
        <v>103</v>
      </c>
      <c r="J400" s="187">
        <v>67431.600000000006</v>
      </c>
      <c r="K400" s="191"/>
      <c r="L400" s="180" t="s">
        <v>133</v>
      </c>
      <c r="M400" s="180" t="s">
        <v>13</v>
      </c>
      <c r="N400" s="184">
        <v>3831.37</v>
      </c>
      <c r="O400" s="184">
        <v>23180</v>
      </c>
      <c r="P400" s="184">
        <v>12028</v>
      </c>
      <c r="Q400" s="184">
        <v>3255.2</v>
      </c>
      <c r="R400" s="184">
        <v>65490</v>
      </c>
      <c r="S400" s="184"/>
      <c r="T400" s="192">
        <v>41061</v>
      </c>
      <c r="U400" s="193">
        <v>0.35394716750648952</v>
      </c>
      <c r="V400" s="39" t="s">
        <v>98</v>
      </c>
      <c r="W400" s="36">
        <v>3255.2</v>
      </c>
      <c r="X400" s="37">
        <v>0</v>
      </c>
      <c r="Y400" s="38" t="s">
        <v>61</v>
      </c>
      <c r="Z400" s="36">
        <v>0</v>
      </c>
      <c r="AA400" s="164">
        <v>9.9999885158584378E-2</v>
      </c>
      <c r="AC400" s="165"/>
    </row>
    <row r="401" spans="1:29" ht="15.75" x14ac:dyDescent="0.25">
      <c r="A401" s="180" t="s">
        <v>922</v>
      </c>
      <c r="B401" s="188" t="s">
        <v>923</v>
      </c>
      <c r="C401" s="188"/>
      <c r="D401" s="176" t="s">
        <v>56</v>
      </c>
      <c r="E401" s="189">
        <v>40931</v>
      </c>
      <c r="F401" s="190">
        <v>40946</v>
      </c>
      <c r="G401" s="180"/>
      <c r="H401" s="180" t="s">
        <v>78</v>
      </c>
      <c r="I401" s="180" t="s">
        <v>59</v>
      </c>
      <c r="J401" s="187">
        <v>69859.820000000007</v>
      </c>
      <c r="K401" s="191"/>
      <c r="L401" s="180" t="s">
        <v>79</v>
      </c>
      <c r="M401" s="180" t="s">
        <v>12</v>
      </c>
      <c r="N401" s="184">
        <v>67692.800000000003</v>
      </c>
      <c r="O401" s="184">
        <v>57150</v>
      </c>
      <c r="P401" s="184">
        <v>0</v>
      </c>
      <c r="Q401" s="184">
        <v>57513</v>
      </c>
      <c r="R401" s="184">
        <v>102680</v>
      </c>
      <c r="S401" s="184"/>
      <c r="T401" s="192">
        <v>40909</v>
      </c>
      <c r="U401" s="193">
        <v>0.55658356057654845</v>
      </c>
      <c r="V401" s="39" t="s">
        <v>580</v>
      </c>
      <c r="W401" s="36">
        <v>57513</v>
      </c>
      <c r="X401" s="37">
        <v>0</v>
      </c>
      <c r="Y401" s="38" t="s">
        <v>61</v>
      </c>
      <c r="Z401" s="36">
        <v>0</v>
      </c>
      <c r="AA401" s="164">
        <v>9.9999983750118426E-2</v>
      </c>
      <c r="AC401" s="165"/>
    </row>
    <row r="402" spans="1:29" ht="15.75" x14ac:dyDescent="0.25">
      <c r="A402" s="180" t="s">
        <v>924</v>
      </c>
      <c r="B402" s="188" t="s">
        <v>925</v>
      </c>
      <c r="C402" s="188"/>
      <c r="D402" s="176" t="s">
        <v>56</v>
      </c>
      <c r="E402" s="189">
        <v>40861</v>
      </c>
      <c r="F402" s="190">
        <v>40886</v>
      </c>
      <c r="G402" s="180"/>
      <c r="H402" s="180" t="s">
        <v>78</v>
      </c>
      <c r="I402" s="180" t="s">
        <v>103</v>
      </c>
      <c r="J402" s="187">
        <v>69778.92</v>
      </c>
      <c r="K402" s="191"/>
      <c r="L402" s="180" t="s">
        <v>64</v>
      </c>
      <c r="M402" s="180" t="s">
        <v>12</v>
      </c>
      <c r="N402" s="184">
        <v>61829.660194174765</v>
      </c>
      <c r="O402" s="184">
        <v>35380</v>
      </c>
      <c r="P402" s="184">
        <v>0</v>
      </c>
      <c r="Q402" s="184">
        <v>52531.57</v>
      </c>
      <c r="R402" s="184">
        <v>82710</v>
      </c>
      <c r="S402" s="184"/>
      <c r="T402" s="192">
        <v>40878</v>
      </c>
      <c r="U402" s="193">
        <v>0.42775964212308065</v>
      </c>
      <c r="V402" s="39"/>
      <c r="W402" s="36">
        <v>52531.57</v>
      </c>
      <c r="X402" s="37">
        <v>0</v>
      </c>
      <c r="Y402" s="38" t="s">
        <v>61</v>
      </c>
      <c r="Z402" s="36">
        <v>0</v>
      </c>
      <c r="AA402" s="164">
        <v>0.10000004099314674</v>
      </c>
      <c r="AC402" s="165"/>
    </row>
    <row r="403" spans="1:29" ht="15.75" x14ac:dyDescent="0.25">
      <c r="A403" s="180" t="s">
        <v>926</v>
      </c>
      <c r="B403" s="188" t="s">
        <v>927</v>
      </c>
      <c r="C403" s="188"/>
      <c r="D403" s="176" t="s">
        <v>56</v>
      </c>
      <c r="E403" s="189">
        <v>40857</v>
      </c>
      <c r="F403" s="190">
        <v>40885</v>
      </c>
      <c r="G403" s="180"/>
      <c r="H403" s="180" t="s">
        <v>78</v>
      </c>
      <c r="I403" s="180" t="s">
        <v>59</v>
      </c>
      <c r="J403" s="187">
        <v>0</v>
      </c>
      <c r="K403" s="191"/>
      <c r="L403" s="180" t="s">
        <v>79</v>
      </c>
      <c r="M403" s="180" t="s">
        <v>12</v>
      </c>
      <c r="N403" s="184">
        <v>74655.22</v>
      </c>
      <c r="O403" s="184">
        <v>4890</v>
      </c>
      <c r="P403" s="184">
        <v>0</v>
      </c>
      <c r="Q403" s="184">
        <v>60408</v>
      </c>
      <c r="R403" s="184">
        <v>142550</v>
      </c>
      <c r="S403" s="184"/>
      <c r="T403" s="192">
        <v>40787</v>
      </c>
      <c r="U403" s="193">
        <v>3.430375306909856E-2</v>
      </c>
      <c r="V403" s="39"/>
      <c r="W403" s="36">
        <v>60408</v>
      </c>
      <c r="X403" s="37">
        <v>0</v>
      </c>
      <c r="Y403" s="38" t="s">
        <v>61</v>
      </c>
      <c r="Z403" s="36">
        <v>0</v>
      </c>
      <c r="AA403" s="164">
        <v>9.9999899806077597E-2</v>
      </c>
      <c r="AC403" s="165"/>
    </row>
    <row r="404" spans="1:29" ht="15.75" x14ac:dyDescent="0.25">
      <c r="A404" s="180" t="s">
        <v>928</v>
      </c>
      <c r="B404" s="188" t="s">
        <v>929</v>
      </c>
      <c r="C404" s="188"/>
      <c r="D404" s="176" t="s">
        <v>56</v>
      </c>
      <c r="E404" s="189">
        <v>40947</v>
      </c>
      <c r="F404" s="178" t="s">
        <v>57</v>
      </c>
      <c r="G404" s="180"/>
      <c r="H404" s="180" t="s">
        <v>58</v>
      </c>
      <c r="I404" s="180" t="s">
        <v>103</v>
      </c>
      <c r="J404" s="187">
        <v>53560.79</v>
      </c>
      <c r="K404" s="191"/>
      <c r="L404" s="180" t="s">
        <v>79</v>
      </c>
      <c r="M404" s="180" t="s">
        <v>12</v>
      </c>
      <c r="N404" s="184">
        <v>31548</v>
      </c>
      <c r="O404" s="184">
        <v>0</v>
      </c>
      <c r="P404" s="184">
        <v>0</v>
      </c>
      <c r="Q404" s="184">
        <v>26803.74</v>
      </c>
      <c r="R404" s="184">
        <v>68520</v>
      </c>
      <c r="S404" s="184"/>
      <c r="T404" s="192">
        <v>40940</v>
      </c>
      <c r="U404" s="193" t="s">
        <v>57</v>
      </c>
      <c r="V404" s="39"/>
      <c r="W404" s="36">
        <v>26803.74</v>
      </c>
      <c r="X404" s="37">
        <v>0</v>
      </c>
      <c r="Y404" s="38" t="s">
        <v>61</v>
      </c>
      <c r="Z404" s="36">
        <v>0</v>
      </c>
      <c r="AA404" s="164">
        <v>9.9999930962347383E-2</v>
      </c>
      <c r="AC404" s="165"/>
    </row>
    <row r="405" spans="1:29" ht="15.75" x14ac:dyDescent="0.25">
      <c r="A405" s="180" t="s">
        <v>930</v>
      </c>
      <c r="B405" s="188" t="s">
        <v>931</v>
      </c>
      <c r="C405" s="188"/>
      <c r="D405" s="176" t="s">
        <v>535</v>
      </c>
      <c r="E405" s="189">
        <v>41729</v>
      </c>
      <c r="F405" s="178" t="s">
        <v>536</v>
      </c>
      <c r="G405" s="180"/>
      <c r="H405" s="180" t="s">
        <v>78</v>
      </c>
      <c r="I405" s="180" t="s">
        <v>103</v>
      </c>
      <c r="J405" s="187">
        <v>98102.399999999994</v>
      </c>
      <c r="K405" s="191"/>
      <c r="L405" s="180" t="s">
        <v>79</v>
      </c>
      <c r="M405" s="180" t="s">
        <v>12</v>
      </c>
      <c r="N405" s="184">
        <v>87046.73</v>
      </c>
      <c r="O405" s="184">
        <v>0</v>
      </c>
      <c r="P405" s="184">
        <v>0</v>
      </c>
      <c r="Q405" s="184">
        <v>75326</v>
      </c>
      <c r="R405" s="184">
        <v>98102</v>
      </c>
      <c r="S405" s="184"/>
      <c r="T405" s="192">
        <v>41699</v>
      </c>
      <c r="U405" s="193" t="s">
        <v>57</v>
      </c>
      <c r="V405" s="39"/>
      <c r="W405" s="36">
        <v>75326</v>
      </c>
      <c r="X405" s="37">
        <v>0</v>
      </c>
      <c r="Y405" s="38" t="s">
        <v>61</v>
      </c>
      <c r="Z405" s="36">
        <v>0</v>
      </c>
      <c r="AA405" s="164">
        <v>8.0000054591369718E-2</v>
      </c>
      <c r="AC405" s="165"/>
    </row>
    <row r="406" spans="1:29" ht="15.75" x14ac:dyDescent="0.25">
      <c r="A406" s="180" t="s">
        <v>932</v>
      </c>
      <c r="B406" s="188" t="s">
        <v>933</v>
      </c>
      <c r="C406" s="188"/>
      <c r="D406" s="176" t="s">
        <v>56</v>
      </c>
      <c r="E406" s="189">
        <v>40952</v>
      </c>
      <c r="F406" s="178" t="s">
        <v>57</v>
      </c>
      <c r="G406" s="180"/>
      <c r="H406" s="180" t="s">
        <v>58</v>
      </c>
      <c r="I406" s="180" t="s">
        <v>59</v>
      </c>
      <c r="J406" s="187">
        <v>28529.01</v>
      </c>
      <c r="K406" s="191"/>
      <c r="L406" s="180" t="s">
        <v>60</v>
      </c>
      <c r="M406" s="180" t="s">
        <v>12</v>
      </c>
      <c r="N406" s="184">
        <v>25031.46</v>
      </c>
      <c r="O406" s="184">
        <v>8740</v>
      </c>
      <c r="P406" s="184">
        <v>0</v>
      </c>
      <c r="Q406" s="184">
        <v>22783</v>
      </c>
      <c r="R406" s="184">
        <v>28506</v>
      </c>
      <c r="S406" s="184"/>
      <c r="T406" s="192">
        <v>40940</v>
      </c>
      <c r="U406" s="193">
        <v>0.30660211885217148</v>
      </c>
      <c r="V406" s="39" t="s">
        <v>189</v>
      </c>
      <c r="W406" s="36">
        <v>21267.17</v>
      </c>
      <c r="X406" s="37">
        <v>-1515.8300000000017</v>
      </c>
      <c r="Y406" s="38" t="s">
        <v>61</v>
      </c>
      <c r="Z406" s="36">
        <v>-1515.8300000000017</v>
      </c>
      <c r="AA406" s="164">
        <v>0.10000003998967832</v>
      </c>
      <c r="AC406" s="165"/>
    </row>
    <row r="407" spans="1:29" ht="15.75" x14ac:dyDescent="0.25">
      <c r="A407" s="180" t="s">
        <v>934</v>
      </c>
      <c r="B407" s="188" t="s">
        <v>935</v>
      </c>
      <c r="C407" s="188"/>
      <c r="D407" s="176" t="s">
        <v>56</v>
      </c>
      <c r="E407" s="189">
        <v>40817</v>
      </c>
      <c r="F407" s="178" t="s">
        <v>57</v>
      </c>
      <c r="G407" s="180"/>
      <c r="H407" s="180" t="s">
        <v>58</v>
      </c>
      <c r="I407" s="180" t="s">
        <v>97</v>
      </c>
      <c r="J407" s="187">
        <v>41304.15</v>
      </c>
      <c r="K407" s="191"/>
      <c r="L407" s="180" t="s">
        <v>235</v>
      </c>
      <c r="M407" s="180" t="s">
        <v>12</v>
      </c>
      <c r="N407" s="184">
        <v>41648.15</v>
      </c>
      <c r="O407" s="184">
        <v>22880</v>
      </c>
      <c r="P407" s="184">
        <v>0</v>
      </c>
      <c r="Q407" s="184">
        <v>35385</v>
      </c>
      <c r="R407" s="184">
        <v>49550</v>
      </c>
      <c r="S407" s="184"/>
      <c r="T407" s="192">
        <v>40817</v>
      </c>
      <c r="U407" s="193">
        <v>0.46175580221997981</v>
      </c>
      <c r="V407" s="39"/>
      <c r="W407" s="36">
        <v>35385</v>
      </c>
      <c r="X407" s="37">
        <v>0</v>
      </c>
      <c r="Y407" s="38" t="s">
        <v>61</v>
      </c>
      <c r="Z407" s="36">
        <v>0</v>
      </c>
      <c r="AA407" s="164">
        <v>0.10000013205870273</v>
      </c>
      <c r="AC407" s="165"/>
    </row>
    <row r="408" spans="1:29" ht="15.75" x14ac:dyDescent="0.25">
      <c r="A408" s="180" t="s">
        <v>936</v>
      </c>
      <c r="B408" s="188" t="s">
        <v>937</v>
      </c>
      <c r="C408" s="188"/>
      <c r="D408" s="176" t="s">
        <v>56</v>
      </c>
      <c r="E408" s="189">
        <v>40947</v>
      </c>
      <c r="F408" s="178" t="s">
        <v>57</v>
      </c>
      <c r="G408" s="180"/>
      <c r="H408" s="180" t="s">
        <v>58</v>
      </c>
      <c r="I408" s="180" t="s">
        <v>59</v>
      </c>
      <c r="J408" s="187">
        <v>18924.8</v>
      </c>
      <c r="K408" s="191"/>
      <c r="L408" s="180" t="s">
        <v>106</v>
      </c>
      <c r="M408" s="180" t="s">
        <v>14</v>
      </c>
      <c r="N408" s="184">
        <v>28132.34</v>
      </c>
      <c r="O408" s="184">
        <v>20820</v>
      </c>
      <c r="P408" s="184">
        <v>0</v>
      </c>
      <c r="Q408" s="184">
        <v>23901.73</v>
      </c>
      <c r="R408" s="184">
        <v>30950</v>
      </c>
      <c r="S408" s="184"/>
      <c r="T408" s="192">
        <v>40940</v>
      </c>
      <c r="U408" s="193">
        <v>0.67269789983844908</v>
      </c>
      <c r="V408" s="39"/>
      <c r="W408" s="36">
        <v>23901.73</v>
      </c>
      <c r="X408" s="37">
        <v>0</v>
      </c>
      <c r="Y408" s="38" t="s">
        <v>61</v>
      </c>
      <c r="Z408" s="36">
        <v>0</v>
      </c>
      <c r="AA408" s="164">
        <v>0.10000014819245617</v>
      </c>
      <c r="AC408" s="165"/>
    </row>
    <row r="409" spans="1:29" ht="15.75" x14ac:dyDescent="0.25">
      <c r="A409" s="180" t="s">
        <v>938</v>
      </c>
      <c r="B409" s="188" t="s">
        <v>939</v>
      </c>
      <c r="C409" s="188"/>
      <c r="D409" s="176" t="s">
        <v>56</v>
      </c>
      <c r="E409" s="189">
        <v>41095</v>
      </c>
      <c r="F409" s="190">
        <v>41296</v>
      </c>
      <c r="G409" s="180"/>
      <c r="H409" s="180" t="s">
        <v>78</v>
      </c>
      <c r="I409" s="180" t="s">
        <v>59</v>
      </c>
      <c r="J409" s="187">
        <v>260025.31</v>
      </c>
      <c r="K409" s="191"/>
      <c r="L409" s="180" t="s">
        <v>129</v>
      </c>
      <c r="M409" s="180" t="s">
        <v>13</v>
      </c>
      <c r="N409" s="184">
        <v>204624.07</v>
      </c>
      <c r="O409" s="184">
        <v>8960</v>
      </c>
      <c r="P409" s="184">
        <v>0</v>
      </c>
      <c r="Q409" s="184">
        <v>173852.23</v>
      </c>
      <c r="R409" s="184">
        <v>259190</v>
      </c>
      <c r="S409" s="184"/>
      <c r="T409" s="192">
        <v>41091</v>
      </c>
      <c r="U409" s="193">
        <v>3.4569234924186891E-2</v>
      </c>
      <c r="V409" s="39"/>
      <c r="W409" s="36">
        <v>173852.23</v>
      </c>
      <c r="X409" s="37">
        <v>0</v>
      </c>
      <c r="Y409" s="38" t="s">
        <v>61</v>
      </c>
      <c r="Z409" s="36">
        <v>0</v>
      </c>
      <c r="AA409" s="164">
        <v>9.9999974680398562E-2</v>
      </c>
      <c r="AC409" s="165"/>
    </row>
    <row r="410" spans="1:29" ht="15.75" x14ac:dyDescent="0.25">
      <c r="A410" s="180" t="s">
        <v>940</v>
      </c>
      <c r="B410" s="188" t="s">
        <v>941</v>
      </c>
      <c r="C410" s="188"/>
      <c r="D410" s="176" t="s">
        <v>56</v>
      </c>
      <c r="E410" s="189">
        <v>40947</v>
      </c>
      <c r="F410" s="178" t="s">
        <v>57</v>
      </c>
      <c r="G410" s="180"/>
      <c r="H410" s="180" t="s">
        <v>58</v>
      </c>
      <c r="I410" s="180" t="s">
        <v>59</v>
      </c>
      <c r="J410" s="187">
        <v>27518.34</v>
      </c>
      <c r="K410" s="191"/>
      <c r="L410" s="180" t="s">
        <v>60</v>
      </c>
      <c r="M410" s="180" t="s">
        <v>12</v>
      </c>
      <c r="N410" s="184">
        <v>23552.95</v>
      </c>
      <c r="O410" s="184">
        <v>0</v>
      </c>
      <c r="P410" s="184">
        <v>0</v>
      </c>
      <c r="Q410" s="184">
        <v>20011</v>
      </c>
      <c r="R410" s="184">
        <v>25910</v>
      </c>
      <c r="S410" s="184"/>
      <c r="T410" s="192">
        <v>40940</v>
      </c>
      <c r="U410" s="193" t="s">
        <v>57</v>
      </c>
      <c r="V410" s="39"/>
      <c r="W410" s="36">
        <v>20011</v>
      </c>
      <c r="X410" s="37">
        <v>0</v>
      </c>
      <c r="Y410" s="38" t="s">
        <v>61</v>
      </c>
      <c r="Z410" s="36">
        <v>0</v>
      </c>
      <c r="AA410" s="164">
        <v>0.10000014010985558</v>
      </c>
      <c r="AC410" s="165"/>
    </row>
    <row r="411" spans="1:29" ht="15.75" x14ac:dyDescent="0.25">
      <c r="A411" s="180" t="s">
        <v>942</v>
      </c>
      <c r="B411" s="188" t="s">
        <v>943</v>
      </c>
      <c r="C411" s="188"/>
      <c r="D411" s="176" t="s">
        <v>56</v>
      </c>
      <c r="E411" s="189">
        <v>41018</v>
      </c>
      <c r="F411" s="190">
        <v>41656</v>
      </c>
      <c r="G411" s="180"/>
      <c r="H411" s="180" t="s">
        <v>78</v>
      </c>
      <c r="I411" s="180" t="s">
        <v>97</v>
      </c>
      <c r="J411" s="187">
        <v>343515.76</v>
      </c>
      <c r="K411" s="191"/>
      <c r="L411" s="180" t="s">
        <v>60</v>
      </c>
      <c r="M411" s="180" t="s">
        <v>12</v>
      </c>
      <c r="N411" s="184">
        <v>238287.03</v>
      </c>
      <c r="O411" s="184">
        <v>43760</v>
      </c>
      <c r="P411" s="184">
        <v>0</v>
      </c>
      <c r="Q411" s="184">
        <v>206202</v>
      </c>
      <c r="R411" s="184">
        <v>279280</v>
      </c>
      <c r="S411" s="184"/>
      <c r="T411" s="192">
        <v>41000</v>
      </c>
      <c r="U411" s="193">
        <v>0.1566886279003151</v>
      </c>
      <c r="V411" s="39" t="s">
        <v>944</v>
      </c>
      <c r="W411" s="36">
        <v>206202</v>
      </c>
      <c r="X411" s="37">
        <v>0</v>
      </c>
      <c r="Y411" s="38" t="s">
        <v>61</v>
      </c>
      <c r="Z411" s="36">
        <v>0</v>
      </c>
      <c r="AA411" s="164">
        <v>7.999999456118112E-2</v>
      </c>
      <c r="AC411" s="165"/>
    </row>
    <row r="412" spans="1:29" ht="15.75" x14ac:dyDescent="0.25">
      <c r="A412" s="180" t="s">
        <v>945</v>
      </c>
      <c r="B412" s="188" t="s">
        <v>946</v>
      </c>
      <c r="C412" s="188"/>
      <c r="D412" s="176" t="s">
        <v>56</v>
      </c>
      <c r="E412" s="189">
        <v>40928</v>
      </c>
      <c r="F412" s="190">
        <v>40932</v>
      </c>
      <c r="G412" s="180"/>
      <c r="H412" s="180" t="s">
        <v>78</v>
      </c>
      <c r="I412" s="180" t="s">
        <v>59</v>
      </c>
      <c r="J412" s="187">
        <v>44155.360000000001</v>
      </c>
      <c r="K412" s="191"/>
      <c r="L412" s="180" t="s">
        <v>67</v>
      </c>
      <c r="M412" s="180" t="s">
        <v>14</v>
      </c>
      <c r="N412" s="184">
        <v>50269.67</v>
      </c>
      <c r="O412" s="184">
        <v>55110</v>
      </c>
      <c r="P412" s="184">
        <v>0</v>
      </c>
      <c r="Q412" s="184">
        <v>42710</v>
      </c>
      <c r="R412" s="184">
        <v>55300</v>
      </c>
      <c r="S412" s="184"/>
      <c r="T412" s="192">
        <v>40909</v>
      </c>
      <c r="U412" s="193">
        <v>0.99656419529837248</v>
      </c>
      <c r="V412" s="39"/>
      <c r="W412" s="36">
        <v>42710</v>
      </c>
      <c r="X412" s="37">
        <v>0</v>
      </c>
      <c r="Y412" s="38" t="s">
        <v>61</v>
      </c>
      <c r="Z412" s="36">
        <v>0</v>
      </c>
      <c r="AA412" s="164">
        <v>9.9999999999999867E-2</v>
      </c>
      <c r="AC412" s="165"/>
    </row>
    <row r="413" spans="1:29" ht="15.75" x14ac:dyDescent="0.25">
      <c r="A413" s="180" t="s">
        <v>947</v>
      </c>
      <c r="B413" s="188" t="s">
        <v>948</v>
      </c>
      <c r="C413" s="188"/>
      <c r="D413" s="176" t="s">
        <v>56</v>
      </c>
      <c r="E413" s="189">
        <v>40959</v>
      </c>
      <c r="F413" s="190">
        <v>40969</v>
      </c>
      <c r="G413" s="180"/>
      <c r="H413" s="180" t="s">
        <v>78</v>
      </c>
      <c r="I413" s="180" t="s">
        <v>59</v>
      </c>
      <c r="J413" s="187">
        <v>109870.14</v>
      </c>
      <c r="K413" s="191"/>
      <c r="L413" s="180" t="s">
        <v>111</v>
      </c>
      <c r="M413" s="180" t="s">
        <v>12</v>
      </c>
      <c r="N413" s="184">
        <v>113082.42</v>
      </c>
      <c r="O413" s="184">
        <v>62570</v>
      </c>
      <c r="P413" s="184">
        <v>0</v>
      </c>
      <c r="Q413" s="184">
        <v>96076.82</v>
      </c>
      <c r="R413" s="184">
        <v>140470</v>
      </c>
      <c r="S413" s="184"/>
      <c r="T413" s="192">
        <v>40909</v>
      </c>
      <c r="U413" s="193">
        <v>0.44543318858119169</v>
      </c>
      <c r="V413" s="39" t="s">
        <v>949</v>
      </c>
      <c r="W413" s="36">
        <v>96076.82</v>
      </c>
      <c r="X413" s="37">
        <v>0</v>
      </c>
      <c r="Y413" s="38" t="s">
        <v>61</v>
      </c>
      <c r="Z413" s="36">
        <v>0</v>
      </c>
      <c r="AA413" s="164">
        <v>0.10000002782041695</v>
      </c>
      <c r="AC413" s="165"/>
    </row>
    <row r="414" spans="1:29" ht="15.75" x14ac:dyDescent="0.25">
      <c r="A414" s="180" t="s">
        <v>950</v>
      </c>
      <c r="B414" s="188" t="s">
        <v>951</v>
      </c>
      <c r="C414" s="188"/>
      <c r="D414" s="176" t="s">
        <v>56</v>
      </c>
      <c r="E414" s="189">
        <v>40941</v>
      </c>
      <c r="F414" s="190">
        <v>40948</v>
      </c>
      <c r="G414" s="180"/>
      <c r="H414" s="180" t="s">
        <v>78</v>
      </c>
      <c r="I414" s="180" t="s">
        <v>97</v>
      </c>
      <c r="J414" s="187">
        <v>107006.56</v>
      </c>
      <c r="K414" s="191"/>
      <c r="L414" s="180" t="s">
        <v>79</v>
      </c>
      <c r="M414" s="180" t="s">
        <v>12</v>
      </c>
      <c r="N414" s="184">
        <v>81754.070000000007</v>
      </c>
      <c r="O414" s="184">
        <v>54910</v>
      </c>
      <c r="P414" s="184">
        <v>0</v>
      </c>
      <c r="Q414" s="184">
        <v>69459.7</v>
      </c>
      <c r="R414" s="184">
        <v>124030</v>
      </c>
      <c r="S414" s="184"/>
      <c r="T414" s="192">
        <v>40940</v>
      </c>
      <c r="U414" s="193">
        <v>0.44271547206321049</v>
      </c>
      <c r="V414" s="39"/>
      <c r="W414" s="36">
        <v>69459.7</v>
      </c>
      <c r="X414" s="37">
        <v>0</v>
      </c>
      <c r="Y414" s="38" t="s">
        <v>61</v>
      </c>
      <c r="Z414" s="36">
        <v>0</v>
      </c>
      <c r="AA414" s="164">
        <v>0.10000004171046317</v>
      </c>
      <c r="AC414" s="165"/>
    </row>
    <row r="415" spans="1:29" ht="15.75" x14ac:dyDescent="0.25">
      <c r="A415" s="180" t="s">
        <v>952</v>
      </c>
      <c r="B415" s="188" t="s">
        <v>953</v>
      </c>
      <c r="C415" s="188"/>
      <c r="D415" s="176" t="s">
        <v>56</v>
      </c>
      <c r="E415" s="189">
        <v>41079</v>
      </c>
      <c r="F415" s="190">
        <v>41158</v>
      </c>
      <c r="G415" s="180"/>
      <c r="H415" s="180" t="s">
        <v>78</v>
      </c>
      <c r="I415" s="180" t="s">
        <v>103</v>
      </c>
      <c r="J415" s="187">
        <v>56228.71</v>
      </c>
      <c r="K415" s="191"/>
      <c r="L415" s="180" t="s">
        <v>60</v>
      </c>
      <c r="M415" s="180" t="s">
        <v>12</v>
      </c>
      <c r="N415" s="184">
        <v>57944.89</v>
      </c>
      <c r="O415" s="184">
        <v>28400</v>
      </c>
      <c r="P415" s="184">
        <v>0</v>
      </c>
      <c r="Q415" s="184">
        <v>49231</v>
      </c>
      <c r="R415" s="184">
        <v>63740</v>
      </c>
      <c r="S415" s="184"/>
      <c r="T415" s="192">
        <v>41061</v>
      </c>
      <c r="U415" s="193">
        <v>0.44556008785691875</v>
      </c>
      <c r="V415" s="39" t="s">
        <v>954</v>
      </c>
      <c r="W415" s="36">
        <v>49231</v>
      </c>
      <c r="X415" s="37">
        <v>0</v>
      </c>
      <c r="Y415" s="38" t="s">
        <v>61</v>
      </c>
      <c r="Z415" s="36">
        <v>0</v>
      </c>
      <c r="AA415" s="164">
        <v>0.1000000569506676</v>
      </c>
      <c r="AC415" s="165"/>
    </row>
    <row r="416" spans="1:29" ht="15.75" x14ac:dyDescent="0.25">
      <c r="A416" s="180" t="s">
        <v>955</v>
      </c>
      <c r="B416" s="188" t="s">
        <v>956</v>
      </c>
      <c r="C416" s="188"/>
      <c r="D416" s="176" t="s">
        <v>56</v>
      </c>
      <c r="E416" s="189">
        <v>41294</v>
      </c>
      <c r="F416" s="178" t="s">
        <v>57</v>
      </c>
      <c r="G416" s="180"/>
      <c r="H416" s="180" t="s">
        <v>58</v>
      </c>
      <c r="I416" s="180" t="s">
        <v>97</v>
      </c>
      <c r="J416" s="187">
        <v>10870.19</v>
      </c>
      <c r="K416" s="191"/>
      <c r="L416" s="180" t="s">
        <v>67</v>
      </c>
      <c r="M416" s="180" t="s">
        <v>14</v>
      </c>
      <c r="N416" s="184">
        <v>12276.11</v>
      </c>
      <c r="O416" s="184">
        <v>13500</v>
      </c>
      <c r="P416" s="184">
        <v>0</v>
      </c>
      <c r="Q416" s="184">
        <v>10430</v>
      </c>
      <c r="R416" s="184">
        <v>13500</v>
      </c>
      <c r="S416" s="184"/>
      <c r="T416" s="192">
        <v>41275</v>
      </c>
      <c r="U416" s="193">
        <v>1</v>
      </c>
      <c r="V416" s="39" t="s">
        <v>957</v>
      </c>
      <c r="W416" s="36">
        <v>10430</v>
      </c>
      <c r="X416" s="37">
        <v>0</v>
      </c>
      <c r="Y416" s="38" t="s">
        <v>61</v>
      </c>
      <c r="Z416" s="36">
        <v>0</v>
      </c>
      <c r="AA416" s="164">
        <v>0.10000000000000009</v>
      </c>
      <c r="AC416" s="165"/>
    </row>
    <row r="417" spans="1:29" ht="15.75" x14ac:dyDescent="0.25">
      <c r="A417" s="180" t="s">
        <v>958</v>
      </c>
      <c r="B417" s="188" t="s">
        <v>959</v>
      </c>
      <c r="C417" s="188"/>
      <c r="D417" s="176" t="s">
        <v>56</v>
      </c>
      <c r="E417" s="189">
        <v>41627</v>
      </c>
      <c r="F417" s="178">
        <v>41632</v>
      </c>
      <c r="G417" s="180"/>
      <c r="H417" s="180" t="s">
        <v>78</v>
      </c>
      <c r="I417" s="180" t="s">
        <v>97</v>
      </c>
      <c r="J417" s="187">
        <v>6520.79</v>
      </c>
      <c r="K417" s="191"/>
      <c r="L417" s="180" t="s">
        <v>67</v>
      </c>
      <c r="M417" s="180" t="s">
        <v>14</v>
      </c>
      <c r="N417" s="184">
        <v>163397.82999999999</v>
      </c>
      <c r="O417" s="184">
        <v>104820</v>
      </c>
      <c r="P417" s="184">
        <v>0</v>
      </c>
      <c r="Q417" s="184">
        <v>137575</v>
      </c>
      <c r="R417" s="184">
        <v>215760</v>
      </c>
      <c r="S417" s="184"/>
      <c r="T417" s="192">
        <v>41609</v>
      </c>
      <c r="U417" s="193">
        <v>0.48581757508342605</v>
      </c>
      <c r="V417" s="39" t="s">
        <v>960</v>
      </c>
      <c r="W417" s="36">
        <v>137575</v>
      </c>
      <c r="X417" s="37">
        <v>0</v>
      </c>
      <c r="Y417" s="38" t="s">
        <v>61</v>
      </c>
      <c r="Z417" s="36">
        <v>0</v>
      </c>
      <c r="AA417" s="164">
        <v>0.11000001698308992</v>
      </c>
      <c r="AC417" s="165"/>
    </row>
    <row r="418" spans="1:29" ht="15.75" x14ac:dyDescent="0.25">
      <c r="A418" s="180" t="s">
        <v>961</v>
      </c>
      <c r="B418" s="188" t="s">
        <v>962</v>
      </c>
      <c r="C418" s="188"/>
      <c r="D418" s="176" t="s">
        <v>56</v>
      </c>
      <c r="E418" s="189">
        <v>40928</v>
      </c>
      <c r="F418" s="190">
        <v>40933</v>
      </c>
      <c r="G418" s="180"/>
      <c r="H418" s="180" t="s">
        <v>78</v>
      </c>
      <c r="I418" s="180" t="s">
        <v>97</v>
      </c>
      <c r="J418" s="187">
        <v>113602.54</v>
      </c>
      <c r="K418" s="191"/>
      <c r="L418" s="180" t="s">
        <v>79</v>
      </c>
      <c r="M418" s="180" t="s">
        <v>12</v>
      </c>
      <c r="N418" s="184">
        <v>82691.31</v>
      </c>
      <c r="O418" s="184">
        <v>94630</v>
      </c>
      <c r="P418" s="184">
        <v>0</v>
      </c>
      <c r="Q418" s="184">
        <v>70256</v>
      </c>
      <c r="R418" s="184">
        <v>125060</v>
      </c>
      <c r="S418" s="184"/>
      <c r="T418" s="192">
        <v>40909</v>
      </c>
      <c r="U418" s="193">
        <v>0.75667679513833364</v>
      </c>
      <c r="V418" s="39"/>
      <c r="W418" s="36">
        <v>70256</v>
      </c>
      <c r="X418" s="37">
        <v>0</v>
      </c>
      <c r="Y418" s="38" t="s">
        <v>61</v>
      </c>
      <c r="Z418" s="36">
        <v>0</v>
      </c>
      <c r="AA418" s="164">
        <v>9.9999973395028308E-2</v>
      </c>
      <c r="AC418" s="165"/>
    </row>
    <row r="419" spans="1:29" ht="15.75" x14ac:dyDescent="0.25">
      <c r="A419" s="180" t="s">
        <v>963</v>
      </c>
      <c r="B419" s="188" t="s">
        <v>964</v>
      </c>
      <c r="C419" s="188"/>
      <c r="D419" s="176" t="s">
        <v>56</v>
      </c>
      <c r="E419" s="189">
        <v>40828</v>
      </c>
      <c r="F419" s="190">
        <v>40861</v>
      </c>
      <c r="G419" s="180"/>
      <c r="H419" s="180" t="s">
        <v>58</v>
      </c>
      <c r="I419" s="180" t="s">
        <v>97</v>
      </c>
      <c r="J419" s="187">
        <v>0</v>
      </c>
      <c r="K419" s="191"/>
      <c r="L419" s="180" t="s">
        <v>67</v>
      </c>
      <c r="M419" s="180" t="s">
        <v>14</v>
      </c>
      <c r="N419" s="184">
        <v>32188.95</v>
      </c>
      <c r="O419" s="184">
        <v>37170</v>
      </c>
      <c r="P419" s="184">
        <v>0</v>
      </c>
      <c r="Q419" s="184">
        <v>27348.300000000003</v>
      </c>
      <c r="R419" s="184">
        <v>36470</v>
      </c>
      <c r="S419" s="184"/>
      <c r="T419" s="192">
        <v>40817</v>
      </c>
      <c r="U419" s="193">
        <v>1.0191938579654511</v>
      </c>
      <c r="V419" s="39"/>
      <c r="W419" s="36">
        <v>27348.300000000003</v>
      </c>
      <c r="X419" s="37">
        <v>0</v>
      </c>
      <c r="Y419" s="38" t="s">
        <v>61</v>
      </c>
      <c r="Z419" s="36">
        <v>0</v>
      </c>
      <c r="AA419" s="164">
        <v>4.7619076910377922E-2</v>
      </c>
      <c r="AC419" s="165"/>
    </row>
    <row r="420" spans="1:29" ht="15.75" x14ac:dyDescent="0.25">
      <c r="A420" s="180" t="s">
        <v>965</v>
      </c>
      <c r="B420" s="188" t="s">
        <v>966</v>
      </c>
      <c r="C420" s="188"/>
      <c r="D420" s="176" t="s">
        <v>56</v>
      </c>
      <c r="E420" s="189">
        <v>40928</v>
      </c>
      <c r="F420" s="190">
        <v>41082</v>
      </c>
      <c r="G420" s="180"/>
      <c r="H420" s="180" t="s">
        <v>78</v>
      </c>
      <c r="I420" s="180" t="s">
        <v>59</v>
      </c>
      <c r="J420" s="187">
        <v>88688.02</v>
      </c>
      <c r="K420" s="191"/>
      <c r="L420" s="180" t="s">
        <v>79</v>
      </c>
      <c r="M420" s="180" t="s">
        <v>12</v>
      </c>
      <c r="N420" s="184">
        <v>73021.100000000006</v>
      </c>
      <c r="O420" s="184">
        <v>22920</v>
      </c>
      <c r="P420" s="184">
        <v>0</v>
      </c>
      <c r="Q420" s="184">
        <v>65575.02</v>
      </c>
      <c r="R420" s="184">
        <v>130220</v>
      </c>
      <c r="S420" s="184"/>
      <c r="T420" s="192">
        <v>40909</v>
      </c>
      <c r="U420" s="193">
        <v>0.17600982951927507</v>
      </c>
      <c r="V420" s="39" t="s">
        <v>462</v>
      </c>
      <c r="W420" s="36">
        <v>62040.02</v>
      </c>
      <c r="X420" s="37">
        <v>-3535.0000000000073</v>
      </c>
      <c r="Y420" s="38" t="s">
        <v>61</v>
      </c>
      <c r="Z420" s="37">
        <v>-3535.0000000000073</v>
      </c>
      <c r="AA420" s="164">
        <v>9.9999946672950646E-2</v>
      </c>
      <c r="AC420" s="165"/>
    </row>
    <row r="421" spans="1:29" ht="15.75" x14ac:dyDescent="0.25">
      <c r="A421" s="180" t="s">
        <v>967</v>
      </c>
      <c r="B421" s="188" t="s">
        <v>968</v>
      </c>
      <c r="C421" s="188"/>
      <c r="D421" s="176" t="s">
        <v>56</v>
      </c>
      <c r="E421" s="189">
        <v>40756</v>
      </c>
      <c r="F421" s="178" t="s">
        <v>57</v>
      </c>
      <c r="G421" s="180"/>
      <c r="H421" s="180" t="s">
        <v>58</v>
      </c>
      <c r="I421" s="180" t="s">
        <v>97</v>
      </c>
      <c r="J421" s="187">
        <v>0</v>
      </c>
      <c r="K421" s="191"/>
      <c r="L421" s="180" t="s">
        <v>64</v>
      </c>
      <c r="M421" s="180" t="s">
        <v>12</v>
      </c>
      <c r="N421" s="184">
        <v>26352.378640776704</v>
      </c>
      <c r="O421" s="184">
        <v>0</v>
      </c>
      <c r="P421" s="184">
        <v>0</v>
      </c>
      <c r="Q421" s="184">
        <v>21323.279999999999</v>
      </c>
      <c r="R421" s="184">
        <v>39090</v>
      </c>
      <c r="S421" s="184"/>
      <c r="T421" s="192">
        <v>40756</v>
      </c>
      <c r="U421" s="193" t="s">
        <v>57</v>
      </c>
      <c r="V421" s="39"/>
      <c r="W421" s="36">
        <v>21323.279999999999</v>
      </c>
      <c r="X421" s="37">
        <v>0</v>
      </c>
      <c r="Y421" s="38" t="s">
        <v>61</v>
      </c>
      <c r="Z421" s="37">
        <v>0</v>
      </c>
      <c r="AA421" s="164">
        <v>0.10000012742890529</v>
      </c>
      <c r="AC421" s="165"/>
    </row>
    <row r="422" spans="1:29" ht="15.75" x14ac:dyDescent="0.25">
      <c r="A422" s="180" t="s">
        <v>969</v>
      </c>
      <c r="B422" s="188" t="s">
        <v>970</v>
      </c>
      <c r="C422" s="188"/>
      <c r="D422" s="176" t="s">
        <v>56</v>
      </c>
      <c r="E422" s="189">
        <v>40960</v>
      </c>
      <c r="F422" s="190">
        <v>40963</v>
      </c>
      <c r="G422" s="180"/>
      <c r="H422" s="180" t="s">
        <v>78</v>
      </c>
      <c r="I422" s="180" t="s">
        <v>97</v>
      </c>
      <c r="J422" s="187">
        <v>52316.83</v>
      </c>
      <c r="K422" s="191"/>
      <c r="L422" s="180" t="s">
        <v>67</v>
      </c>
      <c r="M422" s="180" t="s">
        <v>14</v>
      </c>
      <c r="N422" s="184">
        <v>51983.02</v>
      </c>
      <c r="O422" s="184">
        <v>57180</v>
      </c>
      <c r="P422" s="184">
        <v>0</v>
      </c>
      <c r="Q422" s="184">
        <v>44165.69</v>
      </c>
      <c r="R422" s="184">
        <v>57180</v>
      </c>
      <c r="S422" s="184"/>
      <c r="T422" s="192">
        <v>40940</v>
      </c>
      <c r="U422" s="193">
        <v>1</v>
      </c>
      <c r="V422" s="39"/>
      <c r="W422" s="36">
        <v>44165.69</v>
      </c>
      <c r="X422" s="37">
        <v>0</v>
      </c>
      <c r="Y422" s="38" t="s">
        <v>61</v>
      </c>
      <c r="Z422" s="37">
        <v>0</v>
      </c>
      <c r="AA422" s="164">
        <v>0.10000006073137269</v>
      </c>
      <c r="AC422" s="165"/>
    </row>
    <row r="423" spans="1:29" ht="15.75" x14ac:dyDescent="0.25">
      <c r="A423" s="180" t="s">
        <v>971</v>
      </c>
      <c r="B423" s="188" t="s">
        <v>972</v>
      </c>
      <c r="C423" s="188"/>
      <c r="D423" s="176" t="s">
        <v>56</v>
      </c>
      <c r="E423" s="189">
        <v>40787</v>
      </c>
      <c r="F423" s="178" t="s">
        <v>57</v>
      </c>
      <c r="G423" s="180"/>
      <c r="H423" s="180" t="s">
        <v>58</v>
      </c>
      <c r="I423" s="180" t="s">
        <v>97</v>
      </c>
      <c r="J423" s="187">
        <v>0</v>
      </c>
      <c r="K423" s="191"/>
      <c r="L423" s="180" t="s">
        <v>106</v>
      </c>
      <c r="M423" s="180" t="s">
        <v>14</v>
      </c>
      <c r="N423" s="184">
        <v>7615.31</v>
      </c>
      <c r="O423" s="184">
        <v>7820</v>
      </c>
      <c r="P423" s="184">
        <v>0</v>
      </c>
      <c r="Q423" s="184">
        <v>6162</v>
      </c>
      <c r="R423" s="184">
        <v>8630</v>
      </c>
      <c r="S423" s="184"/>
      <c r="T423" s="192">
        <v>40787</v>
      </c>
      <c r="U423" s="193">
        <v>0.90614136732329087</v>
      </c>
      <c r="V423" s="39"/>
      <c r="W423" s="36">
        <v>6162</v>
      </c>
      <c r="X423" s="37">
        <v>0</v>
      </c>
      <c r="Y423" s="38" t="s">
        <v>61</v>
      </c>
      <c r="Z423" s="37">
        <v>0</v>
      </c>
      <c r="AA423" s="164">
        <v>0.1000003322255778</v>
      </c>
      <c r="AC423" s="165"/>
    </row>
    <row r="424" spans="1:29" ht="15.75" x14ac:dyDescent="0.25">
      <c r="A424" s="180" t="s">
        <v>973</v>
      </c>
      <c r="B424" s="199" t="s">
        <v>974</v>
      </c>
      <c r="C424" s="188"/>
      <c r="D424" s="176" t="s">
        <v>56</v>
      </c>
      <c r="E424" s="189">
        <v>40817</v>
      </c>
      <c r="F424" s="178" t="s">
        <v>57</v>
      </c>
      <c r="G424" s="180"/>
      <c r="H424" s="180" t="s">
        <v>58</v>
      </c>
      <c r="I424" s="180" t="s">
        <v>59</v>
      </c>
      <c r="J424" s="187">
        <v>0</v>
      </c>
      <c r="K424" s="191">
        <v>40828</v>
      </c>
      <c r="L424" s="180" t="s">
        <v>79</v>
      </c>
      <c r="M424" s="180" t="s">
        <v>12</v>
      </c>
      <c r="N424" s="184">
        <v>47858.291262135921</v>
      </c>
      <c r="O424" s="184">
        <v>0</v>
      </c>
      <c r="P424" s="184">
        <v>0</v>
      </c>
      <c r="Q424" s="184">
        <v>38725</v>
      </c>
      <c r="R424" s="184">
        <v>100570</v>
      </c>
      <c r="S424" s="184"/>
      <c r="T424" s="192">
        <v>40817</v>
      </c>
      <c r="U424" s="193" t="s">
        <v>57</v>
      </c>
      <c r="V424" s="39"/>
      <c r="W424" s="36">
        <v>38725</v>
      </c>
      <c r="X424" s="37">
        <v>0</v>
      </c>
      <c r="Y424" s="38" t="s">
        <v>61</v>
      </c>
      <c r="Z424" s="37">
        <v>0</v>
      </c>
      <c r="AA424" s="164">
        <v>0.10000000027893829</v>
      </c>
      <c r="AC424" s="165"/>
    </row>
    <row r="425" spans="1:29" ht="15.75" x14ac:dyDescent="0.25">
      <c r="A425" s="180" t="s">
        <v>975</v>
      </c>
      <c r="B425" s="188" t="s">
        <v>976</v>
      </c>
      <c r="C425" s="188"/>
      <c r="D425" s="176" t="s">
        <v>56</v>
      </c>
      <c r="E425" s="189">
        <v>40878</v>
      </c>
      <c r="F425" s="178" t="s">
        <v>57</v>
      </c>
      <c r="G425" s="180"/>
      <c r="H425" s="180" t="s">
        <v>58</v>
      </c>
      <c r="I425" s="180" t="s">
        <v>103</v>
      </c>
      <c r="J425" s="187">
        <v>16240.4</v>
      </c>
      <c r="K425" s="191"/>
      <c r="L425" s="180" t="s">
        <v>64</v>
      </c>
      <c r="M425" s="180" t="s">
        <v>12</v>
      </c>
      <c r="N425" s="184">
        <v>12245.504854368935</v>
      </c>
      <c r="O425" s="184">
        <v>710</v>
      </c>
      <c r="P425" s="184">
        <v>0</v>
      </c>
      <c r="Q425" s="184">
        <v>10404</v>
      </c>
      <c r="R425" s="184">
        <v>13870</v>
      </c>
      <c r="S425" s="184"/>
      <c r="T425" s="192">
        <v>40878</v>
      </c>
      <c r="U425" s="193">
        <v>5.1189617880317229E-2</v>
      </c>
      <c r="V425" s="39"/>
      <c r="W425" s="36">
        <v>10404</v>
      </c>
      <c r="X425" s="37">
        <v>0</v>
      </c>
      <c r="Y425" s="38" t="s">
        <v>61</v>
      </c>
      <c r="Z425" s="37">
        <v>0</v>
      </c>
      <c r="AA425" s="164">
        <v>9.9999717431553448E-2</v>
      </c>
      <c r="AC425" s="165"/>
    </row>
    <row r="426" spans="1:29" ht="15.75" x14ac:dyDescent="0.25">
      <c r="A426" s="180" t="s">
        <v>977</v>
      </c>
      <c r="B426" s="188" t="s">
        <v>978</v>
      </c>
      <c r="C426" s="188"/>
      <c r="D426" s="176" t="s">
        <v>56</v>
      </c>
      <c r="E426" s="189">
        <v>40815</v>
      </c>
      <c r="F426" s="190">
        <v>40837</v>
      </c>
      <c r="G426" s="180"/>
      <c r="H426" s="180" t="s">
        <v>78</v>
      </c>
      <c r="I426" s="180" t="s">
        <v>103</v>
      </c>
      <c r="J426" s="187">
        <v>13728.67</v>
      </c>
      <c r="K426" s="191"/>
      <c r="L426" s="180" t="s">
        <v>79</v>
      </c>
      <c r="M426" s="180" t="s">
        <v>12</v>
      </c>
      <c r="N426" s="184">
        <v>76653.592233009724</v>
      </c>
      <c r="O426" s="184">
        <v>24940</v>
      </c>
      <c r="P426" s="184">
        <v>0</v>
      </c>
      <c r="Q426" s="184">
        <v>62025</v>
      </c>
      <c r="R426" s="184">
        <v>115070</v>
      </c>
      <c r="S426" s="184"/>
      <c r="T426" s="192">
        <v>40787</v>
      </c>
      <c r="U426" s="193">
        <v>0.2167376379595029</v>
      </c>
      <c r="V426" s="39"/>
      <c r="W426" s="36">
        <v>62025</v>
      </c>
      <c r="X426" s="37">
        <v>0</v>
      </c>
      <c r="Y426" s="38" t="s">
        <v>61</v>
      </c>
      <c r="Z426" s="37">
        <v>0</v>
      </c>
      <c r="AA426" s="164">
        <v>9.9999942355094573E-2</v>
      </c>
      <c r="AC426" s="165"/>
    </row>
    <row r="427" spans="1:29" ht="15.75" x14ac:dyDescent="0.25">
      <c r="A427" s="180" t="s">
        <v>979</v>
      </c>
      <c r="B427" s="188" t="s">
        <v>980</v>
      </c>
      <c r="C427" s="188"/>
      <c r="D427" s="176" t="s">
        <v>56</v>
      </c>
      <c r="E427" s="189">
        <v>40976</v>
      </c>
      <c r="F427" s="178" t="s">
        <v>57</v>
      </c>
      <c r="G427" s="180"/>
      <c r="H427" s="180" t="s">
        <v>58</v>
      </c>
      <c r="I427" s="180" t="s">
        <v>59</v>
      </c>
      <c r="J427" s="187">
        <v>4587.01</v>
      </c>
      <c r="K427" s="191"/>
      <c r="L427" s="180" t="s">
        <v>67</v>
      </c>
      <c r="M427" s="180" t="s">
        <v>14</v>
      </c>
      <c r="N427" s="184">
        <v>11420.43</v>
      </c>
      <c r="O427" s="184">
        <v>12940</v>
      </c>
      <c r="P427" s="184">
        <v>0</v>
      </c>
      <c r="Q427" s="184">
        <v>9703</v>
      </c>
      <c r="R427" s="184">
        <v>12940</v>
      </c>
      <c r="S427" s="184"/>
      <c r="T427" s="192">
        <v>40969</v>
      </c>
      <c r="U427" s="193">
        <v>1</v>
      </c>
      <c r="V427" s="39"/>
      <c r="W427" s="36">
        <v>9703</v>
      </c>
      <c r="X427" s="37">
        <v>0</v>
      </c>
      <c r="Y427" s="38" t="s">
        <v>61</v>
      </c>
      <c r="Z427" s="37">
        <v>0</v>
      </c>
      <c r="AA427" s="164">
        <v>9.9999903681393443E-2</v>
      </c>
      <c r="AC427" s="165"/>
    </row>
    <row r="428" spans="1:29" ht="15.75" x14ac:dyDescent="0.25">
      <c r="A428" s="180" t="s">
        <v>981</v>
      </c>
      <c r="B428" s="188" t="s">
        <v>982</v>
      </c>
      <c r="C428" s="188"/>
      <c r="D428" s="176" t="s">
        <v>56</v>
      </c>
      <c r="E428" s="189">
        <v>40756</v>
      </c>
      <c r="F428" s="190">
        <v>40776</v>
      </c>
      <c r="G428" s="180"/>
      <c r="H428" s="180" t="s">
        <v>78</v>
      </c>
      <c r="I428" s="180" t="s">
        <v>59</v>
      </c>
      <c r="J428" s="187">
        <v>0</v>
      </c>
      <c r="K428" s="191"/>
      <c r="L428" s="180" t="s">
        <v>12</v>
      </c>
      <c r="M428" s="180" t="s">
        <v>12</v>
      </c>
      <c r="N428" s="184">
        <v>94447.368932038837</v>
      </c>
      <c r="O428" s="184">
        <v>40050</v>
      </c>
      <c r="P428" s="184">
        <v>0</v>
      </c>
      <c r="Q428" s="184">
        <v>76423</v>
      </c>
      <c r="R428" s="184">
        <v>133780</v>
      </c>
      <c r="S428" s="184"/>
      <c r="T428" s="192">
        <v>40756</v>
      </c>
      <c r="U428" s="193">
        <v>0.29937210345343102</v>
      </c>
      <c r="V428" s="39"/>
      <c r="W428" s="36">
        <v>76423</v>
      </c>
      <c r="X428" s="37">
        <v>0</v>
      </c>
      <c r="Y428" s="38" t="s">
        <v>61</v>
      </c>
      <c r="Z428" s="37">
        <v>0</v>
      </c>
      <c r="AA428" s="164">
        <v>0.10000005103628595</v>
      </c>
      <c r="AC428" s="165"/>
    </row>
    <row r="429" spans="1:29" ht="15.75" x14ac:dyDescent="0.25">
      <c r="A429" s="180" t="s">
        <v>983</v>
      </c>
      <c r="B429" s="188" t="s">
        <v>984</v>
      </c>
      <c r="C429" s="188"/>
      <c r="D429" s="176" t="s">
        <v>56</v>
      </c>
      <c r="E429" s="189">
        <v>40878</v>
      </c>
      <c r="F429" s="178" t="s">
        <v>57</v>
      </c>
      <c r="G429" s="180"/>
      <c r="H429" s="180" t="s">
        <v>58</v>
      </c>
      <c r="I429" s="180" t="s">
        <v>97</v>
      </c>
      <c r="J429" s="187">
        <v>-133.85</v>
      </c>
      <c r="K429" s="191"/>
      <c r="L429" s="180" t="s">
        <v>64</v>
      </c>
      <c r="M429" s="180" t="s">
        <v>12</v>
      </c>
      <c r="N429" s="184">
        <v>38713.883495145637</v>
      </c>
      <c r="O429" s="184">
        <v>0</v>
      </c>
      <c r="P429" s="184">
        <v>0</v>
      </c>
      <c r="Q429" s="184">
        <v>32892</v>
      </c>
      <c r="R429" s="184">
        <v>57060</v>
      </c>
      <c r="S429" s="184"/>
      <c r="T429" s="192">
        <v>40878</v>
      </c>
      <c r="U429" s="193" t="s">
        <v>57</v>
      </c>
      <c r="V429" s="39"/>
      <c r="W429" s="36">
        <v>32892</v>
      </c>
      <c r="X429" s="37">
        <v>0</v>
      </c>
      <c r="Y429" s="38" t="s">
        <v>61</v>
      </c>
      <c r="Z429" s="37">
        <v>0</v>
      </c>
      <c r="AA429" s="164">
        <v>9.9999985655280677E-2</v>
      </c>
      <c r="AC429" s="165"/>
    </row>
    <row r="430" spans="1:29" ht="15.75" x14ac:dyDescent="0.25">
      <c r="A430" s="180" t="s">
        <v>985</v>
      </c>
      <c r="B430" s="188" t="s">
        <v>986</v>
      </c>
      <c r="C430" s="188"/>
      <c r="D430" s="176" t="s">
        <v>56</v>
      </c>
      <c r="E430" s="189">
        <v>40848</v>
      </c>
      <c r="F430" s="178" t="s">
        <v>57</v>
      </c>
      <c r="G430" s="180"/>
      <c r="H430" s="180" t="s">
        <v>58</v>
      </c>
      <c r="I430" s="180" t="s">
        <v>103</v>
      </c>
      <c r="J430" s="187">
        <v>2319.66</v>
      </c>
      <c r="K430" s="191"/>
      <c r="L430" s="180" t="s">
        <v>235</v>
      </c>
      <c r="M430" s="180" t="s">
        <v>12</v>
      </c>
      <c r="N430" s="184">
        <v>34236.592233009716</v>
      </c>
      <c r="O430" s="184">
        <v>0</v>
      </c>
      <c r="P430" s="184">
        <v>0</v>
      </c>
      <c r="Q430" s="184">
        <v>29088</v>
      </c>
      <c r="R430" s="184">
        <v>48020</v>
      </c>
      <c r="S430" s="184"/>
      <c r="T430" s="192">
        <v>40848</v>
      </c>
      <c r="U430" s="193" t="s">
        <v>57</v>
      </c>
      <c r="V430" s="39"/>
      <c r="W430" s="36">
        <v>29088</v>
      </c>
      <c r="X430" s="37">
        <v>0</v>
      </c>
      <c r="Y430" s="38" t="s">
        <v>61</v>
      </c>
      <c r="Z430" s="37">
        <v>0</v>
      </c>
      <c r="AA430" s="164">
        <v>0.10000052155655648</v>
      </c>
      <c r="AC430" s="165"/>
    </row>
    <row r="431" spans="1:29" ht="15.75" x14ac:dyDescent="0.25">
      <c r="A431" s="180" t="s">
        <v>987</v>
      </c>
      <c r="B431" s="188" t="s">
        <v>988</v>
      </c>
      <c r="C431" s="188"/>
      <c r="D431" s="176" t="s">
        <v>56</v>
      </c>
      <c r="E431" s="189">
        <v>41129</v>
      </c>
      <c r="F431" s="190">
        <v>41165</v>
      </c>
      <c r="G431" s="180"/>
      <c r="H431" s="180" t="s">
        <v>78</v>
      </c>
      <c r="I431" s="180" t="s">
        <v>103</v>
      </c>
      <c r="J431" s="187">
        <v>159353.95000000001</v>
      </c>
      <c r="K431" s="191"/>
      <c r="L431" s="180" t="s">
        <v>79</v>
      </c>
      <c r="M431" s="180" t="s">
        <v>12</v>
      </c>
      <c r="N431" s="184">
        <v>94384.81</v>
      </c>
      <c r="O431" s="184">
        <v>28950</v>
      </c>
      <c r="P431" s="184">
        <v>0</v>
      </c>
      <c r="Q431" s="184">
        <v>80191</v>
      </c>
      <c r="R431" s="184">
        <v>149680</v>
      </c>
      <c r="S431" s="184"/>
      <c r="T431" s="192">
        <v>41153</v>
      </c>
      <c r="U431" s="193">
        <v>0.193412613575628</v>
      </c>
      <c r="V431" s="39" t="s">
        <v>944</v>
      </c>
      <c r="W431" s="36">
        <v>80191</v>
      </c>
      <c r="X431" s="37">
        <v>0</v>
      </c>
      <c r="Y431" s="38" t="s">
        <v>61</v>
      </c>
      <c r="Z431" s="37">
        <v>0</v>
      </c>
      <c r="AA431" s="164">
        <v>0.10000003496325416</v>
      </c>
      <c r="AC431" s="165"/>
    </row>
    <row r="432" spans="1:29" ht="15.75" x14ac:dyDescent="0.25">
      <c r="A432" s="180" t="s">
        <v>989</v>
      </c>
      <c r="B432" s="188" t="s">
        <v>990</v>
      </c>
      <c r="C432" s="188"/>
      <c r="D432" s="176" t="s">
        <v>56</v>
      </c>
      <c r="E432" s="189">
        <v>40854</v>
      </c>
      <c r="F432" s="190">
        <v>40857</v>
      </c>
      <c r="G432" s="180"/>
      <c r="H432" s="180" t="s">
        <v>58</v>
      </c>
      <c r="I432" s="180" t="s">
        <v>103</v>
      </c>
      <c r="J432" s="187">
        <v>1117.04</v>
      </c>
      <c r="K432" s="191"/>
      <c r="L432" s="180" t="s">
        <v>60</v>
      </c>
      <c r="M432" s="180" t="s">
        <v>12</v>
      </c>
      <c r="N432" s="184">
        <v>48966.844660194191</v>
      </c>
      <c r="O432" s="184">
        <v>0</v>
      </c>
      <c r="P432" s="184">
        <v>0</v>
      </c>
      <c r="Q432" s="184">
        <v>39622</v>
      </c>
      <c r="R432" s="184">
        <v>68670</v>
      </c>
      <c r="S432" s="184"/>
      <c r="T432" s="192">
        <v>40848</v>
      </c>
      <c r="U432" s="193" t="s">
        <v>57</v>
      </c>
      <c r="V432" s="39"/>
      <c r="W432" s="36">
        <v>39622</v>
      </c>
      <c r="X432" s="37">
        <v>0</v>
      </c>
      <c r="Y432" s="38" t="s">
        <v>61</v>
      </c>
      <c r="Z432" s="37">
        <v>0</v>
      </c>
      <c r="AA432" s="164">
        <v>9.999990924908353E-2</v>
      </c>
      <c r="AC432" s="165"/>
    </row>
    <row r="433" spans="1:29" ht="15.75" x14ac:dyDescent="0.25">
      <c r="A433" s="180" t="s">
        <v>991</v>
      </c>
      <c r="B433" s="188" t="s">
        <v>303</v>
      </c>
      <c r="C433" s="188"/>
      <c r="D433" s="176" t="s">
        <v>56</v>
      </c>
      <c r="E433" s="189">
        <v>41009</v>
      </c>
      <c r="F433" s="190">
        <v>41521</v>
      </c>
      <c r="G433" s="180"/>
      <c r="H433" s="180" t="s">
        <v>78</v>
      </c>
      <c r="I433" s="180" t="s">
        <v>59</v>
      </c>
      <c r="J433" s="187">
        <v>186093.45</v>
      </c>
      <c r="K433" s="191"/>
      <c r="L433" s="180" t="s">
        <v>79</v>
      </c>
      <c r="M433" s="180" t="s">
        <v>12</v>
      </c>
      <c r="N433" s="184">
        <v>149349.53</v>
      </c>
      <c r="O433" s="184">
        <v>54190</v>
      </c>
      <c r="P433" s="184">
        <v>0</v>
      </c>
      <c r="Q433" s="197">
        <v>139132</v>
      </c>
      <c r="R433" s="184">
        <v>185870</v>
      </c>
      <c r="S433" s="184"/>
      <c r="T433" s="192">
        <v>41000</v>
      </c>
      <c r="U433" s="193">
        <v>0.29154785602840694</v>
      </c>
      <c r="V433" s="39" t="s">
        <v>589</v>
      </c>
      <c r="W433" s="36">
        <v>126890</v>
      </c>
      <c r="X433" s="37">
        <v>-12242</v>
      </c>
      <c r="Y433" s="38" t="s">
        <v>61</v>
      </c>
      <c r="Z433" s="37">
        <v>-12242</v>
      </c>
      <c r="AA433" s="164">
        <v>0.10000000000000009</v>
      </c>
      <c r="AC433" s="165"/>
    </row>
    <row r="434" spans="1:29" ht="15.75" x14ac:dyDescent="0.25">
      <c r="A434" s="180" t="s">
        <v>992</v>
      </c>
      <c r="B434" s="188" t="s">
        <v>993</v>
      </c>
      <c r="C434" s="188"/>
      <c r="D434" s="176" t="s">
        <v>56</v>
      </c>
      <c r="E434" s="189">
        <v>40836</v>
      </c>
      <c r="F434" s="190">
        <v>40885</v>
      </c>
      <c r="G434" s="180"/>
      <c r="H434" s="180" t="s">
        <v>78</v>
      </c>
      <c r="I434" s="180" t="s">
        <v>97</v>
      </c>
      <c r="J434" s="187">
        <v>0</v>
      </c>
      <c r="K434" s="191"/>
      <c r="L434" s="180" t="s">
        <v>79</v>
      </c>
      <c r="M434" s="180" t="s">
        <v>12</v>
      </c>
      <c r="N434" s="184">
        <v>70063.873786407756</v>
      </c>
      <c r="O434" s="184">
        <v>20170</v>
      </c>
      <c r="P434" s="184">
        <v>0</v>
      </c>
      <c r="Q434" s="184">
        <v>56693</v>
      </c>
      <c r="R434" s="184">
        <v>124710</v>
      </c>
      <c r="S434" s="184"/>
      <c r="T434" s="192">
        <v>40817</v>
      </c>
      <c r="U434" s="193">
        <v>0.16173522572367893</v>
      </c>
      <c r="V434" s="39"/>
      <c r="W434" s="36">
        <v>56693</v>
      </c>
      <c r="X434" s="37">
        <v>0</v>
      </c>
      <c r="Y434" s="38" t="s">
        <v>61</v>
      </c>
      <c r="Z434" s="37">
        <v>0</v>
      </c>
      <c r="AA434" s="164">
        <v>9.9997326874946779E-2</v>
      </c>
      <c r="AC434" s="165"/>
    </row>
    <row r="435" spans="1:29" ht="15.75" x14ac:dyDescent="0.25">
      <c r="A435" s="180" t="s">
        <v>994</v>
      </c>
      <c r="B435" s="188" t="s">
        <v>995</v>
      </c>
      <c r="C435" s="188"/>
      <c r="D435" s="176" t="s">
        <v>56</v>
      </c>
      <c r="E435" s="189">
        <v>40836</v>
      </c>
      <c r="F435" s="190">
        <v>40885</v>
      </c>
      <c r="G435" s="180"/>
      <c r="H435" s="180" t="s">
        <v>78</v>
      </c>
      <c r="I435" s="180" t="s">
        <v>103</v>
      </c>
      <c r="J435" s="187">
        <v>-86.25</v>
      </c>
      <c r="K435" s="191"/>
      <c r="L435" s="180" t="s">
        <v>67</v>
      </c>
      <c r="M435" s="180" t="s">
        <v>14</v>
      </c>
      <c r="N435" s="184">
        <v>132888.47572815535</v>
      </c>
      <c r="O435" s="184">
        <v>147220</v>
      </c>
      <c r="P435" s="184">
        <v>0</v>
      </c>
      <c r="Q435" s="184">
        <v>107528</v>
      </c>
      <c r="R435" s="184">
        <v>150560</v>
      </c>
      <c r="S435" s="184"/>
      <c r="T435" s="192">
        <v>40817</v>
      </c>
      <c r="U435" s="193">
        <v>0.97781615302869285</v>
      </c>
      <c r="V435" s="39"/>
      <c r="W435" s="36">
        <v>107528</v>
      </c>
      <c r="X435" s="37">
        <v>0</v>
      </c>
      <c r="Y435" s="38" t="s">
        <v>61</v>
      </c>
      <c r="Z435" s="37">
        <v>0</v>
      </c>
      <c r="AA435" s="164">
        <v>9.9999974572444694E-2</v>
      </c>
      <c r="AC435" s="165"/>
    </row>
    <row r="436" spans="1:29" ht="15.75" x14ac:dyDescent="0.25">
      <c r="A436" s="180" t="s">
        <v>996</v>
      </c>
      <c r="B436" s="188" t="s">
        <v>997</v>
      </c>
      <c r="C436" s="188"/>
      <c r="D436" s="176" t="s">
        <v>56</v>
      </c>
      <c r="E436" s="189">
        <v>40864</v>
      </c>
      <c r="F436" s="190">
        <v>40869</v>
      </c>
      <c r="G436" s="180"/>
      <c r="H436" s="180" t="s">
        <v>58</v>
      </c>
      <c r="I436" s="180" t="s">
        <v>59</v>
      </c>
      <c r="J436" s="187">
        <v>132483.1</v>
      </c>
      <c r="K436" s="191"/>
      <c r="L436" s="180" t="s">
        <v>79</v>
      </c>
      <c r="M436" s="180" t="s">
        <v>12</v>
      </c>
      <c r="N436" s="184">
        <v>4025.34</v>
      </c>
      <c r="O436" s="184">
        <v>131780</v>
      </c>
      <c r="P436" s="184">
        <v>0</v>
      </c>
      <c r="Q436" s="184">
        <v>3420</v>
      </c>
      <c r="R436" s="184">
        <v>131780</v>
      </c>
      <c r="S436" s="184"/>
      <c r="T436" s="192">
        <v>40848</v>
      </c>
      <c r="U436" s="193">
        <v>1</v>
      </c>
      <c r="V436" s="39" t="s">
        <v>98</v>
      </c>
      <c r="W436" s="36">
        <v>3420</v>
      </c>
      <c r="X436" s="37">
        <v>0</v>
      </c>
      <c r="Y436" s="38" t="s">
        <v>61</v>
      </c>
      <c r="Z436" s="37">
        <v>0</v>
      </c>
      <c r="AA436" s="164">
        <v>0.10000000000000009</v>
      </c>
      <c r="AC436" s="165"/>
    </row>
    <row r="437" spans="1:29" ht="15.75" x14ac:dyDescent="0.25">
      <c r="A437" s="180" t="s">
        <v>998</v>
      </c>
      <c r="B437" s="188" t="s">
        <v>999</v>
      </c>
      <c r="C437" s="188"/>
      <c r="D437" s="176" t="s">
        <v>56</v>
      </c>
      <c r="E437" s="189">
        <v>40820</v>
      </c>
      <c r="F437" s="190">
        <v>40828</v>
      </c>
      <c r="G437" s="180"/>
      <c r="H437" s="180" t="s">
        <v>78</v>
      </c>
      <c r="I437" s="180" t="s">
        <v>103</v>
      </c>
      <c r="J437" s="187">
        <v>6093.77</v>
      </c>
      <c r="K437" s="191"/>
      <c r="L437" s="180" t="s">
        <v>79</v>
      </c>
      <c r="M437" s="180" t="s">
        <v>12</v>
      </c>
      <c r="N437" s="184">
        <v>72099.485436893199</v>
      </c>
      <c r="O437" s="184">
        <v>48330</v>
      </c>
      <c r="P437" s="184">
        <v>0</v>
      </c>
      <c r="Q437" s="184">
        <v>61257</v>
      </c>
      <c r="R437" s="184">
        <v>109990</v>
      </c>
      <c r="S437" s="184"/>
      <c r="T437" s="192">
        <v>40817</v>
      </c>
      <c r="U437" s="193">
        <v>0.43940358214383124</v>
      </c>
      <c r="V437" s="39"/>
      <c r="W437" s="36">
        <v>61257</v>
      </c>
      <c r="X437" s="37">
        <v>0</v>
      </c>
      <c r="Y437" s="38" t="s">
        <v>61</v>
      </c>
      <c r="Z437" s="37">
        <v>0</v>
      </c>
      <c r="AA437" s="164">
        <v>4.7618995846439915E-2</v>
      </c>
      <c r="AC437" s="165"/>
    </row>
    <row r="438" spans="1:29" ht="15.75" x14ac:dyDescent="0.25">
      <c r="A438" s="180" t="s">
        <v>1000</v>
      </c>
      <c r="B438" s="188" t="s">
        <v>1001</v>
      </c>
      <c r="C438" s="188"/>
      <c r="D438" s="176" t="s">
        <v>56</v>
      </c>
      <c r="E438" s="189">
        <v>40892</v>
      </c>
      <c r="F438" s="190">
        <v>40807</v>
      </c>
      <c r="G438" s="180"/>
      <c r="H438" s="180" t="s">
        <v>78</v>
      </c>
      <c r="I438" s="180" t="s">
        <v>97</v>
      </c>
      <c r="J438" s="187">
        <v>83512.210000000006</v>
      </c>
      <c r="K438" s="191"/>
      <c r="L438" s="180" t="s">
        <v>64</v>
      </c>
      <c r="M438" s="180" t="s">
        <v>12</v>
      </c>
      <c r="N438" s="184">
        <v>69265.563106796122</v>
      </c>
      <c r="O438" s="184">
        <v>38420</v>
      </c>
      <c r="P438" s="184">
        <v>0</v>
      </c>
      <c r="Q438" s="184">
        <v>58849.25</v>
      </c>
      <c r="R438" s="184">
        <v>87230</v>
      </c>
      <c r="S438" s="184"/>
      <c r="T438" s="192">
        <v>40878</v>
      </c>
      <c r="U438" s="193">
        <v>0.4404448011005388</v>
      </c>
      <c r="V438" s="39"/>
      <c r="W438" s="36">
        <v>58849.25</v>
      </c>
      <c r="X438" s="37">
        <v>0</v>
      </c>
      <c r="Y438" s="38" t="s">
        <v>61</v>
      </c>
      <c r="Z438" s="37">
        <v>0</v>
      </c>
      <c r="AA438" s="164">
        <v>9.9999934202166463E-2</v>
      </c>
      <c r="AC438" s="165"/>
    </row>
    <row r="439" spans="1:29" ht="15.75" x14ac:dyDescent="0.25">
      <c r="A439" s="180" t="s">
        <v>1002</v>
      </c>
      <c r="B439" s="188" t="s">
        <v>1003</v>
      </c>
      <c r="C439" s="188"/>
      <c r="D439" s="176" t="s">
        <v>56</v>
      </c>
      <c r="E439" s="189">
        <v>40848</v>
      </c>
      <c r="F439" s="178" t="s">
        <v>57</v>
      </c>
      <c r="G439" s="180"/>
      <c r="H439" s="180" t="s">
        <v>58</v>
      </c>
      <c r="I439" s="180" t="s">
        <v>103</v>
      </c>
      <c r="J439" s="187">
        <v>-197.32</v>
      </c>
      <c r="K439" s="191"/>
      <c r="L439" s="180" t="s">
        <v>60</v>
      </c>
      <c r="M439" s="180" t="s">
        <v>12</v>
      </c>
      <c r="N439" s="184">
        <v>11538.262135922329</v>
      </c>
      <c r="O439" s="184">
        <v>13070</v>
      </c>
      <c r="P439" s="184">
        <v>0</v>
      </c>
      <c r="Q439" s="184">
        <v>9803</v>
      </c>
      <c r="R439" s="184">
        <v>13070</v>
      </c>
      <c r="S439" s="184"/>
      <c r="T439" s="192">
        <v>40848</v>
      </c>
      <c r="U439" s="193">
        <v>1</v>
      </c>
      <c r="V439" s="39"/>
      <c r="W439" s="36">
        <v>9803</v>
      </c>
      <c r="X439" s="37">
        <v>0</v>
      </c>
      <c r="Y439" s="38" t="s">
        <v>61</v>
      </c>
      <c r="Z439" s="37">
        <v>0</v>
      </c>
      <c r="AA439" s="164">
        <v>0.10001250198273537</v>
      </c>
      <c r="AC439" s="165"/>
    </row>
    <row r="440" spans="1:29" ht="15.75" x14ac:dyDescent="0.25">
      <c r="A440" s="180" t="s">
        <v>1004</v>
      </c>
      <c r="B440" s="188" t="s">
        <v>1005</v>
      </c>
      <c r="C440" s="188"/>
      <c r="D440" s="176" t="s">
        <v>56</v>
      </c>
      <c r="E440" s="189">
        <v>40787</v>
      </c>
      <c r="F440" s="178" t="s">
        <v>57</v>
      </c>
      <c r="G440" s="180"/>
      <c r="H440" s="180" t="s">
        <v>58</v>
      </c>
      <c r="I440" s="180" t="s">
        <v>103</v>
      </c>
      <c r="J440" s="187">
        <v>-12.68</v>
      </c>
      <c r="K440" s="191"/>
      <c r="L440" s="180" t="s">
        <v>106</v>
      </c>
      <c r="M440" s="180" t="s">
        <v>14</v>
      </c>
      <c r="N440" s="184">
        <v>16186.106796116503</v>
      </c>
      <c r="O440" s="184">
        <v>18340</v>
      </c>
      <c r="P440" s="184">
        <v>0</v>
      </c>
      <c r="Q440" s="184">
        <v>13752</v>
      </c>
      <c r="R440" s="184">
        <v>18340</v>
      </c>
      <c r="S440" s="184"/>
      <c r="T440" s="192">
        <v>40787</v>
      </c>
      <c r="U440" s="193">
        <v>1</v>
      </c>
      <c r="V440" s="39"/>
      <c r="W440" s="36">
        <v>13752</v>
      </c>
      <c r="X440" s="37">
        <v>0</v>
      </c>
      <c r="Y440" s="38" t="s">
        <v>61</v>
      </c>
      <c r="Z440" s="37">
        <v>0</v>
      </c>
      <c r="AA440" s="164">
        <v>0.10000019002275984</v>
      </c>
      <c r="AC440" s="165"/>
    </row>
    <row r="441" spans="1:29" ht="15.75" x14ac:dyDescent="0.25">
      <c r="A441" s="180" t="s">
        <v>1006</v>
      </c>
      <c r="B441" s="188" t="s">
        <v>1007</v>
      </c>
      <c r="C441" s="188"/>
      <c r="D441" s="176" t="s">
        <v>56</v>
      </c>
      <c r="E441" s="189">
        <v>40787</v>
      </c>
      <c r="F441" s="189">
        <v>40794</v>
      </c>
      <c r="G441" s="180"/>
      <c r="H441" s="180" t="s">
        <v>78</v>
      </c>
      <c r="I441" s="180" t="s">
        <v>59</v>
      </c>
      <c r="J441" s="187">
        <v>0</v>
      </c>
      <c r="K441" s="191"/>
      <c r="L441" s="180" t="s">
        <v>87</v>
      </c>
      <c r="M441" s="180" t="s">
        <v>15</v>
      </c>
      <c r="N441" s="184">
        <v>76750.485436893214</v>
      </c>
      <c r="O441" s="184">
        <v>0</v>
      </c>
      <c r="P441" s="184">
        <v>0</v>
      </c>
      <c r="Q441" s="184">
        <v>62103.58</v>
      </c>
      <c r="R441" s="184">
        <v>100150</v>
      </c>
      <c r="S441" s="184"/>
      <c r="T441" s="192">
        <v>40787</v>
      </c>
      <c r="U441" s="193" t="s">
        <v>57</v>
      </c>
      <c r="V441" s="39"/>
      <c r="W441" s="36">
        <v>62103.58</v>
      </c>
      <c r="X441" s="37">
        <v>0</v>
      </c>
      <c r="Y441" s="38" t="s">
        <v>61</v>
      </c>
      <c r="Z441" s="37">
        <v>0</v>
      </c>
      <c r="AA441" s="164">
        <v>9.9996790951906833E-2</v>
      </c>
      <c r="AC441" s="165"/>
    </row>
    <row r="442" spans="1:29" ht="15.75" x14ac:dyDescent="0.25">
      <c r="A442" s="180" t="s">
        <v>1008</v>
      </c>
      <c r="B442" s="188" t="s">
        <v>1009</v>
      </c>
      <c r="C442" s="188"/>
      <c r="D442" s="176" t="s">
        <v>56</v>
      </c>
      <c r="E442" s="189">
        <v>40828</v>
      </c>
      <c r="F442" s="190">
        <v>40861</v>
      </c>
      <c r="G442" s="180"/>
      <c r="H442" s="180" t="s">
        <v>78</v>
      </c>
      <c r="I442" s="180" t="s">
        <v>103</v>
      </c>
      <c r="J442" s="187">
        <v>-76.5</v>
      </c>
      <c r="K442" s="191"/>
      <c r="L442" s="180" t="s">
        <v>67</v>
      </c>
      <c r="M442" s="180" t="s">
        <v>14</v>
      </c>
      <c r="N442" s="184">
        <v>51406.03</v>
      </c>
      <c r="O442" s="184">
        <v>59580</v>
      </c>
      <c r="P442" s="184">
        <v>0</v>
      </c>
      <c r="Q442" s="184">
        <v>41596</v>
      </c>
      <c r="R442" s="184">
        <v>58410</v>
      </c>
      <c r="S442" s="184"/>
      <c r="T442" s="192">
        <v>40817</v>
      </c>
      <c r="U442" s="193">
        <v>1.0200308166409862</v>
      </c>
      <c r="V442" s="39"/>
      <c r="W442" s="36">
        <v>41596</v>
      </c>
      <c r="X442" s="37">
        <v>0</v>
      </c>
      <c r="Y442" s="38" t="s">
        <v>61</v>
      </c>
      <c r="Z442" s="37">
        <v>0</v>
      </c>
      <c r="AA442" s="164">
        <v>9.9991727491855364E-2</v>
      </c>
      <c r="AC442" s="165"/>
    </row>
    <row r="443" spans="1:29" ht="15.75" x14ac:dyDescent="0.25">
      <c r="A443" s="180" t="s">
        <v>1010</v>
      </c>
      <c r="B443" s="188" t="s">
        <v>1011</v>
      </c>
      <c r="C443" s="188"/>
      <c r="D443" s="176" t="s">
        <v>56</v>
      </c>
      <c r="E443" s="189">
        <v>40884</v>
      </c>
      <c r="F443" s="190">
        <v>41187</v>
      </c>
      <c r="G443" s="180"/>
      <c r="H443" s="180" t="s">
        <v>78</v>
      </c>
      <c r="I443" s="180" t="s">
        <v>103</v>
      </c>
      <c r="J443" s="187">
        <v>459487.69</v>
      </c>
      <c r="K443" s="191"/>
      <c r="L443" s="180" t="s">
        <v>60</v>
      </c>
      <c r="M443" s="180" t="s">
        <v>12</v>
      </c>
      <c r="N443" s="184">
        <v>279877.6504854369</v>
      </c>
      <c r="O443" s="184">
        <v>0</v>
      </c>
      <c r="P443" s="184">
        <v>0</v>
      </c>
      <c r="Q443" s="184">
        <v>288469</v>
      </c>
      <c r="R443" s="184">
        <v>373480</v>
      </c>
      <c r="S443" s="184"/>
      <c r="T443" s="192">
        <v>41153</v>
      </c>
      <c r="U443" s="193" t="s">
        <v>57</v>
      </c>
      <c r="V443" s="39" t="s">
        <v>622</v>
      </c>
      <c r="W443" s="36">
        <v>237789</v>
      </c>
      <c r="X443" s="37">
        <v>-50680</v>
      </c>
      <c r="Y443" s="38" t="s">
        <v>61</v>
      </c>
      <c r="Z443" s="37">
        <v>-50680</v>
      </c>
      <c r="AA443" s="164">
        <v>9.9999990117040749E-2</v>
      </c>
      <c r="AC443" s="165"/>
    </row>
    <row r="444" spans="1:29" ht="15.75" x14ac:dyDescent="0.25">
      <c r="A444" s="180" t="s">
        <v>1012</v>
      </c>
      <c r="B444" s="188" t="s">
        <v>1013</v>
      </c>
      <c r="C444" s="188"/>
      <c r="D444" s="176" t="s">
        <v>56</v>
      </c>
      <c r="E444" s="189">
        <v>40756</v>
      </c>
      <c r="F444" s="178" t="s">
        <v>57</v>
      </c>
      <c r="G444" s="180"/>
      <c r="H444" s="180" t="s">
        <v>58</v>
      </c>
      <c r="I444" s="180" t="s">
        <v>103</v>
      </c>
      <c r="J444" s="187">
        <v>-46.75</v>
      </c>
      <c r="K444" s="191"/>
      <c r="L444" s="180" t="s">
        <v>106</v>
      </c>
      <c r="M444" s="180" t="s">
        <v>14</v>
      </c>
      <c r="N444" s="184">
        <v>18906.03</v>
      </c>
      <c r="O444" s="184">
        <v>20850</v>
      </c>
      <c r="P444" s="184">
        <v>0</v>
      </c>
      <c r="Q444" s="184">
        <v>15298</v>
      </c>
      <c r="R444" s="184">
        <v>21420</v>
      </c>
      <c r="S444" s="184"/>
      <c r="T444" s="192">
        <v>40756</v>
      </c>
      <c r="U444" s="193">
        <v>0.9733893557422969</v>
      </c>
      <c r="V444" s="39"/>
      <c r="W444" s="36">
        <v>15298</v>
      </c>
      <c r="X444" s="37">
        <v>0</v>
      </c>
      <c r="Y444" s="38" t="s">
        <v>61</v>
      </c>
      <c r="Z444" s="37">
        <v>0</v>
      </c>
      <c r="AA444" s="164">
        <v>9.9999807997799062E-2</v>
      </c>
      <c r="AC444" s="165"/>
    </row>
    <row r="445" spans="1:29" ht="15.75" x14ac:dyDescent="0.25">
      <c r="A445" s="180" t="s">
        <v>1014</v>
      </c>
      <c r="B445" s="188" t="s">
        <v>1015</v>
      </c>
      <c r="C445" s="188"/>
      <c r="D445" s="176" t="s">
        <v>56</v>
      </c>
      <c r="E445" s="189">
        <v>40998</v>
      </c>
      <c r="F445" s="178" t="s">
        <v>57</v>
      </c>
      <c r="G445" s="180"/>
      <c r="H445" s="180" t="s">
        <v>58</v>
      </c>
      <c r="I445" s="180" t="s">
        <v>97</v>
      </c>
      <c r="J445" s="187">
        <v>58668.08</v>
      </c>
      <c r="K445" s="191"/>
      <c r="L445" s="180" t="s">
        <v>60</v>
      </c>
      <c r="M445" s="180" t="s">
        <v>12</v>
      </c>
      <c r="N445" s="184">
        <v>38111.199999999997</v>
      </c>
      <c r="O445" s="184">
        <v>38111.199999999997</v>
      </c>
      <c r="P445" s="184">
        <v>0</v>
      </c>
      <c r="Q445" s="184">
        <v>33221.29</v>
      </c>
      <c r="R445" s="184">
        <v>59066</v>
      </c>
      <c r="S445" s="184"/>
      <c r="T445" s="192">
        <v>40969</v>
      </c>
      <c r="U445" s="193">
        <v>0.64523075881217617</v>
      </c>
      <c r="V445" s="39" t="s">
        <v>408</v>
      </c>
      <c r="W445" s="36">
        <v>33221.29</v>
      </c>
      <c r="X445" s="37">
        <v>0</v>
      </c>
      <c r="Y445" s="38" t="s">
        <v>61</v>
      </c>
      <c r="Z445" s="37">
        <v>0</v>
      </c>
      <c r="AA445" s="164">
        <v>7.2142109028085155E-2</v>
      </c>
      <c r="AC445" s="165"/>
    </row>
    <row r="446" spans="1:29" ht="15.75" x14ac:dyDescent="0.25">
      <c r="A446" s="180" t="s">
        <v>1016</v>
      </c>
      <c r="B446" s="188" t="s">
        <v>1017</v>
      </c>
      <c r="C446" s="188"/>
      <c r="D446" s="176" t="s">
        <v>56</v>
      </c>
      <c r="E446" s="189">
        <v>40884</v>
      </c>
      <c r="F446" s="190">
        <v>41259</v>
      </c>
      <c r="G446" s="180"/>
      <c r="H446" s="180" t="s">
        <v>78</v>
      </c>
      <c r="I446" s="180" t="s">
        <v>59</v>
      </c>
      <c r="J446" s="187">
        <v>0</v>
      </c>
      <c r="K446" s="191"/>
      <c r="L446" s="180" t="s">
        <v>106</v>
      </c>
      <c r="M446" s="180" t="s">
        <v>14</v>
      </c>
      <c r="N446" s="184">
        <v>81771.87378640777</v>
      </c>
      <c r="O446" s="184">
        <v>90780</v>
      </c>
      <c r="P446" s="184">
        <v>0</v>
      </c>
      <c r="Q446" s="184">
        <v>69474.83</v>
      </c>
      <c r="R446" s="184">
        <v>92650</v>
      </c>
      <c r="S446" s="184"/>
      <c r="T446" s="192">
        <v>40878</v>
      </c>
      <c r="U446" s="193">
        <v>0.97981651376146794</v>
      </c>
      <c r="V446" s="39"/>
      <c r="W446" s="36">
        <v>69474.83</v>
      </c>
      <c r="X446" s="37">
        <v>0</v>
      </c>
      <c r="Y446" s="38" t="s">
        <v>61</v>
      </c>
      <c r="Z446" s="37">
        <v>0</v>
      </c>
      <c r="AA446" s="164">
        <v>9.9999984885372095E-2</v>
      </c>
      <c r="AC446" s="165"/>
    </row>
    <row r="447" spans="1:29" ht="15.75" x14ac:dyDescent="0.25">
      <c r="A447" s="180" t="s">
        <v>1018</v>
      </c>
      <c r="B447" s="188" t="s">
        <v>1019</v>
      </c>
      <c r="C447" s="188"/>
      <c r="D447" s="176" t="s">
        <v>56</v>
      </c>
      <c r="E447" s="189">
        <v>40817</v>
      </c>
      <c r="F447" s="178" t="s">
        <v>57</v>
      </c>
      <c r="G447" s="180"/>
      <c r="H447" s="180" t="s">
        <v>58</v>
      </c>
      <c r="I447" s="180" t="s">
        <v>59</v>
      </c>
      <c r="J447" s="187">
        <v>4620.32</v>
      </c>
      <c r="K447" s="191"/>
      <c r="L447" s="180" t="s">
        <v>67</v>
      </c>
      <c r="M447" s="180" t="s">
        <v>14</v>
      </c>
      <c r="N447" s="184">
        <v>4769.1456310679614</v>
      </c>
      <c r="O447" s="184">
        <v>5400</v>
      </c>
      <c r="P447" s="184">
        <v>0</v>
      </c>
      <c r="Q447" s="184">
        <v>3859</v>
      </c>
      <c r="R447" s="184">
        <v>5400</v>
      </c>
      <c r="S447" s="184"/>
      <c r="T447" s="192">
        <v>40817</v>
      </c>
      <c r="U447" s="193">
        <v>1</v>
      </c>
      <c r="V447" s="39"/>
      <c r="W447" s="36">
        <v>3859</v>
      </c>
      <c r="X447" s="37">
        <v>0</v>
      </c>
      <c r="Y447" s="38" t="s">
        <v>61</v>
      </c>
      <c r="Z447" s="37">
        <v>0</v>
      </c>
      <c r="AA447" s="164">
        <v>0.10000011095798933</v>
      </c>
      <c r="AC447" s="165"/>
    </row>
    <row r="448" spans="1:29" ht="15.75" x14ac:dyDescent="0.25">
      <c r="A448" s="180" t="s">
        <v>1020</v>
      </c>
      <c r="B448" s="188" t="s">
        <v>1021</v>
      </c>
      <c r="C448" s="188"/>
      <c r="D448" s="176" t="s">
        <v>56</v>
      </c>
      <c r="E448" s="189">
        <v>40823</v>
      </c>
      <c r="F448" s="190">
        <v>40827</v>
      </c>
      <c r="G448" s="180"/>
      <c r="H448" s="180" t="s">
        <v>78</v>
      </c>
      <c r="I448" s="180" t="s">
        <v>97</v>
      </c>
      <c r="J448" s="187">
        <v>18876.72</v>
      </c>
      <c r="K448" s="191"/>
      <c r="L448" s="180" t="s">
        <v>138</v>
      </c>
      <c r="M448" s="180" t="s">
        <v>12</v>
      </c>
      <c r="N448" s="184">
        <v>158256.7669902913</v>
      </c>
      <c r="O448" s="184">
        <v>0</v>
      </c>
      <c r="P448" s="184">
        <v>0</v>
      </c>
      <c r="Q448" s="184">
        <v>128055</v>
      </c>
      <c r="R448" s="184">
        <v>179300</v>
      </c>
      <c r="S448" s="184"/>
      <c r="T448" s="192">
        <v>40817</v>
      </c>
      <c r="U448" s="193" t="s">
        <v>57</v>
      </c>
      <c r="V448" s="39"/>
      <c r="W448" s="36">
        <v>128055</v>
      </c>
      <c r="X448" s="37">
        <v>0</v>
      </c>
      <c r="Y448" s="38" t="s">
        <v>61</v>
      </c>
      <c r="Z448" s="37">
        <v>0</v>
      </c>
      <c r="AA448" s="164">
        <v>9.9999966916552552E-2</v>
      </c>
      <c r="AC448" s="165"/>
    </row>
    <row r="449" spans="1:29" ht="15.75" x14ac:dyDescent="0.25">
      <c r="A449" s="180" t="s">
        <v>1022</v>
      </c>
      <c r="B449" s="188" t="s">
        <v>1023</v>
      </c>
      <c r="C449" s="188"/>
      <c r="D449" s="176" t="s">
        <v>56</v>
      </c>
      <c r="E449" s="189">
        <v>40808</v>
      </c>
      <c r="F449" s="190">
        <v>40829</v>
      </c>
      <c r="G449" s="180"/>
      <c r="H449" s="180" t="s">
        <v>78</v>
      </c>
      <c r="I449" s="180" t="s">
        <v>97</v>
      </c>
      <c r="J449" s="187">
        <v>73787.429999999993</v>
      </c>
      <c r="K449" s="191"/>
      <c r="L449" s="180" t="s">
        <v>12</v>
      </c>
      <c r="M449" s="180" t="s">
        <v>12</v>
      </c>
      <c r="N449" s="184">
        <v>77369.56</v>
      </c>
      <c r="O449" s="184">
        <v>73810</v>
      </c>
      <c r="P449" s="184">
        <v>0</v>
      </c>
      <c r="Q449" s="184">
        <v>72308</v>
      </c>
      <c r="R449" s="184">
        <v>85110</v>
      </c>
      <c r="S449" s="184"/>
      <c r="T449" s="192">
        <v>40787</v>
      </c>
      <c r="U449" s="193">
        <v>0.86723064269768535</v>
      </c>
      <c r="V449" s="39"/>
      <c r="W449" s="36">
        <v>65734.55</v>
      </c>
      <c r="X449" s="37">
        <v>-6573.4499999999971</v>
      </c>
      <c r="Y449" s="38" t="s">
        <v>61</v>
      </c>
      <c r="Z449" s="37">
        <v>-6573.4499999999971</v>
      </c>
      <c r="AA449" s="164">
        <v>9.9999923936499036E-2</v>
      </c>
      <c r="AC449" s="165"/>
    </row>
    <row r="450" spans="1:29" ht="15.75" x14ac:dyDescent="0.25">
      <c r="A450" s="180" t="s">
        <v>1024</v>
      </c>
      <c r="B450" s="188" t="s">
        <v>1025</v>
      </c>
      <c r="C450" s="188"/>
      <c r="D450" s="176" t="s">
        <v>56</v>
      </c>
      <c r="E450" s="189">
        <v>40725</v>
      </c>
      <c r="F450" s="178" t="s">
        <v>57</v>
      </c>
      <c r="G450" s="180"/>
      <c r="H450" s="180" t="s">
        <v>58</v>
      </c>
      <c r="I450" s="180" t="s">
        <v>97</v>
      </c>
      <c r="J450" s="187">
        <v>3476.51</v>
      </c>
      <c r="K450" s="191"/>
      <c r="L450" s="180" t="s">
        <v>60</v>
      </c>
      <c r="M450" s="180" t="s">
        <v>12</v>
      </c>
      <c r="N450" s="184">
        <v>8156.6116504854363</v>
      </c>
      <c r="O450" s="184">
        <v>0</v>
      </c>
      <c r="P450" s="184">
        <v>0</v>
      </c>
      <c r="Q450" s="184">
        <v>6600</v>
      </c>
      <c r="R450" s="184">
        <v>9240</v>
      </c>
      <c r="S450" s="184"/>
      <c r="T450" s="192">
        <v>40725</v>
      </c>
      <c r="U450" s="193" t="s">
        <v>57</v>
      </c>
      <c r="V450" s="39"/>
      <c r="W450" s="36">
        <v>6600</v>
      </c>
      <c r="X450" s="37">
        <v>0</v>
      </c>
      <c r="Y450" s="38" t="s">
        <v>61</v>
      </c>
      <c r="Z450" s="37">
        <v>0</v>
      </c>
      <c r="AA450" s="164">
        <v>0.10000022258437991</v>
      </c>
      <c r="AC450" s="165"/>
    </row>
    <row r="451" spans="1:29" ht="15.75" x14ac:dyDescent="0.25">
      <c r="A451" s="180" t="s">
        <v>1026</v>
      </c>
      <c r="B451" s="188" t="s">
        <v>1027</v>
      </c>
      <c r="C451" s="188"/>
      <c r="D451" s="176" t="s">
        <v>56</v>
      </c>
      <c r="E451" s="189">
        <v>40940</v>
      </c>
      <c r="F451" s="190">
        <v>40974</v>
      </c>
      <c r="G451" s="180"/>
      <c r="H451" s="180" t="s">
        <v>78</v>
      </c>
      <c r="I451" s="180" t="s">
        <v>59</v>
      </c>
      <c r="J451" s="187">
        <v>170822.78</v>
      </c>
      <c r="K451" s="191"/>
      <c r="L451" s="180" t="s">
        <v>297</v>
      </c>
      <c r="M451" s="180" t="s">
        <v>12</v>
      </c>
      <c r="N451" s="184">
        <v>165651.65</v>
      </c>
      <c r="O451" s="184">
        <v>30160</v>
      </c>
      <c r="P451" s="184">
        <v>0</v>
      </c>
      <c r="Q451" s="184">
        <v>140740.57</v>
      </c>
      <c r="R451" s="184">
        <v>221620</v>
      </c>
      <c r="S451" s="184"/>
      <c r="T451" s="192">
        <v>40940</v>
      </c>
      <c r="U451" s="193">
        <v>0.13608880064976084</v>
      </c>
      <c r="V451" s="39"/>
      <c r="W451" s="36">
        <v>140740.57</v>
      </c>
      <c r="X451" s="37">
        <v>0</v>
      </c>
      <c r="Y451" s="38" t="s">
        <v>61</v>
      </c>
      <c r="Z451" s="37">
        <v>0</v>
      </c>
      <c r="AA451" s="164">
        <v>9.9999994090007371E-2</v>
      </c>
      <c r="AC451" s="165"/>
    </row>
    <row r="452" spans="1:29" ht="15.75" x14ac:dyDescent="0.25">
      <c r="A452" s="180" t="s">
        <v>1028</v>
      </c>
      <c r="B452" s="188" t="s">
        <v>1029</v>
      </c>
      <c r="C452" s="188"/>
      <c r="D452" s="176" t="s">
        <v>56</v>
      </c>
      <c r="E452" s="189">
        <v>41239</v>
      </c>
      <c r="F452" s="190">
        <v>41243</v>
      </c>
      <c r="G452" s="180"/>
      <c r="H452" s="180" t="s">
        <v>58</v>
      </c>
      <c r="I452" s="180" t="s">
        <v>103</v>
      </c>
      <c r="J452" s="187">
        <v>144711.13</v>
      </c>
      <c r="K452" s="191"/>
      <c r="L452" s="180" t="s">
        <v>133</v>
      </c>
      <c r="M452" s="180" t="s">
        <v>13</v>
      </c>
      <c r="N452" s="184">
        <v>4025.34</v>
      </c>
      <c r="O452" s="184">
        <v>22450</v>
      </c>
      <c r="P452" s="184">
        <v>3568</v>
      </c>
      <c r="Q452" s="184">
        <v>3420</v>
      </c>
      <c r="R452" s="184">
        <v>141480</v>
      </c>
      <c r="S452" s="184">
        <v>119030</v>
      </c>
      <c r="T452" s="192">
        <v>41214</v>
      </c>
      <c r="U452" s="193">
        <v>0.15867967203845065</v>
      </c>
      <c r="V452" s="39" t="s">
        <v>98</v>
      </c>
      <c r="W452" s="36">
        <v>3420</v>
      </c>
      <c r="X452" s="37">
        <v>0</v>
      </c>
      <c r="Y452" s="38" t="s">
        <v>61</v>
      </c>
      <c r="Z452" s="37">
        <v>0</v>
      </c>
      <c r="AA452" s="164">
        <v>0.10000000000000009</v>
      </c>
      <c r="AC452" s="165"/>
    </row>
    <row r="453" spans="1:29" ht="15.75" x14ac:dyDescent="0.25">
      <c r="A453" s="180" t="s">
        <v>1030</v>
      </c>
      <c r="B453" s="188" t="s">
        <v>1031</v>
      </c>
      <c r="C453" s="188"/>
      <c r="D453" s="176" t="s">
        <v>56</v>
      </c>
      <c r="E453" s="189">
        <v>40931</v>
      </c>
      <c r="F453" s="190">
        <v>40933</v>
      </c>
      <c r="G453" s="180"/>
      <c r="H453" s="180" t="s">
        <v>78</v>
      </c>
      <c r="I453" s="180" t="s">
        <v>59</v>
      </c>
      <c r="J453" s="187">
        <v>0</v>
      </c>
      <c r="K453" s="191"/>
      <c r="L453" s="180" t="s">
        <v>67</v>
      </c>
      <c r="M453" s="180" t="s">
        <v>14</v>
      </c>
      <c r="N453" s="184">
        <v>84663.96</v>
      </c>
      <c r="O453" s="184">
        <v>93130</v>
      </c>
      <c r="P453" s="184">
        <v>0</v>
      </c>
      <c r="Q453" s="184">
        <v>71932</v>
      </c>
      <c r="R453" s="184">
        <v>93130</v>
      </c>
      <c r="S453" s="184"/>
      <c r="T453" s="192">
        <v>40909</v>
      </c>
      <c r="U453" s="193">
        <v>1</v>
      </c>
      <c r="V453" s="39"/>
      <c r="W453" s="36">
        <v>71932</v>
      </c>
      <c r="X453" s="37">
        <v>0</v>
      </c>
      <c r="Y453" s="38" t="s">
        <v>61</v>
      </c>
      <c r="Z453" s="37">
        <v>0</v>
      </c>
      <c r="AA453" s="164">
        <v>9.9999948029837027E-2</v>
      </c>
      <c r="AC453" s="165"/>
    </row>
    <row r="454" spans="1:29" ht="15.75" x14ac:dyDescent="0.25">
      <c r="A454" s="180" t="s">
        <v>1032</v>
      </c>
      <c r="B454" s="188" t="s">
        <v>1033</v>
      </c>
      <c r="C454" s="188"/>
      <c r="D454" s="176" t="s">
        <v>56</v>
      </c>
      <c r="E454" s="189">
        <v>40756</v>
      </c>
      <c r="F454" s="178" t="s">
        <v>57</v>
      </c>
      <c r="G454" s="180"/>
      <c r="H454" s="180" t="s">
        <v>58</v>
      </c>
      <c r="I454" s="180" t="s">
        <v>103</v>
      </c>
      <c r="J454" s="187">
        <v>6245.09</v>
      </c>
      <c r="K454" s="191">
        <v>40786</v>
      </c>
      <c r="L454" s="180" t="s">
        <v>67</v>
      </c>
      <c r="M454" s="180" t="s">
        <v>14</v>
      </c>
      <c r="N454" s="184">
        <v>4660.3883495145628</v>
      </c>
      <c r="O454" s="184">
        <v>0</v>
      </c>
      <c r="P454" s="184">
        <v>0</v>
      </c>
      <c r="Q454" s="184">
        <v>3771</v>
      </c>
      <c r="R454" s="184">
        <v>5280</v>
      </c>
      <c r="S454" s="184"/>
      <c r="T454" s="192">
        <v>40756</v>
      </c>
      <c r="U454" s="193" t="s">
        <v>57</v>
      </c>
      <c r="V454" s="39"/>
      <c r="W454" s="36">
        <v>3771</v>
      </c>
      <c r="X454" s="37">
        <v>0</v>
      </c>
      <c r="Y454" s="38" t="s">
        <v>61</v>
      </c>
      <c r="Z454" s="37">
        <v>0</v>
      </c>
      <c r="AA454" s="164">
        <v>9.9999527821960088E-2</v>
      </c>
      <c r="AC454" s="165"/>
    </row>
    <row r="455" spans="1:29" ht="15.75" x14ac:dyDescent="0.25">
      <c r="A455" s="180" t="s">
        <v>1034</v>
      </c>
      <c r="B455" s="188" t="s">
        <v>1035</v>
      </c>
      <c r="C455" s="188"/>
      <c r="D455" s="176" t="s">
        <v>56</v>
      </c>
      <c r="E455" s="189">
        <v>40984</v>
      </c>
      <c r="F455" s="190">
        <v>41393</v>
      </c>
      <c r="G455" s="180"/>
      <c r="H455" s="180" t="s">
        <v>78</v>
      </c>
      <c r="I455" s="180" t="s">
        <v>97</v>
      </c>
      <c r="J455" s="187">
        <v>185152.88</v>
      </c>
      <c r="K455" s="191"/>
      <c r="L455" s="180" t="s">
        <v>64</v>
      </c>
      <c r="M455" s="180" t="s">
        <v>12</v>
      </c>
      <c r="N455" s="184">
        <v>147963.01999999999</v>
      </c>
      <c r="O455" s="184">
        <v>0</v>
      </c>
      <c r="P455" s="184">
        <v>0</v>
      </c>
      <c r="Q455" s="184">
        <v>130314</v>
      </c>
      <c r="R455" s="184">
        <v>184240</v>
      </c>
      <c r="S455" s="184"/>
      <c r="T455" s="192">
        <v>41365</v>
      </c>
      <c r="U455" s="193" t="s">
        <v>57</v>
      </c>
      <c r="V455" s="39" t="s">
        <v>155</v>
      </c>
      <c r="W455" s="36">
        <v>125712</v>
      </c>
      <c r="X455" s="37">
        <v>-4602</v>
      </c>
      <c r="Y455" s="38" t="s">
        <v>61</v>
      </c>
      <c r="Z455" s="37">
        <v>-4602</v>
      </c>
      <c r="AA455" s="164">
        <v>9.9999970262840687E-2</v>
      </c>
      <c r="AC455" s="165"/>
    </row>
    <row r="456" spans="1:29" ht="15.75" x14ac:dyDescent="0.25">
      <c r="A456" s="180" t="s">
        <v>1036</v>
      </c>
      <c r="B456" s="188" t="s">
        <v>1037</v>
      </c>
      <c r="C456" s="188"/>
      <c r="D456" s="176" t="s">
        <v>56</v>
      </c>
      <c r="E456" s="189">
        <v>40928</v>
      </c>
      <c r="F456" s="178" t="s">
        <v>57</v>
      </c>
      <c r="G456" s="180"/>
      <c r="H456" s="180" t="s">
        <v>58</v>
      </c>
      <c r="I456" s="180" t="s">
        <v>59</v>
      </c>
      <c r="J456" s="187">
        <v>19134.669999999998</v>
      </c>
      <c r="K456" s="191"/>
      <c r="L456" s="180" t="s">
        <v>223</v>
      </c>
      <c r="M456" s="180" t="s">
        <v>16</v>
      </c>
      <c r="N456" s="184">
        <v>22131.131000000001</v>
      </c>
      <c r="O456" s="184">
        <v>24340</v>
      </c>
      <c r="P456" s="184">
        <v>0</v>
      </c>
      <c r="Q456" s="184">
        <v>18803</v>
      </c>
      <c r="R456" s="184">
        <v>24340</v>
      </c>
      <c r="S456" s="184"/>
      <c r="T456" s="192">
        <v>41091</v>
      </c>
      <c r="U456" s="193">
        <v>1</v>
      </c>
      <c r="V456" s="39" t="s">
        <v>250</v>
      </c>
      <c r="W456" s="36">
        <v>18803</v>
      </c>
      <c r="X456" s="37">
        <v>0</v>
      </c>
      <c r="Y456" s="38" t="s">
        <v>61</v>
      </c>
      <c r="Z456" s="37">
        <v>0</v>
      </c>
      <c r="AA456" s="164">
        <v>9.9999999999999867E-2</v>
      </c>
      <c r="AC456" s="165"/>
    </row>
    <row r="457" spans="1:29" ht="15.75" x14ac:dyDescent="0.25">
      <c r="A457" s="180" t="s">
        <v>1038</v>
      </c>
      <c r="B457" s="188" t="s">
        <v>1031</v>
      </c>
      <c r="C457" s="188"/>
      <c r="D457" s="176" t="s">
        <v>56</v>
      </c>
      <c r="E457" s="189">
        <v>40926</v>
      </c>
      <c r="F457" s="190">
        <v>40932</v>
      </c>
      <c r="G457" s="180"/>
      <c r="H457" s="180" t="s">
        <v>78</v>
      </c>
      <c r="I457" s="180" t="s">
        <v>103</v>
      </c>
      <c r="J457" s="187">
        <v>70977.77</v>
      </c>
      <c r="K457" s="191"/>
      <c r="L457" s="180" t="s">
        <v>67</v>
      </c>
      <c r="M457" s="180" t="s">
        <v>14</v>
      </c>
      <c r="N457" s="184">
        <v>84663.96</v>
      </c>
      <c r="O457" s="184">
        <v>93130</v>
      </c>
      <c r="P457" s="184">
        <v>0</v>
      </c>
      <c r="Q457" s="184">
        <v>71932</v>
      </c>
      <c r="R457" s="184">
        <v>93130</v>
      </c>
      <c r="S457" s="184"/>
      <c r="T457" s="192">
        <v>40909</v>
      </c>
      <c r="U457" s="193">
        <v>1</v>
      </c>
      <c r="V457" s="39"/>
      <c r="W457" s="36">
        <v>71932</v>
      </c>
      <c r="X457" s="37">
        <v>0</v>
      </c>
      <c r="Y457" s="38" t="s">
        <v>61</v>
      </c>
      <c r="Z457" s="37">
        <v>0</v>
      </c>
      <c r="AA457" s="164">
        <v>9.9999948029837027E-2</v>
      </c>
      <c r="AC457" s="165"/>
    </row>
    <row r="458" spans="1:29" ht="15.75" x14ac:dyDescent="0.25">
      <c r="A458" s="180" t="s">
        <v>1039</v>
      </c>
      <c r="B458" s="188" t="s">
        <v>1040</v>
      </c>
      <c r="C458" s="188"/>
      <c r="D458" s="176" t="s">
        <v>56</v>
      </c>
      <c r="E458" s="189">
        <v>40947</v>
      </c>
      <c r="F458" s="190">
        <v>40963</v>
      </c>
      <c r="G458" s="180"/>
      <c r="H458" s="180" t="s">
        <v>78</v>
      </c>
      <c r="I458" s="180" t="s">
        <v>97</v>
      </c>
      <c r="J458" s="187">
        <v>-132.94999999999999</v>
      </c>
      <c r="K458" s="191"/>
      <c r="L458" s="180" t="s">
        <v>67</v>
      </c>
      <c r="M458" s="180" t="s">
        <v>14</v>
      </c>
      <c r="N458" s="184">
        <v>140906.91</v>
      </c>
      <c r="O458" s="184">
        <v>153340</v>
      </c>
      <c r="P458" s="184">
        <v>0</v>
      </c>
      <c r="Q458" s="184">
        <v>119717</v>
      </c>
      <c r="R458" s="184">
        <v>155000</v>
      </c>
      <c r="S458" s="184"/>
      <c r="T458" s="192">
        <v>40940</v>
      </c>
      <c r="U458" s="193">
        <v>0.9892903225806452</v>
      </c>
      <c r="V458" s="39"/>
      <c r="W458" s="36">
        <v>119717</v>
      </c>
      <c r="X458" s="37">
        <v>0</v>
      </c>
      <c r="Y458" s="38" t="s">
        <v>61</v>
      </c>
      <c r="Z458" s="37">
        <v>0</v>
      </c>
      <c r="AA458" s="164">
        <v>0.10000000780657237</v>
      </c>
      <c r="AC458" s="165"/>
    </row>
    <row r="459" spans="1:29" ht="15.75" x14ac:dyDescent="0.25">
      <c r="A459" s="180" t="s">
        <v>1041</v>
      </c>
      <c r="B459" s="188" t="s">
        <v>1042</v>
      </c>
      <c r="C459" s="188"/>
      <c r="D459" s="176" t="s">
        <v>56</v>
      </c>
      <c r="E459" s="189">
        <v>41214</v>
      </c>
      <c r="F459" s="178" t="s">
        <v>57</v>
      </c>
      <c r="G459" s="180"/>
      <c r="H459" s="180" t="s">
        <v>58</v>
      </c>
      <c r="I459" s="180" t="s">
        <v>59</v>
      </c>
      <c r="J459" s="187">
        <v>11953.97</v>
      </c>
      <c r="K459" s="191"/>
      <c r="L459" s="180" t="s">
        <v>67</v>
      </c>
      <c r="M459" s="180" t="s">
        <v>14</v>
      </c>
      <c r="N459" s="184">
        <v>10480.01</v>
      </c>
      <c r="O459" s="184">
        <v>10490</v>
      </c>
      <c r="P459" s="184">
        <v>0</v>
      </c>
      <c r="Q459" s="184">
        <v>9002</v>
      </c>
      <c r="R459" s="184">
        <v>11889</v>
      </c>
      <c r="S459" s="184"/>
      <c r="T459" s="192">
        <v>41214</v>
      </c>
      <c r="U459" s="193">
        <v>0.8823282025401632</v>
      </c>
      <c r="V459" s="39" t="s">
        <v>207</v>
      </c>
      <c r="W459" s="36">
        <v>8904</v>
      </c>
      <c r="X459" s="37">
        <v>-98</v>
      </c>
      <c r="Y459" s="38" t="s">
        <v>61</v>
      </c>
      <c r="Z459" s="37">
        <v>-98</v>
      </c>
      <c r="AA459" s="164">
        <v>0.100000209923504</v>
      </c>
      <c r="AC459" s="165"/>
    </row>
    <row r="460" spans="1:29" ht="15.75" x14ac:dyDescent="0.25">
      <c r="A460" s="180" t="s">
        <v>1043</v>
      </c>
      <c r="B460" s="188" t="s">
        <v>1044</v>
      </c>
      <c r="C460" s="188"/>
      <c r="D460" s="176" t="s">
        <v>56</v>
      </c>
      <c r="E460" s="189">
        <v>41291</v>
      </c>
      <c r="F460" s="190">
        <v>41331</v>
      </c>
      <c r="G460" s="180"/>
      <c r="H460" s="180" t="s">
        <v>78</v>
      </c>
      <c r="I460" s="180" t="s">
        <v>97</v>
      </c>
      <c r="J460" s="187">
        <v>22437.27</v>
      </c>
      <c r="K460" s="191"/>
      <c r="L460" s="180" t="s">
        <v>111</v>
      </c>
      <c r="M460" s="180" t="s">
        <v>12</v>
      </c>
      <c r="N460" s="184">
        <v>132477.25</v>
      </c>
      <c r="O460" s="184">
        <v>181750</v>
      </c>
      <c r="P460" s="184">
        <v>0</v>
      </c>
      <c r="Q460" s="184">
        <v>111541</v>
      </c>
      <c r="R460" s="184">
        <v>181750</v>
      </c>
      <c r="S460" s="184"/>
      <c r="T460" s="192">
        <v>41275</v>
      </c>
      <c r="U460" s="193">
        <v>1</v>
      </c>
      <c r="V460" s="39" t="s">
        <v>1045</v>
      </c>
      <c r="W460" s="36">
        <v>111541</v>
      </c>
      <c r="X460" s="37">
        <v>0</v>
      </c>
      <c r="Y460" s="38" t="s">
        <v>61</v>
      </c>
      <c r="Z460" s="37">
        <v>0</v>
      </c>
      <c r="AA460" s="164">
        <v>0.11000003602882868</v>
      </c>
      <c r="AC460" s="165"/>
    </row>
    <row r="461" spans="1:29" ht="15.75" x14ac:dyDescent="0.25">
      <c r="A461" s="180" t="s">
        <v>1046</v>
      </c>
      <c r="B461" s="188" t="s">
        <v>1047</v>
      </c>
      <c r="C461" s="188"/>
      <c r="D461" s="176" t="s">
        <v>56</v>
      </c>
      <c r="E461" s="189">
        <v>40959</v>
      </c>
      <c r="F461" s="178" t="s">
        <v>57</v>
      </c>
      <c r="G461" s="180"/>
      <c r="H461" s="180" t="s">
        <v>58</v>
      </c>
      <c r="I461" s="180" t="s">
        <v>97</v>
      </c>
      <c r="J461" s="187">
        <v>10257.36</v>
      </c>
      <c r="K461" s="191"/>
      <c r="L461" s="180" t="s">
        <v>67</v>
      </c>
      <c r="M461" s="180" t="s">
        <v>14</v>
      </c>
      <c r="N461" s="184">
        <v>9372.4500000000007</v>
      </c>
      <c r="O461" s="184">
        <v>8320</v>
      </c>
      <c r="P461" s="184">
        <v>0</v>
      </c>
      <c r="Q461" s="184">
        <v>7963</v>
      </c>
      <c r="R461" s="184">
        <v>10310</v>
      </c>
      <c r="S461" s="184"/>
      <c r="T461" s="192">
        <v>40940</v>
      </c>
      <c r="U461" s="193">
        <v>0.80698351115421918</v>
      </c>
      <c r="V461" s="39"/>
      <c r="W461" s="36">
        <v>7963</v>
      </c>
      <c r="X461" s="37">
        <v>0</v>
      </c>
      <c r="Y461" s="38" t="s">
        <v>61</v>
      </c>
      <c r="Z461" s="37">
        <v>0</v>
      </c>
      <c r="AA461" s="164">
        <v>9.9999882634755899E-2</v>
      </c>
      <c r="AC461" s="165"/>
    </row>
    <row r="462" spans="1:29" ht="15.75" x14ac:dyDescent="0.25">
      <c r="A462" s="180" t="s">
        <v>1048</v>
      </c>
      <c r="B462" s="188" t="s">
        <v>1049</v>
      </c>
      <c r="C462" s="188"/>
      <c r="D462" s="176" t="s">
        <v>56</v>
      </c>
      <c r="E462" s="189">
        <v>40959</v>
      </c>
      <c r="F462" s="178" t="s">
        <v>57</v>
      </c>
      <c r="G462" s="180"/>
      <c r="H462" s="180" t="s">
        <v>58</v>
      </c>
      <c r="I462" s="180" t="s">
        <v>59</v>
      </c>
      <c r="J462" s="187">
        <v>15303.37</v>
      </c>
      <c r="K462" s="191"/>
      <c r="L462" s="180" t="s">
        <v>60</v>
      </c>
      <c r="M462" s="180" t="s">
        <v>12</v>
      </c>
      <c r="N462" s="184">
        <v>11064.98</v>
      </c>
      <c r="O462" s="184">
        <v>0</v>
      </c>
      <c r="P462" s="184">
        <v>0</v>
      </c>
      <c r="Q462" s="184">
        <v>11280</v>
      </c>
      <c r="R462" s="184">
        <v>15252</v>
      </c>
      <c r="S462" s="184"/>
      <c r="T462" s="192">
        <v>40940</v>
      </c>
      <c r="U462" s="193" t="s">
        <v>57</v>
      </c>
      <c r="V462" s="39" t="s">
        <v>207</v>
      </c>
      <c r="W462" s="36">
        <v>9401</v>
      </c>
      <c r="X462" s="37">
        <v>-1879</v>
      </c>
      <c r="Y462" s="38" t="s">
        <v>61</v>
      </c>
      <c r="Z462" s="37">
        <v>-1879</v>
      </c>
      <c r="AA462" s="164">
        <v>0.10000029823830614</v>
      </c>
      <c r="AC462" s="165"/>
    </row>
    <row r="463" spans="1:29" ht="15.75" x14ac:dyDescent="0.25">
      <c r="A463" s="180" t="s">
        <v>1050</v>
      </c>
      <c r="B463" s="188" t="s">
        <v>1051</v>
      </c>
      <c r="C463" s="188"/>
      <c r="D463" s="176" t="s">
        <v>56</v>
      </c>
      <c r="E463" s="189">
        <v>41046</v>
      </c>
      <c r="F463" s="190">
        <v>41053</v>
      </c>
      <c r="G463" s="180"/>
      <c r="H463" s="180" t="s">
        <v>78</v>
      </c>
      <c r="I463" s="180" t="s">
        <v>97</v>
      </c>
      <c r="J463" s="187">
        <v>70373.16</v>
      </c>
      <c r="K463" s="191"/>
      <c r="L463" s="180" t="s">
        <v>64</v>
      </c>
      <c r="M463" s="180" t="s">
        <v>12</v>
      </c>
      <c r="N463" s="184">
        <v>66259.22</v>
      </c>
      <c r="O463" s="184">
        <v>36130</v>
      </c>
      <c r="P463" s="184">
        <v>0</v>
      </c>
      <c r="Q463" s="184">
        <v>56295</v>
      </c>
      <c r="R463" s="184">
        <v>85790</v>
      </c>
      <c r="S463" s="184"/>
      <c r="T463" s="192">
        <v>41030</v>
      </c>
      <c r="U463" s="193">
        <v>0.42114465555426039</v>
      </c>
      <c r="V463" s="39"/>
      <c r="W463" s="36">
        <v>56295</v>
      </c>
      <c r="X463" s="37">
        <v>0</v>
      </c>
      <c r="Y463" s="38" t="s">
        <v>61</v>
      </c>
      <c r="Z463" s="37">
        <v>0</v>
      </c>
      <c r="AA463" s="164">
        <v>0.10000008300732199</v>
      </c>
      <c r="AC463" s="165"/>
    </row>
    <row r="464" spans="1:29" ht="15.75" x14ac:dyDescent="0.25">
      <c r="A464" s="180" t="s">
        <v>1052</v>
      </c>
      <c r="B464" s="188" t="s">
        <v>1053</v>
      </c>
      <c r="C464" s="188"/>
      <c r="D464" s="176" t="s">
        <v>56</v>
      </c>
      <c r="E464" s="189">
        <v>40970</v>
      </c>
      <c r="F464" s="178" t="s">
        <v>57</v>
      </c>
      <c r="G464" s="180"/>
      <c r="H464" s="180" t="s">
        <v>58</v>
      </c>
      <c r="I464" s="180" t="s">
        <v>97</v>
      </c>
      <c r="J464" s="187">
        <v>44274.77</v>
      </c>
      <c r="K464" s="191"/>
      <c r="L464" s="180" t="s">
        <v>64</v>
      </c>
      <c r="M464" s="180" t="s">
        <v>12</v>
      </c>
      <c r="N464" s="184">
        <v>35812.58</v>
      </c>
      <c r="O464" s="184">
        <v>2910</v>
      </c>
      <c r="P464" s="184">
        <v>0</v>
      </c>
      <c r="Q464" s="184">
        <v>30427</v>
      </c>
      <c r="R464" s="184">
        <v>52300</v>
      </c>
      <c r="S464" s="184"/>
      <c r="T464" s="192">
        <v>40969</v>
      </c>
      <c r="U464" s="193">
        <v>5.5640535372848951E-2</v>
      </c>
      <c r="V464" s="39"/>
      <c r="W464" s="36">
        <v>30427</v>
      </c>
      <c r="X464" s="37">
        <v>0</v>
      </c>
      <c r="Y464" s="38" t="s">
        <v>61</v>
      </c>
      <c r="Z464" s="37">
        <v>0</v>
      </c>
      <c r="AA464" s="164">
        <v>0.10000003071546448</v>
      </c>
      <c r="AC464" s="165"/>
    </row>
    <row r="465" spans="1:29" ht="15.75" x14ac:dyDescent="0.25">
      <c r="A465" s="180" t="s">
        <v>1054</v>
      </c>
      <c r="B465" s="188" t="s">
        <v>1055</v>
      </c>
      <c r="C465" s="188"/>
      <c r="D465" s="176" t="s">
        <v>56</v>
      </c>
      <c r="E465" s="189">
        <v>41051</v>
      </c>
      <c r="F465" s="178" t="s">
        <v>57</v>
      </c>
      <c r="G465" s="180"/>
      <c r="H465" s="180" t="s">
        <v>58</v>
      </c>
      <c r="I465" s="180" t="s">
        <v>59</v>
      </c>
      <c r="J465" s="187">
        <v>0</v>
      </c>
      <c r="K465" s="191"/>
      <c r="L465" s="180" t="s">
        <v>106</v>
      </c>
      <c r="M465" s="180" t="s">
        <v>14</v>
      </c>
      <c r="N465" s="184">
        <v>37891.040000000001</v>
      </c>
      <c r="O465" s="184">
        <v>41680</v>
      </c>
      <c r="P465" s="184">
        <v>0</v>
      </c>
      <c r="Q465" s="184">
        <v>32192.9</v>
      </c>
      <c r="R465" s="184">
        <v>41680</v>
      </c>
      <c r="S465" s="184"/>
      <c r="T465" s="192">
        <v>41030</v>
      </c>
      <c r="U465" s="193">
        <v>1</v>
      </c>
      <c r="V465" s="39" t="s">
        <v>841</v>
      </c>
      <c r="W465" s="36">
        <v>32192.9</v>
      </c>
      <c r="X465" s="37">
        <v>0</v>
      </c>
      <c r="Y465" s="38" t="s">
        <v>61</v>
      </c>
      <c r="Z465" s="37">
        <v>0</v>
      </c>
      <c r="AA465" s="164">
        <v>9.9999904198995626E-2</v>
      </c>
      <c r="AC465" s="165"/>
    </row>
    <row r="466" spans="1:29" ht="15.75" x14ac:dyDescent="0.25">
      <c r="A466" s="180" t="s">
        <v>1056</v>
      </c>
      <c r="B466" s="188" t="s">
        <v>1057</v>
      </c>
      <c r="C466" s="188"/>
      <c r="D466" s="176" t="s">
        <v>56</v>
      </c>
      <c r="E466" s="189">
        <v>41731</v>
      </c>
      <c r="F466" s="178" t="s">
        <v>57</v>
      </c>
      <c r="G466" s="180"/>
      <c r="H466" s="180" t="s">
        <v>58</v>
      </c>
      <c r="I466" s="180" t="s">
        <v>97</v>
      </c>
      <c r="J466" s="187">
        <v>7618.7</v>
      </c>
      <c r="K466" s="191"/>
      <c r="L466" s="180" t="s">
        <v>786</v>
      </c>
      <c r="M466" s="180" t="s">
        <v>16</v>
      </c>
      <c r="N466" s="184">
        <v>2283.4699999999998</v>
      </c>
      <c r="O466" s="184">
        <v>21890</v>
      </c>
      <c r="P466" s="184">
        <v>0</v>
      </c>
      <c r="Q466" s="184">
        <v>1976</v>
      </c>
      <c r="R466" s="184">
        <v>21890</v>
      </c>
      <c r="S466" s="184"/>
      <c r="T466" s="192">
        <v>41730</v>
      </c>
      <c r="U466" s="193">
        <v>1</v>
      </c>
      <c r="V466" s="39"/>
      <c r="W466" s="36">
        <v>1976</v>
      </c>
      <c r="X466" s="37">
        <v>0</v>
      </c>
      <c r="Y466" s="38" t="s">
        <v>61</v>
      </c>
      <c r="Z466" s="37">
        <v>0</v>
      </c>
      <c r="AA466" s="164">
        <v>8.0002081047334084E-2</v>
      </c>
      <c r="AC466" s="165"/>
    </row>
    <row r="467" spans="1:29" ht="15.75" x14ac:dyDescent="0.25">
      <c r="A467" s="180" t="s">
        <v>1058</v>
      </c>
      <c r="B467" s="188" t="s">
        <v>1059</v>
      </c>
      <c r="C467" s="188"/>
      <c r="D467" s="176" t="s">
        <v>56</v>
      </c>
      <c r="E467" s="189">
        <v>40998</v>
      </c>
      <c r="F467" s="178" t="s">
        <v>57</v>
      </c>
      <c r="G467" s="180"/>
      <c r="H467" s="180" t="s">
        <v>58</v>
      </c>
      <c r="I467" s="180" t="s">
        <v>59</v>
      </c>
      <c r="J467" s="187">
        <v>9250.2999999999993</v>
      </c>
      <c r="K467" s="191"/>
      <c r="L467" s="180" t="s">
        <v>60</v>
      </c>
      <c r="M467" s="180" t="s">
        <v>12</v>
      </c>
      <c r="N467" s="184">
        <v>8502.65</v>
      </c>
      <c r="O467" s="184">
        <v>0</v>
      </c>
      <c r="P467" s="184">
        <v>0</v>
      </c>
      <c r="Q467" s="184">
        <v>7224</v>
      </c>
      <c r="R467" s="184">
        <v>9350</v>
      </c>
      <c r="S467" s="184"/>
      <c r="T467" s="192">
        <v>40969</v>
      </c>
      <c r="U467" s="193" t="s">
        <v>57</v>
      </c>
      <c r="V467" s="39"/>
      <c r="W467" s="36">
        <v>7224</v>
      </c>
      <c r="X467" s="37">
        <v>0</v>
      </c>
      <c r="Y467" s="38" t="s">
        <v>61</v>
      </c>
      <c r="Z467" s="37">
        <v>0</v>
      </c>
      <c r="AA467" s="164">
        <v>0.1000002587429234</v>
      </c>
      <c r="AC467" s="165"/>
    </row>
    <row r="468" spans="1:29" ht="15.75" x14ac:dyDescent="0.25">
      <c r="A468" s="180" t="s">
        <v>1060</v>
      </c>
      <c r="B468" s="188" t="s">
        <v>1061</v>
      </c>
      <c r="C468" s="188"/>
      <c r="D468" s="176" t="s">
        <v>56</v>
      </c>
      <c r="E468" s="189">
        <v>40940</v>
      </c>
      <c r="F468" s="190">
        <v>40976</v>
      </c>
      <c r="G468" s="180"/>
      <c r="H468" s="180" t="s">
        <v>58</v>
      </c>
      <c r="I468" s="180" t="s">
        <v>103</v>
      </c>
      <c r="J468" s="187">
        <v>1955342.05</v>
      </c>
      <c r="K468" s="191"/>
      <c r="L468" s="180" t="s">
        <v>413</v>
      </c>
      <c r="M468" s="180" t="s">
        <v>16</v>
      </c>
      <c r="N468" s="184">
        <v>13343.9</v>
      </c>
      <c r="O468" s="184">
        <v>2664423</v>
      </c>
      <c r="P468" s="184">
        <v>0</v>
      </c>
      <c r="Q468" s="184">
        <v>11337.21</v>
      </c>
      <c r="R468" s="184">
        <v>1954708</v>
      </c>
      <c r="S468" s="184"/>
      <c r="T468" s="192">
        <v>40940</v>
      </c>
      <c r="U468" s="193">
        <v>1.3630798052701478</v>
      </c>
      <c r="V468" s="39" t="s">
        <v>98</v>
      </c>
      <c r="W468" s="36">
        <v>11337.21</v>
      </c>
      <c r="X468" s="37">
        <v>0</v>
      </c>
      <c r="Y468" s="38" t="s">
        <v>61</v>
      </c>
      <c r="Z468" s="37">
        <v>0</v>
      </c>
      <c r="AA468" s="164">
        <v>0.10000031572487877</v>
      </c>
      <c r="AC468" s="165"/>
    </row>
    <row r="469" spans="1:29" ht="15.75" x14ac:dyDescent="0.25">
      <c r="A469" s="180" t="s">
        <v>1062</v>
      </c>
      <c r="B469" s="188" t="s">
        <v>1063</v>
      </c>
      <c r="C469" s="188"/>
      <c r="D469" s="176" t="s">
        <v>56</v>
      </c>
      <c r="E469" s="189">
        <v>41029</v>
      </c>
      <c r="F469" s="190">
        <v>41043</v>
      </c>
      <c r="G469" s="180"/>
      <c r="H469" s="180" t="s">
        <v>58</v>
      </c>
      <c r="I469" s="180" t="s">
        <v>103</v>
      </c>
      <c r="J469" s="187">
        <v>360970.41</v>
      </c>
      <c r="K469" s="191"/>
      <c r="L469" s="180" t="s">
        <v>223</v>
      </c>
      <c r="M469" s="180" t="s">
        <v>16</v>
      </c>
      <c r="N469" s="184">
        <v>9291.02</v>
      </c>
      <c r="O469" s="184">
        <v>361970</v>
      </c>
      <c r="P469" s="184">
        <v>0</v>
      </c>
      <c r="Q469" s="184">
        <v>8040</v>
      </c>
      <c r="R469" s="184">
        <v>361970</v>
      </c>
      <c r="S469" s="184"/>
      <c r="T469" s="192">
        <v>41000</v>
      </c>
      <c r="U469" s="193">
        <v>1</v>
      </c>
      <c r="V469" s="39" t="s">
        <v>98</v>
      </c>
      <c r="W469" s="36">
        <v>8040</v>
      </c>
      <c r="X469" s="37">
        <v>0</v>
      </c>
      <c r="Y469" s="38" t="s">
        <v>61</v>
      </c>
      <c r="Z469" s="37">
        <v>0</v>
      </c>
      <c r="AA469" s="164">
        <v>7.9999535035104818E-2</v>
      </c>
      <c r="AC469" s="165"/>
    </row>
    <row r="470" spans="1:29" ht="15.75" x14ac:dyDescent="0.25">
      <c r="A470" s="180" t="s">
        <v>1064</v>
      </c>
      <c r="B470" s="188" t="s">
        <v>1065</v>
      </c>
      <c r="C470" s="188"/>
      <c r="D470" s="176" t="s">
        <v>56</v>
      </c>
      <c r="E470" s="189">
        <v>41018</v>
      </c>
      <c r="F470" s="178" t="s">
        <v>57</v>
      </c>
      <c r="G470" s="180"/>
      <c r="H470" s="180" t="s">
        <v>58</v>
      </c>
      <c r="I470" s="180" t="s">
        <v>103</v>
      </c>
      <c r="J470" s="187">
        <v>6971.2</v>
      </c>
      <c r="K470" s="191"/>
      <c r="L470" s="180" t="s">
        <v>129</v>
      </c>
      <c r="M470" s="180" t="s">
        <v>13</v>
      </c>
      <c r="N470" s="184">
        <v>8091.18</v>
      </c>
      <c r="O470" s="184">
        <v>0</v>
      </c>
      <c r="P470" s="184">
        <v>0</v>
      </c>
      <c r="Q470" s="184">
        <v>6874.41</v>
      </c>
      <c r="R470" s="184">
        <v>8900</v>
      </c>
      <c r="S470" s="184"/>
      <c r="T470" s="192">
        <v>41000</v>
      </c>
      <c r="U470" s="193" t="s">
        <v>57</v>
      </c>
      <c r="V470" s="39"/>
      <c r="W470" s="36">
        <v>6874.41</v>
      </c>
      <c r="X470" s="37">
        <v>0</v>
      </c>
      <c r="Y470" s="38" t="s">
        <v>61</v>
      </c>
      <c r="Z470" s="37">
        <v>0</v>
      </c>
      <c r="AA470" s="164">
        <v>9.9999922508218209E-2</v>
      </c>
      <c r="AC470" s="165"/>
    </row>
    <row r="471" spans="1:29" ht="15.75" x14ac:dyDescent="0.25">
      <c r="A471" s="180" t="s">
        <v>1066</v>
      </c>
      <c r="B471" s="188" t="s">
        <v>1067</v>
      </c>
      <c r="C471" s="188"/>
      <c r="D471" s="176" t="s">
        <v>56</v>
      </c>
      <c r="E471" s="189">
        <v>41046</v>
      </c>
      <c r="F471" s="178" t="s">
        <v>57</v>
      </c>
      <c r="G471" s="180"/>
      <c r="H471" s="180" t="s">
        <v>58</v>
      </c>
      <c r="I471" s="180" t="s">
        <v>97</v>
      </c>
      <c r="J471" s="187">
        <v>30227.87</v>
      </c>
      <c r="K471" s="191"/>
      <c r="L471" s="180" t="s">
        <v>67</v>
      </c>
      <c r="M471" s="180" t="s">
        <v>14</v>
      </c>
      <c r="N471" s="184">
        <v>27370.58</v>
      </c>
      <c r="O471" s="184">
        <v>30110</v>
      </c>
      <c r="P471" s="184">
        <v>0</v>
      </c>
      <c r="Q471" s="184">
        <v>23254.53</v>
      </c>
      <c r="R471" s="184">
        <v>30110</v>
      </c>
      <c r="S471" s="184"/>
      <c r="T471" s="192">
        <v>41030</v>
      </c>
      <c r="U471" s="193">
        <v>1</v>
      </c>
      <c r="V471" s="39"/>
      <c r="W471" s="36">
        <v>23254.53</v>
      </c>
      <c r="X471" s="37">
        <v>0</v>
      </c>
      <c r="Y471" s="38" t="s">
        <v>61</v>
      </c>
      <c r="Z471" s="37">
        <v>0</v>
      </c>
      <c r="AA471" s="164">
        <v>9.9999927257666155E-2</v>
      </c>
      <c r="AC471" s="165"/>
    </row>
    <row r="472" spans="1:29" ht="15.75" x14ac:dyDescent="0.25">
      <c r="A472" s="180" t="s">
        <v>1068</v>
      </c>
      <c r="B472" s="188" t="s">
        <v>1069</v>
      </c>
      <c r="C472" s="188"/>
      <c r="D472" s="176" t="s">
        <v>56</v>
      </c>
      <c r="E472" s="189">
        <v>40984</v>
      </c>
      <c r="F472" s="178" t="s">
        <v>57</v>
      </c>
      <c r="G472" s="180"/>
      <c r="H472" s="180" t="s">
        <v>58</v>
      </c>
      <c r="I472" s="180" t="s">
        <v>103</v>
      </c>
      <c r="J472" s="187">
        <v>58712.46</v>
      </c>
      <c r="K472" s="191"/>
      <c r="L472" s="180" t="s">
        <v>64</v>
      </c>
      <c r="M472" s="180" t="s">
        <v>12</v>
      </c>
      <c r="N472" s="184">
        <v>37505.11</v>
      </c>
      <c r="O472" s="184">
        <v>2350</v>
      </c>
      <c r="P472" s="184">
        <v>0</v>
      </c>
      <c r="Q472" s="184">
        <v>31865</v>
      </c>
      <c r="R472" s="184">
        <v>50490</v>
      </c>
      <c r="S472" s="184"/>
      <c r="T472" s="192">
        <v>40969</v>
      </c>
      <c r="U472" s="193">
        <v>4.654387007328184E-2</v>
      </c>
      <c r="V472" s="39"/>
      <c r="W472" s="36">
        <v>31865</v>
      </c>
      <c r="X472" s="37">
        <v>0</v>
      </c>
      <c r="Y472" s="38" t="s">
        <v>61</v>
      </c>
      <c r="Z472" s="37">
        <v>0</v>
      </c>
      <c r="AA472" s="164">
        <v>0.10000014664670309</v>
      </c>
      <c r="AC472" s="165"/>
    </row>
    <row r="473" spans="1:29" ht="15.75" x14ac:dyDescent="0.25">
      <c r="A473" s="180" t="s">
        <v>1070</v>
      </c>
      <c r="B473" s="188" t="s">
        <v>1071</v>
      </c>
      <c r="C473" s="188"/>
      <c r="D473" s="176" t="s">
        <v>56</v>
      </c>
      <c r="E473" s="189">
        <v>40984</v>
      </c>
      <c r="F473" s="190">
        <v>40994</v>
      </c>
      <c r="G473" s="180"/>
      <c r="H473" s="180" t="s">
        <v>78</v>
      </c>
      <c r="I473" s="180" t="s">
        <v>97</v>
      </c>
      <c r="J473" s="187">
        <v>39255.94</v>
      </c>
      <c r="K473" s="191"/>
      <c r="L473" s="180" t="s">
        <v>64</v>
      </c>
      <c r="M473" s="180" t="s">
        <v>12</v>
      </c>
      <c r="N473" s="184">
        <v>80330.25</v>
      </c>
      <c r="O473" s="184">
        <v>100</v>
      </c>
      <c r="P473" s="184">
        <v>0</v>
      </c>
      <c r="Q473" s="184">
        <v>68250</v>
      </c>
      <c r="R473" s="184">
        <v>101270</v>
      </c>
      <c r="S473" s="184"/>
      <c r="T473" s="192">
        <v>40969</v>
      </c>
      <c r="U473" s="193">
        <v>9.8745926730522374E-4</v>
      </c>
      <c r="V473" s="39"/>
      <c r="W473" s="36">
        <v>68250</v>
      </c>
      <c r="X473" s="37">
        <v>0</v>
      </c>
      <c r="Y473" s="38" t="s">
        <v>61</v>
      </c>
      <c r="Z473" s="37">
        <v>0</v>
      </c>
      <c r="AA473" s="164">
        <v>0.10000000000000009</v>
      </c>
      <c r="AC473" s="165"/>
    </row>
    <row r="474" spans="1:29" ht="15.75" x14ac:dyDescent="0.25">
      <c r="A474" s="180" t="s">
        <v>1072</v>
      </c>
      <c r="B474" s="188" t="s">
        <v>1073</v>
      </c>
      <c r="C474" s="188"/>
      <c r="D474" s="176" t="s">
        <v>56</v>
      </c>
      <c r="E474" s="189">
        <v>40988</v>
      </c>
      <c r="F474" s="178" t="s">
        <v>57</v>
      </c>
      <c r="G474" s="180"/>
      <c r="H474" s="180" t="s">
        <v>58</v>
      </c>
      <c r="I474" s="180" t="s">
        <v>59</v>
      </c>
      <c r="J474" s="187">
        <v>0</v>
      </c>
      <c r="K474" s="191"/>
      <c r="L474" s="180" t="s">
        <v>67</v>
      </c>
      <c r="M474" s="180" t="s">
        <v>14</v>
      </c>
      <c r="N474" s="184">
        <v>8147.1939999999995</v>
      </c>
      <c r="O474" s="184">
        <v>8960</v>
      </c>
      <c r="P474" s="184">
        <v>0</v>
      </c>
      <c r="Q474" s="184">
        <v>6922</v>
      </c>
      <c r="R474" s="184">
        <v>8960</v>
      </c>
      <c r="S474" s="184"/>
      <c r="T474" s="192">
        <v>40969</v>
      </c>
      <c r="U474" s="193">
        <v>1</v>
      </c>
      <c r="V474" s="39"/>
      <c r="W474" s="36">
        <v>6922</v>
      </c>
      <c r="X474" s="37">
        <v>0</v>
      </c>
      <c r="Y474" s="38" t="s">
        <v>61</v>
      </c>
      <c r="Z474" s="37">
        <v>0</v>
      </c>
      <c r="AA474" s="164">
        <v>9.9999999999999867E-2</v>
      </c>
      <c r="AC474" s="165"/>
    </row>
    <row r="475" spans="1:29" ht="15.75" x14ac:dyDescent="0.25">
      <c r="A475" s="180" t="s">
        <v>1074</v>
      </c>
      <c r="B475" s="188" t="s">
        <v>1075</v>
      </c>
      <c r="C475" s="188"/>
      <c r="D475" s="176" t="s">
        <v>56</v>
      </c>
      <c r="E475" s="189">
        <v>41052</v>
      </c>
      <c r="F475" s="190">
        <v>41444</v>
      </c>
      <c r="G475" s="180"/>
      <c r="H475" s="180" t="s">
        <v>78</v>
      </c>
      <c r="I475" s="180" t="s">
        <v>97</v>
      </c>
      <c r="J475" s="187">
        <v>13434.68</v>
      </c>
      <c r="K475" s="191"/>
      <c r="L475" s="180" t="s">
        <v>111</v>
      </c>
      <c r="M475" s="180" t="s">
        <v>12</v>
      </c>
      <c r="N475" s="184">
        <v>141827.21</v>
      </c>
      <c r="O475" s="184">
        <v>20680</v>
      </c>
      <c r="P475" s="184">
        <v>0</v>
      </c>
      <c r="Q475" s="184">
        <v>120498.9</v>
      </c>
      <c r="R475" s="184">
        <v>173180</v>
      </c>
      <c r="S475" s="184"/>
      <c r="T475" s="192">
        <v>41030</v>
      </c>
      <c r="U475" s="193">
        <v>0.11941332717403857</v>
      </c>
      <c r="V475" s="39" t="s">
        <v>207</v>
      </c>
      <c r="W475" s="36">
        <v>120498.9</v>
      </c>
      <c r="X475" s="37">
        <v>0</v>
      </c>
      <c r="Y475" s="38" t="s">
        <v>61</v>
      </c>
      <c r="Z475" s="37">
        <v>0</v>
      </c>
      <c r="AA475" s="164">
        <v>0.10000003645280886</v>
      </c>
      <c r="AC475" s="165"/>
    </row>
    <row r="476" spans="1:29" ht="15.75" x14ac:dyDescent="0.25">
      <c r="A476" s="180" t="s">
        <v>1076</v>
      </c>
      <c r="B476" s="188" t="s">
        <v>1077</v>
      </c>
      <c r="C476" s="188"/>
      <c r="D476" s="176" t="s">
        <v>56</v>
      </c>
      <c r="E476" s="189">
        <v>41010</v>
      </c>
      <c r="F476" s="178" t="s">
        <v>57</v>
      </c>
      <c r="G476" s="180"/>
      <c r="H476" s="180" t="s">
        <v>58</v>
      </c>
      <c r="I476" s="180" t="s">
        <v>59</v>
      </c>
      <c r="J476" s="187">
        <v>449.41</v>
      </c>
      <c r="K476" s="191"/>
      <c r="L476" s="180" t="s">
        <v>129</v>
      </c>
      <c r="M476" s="180" t="s">
        <v>13</v>
      </c>
      <c r="N476" s="184">
        <v>14623.08</v>
      </c>
      <c r="O476" s="184">
        <v>0</v>
      </c>
      <c r="P476" s="184">
        <v>0</v>
      </c>
      <c r="Q476" s="184">
        <v>12424.03</v>
      </c>
      <c r="R476" s="184">
        <v>16090</v>
      </c>
      <c r="S476" s="184"/>
      <c r="T476" s="192">
        <v>41000</v>
      </c>
      <c r="U476" s="193" t="s">
        <v>57</v>
      </c>
      <c r="V476" s="39"/>
      <c r="W476" s="36">
        <v>12424.03</v>
      </c>
      <c r="X476" s="37">
        <v>0</v>
      </c>
      <c r="Y476" s="38" t="s">
        <v>61</v>
      </c>
      <c r="Z476" s="37">
        <v>0</v>
      </c>
      <c r="AA476" s="164">
        <v>9.9999751010103388E-2</v>
      </c>
      <c r="AC476" s="165"/>
    </row>
    <row r="477" spans="1:29" ht="15.75" x14ac:dyDescent="0.25">
      <c r="A477" s="180" t="s">
        <v>1078</v>
      </c>
      <c r="B477" s="188" t="s">
        <v>1079</v>
      </c>
      <c r="C477" s="188"/>
      <c r="D477" s="176" t="s">
        <v>56</v>
      </c>
      <c r="E477" s="189">
        <v>40984</v>
      </c>
      <c r="F477" s="178" t="s">
        <v>57</v>
      </c>
      <c r="G477" s="180"/>
      <c r="H477" s="180" t="s">
        <v>58</v>
      </c>
      <c r="I477" s="180" t="s">
        <v>103</v>
      </c>
      <c r="J477" s="187">
        <v>9370.42</v>
      </c>
      <c r="K477" s="191"/>
      <c r="L477" s="180" t="s">
        <v>60</v>
      </c>
      <c r="M477" s="180" t="s">
        <v>12</v>
      </c>
      <c r="N477" s="184">
        <v>8980.51</v>
      </c>
      <c r="O477" s="184">
        <v>0</v>
      </c>
      <c r="P477" s="184">
        <v>0</v>
      </c>
      <c r="Q477" s="184">
        <v>7630</v>
      </c>
      <c r="R477" s="184">
        <v>9880</v>
      </c>
      <c r="S477" s="184"/>
      <c r="T477" s="192">
        <v>40969</v>
      </c>
      <c r="U477" s="193" t="s">
        <v>57</v>
      </c>
      <c r="V477" s="39"/>
      <c r="W477" s="36">
        <v>7630</v>
      </c>
      <c r="X477" s="37">
        <v>0</v>
      </c>
      <c r="Y477" s="38" t="s">
        <v>61</v>
      </c>
      <c r="Z477" s="37">
        <v>0</v>
      </c>
      <c r="AA477" s="164">
        <v>0.10000000000000009</v>
      </c>
      <c r="AC477" s="165"/>
    </row>
    <row r="478" spans="1:29" ht="15.75" x14ac:dyDescent="0.25">
      <c r="A478" s="180" t="s">
        <v>1080</v>
      </c>
      <c r="B478" s="188" t="s">
        <v>1081</v>
      </c>
      <c r="C478" s="188"/>
      <c r="D478" s="176" t="s">
        <v>56</v>
      </c>
      <c r="E478" s="189">
        <v>41002</v>
      </c>
      <c r="F478" s="178" t="s">
        <v>57</v>
      </c>
      <c r="G478" s="180"/>
      <c r="H478" s="180" t="s">
        <v>58</v>
      </c>
      <c r="I478" s="180" t="s">
        <v>103</v>
      </c>
      <c r="J478" s="187">
        <v>53237.2</v>
      </c>
      <c r="K478" s="191"/>
      <c r="L478" s="180" t="s">
        <v>64</v>
      </c>
      <c r="M478" s="180" t="s">
        <v>12</v>
      </c>
      <c r="N478" s="184">
        <v>49510.51</v>
      </c>
      <c r="O478" s="184">
        <v>2030</v>
      </c>
      <c r="P478" s="184">
        <v>0</v>
      </c>
      <c r="Q478" s="184">
        <v>42065</v>
      </c>
      <c r="R478" s="184">
        <v>67370</v>
      </c>
      <c r="S478" s="184"/>
      <c r="T478" s="192">
        <v>41000</v>
      </c>
      <c r="U478" s="193">
        <v>3.0132106278759091E-2</v>
      </c>
      <c r="V478" s="39"/>
      <c r="W478" s="36">
        <v>42065</v>
      </c>
      <c r="X478" s="37">
        <v>0</v>
      </c>
      <c r="Y478" s="38" t="s">
        <v>61</v>
      </c>
      <c r="Z478" s="37">
        <v>0</v>
      </c>
      <c r="AA478" s="164">
        <v>0.1000001110875357</v>
      </c>
      <c r="AC478" s="165"/>
    </row>
    <row r="479" spans="1:29" ht="15.75" x14ac:dyDescent="0.25">
      <c r="A479" s="180" t="s">
        <v>1082</v>
      </c>
      <c r="B479" s="188" t="s">
        <v>1083</v>
      </c>
      <c r="C479" s="188"/>
      <c r="D479" s="176" t="s">
        <v>56</v>
      </c>
      <c r="E479" s="189">
        <v>40998</v>
      </c>
      <c r="F479" s="190">
        <v>41100</v>
      </c>
      <c r="G479" s="180"/>
      <c r="H479" s="180" t="s">
        <v>78</v>
      </c>
      <c r="I479" s="180" t="s">
        <v>97</v>
      </c>
      <c r="J479" s="187">
        <v>97261.95</v>
      </c>
      <c r="K479" s="191"/>
      <c r="L479" s="180" t="s">
        <v>67</v>
      </c>
      <c r="M479" s="180" t="s">
        <v>14</v>
      </c>
      <c r="N479" s="184">
        <v>85665.59</v>
      </c>
      <c r="O479" s="184">
        <v>64740</v>
      </c>
      <c r="P479" s="184">
        <v>0</v>
      </c>
      <c r="Q479" s="184">
        <v>72783</v>
      </c>
      <c r="R479" s="184">
        <v>94230</v>
      </c>
      <c r="S479" s="184"/>
      <c r="T479" s="192">
        <v>40969</v>
      </c>
      <c r="U479" s="193">
        <v>0.68704234320280166</v>
      </c>
      <c r="V479" s="39" t="s">
        <v>250</v>
      </c>
      <c r="W479" s="36">
        <v>72783</v>
      </c>
      <c r="X479" s="37">
        <v>0</v>
      </c>
      <c r="Y479" s="38" t="s">
        <v>61</v>
      </c>
      <c r="Z479" s="37">
        <v>0</v>
      </c>
      <c r="AA479" s="164">
        <v>9.999998715937175E-2</v>
      </c>
      <c r="AC479" s="165"/>
    </row>
    <row r="480" spans="1:29" ht="15.75" x14ac:dyDescent="0.25">
      <c r="A480" s="180" t="s">
        <v>1084</v>
      </c>
      <c r="B480" s="188" t="s">
        <v>1085</v>
      </c>
      <c r="C480" s="188"/>
      <c r="D480" s="176" t="s">
        <v>56</v>
      </c>
      <c r="E480" s="189">
        <v>41025</v>
      </c>
      <c r="F480" s="190">
        <v>41037</v>
      </c>
      <c r="G480" s="180"/>
      <c r="H480" s="180" t="s">
        <v>78</v>
      </c>
      <c r="I480" s="180" t="s">
        <v>103</v>
      </c>
      <c r="J480" s="187">
        <v>142556.95000000001</v>
      </c>
      <c r="K480" s="191"/>
      <c r="L480" s="180" t="s">
        <v>111</v>
      </c>
      <c r="M480" s="180" t="s">
        <v>12</v>
      </c>
      <c r="N480" s="184">
        <v>104124.48</v>
      </c>
      <c r="O480" s="184">
        <v>44930</v>
      </c>
      <c r="P480" s="184">
        <v>0</v>
      </c>
      <c r="Q480" s="184">
        <v>88466</v>
      </c>
      <c r="R480" s="184">
        <v>141920</v>
      </c>
      <c r="S480" s="184"/>
      <c r="T480" s="192">
        <v>41000</v>
      </c>
      <c r="U480" s="193">
        <v>0.31658680947012402</v>
      </c>
      <c r="V480" s="39" t="s">
        <v>1086</v>
      </c>
      <c r="W480" s="36">
        <v>88466</v>
      </c>
      <c r="X480" s="37">
        <v>0</v>
      </c>
      <c r="Y480" s="38" t="s">
        <v>61</v>
      </c>
      <c r="Z480" s="37">
        <v>0</v>
      </c>
      <c r="AA480" s="164">
        <v>9.9999978871443407E-2</v>
      </c>
      <c r="AC480" s="165"/>
    </row>
    <row r="481" spans="1:29" ht="15.75" x14ac:dyDescent="0.25">
      <c r="A481" s="180" t="s">
        <v>1087</v>
      </c>
      <c r="B481" s="188" t="s">
        <v>1088</v>
      </c>
      <c r="C481" s="188"/>
      <c r="D481" s="176" t="s">
        <v>56</v>
      </c>
      <c r="E481" s="189">
        <v>40998</v>
      </c>
      <c r="F481" s="178" t="s">
        <v>57</v>
      </c>
      <c r="G481" s="180"/>
      <c r="H481" s="180" t="s">
        <v>58</v>
      </c>
      <c r="I481" s="180" t="s">
        <v>59</v>
      </c>
      <c r="J481" s="187">
        <v>0</v>
      </c>
      <c r="K481" s="191"/>
      <c r="L481" s="180" t="s">
        <v>67</v>
      </c>
      <c r="M481" s="180" t="s">
        <v>14</v>
      </c>
      <c r="N481" s="184">
        <v>28297.43</v>
      </c>
      <c r="O481" s="184">
        <v>24670</v>
      </c>
      <c r="P481" s="184">
        <v>0</v>
      </c>
      <c r="Q481" s="184">
        <v>24042</v>
      </c>
      <c r="R481" s="184">
        <v>31130</v>
      </c>
      <c r="S481" s="184"/>
      <c r="T481" s="192">
        <v>40969</v>
      </c>
      <c r="U481" s="193">
        <v>0.79248313523931901</v>
      </c>
      <c r="V481" s="39"/>
      <c r="W481" s="36">
        <v>24042</v>
      </c>
      <c r="X481" s="37">
        <v>0</v>
      </c>
      <c r="Y481" s="38" t="s">
        <v>61</v>
      </c>
      <c r="Z481" s="37">
        <v>0</v>
      </c>
      <c r="AA481" s="164">
        <v>9.9999844508869673E-2</v>
      </c>
      <c r="AC481" s="165"/>
    </row>
    <row r="482" spans="1:29" ht="15.75" x14ac:dyDescent="0.25">
      <c r="A482" s="180" t="s">
        <v>1089</v>
      </c>
      <c r="B482" s="188" t="s">
        <v>1090</v>
      </c>
      <c r="C482" s="188"/>
      <c r="D482" s="176" t="s">
        <v>56</v>
      </c>
      <c r="E482" s="189">
        <v>40998</v>
      </c>
      <c r="F482" s="190">
        <v>41001</v>
      </c>
      <c r="G482" s="180"/>
      <c r="H482" s="180" t="s">
        <v>78</v>
      </c>
      <c r="I482" s="180" t="s">
        <v>103</v>
      </c>
      <c r="J482" s="187">
        <v>71177.88</v>
      </c>
      <c r="K482" s="191"/>
      <c r="L482" s="180" t="s">
        <v>64</v>
      </c>
      <c r="M482" s="180" t="s">
        <v>12</v>
      </c>
      <c r="N482" s="184">
        <v>80344.37</v>
      </c>
      <c r="O482" s="184">
        <v>0</v>
      </c>
      <c r="P482" s="184">
        <v>0</v>
      </c>
      <c r="Q482" s="184">
        <v>68262</v>
      </c>
      <c r="R482" s="184">
        <v>97140</v>
      </c>
      <c r="S482" s="184"/>
      <c r="T482" s="192">
        <v>40969</v>
      </c>
      <c r="U482" s="193" t="s">
        <v>57</v>
      </c>
      <c r="V482" s="39"/>
      <c r="W482" s="36">
        <v>68262</v>
      </c>
      <c r="X482" s="37">
        <v>0</v>
      </c>
      <c r="Y482" s="38" t="s">
        <v>61</v>
      </c>
      <c r="Z482" s="37">
        <v>0</v>
      </c>
      <c r="AA482" s="164">
        <v>9.9999945235742072E-2</v>
      </c>
      <c r="AC482" s="165"/>
    </row>
    <row r="483" spans="1:29" ht="15.75" x14ac:dyDescent="0.25">
      <c r="A483" s="180" t="s">
        <v>1091</v>
      </c>
      <c r="B483" s="188" t="s">
        <v>1092</v>
      </c>
      <c r="C483" s="188"/>
      <c r="D483" s="176" t="s">
        <v>56</v>
      </c>
      <c r="E483" s="189">
        <v>40998</v>
      </c>
      <c r="F483" s="178" t="s">
        <v>57</v>
      </c>
      <c r="G483" s="180"/>
      <c r="H483" s="180" t="s">
        <v>58</v>
      </c>
      <c r="I483" s="180" t="s">
        <v>59</v>
      </c>
      <c r="J483" s="187">
        <v>0</v>
      </c>
      <c r="K483" s="191"/>
      <c r="L483" s="180" t="s">
        <v>60</v>
      </c>
      <c r="M483" s="180" t="s">
        <v>12</v>
      </c>
      <c r="N483" s="184">
        <v>15627.26</v>
      </c>
      <c r="O483" s="184">
        <v>0</v>
      </c>
      <c r="P483" s="184">
        <v>0</v>
      </c>
      <c r="Q483" s="184">
        <v>13277.2</v>
      </c>
      <c r="R483" s="184">
        <v>17190</v>
      </c>
      <c r="S483" s="184"/>
      <c r="T483" s="192">
        <v>40969</v>
      </c>
      <c r="U483" s="193" t="s">
        <v>57</v>
      </c>
      <c r="V483" s="39"/>
      <c r="W483" s="36">
        <v>13277.2</v>
      </c>
      <c r="X483" s="37">
        <v>0</v>
      </c>
      <c r="Y483" s="38" t="s">
        <v>61</v>
      </c>
      <c r="Z483" s="37">
        <v>0</v>
      </c>
      <c r="AA483" s="164">
        <v>9.9999690284884313E-2</v>
      </c>
      <c r="AC483" s="165"/>
    </row>
    <row r="484" spans="1:29" ht="15.75" x14ac:dyDescent="0.25">
      <c r="A484" s="180" t="s">
        <v>1093</v>
      </c>
      <c r="B484" s="188" t="s">
        <v>1094</v>
      </c>
      <c r="C484" s="188"/>
      <c r="D484" s="176" t="s">
        <v>56</v>
      </c>
      <c r="E484" s="189">
        <v>41002</v>
      </c>
      <c r="F484" s="178" t="s">
        <v>57</v>
      </c>
      <c r="G484" s="180"/>
      <c r="H484" s="180" t="s">
        <v>58</v>
      </c>
      <c r="I484" s="180" t="s">
        <v>59</v>
      </c>
      <c r="J484" s="187">
        <v>2312.5</v>
      </c>
      <c r="K484" s="191"/>
      <c r="L484" s="180" t="s">
        <v>60</v>
      </c>
      <c r="M484" s="180" t="s">
        <v>12</v>
      </c>
      <c r="N484" s="184">
        <v>4786.1499999999996</v>
      </c>
      <c r="O484" s="184">
        <v>5260</v>
      </c>
      <c r="P484" s="184">
        <v>0</v>
      </c>
      <c r="Q484" s="184">
        <v>4066.4</v>
      </c>
      <c r="R484" s="184">
        <v>5260</v>
      </c>
      <c r="S484" s="184"/>
      <c r="T484" s="192">
        <v>41000</v>
      </c>
      <c r="U484" s="193">
        <v>1</v>
      </c>
      <c r="V484" s="39"/>
      <c r="W484" s="36">
        <v>4066.4</v>
      </c>
      <c r="X484" s="37">
        <v>0</v>
      </c>
      <c r="Y484" s="38" t="s">
        <v>61</v>
      </c>
      <c r="Z484" s="37">
        <v>0</v>
      </c>
      <c r="AA484" s="164">
        <v>9.9999356476876189E-2</v>
      </c>
      <c r="AC484" s="165"/>
    </row>
    <row r="485" spans="1:29" ht="15.75" x14ac:dyDescent="0.25">
      <c r="A485" s="180" t="s">
        <v>1095</v>
      </c>
      <c r="B485" s="188" t="s">
        <v>1096</v>
      </c>
      <c r="C485" s="188"/>
      <c r="D485" s="176" t="s">
        <v>56</v>
      </c>
      <c r="E485" s="189">
        <v>41180</v>
      </c>
      <c r="F485" s="190">
        <v>41206</v>
      </c>
      <c r="G485" s="180"/>
      <c r="H485" s="180" t="s">
        <v>78</v>
      </c>
      <c r="I485" s="180" t="s">
        <v>97</v>
      </c>
      <c r="J485" s="187">
        <v>239420.33</v>
      </c>
      <c r="K485" s="191"/>
      <c r="L485" s="180" t="s">
        <v>111</v>
      </c>
      <c r="M485" s="180" t="s">
        <v>12</v>
      </c>
      <c r="N485" s="184">
        <v>231036.86</v>
      </c>
      <c r="O485" s="184">
        <v>119650</v>
      </c>
      <c r="P485" s="184">
        <v>86613</v>
      </c>
      <c r="Q485" s="184">
        <v>196293</v>
      </c>
      <c r="R485" s="184">
        <v>271360</v>
      </c>
      <c r="S485" s="184"/>
      <c r="T485" s="192">
        <v>41153</v>
      </c>
      <c r="U485" s="193">
        <v>0.44092718160377359</v>
      </c>
      <c r="V485" s="39" t="s">
        <v>124</v>
      </c>
      <c r="W485" s="36">
        <v>196293</v>
      </c>
      <c r="X485" s="37">
        <v>0</v>
      </c>
      <c r="Y485" s="38" t="s">
        <v>61</v>
      </c>
      <c r="Z485" s="37">
        <v>0</v>
      </c>
      <c r="AA485" s="164">
        <v>9.9999995238854833E-2</v>
      </c>
      <c r="AC485" s="165"/>
    </row>
    <row r="486" spans="1:29" ht="15.75" x14ac:dyDescent="0.25">
      <c r="A486" s="180" t="s">
        <v>1097</v>
      </c>
      <c r="B486" s="188" t="s">
        <v>1098</v>
      </c>
      <c r="C486" s="188"/>
      <c r="D486" s="176" t="s">
        <v>56</v>
      </c>
      <c r="E486" s="189">
        <v>41025</v>
      </c>
      <c r="F486" s="190">
        <v>41033</v>
      </c>
      <c r="G486" s="180"/>
      <c r="H486" s="180" t="s">
        <v>78</v>
      </c>
      <c r="I486" s="180" t="s">
        <v>97</v>
      </c>
      <c r="J486" s="187">
        <v>-217.21</v>
      </c>
      <c r="K486" s="191"/>
      <c r="L486" s="180" t="s">
        <v>79</v>
      </c>
      <c r="M486" s="180" t="s">
        <v>12</v>
      </c>
      <c r="N486" s="184">
        <v>70596.460000000006</v>
      </c>
      <c r="O486" s="184">
        <v>44200</v>
      </c>
      <c r="P486" s="184">
        <v>0</v>
      </c>
      <c r="Q486" s="184">
        <v>59980</v>
      </c>
      <c r="R486" s="184">
        <v>109070</v>
      </c>
      <c r="S486" s="184"/>
      <c r="T486" s="192">
        <v>41000</v>
      </c>
      <c r="U486" s="193">
        <v>0.40524433849821218</v>
      </c>
      <c r="V486" s="39"/>
      <c r="W486" s="36">
        <v>59980</v>
      </c>
      <c r="X486" s="37">
        <v>0</v>
      </c>
      <c r="Y486" s="38" t="s">
        <v>61</v>
      </c>
      <c r="Z486" s="37">
        <v>0</v>
      </c>
      <c r="AA486" s="164">
        <v>0.10000000000000009</v>
      </c>
      <c r="AC486" s="165"/>
    </row>
    <row r="487" spans="1:29" ht="15.75" x14ac:dyDescent="0.25">
      <c r="A487" s="180" t="s">
        <v>1099</v>
      </c>
      <c r="B487" s="188" t="s">
        <v>1100</v>
      </c>
      <c r="C487" s="188"/>
      <c r="D487" s="176" t="s">
        <v>56</v>
      </c>
      <c r="E487" s="189">
        <v>41002</v>
      </c>
      <c r="F487" s="190">
        <v>41016</v>
      </c>
      <c r="G487" s="180"/>
      <c r="H487" s="180" t="s">
        <v>78</v>
      </c>
      <c r="I487" s="180" t="s">
        <v>103</v>
      </c>
      <c r="J487" s="187">
        <v>71364.460000000006</v>
      </c>
      <c r="K487" s="191"/>
      <c r="L487" s="180" t="s">
        <v>60</v>
      </c>
      <c r="M487" s="180" t="s">
        <v>12</v>
      </c>
      <c r="N487" s="184">
        <v>63486.2</v>
      </c>
      <c r="O487" s="184">
        <v>0</v>
      </c>
      <c r="P487" s="197">
        <v>0</v>
      </c>
      <c r="Q487" s="184">
        <v>53939</v>
      </c>
      <c r="R487" s="184">
        <v>86230</v>
      </c>
      <c r="S487" s="184"/>
      <c r="T487" s="192">
        <v>41000</v>
      </c>
      <c r="U487" s="193" t="s">
        <v>57</v>
      </c>
      <c r="V487" s="39"/>
      <c r="W487" s="36">
        <v>53939</v>
      </c>
      <c r="X487" s="37">
        <v>0</v>
      </c>
      <c r="Y487" s="38" t="s">
        <v>61</v>
      </c>
      <c r="Z487" s="37">
        <v>0</v>
      </c>
      <c r="AA487" s="164">
        <v>9.9999948020202067E-2</v>
      </c>
      <c r="AC487" s="165"/>
    </row>
    <row r="488" spans="1:29" ht="15.75" x14ac:dyDescent="0.25">
      <c r="A488" s="180" t="s">
        <v>1101</v>
      </c>
      <c r="B488" s="188" t="s">
        <v>1102</v>
      </c>
      <c r="C488" s="188"/>
      <c r="D488" s="176" t="s">
        <v>56</v>
      </c>
      <c r="E488" s="189">
        <v>40998</v>
      </c>
      <c r="F488" s="178" t="s">
        <v>57</v>
      </c>
      <c r="G488" s="180"/>
      <c r="H488" s="180" t="s">
        <v>58</v>
      </c>
      <c r="I488" s="180" t="s">
        <v>103</v>
      </c>
      <c r="J488" s="187">
        <v>6081.45</v>
      </c>
      <c r="K488" s="191"/>
      <c r="L488" s="180" t="s">
        <v>235</v>
      </c>
      <c r="M488" s="180" t="s">
        <v>12</v>
      </c>
      <c r="N488" s="184">
        <v>7430.4</v>
      </c>
      <c r="O488" s="184">
        <v>0</v>
      </c>
      <c r="P488" s="184">
        <v>0</v>
      </c>
      <c r="Q488" s="184">
        <v>6313</v>
      </c>
      <c r="R488" s="184">
        <v>8170</v>
      </c>
      <c r="S488" s="184"/>
      <c r="T488" s="192">
        <v>40969</v>
      </c>
      <c r="U488" s="193" t="s">
        <v>57</v>
      </c>
      <c r="V488" s="39"/>
      <c r="W488" s="36">
        <v>6313</v>
      </c>
      <c r="X488" s="37">
        <v>0</v>
      </c>
      <c r="Y488" s="38" t="s">
        <v>61</v>
      </c>
      <c r="Z488" s="37">
        <v>0</v>
      </c>
      <c r="AA488" s="164">
        <v>9.9999851959537311E-2</v>
      </c>
      <c r="AC488" s="165"/>
    </row>
    <row r="489" spans="1:29" ht="15.75" x14ac:dyDescent="0.25">
      <c r="A489" s="180" t="s">
        <v>1103</v>
      </c>
      <c r="B489" s="188" t="s">
        <v>1104</v>
      </c>
      <c r="C489" s="188"/>
      <c r="D489" s="176" t="s">
        <v>56</v>
      </c>
      <c r="E489" s="189">
        <v>41037</v>
      </c>
      <c r="F489" s="178" t="s">
        <v>57</v>
      </c>
      <c r="G489" s="180"/>
      <c r="H489" s="180" t="s">
        <v>58</v>
      </c>
      <c r="I489" s="180" t="s">
        <v>59</v>
      </c>
      <c r="J489" s="187">
        <v>5092.3</v>
      </c>
      <c r="K489" s="191"/>
      <c r="L489" s="180" t="s">
        <v>60</v>
      </c>
      <c r="M489" s="180" t="s">
        <v>12</v>
      </c>
      <c r="N489" s="184">
        <v>5844.19</v>
      </c>
      <c r="O489" s="184">
        <v>0</v>
      </c>
      <c r="P489" s="184">
        <v>0</v>
      </c>
      <c r="Q489" s="184">
        <v>4965.33</v>
      </c>
      <c r="R489" s="184">
        <v>6430</v>
      </c>
      <c r="S489" s="184"/>
      <c r="T489" s="192">
        <v>41030</v>
      </c>
      <c r="U489" s="193" t="s">
        <v>57</v>
      </c>
      <c r="V489" s="39"/>
      <c r="W489" s="36">
        <v>4965.33</v>
      </c>
      <c r="X489" s="37">
        <v>0</v>
      </c>
      <c r="Y489" s="38" t="s">
        <v>61</v>
      </c>
      <c r="Z489" s="37">
        <v>0</v>
      </c>
      <c r="AA489" s="164">
        <v>9.9999358166347641E-2</v>
      </c>
      <c r="AC489" s="165"/>
    </row>
    <row r="490" spans="1:29" ht="15.75" x14ac:dyDescent="0.25">
      <c r="A490" s="180" t="s">
        <v>1105</v>
      </c>
      <c r="B490" s="188" t="s">
        <v>1106</v>
      </c>
      <c r="C490" s="188"/>
      <c r="D490" s="176" t="s">
        <v>56</v>
      </c>
      <c r="E490" s="189">
        <v>41001</v>
      </c>
      <c r="F490" s="190">
        <v>41016</v>
      </c>
      <c r="G490" s="180"/>
      <c r="H490" s="180" t="s">
        <v>78</v>
      </c>
      <c r="I490" s="180" t="s">
        <v>97</v>
      </c>
      <c r="J490" s="187">
        <v>-35.159999999999997</v>
      </c>
      <c r="K490" s="191"/>
      <c r="L490" s="180" t="s">
        <v>223</v>
      </c>
      <c r="M490" s="180" t="s">
        <v>16</v>
      </c>
      <c r="N490" s="184">
        <v>192687</v>
      </c>
      <c r="O490" s="184">
        <v>253581</v>
      </c>
      <c r="P490" s="184">
        <v>0</v>
      </c>
      <c r="Q490" s="184">
        <v>159088</v>
      </c>
      <c r="R490" s="184">
        <v>211956</v>
      </c>
      <c r="S490" s="184"/>
      <c r="T490" s="192">
        <v>41000</v>
      </c>
      <c r="U490" s="193">
        <v>1.1963850987940894</v>
      </c>
      <c r="V490" s="39"/>
      <c r="W490" s="36">
        <v>163710</v>
      </c>
      <c r="X490" s="37">
        <v>4622</v>
      </c>
      <c r="Y490" s="38" t="s">
        <v>61</v>
      </c>
      <c r="Z490" s="37">
        <v>4622</v>
      </c>
      <c r="AA490" s="164">
        <v>0.10000188388745301</v>
      </c>
      <c r="AC490" s="165"/>
    </row>
    <row r="491" spans="1:29" ht="15.75" x14ac:dyDescent="0.25">
      <c r="A491" s="180" t="s">
        <v>1107</v>
      </c>
      <c r="B491" s="188" t="s">
        <v>1108</v>
      </c>
      <c r="C491" s="188"/>
      <c r="D491" s="176" t="s">
        <v>56</v>
      </c>
      <c r="E491" s="189">
        <v>41001</v>
      </c>
      <c r="F491" s="190">
        <v>41001</v>
      </c>
      <c r="G491" s="180"/>
      <c r="H491" s="180" t="s">
        <v>58</v>
      </c>
      <c r="I491" s="180" t="s">
        <v>97</v>
      </c>
      <c r="J491" s="187">
        <v>467.04</v>
      </c>
      <c r="K491" s="191"/>
      <c r="L491" s="180" t="s">
        <v>223</v>
      </c>
      <c r="M491" s="180" t="s">
        <v>16</v>
      </c>
      <c r="N491" s="184">
        <v>12048.37</v>
      </c>
      <c r="O491" s="184">
        <v>2072248</v>
      </c>
      <c r="P491" s="184">
        <v>0</v>
      </c>
      <c r="Q491" s="184">
        <v>10236.51</v>
      </c>
      <c r="R491" s="184">
        <v>1547498</v>
      </c>
      <c r="S491" s="184"/>
      <c r="T491" s="192">
        <v>41001</v>
      </c>
      <c r="U491" s="193">
        <v>1.3390957532739944</v>
      </c>
      <c r="V491" s="39" t="s">
        <v>98</v>
      </c>
      <c r="W491" s="36">
        <v>10236.51</v>
      </c>
      <c r="X491" s="37">
        <v>0</v>
      </c>
      <c r="Y491" s="38" t="s">
        <v>61</v>
      </c>
      <c r="Z491" s="37">
        <v>0</v>
      </c>
      <c r="AA491" s="164">
        <v>9.9999792752087702E-2</v>
      </c>
      <c r="AC491" s="165"/>
    </row>
    <row r="492" spans="1:29" ht="15.75" x14ac:dyDescent="0.25">
      <c r="A492" s="180" t="s">
        <v>1109</v>
      </c>
      <c r="B492" s="188" t="s">
        <v>1110</v>
      </c>
      <c r="C492" s="188"/>
      <c r="D492" s="176" t="s">
        <v>56</v>
      </c>
      <c r="E492" s="189">
        <v>41092</v>
      </c>
      <c r="F492" s="178" t="s">
        <v>57</v>
      </c>
      <c r="G492" s="180"/>
      <c r="H492" s="180" t="s">
        <v>58</v>
      </c>
      <c r="I492" s="180" t="s">
        <v>97</v>
      </c>
      <c r="J492" s="187">
        <v>4327.1499999999996</v>
      </c>
      <c r="K492" s="191"/>
      <c r="L492" s="180" t="s">
        <v>12</v>
      </c>
      <c r="M492" s="180" t="s">
        <v>12</v>
      </c>
      <c r="N492" s="184">
        <v>4013.57</v>
      </c>
      <c r="O492" s="184">
        <v>4410</v>
      </c>
      <c r="P492" s="184">
        <v>0</v>
      </c>
      <c r="Q492" s="184">
        <v>3410</v>
      </c>
      <c r="R492" s="184">
        <v>4410</v>
      </c>
      <c r="S492" s="184"/>
      <c r="T492" s="192">
        <v>41091</v>
      </c>
      <c r="U492" s="193">
        <v>1</v>
      </c>
      <c r="V492" s="39" t="s">
        <v>1111</v>
      </c>
      <c r="W492" s="36">
        <v>3410</v>
      </c>
      <c r="X492" s="37">
        <v>0</v>
      </c>
      <c r="Y492" s="38" t="s">
        <v>61</v>
      </c>
      <c r="Z492" s="37">
        <v>0</v>
      </c>
      <c r="AA492" s="164">
        <v>0.10000000000000009</v>
      </c>
      <c r="AC492" s="165"/>
    </row>
    <row r="493" spans="1:29" ht="15.75" x14ac:dyDescent="0.25">
      <c r="A493" s="180" t="s">
        <v>1112</v>
      </c>
      <c r="B493" s="188" t="s">
        <v>1113</v>
      </c>
      <c r="C493" s="188"/>
      <c r="D493" s="176" t="s">
        <v>56</v>
      </c>
      <c r="E493" s="189">
        <v>41092</v>
      </c>
      <c r="F493" s="178" t="s">
        <v>57</v>
      </c>
      <c r="G493" s="180"/>
      <c r="H493" s="180" t="s">
        <v>58</v>
      </c>
      <c r="I493" s="180" t="s">
        <v>97</v>
      </c>
      <c r="J493" s="187">
        <v>1763.85</v>
      </c>
      <c r="K493" s="191"/>
      <c r="L493" s="180" t="s">
        <v>129</v>
      </c>
      <c r="M493" s="180" t="s">
        <v>13</v>
      </c>
      <c r="N493" s="184">
        <v>1636.03</v>
      </c>
      <c r="O493" s="184">
        <v>1800</v>
      </c>
      <c r="P493" s="184">
        <v>0</v>
      </c>
      <c r="Q493" s="184">
        <v>1390</v>
      </c>
      <c r="R493" s="184">
        <v>1800</v>
      </c>
      <c r="S493" s="184"/>
      <c r="T493" s="192">
        <v>41091</v>
      </c>
      <c r="U493" s="193">
        <v>1</v>
      </c>
      <c r="V493" s="39" t="s">
        <v>1111</v>
      </c>
      <c r="W493" s="36">
        <v>1390</v>
      </c>
      <c r="X493" s="37">
        <v>0</v>
      </c>
      <c r="Y493" s="38" t="s">
        <v>61</v>
      </c>
      <c r="Z493" s="37">
        <v>0</v>
      </c>
      <c r="AA493" s="164">
        <v>9.9999999999999867E-2</v>
      </c>
      <c r="AC493" s="165"/>
    </row>
    <row r="494" spans="1:29" ht="15.75" x14ac:dyDescent="0.25">
      <c r="A494" s="180" t="s">
        <v>1114</v>
      </c>
      <c r="B494" s="188" t="s">
        <v>1115</v>
      </c>
      <c r="C494" s="188"/>
      <c r="D494" s="176" t="s">
        <v>56</v>
      </c>
      <c r="E494" s="189">
        <v>41092</v>
      </c>
      <c r="F494" s="178" t="s">
        <v>57</v>
      </c>
      <c r="G494" s="180"/>
      <c r="H494" s="180" t="s">
        <v>58</v>
      </c>
      <c r="I494" s="180" t="s">
        <v>97</v>
      </c>
      <c r="J494" s="187">
        <v>1167.44</v>
      </c>
      <c r="K494" s="191"/>
      <c r="L494" s="180" t="s">
        <v>14</v>
      </c>
      <c r="M494" s="180" t="s">
        <v>14</v>
      </c>
      <c r="N494" s="184">
        <v>1082.8399999999999</v>
      </c>
      <c r="O494" s="184">
        <v>1190</v>
      </c>
      <c r="P494" s="184">
        <v>0</v>
      </c>
      <c r="Q494" s="184">
        <v>920</v>
      </c>
      <c r="R494" s="184">
        <v>1190</v>
      </c>
      <c r="S494" s="184"/>
      <c r="T494" s="192">
        <v>41091</v>
      </c>
      <c r="U494" s="193">
        <v>1</v>
      </c>
      <c r="V494" s="39" t="s">
        <v>1111</v>
      </c>
      <c r="W494" s="36">
        <v>920</v>
      </c>
      <c r="X494" s="37">
        <v>0</v>
      </c>
      <c r="Y494" s="38" t="s">
        <v>61</v>
      </c>
      <c r="Z494" s="37">
        <v>0</v>
      </c>
      <c r="AA494" s="164">
        <v>9.9999999999999867E-2</v>
      </c>
      <c r="AC494" s="165"/>
    </row>
    <row r="495" spans="1:29" ht="15.75" x14ac:dyDescent="0.25">
      <c r="A495" s="180" t="s">
        <v>1116</v>
      </c>
      <c r="B495" s="188" t="s">
        <v>1117</v>
      </c>
      <c r="C495" s="188"/>
      <c r="D495" s="176" t="s">
        <v>56</v>
      </c>
      <c r="E495" s="189">
        <v>41046</v>
      </c>
      <c r="F495" s="178" t="s">
        <v>57</v>
      </c>
      <c r="G495" s="180"/>
      <c r="H495" s="180" t="s">
        <v>58</v>
      </c>
      <c r="I495" s="180" t="s">
        <v>59</v>
      </c>
      <c r="J495" s="187">
        <v>12865.19</v>
      </c>
      <c r="K495" s="191"/>
      <c r="L495" s="180" t="s">
        <v>60</v>
      </c>
      <c r="M495" s="180" t="s">
        <v>12</v>
      </c>
      <c r="N495" s="184">
        <v>46147.199999999997</v>
      </c>
      <c r="O495" s="184">
        <v>0</v>
      </c>
      <c r="P495" s="184">
        <v>0</v>
      </c>
      <c r="Q495" s="184">
        <v>39207.480000000003</v>
      </c>
      <c r="R495" s="184">
        <v>50760</v>
      </c>
      <c r="S495" s="184"/>
      <c r="T495" s="192">
        <v>41030</v>
      </c>
      <c r="U495" s="193" t="s">
        <v>57</v>
      </c>
      <c r="V495" s="39"/>
      <c r="W495" s="36">
        <v>39207.480000000003</v>
      </c>
      <c r="X495" s="37">
        <v>0</v>
      </c>
      <c r="Y495" s="38" t="s">
        <v>61</v>
      </c>
      <c r="Z495" s="37">
        <v>0</v>
      </c>
      <c r="AA495" s="164">
        <v>9.999990560641514E-2</v>
      </c>
      <c r="AC495" s="165"/>
    </row>
    <row r="496" spans="1:29" ht="15.75" x14ac:dyDescent="0.25">
      <c r="A496" s="180" t="s">
        <v>1118</v>
      </c>
      <c r="B496" s="188" t="s">
        <v>1119</v>
      </c>
      <c r="C496" s="188"/>
      <c r="D496" s="176" t="s">
        <v>56</v>
      </c>
      <c r="E496" s="189">
        <v>41092</v>
      </c>
      <c r="F496" s="190">
        <v>41158</v>
      </c>
      <c r="G496" s="180"/>
      <c r="H496" s="180" t="s">
        <v>58</v>
      </c>
      <c r="I496" s="180" t="s">
        <v>97</v>
      </c>
      <c r="J496" s="187">
        <v>0</v>
      </c>
      <c r="K496" s="191"/>
      <c r="L496" s="180" t="s">
        <v>79</v>
      </c>
      <c r="M496" s="180" t="s">
        <v>12</v>
      </c>
      <c r="N496" s="184">
        <v>0</v>
      </c>
      <c r="O496" s="184">
        <v>92960</v>
      </c>
      <c r="P496" s="184">
        <v>0</v>
      </c>
      <c r="Q496" s="184">
        <v>71798.289999999994</v>
      </c>
      <c r="R496" s="184">
        <v>92960</v>
      </c>
      <c r="S496" s="184"/>
      <c r="T496" s="192">
        <v>41091</v>
      </c>
      <c r="U496" s="193">
        <v>1</v>
      </c>
      <c r="V496" s="39" t="s">
        <v>1120</v>
      </c>
      <c r="W496" s="36">
        <v>0</v>
      </c>
      <c r="X496" s="37">
        <v>-71798.289999999994</v>
      </c>
      <c r="Y496" s="38" t="s">
        <v>61</v>
      </c>
      <c r="Z496" s="37">
        <v>-71798.289999999994</v>
      </c>
      <c r="AA496" s="164">
        <v>0.1</v>
      </c>
      <c r="AC496" s="165"/>
    </row>
    <row r="497" spans="1:29" ht="15.75" x14ac:dyDescent="0.25">
      <c r="A497" s="180" t="s">
        <v>1121</v>
      </c>
      <c r="B497" s="188" t="s">
        <v>1122</v>
      </c>
      <c r="C497" s="188"/>
      <c r="D497" s="176" t="s">
        <v>56</v>
      </c>
      <c r="E497" s="189">
        <v>41121</v>
      </c>
      <c r="F497" s="190">
        <v>41134</v>
      </c>
      <c r="G497" s="180"/>
      <c r="H497" s="180" t="s">
        <v>78</v>
      </c>
      <c r="I497" s="180" t="s">
        <v>97</v>
      </c>
      <c r="J497" s="187">
        <v>99930.06</v>
      </c>
      <c r="K497" s="191"/>
      <c r="L497" s="180" t="s">
        <v>79</v>
      </c>
      <c r="M497" s="180" t="s">
        <v>12</v>
      </c>
      <c r="N497" s="184">
        <v>63230.22</v>
      </c>
      <c r="O497" s="184">
        <v>0</v>
      </c>
      <c r="P497" s="184">
        <v>0</v>
      </c>
      <c r="Q497" s="184">
        <v>53721.51</v>
      </c>
      <c r="R497" s="184">
        <v>103650</v>
      </c>
      <c r="S497" s="184"/>
      <c r="T497" s="192">
        <v>41091</v>
      </c>
      <c r="U497" s="193" t="s">
        <v>57</v>
      </c>
      <c r="V497" s="39"/>
      <c r="W497" s="36">
        <v>53721.51</v>
      </c>
      <c r="X497" s="37">
        <v>0</v>
      </c>
      <c r="Y497" s="38" t="s">
        <v>61</v>
      </c>
      <c r="Z497" s="37">
        <v>0</v>
      </c>
      <c r="AA497" s="164">
        <v>0.10000004749311509</v>
      </c>
      <c r="AC497" s="165"/>
    </row>
    <row r="498" spans="1:29" ht="15.75" x14ac:dyDescent="0.25">
      <c r="A498" s="180" t="s">
        <v>1123</v>
      </c>
      <c r="B498" s="188" t="s">
        <v>1124</v>
      </c>
      <c r="C498" s="188"/>
      <c r="D498" s="176" t="s">
        <v>56</v>
      </c>
      <c r="E498" s="189">
        <v>41309</v>
      </c>
      <c r="F498" s="190">
        <v>41310</v>
      </c>
      <c r="G498" s="180"/>
      <c r="H498" s="180" t="s">
        <v>78</v>
      </c>
      <c r="I498" s="180" t="s">
        <v>97</v>
      </c>
      <c r="J498" s="187">
        <v>159777.85</v>
      </c>
      <c r="K498" s="191"/>
      <c r="L498" s="180" t="s">
        <v>79</v>
      </c>
      <c r="M498" s="180" t="s">
        <v>12</v>
      </c>
      <c r="N498" s="184">
        <v>129889.15</v>
      </c>
      <c r="O498" s="184">
        <v>31080</v>
      </c>
      <c r="P498" s="184">
        <v>0</v>
      </c>
      <c r="Q498" s="184">
        <v>112556.24</v>
      </c>
      <c r="R498" s="184">
        <v>170220</v>
      </c>
      <c r="S498" s="184"/>
      <c r="T498" s="192">
        <v>41306</v>
      </c>
      <c r="U498" s="193">
        <v>0.1825872400422982</v>
      </c>
      <c r="V498" s="39" t="s">
        <v>580</v>
      </c>
      <c r="W498" s="36">
        <v>110356.12</v>
      </c>
      <c r="X498" s="37">
        <v>-2200.1200000000099</v>
      </c>
      <c r="Y498" s="38" t="s">
        <v>61</v>
      </c>
      <c r="Z498" s="37">
        <v>-2200.1200000000099</v>
      </c>
      <c r="AA498" s="164">
        <v>9.9999972561219064E-2</v>
      </c>
      <c r="AC498" s="165"/>
    </row>
    <row r="499" spans="1:29" ht="15.75" x14ac:dyDescent="0.25">
      <c r="A499" s="180" t="s">
        <v>1125</v>
      </c>
      <c r="B499" s="188" t="s">
        <v>1126</v>
      </c>
      <c r="C499" s="188"/>
      <c r="D499" s="176" t="s">
        <v>56</v>
      </c>
      <c r="E499" s="189">
        <v>41039</v>
      </c>
      <c r="F499" s="178" t="s">
        <v>57</v>
      </c>
      <c r="G499" s="180"/>
      <c r="H499" s="180" t="s">
        <v>58</v>
      </c>
      <c r="I499" s="180" t="s">
        <v>59</v>
      </c>
      <c r="J499" s="187">
        <v>37242.46</v>
      </c>
      <c r="K499" s="191"/>
      <c r="L499" s="180" t="s">
        <v>235</v>
      </c>
      <c r="M499" s="180" t="s">
        <v>12</v>
      </c>
      <c r="N499" s="184">
        <v>30902.14</v>
      </c>
      <c r="O499" s="184">
        <v>0</v>
      </c>
      <c r="P499" s="184">
        <v>0</v>
      </c>
      <c r="Q499" s="184">
        <v>27431</v>
      </c>
      <c r="R499" s="184">
        <v>37242</v>
      </c>
      <c r="S499" s="184"/>
      <c r="T499" s="192">
        <v>41030</v>
      </c>
      <c r="U499" s="193" t="s">
        <v>57</v>
      </c>
      <c r="V499" s="39" t="s">
        <v>112</v>
      </c>
      <c r="W499" s="36">
        <v>26255</v>
      </c>
      <c r="X499" s="37">
        <v>-1176</v>
      </c>
      <c r="Y499" s="38" t="s">
        <v>61</v>
      </c>
      <c r="Z499" s="37">
        <v>-1176</v>
      </c>
      <c r="AA499" s="164">
        <v>0.10000017798123007</v>
      </c>
      <c r="AC499" s="165"/>
    </row>
    <row r="500" spans="1:29" ht="15.75" x14ac:dyDescent="0.25">
      <c r="A500" s="180" t="s">
        <v>1127</v>
      </c>
      <c r="B500" s="188" t="s">
        <v>1128</v>
      </c>
      <c r="C500" s="188"/>
      <c r="D500" s="176" t="s">
        <v>56</v>
      </c>
      <c r="E500" s="189">
        <v>41018</v>
      </c>
      <c r="F500" s="178" t="s">
        <v>57</v>
      </c>
      <c r="G500" s="180"/>
      <c r="H500" s="180" t="s">
        <v>58</v>
      </c>
      <c r="I500" s="180" t="s">
        <v>103</v>
      </c>
      <c r="J500" s="187">
        <v>9775.4599999999991</v>
      </c>
      <c r="K500" s="191"/>
      <c r="L500" s="180" t="s">
        <v>67</v>
      </c>
      <c r="M500" s="180" t="s">
        <v>14</v>
      </c>
      <c r="N500" s="184">
        <v>8551.73</v>
      </c>
      <c r="O500" s="184">
        <v>9410</v>
      </c>
      <c r="P500" s="184">
        <v>0</v>
      </c>
      <c r="Q500" s="184">
        <v>7265.7</v>
      </c>
      <c r="R500" s="184">
        <v>9410</v>
      </c>
      <c r="S500" s="184"/>
      <c r="T500" s="192">
        <v>41000</v>
      </c>
      <c r="U500" s="193">
        <v>1</v>
      </c>
      <c r="V500" s="39"/>
      <c r="W500" s="36">
        <v>7265.7</v>
      </c>
      <c r="X500" s="37">
        <v>0</v>
      </c>
      <c r="Y500" s="38" t="s">
        <v>61</v>
      </c>
      <c r="Z500" s="37">
        <v>0</v>
      </c>
      <c r="AA500" s="164">
        <v>0.10000014149185654</v>
      </c>
      <c r="AC500" s="165"/>
    </row>
    <row r="501" spans="1:29" ht="15.75" x14ac:dyDescent="0.25">
      <c r="A501" s="180" t="s">
        <v>1129</v>
      </c>
      <c r="B501" s="188" t="s">
        <v>1130</v>
      </c>
      <c r="C501" s="188"/>
      <c r="D501" s="176" t="s">
        <v>56</v>
      </c>
      <c r="E501" s="189">
        <v>41037</v>
      </c>
      <c r="F501" s="190">
        <v>41443</v>
      </c>
      <c r="G501" s="180"/>
      <c r="H501" s="180" t="s">
        <v>78</v>
      </c>
      <c r="I501" s="180" t="s">
        <v>97</v>
      </c>
      <c r="J501" s="187">
        <v>125437.52</v>
      </c>
      <c r="K501" s="191"/>
      <c r="L501" s="180" t="s">
        <v>111</v>
      </c>
      <c r="M501" s="180" t="s">
        <v>12</v>
      </c>
      <c r="N501" s="184">
        <v>66455.77</v>
      </c>
      <c r="O501" s="184">
        <v>14570</v>
      </c>
      <c r="P501" s="184">
        <v>0</v>
      </c>
      <c r="Q501" s="184">
        <v>72860</v>
      </c>
      <c r="R501" s="184">
        <v>126480</v>
      </c>
      <c r="S501" s="184"/>
      <c r="T501" s="192">
        <v>41030</v>
      </c>
      <c r="U501" s="193">
        <v>0.11519607843137254</v>
      </c>
      <c r="V501" s="39" t="s">
        <v>207</v>
      </c>
      <c r="W501" s="36">
        <v>56462</v>
      </c>
      <c r="X501" s="37">
        <v>-16398</v>
      </c>
      <c r="Y501" s="38" t="s">
        <v>61</v>
      </c>
      <c r="Z501" s="37">
        <v>-16398</v>
      </c>
      <c r="AA501" s="164">
        <v>9.9999933790553719E-2</v>
      </c>
      <c r="AC501" s="165"/>
    </row>
    <row r="502" spans="1:29" ht="15.75" x14ac:dyDescent="0.25">
      <c r="A502" s="180" t="s">
        <v>1131</v>
      </c>
      <c r="B502" s="188" t="s">
        <v>1132</v>
      </c>
      <c r="C502" s="188"/>
      <c r="D502" s="176" t="s">
        <v>56</v>
      </c>
      <c r="E502" s="189">
        <v>41018</v>
      </c>
      <c r="F502" s="190">
        <v>41326</v>
      </c>
      <c r="G502" s="180"/>
      <c r="H502" s="180" t="s">
        <v>78</v>
      </c>
      <c r="I502" s="180" t="s">
        <v>97</v>
      </c>
      <c r="J502" s="187">
        <v>147887.28</v>
      </c>
      <c r="K502" s="191"/>
      <c r="L502" s="180" t="s">
        <v>60</v>
      </c>
      <c r="M502" s="180" t="s">
        <v>12</v>
      </c>
      <c r="N502" s="184">
        <v>143259.71</v>
      </c>
      <c r="O502" s="184">
        <v>0</v>
      </c>
      <c r="P502" s="184">
        <v>0</v>
      </c>
      <c r="Q502" s="184">
        <v>121715.98</v>
      </c>
      <c r="R502" s="184">
        <v>166340</v>
      </c>
      <c r="S502" s="184"/>
      <c r="T502" s="192">
        <v>41306</v>
      </c>
      <c r="U502" s="193" t="s">
        <v>57</v>
      </c>
      <c r="V502" s="39" t="s">
        <v>957</v>
      </c>
      <c r="W502" s="36">
        <v>121715.98</v>
      </c>
      <c r="X502" s="37">
        <v>0</v>
      </c>
      <c r="Y502" s="38" t="s">
        <v>61</v>
      </c>
      <c r="Z502" s="37">
        <v>0</v>
      </c>
      <c r="AA502" s="164">
        <v>0.10000001182467844</v>
      </c>
      <c r="AC502" s="165"/>
    </row>
    <row r="503" spans="1:29" ht="15.75" x14ac:dyDescent="0.25">
      <c r="A503" s="180" t="s">
        <v>1133</v>
      </c>
      <c r="B503" s="188" t="s">
        <v>1134</v>
      </c>
      <c r="C503" s="188"/>
      <c r="D503" s="176" t="s">
        <v>56</v>
      </c>
      <c r="E503" s="189">
        <v>41037</v>
      </c>
      <c r="F503" s="178" t="s">
        <v>57</v>
      </c>
      <c r="G503" s="180"/>
      <c r="H503" s="180" t="s">
        <v>58</v>
      </c>
      <c r="I503" s="180" t="s">
        <v>59</v>
      </c>
      <c r="J503" s="187">
        <v>8546.3700000000008</v>
      </c>
      <c r="K503" s="191"/>
      <c r="L503" s="180" t="s">
        <v>67</v>
      </c>
      <c r="M503" s="180" t="s">
        <v>14</v>
      </c>
      <c r="N503" s="184">
        <v>12182.26</v>
      </c>
      <c r="O503" s="184">
        <v>0</v>
      </c>
      <c r="P503" s="184">
        <v>0</v>
      </c>
      <c r="Q503" s="184">
        <v>10350.26</v>
      </c>
      <c r="R503" s="184">
        <v>13400</v>
      </c>
      <c r="S503" s="184"/>
      <c r="T503" s="192">
        <v>41030</v>
      </c>
      <c r="U503" s="193" t="s">
        <v>57</v>
      </c>
      <c r="V503" s="39"/>
      <c r="W503" s="36">
        <v>10350.26</v>
      </c>
      <c r="X503" s="37">
        <v>0</v>
      </c>
      <c r="Y503" s="38" t="s">
        <v>61</v>
      </c>
      <c r="Z503" s="37">
        <v>0</v>
      </c>
      <c r="AA503" s="164">
        <v>0.10000035937514307</v>
      </c>
      <c r="AC503" s="165"/>
    </row>
    <row r="504" spans="1:29" ht="15.75" x14ac:dyDescent="0.25">
      <c r="A504" s="180" t="s">
        <v>1135</v>
      </c>
      <c r="B504" s="188" t="s">
        <v>1136</v>
      </c>
      <c r="C504" s="188"/>
      <c r="D504" s="176" t="s">
        <v>56</v>
      </c>
      <c r="E504" s="189">
        <v>41037</v>
      </c>
      <c r="F504" s="190">
        <v>41073</v>
      </c>
      <c r="G504" s="180"/>
      <c r="H504" s="180" t="s">
        <v>78</v>
      </c>
      <c r="I504" s="180" t="s">
        <v>59</v>
      </c>
      <c r="J504" s="187">
        <v>94488.39</v>
      </c>
      <c r="K504" s="191"/>
      <c r="L504" s="180" t="s">
        <v>60</v>
      </c>
      <c r="M504" s="180" t="s">
        <v>12</v>
      </c>
      <c r="N504" s="184">
        <v>68609.98</v>
      </c>
      <c r="O504" s="184">
        <v>0</v>
      </c>
      <c r="P504" s="184">
        <v>0</v>
      </c>
      <c r="Q504" s="184">
        <v>71560</v>
      </c>
      <c r="R504" s="184">
        <v>97267</v>
      </c>
      <c r="S504" s="184"/>
      <c r="T504" s="192">
        <v>41030</v>
      </c>
      <c r="U504" s="193" t="s">
        <v>57</v>
      </c>
      <c r="V504" s="39" t="s">
        <v>954</v>
      </c>
      <c r="W504" s="36">
        <v>58292.251486830915</v>
      </c>
      <c r="X504" s="37">
        <v>-13267.748513169085</v>
      </c>
      <c r="Y504" s="38" t="s">
        <v>61</v>
      </c>
      <c r="Z504" s="37">
        <v>-13267.748513169085</v>
      </c>
      <c r="AA504" s="164">
        <v>0.10000000000000009</v>
      </c>
      <c r="AC504" s="165"/>
    </row>
    <row r="505" spans="1:29" ht="15.75" x14ac:dyDescent="0.25">
      <c r="A505" s="180" t="s">
        <v>1137</v>
      </c>
      <c r="B505" s="188" t="s">
        <v>1138</v>
      </c>
      <c r="C505" s="188"/>
      <c r="D505" s="176" t="s">
        <v>56</v>
      </c>
      <c r="E505" s="189">
        <v>41158</v>
      </c>
      <c r="F505" s="190">
        <v>41393</v>
      </c>
      <c r="G505" s="180"/>
      <c r="H505" s="180" t="s">
        <v>78</v>
      </c>
      <c r="I505" s="180" t="s">
        <v>97</v>
      </c>
      <c r="J505" s="187">
        <v>97490.49</v>
      </c>
      <c r="K505" s="191"/>
      <c r="L505" s="180" t="s">
        <v>64</v>
      </c>
      <c r="M505" s="180" t="s">
        <v>12</v>
      </c>
      <c r="N505" s="184">
        <v>86049.06</v>
      </c>
      <c r="O505" s="184">
        <v>21930</v>
      </c>
      <c r="P505" s="184">
        <v>0</v>
      </c>
      <c r="Q505" s="184">
        <v>73108.800000000003</v>
      </c>
      <c r="R505" s="184">
        <v>103410</v>
      </c>
      <c r="S505" s="184"/>
      <c r="T505" s="192">
        <v>41365</v>
      </c>
      <c r="U505" s="193">
        <v>0.21206846533217291</v>
      </c>
      <c r="V505" s="39" t="s">
        <v>155</v>
      </c>
      <c r="W505" s="36">
        <v>73108.800000000003</v>
      </c>
      <c r="X505" s="37">
        <v>0</v>
      </c>
      <c r="Y505" s="38" t="s">
        <v>61</v>
      </c>
      <c r="Z505" s="37">
        <v>0</v>
      </c>
      <c r="AA505" s="164">
        <v>0.10000003068017316</v>
      </c>
      <c r="AC505" s="165"/>
    </row>
    <row r="506" spans="1:29" ht="15.75" x14ac:dyDescent="0.25">
      <c r="A506" s="180" t="s">
        <v>1139</v>
      </c>
      <c r="B506" s="188" t="s">
        <v>1140</v>
      </c>
      <c r="C506" s="188"/>
      <c r="D506" s="176" t="s">
        <v>56</v>
      </c>
      <c r="E506" s="189">
        <v>41205</v>
      </c>
      <c r="F506" s="178" t="s">
        <v>57</v>
      </c>
      <c r="G506" s="180"/>
      <c r="H506" s="180" t="s">
        <v>58</v>
      </c>
      <c r="I506" s="180" t="s">
        <v>97</v>
      </c>
      <c r="J506" s="187">
        <v>26838.81</v>
      </c>
      <c r="K506" s="191"/>
      <c r="L506" s="180" t="s">
        <v>223</v>
      </c>
      <c r="M506" s="180" t="s">
        <v>16</v>
      </c>
      <c r="N506" s="184">
        <v>2924</v>
      </c>
      <c r="O506" s="184">
        <v>27970</v>
      </c>
      <c r="P506" s="184">
        <v>0</v>
      </c>
      <c r="Q506" s="184">
        <v>2484.2800000000002</v>
      </c>
      <c r="R506" s="184">
        <v>17970</v>
      </c>
      <c r="S506" s="184"/>
      <c r="T506" s="192">
        <v>41183</v>
      </c>
      <c r="U506" s="193">
        <v>1.5564830272676684</v>
      </c>
      <c r="V506" s="39" t="s">
        <v>98</v>
      </c>
      <c r="W506" s="36">
        <v>2484.2800000000002</v>
      </c>
      <c r="X506" s="37">
        <v>0</v>
      </c>
      <c r="Y506" s="38" t="s">
        <v>61</v>
      </c>
      <c r="Z506" s="37">
        <v>0</v>
      </c>
      <c r="AA506" s="164">
        <v>0.10000091792142252</v>
      </c>
      <c r="AC506" s="165"/>
    </row>
    <row r="507" spans="1:29" ht="15.75" x14ac:dyDescent="0.25">
      <c r="A507" s="180" t="s">
        <v>1141</v>
      </c>
      <c r="B507" s="188" t="s">
        <v>1142</v>
      </c>
      <c r="C507" s="188"/>
      <c r="D507" s="176" t="s">
        <v>56</v>
      </c>
      <c r="E507" s="189">
        <v>41025</v>
      </c>
      <c r="F507" s="178" t="s">
        <v>57</v>
      </c>
      <c r="G507" s="180"/>
      <c r="H507" s="180" t="s">
        <v>58</v>
      </c>
      <c r="I507" s="180" t="s">
        <v>59</v>
      </c>
      <c r="J507" s="187">
        <v>2633.24</v>
      </c>
      <c r="K507" s="191"/>
      <c r="L507" s="180" t="s">
        <v>67</v>
      </c>
      <c r="M507" s="180" t="s">
        <v>14</v>
      </c>
      <c r="N507" s="184">
        <v>4943.13</v>
      </c>
      <c r="O507" s="184">
        <v>2710</v>
      </c>
      <c r="P507" s="184">
        <v>0</v>
      </c>
      <c r="Q507" s="184">
        <v>4199.7700000000004</v>
      </c>
      <c r="R507" s="184">
        <v>5440</v>
      </c>
      <c r="S507" s="184"/>
      <c r="T507" s="192">
        <v>41000</v>
      </c>
      <c r="U507" s="193">
        <v>0.49816176470588236</v>
      </c>
      <c r="V507" s="39"/>
      <c r="W507" s="36">
        <v>4199.7700000000004</v>
      </c>
      <c r="X507" s="37">
        <v>0</v>
      </c>
      <c r="Y507" s="38" t="s">
        <v>61</v>
      </c>
      <c r="Z507" s="37">
        <v>0</v>
      </c>
      <c r="AA507" s="164">
        <v>0.10000015799708106</v>
      </c>
      <c r="AC507" s="165"/>
    </row>
    <row r="508" spans="1:29" ht="15.75" x14ac:dyDescent="0.25">
      <c r="A508" s="180" t="s">
        <v>1143</v>
      </c>
      <c r="B508" s="188" t="s">
        <v>1144</v>
      </c>
      <c r="C508" s="188"/>
      <c r="D508" s="176" t="s">
        <v>56</v>
      </c>
      <c r="E508" s="189">
        <v>41044</v>
      </c>
      <c r="F508" s="190">
        <v>41519</v>
      </c>
      <c r="G508" s="180"/>
      <c r="H508" s="180" t="s">
        <v>78</v>
      </c>
      <c r="I508" s="180" t="s">
        <v>97</v>
      </c>
      <c r="J508" s="187">
        <v>47814.400000000001</v>
      </c>
      <c r="K508" s="191"/>
      <c r="L508" s="180" t="s">
        <v>67</v>
      </c>
      <c r="M508" s="180" t="s">
        <v>14</v>
      </c>
      <c r="N508" s="184">
        <v>134468.16581000001</v>
      </c>
      <c r="O508" s="184">
        <v>0</v>
      </c>
      <c r="P508" s="184">
        <v>0</v>
      </c>
      <c r="Q508" s="184">
        <v>114246.53</v>
      </c>
      <c r="R508" s="184">
        <v>147910</v>
      </c>
      <c r="S508" s="184"/>
      <c r="T508" s="192">
        <v>41030</v>
      </c>
      <c r="U508" s="193" t="s">
        <v>57</v>
      </c>
      <c r="V508" s="39" t="s">
        <v>189</v>
      </c>
      <c r="W508" s="36">
        <v>114246.53</v>
      </c>
      <c r="X508" s="37">
        <v>0</v>
      </c>
      <c r="Y508" s="38" t="s">
        <v>61</v>
      </c>
      <c r="Z508" s="37">
        <v>0</v>
      </c>
      <c r="AA508" s="164">
        <v>0.10000000000000009</v>
      </c>
      <c r="AC508" s="165"/>
    </row>
    <row r="509" spans="1:29" ht="15.75" x14ac:dyDescent="0.25">
      <c r="A509" s="180" t="s">
        <v>1145</v>
      </c>
      <c r="B509" s="188" t="s">
        <v>1146</v>
      </c>
      <c r="C509" s="188"/>
      <c r="D509" s="176" t="s">
        <v>56</v>
      </c>
      <c r="E509" s="189">
        <v>41015</v>
      </c>
      <c r="F509" s="178" t="s">
        <v>57</v>
      </c>
      <c r="G509" s="180"/>
      <c r="H509" s="180" t="s">
        <v>58</v>
      </c>
      <c r="I509" s="180" t="s">
        <v>103</v>
      </c>
      <c r="J509" s="187">
        <v>12061.3</v>
      </c>
      <c r="K509" s="191"/>
      <c r="L509" s="180" t="s">
        <v>67</v>
      </c>
      <c r="M509" s="180" t="s">
        <v>14</v>
      </c>
      <c r="N509" s="184">
        <v>22819.68</v>
      </c>
      <c r="O509" s="184">
        <v>7000</v>
      </c>
      <c r="P509" s="184">
        <v>0</v>
      </c>
      <c r="Q509" s="184">
        <v>19388</v>
      </c>
      <c r="R509" s="184">
        <v>25100</v>
      </c>
      <c r="S509" s="184"/>
      <c r="T509" s="192">
        <v>41000</v>
      </c>
      <c r="U509" s="193">
        <v>0.2788844621513944</v>
      </c>
      <c r="V509" s="39"/>
      <c r="W509" s="36">
        <v>19388</v>
      </c>
      <c r="X509" s="37">
        <v>0</v>
      </c>
      <c r="Y509" s="38" t="s">
        <v>61</v>
      </c>
      <c r="Z509" s="37">
        <v>0</v>
      </c>
      <c r="AA509" s="164">
        <v>0.10000019281605921</v>
      </c>
      <c r="AC509" s="165"/>
    </row>
    <row r="510" spans="1:29" ht="15.75" x14ac:dyDescent="0.25">
      <c r="A510" s="180" t="s">
        <v>1147</v>
      </c>
      <c r="B510" s="188" t="s">
        <v>1148</v>
      </c>
      <c r="C510" s="188"/>
      <c r="D510" s="176" t="s">
        <v>56</v>
      </c>
      <c r="E510" s="189">
        <v>41039</v>
      </c>
      <c r="F510" s="178" t="s">
        <v>57</v>
      </c>
      <c r="G510" s="180"/>
      <c r="H510" s="180" t="s">
        <v>58</v>
      </c>
      <c r="I510" s="180" t="s">
        <v>59</v>
      </c>
      <c r="J510" s="187">
        <v>0</v>
      </c>
      <c r="K510" s="191"/>
      <c r="L510" s="180" t="s">
        <v>223</v>
      </c>
      <c r="M510" s="180" t="s">
        <v>16</v>
      </c>
      <c r="N510" s="184">
        <v>9481.91</v>
      </c>
      <c r="O510" s="184">
        <v>10430</v>
      </c>
      <c r="P510" s="184">
        <v>0</v>
      </c>
      <c r="Q510" s="184">
        <v>8056</v>
      </c>
      <c r="R510" s="184">
        <v>10430</v>
      </c>
      <c r="S510" s="184"/>
      <c r="T510" s="192">
        <v>41030</v>
      </c>
      <c r="U510" s="193">
        <v>1</v>
      </c>
      <c r="V510" s="39"/>
      <c r="W510" s="36">
        <v>8056</v>
      </c>
      <c r="X510" s="37">
        <v>0</v>
      </c>
      <c r="Y510" s="38" t="s">
        <v>61</v>
      </c>
      <c r="Z510" s="37">
        <v>0</v>
      </c>
      <c r="AA510" s="164">
        <v>9.9999767979285226E-2</v>
      </c>
      <c r="AC510" s="165"/>
    </row>
    <row r="511" spans="1:29" ht="15.75" x14ac:dyDescent="0.25">
      <c r="A511" s="180" t="s">
        <v>1149</v>
      </c>
      <c r="B511" s="188" t="s">
        <v>1150</v>
      </c>
      <c r="C511" s="188"/>
      <c r="D511" s="176" t="s">
        <v>56</v>
      </c>
      <c r="E511" s="189">
        <v>41037</v>
      </c>
      <c r="F511" s="178" t="s">
        <v>57</v>
      </c>
      <c r="G511" s="180"/>
      <c r="H511" s="180" t="s">
        <v>58</v>
      </c>
      <c r="I511" s="180" t="s">
        <v>103</v>
      </c>
      <c r="J511" s="187">
        <v>73726.97</v>
      </c>
      <c r="K511" s="191"/>
      <c r="L511" s="180" t="s">
        <v>79</v>
      </c>
      <c r="M511" s="180" t="s">
        <v>12</v>
      </c>
      <c r="N511" s="184">
        <v>44874.3</v>
      </c>
      <c r="O511" s="184">
        <v>57450</v>
      </c>
      <c r="P511" s="184">
        <v>0</v>
      </c>
      <c r="Q511" s="184">
        <v>38126</v>
      </c>
      <c r="R511" s="184">
        <v>97660</v>
      </c>
      <c r="S511" s="184"/>
      <c r="T511" s="192">
        <v>41030</v>
      </c>
      <c r="U511" s="193">
        <v>0.58826541060823268</v>
      </c>
      <c r="V511" s="39"/>
      <c r="W511" s="36">
        <v>38126</v>
      </c>
      <c r="X511" s="37">
        <v>0</v>
      </c>
      <c r="Y511" s="38" t="s">
        <v>61</v>
      </c>
      <c r="Z511" s="37">
        <v>0</v>
      </c>
      <c r="AA511" s="164">
        <v>9.9999950974167806E-2</v>
      </c>
      <c r="AC511" s="165"/>
    </row>
    <row r="512" spans="1:29" ht="15.75" x14ac:dyDescent="0.25">
      <c r="A512" s="180" t="s">
        <v>1151</v>
      </c>
      <c r="B512" s="188" t="s">
        <v>1152</v>
      </c>
      <c r="C512" s="188"/>
      <c r="D512" s="176" t="s">
        <v>56</v>
      </c>
      <c r="E512" s="189">
        <v>41478</v>
      </c>
      <c r="F512" s="178">
        <v>41481</v>
      </c>
      <c r="G512" s="180"/>
      <c r="H512" s="180" t="s">
        <v>78</v>
      </c>
      <c r="I512" s="180" t="s">
        <v>97</v>
      </c>
      <c r="J512" s="187">
        <v>36834.76</v>
      </c>
      <c r="K512" s="191"/>
      <c r="L512" s="180" t="s">
        <v>111</v>
      </c>
      <c r="M512" s="180" t="s">
        <v>12</v>
      </c>
      <c r="N512" s="184">
        <v>115206.39</v>
      </c>
      <c r="O512" s="184">
        <v>49660</v>
      </c>
      <c r="P512" s="184">
        <v>0</v>
      </c>
      <c r="Q512" s="184">
        <v>99694</v>
      </c>
      <c r="R512" s="184">
        <v>143010</v>
      </c>
      <c r="S512" s="184"/>
      <c r="T512" s="192">
        <v>41456</v>
      </c>
      <c r="U512" s="193">
        <v>0.34724844416474371</v>
      </c>
      <c r="V512" s="39"/>
      <c r="W512" s="36">
        <v>99694</v>
      </c>
      <c r="X512" s="37">
        <v>0</v>
      </c>
      <c r="Y512" s="38" t="s">
        <v>61</v>
      </c>
      <c r="Z512" s="37">
        <v>0</v>
      </c>
      <c r="AA512" s="164">
        <v>8.0000033748129029E-2</v>
      </c>
      <c r="AC512" s="165"/>
    </row>
    <row r="513" spans="1:29" ht="15.75" x14ac:dyDescent="0.25">
      <c r="A513" s="180" t="s">
        <v>1153</v>
      </c>
      <c r="B513" s="188" t="s">
        <v>1154</v>
      </c>
      <c r="C513" s="188"/>
      <c r="D513" s="176" t="s">
        <v>56</v>
      </c>
      <c r="E513" s="189">
        <v>41084</v>
      </c>
      <c r="F513" s="190">
        <v>41100</v>
      </c>
      <c r="G513" s="180"/>
      <c r="H513" s="180" t="s">
        <v>78</v>
      </c>
      <c r="I513" s="180" t="s">
        <v>59</v>
      </c>
      <c r="J513" s="187">
        <v>103894.13</v>
      </c>
      <c r="K513" s="191"/>
      <c r="L513" s="180" t="s">
        <v>79</v>
      </c>
      <c r="M513" s="180" t="s">
        <v>12</v>
      </c>
      <c r="N513" s="184">
        <v>59422.09</v>
      </c>
      <c r="O513" s="184">
        <v>0</v>
      </c>
      <c r="P513" s="184">
        <v>0</v>
      </c>
      <c r="Q513" s="184">
        <v>50486.06</v>
      </c>
      <c r="R513" s="184">
        <v>110690</v>
      </c>
      <c r="S513" s="184"/>
      <c r="T513" s="192">
        <v>41061</v>
      </c>
      <c r="U513" s="193" t="s">
        <v>57</v>
      </c>
      <c r="V513" s="39"/>
      <c r="W513" s="36">
        <v>50486.06</v>
      </c>
      <c r="X513" s="37">
        <v>0</v>
      </c>
      <c r="Y513" s="38" t="s">
        <v>61</v>
      </c>
      <c r="Z513" s="37">
        <v>0</v>
      </c>
      <c r="AA513" s="164">
        <v>9.9999951499520234E-2</v>
      </c>
      <c r="AC513" s="165"/>
    </row>
    <row r="514" spans="1:29" ht="15.75" x14ac:dyDescent="0.25">
      <c r="A514" s="180" t="s">
        <v>1155</v>
      </c>
      <c r="B514" s="188" t="s">
        <v>1156</v>
      </c>
      <c r="C514" s="188"/>
      <c r="D514" s="176" t="s">
        <v>56</v>
      </c>
      <c r="E514" s="189">
        <v>41025</v>
      </c>
      <c r="F514" s="178" t="s">
        <v>57</v>
      </c>
      <c r="G514" s="180"/>
      <c r="H514" s="180" t="s">
        <v>58</v>
      </c>
      <c r="I514" s="180" t="s">
        <v>59</v>
      </c>
      <c r="J514" s="187">
        <v>0</v>
      </c>
      <c r="K514" s="191"/>
      <c r="L514" s="180" t="s">
        <v>67</v>
      </c>
      <c r="M514" s="180" t="s">
        <v>14</v>
      </c>
      <c r="N514" s="184">
        <v>7617.54</v>
      </c>
      <c r="O514" s="184">
        <v>8380</v>
      </c>
      <c r="P514" s="184">
        <v>0</v>
      </c>
      <c r="Q514" s="184">
        <v>6472</v>
      </c>
      <c r="R514" s="184">
        <v>8380</v>
      </c>
      <c r="S514" s="184"/>
      <c r="T514" s="192">
        <v>41000</v>
      </c>
      <c r="U514" s="193">
        <v>1</v>
      </c>
      <c r="V514" s="39"/>
      <c r="W514" s="36">
        <v>6472</v>
      </c>
      <c r="X514" s="37">
        <v>0</v>
      </c>
      <c r="Y514" s="38" t="s">
        <v>61</v>
      </c>
      <c r="Z514" s="37">
        <v>0</v>
      </c>
      <c r="AA514" s="164">
        <v>9.9999422386007897E-2</v>
      </c>
      <c r="AC514" s="165"/>
    </row>
    <row r="515" spans="1:29" ht="15.75" x14ac:dyDescent="0.25">
      <c r="A515" s="180" t="s">
        <v>1157</v>
      </c>
      <c r="B515" s="188" t="s">
        <v>1158</v>
      </c>
      <c r="C515" s="188"/>
      <c r="D515" s="176" t="s">
        <v>56</v>
      </c>
      <c r="E515" s="189">
        <v>41046</v>
      </c>
      <c r="F515" s="190">
        <v>41053</v>
      </c>
      <c r="G515" s="180"/>
      <c r="H515" s="180" t="s">
        <v>78</v>
      </c>
      <c r="I515" s="180" t="s">
        <v>97</v>
      </c>
      <c r="J515" s="187">
        <v>91436.58</v>
      </c>
      <c r="K515" s="191"/>
      <c r="L515" s="180" t="s">
        <v>79</v>
      </c>
      <c r="M515" s="180" t="s">
        <v>12</v>
      </c>
      <c r="N515" s="184">
        <v>74992.56</v>
      </c>
      <c r="O515" s="184">
        <v>34180</v>
      </c>
      <c r="P515" s="184">
        <v>0</v>
      </c>
      <c r="Q515" s="184">
        <v>63715</v>
      </c>
      <c r="R515" s="184">
        <v>116590</v>
      </c>
      <c r="S515" s="184"/>
      <c r="T515" s="192">
        <v>41030</v>
      </c>
      <c r="U515" s="193">
        <v>0.29316407925207993</v>
      </c>
      <c r="V515" s="39"/>
      <c r="W515" s="36">
        <v>63715</v>
      </c>
      <c r="X515" s="37">
        <v>0</v>
      </c>
      <c r="Y515" s="38" t="s">
        <v>61</v>
      </c>
      <c r="Z515" s="37">
        <v>0</v>
      </c>
      <c r="AA515" s="164">
        <v>0.10000007334061367</v>
      </c>
      <c r="AC515" s="165"/>
    </row>
    <row r="516" spans="1:29" ht="15.75" x14ac:dyDescent="0.25">
      <c r="A516" s="180" t="s">
        <v>1159</v>
      </c>
      <c r="B516" s="188" t="s">
        <v>1160</v>
      </c>
      <c r="C516" s="188"/>
      <c r="D516" s="176" t="s">
        <v>56</v>
      </c>
      <c r="E516" s="189">
        <v>41046</v>
      </c>
      <c r="F516" s="178" t="s">
        <v>57</v>
      </c>
      <c r="G516" s="180"/>
      <c r="H516" s="180" t="s">
        <v>58</v>
      </c>
      <c r="I516" s="180" t="s">
        <v>59</v>
      </c>
      <c r="J516" s="187">
        <v>37870.800000000003</v>
      </c>
      <c r="K516" s="191"/>
      <c r="L516" s="180" t="s">
        <v>64</v>
      </c>
      <c r="M516" s="180" t="s">
        <v>12</v>
      </c>
      <c r="N516" s="184">
        <v>33849.339999999997</v>
      </c>
      <c r="O516" s="184">
        <v>0</v>
      </c>
      <c r="P516" s="184">
        <v>0</v>
      </c>
      <c r="Q516" s="184">
        <v>28759</v>
      </c>
      <c r="R516" s="184">
        <v>37230</v>
      </c>
      <c r="S516" s="184"/>
      <c r="T516" s="192">
        <v>41030</v>
      </c>
      <c r="U516" s="193" t="s">
        <v>57</v>
      </c>
      <c r="V516" s="39"/>
      <c r="W516" s="36">
        <v>28759</v>
      </c>
      <c r="X516" s="37">
        <v>0</v>
      </c>
      <c r="Y516" s="38" t="s">
        <v>61</v>
      </c>
      <c r="Z516" s="37">
        <v>0</v>
      </c>
      <c r="AA516" s="164">
        <v>9.9999902509186001E-2</v>
      </c>
      <c r="AC516" s="165"/>
    </row>
    <row r="517" spans="1:29" ht="15.75" x14ac:dyDescent="0.25">
      <c r="A517" s="180" t="s">
        <v>1161</v>
      </c>
      <c r="B517" s="188" t="s">
        <v>1162</v>
      </c>
      <c r="C517" s="188"/>
      <c r="D517" s="176" t="s">
        <v>56</v>
      </c>
      <c r="E517" s="189">
        <v>41100</v>
      </c>
      <c r="F517" s="178" t="s">
        <v>57</v>
      </c>
      <c r="G517" s="180"/>
      <c r="H517" s="180" t="s">
        <v>58</v>
      </c>
      <c r="I517" s="180" t="s">
        <v>59</v>
      </c>
      <c r="J517" s="187">
        <v>16596.939999999999</v>
      </c>
      <c r="K517" s="191"/>
      <c r="L517" s="180" t="s">
        <v>129</v>
      </c>
      <c r="M517" s="180" t="s">
        <v>13</v>
      </c>
      <c r="N517" s="184">
        <v>8215.4599999999991</v>
      </c>
      <c r="O517" s="184">
        <v>0</v>
      </c>
      <c r="P517" s="184">
        <v>0</v>
      </c>
      <c r="Q517" s="184">
        <v>6980</v>
      </c>
      <c r="R517" s="184">
        <v>9040</v>
      </c>
      <c r="S517" s="184"/>
      <c r="T517" s="192">
        <v>41091</v>
      </c>
      <c r="U517" s="193" t="s">
        <v>57</v>
      </c>
      <c r="V517" s="39"/>
      <c r="W517" s="36">
        <v>6980</v>
      </c>
      <c r="X517" s="37">
        <v>0</v>
      </c>
      <c r="Y517" s="38" t="s">
        <v>61</v>
      </c>
      <c r="Z517" s="37">
        <v>0</v>
      </c>
      <c r="AA517" s="164">
        <v>9.9999999999999867E-2</v>
      </c>
      <c r="AC517" s="165"/>
    </row>
    <row r="518" spans="1:29" ht="15.75" x14ac:dyDescent="0.25">
      <c r="A518" s="180" t="s">
        <v>1163</v>
      </c>
      <c r="B518" s="188" t="s">
        <v>1164</v>
      </c>
      <c r="C518" s="188"/>
      <c r="D518" s="176" t="s">
        <v>56</v>
      </c>
      <c r="E518" s="189">
        <v>41025</v>
      </c>
      <c r="F518" s="178" t="s">
        <v>57</v>
      </c>
      <c r="G518" s="180"/>
      <c r="H518" s="180" t="s">
        <v>58</v>
      </c>
      <c r="I518" s="180" t="s">
        <v>97</v>
      </c>
      <c r="J518" s="187">
        <v>28397.33</v>
      </c>
      <c r="K518" s="191"/>
      <c r="L518" s="180" t="s">
        <v>67</v>
      </c>
      <c r="M518" s="180" t="s">
        <v>14</v>
      </c>
      <c r="N518" s="184">
        <v>25048.91</v>
      </c>
      <c r="O518" s="184">
        <v>27380</v>
      </c>
      <c r="P518" s="184">
        <v>0</v>
      </c>
      <c r="Q518" s="184">
        <v>21282</v>
      </c>
      <c r="R518" s="184">
        <v>27550</v>
      </c>
      <c r="S518" s="184"/>
      <c r="T518" s="192">
        <v>41000</v>
      </c>
      <c r="U518" s="193">
        <v>0.99382940108892925</v>
      </c>
      <c r="V518" s="167"/>
      <c r="W518" s="36">
        <v>21282</v>
      </c>
      <c r="X518" s="37">
        <v>0</v>
      </c>
      <c r="Y518" s="38" t="s">
        <v>61</v>
      </c>
      <c r="Z518" s="37">
        <v>0</v>
      </c>
      <c r="AA518" s="164">
        <v>9.9999824343682153E-2</v>
      </c>
      <c r="AC518" s="165"/>
    </row>
    <row r="519" spans="1:29" ht="15.75" x14ac:dyDescent="0.25">
      <c r="A519" s="180" t="s">
        <v>1165</v>
      </c>
      <c r="B519" s="188" t="s">
        <v>1166</v>
      </c>
      <c r="C519" s="188"/>
      <c r="D519" s="176" t="s">
        <v>56</v>
      </c>
      <c r="E519" s="189">
        <v>41084</v>
      </c>
      <c r="F519" s="190">
        <v>41100</v>
      </c>
      <c r="G519" s="180"/>
      <c r="H519" s="180" t="s">
        <v>78</v>
      </c>
      <c r="I519" s="180" t="s">
        <v>97</v>
      </c>
      <c r="J519" s="187">
        <v>7650.91</v>
      </c>
      <c r="K519" s="191"/>
      <c r="L519" s="180" t="s">
        <v>64</v>
      </c>
      <c r="M519" s="180" t="s">
        <v>12</v>
      </c>
      <c r="N519" s="184">
        <v>112885</v>
      </c>
      <c r="O519" s="184">
        <v>0</v>
      </c>
      <c r="P519" s="184">
        <v>0</v>
      </c>
      <c r="Q519" s="184">
        <v>95909.09</v>
      </c>
      <c r="R519" s="184">
        <v>132930</v>
      </c>
      <c r="S519" s="184"/>
      <c r="T519" s="192">
        <v>41061</v>
      </c>
      <c r="U519" s="193" t="s">
        <v>57</v>
      </c>
      <c r="V519" s="39"/>
      <c r="W519" s="36">
        <v>95909.09</v>
      </c>
      <c r="X519" s="37">
        <v>0</v>
      </c>
      <c r="Y519" s="38" t="s">
        <v>61</v>
      </c>
      <c r="Z519" s="37">
        <v>0</v>
      </c>
      <c r="AA519" s="164">
        <v>0.10000001042654039</v>
      </c>
      <c r="AC519" s="165"/>
    </row>
    <row r="520" spans="1:29" ht="15.75" x14ac:dyDescent="0.25">
      <c r="A520" s="180" t="s">
        <v>1167</v>
      </c>
      <c r="B520" s="188" t="s">
        <v>1168</v>
      </c>
      <c r="C520" s="188"/>
      <c r="D520" s="176" t="s">
        <v>56</v>
      </c>
      <c r="E520" s="189">
        <v>41072</v>
      </c>
      <c r="F520" s="178" t="s">
        <v>57</v>
      </c>
      <c r="G520" s="180"/>
      <c r="H520" s="180" t="s">
        <v>58</v>
      </c>
      <c r="I520" s="180" t="s">
        <v>59</v>
      </c>
      <c r="J520" s="187">
        <v>17655.88</v>
      </c>
      <c r="K520" s="191"/>
      <c r="L520" s="180" t="s">
        <v>106</v>
      </c>
      <c r="M520" s="180" t="s">
        <v>14</v>
      </c>
      <c r="N520" s="184">
        <v>12067.78</v>
      </c>
      <c r="O520" s="184">
        <v>10850</v>
      </c>
      <c r="P520" s="184">
        <v>0</v>
      </c>
      <c r="Q520" s="184">
        <v>13264</v>
      </c>
      <c r="R520" s="184">
        <v>17656</v>
      </c>
      <c r="S520" s="184"/>
      <c r="T520" s="192">
        <v>41061</v>
      </c>
      <c r="U520" s="193">
        <v>0.61452197553239696</v>
      </c>
      <c r="V520" s="39" t="s">
        <v>180</v>
      </c>
      <c r="W520" s="36">
        <v>10253</v>
      </c>
      <c r="X520" s="37">
        <v>-3011</v>
      </c>
      <c r="Y520" s="38" t="s">
        <v>61</v>
      </c>
      <c r="Z520" s="37">
        <v>-3011</v>
      </c>
      <c r="AA520" s="164">
        <v>9.999990884819665E-2</v>
      </c>
      <c r="AC520" s="165"/>
    </row>
    <row r="521" spans="1:29" ht="15.75" x14ac:dyDescent="0.25">
      <c r="A521" s="180" t="s">
        <v>1169</v>
      </c>
      <c r="B521" s="188" t="s">
        <v>1170</v>
      </c>
      <c r="C521" s="188"/>
      <c r="D521" s="176" t="s">
        <v>56</v>
      </c>
      <c r="E521" s="189">
        <v>41047</v>
      </c>
      <c r="F521" s="178" t="s">
        <v>57</v>
      </c>
      <c r="G521" s="180"/>
      <c r="H521" s="180" t="s">
        <v>58</v>
      </c>
      <c r="I521" s="180" t="s">
        <v>59</v>
      </c>
      <c r="J521" s="187">
        <v>0</v>
      </c>
      <c r="K521" s="191"/>
      <c r="L521" s="180" t="s">
        <v>106</v>
      </c>
      <c r="M521" s="180" t="s">
        <v>14</v>
      </c>
      <c r="N521" s="184">
        <v>16611</v>
      </c>
      <c r="O521" s="184">
        <v>17270</v>
      </c>
      <c r="P521" s="184">
        <v>0</v>
      </c>
      <c r="Q521" s="184">
        <v>14113</v>
      </c>
      <c r="R521" s="184">
        <v>18270</v>
      </c>
      <c r="S521" s="184"/>
      <c r="T521" s="192">
        <v>41030</v>
      </c>
      <c r="U521" s="193">
        <v>0.94526546250684185</v>
      </c>
      <c r="V521" s="39"/>
      <c r="W521" s="36">
        <v>14113</v>
      </c>
      <c r="X521" s="37">
        <v>0</v>
      </c>
      <c r="Y521" s="38" t="s">
        <v>61</v>
      </c>
      <c r="Z521" s="37">
        <v>0</v>
      </c>
      <c r="AA521" s="164">
        <v>9.9999933778825323E-2</v>
      </c>
      <c r="AC521" s="165"/>
    </row>
    <row r="522" spans="1:29" ht="15.75" x14ac:dyDescent="0.25">
      <c r="A522" s="180" t="s">
        <v>1171</v>
      </c>
      <c r="B522" s="188" t="s">
        <v>1172</v>
      </c>
      <c r="C522" s="188"/>
      <c r="D522" s="176" t="s">
        <v>56</v>
      </c>
      <c r="E522" s="189">
        <v>41079</v>
      </c>
      <c r="F522" s="178" t="s">
        <v>57</v>
      </c>
      <c r="G522" s="180"/>
      <c r="H522" s="180" t="s">
        <v>58</v>
      </c>
      <c r="I522" s="180" t="s">
        <v>59</v>
      </c>
      <c r="J522" s="187">
        <v>0</v>
      </c>
      <c r="K522" s="191"/>
      <c r="L522" s="180" t="s">
        <v>67</v>
      </c>
      <c r="M522" s="180" t="s">
        <v>14</v>
      </c>
      <c r="N522" s="184">
        <v>20262.060000000001</v>
      </c>
      <c r="O522" s="184">
        <v>19160</v>
      </c>
      <c r="P522" s="184">
        <v>0</v>
      </c>
      <c r="Q522" s="184">
        <v>17215</v>
      </c>
      <c r="R522" s="184">
        <v>22290</v>
      </c>
      <c r="S522" s="184"/>
      <c r="T522" s="192">
        <v>41061</v>
      </c>
      <c r="U522" s="193">
        <v>0.8595782862270076</v>
      </c>
      <c r="V522" s="39"/>
      <c r="W522" s="36">
        <v>17215</v>
      </c>
      <c r="X522" s="37">
        <v>0</v>
      </c>
      <c r="Y522" s="38" t="s">
        <v>61</v>
      </c>
      <c r="Z522" s="37">
        <v>0</v>
      </c>
      <c r="AA522" s="164">
        <v>0.10000027144334567</v>
      </c>
      <c r="AC522" s="165"/>
    </row>
    <row r="523" spans="1:29" ht="15.75" x14ac:dyDescent="0.25">
      <c r="A523" s="180" t="s">
        <v>1173</v>
      </c>
      <c r="B523" s="188" t="s">
        <v>1174</v>
      </c>
      <c r="C523" s="188"/>
      <c r="D523" s="176" t="s">
        <v>56</v>
      </c>
      <c r="E523" s="189">
        <v>41156</v>
      </c>
      <c r="F523" s="190">
        <v>41165</v>
      </c>
      <c r="G523" s="180"/>
      <c r="H523" s="180" t="s">
        <v>78</v>
      </c>
      <c r="I523" s="180" t="s">
        <v>59</v>
      </c>
      <c r="J523" s="187">
        <v>0</v>
      </c>
      <c r="K523" s="191"/>
      <c r="L523" s="180" t="s">
        <v>79</v>
      </c>
      <c r="M523" s="180" t="s">
        <v>12</v>
      </c>
      <c r="N523" s="184">
        <v>76562.67</v>
      </c>
      <c r="O523" s="184">
        <v>34560</v>
      </c>
      <c r="P523" s="184">
        <v>0</v>
      </c>
      <c r="Q523" s="184">
        <v>65049</v>
      </c>
      <c r="R523" s="184">
        <v>92980</v>
      </c>
      <c r="S523" s="184"/>
      <c r="T523" s="192">
        <v>41153</v>
      </c>
      <c r="U523" s="193">
        <v>0.3716928371692837</v>
      </c>
      <c r="V523" s="39"/>
      <c r="W523" s="36">
        <v>65049</v>
      </c>
      <c r="X523" s="37">
        <v>0</v>
      </c>
      <c r="Y523" s="38" t="s">
        <v>61</v>
      </c>
      <c r="Z523" s="37">
        <v>0</v>
      </c>
      <c r="AA523" s="164">
        <v>9.9999956898056519E-2</v>
      </c>
      <c r="AC523" s="165"/>
    </row>
    <row r="524" spans="1:29" ht="15.75" x14ac:dyDescent="0.25">
      <c r="A524" s="180" t="s">
        <v>1175</v>
      </c>
      <c r="B524" s="188" t="s">
        <v>1176</v>
      </c>
      <c r="C524" s="188"/>
      <c r="D524" s="176" t="s">
        <v>56</v>
      </c>
      <c r="E524" s="189">
        <v>41044</v>
      </c>
      <c r="F524" s="190">
        <v>41100</v>
      </c>
      <c r="G524" s="180"/>
      <c r="H524" s="180" t="s">
        <v>78</v>
      </c>
      <c r="I524" s="180" t="s">
        <v>97</v>
      </c>
      <c r="J524" s="187">
        <v>78209.58</v>
      </c>
      <c r="K524" s="191"/>
      <c r="L524" s="180" t="s">
        <v>129</v>
      </c>
      <c r="M524" s="180" t="s">
        <v>13</v>
      </c>
      <c r="N524" s="184">
        <v>70795.37</v>
      </c>
      <c r="O524" s="184">
        <v>9500</v>
      </c>
      <c r="P524" s="184">
        <v>0</v>
      </c>
      <c r="Q524" s="184">
        <v>60149</v>
      </c>
      <c r="R524" s="184">
        <v>77870</v>
      </c>
      <c r="S524" s="184"/>
      <c r="T524" s="192">
        <v>41030</v>
      </c>
      <c r="U524" s="193">
        <v>0.12199820213175806</v>
      </c>
      <c r="V524" s="39"/>
      <c r="W524" s="36">
        <v>60149</v>
      </c>
      <c r="X524" s="37">
        <v>0</v>
      </c>
      <c r="Y524" s="38" t="s">
        <v>61</v>
      </c>
      <c r="Z524" s="37">
        <v>0</v>
      </c>
      <c r="AA524" s="164">
        <v>9.9999953386784135E-2</v>
      </c>
      <c r="AC524" s="165"/>
    </row>
    <row r="525" spans="1:29" ht="15.75" x14ac:dyDescent="0.25">
      <c r="A525" s="180" t="s">
        <v>1177</v>
      </c>
      <c r="B525" s="188" t="s">
        <v>1178</v>
      </c>
      <c r="C525" s="188"/>
      <c r="D525" s="176" t="s">
        <v>56</v>
      </c>
      <c r="E525" s="189">
        <v>41100</v>
      </c>
      <c r="F525" s="190">
        <v>41133</v>
      </c>
      <c r="G525" s="180"/>
      <c r="H525" s="180" t="s">
        <v>78</v>
      </c>
      <c r="I525" s="180" t="s">
        <v>59</v>
      </c>
      <c r="J525" s="187">
        <v>55220.84</v>
      </c>
      <c r="K525" s="191"/>
      <c r="L525" s="180" t="s">
        <v>111</v>
      </c>
      <c r="M525" s="180" t="s">
        <v>12</v>
      </c>
      <c r="N525" s="184">
        <v>54036.07</v>
      </c>
      <c r="O525" s="184">
        <v>0</v>
      </c>
      <c r="P525" s="184">
        <v>0</v>
      </c>
      <c r="Q525" s="184">
        <v>45910</v>
      </c>
      <c r="R525" s="184">
        <v>84040</v>
      </c>
      <c r="S525" s="184"/>
      <c r="T525" s="192">
        <v>41091</v>
      </c>
      <c r="U525" s="193" t="s">
        <v>57</v>
      </c>
      <c r="V525" s="39"/>
      <c r="W525" s="36">
        <v>45910</v>
      </c>
      <c r="X525" s="37">
        <v>0</v>
      </c>
      <c r="Y525" s="38" t="s">
        <v>61</v>
      </c>
      <c r="Z525" s="37">
        <v>0</v>
      </c>
      <c r="AA525" s="164">
        <v>0.10000000000000009</v>
      </c>
      <c r="AC525" s="165"/>
    </row>
    <row r="526" spans="1:29" ht="15.75" x14ac:dyDescent="0.25">
      <c r="A526" s="180" t="s">
        <v>1179</v>
      </c>
      <c r="B526" s="188" t="s">
        <v>1180</v>
      </c>
      <c r="C526" s="188"/>
      <c r="D526" s="176" t="s">
        <v>56</v>
      </c>
      <c r="E526" s="189">
        <v>41054</v>
      </c>
      <c r="F526" s="178" t="s">
        <v>57</v>
      </c>
      <c r="G526" s="180"/>
      <c r="H526" s="180" t="s">
        <v>58</v>
      </c>
      <c r="I526" s="180" t="s">
        <v>97</v>
      </c>
      <c r="J526" s="187">
        <v>46924.06</v>
      </c>
      <c r="K526" s="191"/>
      <c r="L526" s="180" t="s">
        <v>60</v>
      </c>
      <c r="M526" s="180" t="s">
        <v>12</v>
      </c>
      <c r="N526" s="184">
        <v>32721.776999999998</v>
      </c>
      <c r="O526" s="184">
        <v>35990</v>
      </c>
      <c r="P526" s="184">
        <v>0</v>
      </c>
      <c r="Q526" s="184">
        <v>36509</v>
      </c>
      <c r="R526" s="184">
        <v>46410</v>
      </c>
      <c r="S526" s="184"/>
      <c r="T526" s="192">
        <v>41306</v>
      </c>
      <c r="U526" s="193">
        <v>0.77547942253824609</v>
      </c>
      <c r="V526" s="39" t="s">
        <v>180</v>
      </c>
      <c r="W526" s="36">
        <v>27801</v>
      </c>
      <c r="X526" s="37">
        <v>-8708</v>
      </c>
      <c r="Y526" s="38" t="s">
        <v>61</v>
      </c>
      <c r="Z526" s="37">
        <v>-8708</v>
      </c>
      <c r="AA526" s="164">
        <v>9.9999999999999867E-2</v>
      </c>
      <c r="AC526" s="165"/>
    </row>
    <row r="527" spans="1:29" ht="15.75" x14ac:dyDescent="0.25">
      <c r="A527" s="180" t="s">
        <v>1181</v>
      </c>
      <c r="B527" s="188" t="s">
        <v>1182</v>
      </c>
      <c r="C527" s="188"/>
      <c r="D527" s="176" t="s">
        <v>56</v>
      </c>
      <c r="E527" s="189">
        <v>41100</v>
      </c>
      <c r="F527" s="178" t="s">
        <v>57</v>
      </c>
      <c r="G527" s="180"/>
      <c r="H527" s="180" t="s">
        <v>58</v>
      </c>
      <c r="I527" s="180" t="s">
        <v>59</v>
      </c>
      <c r="J527" s="187">
        <v>0</v>
      </c>
      <c r="K527" s="191"/>
      <c r="L527" s="180" t="s">
        <v>235</v>
      </c>
      <c r="M527" s="180" t="s">
        <v>12</v>
      </c>
      <c r="N527" s="184">
        <v>18490.669999999998</v>
      </c>
      <c r="O527" s="184">
        <v>0</v>
      </c>
      <c r="P527" s="184">
        <v>0</v>
      </c>
      <c r="Q527" s="184">
        <v>15710</v>
      </c>
      <c r="R527" s="184">
        <v>20340</v>
      </c>
      <c r="S527" s="184"/>
      <c r="T527" s="192">
        <v>41091</v>
      </c>
      <c r="U527" s="193" t="s">
        <v>57</v>
      </c>
      <c r="V527" s="39"/>
      <c r="W527" s="36">
        <v>15710</v>
      </c>
      <c r="X527" s="37">
        <v>0</v>
      </c>
      <c r="Y527" s="38" t="s">
        <v>61</v>
      </c>
      <c r="Z527" s="37">
        <v>0</v>
      </c>
      <c r="AA527" s="164">
        <v>9.9999999999999867E-2</v>
      </c>
      <c r="AC527" s="165"/>
    </row>
    <row r="528" spans="1:29" ht="15.75" x14ac:dyDescent="0.25">
      <c r="A528" s="180" t="s">
        <v>1183</v>
      </c>
      <c r="B528" s="188" t="s">
        <v>1184</v>
      </c>
      <c r="C528" s="188"/>
      <c r="D528" s="176" t="s">
        <v>56</v>
      </c>
      <c r="E528" s="189">
        <v>41046</v>
      </c>
      <c r="F528" s="178" t="s">
        <v>57</v>
      </c>
      <c r="G528" s="180"/>
      <c r="H528" s="180" t="s">
        <v>58</v>
      </c>
      <c r="I528" s="180" t="s">
        <v>97</v>
      </c>
      <c r="J528" s="187">
        <v>3593.61</v>
      </c>
      <c r="K528" s="191"/>
      <c r="L528" s="180" t="s">
        <v>67</v>
      </c>
      <c r="M528" s="180" t="s">
        <v>14</v>
      </c>
      <c r="N528" s="184">
        <v>45541.66</v>
      </c>
      <c r="O528" s="184">
        <v>47860</v>
      </c>
      <c r="P528" s="184">
        <v>0</v>
      </c>
      <c r="Q528" s="184">
        <v>38693</v>
      </c>
      <c r="R528" s="184">
        <v>50100</v>
      </c>
      <c r="S528" s="184"/>
      <c r="T528" s="192">
        <v>41030</v>
      </c>
      <c r="U528" s="193">
        <v>0.95528942115768467</v>
      </c>
      <c r="V528" s="39"/>
      <c r="W528" s="36">
        <v>38693</v>
      </c>
      <c r="X528" s="37">
        <v>0</v>
      </c>
      <c r="Y528" s="38" t="s">
        <v>61</v>
      </c>
      <c r="Z528" s="37">
        <v>0</v>
      </c>
      <c r="AA528" s="164">
        <v>9.9999975846291722E-2</v>
      </c>
      <c r="AC528" s="165"/>
    </row>
    <row r="529" spans="1:29" ht="15.75" x14ac:dyDescent="0.25">
      <c r="A529" s="180" t="s">
        <v>1185</v>
      </c>
      <c r="B529" s="188" t="s">
        <v>1186</v>
      </c>
      <c r="C529" s="188"/>
      <c r="D529" s="176" t="s">
        <v>56</v>
      </c>
      <c r="E529" s="189">
        <v>41046</v>
      </c>
      <c r="F529" s="178" t="s">
        <v>57</v>
      </c>
      <c r="G529" s="180"/>
      <c r="H529" s="180" t="s">
        <v>58</v>
      </c>
      <c r="I529" s="180" t="s">
        <v>103</v>
      </c>
      <c r="J529" s="187">
        <v>7562.91</v>
      </c>
      <c r="K529" s="191"/>
      <c r="L529" s="180" t="s">
        <v>67</v>
      </c>
      <c r="M529" s="180" t="s">
        <v>14</v>
      </c>
      <c r="N529" s="184">
        <v>6670.06</v>
      </c>
      <c r="O529" s="184">
        <v>7340</v>
      </c>
      <c r="P529" s="184">
        <v>0</v>
      </c>
      <c r="Q529" s="184">
        <v>5710</v>
      </c>
      <c r="R529" s="184">
        <v>7530</v>
      </c>
      <c r="S529" s="184"/>
      <c r="T529" s="192">
        <v>41334</v>
      </c>
      <c r="U529" s="193">
        <v>0.97476759628154053</v>
      </c>
      <c r="V529" s="39" t="s">
        <v>216</v>
      </c>
      <c r="W529" s="36">
        <v>5667</v>
      </c>
      <c r="X529" s="37">
        <v>-43</v>
      </c>
      <c r="Y529" s="38" t="s">
        <v>61</v>
      </c>
      <c r="Z529" s="37">
        <v>-43</v>
      </c>
      <c r="AA529" s="164">
        <v>0.10000016491608243</v>
      </c>
      <c r="AC529" s="165"/>
    </row>
    <row r="530" spans="1:29" ht="15.75" x14ac:dyDescent="0.25">
      <c r="A530" s="180" t="s">
        <v>1187</v>
      </c>
      <c r="B530" s="188" t="s">
        <v>1188</v>
      </c>
      <c r="C530" s="188"/>
      <c r="D530" s="176" t="s">
        <v>56</v>
      </c>
      <c r="E530" s="189">
        <v>41044</v>
      </c>
      <c r="F530" s="190">
        <v>41047</v>
      </c>
      <c r="G530" s="180"/>
      <c r="H530" s="180" t="s">
        <v>78</v>
      </c>
      <c r="I530" s="180" t="s">
        <v>97</v>
      </c>
      <c r="J530" s="187">
        <v>84454.5</v>
      </c>
      <c r="K530" s="191"/>
      <c r="L530" s="180" t="s">
        <v>111</v>
      </c>
      <c r="M530" s="180" t="s">
        <v>12</v>
      </c>
      <c r="N530" s="184">
        <v>54831.72</v>
      </c>
      <c r="O530" s="184">
        <v>0</v>
      </c>
      <c r="P530" s="184">
        <v>0</v>
      </c>
      <c r="Q530" s="184">
        <v>46586</v>
      </c>
      <c r="R530" s="184">
        <v>84910</v>
      </c>
      <c r="S530" s="184"/>
      <c r="T530" s="192">
        <v>41030</v>
      </c>
      <c r="U530" s="193" t="s">
        <v>57</v>
      </c>
      <c r="V530" s="39"/>
      <c r="W530" s="36">
        <v>46586</v>
      </c>
      <c r="X530" s="37">
        <v>0</v>
      </c>
      <c r="Y530" s="38" t="s">
        <v>61</v>
      </c>
      <c r="Z530" s="37">
        <v>0</v>
      </c>
      <c r="AA530" s="164">
        <v>9.9999959877240308E-2</v>
      </c>
      <c r="AC530" s="165"/>
    </row>
    <row r="531" spans="1:29" ht="15.75" x14ac:dyDescent="0.25">
      <c r="A531" s="180" t="s">
        <v>1189</v>
      </c>
      <c r="B531" s="188" t="s">
        <v>1190</v>
      </c>
      <c r="C531" s="188"/>
      <c r="D531" s="176" t="s">
        <v>56</v>
      </c>
      <c r="E531" s="189">
        <v>41099</v>
      </c>
      <c r="F531" s="190">
        <v>41100</v>
      </c>
      <c r="G531" s="180"/>
      <c r="H531" s="180" t="s">
        <v>78</v>
      </c>
      <c r="I531" s="180" t="s">
        <v>59</v>
      </c>
      <c r="J531" s="187">
        <v>73843.28</v>
      </c>
      <c r="K531" s="191"/>
      <c r="L531" s="180" t="s">
        <v>64</v>
      </c>
      <c r="M531" s="180" t="s">
        <v>12</v>
      </c>
      <c r="N531" s="184">
        <v>53388.37</v>
      </c>
      <c r="O531" s="184">
        <v>0</v>
      </c>
      <c r="P531" s="184">
        <v>0</v>
      </c>
      <c r="Q531" s="184">
        <v>47647.7</v>
      </c>
      <c r="R531" s="184">
        <v>73843</v>
      </c>
      <c r="S531" s="184"/>
      <c r="T531" s="192">
        <v>41091</v>
      </c>
      <c r="U531" s="193" t="s">
        <v>57</v>
      </c>
      <c r="V531" s="39" t="s">
        <v>180</v>
      </c>
      <c r="W531" s="36">
        <v>45359.7</v>
      </c>
      <c r="X531" s="37">
        <v>-2288</v>
      </c>
      <c r="Y531" s="38" t="s">
        <v>61</v>
      </c>
      <c r="Z531" s="37">
        <v>-2288</v>
      </c>
      <c r="AA531" s="164">
        <v>0.10000006387159233</v>
      </c>
      <c r="AC531" s="165"/>
    </row>
    <row r="532" spans="1:29" ht="15.75" x14ac:dyDescent="0.25">
      <c r="A532" s="180" t="s">
        <v>1191</v>
      </c>
      <c r="B532" s="188" t="s">
        <v>1192</v>
      </c>
      <c r="C532" s="188"/>
      <c r="D532" s="176" t="s">
        <v>56</v>
      </c>
      <c r="E532" s="189">
        <v>41072</v>
      </c>
      <c r="F532" s="190">
        <v>41393</v>
      </c>
      <c r="G532" s="180"/>
      <c r="H532" s="180" t="s">
        <v>78</v>
      </c>
      <c r="I532" s="180" t="s">
        <v>97</v>
      </c>
      <c r="J532" s="187">
        <v>250766.71</v>
      </c>
      <c r="K532" s="191"/>
      <c r="L532" s="180" t="s">
        <v>79</v>
      </c>
      <c r="M532" s="180" t="s">
        <v>12</v>
      </c>
      <c r="N532" s="184">
        <v>131252.30755999999</v>
      </c>
      <c r="O532" s="184">
        <v>4360</v>
      </c>
      <c r="P532" s="184">
        <v>0</v>
      </c>
      <c r="Q532" s="184">
        <v>135287.70000000001</v>
      </c>
      <c r="R532" s="184">
        <v>248320.73</v>
      </c>
      <c r="S532" s="184"/>
      <c r="T532" s="192">
        <v>41365</v>
      </c>
      <c r="U532" s="193">
        <v>1.7557938074682689E-2</v>
      </c>
      <c r="V532" s="39" t="s">
        <v>155</v>
      </c>
      <c r="W532" s="36">
        <v>111514.28</v>
      </c>
      <c r="X532" s="37">
        <v>-23773.420000000013</v>
      </c>
      <c r="Y532" s="38" t="s">
        <v>61</v>
      </c>
      <c r="Z532" s="37">
        <v>-23773.42</v>
      </c>
      <c r="AA532" s="164">
        <v>9.9999999999999867E-2</v>
      </c>
      <c r="AC532" s="165"/>
    </row>
    <row r="533" spans="1:29" ht="15.75" x14ac:dyDescent="0.25">
      <c r="A533" s="180" t="s">
        <v>1193</v>
      </c>
      <c r="B533" s="188" t="s">
        <v>1194</v>
      </c>
      <c r="C533" s="188"/>
      <c r="D533" s="176" t="s">
        <v>56</v>
      </c>
      <c r="E533" s="189">
        <v>41121</v>
      </c>
      <c r="F533" s="190">
        <v>41158</v>
      </c>
      <c r="G533" s="180"/>
      <c r="H533" s="180" t="s">
        <v>78</v>
      </c>
      <c r="I533" s="180" t="s">
        <v>59</v>
      </c>
      <c r="J533" s="187">
        <v>150651.37</v>
      </c>
      <c r="K533" s="191"/>
      <c r="L533" s="180" t="s">
        <v>60</v>
      </c>
      <c r="M533" s="180" t="s">
        <v>12</v>
      </c>
      <c r="N533" s="184">
        <v>116174.22</v>
      </c>
      <c r="O533" s="184">
        <v>0</v>
      </c>
      <c r="P533" s="184">
        <v>0</v>
      </c>
      <c r="Q533" s="184">
        <v>98703.67</v>
      </c>
      <c r="R533" s="184">
        <v>137030</v>
      </c>
      <c r="S533" s="184"/>
      <c r="T533" s="192">
        <v>41122</v>
      </c>
      <c r="U533" s="193" t="s">
        <v>57</v>
      </c>
      <c r="V533" s="39" t="s">
        <v>615</v>
      </c>
      <c r="W533" s="36">
        <v>98703.67</v>
      </c>
      <c r="X533" s="37">
        <v>0</v>
      </c>
      <c r="Y533" s="38" t="s">
        <v>61</v>
      </c>
      <c r="Z533" s="37">
        <v>0</v>
      </c>
      <c r="AA533" s="164">
        <v>0.10000000388210051</v>
      </c>
      <c r="AC533" s="165"/>
    </row>
    <row r="534" spans="1:29" ht="15.75" x14ac:dyDescent="0.25">
      <c r="A534" s="180" t="s">
        <v>1195</v>
      </c>
      <c r="B534" s="188" t="s">
        <v>1196</v>
      </c>
      <c r="C534" s="188"/>
      <c r="D534" s="176" t="s">
        <v>56</v>
      </c>
      <c r="E534" s="189">
        <v>41046</v>
      </c>
      <c r="F534" s="178" t="s">
        <v>57</v>
      </c>
      <c r="G534" s="180"/>
      <c r="H534" s="180" t="s">
        <v>58</v>
      </c>
      <c r="I534" s="180" t="s">
        <v>97</v>
      </c>
      <c r="J534" s="187">
        <v>58721.08</v>
      </c>
      <c r="K534" s="191"/>
      <c r="L534" s="180" t="s">
        <v>64</v>
      </c>
      <c r="M534" s="180" t="s">
        <v>12</v>
      </c>
      <c r="N534" s="184">
        <v>43944.47</v>
      </c>
      <c r="O534" s="184">
        <v>7320</v>
      </c>
      <c r="P534" s="184">
        <v>0</v>
      </c>
      <c r="Q534" s="184">
        <v>37336</v>
      </c>
      <c r="R534" s="184">
        <v>61240</v>
      </c>
      <c r="S534" s="184"/>
      <c r="T534" s="192">
        <v>41030</v>
      </c>
      <c r="U534" s="193">
        <v>0.11952971913781842</v>
      </c>
      <c r="V534" s="39" t="s">
        <v>957</v>
      </c>
      <c r="W534" s="36">
        <v>37336</v>
      </c>
      <c r="X534" s="37">
        <v>0</v>
      </c>
      <c r="Y534" s="38" t="s">
        <v>61</v>
      </c>
      <c r="Z534" s="37">
        <v>0</v>
      </c>
      <c r="AA534" s="164">
        <v>9.9999949936820265E-2</v>
      </c>
      <c r="AC534" s="165"/>
    </row>
    <row r="535" spans="1:29" ht="15.75" x14ac:dyDescent="0.25">
      <c r="A535" s="180" t="s">
        <v>1197</v>
      </c>
      <c r="B535" s="188" t="s">
        <v>1198</v>
      </c>
      <c r="C535" s="188"/>
      <c r="D535" s="176" t="s">
        <v>56</v>
      </c>
      <c r="E535" s="189">
        <v>41079</v>
      </c>
      <c r="F535" s="178" t="s">
        <v>57</v>
      </c>
      <c r="G535" s="180"/>
      <c r="H535" s="180" t="s">
        <v>58</v>
      </c>
      <c r="I535" s="180" t="s">
        <v>97</v>
      </c>
      <c r="J535" s="187">
        <v>37139.07</v>
      </c>
      <c r="K535" s="191"/>
      <c r="L535" s="180" t="s">
        <v>60</v>
      </c>
      <c r="M535" s="180" t="s">
        <v>12</v>
      </c>
      <c r="N535" s="184">
        <v>28152.92</v>
      </c>
      <c r="O535" s="184">
        <v>0</v>
      </c>
      <c r="P535" s="184">
        <v>0</v>
      </c>
      <c r="Q535" s="184">
        <v>23919.22</v>
      </c>
      <c r="R535" s="184">
        <v>39730</v>
      </c>
      <c r="S535" s="184"/>
      <c r="T535" s="192">
        <v>41061</v>
      </c>
      <c r="U535" s="193" t="s">
        <v>57</v>
      </c>
      <c r="V535" s="39"/>
      <c r="W535" s="36">
        <v>23919.22</v>
      </c>
      <c r="X535" s="37">
        <v>0</v>
      </c>
      <c r="Y535" s="38" t="s">
        <v>61</v>
      </c>
      <c r="Z535" s="37">
        <v>0</v>
      </c>
      <c r="AA535" s="164">
        <v>9.9999924199697166E-2</v>
      </c>
      <c r="AC535" s="165"/>
    </row>
    <row r="536" spans="1:29" ht="15.75" x14ac:dyDescent="0.25">
      <c r="A536" s="180" t="s">
        <v>1199</v>
      </c>
      <c r="B536" s="188" t="s">
        <v>1200</v>
      </c>
      <c r="C536" s="188"/>
      <c r="D536" s="176" t="s">
        <v>56</v>
      </c>
      <c r="E536" s="189">
        <v>41445</v>
      </c>
      <c r="F536" s="178" t="s">
        <v>57</v>
      </c>
      <c r="G536" s="180"/>
      <c r="H536" s="180" t="s">
        <v>58</v>
      </c>
      <c r="I536" s="180" t="s">
        <v>59</v>
      </c>
      <c r="J536" s="187">
        <v>20683.75</v>
      </c>
      <c r="K536" s="191"/>
      <c r="L536" s="180" t="s">
        <v>1201</v>
      </c>
      <c r="M536" s="180" t="s">
        <v>16</v>
      </c>
      <c r="N536" s="184">
        <v>1347.67</v>
      </c>
      <c r="O536" s="184">
        <v>22000</v>
      </c>
      <c r="P536" s="184">
        <v>0</v>
      </c>
      <c r="Q536" s="184">
        <v>1145</v>
      </c>
      <c r="R536" s="184">
        <v>22000</v>
      </c>
      <c r="S536" s="184"/>
      <c r="T536" s="192">
        <v>41426</v>
      </c>
      <c r="U536" s="193">
        <v>1</v>
      </c>
      <c r="V536" s="39"/>
      <c r="W536" s="36">
        <v>1145</v>
      </c>
      <c r="X536" s="37">
        <v>0</v>
      </c>
      <c r="Y536" s="38" t="s">
        <v>61</v>
      </c>
      <c r="Z536" s="37">
        <v>0</v>
      </c>
      <c r="AA536" s="164">
        <v>0.10000408113292258</v>
      </c>
      <c r="AC536" s="165"/>
    </row>
    <row r="537" spans="1:29" ht="15.75" x14ac:dyDescent="0.25">
      <c r="A537" s="180" t="s">
        <v>1202</v>
      </c>
      <c r="B537" s="188" t="s">
        <v>1203</v>
      </c>
      <c r="C537" s="188"/>
      <c r="D537" s="176" t="s">
        <v>56</v>
      </c>
      <c r="E537" s="189">
        <v>41499</v>
      </c>
      <c r="F537" s="178">
        <v>41506</v>
      </c>
      <c r="G537" s="180"/>
      <c r="H537" s="180" t="s">
        <v>78</v>
      </c>
      <c r="I537" s="180" t="s">
        <v>103</v>
      </c>
      <c r="J537" s="187">
        <v>10230.69</v>
      </c>
      <c r="K537" s="191"/>
      <c r="L537" s="180" t="s">
        <v>67</v>
      </c>
      <c r="M537" s="180" t="s">
        <v>14</v>
      </c>
      <c r="N537" s="184">
        <v>127572.68</v>
      </c>
      <c r="O537" s="184">
        <v>140330</v>
      </c>
      <c r="P537" s="184">
        <v>0</v>
      </c>
      <c r="Q537" s="184">
        <v>108388</v>
      </c>
      <c r="R537" s="184">
        <v>140330</v>
      </c>
      <c r="S537" s="184"/>
      <c r="T537" s="192">
        <v>41487</v>
      </c>
      <c r="U537" s="193">
        <v>1</v>
      </c>
      <c r="V537" s="39" t="s">
        <v>403</v>
      </c>
      <c r="W537" s="36">
        <v>108388</v>
      </c>
      <c r="X537" s="37">
        <v>0</v>
      </c>
      <c r="Y537" s="38" t="s">
        <v>61</v>
      </c>
      <c r="Z537" s="37">
        <v>0</v>
      </c>
      <c r="AA537" s="164">
        <v>0.10000003449014416</v>
      </c>
      <c r="AC537" s="165"/>
    </row>
    <row r="538" spans="1:29" ht="15.75" x14ac:dyDescent="0.25">
      <c r="A538" s="180" t="s">
        <v>1204</v>
      </c>
      <c r="B538" s="188" t="s">
        <v>1205</v>
      </c>
      <c r="C538" s="188"/>
      <c r="D538" s="176" t="s">
        <v>56</v>
      </c>
      <c r="E538" s="189">
        <v>41051</v>
      </c>
      <c r="F538" s="178" t="s">
        <v>57</v>
      </c>
      <c r="G538" s="180"/>
      <c r="H538" s="180" t="s">
        <v>58</v>
      </c>
      <c r="I538" s="180" t="s">
        <v>97</v>
      </c>
      <c r="J538" s="187">
        <v>-192.15</v>
      </c>
      <c r="K538" s="191"/>
      <c r="L538" s="180" t="s">
        <v>67</v>
      </c>
      <c r="M538" s="180" t="s">
        <v>14</v>
      </c>
      <c r="N538" s="184">
        <v>8498.6299999999992</v>
      </c>
      <c r="O538" s="184">
        <v>8960</v>
      </c>
      <c r="P538" s="184">
        <v>0</v>
      </c>
      <c r="Q538" s="184">
        <v>7220.59</v>
      </c>
      <c r="R538" s="184">
        <v>9350</v>
      </c>
      <c r="S538" s="184"/>
      <c r="T538" s="192">
        <v>41030</v>
      </c>
      <c r="U538" s="193">
        <v>0.9582887700534759</v>
      </c>
      <c r="V538" s="39"/>
      <c r="W538" s="36">
        <v>7220.59</v>
      </c>
      <c r="X538" s="37">
        <v>0</v>
      </c>
      <c r="Y538" s="38" t="s">
        <v>61</v>
      </c>
      <c r="Z538" s="37">
        <v>0</v>
      </c>
      <c r="AA538" s="164">
        <v>9.9999426613764708E-2</v>
      </c>
      <c r="AC538" s="165"/>
    </row>
    <row r="539" spans="1:29" ht="15.75" x14ac:dyDescent="0.25">
      <c r="A539" s="180" t="s">
        <v>1206</v>
      </c>
      <c r="B539" s="188" t="s">
        <v>1207</v>
      </c>
      <c r="C539" s="188"/>
      <c r="D539" s="176" t="s">
        <v>56</v>
      </c>
      <c r="E539" s="189">
        <v>41054</v>
      </c>
      <c r="F539" s="178" t="s">
        <v>57</v>
      </c>
      <c r="G539" s="180"/>
      <c r="H539" s="180" t="s">
        <v>58</v>
      </c>
      <c r="I539" s="180" t="s">
        <v>59</v>
      </c>
      <c r="J539" s="187">
        <v>10494.62</v>
      </c>
      <c r="K539" s="191"/>
      <c r="L539" s="180" t="s">
        <v>106</v>
      </c>
      <c r="M539" s="180" t="s">
        <v>14</v>
      </c>
      <c r="N539" s="184">
        <v>7395.09</v>
      </c>
      <c r="O539" s="184">
        <v>8130</v>
      </c>
      <c r="P539" s="184">
        <v>0</v>
      </c>
      <c r="Q539" s="184">
        <v>6283</v>
      </c>
      <c r="R539" s="184">
        <v>8130</v>
      </c>
      <c r="S539" s="184"/>
      <c r="T539" s="192">
        <v>41030</v>
      </c>
      <c r="U539" s="193">
        <v>1</v>
      </c>
      <c r="V539" s="39"/>
      <c r="W539" s="36">
        <v>6283</v>
      </c>
      <c r="X539" s="37">
        <v>0</v>
      </c>
      <c r="Y539" s="38" t="s">
        <v>61</v>
      </c>
      <c r="Z539" s="37">
        <v>0</v>
      </c>
      <c r="AA539" s="164">
        <v>9.9999851252675631E-2</v>
      </c>
      <c r="AC539" s="165"/>
    </row>
    <row r="540" spans="1:29" ht="15.75" x14ac:dyDescent="0.25">
      <c r="A540" s="180" t="s">
        <v>1208</v>
      </c>
      <c r="B540" s="188" t="s">
        <v>1209</v>
      </c>
      <c r="C540" s="188"/>
      <c r="D540" s="176" t="s">
        <v>56</v>
      </c>
      <c r="E540" s="189">
        <v>41100</v>
      </c>
      <c r="F540" s="178" t="s">
        <v>57</v>
      </c>
      <c r="G540" s="180"/>
      <c r="H540" s="180" t="s">
        <v>58</v>
      </c>
      <c r="I540" s="180" t="s">
        <v>59</v>
      </c>
      <c r="J540" s="187">
        <v>23808.03</v>
      </c>
      <c r="K540" s="191"/>
      <c r="L540" s="180" t="s">
        <v>129</v>
      </c>
      <c r="M540" s="180" t="s">
        <v>13</v>
      </c>
      <c r="N540" s="184">
        <v>32339.25</v>
      </c>
      <c r="O540" s="184">
        <v>0</v>
      </c>
      <c r="P540" s="184">
        <v>0</v>
      </c>
      <c r="Q540" s="184">
        <v>27476</v>
      </c>
      <c r="R540" s="184">
        <v>35570</v>
      </c>
      <c r="S540" s="184"/>
      <c r="T540" s="192">
        <v>41091</v>
      </c>
      <c r="U540" s="193" t="s">
        <v>57</v>
      </c>
      <c r="V540" s="39"/>
      <c r="W540" s="36">
        <v>27476</v>
      </c>
      <c r="X540" s="37">
        <v>0</v>
      </c>
      <c r="Y540" s="38" t="s">
        <v>61</v>
      </c>
      <c r="Z540" s="37">
        <v>0</v>
      </c>
      <c r="AA540" s="164">
        <v>9.9999931971215705E-2</v>
      </c>
      <c r="AC540" s="165"/>
    </row>
    <row r="541" spans="1:29" ht="15.75" x14ac:dyDescent="0.25">
      <c r="A541" s="180" t="s">
        <v>1210</v>
      </c>
      <c r="B541" s="188" t="s">
        <v>1211</v>
      </c>
      <c r="C541" s="188"/>
      <c r="D541" s="176" t="s">
        <v>56</v>
      </c>
      <c r="E541" s="189">
        <v>41101</v>
      </c>
      <c r="F541" s="190">
        <v>41106</v>
      </c>
      <c r="G541" s="180"/>
      <c r="H541" s="180" t="s">
        <v>78</v>
      </c>
      <c r="I541" s="180" t="s">
        <v>97</v>
      </c>
      <c r="J541" s="187">
        <v>149929.20000000001</v>
      </c>
      <c r="K541" s="191"/>
      <c r="L541" s="180" t="s">
        <v>79</v>
      </c>
      <c r="M541" s="180" t="s">
        <v>12</v>
      </c>
      <c r="N541" s="184">
        <v>111319.17</v>
      </c>
      <c r="O541" s="184">
        <v>0</v>
      </c>
      <c r="P541" s="184">
        <v>0</v>
      </c>
      <c r="Q541" s="184">
        <v>94578.73</v>
      </c>
      <c r="R541" s="184">
        <v>156550</v>
      </c>
      <c r="S541" s="184"/>
      <c r="T541" s="192">
        <v>41091</v>
      </c>
      <c r="U541" s="193" t="s">
        <v>57</v>
      </c>
      <c r="V541" s="39"/>
      <c r="W541" s="36">
        <v>94578.73</v>
      </c>
      <c r="X541" s="37">
        <v>0</v>
      </c>
      <c r="Y541" s="38" t="s">
        <v>61</v>
      </c>
      <c r="Z541" s="37">
        <v>0</v>
      </c>
      <c r="AA541" s="164">
        <v>0.10000004733237078</v>
      </c>
      <c r="AC541" s="165"/>
    </row>
    <row r="542" spans="1:29" ht="15.75" x14ac:dyDescent="0.25">
      <c r="A542" s="180" t="s">
        <v>1212</v>
      </c>
      <c r="B542" s="188" t="s">
        <v>1213</v>
      </c>
      <c r="C542" s="188"/>
      <c r="D542" s="176" t="s">
        <v>56</v>
      </c>
      <c r="E542" s="189">
        <v>41051</v>
      </c>
      <c r="F542" s="178" t="s">
        <v>57</v>
      </c>
      <c r="G542" s="180"/>
      <c r="H542" s="180" t="s">
        <v>58</v>
      </c>
      <c r="I542" s="180" t="s">
        <v>103</v>
      </c>
      <c r="J542" s="187">
        <v>5787.5</v>
      </c>
      <c r="K542" s="191"/>
      <c r="L542" s="180" t="s">
        <v>67</v>
      </c>
      <c r="M542" s="180" t="s">
        <v>14</v>
      </c>
      <c r="N542" s="184">
        <v>6792.4670000000006</v>
      </c>
      <c r="O542" s="184">
        <v>7470</v>
      </c>
      <c r="P542" s="184">
        <v>0</v>
      </c>
      <c r="Q542" s="184">
        <v>5771</v>
      </c>
      <c r="R542" s="184">
        <v>7470</v>
      </c>
      <c r="S542" s="184"/>
      <c r="T542" s="192">
        <v>41153</v>
      </c>
      <c r="U542" s="193">
        <v>1</v>
      </c>
      <c r="V542" s="39" t="s">
        <v>622</v>
      </c>
      <c r="W542" s="36">
        <v>5771</v>
      </c>
      <c r="X542" s="37">
        <v>0</v>
      </c>
      <c r="Y542" s="38" t="s">
        <v>61</v>
      </c>
      <c r="Z542" s="37">
        <v>0</v>
      </c>
      <c r="AA542" s="164">
        <v>0.10000000000000009</v>
      </c>
      <c r="AC542" s="165"/>
    </row>
    <row r="543" spans="1:29" ht="15.75" x14ac:dyDescent="0.25">
      <c r="A543" s="180" t="s">
        <v>1214</v>
      </c>
      <c r="B543" s="188" t="s">
        <v>1215</v>
      </c>
      <c r="C543" s="188"/>
      <c r="D543" s="176" t="s">
        <v>56</v>
      </c>
      <c r="E543" s="189">
        <v>41095</v>
      </c>
      <c r="F543" s="190">
        <v>41211</v>
      </c>
      <c r="G543" s="180"/>
      <c r="H543" s="180" t="s">
        <v>58</v>
      </c>
      <c r="I543" s="180" t="s">
        <v>59</v>
      </c>
      <c r="J543" s="187">
        <v>0</v>
      </c>
      <c r="K543" s="191"/>
      <c r="L543" s="180" t="s">
        <v>64</v>
      </c>
      <c r="M543" s="180" t="s">
        <v>12</v>
      </c>
      <c r="N543" s="184">
        <v>46217.26</v>
      </c>
      <c r="O543" s="184">
        <v>13750</v>
      </c>
      <c r="P543" s="184">
        <v>0</v>
      </c>
      <c r="Q543" s="184">
        <v>39267</v>
      </c>
      <c r="R543" s="184">
        <v>59600</v>
      </c>
      <c r="S543" s="184"/>
      <c r="T543" s="192">
        <v>41091</v>
      </c>
      <c r="U543" s="193">
        <v>0.23070469798657717</v>
      </c>
      <c r="V543" s="39"/>
      <c r="W543" s="36">
        <v>39267</v>
      </c>
      <c r="X543" s="37">
        <v>0</v>
      </c>
      <c r="Y543" s="38" t="s">
        <v>61</v>
      </c>
      <c r="Z543" s="37">
        <v>0</v>
      </c>
      <c r="AA543" s="164">
        <v>0.10000002380063244</v>
      </c>
      <c r="AC543" s="165"/>
    </row>
    <row r="544" spans="1:29" ht="15.75" x14ac:dyDescent="0.25">
      <c r="A544" s="180" t="s">
        <v>1216</v>
      </c>
      <c r="B544" s="188" t="s">
        <v>1217</v>
      </c>
      <c r="C544" s="188"/>
      <c r="D544" s="176" t="s">
        <v>56</v>
      </c>
      <c r="E544" s="189">
        <v>41079</v>
      </c>
      <c r="F544" s="190">
        <v>41393</v>
      </c>
      <c r="G544" s="180"/>
      <c r="H544" s="180" t="s">
        <v>78</v>
      </c>
      <c r="I544" s="180" t="s">
        <v>97</v>
      </c>
      <c r="J544" s="187">
        <v>252336.38</v>
      </c>
      <c r="K544" s="191"/>
      <c r="L544" s="180" t="s">
        <v>67</v>
      </c>
      <c r="M544" s="180" t="s">
        <v>14</v>
      </c>
      <c r="N544" s="184">
        <v>231094.53</v>
      </c>
      <c r="O544" s="184">
        <v>246480</v>
      </c>
      <c r="P544" s="184">
        <v>0</v>
      </c>
      <c r="Q544" s="184">
        <v>196342</v>
      </c>
      <c r="R544" s="184">
        <v>264960</v>
      </c>
      <c r="S544" s="184"/>
      <c r="T544" s="192">
        <v>41365</v>
      </c>
      <c r="U544" s="193">
        <v>0.93025362318840576</v>
      </c>
      <c r="V544" s="39" t="s">
        <v>155</v>
      </c>
      <c r="W544" s="36">
        <v>196342</v>
      </c>
      <c r="X544" s="37">
        <v>0</v>
      </c>
      <c r="Y544" s="38" t="s">
        <v>61</v>
      </c>
      <c r="Z544" s="37">
        <v>0</v>
      </c>
      <c r="AA544" s="164">
        <v>9.9999980960172596E-2</v>
      </c>
      <c r="AC544" s="165"/>
    </row>
    <row r="545" spans="1:29" ht="15.75" x14ac:dyDescent="0.25">
      <c r="A545" s="180" t="s">
        <v>1218</v>
      </c>
      <c r="B545" s="188" t="s">
        <v>1219</v>
      </c>
      <c r="C545" s="188"/>
      <c r="D545" s="176" t="s">
        <v>56</v>
      </c>
      <c r="E545" s="189">
        <v>41409</v>
      </c>
      <c r="F545" s="190">
        <v>41411</v>
      </c>
      <c r="G545" s="180"/>
      <c r="H545" s="180" t="s">
        <v>78</v>
      </c>
      <c r="I545" s="180" t="s">
        <v>103</v>
      </c>
      <c r="J545" s="187">
        <v>111667.41</v>
      </c>
      <c r="K545" s="191"/>
      <c r="L545" s="180" t="s">
        <v>111</v>
      </c>
      <c r="M545" s="180" t="s">
        <v>12</v>
      </c>
      <c r="N545" s="184">
        <v>93350.22</v>
      </c>
      <c r="O545" s="184">
        <v>33510</v>
      </c>
      <c r="P545" s="184">
        <v>0</v>
      </c>
      <c r="Q545" s="184">
        <v>79312</v>
      </c>
      <c r="R545" s="184">
        <v>119850</v>
      </c>
      <c r="S545" s="184"/>
      <c r="T545" s="192">
        <v>41395</v>
      </c>
      <c r="U545" s="193">
        <v>0.2795994993742178</v>
      </c>
      <c r="V545" s="39"/>
      <c r="W545" s="36">
        <v>79312</v>
      </c>
      <c r="X545" s="37">
        <v>0</v>
      </c>
      <c r="Y545" s="38" t="s">
        <v>61</v>
      </c>
      <c r="Z545" s="37">
        <v>0</v>
      </c>
      <c r="AA545" s="164">
        <v>9.9999952865672759E-2</v>
      </c>
      <c r="AC545" s="165"/>
    </row>
    <row r="546" spans="1:29" ht="15.75" x14ac:dyDescent="0.25">
      <c r="A546" s="180" t="s">
        <v>1220</v>
      </c>
      <c r="B546" s="188" t="s">
        <v>1221</v>
      </c>
      <c r="C546" s="188"/>
      <c r="D546" s="176" t="s">
        <v>56</v>
      </c>
      <c r="E546" s="189">
        <v>41341</v>
      </c>
      <c r="F546" s="178" t="s">
        <v>57</v>
      </c>
      <c r="G546" s="180"/>
      <c r="H546" s="180" t="s">
        <v>58</v>
      </c>
      <c r="I546" s="180" t="s">
        <v>103</v>
      </c>
      <c r="J546" s="187">
        <v>44458.02</v>
      </c>
      <c r="K546" s="191"/>
      <c r="L546" s="180" t="s">
        <v>223</v>
      </c>
      <c r="M546" s="180" t="s">
        <v>16</v>
      </c>
      <c r="N546" s="184">
        <v>4615.0200000000004</v>
      </c>
      <c r="O546" s="184">
        <v>44430</v>
      </c>
      <c r="P546" s="184">
        <v>0</v>
      </c>
      <c r="Q546" s="184">
        <v>3921</v>
      </c>
      <c r="R546" s="184">
        <v>44430</v>
      </c>
      <c r="S546" s="184"/>
      <c r="T546" s="192">
        <v>41334</v>
      </c>
      <c r="U546" s="193">
        <v>1</v>
      </c>
      <c r="V546" s="39" t="s">
        <v>98</v>
      </c>
      <c r="W546" s="36">
        <v>3921</v>
      </c>
      <c r="X546" s="37">
        <v>0</v>
      </c>
      <c r="Y546" s="38" t="s">
        <v>61</v>
      </c>
      <c r="Z546" s="37">
        <v>0</v>
      </c>
      <c r="AA546" s="164">
        <v>0.10000071505695418</v>
      </c>
      <c r="AC546" s="165"/>
    </row>
    <row r="547" spans="1:29" ht="15.75" x14ac:dyDescent="0.25">
      <c r="A547" s="180" t="s">
        <v>1222</v>
      </c>
      <c r="B547" s="188" t="s">
        <v>1223</v>
      </c>
      <c r="C547" s="188"/>
      <c r="D547" s="176" t="s">
        <v>56</v>
      </c>
      <c r="E547" s="189">
        <v>41095</v>
      </c>
      <c r="F547" s="190">
        <v>41457</v>
      </c>
      <c r="G547" s="180"/>
      <c r="H547" s="180" t="s">
        <v>78</v>
      </c>
      <c r="I547" s="180" t="s">
        <v>97</v>
      </c>
      <c r="J547" s="187">
        <v>68464.759999999995</v>
      </c>
      <c r="K547" s="191"/>
      <c r="L547" s="180" t="s">
        <v>111</v>
      </c>
      <c r="M547" s="180" t="s">
        <v>12</v>
      </c>
      <c r="N547" s="184">
        <v>101822.73</v>
      </c>
      <c r="O547" s="184">
        <v>54940</v>
      </c>
      <c r="P547" s="184">
        <v>0</v>
      </c>
      <c r="Q547" s="184">
        <v>86510.39</v>
      </c>
      <c r="R547" s="184">
        <v>128470</v>
      </c>
      <c r="S547" s="184"/>
      <c r="T547" s="192">
        <v>41426</v>
      </c>
      <c r="U547" s="193">
        <v>0.42764847824394803</v>
      </c>
      <c r="V547" s="39" t="s">
        <v>207</v>
      </c>
      <c r="W547" s="36">
        <v>86510.39</v>
      </c>
      <c r="X547" s="37">
        <v>0</v>
      </c>
      <c r="Y547" s="38" t="s">
        <v>61</v>
      </c>
      <c r="Z547" s="37">
        <v>0</v>
      </c>
      <c r="AA547" s="164">
        <v>0.1000000104789962</v>
      </c>
      <c r="AC547" s="165"/>
    </row>
    <row r="548" spans="1:29" ht="15.75" x14ac:dyDescent="0.25">
      <c r="A548" s="180" t="s">
        <v>1224</v>
      </c>
      <c r="B548" s="188" t="s">
        <v>1225</v>
      </c>
      <c r="C548" s="188"/>
      <c r="D548" s="176" t="s">
        <v>56</v>
      </c>
      <c r="E548" s="189">
        <v>41079</v>
      </c>
      <c r="F548" s="178" t="s">
        <v>57</v>
      </c>
      <c r="G548" s="180"/>
      <c r="H548" s="180" t="s">
        <v>58</v>
      </c>
      <c r="I548" s="180" t="s">
        <v>97</v>
      </c>
      <c r="J548" s="187">
        <v>13293.74</v>
      </c>
      <c r="K548" s="191"/>
      <c r="L548" s="180" t="s">
        <v>67</v>
      </c>
      <c r="M548" s="180" t="s">
        <v>14</v>
      </c>
      <c r="N548" s="184">
        <v>10336.31</v>
      </c>
      <c r="O548" s="184">
        <v>11370</v>
      </c>
      <c r="P548" s="184">
        <v>0</v>
      </c>
      <c r="Q548" s="184">
        <v>8781.91</v>
      </c>
      <c r="R548" s="184">
        <v>11370</v>
      </c>
      <c r="S548" s="184"/>
      <c r="T548" s="192">
        <v>41061</v>
      </c>
      <c r="U548" s="193">
        <v>1</v>
      </c>
      <c r="V548" s="39" t="s">
        <v>489</v>
      </c>
      <c r="W548" s="36">
        <v>8781.91</v>
      </c>
      <c r="X548" s="37">
        <v>0</v>
      </c>
      <c r="Y548" s="38" t="s">
        <v>61</v>
      </c>
      <c r="Z548" s="37">
        <v>0</v>
      </c>
      <c r="AA548" s="164">
        <v>0.10000020539248489</v>
      </c>
      <c r="AC548" s="165"/>
    </row>
    <row r="549" spans="1:29" ht="15.75" x14ac:dyDescent="0.25">
      <c r="A549" s="180" t="s">
        <v>1226</v>
      </c>
      <c r="B549" s="188" t="s">
        <v>1227</v>
      </c>
      <c r="C549" s="188"/>
      <c r="D549" s="176" t="s">
        <v>56</v>
      </c>
      <c r="E549" s="189">
        <v>41084</v>
      </c>
      <c r="F549" s="190">
        <v>41141</v>
      </c>
      <c r="G549" s="180"/>
      <c r="H549" s="180" t="s">
        <v>78</v>
      </c>
      <c r="I549" s="180" t="s">
        <v>59</v>
      </c>
      <c r="J549" s="187">
        <v>122183.02</v>
      </c>
      <c r="K549" s="191"/>
      <c r="L549" s="180" t="s">
        <v>79</v>
      </c>
      <c r="M549" s="180" t="s">
        <v>12</v>
      </c>
      <c r="N549" s="184">
        <v>58994.77</v>
      </c>
      <c r="O549" s="184">
        <v>14640</v>
      </c>
      <c r="P549" s="184">
        <v>0</v>
      </c>
      <c r="Q549" s="184">
        <v>50123</v>
      </c>
      <c r="R549" s="184">
        <v>113600</v>
      </c>
      <c r="S549" s="184"/>
      <c r="T549" s="192">
        <v>41061</v>
      </c>
      <c r="U549" s="193">
        <v>0.12887323943661971</v>
      </c>
      <c r="V549" s="39" t="s">
        <v>615</v>
      </c>
      <c r="W549" s="36">
        <v>50123</v>
      </c>
      <c r="X549" s="37">
        <v>0</v>
      </c>
      <c r="Y549" s="38" t="s">
        <v>61</v>
      </c>
      <c r="Z549" s="37">
        <v>0</v>
      </c>
      <c r="AA549" s="164">
        <v>9.9999981354279566E-2</v>
      </c>
      <c r="AC549" s="165"/>
    </row>
    <row r="550" spans="1:29" ht="15.75" x14ac:dyDescent="0.25">
      <c r="A550" s="180" t="s">
        <v>1228</v>
      </c>
      <c r="B550" s="188" t="s">
        <v>1229</v>
      </c>
      <c r="C550" s="188"/>
      <c r="D550" s="176" t="s">
        <v>56</v>
      </c>
      <c r="E550" s="189">
        <v>41081</v>
      </c>
      <c r="F550" s="190">
        <v>41082</v>
      </c>
      <c r="G550" s="180"/>
      <c r="H550" s="180" t="s">
        <v>78</v>
      </c>
      <c r="I550" s="180" t="s">
        <v>103</v>
      </c>
      <c r="J550" s="187">
        <v>63285.02</v>
      </c>
      <c r="K550" s="191"/>
      <c r="L550" s="180" t="s">
        <v>64</v>
      </c>
      <c r="M550" s="180" t="s">
        <v>12</v>
      </c>
      <c r="N550" s="184">
        <v>54674</v>
      </c>
      <c r="O550" s="184">
        <v>0</v>
      </c>
      <c r="P550" s="184">
        <v>0</v>
      </c>
      <c r="Q550" s="184">
        <v>46452</v>
      </c>
      <c r="R550" s="184">
        <v>73340</v>
      </c>
      <c r="S550" s="184"/>
      <c r="T550" s="192">
        <v>41061</v>
      </c>
      <c r="U550" s="193" t="s">
        <v>57</v>
      </c>
      <c r="V550" s="39"/>
      <c r="W550" s="36">
        <v>46452</v>
      </c>
      <c r="X550" s="37">
        <v>0</v>
      </c>
      <c r="Y550" s="38" t="s">
        <v>61</v>
      </c>
      <c r="Z550" s="37">
        <v>0</v>
      </c>
      <c r="AA550" s="164">
        <v>9.9999919522996583E-2</v>
      </c>
      <c r="AC550" s="165"/>
    </row>
    <row r="551" spans="1:29" ht="15.75" x14ac:dyDescent="0.25">
      <c r="A551" s="180" t="s">
        <v>1230</v>
      </c>
      <c r="B551" s="188" t="s">
        <v>1231</v>
      </c>
      <c r="C551" s="188"/>
      <c r="D551" s="176" t="s">
        <v>56</v>
      </c>
      <c r="E551" s="189">
        <v>41309</v>
      </c>
      <c r="F551" s="190">
        <v>41310</v>
      </c>
      <c r="G551" s="180"/>
      <c r="H551" s="180" t="s">
        <v>78</v>
      </c>
      <c r="I551" s="180" t="s">
        <v>59</v>
      </c>
      <c r="J551" s="187">
        <v>58024.12</v>
      </c>
      <c r="K551" s="191"/>
      <c r="L551" s="180" t="s">
        <v>64</v>
      </c>
      <c r="M551" s="180" t="s">
        <v>12</v>
      </c>
      <c r="N551" s="184">
        <v>51437.25</v>
      </c>
      <c r="O551" s="184">
        <v>0</v>
      </c>
      <c r="P551" s="184">
        <v>0</v>
      </c>
      <c r="Q551" s="184">
        <v>43702</v>
      </c>
      <c r="R551" s="184">
        <v>65340</v>
      </c>
      <c r="S551" s="184"/>
      <c r="T551" s="192">
        <v>41306</v>
      </c>
      <c r="U551" s="193" t="s">
        <v>57</v>
      </c>
      <c r="V551" s="39"/>
      <c r="W551" s="36">
        <v>43702</v>
      </c>
      <c r="X551" s="37">
        <v>0</v>
      </c>
      <c r="Y551" s="38" t="s">
        <v>61</v>
      </c>
      <c r="Z551" s="37">
        <v>0</v>
      </c>
      <c r="AA551" s="164">
        <v>9.9999914458886119E-2</v>
      </c>
      <c r="AC551" s="165"/>
    </row>
    <row r="552" spans="1:29" ht="15.75" x14ac:dyDescent="0.25">
      <c r="A552" s="180" t="s">
        <v>1232</v>
      </c>
      <c r="B552" s="188" t="s">
        <v>1233</v>
      </c>
      <c r="C552" s="188"/>
      <c r="D552" s="176" t="s">
        <v>56</v>
      </c>
      <c r="E552" s="189">
        <v>41309</v>
      </c>
      <c r="F552" s="190">
        <v>41323</v>
      </c>
      <c r="G552" s="180"/>
      <c r="H552" s="180" t="s">
        <v>78</v>
      </c>
      <c r="I552" s="180" t="s">
        <v>97</v>
      </c>
      <c r="J552" s="187">
        <v>660795.73</v>
      </c>
      <c r="K552" s="191"/>
      <c r="L552" s="180" t="s">
        <v>79</v>
      </c>
      <c r="M552" s="180" t="s">
        <v>12</v>
      </c>
      <c r="N552" s="184">
        <v>713726.34</v>
      </c>
      <c r="O552" s="184">
        <v>435650</v>
      </c>
      <c r="P552" s="184">
        <v>0</v>
      </c>
      <c r="Q552" s="184">
        <v>606394.51</v>
      </c>
      <c r="R552" s="184">
        <v>785100</v>
      </c>
      <c r="S552" s="184"/>
      <c r="T552" s="192">
        <v>41306</v>
      </c>
      <c r="U552" s="193">
        <v>0.55489746529104578</v>
      </c>
      <c r="V552" s="39" t="s">
        <v>661</v>
      </c>
      <c r="W552" s="36">
        <v>606394.51</v>
      </c>
      <c r="X552" s="37">
        <v>0</v>
      </c>
      <c r="Y552" s="38" t="s">
        <v>61</v>
      </c>
      <c r="Z552" s="37">
        <v>0</v>
      </c>
      <c r="AA552" s="164">
        <v>0.10000000266628795</v>
      </c>
      <c r="AC552" s="165"/>
    </row>
    <row r="553" spans="1:29" ht="15.75" x14ac:dyDescent="0.25">
      <c r="A553" s="180" t="s">
        <v>1234</v>
      </c>
      <c r="B553" s="188" t="s">
        <v>1235</v>
      </c>
      <c r="C553" s="188"/>
      <c r="D553" s="176" t="s">
        <v>56</v>
      </c>
      <c r="E553" s="189">
        <v>41100</v>
      </c>
      <c r="F553" s="190">
        <v>41341</v>
      </c>
      <c r="G553" s="180"/>
      <c r="H553" s="180" t="s">
        <v>58</v>
      </c>
      <c r="I553" s="180" t="s">
        <v>103</v>
      </c>
      <c r="J553" s="187">
        <v>21585.89</v>
      </c>
      <c r="K553" s="191"/>
      <c r="L553" s="180" t="s">
        <v>60</v>
      </c>
      <c r="M553" s="180" t="s">
        <v>12</v>
      </c>
      <c r="N553" s="184">
        <v>18799.04</v>
      </c>
      <c r="O553" s="184">
        <v>0</v>
      </c>
      <c r="P553" s="184">
        <v>0</v>
      </c>
      <c r="Q553" s="184">
        <v>15972</v>
      </c>
      <c r="R553" s="184">
        <v>21470</v>
      </c>
      <c r="S553" s="184"/>
      <c r="T553" s="192">
        <v>41306</v>
      </c>
      <c r="U553" s="193" t="s">
        <v>57</v>
      </c>
      <c r="V553" s="39" t="s">
        <v>957</v>
      </c>
      <c r="W553" s="36">
        <v>15972</v>
      </c>
      <c r="X553" s="37">
        <v>0</v>
      </c>
      <c r="Y553" s="38" t="s">
        <v>61</v>
      </c>
      <c r="Z553" s="37">
        <v>0</v>
      </c>
      <c r="AA553" s="164">
        <v>9.9999765945544938E-2</v>
      </c>
      <c r="AC553" s="165"/>
    </row>
    <row r="554" spans="1:29" ht="15.75" x14ac:dyDescent="0.25">
      <c r="A554" s="180" t="s">
        <v>1236</v>
      </c>
      <c r="B554" s="188" t="s">
        <v>1237</v>
      </c>
      <c r="C554" s="188"/>
      <c r="D554" s="176" t="s">
        <v>56</v>
      </c>
      <c r="E554" s="189">
        <v>41099</v>
      </c>
      <c r="F554" s="190">
        <v>41100</v>
      </c>
      <c r="G554" s="180"/>
      <c r="H554" s="180" t="s">
        <v>78</v>
      </c>
      <c r="I554" s="180" t="s">
        <v>97</v>
      </c>
      <c r="J554" s="187">
        <v>70183.53</v>
      </c>
      <c r="K554" s="191"/>
      <c r="L554" s="180" t="s">
        <v>67</v>
      </c>
      <c r="M554" s="180" t="s">
        <v>14</v>
      </c>
      <c r="N554" s="184">
        <v>60027</v>
      </c>
      <c r="O554" s="184">
        <v>66030</v>
      </c>
      <c r="P554" s="184">
        <v>0</v>
      </c>
      <c r="Q554" s="184">
        <v>51000</v>
      </c>
      <c r="R554" s="184">
        <v>66030</v>
      </c>
      <c r="S554" s="184"/>
      <c r="T554" s="192">
        <v>41091</v>
      </c>
      <c r="U554" s="193">
        <v>1</v>
      </c>
      <c r="V554" s="39" t="s">
        <v>489</v>
      </c>
      <c r="W554" s="36">
        <v>51000</v>
      </c>
      <c r="X554" s="37">
        <v>0</v>
      </c>
      <c r="Y554" s="38" t="s">
        <v>61</v>
      </c>
      <c r="Z554" s="37">
        <v>0</v>
      </c>
      <c r="AA554" s="164">
        <v>0.10000000000000009</v>
      </c>
      <c r="AC554" s="165"/>
    </row>
    <row r="555" spans="1:29" ht="15.75" x14ac:dyDescent="0.25">
      <c r="A555" s="180" t="s">
        <v>1238</v>
      </c>
      <c r="B555" s="188" t="s">
        <v>1239</v>
      </c>
      <c r="C555" s="188"/>
      <c r="D555" s="176" t="s">
        <v>56</v>
      </c>
      <c r="E555" s="189">
        <v>41101</v>
      </c>
      <c r="F555" s="178" t="s">
        <v>57</v>
      </c>
      <c r="G555" s="180"/>
      <c r="H555" s="180" t="s">
        <v>58</v>
      </c>
      <c r="I555" s="180" t="s">
        <v>59</v>
      </c>
      <c r="J555" s="187">
        <v>0</v>
      </c>
      <c r="K555" s="191"/>
      <c r="L555" s="180" t="s">
        <v>67</v>
      </c>
      <c r="M555" s="180" t="s">
        <v>14</v>
      </c>
      <c r="N555" s="184">
        <v>4080.66</v>
      </c>
      <c r="O555" s="184">
        <v>4490</v>
      </c>
      <c r="P555" s="184">
        <v>0</v>
      </c>
      <c r="Q555" s="184">
        <v>3467</v>
      </c>
      <c r="R555" s="184">
        <v>4490</v>
      </c>
      <c r="S555" s="184"/>
      <c r="T555" s="192">
        <v>41091</v>
      </c>
      <c r="U555" s="193">
        <v>1</v>
      </c>
      <c r="V555" s="39"/>
      <c r="W555" s="36">
        <v>3467</v>
      </c>
      <c r="X555" s="37">
        <v>0</v>
      </c>
      <c r="Y555" s="38" t="s">
        <v>61</v>
      </c>
      <c r="Z555" s="37">
        <v>0</v>
      </c>
      <c r="AA555" s="164">
        <v>0.10000026956430319</v>
      </c>
      <c r="AC555" s="165"/>
    </row>
    <row r="556" spans="1:29" ht="15.75" x14ac:dyDescent="0.25">
      <c r="A556" s="180" t="s">
        <v>1240</v>
      </c>
      <c r="B556" s="188" t="s">
        <v>1241</v>
      </c>
      <c r="C556" s="188"/>
      <c r="D556" s="176"/>
      <c r="E556" s="189">
        <v>41705</v>
      </c>
      <c r="F556" s="178" t="s">
        <v>57</v>
      </c>
      <c r="G556" s="180"/>
      <c r="H556" s="180" t="s">
        <v>58</v>
      </c>
      <c r="I556" s="180" t="s">
        <v>59</v>
      </c>
      <c r="J556" s="187">
        <v>18348.5</v>
      </c>
      <c r="K556" s="191"/>
      <c r="L556" s="180" t="s">
        <v>67</v>
      </c>
      <c r="M556" s="180" t="s">
        <v>14</v>
      </c>
      <c r="N556" s="184">
        <v>14238.17</v>
      </c>
      <c r="O556" s="184">
        <v>0</v>
      </c>
      <c r="P556" s="184">
        <v>0</v>
      </c>
      <c r="Q556" s="184">
        <v>14631</v>
      </c>
      <c r="R556" s="184">
        <v>18600</v>
      </c>
      <c r="S556" s="184"/>
      <c r="T556" s="192">
        <v>41699</v>
      </c>
      <c r="U556" s="193" t="s">
        <v>57</v>
      </c>
      <c r="V556" s="39" t="s">
        <v>180</v>
      </c>
      <c r="W556" s="36">
        <v>12097</v>
      </c>
      <c r="X556" s="37">
        <v>-2534</v>
      </c>
      <c r="Y556" s="38" t="s">
        <v>61</v>
      </c>
      <c r="Z556" s="37">
        <v>-2534</v>
      </c>
      <c r="AA556" s="164">
        <v>0.10000007725712479</v>
      </c>
      <c r="AC556" s="165"/>
    </row>
    <row r="557" spans="1:29" ht="15.75" x14ac:dyDescent="0.25">
      <c r="A557" s="180" t="s">
        <v>1242</v>
      </c>
      <c r="B557" s="188" t="s">
        <v>1243</v>
      </c>
      <c r="C557" s="188"/>
      <c r="D557" s="176" t="s">
        <v>56</v>
      </c>
      <c r="E557" s="189">
        <v>41082</v>
      </c>
      <c r="F557" s="178" t="s">
        <v>57</v>
      </c>
      <c r="G557" s="180"/>
      <c r="H557" s="180" t="s">
        <v>58</v>
      </c>
      <c r="I557" s="180" t="s">
        <v>103</v>
      </c>
      <c r="J557" s="187">
        <v>6370.57</v>
      </c>
      <c r="K557" s="191"/>
      <c r="L557" s="180" t="s">
        <v>514</v>
      </c>
      <c r="M557" s="180" t="s">
        <v>16</v>
      </c>
      <c r="N557" s="184">
        <v>6772.43</v>
      </c>
      <c r="O557" s="184">
        <v>7450</v>
      </c>
      <c r="P557" s="184">
        <v>0</v>
      </c>
      <c r="Q557" s="184">
        <v>5753.98</v>
      </c>
      <c r="R557" s="184">
        <v>7450</v>
      </c>
      <c r="S557" s="184"/>
      <c r="T557" s="192">
        <v>41061</v>
      </c>
      <c r="U557" s="193">
        <v>1</v>
      </c>
      <c r="V557" s="39" t="s">
        <v>606</v>
      </c>
      <c r="W557" s="36">
        <v>5753.98</v>
      </c>
      <c r="X557" s="37">
        <v>0</v>
      </c>
      <c r="Y557" s="38" t="s">
        <v>61</v>
      </c>
      <c r="Z557" s="37">
        <v>0</v>
      </c>
      <c r="AA557" s="164">
        <v>9.9999275592842052E-2</v>
      </c>
      <c r="AC557" s="165"/>
    </row>
    <row r="558" spans="1:29" ht="15.75" x14ac:dyDescent="0.25">
      <c r="A558" s="180" t="s">
        <v>1244</v>
      </c>
      <c r="B558" s="188" t="s">
        <v>1245</v>
      </c>
      <c r="C558" s="188"/>
      <c r="D558" s="176" t="s">
        <v>56</v>
      </c>
      <c r="E558" s="189">
        <v>41116</v>
      </c>
      <c r="F558" s="190">
        <v>41127</v>
      </c>
      <c r="G558" s="180"/>
      <c r="H558" s="180" t="s">
        <v>78</v>
      </c>
      <c r="I558" s="180" t="s">
        <v>97</v>
      </c>
      <c r="J558" s="187">
        <v>6650.78</v>
      </c>
      <c r="K558" s="191"/>
      <c r="L558" s="180" t="s">
        <v>79</v>
      </c>
      <c r="M558" s="180" t="s">
        <v>12</v>
      </c>
      <c r="N558" s="184">
        <v>122744.89</v>
      </c>
      <c r="O558" s="184">
        <v>24790</v>
      </c>
      <c r="P558" s="184">
        <v>10204</v>
      </c>
      <c r="Q558" s="184">
        <v>104286.23</v>
      </c>
      <c r="R558" s="184">
        <v>144250</v>
      </c>
      <c r="S558" s="184"/>
      <c r="T558" s="192">
        <v>41091</v>
      </c>
      <c r="U558" s="193">
        <v>0.17185441941074522</v>
      </c>
      <c r="V558" s="39"/>
      <c r="W558" s="36">
        <v>104286.23</v>
      </c>
      <c r="X558" s="37">
        <v>0</v>
      </c>
      <c r="Y558" s="38" t="s">
        <v>61</v>
      </c>
      <c r="Z558" s="37">
        <v>0</v>
      </c>
      <c r="AA558" s="164">
        <v>9.9999975713856992E-2</v>
      </c>
      <c r="AC558" s="165"/>
    </row>
    <row r="559" spans="1:29" ht="15.75" x14ac:dyDescent="0.25">
      <c r="A559" s="180" t="s">
        <v>1246</v>
      </c>
      <c r="B559" s="188" t="s">
        <v>1247</v>
      </c>
      <c r="C559" s="188"/>
      <c r="D559" s="176" t="s">
        <v>56</v>
      </c>
      <c r="E559" s="189">
        <v>41092</v>
      </c>
      <c r="F559" s="190">
        <v>41100</v>
      </c>
      <c r="G559" s="180"/>
      <c r="H559" s="180" t="s">
        <v>78</v>
      </c>
      <c r="I559" s="180" t="s">
        <v>59</v>
      </c>
      <c r="J559" s="187">
        <v>0</v>
      </c>
      <c r="K559" s="191"/>
      <c r="L559" s="180" t="s">
        <v>67</v>
      </c>
      <c r="M559" s="180" t="s">
        <v>14</v>
      </c>
      <c r="N559" s="184">
        <v>83877.73</v>
      </c>
      <c r="O559" s="184">
        <v>92270</v>
      </c>
      <c r="P559" s="184">
        <v>0</v>
      </c>
      <c r="Q559" s="184">
        <v>71264</v>
      </c>
      <c r="R559" s="184">
        <v>92270</v>
      </c>
      <c r="S559" s="184"/>
      <c r="T559" s="192">
        <v>41091</v>
      </c>
      <c r="U559" s="193">
        <v>1</v>
      </c>
      <c r="V559" s="39"/>
      <c r="W559" s="36">
        <v>71264</v>
      </c>
      <c r="X559" s="37">
        <v>0</v>
      </c>
      <c r="Y559" s="38" t="s">
        <v>61</v>
      </c>
      <c r="Z559" s="37">
        <v>0</v>
      </c>
      <c r="AA559" s="164">
        <v>0.10000002622865511</v>
      </c>
      <c r="AC559" s="165"/>
    </row>
    <row r="560" spans="1:29" ht="15.75" x14ac:dyDescent="0.25">
      <c r="A560" s="180" t="s">
        <v>1248</v>
      </c>
      <c r="B560" s="188" t="s">
        <v>1249</v>
      </c>
      <c r="C560" s="188"/>
      <c r="D560" s="176" t="s">
        <v>56</v>
      </c>
      <c r="E560" s="189">
        <v>41079</v>
      </c>
      <c r="F560" s="178" t="s">
        <v>57</v>
      </c>
      <c r="G560" s="180"/>
      <c r="H560" s="180" t="s">
        <v>58</v>
      </c>
      <c r="I560" s="180" t="s">
        <v>59</v>
      </c>
      <c r="J560" s="187">
        <v>0</v>
      </c>
      <c r="K560" s="191"/>
      <c r="L560" s="180" t="s">
        <v>235</v>
      </c>
      <c r="M560" s="180" t="s">
        <v>12</v>
      </c>
      <c r="N560" s="184">
        <v>24792.87</v>
      </c>
      <c r="O560" s="184">
        <v>0</v>
      </c>
      <c r="P560" s="184">
        <v>0</v>
      </c>
      <c r="Q560" s="184">
        <v>21064.46</v>
      </c>
      <c r="R560" s="184">
        <v>27270</v>
      </c>
      <c r="S560" s="184"/>
      <c r="T560" s="192">
        <v>41061</v>
      </c>
      <c r="U560" s="193" t="s">
        <v>57</v>
      </c>
      <c r="V560" s="39"/>
      <c r="W560" s="36">
        <v>21064.46</v>
      </c>
      <c r="X560" s="37">
        <v>0</v>
      </c>
      <c r="Y560" s="38" t="s">
        <v>61</v>
      </c>
      <c r="Z560" s="37">
        <v>0</v>
      </c>
      <c r="AA560" s="164">
        <v>0.10000002573320521</v>
      </c>
      <c r="AC560" s="165"/>
    </row>
    <row r="561" spans="1:29" ht="15.75" x14ac:dyDescent="0.25">
      <c r="A561" s="180" t="s">
        <v>1250</v>
      </c>
      <c r="B561" s="188" t="s">
        <v>1251</v>
      </c>
      <c r="C561" s="188"/>
      <c r="D561" s="176" t="s">
        <v>56</v>
      </c>
      <c r="E561" s="189">
        <v>41086</v>
      </c>
      <c r="F561" s="190">
        <v>41100</v>
      </c>
      <c r="G561" s="180"/>
      <c r="H561" s="180" t="s">
        <v>78</v>
      </c>
      <c r="I561" s="180" t="s">
        <v>97</v>
      </c>
      <c r="J561" s="187">
        <v>40658.33</v>
      </c>
      <c r="K561" s="191"/>
      <c r="L561" s="180" t="s">
        <v>106</v>
      </c>
      <c r="M561" s="180" t="s">
        <v>14</v>
      </c>
      <c r="N561" s="184">
        <v>56469.72</v>
      </c>
      <c r="O561" s="184">
        <v>62120</v>
      </c>
      <c r="P561" s="184">
        <v>0</v>
      </c>
      <c r="Q561" s="184">
        <v>47977.67</v>
      </c>
      <c r="R561" s="184">
        <v>62120</v>
      </c>
      <c r="S561" s="184"/>
      <c r="T561" s="192">
        <v>41061</v>
      </c>
      <c r="U561" s="193">
        <v>1</v>
      </c>
      <c r="V561" s="39" t="s">
        <v>606</v>
      </c>
      <c r="W561" s="36">
        <v>47977.67</v>
      </c>
      <c r="X561" s="37">
        <v>0</v>
      </c>
      <c r="Y561" s="38" t="s">
        <v>61</v>
      </c>
      <c r="Z561" s="37">
        <v>0</v>
      </c>
      <c r="AA561" s="164">
        <v>0.10000004694551534</v>
      </c>
      <c r="AC561" s="165"/>
    </row>
    <row r="562" spans="1:29" ht="15.75" x14ac:dyDescent="0.25">
      <c r="A562" s="180" t="s">
        <v>1252</v>
      </c>
      <c r="B562" s="188" t="s">
        <v>1253</v>
      </c>
      <c r="C562" s="188"/>
      <c r="D562" s="176" t="s">
        <v>56</v>
      </c>
      <c r="E562" s="189">
        <v>41084</v>
      </c>
      <c r="F562" s="190">
        <v>41100</v>
      </c>
      <c r="G562" s="180"/>
      <c r="H562" s="180" t="s">
        <v>78</v>
      </c>
      <c r="I562" s="180" t="s">
        <v>97</v>
      </c>
      <c r="J562" s="187">
        <v>155379.93</v>
      </c>
      <c r="K562" s="191"/>
      <c r="L562" s="180" t="s">
        <v>111</v>
      </c>
      <c r="M562" s="180" t="s">
        <v>12</v>
      </c>
      <c r="N562" s="184">
        <v>138242.18</v>
      </c>
      <c r="O562" s="184">
        <v>51430</v>
      </c>
      <c r="P562" s="184">
        <v>0</v>
      </c>
      <c r="Q562" s="184">
        <v>117453</v>
      </c>
      <c r="R562" s="184">
        <v>171320</v>
      </c>
      <c r="S562" s="184"/>
      <c r="T562" s="192">
        <v>41061</v>
      </c>
      <c r="U562" s="193">
        <v>0.30019845902404857</v>
      </c>
      <c r="V562" s="39"/>
      <c r="W562" s="36">
        <v>117453</v>
      </c>
      <c r="X562" s="37">
        <v>0</v>
      </c>
      <c r="Y562" s="38" t="s">
        <v>61</v>
      </c>
      <c r="Z562" s="37">
        <v>0</v>
      </c>
      <c r="AA562" s="164">
        <v>9.9999992042949515E-2</v>
      </c>
      <c r="AC562" s="165"/>
    </row>
    <row r="563" spans="1:29" ht="15.75" x14ac:dyDescent="0.25">
      <c r="A563" s="180" t="s">
        <v>1254</v>
      </c>
      <c r="B563" s="188" t="s">
        <v>1255</v>
      </c>
      <c r="C563" s="188"/>
      <c r="D563" s="176" t="s">
        <v>56</v>
      </c>
      <c r="E563" s="189">
        <v>41121</v>
      </c>
      <c r="F563" s="190">
        <v>41239</v>
      </c>
      <c r="G563" s="180"/>
      <c r="H563" s="180" t="s">
        <v>78</v>
      </c>
      <c r="I563" s="180" t="s">
        <v>97</v>
      </c>
      <c r="J563" s="187">
        <v>202922.06</v>
      </c>
      <c r="K563" s="191"/>
      <c r="L563" s="180" t="s">
        <v>111</v>
      </c>
      <c r="M563" s="180" t="s">
        <v>12</v>
      </c>
      <c r="N563" s="184">
        <v>151216.25</v>
      </c>
      <c r="O563" s="184">
        <v>0</v>
      </c>
      <c r="P563" s="184">
        <v>0</v>
      </c>
      <c r="Q563" s="184">
        <v>128476</v>
      </c>
      <c r="R563" s="184">
        <v>196080</v>
      </c>
      <c r="S563" s="184"/>
      <c r="T563" s="192">
        <v>41183</v>
      </c>
      <c r="U563" s="193" t="s">
        <v>57</v>
      </c>
      <c r="V563" s="39" t="s">
        <v>606</v>
      </c>
      <c r="W563" s="36">
        <v>128476</v>
      </c>
      <c r="X563" s="37">
        <v>0</v>
      </c>
      <c r="Y563" s="38" t="s">
        <v>61</v>
      </c>
      <c r="Z563" s="37">
        <v>0</v>
      </c>
      <c r="AA563" s="164">
        <v>9.9999985451299178E-2</v>
      </c>
      <c r="AC563" s="165"/>
    </row>
    <row r="564" spans="1:29" ht="15.75" x14ac:dyDescent="0.25">
      <c r="A564" s="180" t="s">
        <v>1256</v>
      </c>
      <c r="B564" s="188" t="s">
        <v>1257</v>
      </c>
      <c r="C564" s="188"/>
      <c r="D564" s="176" t="s">
        <v>56</v>
      </c>
      <c r="E564" s="189">
        <v>41529</v>
      </c>
      <c r="F564" s="178">
        <v>41530</v>
      </c>
      <c r="G564" s="180"/>
      <c r="H564" s="180" t="s">
        <v>78</v>
      </c>
      <c r="I564" s="180" t="s">
        <v>97</v>
      </c>
      <c r="J564" s="187">
        <v>11368.18</v>
      </c>
      <c r="K564" s="191"/>
      <c r="L564" s="180" t="s">
        <v>1258</v>
      </c>
      <c r="M564" s="180" t="s">
        <v>12</v>
      </c>
      <c r="N564" s="184">
        <v>52430.59</v>
      </c>
      <c r="O564" s="184">
        <v>0</v>
      </c>
      <c r="P564" s="184">
        <v>0</v>
      </c>
      <c r="Q564" s="184">
        <v>45370.879999999997</v>
      </c>
      <c r="R564" s="184">
        <v>103410</v>
      </c>
      <c r="S564" s="184"/>
      <c r="T564" s="192">
        <v>41518</v>
      </c>
      <c r="U564" s="193" t="s">
        <v>57</v>
      </c>
      <c r="V564" s="39" t="s">
        <v>661</v>
      </c>
      <c r="W564" s="36">
        <v>45370.879999999997</v>
      </c>
      <c r="X564" s="37">
        <v>0</v>
      </c>
      <c r="Y564" s="38" t="s">
        <v>61</v>
      </c>
      <c r="Z564" s="37">
        <v>0</v>
      </c>
      <c r="AA564" s="164">
        <v>8.0000022081766042E-2</v>
      </c>
      <c r="AC564" s="165"/>
    </row>
    <row r="565" spans="1:29" ht="15.75" x14ac:dyDescent="0.25">
      <c r="A565" s="180" t="s">
        <v>1259</v>
      </c>
      <c r="B565" s="188" t="s">
        <v>1260</v>
      </c>
      <c r="C565" s="188"/>
      <c r="D565" s="176" t="s">
        <v>56</v>
      </c>
      <c r="E565" s="189">
        <v>41086</v>
      </c>
      <c r="F565" s="190">
        <v>41100</v>
      </c>
      <c r="G565" s="180"/>
      <c r="H565" s="180" t="s">
        <v>78</v>
      </c>
      <c r="I565" s="180" t="s">
        <v>59</v>
      </c>
      <c r="J565" s="187">
        <v>0</v>
      </c>
      <c r="K565" s="191"/>
      <c r="L565" s="180" t="s">
        <v>60</v>
      </c>
      <c r="M565" s="180" t="s">
        <v>12</v>
      </c>
      <c r="N565" s="184">
        <v>80438.350000000006</v>
      </c>
      <c r="O565" s="184">
        <v>0</v>
      </c>
      <c r="P565" s="184">
        <v>0</v>
      </c>
      <c r="Q565" s="184">
        <v>68341.84</v>
      </c>
      <c r="R565" s="184">
        <v>104880</v>
      </c>
      <c r="S565" s="184"/>
      <c r="T565" s="192">
        <v>41091</v>
      </c>
      <c r="U565" s="193" t="s">
        <v>57</v>
      </c>
      <c r="V565" s="39"/>
      <c r="W565" s="36">
        <v>68341.84</v>
      </c>
      <c r="X565" s="37">
        <v>0</v>
      </c>
      <c r="Y565" s="38" t="s">
        <v>61</v>
      </c>
      <c r="Z565" s="37">
        <v>0</v>
      </c>
      <c r="AA565" s="164">
        <v>0.10000005907630194</v>
      </c>
      <c r="AC565" s="165"/>
    </row>
    <row r="566" spans="1:29" ht="15.75" x14ac:dyDescent="0.25">
      <c r="A566" s="180" t="s">
        <v>1261</v>
      </c>
      <c r="B566" s="188" t="s">
        <v>1262</v>
      </c>
      <c r="C566" s="188"/>
      <c r="D566" s="176" t="s">
        <v>56</v>
      </c>
      <c r="E566" s="189">
        <v>41241</v>
      </c>
      <c r="F566" s="190">
        <v>41249</v>
      </c>
      <c r="G566" s="180"/>
      <c r="H566" s="180" t="s">
        <v>78</v>
      </c>
      <c r="I566" s="180" t="s">
        <v>103</v>
      </c>
      <c r="J566" s="187">
        <v>79607.59</v>
      </c>
      <c r="K566" s="191"/>
      <c r="L566" s="180" t="s">
        <v>64</v>
      </c>
      <c r="M566" s="180" t="s">
        <v>12</v>
      </c>
      <c r="N566" s="184">
        <v>58422.89</v>
      </c>
      <c r="O566" s="184">
        <v>18190</v>
      </c>
      <c r="P566" s="184">
        <v>0</v>
      </c>
      <c r="Q566" s="184">
        <v>49637.120000000003</v>
      </c>
      <c r="R566" s="184">
        <v>73500</v>
      </c>
      <c r="S566" s="184"/>
      <c r="T566" s="192">
        <v>41214</v>
      </c>
      <c r="U566" s="193">
        <v>0.2474829931972789</v>
      </c>
      <c r="V566" s="39"/>
      <c r="W566" s="36">
        <v>49637.120000000003</v>
      </c>
      <c r="X566" s="37">
        <v>0</v>
      </c>
      <c r="Y566" s="38" t="s">
        <v>61</v>
      </c>
      <c r="Z566" s="37">
        <v>0</v>
      </c>
      <c r="AA566" s="164">
        <v>9.9999995481222959E-2</v>
      </c>
      <c r="AC566" s="165"/>
    </row>
    <row r="567" spans="1:29" ht="15.75" x14ac:dyDescent="0.25">
      <c r="A567" s="180" t="s">
        <v>1263</v>
      </c>
      <c r="B567" s="188" t="s">
        <v>1264</v>
      </c>
      <c r="C567" s="188"/>
      <c r="D567" s="176" t="s">
        <v>56</v>
      </c>
      <c r="E567" s="189">
        <v>41100</v>
      </c>
      <c r="F567" s="178" t="s">
        <v>57</v>
      </c>
      <c r="G567" s="180"/>
      <c r="H567" s="180" t="s">
        <v>58</v>
      </c>
      <c r="I567" s="180" t="s">
        <v>59</v>
      </c>
      <c r="J567" s="187">
        <v>16740.41</v>
      </c>
      <c r="K567" s="191"/>
      <c r="L567" s="180" t="s">
        <v>60</v>
      </c>
      <c r="M567" s="180" t="s">
        <v>12</v>
      </c>
      <c r="N567" s="184">
        <v>15619.54</v>
      </c>
      <c r="O567" s="184">
        <v>0</v>
      </c>
      <c r="P567" s="184">
        <v>0</v>
      </c>
      <c r="Q567" s="184">
        <v>13270.64</v>
      </c>
      <c r="R567" s="184">
        <v>17180</v>
      </c>
      <c r="S567" s="184"/>
      <c r="T567" s="192">
        <v>41091</v>
      </c>
      <c r="U567" s="193" t="s">
        <v>57</v>
      </c>
      <c r="V567" s="39"/>
      <c r="W567" s="36">
        <v>13270.64</v>
      </c>
      <c r="X567" s="37">
        <v>0</v>
      </c>
      <c r="Y567" s="38" t="s">
        <v>61</v>
      </c>
      <c r="Z567" s="37">
        <v>0</v>
      </c>
      <c r="AA567" s="164">
        <v>9.999976900733043E-2</v>
      </c>
      <c r="AC567" s="165"/>
    </row>
    <row r="568" spans="1:29" ht="15.75" x14ac:dyDescent="0.25">
      <c r="A568" s="180" t="s">
        <v>1265</v>
      </c>
      <c r="B568" s="188" t="s">
        <v>1266</v>
      </c>
      <c r="C568" s="188"/>
      <c r="D568" s="176" t="s">
        <v>56</v>
      </c>
      <c r="E568" s="189">
        <v>41106</v>
      </c>
      <c r="F568" s="178" t="s">
        <v>57</v>
      </c>
      <c r="G568" s="180"/>
      <c r="H568" s="180" t="s">
        <v>58</v>
      </c>
      <c r="I568" s="180" t="s">
        <v>103</v>
      </c>
      <c r="J568" s="187">
        <v>16527.740000000002</v>
      </c>
      <c r="K568" s="191"/>
      <c r="L568" s="180" t="s">
        <v>60</v>
      </c>
      <c r="M568" s="180" t="s">
        <v>12</v>
      </c>
      <c r="N568" s="184">
        <v>29912.53</v>
      </c>
      <c r="O568" s="184">
        <v>0</v>
      </c>
      <c r="P568" s="184">
        <v>0</v>
      </c>
      <c r="Q568" s="184">
        <v>25414.21</v>
      </c>
      <c r="R568" s="184">
        <v>32900</v>
      </c>
      <c r="S568" s="184"/>
      <c r="T568" s="192">
        <v>41091</v>
      </c>
      <c r="U568" s="193" t="s">
        <v>57</v>
      </c>
      <c r="V568" s="39"/>
      <c r="W568" s="36">
        <v>25414.21</v>
      </c>
      <c r="X568" s="37">
        <v>0</v>
      </c>
      <c r="Y568" s="38" t="s">
        <v>61</v>
      </c>
      <c r="Z568" s="37">
        <v>0</v>
      </c>
      <c r="AA568" s="164">
        <v>0.10000017761790314</v>
      </c>
      <c r="AC568" s="165"/>
    </row>
    <row r="569" spans="1:29" ht="15.75" x14ac:dyDescent="0.25">
      <c r="A569" s="180" t="s">
        <v>1267</v>
      </c>
      <c r="B569" s="188" t="s">
        <v>1268</v>
      </c>
      <c r="C569" s="188"/>
      <c r="D569" s="176" t="s">
        <v>56</v>
      </c>
      <c r="E569" s="189">
        <v>41084</v>
      </c>
      <c r="F569" s="178" t="s">
        <v>57</v>
      </c>
      <c r="G569" s="180"/>
      <c r="H569" s="180" t="s">
        <v>58</v>
      </c>
      <c r="I569" s="180" t="s">
        <v>97</v>
      </c>
      <c r="J569" s="187">
        <v>15628.11</v>
      </c>
      <c r="K569" s="191"/>
      <c r="L569" s="180" t="s">
        <v>67</v>
      </c>
      <c r="M569" s="180" t="s">
        <v>14</v>
      </c>
      <c r="N569" s="184">
        <v>43597.26</v>
      </c>
      <c r="O569" s="184">
        <v>47960</v>
      </c>
      <c r="P569" s="184">
        <v>0</v>
      </c>
      <c r="Q569" s="184">
        <v>37041</v>
      </c>
      <c r="R569" s="184">
        <v>47960</v>
      </c>
      <c r="S569" s="184"/>
      <c r="T569" s="192">
        <v>41061</v>
      </c>
      <c r="U569" s="193">
        <v>1</v>
      </c>
      <c r="V569" s="39"/>
      <c r="W569" s="36">
        <v>37041</v>
      </c>
      <c r="X569" s="37">
        <v>0</v>
      </c>
      <c r="Y569" s="38" t="s">
        <v>61</v>
      </c>
      <c r="Z569" s="37">
        <v>0</v>
      </c>
      <c r="AA569" s="164">
        <v>0.10000007569283542</v>
      </c>
      <c r="AC569" s="165"/>
    </row>
    <row r="570" spans="1:29" ht="15.75" x14ac:dyDescent="0.25">
      <c r="A570" s="180" t="s">
        <v>1269</v>
      </c>
      <c r="B570" s="188" t="s">
        <v>1270</v>
      </c>
      <c r="C570" s="188"/>
      <c r="D570" s="176" t="s">
        <v>56</v>
      </c>
      <c r="E570" s="189">
        <v>41113</v>
      </c>
      <c r="F570" s="190">
        <v>41113</v>
      </c>
      <c r="G570" s="180"/>
      <c r="H570" s="180" t="s">
        <v>78</v>
      </c>
      <c r="I570" s="180" t="s">
        <v>59</v>
      </c>
      <c r="J570" s="187">
        <v>0</v>
      </c>
      <c r="K570" s="191"/>
      <c r="L570" s="180" t="s">
        <v>79</v>
      </c>
      <c r="M570" s="180" t="s">
        <v>12</v>
      </c>
      <c r="N570" s="184">
        <v>242730.36</v>
      </c>
      <c r="O570" s="184">
        <v>43490</v>
      </c>
      <c r="P570" s="184">
        <v>0</v>
      </c>
      <c r="Q570" s="184">
        <v>206228</v>
      </c>
      <c r="R570" s="184">
        <v>311550</v>
      </c>
      <c r="S570" s="184"/>
      <c r="T570" s="192">
        <v>41091</v>
      </c>
      <c r="U570" s="193">
        <v>0.13959236077676135</v>
      </c>
      <c r="V570" s="39"/>
      <c r="W570" s="36">
        <v>206228</v>
      </c>
      <c r="X570" s="37">
        <v>0</v>
      </c>
      <c r="Y570" s="38" t="s">
        <v>61</v>
      </c>
      <c r="Z570" s="37">
        <v>0</v>
      </c>
      <c r="AA570" s="164">
        <v>0.10000001812711057</v>
      </c>
      <c r="AC570" s="165"/>
    </row>
    <row r="571" spans="1:29" ht="15.75" x14ac:dyDescent="0.25">
      <c r="A571" s="180" t="s">
        <v>1271</v>
      </c>
      <c r="B571" s="188" t="s">
        <v>1272</v>
      </c>
      <c r="C571" s="188"/>
      <c r="D571" s="176" t="s">
        <v>56</v>
      </c>
      <c r="E571" s="189">
        <v>41084</v>
      </c>
      <c r="F571" s="178" t="s">
        <v>57</v>
      </c>
      <c r="G571" s="180"/>
      <c r="H571" s="180" t="s">
        <v>58</v>
      </c>
      <c r="I571" s="180" t="s">
        <v>59</v>
      </c>
      <c r="J571" s="187">
        <v>0</v>
      </c>
      <c r="K571" s="191"/>
      <c r="L571" s="180" t="s">
        <v>60</v>
      </c>
      <c r="M571" s="180" t="s">
        <v>12</v>
      </c>
      <c r="N571" s="184">
        <v>34687.370000000003</v>
      </c>
      <c r="O571" s="184">
        <v>0</v>
      </c>
      <c r="P571" s="184">
        <v>0</v>
      </c>
      <c r="Q571" s="184">
        <v>29471</v>
      </c>
      <c r="R571" s="184">
        <v>48920</v>
      </c>
      <c r="S571" s="184"/>
      <c r="T571" s="192">
        <v>41061</v>
      </c>
      <c r="U571" s="193" t="s">
        <v>57</v>
      </c>
      <c r="V571" s="39"/>
      <c r="W571" s="36">
        <v>29471</v>
      </c>
      <c r="X571" s="37">
        <v>0</v>
      </c>
      <c r="Y571" s="38" t="s">
        <v>61</v>
      </c>
      <c r="Z571" s="37">
        <v>0</v>
      </c>
      <c r="AA571" s="164">
        <v>0.10000009513550001</v>
      </c>
      <c r="AC571" s="165"/>
    </row>
    <row r="572" spans="1:29" ht="15.75" x14ac:dyDescent="0.25">
      <c r="A572" s="180" t="s">
        <v>1273</v>
      </c>
      <c r="B572" s="188" t="s">
        <v>1274</v>
      </c>
      <c r="C572" s="188"/>
      <c r="D572" s="176" t="s">
        <v>56</v>
      </c>
      <c r="E572" s="189">
        <v>41095</v>
      </c>
      <c r="F572" s="190">
        <v>41117</v>
      </c>
      <c r="G572" s="180"/>
      <c r="H572" s="180" t="s">
        <v>78</v>
      </c>
      <c r="I572" s="180" t="s">
        <v>59</v>
      </c>
      <c r="J572" s="187">
        <v>0</v>
      </c>
      <c r="K572" s="191"/>
      <c r="L572" s="180" t="s">
        <v>64</v>
      </c>
      <c r="M572" s="180" t="s">
        <v>12</v>
      </c>
      <c r="N572" s="184">
        <v>64899.03</v>
      </c>
      <c r="O572" s="184">
        <v>25830</v>
      </c>
      <c r="P572" s="184">
        <v>0</v>
      </c>
      <c r="Q572" s="184">
        <v>55139.360000000001</v>
      </c>
      <c r="R572" s="184">
        <v>80620</v>
      </c>
      <c r="S572" s="184"/>
      <c r="T572" s="192">
        <v>41091</v>
      </c>
      <c r="U572" s="193">
        <v>0.32039196229223516</v>
      </c>
      <c r="V572" s="39"/>
      <c r="W572" s="36">
        <v>55139.360000000001</v>
      </c>
      <c r="X572" s="37">
        <v>0</v>
      </c>
      <c r="Y572" s="38" t="s">
        <v>61</v>
      </c>
      <c r="Z572" s="37">
        <v>0</v>
      </c>
      <c r="AA572" s="164">
        <v>0.10000005559405389</v>
      </c>
      <c r="AC572" s="165"/>
    </row>
    <row r="573" spans="1:29" ht="15.75" x14ac:dyDescent="0.25">
      <c r="A573" s="180" t="s">
        <v>1275</v>
      </c>
      <c r="B573" s="188" t="s">
        <v>1276</v>
      </c>
      <c r="C573" s="188"/>
      <c r="D573" s="176" t="s">
        <v>56</v>
      </c>
      <c r="E573" s="189">
        <v>41116</v>
      </c>
      <c r="F573" s="178" t="s">
        <v>57</v>
      </c>
      <c r="G573" s="180"/>
      <c r="H573" s="180" t="s">
        <v>58</v>
      </c>
      <c r="I573" s="180" t="s">
        <v>97</v>
      </c>
      <c r="J573" s="187">
        <v>4806.38</v>
      </c>
      <c r="K573" s="191"/>
      <c r="L573" s="180" t="s">
        <v>60</v>
      </c>
      <c r="M573" s="180" t="s">
        <v>12</v>
      </c>
      <c r="N573" s="184">
        <v>26832.58</v>
      </c>
      <c r="O573" s="184">
        <v>0</v>
      </c>
      <c r="P573" s="184">
        <v>0</v>
      </c>
      <c r="Q573" s="184">
        <v>22797.43</v>
      </c>
      <c r="R573" s="184">
        <v>42710</v>
      </c>
      <c r="S573" s="184"/>
      <c r="T573" s="192">
        <v>41091</v>
      </c>
      <c r="U573" s="193" t="s">
        <v>57</v>
      </c>
      <c r="V573" s="39" t="s">
        <v>130</v>
      </c>
      <c r="W573" s="36">
        <v>22797.43</v>
      </c>
      <c r="X573" s="37">
        <v>0</v>
      </c>
      <c r="Y573" s="38" t="s">
        <v>61</v>
      </c>
      <c r="Z573" s="37">
        <v>0</v>
      </c>
      <c r="AA573" s="164">
        <v>0.10000020046529179</v>
      </c>
      <c r="AC573" s="165"/>
    </row>
    <row r="574" spans="1:29" ht="15.75" x14ac:dyDescent="0.25">
      <c r="A574" s="180" t="s">
        <v>1277</v>
      </c>
      <c r="B574" s="188" t="s">
        <v>1278</v>
      </c>
      <c r="C574" s="188"/>
      <c r="D574" s="176" t="s">
        <v>56</v>
      </c>
      <c r="E574" s="189">
        <v>41178</v>
      </c>
      <c r="F574" s="190">
        <v>41192</v>
      </c>
      <c r="G574" s="180"/>
      <c r="H574" s="180" t="s">
        <v>78</v>
      </c>
      <c r="I574" s="180" t="s">
        <v>59</v>
      </c>
      <c r="J574" s="187">
        <v>118339.22</v>
      </c>
      <c r="K574" s="191"/>
      <c r="L574" s="180" t="s">
        <v>79</v>
      </c>
      <c r="M574" s="180" t="s">
        <v>12</v>
      </c>
      <c r="N574" s="184">
        <v>65385.88</v>
      </c>
      <c r="O574" s="184">
        <v>0</v>
      </c>
      <c r="P574" s="184">
        <v>0</v>
      </c>
      <c r="Q574" s="184">
        <v>55553</v>
      </c>
      <c r="R574" s="184">
        <v>118270</v>
      </c>
      <c r="S574" s="184"/>
      <c r="T574" s="192">
        <v>41153</v>
      </c>
      <c r="U574" s="193" t="s">
        <v>57</v>
      </c>
      <c r="V574" s="39"/>
      <c r="W574" s="36">
        <v>55553</v>
      </c>
      <c r="X574" s="37">
        <v>0</v>
      </c>
      <c r="Y574" s="38" t="s">
        <v>61</v>
      </c>
      <c r="Z574" s="37">
        <v>0</v>
      </c>
      <c r="AA574" s="164">
        <v>9.9999983176796148E-2</v>
      </c>
      <c r="AC574" s="165"/>
    </row>
    <row r="575" spans="1:29" ht="15.75" x14ac:dyDescent="0.25">
      <c r="A575" s="180" t="s">
        <v>1279</v>
      </c>
      <c r="B575" s="188" t="s">
        <v>1280</v>
      </c>
      <c r="C575" s="188"/>
      <c r="D575" s="176" t="s">
        <v>56</v>
      </c>
      <c r="E575" s="189">
        <v>41095</v>
      </c>
      <c r="F575" s="190">
        <v>41117</v>
      </c>
      <c r="G575" s="180"/>
      <c r="H575" s="180" t="s">
        <v>78</v>
      </c>
      <c r="I575" s="180" t="s">
        <v>97</v>
      </c>
      <c r="J575" s="187">
        <v>37679.9</v>
      </c>
      <c r="K575" s="191"/>
      <c r="L575" s="180" t="s">
        <v>64</v>
      </c>
      <c r="M575" s="180" t="s">
        <v>12</v>
      </c>
      <c r="N575" s="184">
        <v>73721.710000000006</v>
      </c>
      <c r="O575" s="184">
        <v>24730</v>
      </c>
      <c r="P575" s="184">
        <v>0</v>
      </c>
      <c r="Q575" s="184">
        <v>62635.27</v>
      </c>
      <c r="R575" s="184">
        <v>94290</v>
      </c>
      <c r="S575" s="184"/>
      <c r="T575" s="192">
        <v>41091</v>
      </c>
      <c r="U575" s="193">
        <v>0.26227595715346275</v>
      </c>
      <c r="V575" s="39" t="s">
        <v>250</v>
      </c>
      <c r="W575" s="36">
        <v>62635.27</v>
      </c>
      <c r="X575" s="37">
        <v>0</v>
      </c>
      <c r="Y575" s="38" t="s">
        <v>61</v>
      </c>
      <c r="Z575" s="37">
        <v>0</v>
      </c>
      <c r="AA575" s="164">
        <v>9.9999958370473596E-2</v>
      </c>
      <c r="AC575" s="165"/>
    </row>
    <row r="576" spans="1:29" ht="15.75" x14ac:dyDescent="0.25">
      <c r="A576" s="180" t="s">
        <v>1281</v>
      </c>
      <c r="B576" s="188" t="s">
        <v>1282</v>
      </c>
      <c r="C576" s="188"/>
      <c r="D576" s="176" t="s">
        <v>56</v>
      </c>
      <c r="E576" s="189">
        <v>41603</v>
      </c>
      <c r="F576" s="178">
        <v>41610</v>
      </c>
      <c r="G576" s="180"/>
      <c r="H576" s="180" t="s">
        <v>78</v>
      </c>
      <c r="I576" s="180" t="s">
        <v>97</v>
      </c>
      <c r="J576" s="187">
        <v>169725.47</v>
      </c>
      <c r="K576" s="191"/>
      <c r="L576" s="180" t="s">
        <v>111</v>
      </c>
      <c r="M576" s="180" t="s">
        <v>12</v>
      </c>
      <c r="N576" s="184">
        <v>236155.63</v>
      </c>
      <c r="O576" s="184">
        <v>12130</v>
      </c>
      <c r="P576" s="184">
        <v>0</v>
      </c>
      <c r="Q576" s="184">
        <v>200642</v>
      </c>
      <c r="R576" s="184">
        <v>319040</v>
      </c>
      <c r="S576" s="184"/>
      <c r="T576" s="192">
        <v>41579</v>
      </c>
      <c r="U576" s="193">
        <v>3.8020310932798396E-2</v>
      </c>
      <c r="V576" s="39"/>
      <c r="W576" s="36">
        <v>200642</v>
      </c>
      <c r="X576" s="37">
        <v>0</v>
      </c>
      <c r="Y576" s="38" t="s">
        <v>61</v>
      </c>
      <c r="Z576" s="37">
        <v>0</v>
      </c>
      <c r="AA576" s="164">
        <v>9.9999981368219082E-2</v>
      </c>
      <c r="AC576" s="165"/>
    </row>
    <row r="577" spans="1:29" ht="15.75" x14ac:dyDescent="0.25">
      <c r="A577" s="180" t="s">
        <v>1283</v>
      </c>
      <c r="B577" s="188" t="s">
        <v>1284</v>
      </c>
      <c r="C577" s="188"/>
      <c r="D577" s="176" t="s">
        <v>56</v>
      </c>
      <c r="E577" s="189">
        <v>41109</v>
      </c>
      <c r="F577" s="178" t="s">
        <v>57</v>
      </c>
      <c r="G577" s="180"/>
      <c r="H577" s="180" t="s">
        <v>58</v>
      </c>
      <c r="I577" s="180" t="s">
        <v>103</v>
      </c>
      <c r="J577" s="187">
        <v>51293.13</v>
      </c>
      <c r="K577" s="191"/>
      <c r="L577" s="180" t="s">
        <v>64</v>
      </c>
      <c r="M577" s="180" t="s">
        <v>12</v>
      </c>
      <c r="N577" s="184">
        <v>47792.09</v>
      </c>
      <c r="O577" s="184">
        <v>0</v>
      </c>
      <c r="P577" s="184">
        <v>0</v>
      </c>
      <c r="Q577" s="184">
        <v>40605</v>
      </c>
      <c r="R577" s="184">
        <v>52570</v>
      </c>
      <c r="S577" s="184"/>
      <c r="T577" s="192">
        <v>41091</v>
      </c>
      <c r="U577" s="193" t="s">
        <v>57</v>
      </c>
      <c r="V577" s="39"/>
      <c r="W577" s="36">
        <v>40605</v>
      </c>
      <c r="X577" s="37">
        <v>0</v>
      </c>
      <c r="Y577" s="38" t="s">
        <v>61</v>
      </c>
      <c r="Z577" s="37">
        <v>0</v>
      </c>
      <c r="AA577" s="164">
        <v>0.10000011508181728</v>
      </c>
      <c r="AC577" s="165"/>
    </row>
    <row r="578" spans="1:29" ht="15.75" x14ac:dyDescent="0.25">
      <c r="A578" s="180" t="s">
        <v>1285</v>
      </c>
      <c r="B578" s="188" t="s">
        <v>1286</v>
      </c>
      <c r="C578" s="188"/>
      <c r="D578" s="176" t="s">
        <v>56</v>
      </c>
      <c r="E578" s="189">
        <v>41113</v>
      </c>
      <c r="F578" s="178" t="s">
        <v>57</v>
      </c>
      <c r="G578" s="180"/>
      <c r="H578" s="180" t="s">
        <v>58</v>
      </c>
      <c r="I578" s="180" t="s">
        <v>59</v>
      </c>
      <c r="J578" s="187">
        <v>25352.78</v>
      </c>
      <c r="K578" s="191"/>
      <c r="L578" s="180" t="s">
        <v>60</v>
      </c>
      <c r="M578" s="180" t="s">
        <v>12</v>
      </c>
      <c r="N578" s="184">
        <v>38237.199999999997</v>
      </c>
      <c r="O578" s="184">
        <v>0</v>
      </c>
      <c r="P578" s="184">
        <v>0</v>
      </c>
      <c r="Q578" s="184">
        <v>32487</v>
      </c>
      <c r="R578" s="184">
        <v>42060</v>
      </c>
      <c r="S578" s="184"/>
      <c r="T578" s="192">
        <v>41091</v>
      </c>
      <c r="U578" s="193" t="s">
        <v>57</v>
      </c>
      <c r="V578" s="39"/>
      <c r="W578" s="36">
        <v>32487</v>
      </c>
      <c r="X578" s="37">
        <v>0</v>
      </c>
      <c r="Y578" s="38" t="s">
        <v>61</v>
      </c>
      <c r="Z578" s="37">
        <v>0</v>
      </c>
      <c r="AA578" s="164">
        <v>0.10000002876779734</v>
      </c>
      <c r="AC578" s="165"/>
    </row>
    <row r="579" spans="1:29" ht="15.75" x14ac:dyDescent="0.25">
      <c r="A579" s="180" t="s">
        <v>1287</v>
      </c>
      <c r="B579" s="188" t="s">
        <v>1288</v>
      </c>
      <c r="C579" s="188"/>
      <c r="D579" s="176" t="s">
        <v>56</v>
      </c>
      <c r="E579" s="189">
        <v>41100</v>
      </c>
      <c r="F579" s="178" t="s">
        <v>57</v>
      </c>
      <c r="G579" s="180"/>
      <c r="H579" s="180" t="s">
        <v>58</v>
      </c>
      <c r="I579" s="180" t="s">
        <v>103</v>
      </c>
      <c r="J579" s="187">
        <v>10018.049999999999</v>
      </c>
      <c r="K579" s="191"/>
      <c r="L579" s="180" t="s">
        <v>129</v>
      </c>
      <c r="M579" s="180" t="s">
        <v>13</v>
      </c>
      <c r="N579" s="184">
        <v>11013.19</v>
      </c>
      <c r="O579" s="184">
        <v>0</v>
      </c>
      <c r="P579" s="184">
        <v>0</v>
      </c>
      <c r="Q579" s="184">
        <v>9357</v>
      </c>
      <c r="R579" s="184">
        <v>12110</v>
      </c>
      <c r="S579" s="184"/>
      <c r="T579" s="192">
        <v>41091</v>
      </c>
      <c r="U579" s="193" t="s">
        <v>57</v>
      </c>
      <c r="V579" s="39"/>
      <c r="W579" s="36">
        <v>9357</v>
      </c>
      <c r="X579" s="37">
        <v>0</v>
      </c>
      <c r="Y579" s="38" t="s">
        <v>61</v>
      </c>
      <c r="Z579" s="37">
        <v>0</v>
      </c>
      <c r="AA579" s="164">
        <v>0.10000009988024372</v>
      </c>
      <c r="AC579" s="165"/>
    </row>
    <row r="580" spans="1:29" ht="15.75" x14ac:dyDescent="0.25">
      <c r="A580" s="180" t="s">
        <v>1289</v>
      </c>
      <c r="B580" s="188" t="s">
        <v>1290</v>
      </c>
      <c r="C580" s="188"/>
      <c r="D580" s="176" t="s">
        <v>56</v>
      </c>
      <c r="E580" s="189">
        <v>41180</v>
      </c>
      <c r="F580" s="190">
        <v>41211</v>
      </c>
      <c r="G580" s="180"/>
      <c r="H580" s="180" t="s">
        <v>78</v>
      </c>
      <c r="I580" s="180" t="s">
        <v>97</v>
      </c>
      <c r="J580" s="187">
        <v>221882.75</v>
      </c>
      <c r="K580" s="191"/>
      <c r="L580" s="180" t="s">
        <v>79</v>
      </c>
      <c r="M580" s="180" t="s">
        <v>12</v>
      </c>
      <c r="N580" s="184">
        <v>128662.58</v>
      </c>
      <c r="O580" s="184">
        <v>8200</v>
      </c>
      <c r="P580" s="184">
        <v>0</v>
      </c>
      <c r="Q580" s="184">
        <v>109314</v>
      </c>
      <c r="R580" s="184">
        <v>227459</v>
      </c>
      <c r="S580" s="184"/>
      <c r="T580" s="192">
        <v>41153</v>
      </c>
      <c r="U580" s="193">
        <v>3.6050453048681298E-2</v>
      </c>
      <c r="V580" s="39" t="s">
        <v>1291</v>
      </c>
      <c r="W580" s="36">
        <v>109314</v>
      </c>
      <c r="X580" s="37">
        <v>0</v>
      </c>
      <c r="Y580" s="38" t="s">
        <v>61</v>
      </c>
      <c r="Z580" s="37">
        <v>0</v>
      </c>
      <c r="AA580" s="164">
        <v>0.10000001709898898</v>
      </c>
      <c r="AC580" s="165"/>
    </row>
    <row r="581" spans="1:29" ht="15.75" x14ac:dyDescent="0.25">
      <c r="A581" s="180" t="s">
        <v>1292</v>
      </c>
      <c r="B581" s="188" t="s">
        <v>1293</v>
      </c>
      <c r="C581" s="188"/>
      <c r="D581" s="176" t="s">
        <v>56</v>
      </c>
      <c r="E581" s="189">
        <v>41129</v>
      </c>
      <c r="F581" s="178" t="s">
        <v>57</v>
      </c>
      <c r="G581" s="180"/>
      <c r="H581" s="180" t="s">
        <v>58</v>
      </c>
      <c r="I581" s="180" t="s">
        <v>59</v>
      </c>
      <c r="J581" s="187">
        <v>0</v>
      </c>
      <c r="K581" s="191"/>
      <c r="L581" s="180" t="s">
        <v>67</v>
      </c>
      <c r="M581" s="180" t="s">
        <v>14</v>
      </c>
      <c r="N581" s="184">
        <v>11249.77</v>
      </c>
      <c r="O581" s="184">
        <v>12370</v>
      </c>
      <c r="P581" s="184">
        <v>0</v>
      </c>
      <c r="Q581" s="184">
        <v>9558</v>
      </c>
      <c r="R581" s="184">
        <v>12370</v>
      </c>
      <c r="S581" s="184"/>
      <c r="T581" s="192">
        <v>41122</v>
      </c>
      <c r="U581" s="193">
        <v>1</v>
      </c>
      <c r="V581" s="39"/>
      <c r="W581" s="36">
        <v>9558</v>
      </c>
      <c r="X581" s="37">
        <v>0</v>
      </c>
      <c r="Y581" s="38" t="s">
        <v>61</v>
      </c>
      <c r="Z581" s="37">
        <v>0</v>
      </c>
      <c r="AA581" s="164">
        <v>0.10000039111924619</v>
      </c>
      <c r="AC581" s="165"/>
    </row>
    <row r="582" spans="1:29" ht="15.75" x14ac:dyDescent="0.25">
      <c r="A582" s="180" t="s">
        <v>1294</v>
      </c>
      <c r="B582" s="188" t="s">
        <v>1295</v>
      </c>
      <c r="C582" s="188"/>
      <c r="D582" s="176" t="s">
        <v>56</v>
      </c>
      <c r="E582" s="189">
        <v>41113</v>
      </c>
      <c r="F582" s="190">
        <v>41113</v>
      </c>
      <c r="G582" s="180"/>
      <c r="H582" s="180" t="s">
        <v>78</v>
      </c>
      <c r="I582" s="180" t="s">
        <v>97</v>
      </c>
      <c r="J582" s="187">
        <v>53350.8</v>
      </c>
      <c r="K582" s="191"/>
      <c r="L582" s="180" t="s">
        <v>79</v>
      </c>
      <c r="M582" s="180" t="s">
        <v>12</v>
      </c>
      <c r="N582" s="184">
        <v>120187.0224</v>
      </c>
      <c r="O582" s="184">
        <v>66900</v>
      </c>
      <c r="P582" s="184">
        <v>0</v>
      </c>
      <c r="Q582" s="184">
        <v>104004</v>
      </c>
      <c r="R582" s="184">
        <v>176440</v>
      </c>
      <c r="S582" s="184"/>
      <c r="T582" s="192">
        <v>41091</v>
      </c>
      <c r="U582" s="193">
        <v>0.37916572205849014</v>
      </c>
      <c r="V582" s="39" t="s">
        <v>112</v>
      </c>
      <c r="W582" s="36">
        <v>104004</v>
      </c>
      <c r="X582" s="37">
        <v>0</v>
      </c>
      <c r="Y582" s="38" t="s">
        <v>61</v>
      </c>
      <c r="Z582" s="37">
        <v>0</v>
      </c>
      <c r="AA582" s="164">
        <v>7.9999999999999849E-2</v>
      </c>
      <c r="AC582" s="165"/>
    </row>
    <row r="583" spans="1:29" ht="15.75" x14ac:dyDescent="0.25">
      <c r="A583" s="180" t="s">
        <v>1296</v>
      </c>
      <c r="B583" s="188" t="s">
        <v>1297</v>
      </c>
      <c r="C583" s="188"/>
      <c r="D583" s="176" t="s">
        <v>56</v>
      </c>
      <c r="E583" s="189">
        <v>41187</v>
      </c>
      <c r="F583" s="190">
        <v>41443</v>
      </c>
      <c r="G583" s="180"/>
      <c r="H583" s="180" t="s">
        <v>78</v>
      </c>
      <c r="I583" s="180" t="s">
        <v>97</v>
      </c>
      <c r="J583" s="187">
        <v>75687.3</v>
      </c>
      <c r="K583" s="191"/>
      <c r="L583" s="180" t="s">
        <v>64</v>
      </c>
      <c r="M583" s="180" t="s">
        <v>12</v>
      </c>
      <c r="N583" s="184">
        <v>52793.16</v>
      </c>
      <c r="O583" s="184">
        <v>0</v>
      </c>
      <c r="P583" s="184">
        <v>0</v>
      </c>
      <c r="Q583" s="184">
        <v>44854</v>
      </c>
      <c r="R583" s="184">
        <v>75276</v>
      </c>
      <c r="S583" s="184"/>
      <c r="T583" s="192">
        <v>41183</v>
      </c>
      <c r="U583" s="193" t="s">
        <v>57</v>
      </c>
      <c r="V583" s="39" t="s">
        <v>207</v>
      </c>
      <c r="W583" s="36">
        <v>44854</v>
      </c>
      <c r="X583" s="37">
        <v>0</v>
      </c>
      <c r="Y583" s="38" t="s">
        <v>61</v>
      </c>
      <c r="Z583" s="37">
        <v>0</v>
      </c>
      <c r="AA583" s="164">
        <v>0.10000004167206678</v>
      </c>
      <c r="AC583" s="165"/>
    </row>
    <row r="584" spans="1:29" ht="15.75" x14ac:dyDescent="0.25">
      <c r="A584" s="180" t="s">
        <v>1298</v>
      </c>
      <c r="B584" s="188" t="s">
        <v>1299</v>
      </c>
      <c r="C584" s="188"/>
      <c r="D584" s="176" t="s">
        <v>56</v>
      </c>
      <c r="E584" s="189">
        <v>41120</v>
      </c>
      <c r="F584" s="190">
        <v>41127</v>
      </c>
      <c r="G584" s="180"/>
      <c r="H584" s="180" t="s">
        <v>78</v>
      </c>
      <c r="I584" s="180" t="s">
        <v>59</v>
      </c>
      <c r="J584" s="187">
        <v>0</v>
      </c>
      <c r="K584" s="191"/>
      <c r="L584" s="180" t="s">
        <v>64</v>
      </c>
      <c r="M584" s="180" t="s">
        <v>12</v>
      </c>
      <c r="N584" s="184">
        <v>96038.15</v>
      </c>
      <c r="O584" s="184">
        <v>26580</v>
      </c>
      <c r="P584" s="184">
        <v>0</v>
      </c>
      <c r="Q584" s="184">
        <v>81595.710000000006</v>
      </c>
      <c r="R584" s="184">
        <v>114400</v>
      </c>
      <c r="S584" s="184"/>
      <c r="T584" s="192">
        <v>41091</v>
      </c>
      <c r="U584" s="193">
        <v>0.23234265734265735</v>
      </c>
      <c r="V584" s="39"/>
      <c r="W584" s="36">
        <v>81595.710000000006</v>
      </c>
      <c r="X584" s="37">
        <v>0</v>
      </c>
      <c r="Y584" s="38" t="s">
        <v>61</v>
      </c>
      <c r="Z584" s="37">
        <v>0</v>
      </c>
      <c r="AA584" s="164">
        <v>9.9999992325966014E-2</v>
      </c>
      <c r="AC584" s="165"/>
    </row>
    <row r="585" spans="1:29" ht="15.75" x14ac:dyDescent="0.25">
      <c r="A585" s="180" t="s">
        <v>1300</v>
      </c>
      <c r="B585" s="188" t="s">
        <v>1301</v>
      </c>
      <c r="C585" s="188"/>
      <c r="D585" s="176" t="s">
        <v>56</v>
      </c>
      <c r="E585" s="189">
        <v>41134</v>
      </c>
      <c r="F585" s="178" t="s">
        <v>57</v>
      </c>
      <c r="G585" s="180"/>
      <c r="H585" s="180" t="s">
        <v>58</v>
      </c>
      <c r="I585" s="180" t="s">
        <v>103</v>
      </c>
      <c r="J585" s="187">
        <v>31600.62</v>
      </c>
      <c r="K585" s="191"/>
      <c r="L585" s="180" t="s">
        <v>235</v>
      </c>
      <c r="M585" s="180" t="s">
        <v>12</v>
      </c>
      <c r="N585" s="184">
        <v>33957.629999999997</v>
      </c>
      <c r="O585" s="184">
        <v>0</v>
      </c>
      <c r="P585" s="184">
        <v>0</v>
      </c>
      <c r="Q585" s="184">
        <v>28851</v>
      </c>
      <c r="R585" s="184">
        <v>37350</v>
      </c>
      <c r="S585" s="184"/>
      <c r="T585" s="192">
        <v>41122</v>
      </c>
      <c r="U585" s="193" t="s">
        <v>57</v>
      </c>
      <c r="V585" s="39"/>
      <c r="W585" s="36">
        <v>28851</v>
      </c>
      <c r="X585" s="37">
        <v>0</v>
      </c>
      <c r="Y585" s="38" t="s">
        <v>61</v>
      </c>
      <c r="Z585" s="37">
        <v>0</v>
      </c>
      <c r="AA585" s="164">
        <v>0.1000000971799353</v>
      </c>
      <c r="AC585" s="165"/>
    </row>
    <row r="586" spans="1:29" ht="15.75" x14ac:dyDescent="0.25">
      <c r="A586" s="180" t="s">
        <v>1302</v>
      </c>
      <c r="B586" s="188" t="s">
        <v>1303</v>
      </c>
      <c r="C586" s="188"/>
      <c r="D586" s="176" t="s">
        <v>56</v>
      </c>
      <c r="E586" s="189">
        <v>41100</v>
      </c>
      <c r="F586" s="178" t="s">
        <v>57</v>
      </c>
      <c r="G586" s="180"/>
      <c r="H586" s="180" t="s">
        <v>58</v>
      </c>
      <c r="I586" s="180" t="s">
        <v>103</v>
      </c>
      <c r="J586" s="187">
        <v>34791.15</v>
      </c>
      <c r="K586" s="191"/>
      <c r="L586" s="180" t="s">
        <v>235</v>
      </c>
      <c r="M586" s="180" t="s">
        <v>12</v>
      </c>
      <c r="N586" s="184">
        <v>30732.65</v>
      </c>
      <c r="O586" s="184">
        <v>0</v>
      </c>
      <c r="P586" s="184">
        <v>0</v>
      </c>
      <c r="Q586" s="184">
        <v>26111</v>
      </c>
      <c r="R586" s="184">
        <v>33810</v>
      </c>
      <c r="S586" s="184"/>
      <c r="T586" s="192">
        <v>41091</v>
      </c>
      <c r="U586" s="193" t="s">
        <v>57</v>
      </c>
      <c r="V586" s="39"/>
      <c r="W586" s="36">
        <v>26111</v>
      </c>
      <c r="X586" s="37">
        <v>0</v>
      </c>
      <c r="Y586" s="38" t="s">
        <v>61</v>
      </c>
      <c r="Z586" s="37">
        <v>0</v>
      </c>
      <c r="AA586" s="164">
        <v>0.10000010737766907</v>
      </c>
      <c r="AC586" s="165"/>
    </row>
    <row r="587" spans="1:29" ht="15.75" x14ac:dyDescent="0.25">
      <c r="A587" s="180" t="s">
        <v>1304</v>
      </c>
      <c r="B587" s="188" t="s">
        <v>1305</v>
      </c>
      <c r="C587" s="188"/>
      <c r="D587" s="176" t="s">
        <v>56</v>
      </c>
      <c r="E587" s="189">
        <v>41099</v>
      </c>
      <c r="F587" s="190">
        <v>41100</v>
      </c>
      <c r="G587" s="180"/>
      <c r="H587" s="180" t="s">
        <v>78</v>
      </c>
      <c r="I587" s="180" t="s">
        <v>97</v>
      </c>
      <c r="J587" s="187">
        <v>119452</v>
      </c>
      <c r="K587" s="191"/>
      <c r="L587" s="180" t="s">
        <v>67</v>
      </c>
      <c r="M587" s="180" t="s">
        <v>14</v>
      </c>
      <c r="N587" s="184">
        <v>58850</v>
      </c>
      <c r="O587" s="184">
        <v>64740</v>
      </c>
      <c r="P587" s="184">
        <v>0</v>
      </c>
      <c r="Q587" s="184">
        <v>50000</v>
      </c>
      <c r="R587" s="184">
        <v>64740</v>
      </c>
      <c r="S587" s="184"/>
      <c r="T587" s="192">
        <v>41091</v>
      </c>
      <c r="U587" s="193">
        <v>1</v>
      </c>
      <c r="V587" s="39"/>
      <c r="W587" s="36">
        <v>50000</v>
      </c>
      <c r="X587" s="37">
        <v>0</v>
      </c>
      <c r="Y587" s="38" t="s">
        <v>61</v>
      </c>
      <c r="Z587" s="37">
        <v>0</v>
      </c>
      <c r="AA587" s="164">
        <v>0.10000000000000009</v>
      </c>
      <c r="AC587" s="165"/>
    </row>
    <row r="588" spans="1:29" ht="15.75" x14ac:dyDescent="0.25">
      <c r="A588" s="180" t="s">
        <v>1306</v>
      </c>
      <c r="B588" s="188" t="s">
        <v>1307</v>
      </c>
      <c r="C588" s="188"/>
      <c r="D588" s="176" t="s">
        <v>56</v>
      </c>
      <c r="E588" s="189">
        <v>41129</v>
      </c>
      <c r="F588" s="190">
        <v>41134</v>
      </c>
      <c r="G588" s="180"/>
      <c r="H588" s="180" t="s">
        <v>78</v>
      </c>
      <c r="I588" s="180" t="s">
        <v>103</v>
      </c>
      <c r="J588" s="187">
        <v>7479.21</v>
      </c>
      <c r="K588" s="191"/>
      <c r="L588" s="180" t="s">
        <v>67</v>
      </c>
      <c r="M588" s="180" t="s">
        <v>14</v>
      </c>
      <c r="N588" s="184">
        <v>95948.31</v>
      </c>
      <c r="O588" s="184">
        <v>99610</v>
      </c>
      <c r="P588" s="184">
        <v>0</v>
      </c>
      <c r="Q588" s="184">
        <v>83029</v>
      </c>
      <c r="R588" s="184">
        <v>105540</v>
      </c>
      <c r="S588" s="184"/>
      <c r="T588" s="192">
        <v>41122</v>
      </c>
      <c r="U588" s="193">
        <v>0.94381277240856543</v>
      </c>
      <c r="V588" s="39" t="s">
        <v>661</v>
      </c>
      <c r="W588" s="36">
        <v>83029</v>
      </c>
      <c r="X588" s="37">
        <v>0</v>
      </c>
      <c r="Y588" s="38" t="s">
        <v>61</v>
      </c>
      <c r="Z588" s="37">
        <v>0</v>
      </c>
      <c r="AA588" s="164">
        <v>7.9999972985455026E-2</v>
      </c>
      <c r="AC588" s="165"/>
    </row>
    <row r="589" spans="1:29" ht="15.75" x14ac:dyDescent="0.25">
      <c r="A589" s="180" t="s">
        <v>1308</v>
      </c>
      <c r="B589" s="188" t="s">
        <v>1309</v>
      </c>
      <c r="C589" s="188"/>
      <c r="D589" s="176" t="s">
        <v>56</v>
      </c>
      <c r="E589" s="189">
        <v>41313</v>
      </c>
      <c r="F589" s="190">
        <v>41331</v>
      </c>
      <c r="G589" s="180"/>
      <c r="H589" s="180" t="s">
        <v>78</v>
      </c>
      <c r="I589" s="180" t="s">
        <v>59</v>
      </c>
      <c r="J589" s="187">
        <v>87708.94</v>
      </c>
      <c r="K589" s="191"/>
      <c r="L589" s="180" t="s">
        <v>67</v>
      </c>
      <c r="M589" s="180" t="s">
        <v>14</v>
      </c>
      <c r="N589" s="184">
        <v>117326.89</v>
      </c>
      <c r="O589" s="184">
        <v>125110</v>
      </c>
      <c r="P589" s="184">
        <v>0</v>
      </c>
      <c r="Q589" s="184">
        <v>99683</v>
      </c>
      <c r="R589" s="184">
        <v>129060</v>
      </c>
      <c r="S589" s="184"/>
      <c r="T589" s="192">
        <v>41306</v>
      </c>
      <c r="U589" s="193">
        <v>0.96939408027274132</v>
      </c>
      <c r="V589" s="39"/>
      <c r="W589" s="36">
        <v>99683</v>
      </c>
      <c r="X589" s="37">
        <v>0</v>
      </c>
      <c r="Y589" s="38" t="s">
        <v>61</v>
      </c>
      <c r="Z589" s="37">
        <v>0</v>
      </c>
      <c r="AA589" s="164">
        <v>9.9999990624485058E-2</v>
      </c>
      <c r="AC589" s="165"/>
    </row>
    <row r="590" spans="1:29" ht="15.75" x14ac:dyDescent="0.25">
      <c r="A590" s="180" t="s">
        <v>1310</v>
      </c>
      <c r="B590" s="188" t="s">
        <v>1311</v>
      </c>
      <c r="C590" s="188"/>
      <c r="D590" s="176" t="s">
        <v>56</v>
      </c>
      <c r="E590" s="189">
        <v>41129</v>
      </c>
      <c r="F590" s="178" t="s">
        <v>57</v>
      </c>
      <c r="G590" s="180"/>
      <c r="H590" s="180" t="s">
        <v>58</v>
      </c>
      <c r="I590" s="180" t="s">
        <v>97</v>
      </c>
      <c r="J590" s="187">
        <v>-1481.37</v>
      </c>
      <c r="K590" s="191"/>
      <c r="L590" s="180" t="s">
        <v>235</v>
      </c>
      <c r="M590" s="180" t="s">
        <v>12</v>
      </c>
      <c r="N590" s="184">
        <v>11949.42</v>
      </c>
      <c r="O590" s="184">
        <v>11700</v>
      </c>
      <c r="P590" s="184">
        <v>0</v>
      </c>
      <c r="Q590" s="184">
        <v>10152.44</v>
      </c>
      <c r="R590" s="184">
        <v>13140</v>
      </c>
      <c r="S590" s="184"/>
      <c r="T590" s="192">
        <v>41122</v>
      </c>
      <c r="U590" s="193">
        <v>0.8904109589041096</v>
      </c>
      <c r="V590" s="39"/>
      <c r="W590" s="36">
        <v>10152.44</v>
      </c>
      <c r="X590" s="37">
        <v>0</v>
      </c>
      <c r="Y590" s="38" t="s">
        <v>61</v>
      </c>
      <c r="Z590" s="37">
        <v>0</v>
      </c>
      <c r="AA590" s="164">
        <v>9.9999826937233971E-2</v>
      </c>
      <c r="AC590" s="165"/>
    </row>
    <row r="591" spans="1:29" ht="15.75" x14ac:dyDescent="0.25">
      <c r="A591" s="180" t="s">
        <v>1312</v>
      </c>
      <c r="B591" s="188" t="s">
        <v>1313</v>
      </c>
      <c r="C591" s="188"/>
      <c r="D591" s="176" t="s">
        <v>56</v>
      </c>
      <c r="E591" s="189">
        <v>41891</v>
      </c>
      <c r="F591" s="178">
        <v>41904</v>
      </c>
      <c r="G591" s="180"/>
      <c r="H591" s="180" t="s">
        <v>78</v>
      </c>
      <c r="I591" s="180" t="s">
        <v>97</v>
      </c>
      <c r="J591" s="187"/>
      <c r="K591" s="191"/>
      <c r="L591" s="180" t="s">
        <v>79</v>
      </c>
      <c r="M591" s="180" t="s">
        <v>12</v>
      </c>
      <c r="N591" s="184">
        <v>124098.32</v>
      </c>
      <c r="O591" s="184">
        <v>10370</v>
      </c>
      <c r="P591" s="184">
        <v>0</v>
      </c>
      <c r="Q591" s="184">
        <v>104486.25</v>
      </c>
      <c r="R591" s="184">
        <v>149700</v>
      </c>
      <c r="S591" s="184"/>
      <c r="T591" s="192">
        <v>41883</v>
      </c>
      <c r="U591" s="193">
        <v>6.9271877087508343E-2</v>
      </c>
      <c r="V591" s="39"/>
      <c r="W591" s="36">
        <v>104486.25</v>
      </c>
      <c r="X591" s="37">
        <v>0</v>
      </c>
      <c r="Y591" s="38" t="s">
        <v>61</v>
      </c>
      <c r="Z591" s="36">
        <v>0</v>
      </c>
      <c r="AA591" s="164">
        <v>0.1100000078264558</v>
      </c>
      <c r="AC591" s="165"/>
    </row>
    <row r="592" spans="1:29" ht="15.75" x14ac:dyDescent="0.25">
      <c r="A592" s="180" t="s">
        <v>1314</v>
      </c>
      <c r="B592" s="188" t="s">
        <v>1315</v>
      </c>
      <c r="C592" s="188"/>
      <c r="D592" s="176" t="s">
        <v>56</v>
      </c>
      <c r="E592" s="189">
        <v>41107</v>
      </c>
      <c r="F592" s="178" t="s">
        <v>57</v>
      </c>
      <c r="G592" s="180"/>
      <c r="H592" s="180" t="s">
        <v>58</v>
      </c>
      <c r="I592" s="180" t="s">
        <v>97</v>
      </c>
      <c r="J592" s="187">
        <v>3056.05</v>
      </c>
      <c r="K592" s="191"/>
      <c r="L592" s="180" t="s">
        <v>67</v>
      </c>
      <c r="M592" s="180" t="s">
        <v>14</v>
      </c>
      <c r="N592" s="184">
        <v>36807.14</v>
      </c>
      <c r="O592" s="184">
        <v>40490</v>
      </c>
      <c r="P592" s="184">
        <v>0</v>
      </c>
      <c r="Q592" s="184">
        <v>31272</v>
      </c>
      <c r="R592" s="184">
        <v>40490</v>
      </c>
      <c r="S592" s="184"/>
      <c r="T592" s="192">
        <v>41091</v>
      </c>
      <c r="U592" s="193">
        <v>1</v>
      </c>
      <c r="V592" s="39"/>
      <c r="W592" s="36">
        <v>31272</v>
      </c>
      <c r="X592" s="37">
        <v>0</v>
      </c>
      <c r="Y592" s="38" t="s">
        <v>61</v>
      </c>
      <c r="Z592" s="37">
        <v>0</v>
      </c>
      <c r="AA592" s="164">
        <v>9.9999880457989354E-2</v>
      </c>
      <c r="AC592" s="165"/>
    </row>
    <row r="593" spans="1:29" ht="15.75" x14ac:dyDescent="0.25">
      <c r="A593" s="180" t="s">
        <v>1316</v>
      </c>
      <c r="B593" s="188" t="s">
        <v>1317</v>
      </c>
      <c r="C593" s="188"/>
      <c r="D593" s="176" t="s">
        <v>56</v>
      </c>
      <c r="E593" s="189">
        <v>41285</v>
      </c>
      <c r="F593" s="178" t="s">
        <v>57</v>
      </c>
      <c r="G593" s="180"/>
      <c r="H593" s="180" t="s">
        <v>58</v>
      </c>
      <c r="I593" s="180" t="s">
        <v>59</v>
      </c>
      <c r="J593" s="187">
        <v>13853.93</v>
      </c>
      <c r="K593" s="191"/>
      <c r="L593" s="180" t="s">
        <v>60</v>
      </c>
      <c r="M593" s="180" t="s">
        <v>12</v>
      </c>
      <c r="N593" s="184">
        <v>14257.13</v>
      </c>
      <c r="O593" s="184">
        <v>0</v>
      </c>
      <c r="P593" s="184">
        <v>0</v>
      </c>
      <c r="Q593" s="184">
        <v>12113.11</v>
      </c>
      <c r="R593" s="184">
        <v>15680</v>
      </c>
      <c r="S593" s="184"/>
      <c r="T593" s="192">
        <v>41275</v>
      </c>
      <c r="U593" s="193" t="s">
        <v>57</v>
      </c>
      <c r="V593" s="39"/>
      <c r="W593" s="36">
        <v>12113.11</v>
      </c>
      <c r="X593" s="37">
        <v>0</v>
      </c>
      <c r="Y593" s="38" t="s">
        <v>61</v>
      </c>
      <c r="Z593" s="37">
        <v>0</v>
      </c>
      <c r="AA593" s="164">
        <v>9.9999963737443132E-2</v>
      </c>
      <c r="AC593" s="165"/>
    </row>
    <row r="594" spans="1:29" ht="15.75" x14ac:dyDescent="0.25">
      <c r="A594" s="180" t="s">
        <v>1318</v>
      </c>
      <c r="B594" s="188" t="s">
        <v>1319</v>
      </c>
      <c r="C594" s="188"/>
      <c r="D594" s="176" t="s">
        <v>56</v>
      </c>
      <c r="E594" s="189">
        <v>41129</v>
      </c>
      <c r="F594" s="190">
        <v>41134</v>
      </c>
      <c r="G594" s="180"/>
      <c r="H594" s="180" t="s">
        <v>78</v>
      </c>
      <c r="I594" s="180" t="s">
        <v>97</v>
      </c>
      <c r="J594" s="187">
        <v>-4410.26</v>
      </c>
      <c r="K594" s="191"/>
      <c r="L594" s="180" t="s">
        <v>67</v>
      </c>
      <c r="M594" s="180" t="s">
        <v>14</v>
      </c>
      <c r="N594" s="184">
        <v>51910.41</v>
      </c>
      <c r="O594" s="184">
        <v>55740</v>
      </c>
      <c r="P594" s="184">
        <v>0</v>
      </c>
      <c r="Q594" s="184">
        <v>44104</v>
      </c>
      <c r="R594" s="184">
        <v>57100</v>
      </c>
      <c r="S594" s="184"/>
      <c r="T594" s="192">
        <v>41122</v>
      </c>
      <c r="U594" s="193">
        <v>0.97618213660245179</v>
      </c>
      <c r="V594" s="39"/>
      <c r="W594" s="36">
        <v>44104</v>
      </c>
      <c r="X594" s="37">
        <v>0</v>
      </c>
      <c r="Y594" s="38" t="s">
        <v>61</v>
      </c>
      <c r="Z594" s="37">
        <v>0</v>
      </c>
      <c r="AA594" s="164">
        <v>0.10000004238071103</v>
      </c>
      <c r="AC594" s="165"/>
    </row>
    <row r="595" spans="1:29" ht="15.75" x14ac:dyDescent="0.25">
      <c r="A595" s="180" t="s">
        <v>1320</v>
      </c>
      <c r="B595" s="188" t="s">
        <v>1321</v>
      </c>
      <c r="C595" s="188"/>
      <c r="D595" s="176" t="s">
        <v>56</v>
      </c>
      <c r="E595" s="189">
        <v>41120</v>
      </c>
      <c r="F595" s="178" t="s">
        <v>57</v>
      </c>
      <c r="G595" s="180"/>
      <c r="H595" s="180" t="s">
        <v>58</v>
      </c>
      <c r="I595" s="180" t="s">
        <v>103</v>
      </c>
      <c r="J595" s="187">
        <v>24374.61</v>
      </c>
      <c r="K595" s="191"/>
      <c r="L595" s="180" t="s">
        <v>67</v>
      </c>
      <c r="M595" s="180" t="s">
        <v>14</v>
      </c>
      <c r="N595" s="184">
        <v>30710.28</v>
      </c>
      <c r="O595" s="184">
        <v>32310</v>
      </c>
      <c r="P595" s="184">
        <v>0</v>
      </c>
      <c r="Q595" s="184">
        <v>26092</v>
      </c>
      <c r="R595" s="184">
        <v>33780</v>
      </c>
      <c r="S595" s="184"/>
      <c r="T595" s="192">
        <v>41091</v>
      </c>
      <c r="U595" s="193">
        <v>0.95648312611012432</v>
      </c>
      <c r="V595" s="39" t="s">
        <v>954</v>
      </c>
      <c r="W595" s="36">
        <v>26092</v>
      </c>
      <c r="X595" s="37">
        <v>0</v>
      </c>
      <c r="Y595" s="38" t="s">
        <v>61</v>
      </c>
      <c r="Z595" s="37">
        <v>0</v>
      </c>
      <c r="AA595" s="164">
        <v>9.9999856725518921E-2</v>
      </c>
      <c r="AC595" s="165"/>
    </row>
    <row r="596" spans="1:29" ht="15.75" x14ac:dyDescent="0.25">
      <c r="A596" s="180" t="s">
        <v>1322</v>
      </c>
      <c r="B596" s="188" t="s">
        <v>1323</v>
      </c>
      <c r="C596" s="188"/>
      <c r="D596" s="176" t="s">
        <v>56</v>
      </c>
      <c r="E596" s="189">
        <v>41116</v>
      </c>
      <c r="F596" s="178" t="s">
        <v>57</v>
      </c>
      <c r="G596" s="180"/>
      <c r="H596" s="180" t="s">
        <v>58</v>
      </c>
      <c r="I596" s="180" t="s">
        <v>59</v>
      </c>
      <c r="J596" s="187">
        <v>0</v>
      </c>
      <c r="K596" s="191"/>
      <c r="L596" s="180" t="s">
        <v>67</v>
      </c>
      <c r="M596" s="180" t="s">
        <v>14</v>
      </c>
      <c r="N596" s="184">
        <v>15105.49</v>
      </c>
      <c r="O596" s="184">
        <v>16020</v>
      </c>
      <c r="P596" s="184">
        <v>0</v>
      </c>
      <c r="Q596" s="184">
        <v>12833.89</v>
      </c>
      <c r="R596" s="184">
        <v>16620</v>
      </c>
      <c r="S596" s="184"/>
      <c r="T596" s="192">
        <v>41091</v>
      </c>
      <c r="U596" s="193">
        <v>0.96389891696750907</v>
      </c>
      <c r="V596" s="39"/>
      <c r="W596" s="36">
        <v>12833.89</v>
      </c>
      <c r="X596" s="37">
        <v>0</v>
      </c>
      <c r="Y596" s="38" t="s">
        <v>61</v>
      </c>
      <c r="Z596" s="37">
        <v>0</v>
      </c>
      <c r="AA596" s="164">
        <v>0.10000010704718321</v>
      </c>
      <c r="AC596" s="165"/>
    </row>
    <row r="597" spans="1:29" ht="15.75" x14ac:dyDescent="0.25">
      <c r="A597" s="180" t="s">
        <v>1324</v>
      </c>
      <c r="B597" s="188" t="s">
        <v>1325</v>
      </c>
      <c r="C597" s="188"/>
      <c r="D597" s="176" t="s">
        <v>56</v>
      </c>
      <c r="E597" s="189">
        <v>41131</v>
      </c>
      <c r="F597" s="190">
        <v>41521</v>
      </c>
      <c r="G597" s="180"/>
      <c r="H597" s="180" t="s">
        <v>78</v>
      </c>
      <c r="I597" s="180" t="s">
        <v>97</v>
      </c>
      <c r="J597" s="187">
        <v>307109.78999999998</v>
      </c>
      <c r="K597" s="191"/>
      <c r="L597" s="180" t="s">
        <v>64</v>
      </c>
      <c r="M597" s="180" t="s">
        <v>12</v>
      </c>
      <c r="N597" s="184">
        <v>259798.32</v>
      </c>
      <c r="O597" s="184">
        <v>0</v>
      </c>
      <c r="P597" s="184">
        <v>0</v>
      </c>
      <c r="Q597" s="184">
        <v>220729.24</v>
      </c>
      <c r="R597" s="184">
        <v>315370</v>
      </c>
      <c r="S597" s="184"/>
      <c r="T597" s="192">
        <v>41122</v>
      </c>
      <c r="U597" s="193" t="s">
        <v>57</v>
      </c>
      <c r="V597" s="39" t="s">
        <v>589</v>
      </c>
      <c r="W597" s="36">
        <v>220729.24</v>
      </c>
      <c r="X597" s="37">
        <v>0</v>
      </c>
      <c r="Y597" s="38" t="s">
        <v>61</v>
      </c>
      <c r="Z597" s="37">
        <v>0</v>
      </c>
      <c r="AA597" s="164">
        <v>0.10000001913792245</v>
      </c>
      <c r="AC597" s="165"/>
    </row>
    <row r="598" spans="1:29" ht="15.75" x14ac:dyDescent="0.25">
      <c r="A598" s="180" t="s">
        <v>1326</v>
      </c>
      <c r="B598" s="188" t="s">
        <v>1327</v>
      </c>
      <c r="C598" s="188"/>
      <c r="D598" s="176" t="s">
        <v>56</v>
      </c>
      <c r="E598" s="189">
        <v>41113</v>
      </c>
      <c r="F598" s="178" t="s">
        <v>57</v>
      </c>
      <c r="G598" s="180"/>
      <c r="H598" s="180" t="s">
        <v>58</v>
      </c>
      <c r="I598" s="180" t="s">
        <v>103</v>
      </c>
      <c r="J598" s="187">
        <v>17921.759999999998</v>
      </c>
      <c r="K598" s="191"/>
      <c r="L598" s="180" t="s">
        <v>67</v>
      </c>
      <c r="M598" s="180" t="s">
        <v>14</v>
      </c>
      <c r="N598" s="184">
        <v>16348.53</v>
      </c>
      <c r="O598" s="184">
        <v>0</v>
      </c>
      <c r="P598" s="184">
        <v>0</v>
      </c>
      <c r="Q598" s="184">
        <v>13890</v>
      </c>
      <c r="R598" s="184">
        <v>17980</v>
      </c>
      <c r="S598" s="184"/>
      <c r="T598" s="192">
        <v>41122</v>
      </c>
      <c r="U598" s="193" t="s">
        <v>57</v>
      </c>
      <c r="V598" s="39" t="s">
        <v>615</v>
      </c>
      <c r="W598" s="36">
        <v>13890</v>
      </c>
      <c r="X598" s="37">
        <v>0</v>
      </c>
      <c r="Y598" s="38" t="s">
        <v>61</v>
      </c>
      <c r="Z598" s="37">
        <v>0</v>
      </c>
      <c r="AA598" s="164">
        <v>0.10000000000000009</v>
      </c>
      <c r="AC598" s="165"/>
    </row>
    <row r="599" spans="1:29" ht="15.75" x14ac:dyDescent="0.25">
      <c r="A599" s="180" t="s">
        <v>1328</v>
      </c>
      <c r="B599" s="188" t="s">
        <v>1329</v>
      </c>
      <c r="C599" s="188"/>
      <c r="D599" s="176" t="s">
        <v>56</v>
      </c>
      <c r="E599" s="189">
        <v>41142</v>
      </c>
      <c r="F599" s="190">
        <v>41145</v>
      </c>
      <c r="G599" s="180"/>
      <c r="H599" s="180" t="s">
        <v>78</v>
      </c>
      <c r="I599" s="180" t="s">
        <v>59</v>
      </c>
      <c r="J599" s="187">
        <v>65857.61</v>
      </c>
      <c r="K599" s="191"/>
      <c r="L599" s="180" t="s">
        <v>67</v>
      </c>
      <c r="M599" s="180" t="s">
        <v>14</v>
      </c>
      <c r="N599" s="184">
        <v>67937.62</v>
      </c>
      <c r="O599" s="184">
        <v>73770</v>
      </c>
      <c r="P599" s="184">
        <v>0</v>
      </c>
      <c r="Q599" s="184">
        <v>57721</v>
      </c>
      <c r="R599" s="184">
        <v>74730</v>
      </c>
      <c r="S599" s="184"/>
      <c r="T599" s="192">
        <v>41122</v>
      </c>
      <c r="U599" s="193">
        <v>0.98715375351264556</v>
      </c>
      <c r="V599" s="39"/>
      <c r="W599" s="36">
        <v>57721</v>
      </c>
      <c r="X599" s="37">
        <v>0</v>
      </c>
      <c r="Y599" s="38" t="s">
        <v>61</v>
      </c>
      <c r="Z599" s="37">
        <v>0</v>
      </c>
      <c r="AA599" s="164">
        <v>0.10000004857397315</v>
      </c>
      <c r="AC599" s="165"/>
    </row>
    <row r="600" spans="1:29" ht="15.75" x14ac:dyDescent="0.25">
      <c r="A600" s="180" t="s">
        <v>1330</v>
      </c>
      <c r="B600" s="188" t="s">
        <v>1331</v>
      </c>
      <c r="C600" s="188"/>
      <c r="D600" s="176" t="s">
        <v>56</v>
      </c>
      <c r="E600" s="189">
        <v>41124</v>
      </c>
      <c r="F600" s="178" t="s">
        <v>57</v>
      </c>
      <c r="G600" s="180"/>
      <c r="H600" s="180" t="s">
        <v>58</v>
      </c>
      <c r="I600" s="180" t="s">
        <v>59</v>
      </c>
      <c r="J600" s="187">
        <v>0</v>
      </c>
      <c r="K600" s="191"/>
      <c r="L600" s="180" t="s">
        <v>106</v>
      </c>
      <c r="M600" s="180" t="s">
        <v>14</v>
      </c>
      <c r="N600" s="184">
        <v>13375.43</v>
      </c>
      <c r="O600" s="184">
        <v>13330</v>
      </c>
      <c r="P600" s="184">
        <v>0</v>
      </c>
      <c r="Q600" s="184">
        <v>11364</v>
      </c>
      <c r="R600" s="184">
        <v>14710</v>
      </c>
      <c r="S600" s="184"/>
      <c r="T600" s="192">
        <v>41122</v>
      </c>
      <c r="U600" s="193">
        <v>0.90618626784500345</v>
      </c>
      <c r="V600" s="39"/>
      <c r="W600" s="36">
        <v>11364</v>
      </c>
      <c r="X600" s="37">
        <v>0</v>
      </c>
      <c r="Y600" s="38" t="s">
        <v>61</v>
      </c>
      <c r="Z600" s="37">
        <v>0</v>
      </c>
      <c r="AA600" s="164">
        <v>0.1000001644807178</v>
      </c>
      <c r="AC600" s="165"/>
    </row>
    <row r="601" spans="1:29" ht="15.75" x14ac:dyDescent="0.25">
      <c r="A601" s="180" t="s">
        <v>1332</v>
      </c>
      <c r="B601" s="188" t="s">
        <v>1333</v>
      </c>
      <c r="C601" s="188"/>
      <c r="D601" s="176" t="s">
        <v>56</v>
      </c>
      <c r="E601" s="189">
        <v>41254</v>
      </c>
      <c r="F601" s="190">
        <v>41262</v>
      </c>
      <c r="G601" s="180"/>
      <c r="H601" s="180" t="s">
        <v>78</v>
      </c>
      <c r="I601" s="180" t="s">
        <v>59</v>
      </c>
      <c r="J601" s="187">
        <v>0</v>
      </c>
      <c r="K601" s="191"/>
      <c r="L601" s="180" t="s">
        <v>79</v>
      </c>
      <c r="M601" s="180" t="s">
        <v>12</v>
      </c>
      <c r="N601" s="184">
        <v>114470.31</v>
      </c>
      <c r="O601" s="184">
        <v>19870</v>
      </c>
      <c r="P601" s="184">
        <v>0</v>
      </c>
      <c r="Q601" s="184">
        <v>97256</v>
      </c>
      <c r="R601" s="184">
        <v>170470</v>
      </c>
      <c r="S601" s="184"/>
      <c r="T601" s="192">
        <v>41244</v>
      </c>
      <c r="U601" s="193">
        <v>0.11656009855106471</v>
      </c>
      <c r="V601" s="39"/>
      <c r="W601" s="36">
        <v>97256</v>
      </c>
      <c r="X601" s="37">
        <v>0</v>
      </c>
      <c r="Y601" s="38" t="s">
        <v>61</v>
      </c>
      <c r="Z601" s="37">
        <v>0</v>
      </c>
      <c r="AA601" s="164">
        <v>9.9999980781042996E-2</v>
      </c>
      <c r="AC601" s="165"/>
    </row>
    <row r="602" spans="1:29" ht="15.75" x14ac:dyDescent="0.25">
      <c r="A602" s="180" t="s">
        <v>1334</v>
      </c>
      <c r="B602" s="188" t="s">
        <v>1335</v>
      </c>
      <c r="C602" s="188"/>
      <c r="D602" s="176" t="s">
        <v>56</v>
      </c>
      <c r="E602" s="189">
        <v>41213</v>
      </c>
      <c r="F602" s="190">
        <v>41215</v>
      </c>
      <c r="G602" s="180"/>
      <c r="H602" s="180" t="s">
        <v>78</v>
      </c>
      <c r="I602" s="180" t="s">
        <v>97</v>
      </c>
      <c r="J602" s="187">
        <v>173213.52</v>
      </c>
      <c r="K602" s="191"/>
      <c r="L602" s="180" t="s">
        <v>235</v>
      </c>
      <c r="M602" s="180" t="s">
        <v>12</v>
      </c>
      <c r="N602" s="184">
        <v>159889.66</v>
      </c>
      <c r="O602" s="184">
        <v>126420</v>
      </c>
      <c r="P602" s="184">
        <v>0</v>
      </c>
      <c r="Q602" s="184">
        <v>135845.07999999999</v>
      </c>
      <c r="R602" s="184">
        <v>189070</v>
      </c>
      <c r="S602" s="184"/>
      <c r="T602" s="192">
        <v>41183</v>
      </c>
      <c r="U602" s="193">
        <v>0.66864124398370972</v>
      </c>
      <c r="V602" s="39"/>
      <c r="W602" s="36">
        <v>135845.07999999999</v>
      </c>
      <c r="X602" s="37">
        <v>0</v>
      </c>
      <c r="Y602" s="38" t="s">
        <v>61</v>
      </c>
      <c r="Z602" s="37">
        <v>0</v>
      </c>
      <c r="AA602" s="164">
        <v>0.10000000577898538</v>
      </c>
      <c r="AC602" s="165"/>
    </row>
    <row r="603" spans="1:29" ht="15.75" x14ac:dyDescent="0.25">
      <c r="A603" s="180" t="s">
        <v>1336</v>
      </c>
      <c r="B603" s="188" t="s">
        <v>1337</v>
      </c>
      <c r="C603" s="188"/>
      <c r="D603" s="176" t="s">
        <v>56</v>
      </c>
      <c r="E603" s="189">
        <v>41129</v>
      </c>
      <c r="F603" s="178" t="s">
        <v>57</v>
      </c>
      <c r="G603" s="180"/>
      <c r="H603" s="180" t="s">
        <v>58</v>
      </c>
      <c r="I603" s="180" t="s">
        <v>59</v>
      </c>
      <c r="J603" s="187">
        <v>0</v>
      </c>
      <c r="K603" s="191"/>
      <c r="L603" s="180" t="s">
        <v>67</v>
      </c>
      <c r="M603" s="180" t="s">
        <v>14</v>
      </c>
      <c r="N603" s="184">
        <v>7471.6</v>
      </c>
      <c r="O603" s="184">
        <v>8220</v>
      </c>
      <c r="P603" s="184">
        <v>0</v>
      </c>
      <c r="Q603" s="184">
        <v>6348</v>
      </c>
      <c r="R603" s="184">
        <v>8220</v>
      </c>
      <c r="S603" s="184"/>
      <c r="T603" s="192">
        <v>41122</v>
      </c>
      <c r="U603" s="193">
        <v>1</v>
      </c>
      <c r="V603" s="39"/>
      <c r="W603" s="36">
        <v>6348</v>
      </c>
      <c r="X603" s="37">
        <v>0</v>
      </c>
      <c r="Y603" s="38" t="s">
        <v>61</v>
      </c>
      <c r="Z603" s="37">
        <v>0</v>
      </c>
      <c r="AA603" s="164">
        <v>0.10000058889693708</v>
      </c>
      <c r="AC603" s="165"/>
    </row>
    <row r="604" spans="1:29" ht="15.75" x14ac:dyDescent="0.25">
      <c r="A604" s="180" t="s">
        <v>1338</v>
      </c>
      <c r="B604" s="188" t="s">
        <v>1339</v>
      </c>
      <c r="C604" s="188"/>
      <c r="D604" s="176" t="s">
        <v>56</v>
      </c>
      <c r="E604" s="189">
        <v>41129</v>
      </c>
      <c r="F604" s="178" t="s">
        <v>57</v>
      </c>
      <c r="G604" s="180"/>
      <c r="H604" s="180" t="s">
        <v>58</v>
      </c>
      <c r="I604" s="180" t="s">
        <v>59</v>
      </c>
      <c r="J604" s="187">
        <v>0</v>
      </c>
      <c r="K604" s="191"/>
      <c r="L604" s="180" t="s">
        <v>67</v>
      </c>
      <c r="M604" s="180" t="s">
        <v>14</v>
      </c>
      <c r="N604" s="184">
        <v>30574.93</v>
      </c>
      <c r="O604" s="184">
        <v>24050</v>
      </c>
      <c r="P604" s="184">
        <v>0</v>
      </c>
      <c r="Q604" s="184">
        <v>25977</v>
      </c>
      <c r="R604" s="184">
        <v>33630</v>
      </c>
      <c r="S604" s="184"/>
      <c r="T604" s="192">
        <v>41122</v>
      </c>
      <c r="U604" s="193">
        <v>0.71513529586678559</v>
      </c>
      <c r="V604" s="39"/>
      <c r="W604" s="36">
        <v>25977</v>
      </c>
      <c r="X604" s="37">
        <v>0</v>
      </c>
      <c r="Y604" s="38" t="s">
        <v>61</v>
      </c>
      <c r="Z604" s="37">
        <v>0</v>
      </c>
      <c r="AA604" s="164">
        <v>0.10000003597718909</v>
      </c>
      <c r="AC604" s="165"/>
    </row>
    <row r="605" spans="1:29" ht="15.75" x14ac:dyDescent="0.25">
      <c r="A605" s="180" t="s">
        <v>1340</v>
      </c>
      <c r="B605" s="188" t="s">
        <v>1341</v>
      </c>
      <c r="C605" s="188"/>
      <c r="D605" s="176" t="s">
        <v>56</v>
      </c>
      <c r="E605" s="189">
        <v>41121</v>
      </c>
      <c r="F605" s="178" t="s">
        <v>57</v>
      </c>
      <c r="G605" s="180"/>
      <c r="H605" s="180" t="s">
        <v>58</v>
      </c>
      <c r="I605" s="180" t="s">
        <v>59</v>
      </c>
      <c r="J605" s="187">
        <v>15264.76</v>
      </c>
      <c r="K605" s="191"/>
      <c r="L605" s="180" t="s">
        <v>60</v>
      </c>
      <c r="M605" s="180" t="s">
        <v>12</v>
      </c>
      <c r="N605" s="184">
        <v>8590.92</v>
      </c>
      <c r="O605" s="184">
        <v>200</v>
      </c>
      <c r="P605" s="184">
        <v>0</v>
      </c>
      <c r="Q605" s="184">
        <v>11420</v>
      </c>
      <c r="R605" s="184">
        <v>15182</v>
      </c>
      <c r="S605" s="184"/>
      <c r="T605" s="192">
        <v>41426</v>
      </c>
      <c r="U605" s="193">
        <v>1.3173494928204453E-2</v>
      </c>
      <c r="V605" s="39" t="s">
        <v>207</v>
      </c>
      <c r="W605" s="36">
        <v>7299</v>
      </c>
      <c r="X605" s="37">
        <v>-4121</v>
      </c>
      <c r="Y605" s="38" t="s">
        <v>61</v>
      </c>
      <c r="Z605" s="37">
        <v>-4121</v>
      </c>
      <c r="AA605" s="164">
        <v>9.9999615873637593E-2</v>
      </c>
      <c r="AC605" s="165"/>
    </row>
    <row r="606" spans="1:29" ht="15.75" x14ac:dyDescent="0.25">
      <c r="A606" s="180" t="s">
        <v>1342</v>
      </c>
      <c r="B606" s="188" t="s">
        <v>1343</v>
      </c>
      <c r="C606" s="188"/>
      <c r="D606" s="176" t="s">
        <v>56</v>
      </c>
      <c r="E606" s="189">
        <v>41129</v>
      </c>
      <c r="F606" s="178" t="s">
        <v>57</v>
      </c>
      <c r="G606" s="180"/>
      <c r="H606" s="180" t="s">
        <v>58</v>
      </c>
      <c r="I606" s="180" t="s">
        <v>59</v>
      </c>
      <c r="J606" s="187">
        <v>0</v>
      </c>
      <c r="K606" s="191"/>
      <c r="L606" s="180" t="s">
        <v>106</v>
      </c>
      <c r="M606" s="180" t="s">
        <v>14</v>
      </c>
      <c r="N606" s="184">
        <v>9210.0300000000007</v>
      </c>
      <c r="O606" s="184">
        <v>10130</v>
      </c>
      <c r="P606" s="184">
        <v>0</v>
      </c>
      <c r="Q606" s="184">
        <v>7825</v>
      </c>
      <c r="R606" s="184">
        <v>10130</v>
      </c>
      <c r="S606" s="184"/>
      <c r="T606" s="192">
        <v>41122</v>
      </c>
      <c r="U606" s="193">
        <v>1</v>
      </c>
      <c r="V606" s="39"/>
      <c r="W606" s="36">
        <v>7825</v>
      </c>
      <c r="X606" s="37">
        <v>0</v>
      </c>
      <c r="Y606" s="38" t="s">
        <v>61</v>
      </c>
      <c r="Z606" s="37">
        <v>0</v>
      </c>
      <c r="AA606" s="164">
        <v>0.10000059717536036</v>
      </c>
      <c r="AC606" s="165"/>
    </row>
    <row r="607" spans="1:29" ht="15.75" x14ac:dyDescent="0.25">
      <c r="A607" s="180" t="s">
        <v>1344</v>
      </c>
      <c r="B607" s="188" t="s">
        <v>1345</v>
      </c>
      <c r="C607" s="188"/>
      <c r="D607" s="176" t="s">
        <v>56</v>
      </c>
      <c r="E607" s="189">
        <v>41142</v>
      </c>
      <c r="F607" s="178">
        <v>41472</v>
      </c>
      <c r="G607" s="180"/>
      <c r="H607" s="180" t="s">
        <v>78</v>
      </c>
      <c r="I607" s="180" t="s">
        <v>97</v>
      </c>
      <c r="J607" s="187">
        <v>42299.13</v>
      </c>
      <c r="K607" s="191"/>
      <c r="L607" s="180" t="s">
        <v>67</v>
      </c>
      <c r="M607" s="180" t="s">
        <v>14</v>
      </c>
      <c r="N607" s="184">
        <v>66486.02</v>
      </c>
      <c r="O607" s="184">
        <v>74950</v>
      </c>
      <c r="P607" s="184">
        <v>0</v>
      </c>
      <c r="Q607" s="184">
        <v>56487.7</v>
      </c>
      <c r="R607" s="184">
        <v>86330</v>
      </c>
      <c r="S607" s="184"/>
      <c r="T607" s="192">
        <v>41334</v>
      </c>
      <c r="U607" s="193">
        <v>0.86818023861925175</v>
      </c>
      <c r="V607" s="39" t="s">
        <v>954</v>
      </c>
      <c r="W607" s="36">
        <v>56487.7</v>
      </c>
      <c r="X607" s="37">
        <v>0</v>
      </c>
      <c r="Y607" s="38" t="s">
        <v>61</v>
      </c>
      <c r="Z607" s="37">
        <v>0</v>
      </c>
      <c r="AA607" s="164">
        <v>9.999995201999079E-2</v>
      </c>
      <c r="AC607" s="165"/>
    </row>
    <row r="608" spans="1:29" ht="15.75" x14ac:dyDescent="0.25">
      <c r="A608" s="180" t="s">
        <v>1346</v>
      </c>
      <c r="B608" s="188" t="s">
        <v>1347</v>
      </c>
      <c r="C608" s="188"/>
      <c r="D608" s="176" t="s">
        <v>56</v>
      </c>
      <c r="E608" s="189">
        <v>41152</v>
      </c>
      <c r="F608" s="190">
        <v>41158</v>
      </c>
      <c r="G608" s="180"/>
      <c r="H608" s="180" t="s">
        <v>78</v>
      </c>
      <c r="I608" s="180" t="s">
        <v>97</v>
      </c>
      <c r="J608" s="187">
        <v>5804.76</v>
      </c>
      <c r="K608" s="191"/>
      <c r="L608" s="180" t="s">
        <v>67</v>
      </c>
      <c r="M608" s="180" t="s">
        <v>14</v>
      </c>
      <c r="N608" s="184">
        <v>72471.72</v>
      </c>
      <c r="O608" s="184">
        <v>79720</v>
      </c>
      <c r="P608" s="184">
        <v>0</v>
      </c>
      <c r="Q608" s="184">
        <v>61573.25</v>
      </c>
      <c r="R608" s="184">
        <v>79720</v>
      </c>
      <c r="S608" s="184"/>
      <c r="T608" s="192">
        <v>41122</v>
      </c>
      <c r="U608" s="193">
        <v>1</v>
      </c>
      <c r="V608" s="39"/>
      <c r="W608" s="36">
        <v>61573.25</v>
      </c>
      <c r="X608" s="37">
        <v>0</v>
      </c>
      <c r="Y608" s="38" t="s">
        <v>61</v>
      </c>
      <c r="Z608" s="37">
        <v>0</v>
      </c>
      <c r="AA608" s="164">
        <v>0.10000007209709305</v>
      </c>
      <c r="AC608" s="165"/>
    </row>
    <row r="609" spans="1:29" ht="15.75" x14ac:dyDescent="0.25">
      <c r="A609" s="180" t="s">
        <v>1348</v>
      </c>
      <c r="B609" s="188" t="s">
        <v>1349</v>
      </c>
      <c r="C609" s="188"/>
      <c r="D609" s="176" t="s">
        <v>56</v>
      </c>
      <c r="E609" s="189">
        <v>41136</v>
      </c>
      <c r="F609" s="178" t="s">
        <v>57</v>
      </c>
      <c r="G609" s="180"/>
      <c r="H609" s="180" t="s">
        <v>58</v>
      </c>
      <c r="I609" s="180" t="s">
        <v>103</v>
      </c>
      <c r="J609" s="187">
        <v>16603.77</v>
      </c>
      <c r="K609" s="191"/>
      <c r="L609" s="180" t="s">
        <v>67</v>
      </c>
      <c r="M609" s="180" t="s">
        <v>14</v>
      </c>
      <c r="N609" s="184">
        <v>19367.54</v>
      </c>
      <c r="O609" s="184">
        <v>11980</v>
      </c>
      <c r="P609" s="184">
        <v>0</v>
      </c>
      <c r="Q609" s="184">
        <v>16455</v>
      </c>
      <c r="R609" s="184">
        <v>21300</v>
      </c>
      <c r="S609" s="184"/>
      <c r="T609" s="192">
        <v>41122</v>
      </c>
      <c r="U609" s="193">
        <v>0.5624413145539906</v>
      </c>
      <c r="V609" s="39"/>
      <c r="W609" s="36">
        <v>16455</v>
      </c>
      <c r="X609" s="37">
        <v>0</v>
      </c>
      <c r="Y609" s="38" t="s">
        <v>61</v>
      </c>
      <c r="Z609" s="37">
        <v>0</v>
      </c>
      <c r="AA609" s="164">
        <v>0.10000028398038263</v>
      </c>
      <c r="AC609" s="165"/>
    </row>
    <row r="610" spans="1:29" ht="15.75" x14ac:dyDescent="0.25">
      <c r="A610" s="180" t="s">
        <v>1350</v>
      </c>
      <c r="B610" s="188" t="s">
        <v>1351</v>
      </c>
      <c r="C610" s="188"/>
      <c r="D610" s="176" t="s">
        <v>56</v>
      </c>
      <c r="E610" s="189">
        <v>41124</v>
      </c>
      <c r="F610" s="178" t="s">
        <v>57</v>
      </c>
      <c r="G610" s="180"/>
      <c r="H610" s="180" t="s">
        <v>58</v>
      </c>
      <c r="I610" s="180" t="s">
        <v>59</v>
      </c>
      <c r="J610" s="187">
        <v>11592.56</v>
      </c>
      <c r="K610" s="191"/>
      <c r="L610" s="180" t="s">
        <v>60</v>
      </c>
      <c r="M610" s="180" t="s">
        <v>12</v>
      </c>
      <c r="N610" s="184">
        <v>11685.26</v>
      </c>
      <c r="O610" s="184">
        <v>0</v>
      </c>
      <c r="P610" s="184">
        <v>0</v>
      </c>
      <c r="Q610" s="184">
        <v>9928</v>
      </c>
      <c r="R610" s="184">
        <v>12850</v>
      </c>
      <c r="S610" s="184"/>
      <c r="T610" s="192">
        <v>41122</v>
      </c>
      <c r="U610" s="193" t="s">
        <v>57</v>
      </c>
      <c r="V610" s="39"/>
      <c r="W610" s="36">
        <v>9928</v>
      </c>
      <c r="X610" s="37">
        <v>0</v>
      </c>
      <c r="Y610" s="38" t="s">
        <v>61</v>
      </c>
      <c r="Z610" s="37">
        <v>0</v>
      </c>
      <c r="AA610" s="164">
        <v>0.1000003765428843</v>
      </c>
      <c r="AC610" s="165"/>
    </row>
    <row r="611" spans="1:29" ht="15.75" x14ac:dyDescent="0.25">
      <c r="A611" s="180" t="s">
        <v>1352</v>
      </c>
      <c r="B611" s="188" t="s">
        <v>1353</v>
      </c>
      <c r="C611" s="188"/>
      <c r="D611" s="176" t="s">
        <v>56</v>
      </c>
      <c r="E611" s="189">
        <v>41326</v>
      </c>
      <c r="F611" s="190">
        <v>41331</v>
      </c>
      <c r="G611" s="180"/>
      <c r="H611" s="180" t="s">
        <v>78</v>
      </c>
      <c r="I611" s="180" t="s">
        <v>97</v>
      </c>
      <c r="J611" s="187">
        <v>-872.35</v>
      </c>
      <c r="K611" s="191"/>
      <c r="L611" s="180" t="s">
        <v>67</v>
      </c>
      <c r="M611" s="180" t="s">
        <v>14</v>
      </c>
      <c r="N611" s="184">
        <v>68628.52</v>
      </c>
      <c r="O611" s="184">
        <v>110010</v>
      </c>
      <c r="P611" s="184">
        <v>0</v>
      </c>
      <c r="Q611" s="184">
        <v>58308</v>
      </c>
      <c r="R611" s="184">
        <v>138060</v>
      </c>
      <c r="S611" s="184"/>
      <c r="T611" s="192">
        <v>41306</v>
      </c>
      <c r="U611" s="193">
        <v>0.79682746631899171</v>
      </c>
      <c r="V611" s="39"/>
      <c r="W611" s="36">
        <v>58308</v>
      </c>
      <c r="X611" s="37">
        <v>0</v>
      </c>
      <c r="Y611" s="38" t="s">
        <v>61</v>
      </c>
      <c r="Z611" s="37">
        <v>0</v>
      </c>
      <c r="AA611" s="164">
        <v>0.10000006411329077</v>
      </c>
      <c r="AC611" s="165"/>
    </row>
    <row r="612" spans="1:29" ht="15.75" x14ac:dyDescent="0.25">
      <c r="A612" s="180" t="s">
        <v>1354</v>
      </c>
      <c r="B612" s="188" t="s">
        <v>1355</v>
      </c>
      <c r="C612" s="188"/>
      <c r="D612" s="176" t="s">
        <v>56</v>
      </c>
      <c r="E612" s="189">
        <v>41152</v>
      </c>
      <c r="F612" s="190">
        <v>41400</v>
      </c>
      <c r="G612" s="180"/>
      <c r="H612" s="180" t="s">
        <v>78</v>
      </c>
      <c r="I612" s="180" t="s">
        <v>97</v>
      </c>
      <c r="J612" s="187">
        <v>63878.89</v>
      </c>
      <c r="K612" s="191"/>
      <c r="L612" s="180" t="s">
        <v>64</v>
      </c>
      <c r="M612" s="180" t="s">
        <v>12</v>
      </c>
      <c r="N612" s="184">
        <v>52926.16</v>
      </c>
      <c r="O612" s="184">
        <v>0</v>
      </c>
      <c r="P612" s="184">
        <v>0</v>
      </c>
      <c r="Q612" s="184">
        <v>45726</v>
      </c>
      <c r="R612" s="184">
        <v>71030</v>
      </c>
      <c r="S612" s="184"/>
      <c r="T612" s="192">
        <v>41122</v>
      </c>
      <c r="U612" s="193" t="s">
        <v>57</v>
      </c>
      <c r="V612" s="39" t="s">
        <v>112</v>
      </c>
      <c r="W612" s="36">
        <v>45799.72</v>
      </c>
      <c r="X612" s="37">
        <v>73.720000000001164</v>
      </c>
      <c r="Y612" s="38" t="s">
        <v>61</v>
      </c>
      <c r="Z612" s="37">
        <v>73.720000000001164</v>
      </c>
      <c r="AA612" s="164">
        <v>8.0000072807856482E-2</v>
      </c>
      <c r="AC612" s="165"/>
    </row>
    <row r="613" spans="1:29" ht="15.75" x14ac:dyDescent="0.25">
      <c r="A613" s="180" t="s">
        <v>1356</v>
      </c>
      <c r="B613" s="188" t="s">
        <v>1357</v>
      </c>
      <c r="C613" s="188"/>
      <c r="D613" s="176" t="s">
        <v>56</v>
      </c>
      <c r="E613" s="189">
        <v>41091</v>
      </c>
      <c r="F613" s="178" t="s">
        <v>57</v>
      </c>
      <c r="G613" s="180"/>
      <c r="H613" s="180" t="s">
        <v>58</v>
      </c>
      <c r="I613" s="180" t="s">
        <v>103</v>
      </c>
      <c r="J613" s="187">
        <v>41981.35</v>
      </c>
      <c r="K613" s="191"/>
      <c r="L613" s="180" t="s">
        <v>64</v>
      </c>
      <c r="M613" s="180" t="s">
        <v>12</v>
      </c>
      <c r="N613" s="184">
        <v>35104</v>
      </c>
      <c r="O613" s="184">
        <v>0</v>
      </c>
      <c r="P613" s="184">
        <v>0</v>
      </c>
      <c r="Q613" s="184">
        <v>29825</v>
      </c>
      <c r="R613" s="184">
        <v>35104</v>
      </c>
      <c r="S613" s="184"/>
      <c r="T613" s="192">
        <v>41091</v>
      </c>
      <c r="U613" s="193" t="s">
        <v>57</v>
      </c>
      <c r="V613" s="39"/>
      <c r="W613" s="36">
        <v>29825</v>
      </c>
      <c r="X613" s="37">
        <v>0</v>
      </c>
      <c r="Y613" s="38" t="s">
        <v>61</v>
      </c>
      <c r="Z613" s="37">
        <v>0</v>
      </c>
      <c r="AA613" s="164">
        <v>9.9999216614049091E-2</v>
      </c>
      <c r="AC613" s="165"/>
    </row>
    <row r="614" spans="1:29" ht="15.75" x14ac:dyDescent="0.25">
      <c r="A614" s="180" t="s">
        <v>1358</v>
      </c>
      <c r="B614" s="188" t="s">
        <v>1359</v>
      </c>
      <c r="C614" s="188"/>
      <c r="D614" s="176" t="s">
        <v>56</v>
      </c>
      <c r="E614" s="189">
        <v>41164</v>
      </c>
      <c r="F614" s="190">
        <v>41193</v>
      </c>
      <c r="G614" s="180"/>
      <c r="H614" s="180" t="s">
        <v>78</v>
      </c>
      <c r="I614" s="180" t="s">
        <v>97</v>
      </c>
      <c r="J614" s="187">
        <v>43667.58</v>
      </c>
      <c r="K614" s="191"/>
      <c r="L614" s="180" t="s">
        <v>67</v>
      </c>
      <c r="M614" s="180" t="s">
        <v>14</v>
      </c>
      <c r="N614" s="184">
        <v>85748.3</v>
      </c>
      <c r="O614" s="184">
        <v>71460</v>
      </c>
      <c r="P614" s="184">
        <v>0</v>
      </c>
      <c r="Q614" s="184">
        <v>72853.27</v>
      </c>
      <c r="R614" s="184">
        <v>94320</v>
      </c>
      <c r="S614" s="184"/>
      <c r="T614" s="192">
        <v>41153</v>
      </c>
      <c r="U614" s="193">
        <v>0.75763358778625955</v>
      </c>
      <c r="V614" s="39"/>
      <c r="W614" s="36">
        <v>72853.27</v>
      </c>
      <c r="X614" s="37">
        <v>0</v>
      </c>
      <c r="Y614" s="38" t="s">
        <v>61</v>
      </c>
      <c r="Z614" s="37">
        <v>0</v>
      </c>
      <c r="AA614" s="164">
        <v>0.10000001552217364</v>
      </c>
      <c r="AC614" s="165"/>
    </row>
    <row r="615" spans="1:29" ht="15.75" x14ac:dyDescent="0.25">
      <c r="A615" s="180" t="s">
        <v>1360</v>
      </c>
      <c r="B615" s="188" t="s">
        <v>1361</v>
      </c>
      <c r="C615" s="188"/>
      <c r="D615" s="176" t="s">
        <v>56</v>
      </c>
      <c r="E615" s="189">
        <v>41121</v>
      </c>
      <c r="F615" s="190">
        <v>41127</v>
      </c>
      <c r="G615" s="180"/>
      <c r="H615" s="180" t="s">
        <v>78</v>
      </c>
      <c r="I615" s="180" t="s">
        <v>97</v>
      </c>
      <c r="J615" s="187">
        <v>137482.79</v>
      </c>
      <c r="K615" s="191"/>
      <c r="L615" s="180" t="s">
        <v>67</v>
      </c>
      <c r="M615" s="180" t="s">
        <v>14</v>
      </c>
      <c r="N615" s="184">
        <v>70620</v>
      </c>
      <c r="O615" s="184">
        <v>77680</v>
      </c>
      <c r="P615" s="184">
        <v>0</v>
      </c>
      <c r="Q615" s="184">
        <v>60000</v>
      </c>
      <c r="R615" s="184">
        <v>77680</v>
      </c>
      <c r="S615" s="184"/>
      <c r="T615" s="192">
        <v>41122</v>
      </c>
      <c r="U615" s="193">
        <v>1</v>
      </c>
      <c r="V615" s="39"/>
      <c r="W615" s="36">
        <v>60000</v>
      </c>
      <c r="X615" s="37">
        <v>0</v>
      </c>
      <c r="Y615" s="38" t="s">
        <v>61</v>
      </c>
      <c r="Z615" s="37">
        <v>0</v>
      </c>
      <c r="AA615" s="164">
        <v>0.10000000000000009</v>
      </c>
      <c r="AC615" s="165"/>
    </row>
    <row r="616" spans="1:29" ht="15.75" x14ac:dyDescent="0.25">
      <c r="A616" s="180" t="s">
        <v>1362</v>
      </c>
      <c r="B616" s="188" t="s">
        <v>1363</v>
      </c>
      <c r="C616" s="188"/>
      <c r="D616" s="176" t="s">
        <v>56</v>
      </c>
      <c r="E616" s="189">
        <v>41134</v>
      </c>
      <c r="F616" s="178" t="s">
        <v>57</v>
      </c>
      <c r="G616" s="180"/>
      <c r="H616" s="180" t="s">
        <v>58</v>
      </c>
      <c r="I616" s="180" t="s">
        <v>59</v>
      </c>
      <c r="J616" s="187">
        <v>0</v>
      </c>
      <c r="K616" s="191"/>
      <c r="L616" s="180" t="s">
        <v>235</v>
      </c>
      <c r="M616" s="180" t="s">
        <v>12</v>
      </c>
      <c r="N616" s="184">
        <v>17406.650000000001</v>
      </c>
      <c r="O616" s="184">
        <v>0</v>
      </c>
      <c r="P616" s="184">
        <v>0</v>
      </c>
      <c r="Q616" s="184">
        <v>14789</v>
      </c>
      <c r="R616" s="184">
        <v>19150</v>
      </c>
      <c r="S616" s="184"/>
      <c r="T616" s="192">
        <v>41122</v>
      </c>
      <c r="U616" s="193" t="s">
        <v>57</v>
      </c>
      <c r="V616" s="39"/>
      <c r="W616" s="36">
        <v>14789</v>
      </c>
      <c r="X616" s="37">
        <v>0</v>
      </c>
      <c r="Y616" s="38" t="s">
        <v>61</v>
      </c>
      <c r="Z616" s="37">
        <v>0</v>
      </c>
      <c r="AA616" s="164">
        <v>9.9999810417315871E-2</v>
      </c>
      <c r="AC616" s="165"/>
    </row>
    <row r="617" spans="1:29" ht="15.75" x14ac:dyDescent="0.25">
      <c r="A617" s="180" t="s">
        <v>1364</v>
      </c>
      <c r="B617" s="188" t="s">
        <v>1365</v>
      </c>
      <c r="C617" s="188"/>
      <c r="D617" s="176" t="s">
        <v>56</v>
      </c>
      <c r="E617" s="189">
        <v>41187</v>
      </c>
      <c r="F617" s="178">
        <v>41513</v>
      </c>
      <c r="G617" s="180"/>
      <c r="H617" s="180" t="s">
        <v>58</v>
      </c>
      <c r="I617" s="180" t="s">
        <v>59</v>
      </c>
      <c r="J617" s="187">
        <v>71326.87</v>
      </c>
      <c r="K617" s="191"/>
      <c r="L617" s="180" t="s">
        <v>64</v>
      </c>
      <c r="M617" s="180" t="s">
        <v>12</v>
      </c>
      <c r="N617" s="184">
        <v>45345.599999999999</v>
      </c>
      <c r="O617" s="184">
        <v>5150</v>
      </c>
      <c r="P617" s="184">
        <v>0</v>
      </c>
      <c r="Q617" s="184">
        <v>47223</v>
      </c>
      <c r="R617" s="184">
        <v>70370</v>
      </c>
      <c r="S617" s="184"/>
      <c r="T617" s="192">
        <v>41183</v>
      </c>
      <c r="U617" s="193">
        <v>7.318459570839847E-2</v>
      </c>
      <c r="V617" s="39" t="s">
        <v>189</v>
      </c>
      <c r="W617" s="36">
        <v>38526.42</v>
      </c>
      <c r="X617" s="37">
        <v>-8696.5800000000017</v>
      </c>
      <c r="Y617" s="38" t="s">
        <v>61</v>
      </c>
      <c r="Z617" s="37">
        <v>-8696.5800000000017</v>
      </c>
      <c r="AA617" s="164">
        <v>0.10000008878480648</v>
      </c>
      <c r="AC617" s="165"/>
    </row>
    <row r="618" spans="1:29" ht="15.75" x14ac:dyDescent="0.25">
      <c r="A618" s="180" t="s">
        <v>1366</v>
      </c>
      <c r="B618" s="188" t="s">
        <v>1367</v>
      </c>
      <c r="C618" s="188"/>
      <c r="D618" s="176" t="s">
        <v>56</v>
      </c>
      <c r="E618" s="189">
        <v>41816</v>
      </c>
      <c r="F618" s="178">
        <v>41821</v>
      </c>
      <c r="G618" s="180"/>
      <c r="H618" s="180" t="s">
        <v>78</v>
      </c>
      <c r="I618" s="180" t="s">
        <v>97</v>
      </c>
      <c r="J618" s="187">
        <v>12961.88</v>
      </c>
      <c r="K618" s="191"/>
      <c r="L618" s="180" t="s">
        <v>67</v>
      </c>
      <c r="M618" s="180" t="s">
        <v>14</v>
      </c>
      <c r="N618" s="184">
        <v>54527.31</v>
      </c>
      <c r="O618" s="184">
        <v>51240</v>
      </c>
      <c r="P618" s="184">
        <v>0</v>
      </c>
      <c r="Q618" s="184">
        <v>45910</v>
      </c>
      <c r="R618" s="184">
        <v>59980</v>
      </c>
      <c r="S618" s="184"/>
      <c r="T618" s="192">
        <v>41791</v>
      </c>
      <c r="U618" s="193">
        <v>0.85428476158719568</v>
      </c>
      <c r="V618" s="39"/>
      <c r="W618" s="36">
        <v>45910</v>
      </c>
      <c r="X618" s="37">
        <v>0</v>
      </c>
      <c r="Y618" s="38" t="s">
        <v>61</v>
      </c>
      <c r="Z618" s="37">
        <v>0</v>
      </c>
      <c r="AA618" s="164">
        <v>0.11000006107031823</v>
      </c>
      <c r="AC618" s="165"/>
    </row>
    <row r="619" spans="1:29" ht="15.75" x14ac:dyDescent="0.25">
      <c r="A619" s="180" t="s">
        <v>1368</v>
      </c>
      <c r="B619" s="188" t="s">
        <v>1369</v>
      </c>
      <c r="C619" s="188"/>
      <c r="D619" s="176" t="s">
        <v>56</v>
      </c>
      <c r="E619" s="189">
        <v>41138</v>
      </c>
      <c r="F619" s="178" t="s">
        <v>57</v>
      </c>
      <c r="G619" s="180"/>
      <c r="H619" s="180" t="s">
        <v>58</v>
      </c>
      <c r="I619" s="180" t="s">
        <v>103</v>
      </c>
      <c r="J619" s="187">
        <v>22131.38</v>
      </c>
      <c r="K619" s="191"/>
      <c r="L619" s="180" t="s">
        <v>235</v>
      </c>
      <c r="M619" s="180" t="s">
        <v>12</v>
      </c>
      <c r="N619" s="184">
        <v>23451.73</v>
      </c>
      <c r="O619" s="184">
        <v>0</v>
      </c>
      <c r="P619" s="184">
        <v>0</v>
      </c>
      <c r="Q619" s="184">
        <v>19925</v>
      </c>
      <c r="R619" s="184">
        <v>25800</v>
      </c>
      <c r="S619" s="184"/>
      <c r="T619" s="192">
        <v>41122</v>
      </c>
      <c r="U619" s="193" t="s">
        <v>57</v>
      </c>
      <c r="V619" s="39"/>
      <c r="W619" s="36">
        <v>19925</v>
      </c>
      <c r="X619" s="37">
        <v>0</v>
      </c>
      <c r="Y619" s="38" t="s">
        <v>61</v>
      </c>
      <c r="Z619" s="37">
        <v>0</v>
      </c>
      <c r="AA619" s="164">
        <v>0.10000023452432583</v>
      </c>
      <c r="AC619" s="165"/>
    </row>
    <row r="620" spans="1:29" ht="15.75" x14ac:dyDescent="0.25">
      <c r="A620" s="180" t="s">
        <v>1370</v>
      </c>
      <c r="B620" s="188" t="s">
        <v>1371</v>
      </c>
      <c r="C620" s="188"/>
      <c r="D620" s="176" t="s">
        <v>56</v>
      </c>
      <c r="E620" s="189">
        <v>41137</v>
      </c>
      <c r="F620" s="178" t="s">
        <v>57</v>
      </c>
      <c r="G620" s="180"/>
      <c r="H620" s="180" t="s">
        <v>58</v>
      </c>
      <c r="I620" s="180" t="s">
        <v>59</v>
      </c>
      <c r="J620" s="187">
        <v>0</v>
      </c>
      <c r="K620" s="191"/>
      <c r="L620" s="180" t="s">
        <v>67</v>
      </c>
      <c r="M620" s="180" t="s">
        <v>14</v>
      </c>
      <c r="N620" s="184">
        <v>9120.57</v>
      </c>
      <c r="O620" s="184">
        <v>10030</v>
      </c>
      <c r="P620" s="184">
        <v>0</v>
      </c>
      <c r="Q620" s="184">
        <v>7749</v>
      </c>
      <c r="R620" s="184">
        <v>10030</v>
      </c>
      <c r="S620" s="184"/>
      <c r="T620" s="192">
        <v>41122</v>
      </c>
      <c r="U620" s="193">
        <v>1</v>
      </c>
      <c r="V620" s="39"/>
      <c r="W620" s="36">
        <v>7749</v>
      </c>
      <c r="X620" s="37">
        <v>0</v>
      </c>
      <c r="Y620" s="38" t="s">
        <v>61</v>
      </c>
      <c r="Z620" s="37">
        <v>0</v>
      </c>
      <c r="AA620" s="164">
        <v>9.9999638180627404E-2</v>
      </c>
      <c r="AC620" s="165"/>
    </row>
    <row r="621" spans="1:29" ht="15.75" x14ac:dyDescent="0.25">
      <c r="A621" s="180" t="s">
        <v>1372</v>
      </c>
      <c r="B621" s="188" t="s">
        <v>1373</v>
      </c>
      <c r="C621" s="188"/>
      <c r="D621" s="176" t="s">
        <v>56</v>
      </c>
      <c r="E621" s="189">
        <v>41157</v>
      </c>
      <c r="F621" s="178" t="s">
        <v>57</v>
      </c>
      <c r="G621" s="180"/>
      <c r="H621" s="180" t="s">
        <v>58</v>
      </c>
      <c r="I621" s="180" t="s">
        <v>97</v>
      </c>
      <c r="J621" s="187">
        <v>10087.98</v>
      </c>
      <c r="K621" s="191"/>
      <c r="L621" s="180" t="s">
        <v>111</v>
      </c>
      <c r="M621" s="180" t="s">
        <v>12</v>
      </c>
      <c r="N621" s="184">
        <v>5885</v>
      </c>
      <c r="O621" s="184">
        <v>0</v>
      </c>
      <c r="P621" s="184">
        <v>0</v>
      </c>
      <c r="Q621" s="184">
        <v>5000</v>
      </c>
      <c r="R621" s="184">
        <v>6470</v>
      </c>
      <c r="S621" s="184"/>
      <c r="T621" s="192">
        <v>41153</v>
      </c>
      <c r="U621" s="193" t="s">
        <v>57</v>
      </c>
      <c r="V621" s="39"/>
      <c r="W621" s="36">
        <v>5000</v>
      </c>
      <c r="X621" s="37">
        <v>0</v>
      </c>
      <c r="Y621" s="38" t="s">
        <v>61</v>
      </c>
      <c r="Z621" s="37">
        <v>0</v>
      </c>
      <c r="AA621" s="164">
        <v>0.10000000000000009</v>
      </c>
      <c r="AC621" s="165"/>
    </row>
    <row r="622" spans="1:29" ht="15.75" x14ac:dyDescent="0.25">
      <c r="A622" s="180" t="s">
        <v>1374</v>
      </c>
      <c r="B622" s="188" t="s">
        <v>1375</v>
      </c>
      <c r="C622" s="188"/>
      <c r="D622" s="176" t="s">
        <v>56</v>
      </c>
      <c r="E622" s="189">
        <v>41159</v>
      </c>
      <c r="F622" s="178" t="s">
        <v>57</v>
      </c>
      <c r="G622" s="180"/>
      <c r="H622" s="180" t="s">
        <v>58</v>
      </c>
      <c r="I622" s="180" t="s">
        <v>97</v>
      </c>
      <c r="J622" s="187">
        <v>17623.650000000001</v>
      </c>
      <c r="K622" s="191"/>
      <c r="L622" s="180" t="s">
        <v>67</v>
      </c>
      <c r="M622" s="180" t="s">
        <v>14</v>
      </c>
      <c r="N622" s="184">
        <v>12149.35887</v>
      </c>
      <c r="O622" s="184">
        <v>13360</v>
      </c>
      <c r="P622" s="184">
        <v>0</v>
      </c>
      <c r="Q622" s="184">
        <v>10322.31</v>
      </c>
      <c r="R622" s="184">
        <v>13360</v>
      </c>
      <c r="S622" s="184"/>
      <c r="T622" s="192">
        <v>41153</v>
      </c>
      <c r="U622" s="193">
        <v>1</v>
      </c>
      <c r="V622" s="39"/>
      <c r="W622" s="36">
        <v>10322.31</v>
      </c>
      <c r="X622" s="37">
        <v>0</v>
      </c>
      <c r="Y622" s="38" t="s">
        <v>61</v>
      </c>
      <c r="Z622" s="37">
        <v>0</v>
      </c>
      <c r="AA622" s="164">
        <v>0.10000000000000009</v>
      </c>
      <c r="AC622" s="165"/>
    </row>
    <row r="623" spans="1:29" ht="15.75" x14ac:dyDescent="0.25">
      <c r="A623" s="180" t="s">
        <v>1376</v>
      </c>
      <c r="B623" s="188" t="s">
        <v>1377</v>
      </c>
      <c r="C623" s="188"/>
      <c r="D623" s="176" t="s">
        <v>56</v>
      </c>
      <c r="E623" s="189">
        <v>41134</v>
      </c>
      <c r="F623" s="178" t="s">
        <v>57</v>
      </c>
      <c r="G623" s="180"/>
      <c r="H623" s="180" t="s">
        <v>58</v>
      </c>
      <c r="I623" s="180" t="s">
        <v>59</v>
      </c>
      <c r="J623" s="187">
        <v>13757.28</v>
      </c>
      <c r="K623" s="191"/>
      <c r="L623" s="180" t="s">
        <v>67</v>
      </c>
      <c r="M623" s="180" t="s">
        <v>14</v>
      </c>
      <c r="N623" s="184">
        <v>9828.81</v>
      </c>
      <c r="O623" s="184">
        <v>10810</v>
      </c>
      <c r="P623" s="184">
        <v>0</v>
      </c>
      <c r="Q623" s="184">
        <v>10165.73</v>
      </c>
      <c r="R623" s="184">
        <v>13785</v>
      </c>
      <c r="S623" s="184"/>
      <c r="T623" s="192">
        <v>41122</v>
      </c>
      <c r="U623" s="193">
        <v>0.78418570910409868</v>
      </c>
      <c r="V623" s="39" t="s">
        <v>189</v>
      </c>
      <c r="W623" s="36">
        <v>8350.73</v>
      </c>
      <c r="X623" s="37">
        <v>-1815</v>
      </c>
      <c r="Y623" s="38" t="s">
        <v>61</v>
      </c>
      <c r="Z623" s="37">
        <v>-1815</v>
      </c>
      <c r="AA623" s="164">
        <v>0.10000008841355856</v>
      </c>
      <c r="AC623" s="165"/>
    </row>
    <row r="624" spans="1:29" ht="15.75" x14ac:dyDescent="0.25">
      <c r="A624" s="180" t="s">
        <v>1378</v>
      </c>
      <c r="B624" s="188" t="s">
        <v>1379</v>
      </c>
      <c r="C624" s="188"/>
      <c r="D624" s="176" t="s">
        <v>56</v>
      </c>
      <c r="E624" s="189">
        <v>41145</v>
      </c>
      <c r="F624" s="178" t="s">
        <v>57</v>
      </c>
      <c r="G624" s="180"/>
      <c r="H624" s="180" t="s">
        <v>58</v>
      </c>
      <c r="I624" s="180" t="s">
        <v>59</v>
      </c>
      <c r="J624" s="187">
        <v>2304.42</v>
      </c>
      <c r="K624" s="191"/>
      <c r="L624" s="180" t="s">
        <v>67</v>
      </c>
      <c r="M624" s="180" t="s">
        <v>14</v>
      </c>
      <c r="N624" s="184">
        <v>4756.26</v>
      </c>
      <c r="O624" s="184">
        <v>0</v>
      </c>
      <c r="P624" s="184">
        <v>0</v>
      </c>
      <c r="Q624" s="184">
        <v>4041</v>
      </c>
      <c r="R624" s="184">
        <v>5230</v>
      </c>
      <c r="S624" s="184"/>
      <c r="T624" s="192">
        <v>41122</v>
      </c>
      <c r="U624" s="193" t="s">
        <v>57</v>
      </c>
      <c r="V624" s="39"/>
      <c r="W624" s="36">
        <v>4041</v>
      </c>
      <c r="X624" s="37">
        <v>0</v>
      </c>
      <c r="Y624" s="38" t="s">
        <v>61</v>
      </c>
      <c r="Z624" s="37">
        <v>0</v>
      </c>
      <c r="AA624" s="164">
        <v>0.10000069382289478</v>
      </c>
      <c r="AC624" s="165"/>
    </row>
    <row r="625" spans="1:29" ht="15.75" x14ac:dyDescent="0.25">
      <c r="A625" s="180" t="s">
        <v>1380</v>
      </c>
      <c r="B625" s="188" t="s">
        <v>1381</v>
      </c>
      <c r="C625" s="188"/>
      <c r="D625" s="176" t="s">
        <v>56</v>
      </c>
      <c r="E625" s="189">
        <v>41150</v>
      </c>
      <c r="F625" s="190">
        <v>41158</v>
      </c>
      <c r="G625" s="180"/>
      <c r="H625" s="180" t="s">
        <v>78</v>
      </c>
      <c r="I625" s="180" t="s">
        <v>59</v>
      </c>
      <c r="J625" s="187">
        <v>0</v>
      </c>
      <c r="K625" s="191"/>
      <c r="L625" s="180" t="s">
        <v>64</v>
      </c>
      <c r="M625" s="180" t="s">
        <v>12</v>
      </c>
      <c r="N625" s="184">
        <v>80025.41</v>
      </c>
      <c r="O625" s="184">
        <v>150</v>
      </c>
      <c r="P625" s="184">
        <v>0</v>
      </c>
      <c r="Q625" s="184">
        <v>67991</v>
      </c>
      <c r="R625" s="184">
        <v>100930</v>
      </c>
      <c r="S625" s="184"/>
      <c r="T625" s="192">
        <v>41122</v>
      </c>
      <c r="U625" s="193">
        <v>1.4861785395818884E-3</v>
      </c>
      <c r="V625" s="39"/>
      <c r="W625" s="36">
        <v>67991</v>
      </c>
      <c r="X625" s="37">
        <v>0</v>
      </c>
      <c r="Y625" s="38" t="s">
        <v>61</v>
      </c>
      <c r="Z625" s="37">
        <v>0</v>
      </c>
      <c r="AA625" s="164">
        <v>0.10000004123690376</v>
      </c>
      <c r="AC625" s="165"/>
    </row>
    <row r="626" spans="1:29" ht="15.75" x14ac:dyDescent="0.25">
      <c r="A626" s="180" t="s">
        <v>1382</v>
      </c>
      <c r="B626" s="188" t="s">
        <v>1383</v>
      </c>
      <c r="C626" s="188"/>
      <c r="D626" s="176" t="s">
        <v>56</v>
      </c>
      <c r="E626" s="189">
        <v>41151</v>
      </c>
      <c r="F626" s="178" t="s">
        <v>57</v>
      </c>
      <c r="G626" s="180"/>
      <c r="H626" s="180" t="s">
        <v>58</v>
      </c>
      <c r="I626" s="180" t="s">
        <v>103</v>
      </c>
      <c r="J626" s="187"/>
      <c r="K626" s="191"/>
      <c r="L626" s="180" t="s">
        <v>79</v>
      </c>
      <c r="M626" s="180" t="s">
        <v>12</v>
      </c>
      <c r="N626" s="184">
        <v>0</v>
      </c>
      <c r="O626" s="184">
        <v>64740</v>
      </c>
      <c r="P626" s="184">
        <v>0</v>
      </c>
      <c r="Q626" s="184">
        <v>50000</v>
      </c>
      <c r="R626" s="184">
        <v>64740</v>
      </c>
      <c r="S626" s="184"/>
      <c r="T626" s="192">
        <v>41122</v>
      </c>
      <c r="U626" s="193">
        <v>1</v>
      </c>
      <c r="V626" s="39" t="s">
        <v>1120</v>
      </c>
      <c r="W626" s="36">
        <v>0</v>
      </c>
      <c r="X626" s="37">
        <v>-50000</v>
      </c>
      <c r="Y626" s="38" t="s">
        <v>61</v>
      </c>
      <c r="Z626" s="36">
        <v>-50000</v>
      </c>
      <c r="AA626" s="164">
        <v>0.1</v>
      </c>
      <c r="AC626" s="165"/>
    </row>
    <row r="627" spans="1:29" ht="15.75" x14ac:dyDescent="0.25">
      <c r="A627" s="180" t="s">
        <v>1384</v>
      </c>
      <c r="B627" s="188" t="s">
        <v>1385</v>
      </c>
      <c r="C627" s="188"/>
      <c r="D627" s="176" t="s">
        <v>56</v>
      </c>
      <c r="E627" s="189">
        <v>41152</v>
      </c>
      <c r="F627" s="178" t="s">
        <v>57</v>
      </c>
      <c r="G627" s="180"/>
      <c r="H627" s="180" t="s">
        <v>58</v>
      </c>
      <c r="I627" s="180" t="s">
        <v>97</v>
      </c>
      <c r="J627" s="187">
        <v>9089.0300000000007</v>
      </c>
      <c r="K627" s="191"/>
      <c r="L627" s="180" t="s">
        <v>235</v>
      </c>
      <c r="M627" s="180" t="s">
        <v>12</v>
      </c>
      <c r="N627" s="184">
        <v>32970.120000000003</v>
      </c>
      <c r="O627" s="184">
        <v>2360</v>
      </c>
      <c r="P627" s="184">
        <v>0</v>
      </c>
      <c r="Q627" s="184">
        <v>28012</v>
      </c>
      <c r="R627" s="184">
        <v>36270</v>
      </c>
      <c r="S627" s="184"/>
      <c r="T627" s="192">
        <v>41122</v>
      </c>
      <c r="U627" s="193">
        <v>6.5067548938516684E-2</v>
      </c>
      <c r="V627" s="39"/>
      <c r="W627" s="36">
        <v>28012</v>
      </c>
      <c r="X627" s="37">
        <v>0</v>
      </c>
      <c r="Y627" s="38" t="s">
        <v>61</v>
      </c>
      <c r="Z627" s="37">
        <v>0</v>
      </c>
      <c r="AA627" s="164">
        <v>9.9999866545846139E-2</v>
      </c>
      <c r="AC627" s="165"/>
    </row>
    <row r="628" spans="1:29" ht="15.75" x14ac:dyDescent="0.25">
      <c r="A628" s="180" t="s">
        <v>1386</v>
      </c>
      <c r="B628" s="188" t="s">
        <v>1387</v>
      </c>
      <c r="C628" s="188"/>
      <c r="D628" s="176" t="s">
        <v>56</v>
      </c>
      <c r="E628" s="189">
        <v>41149</v>
      </c>
      <c r="F628" s="190">
        <v>41150</v>
      </c>
      <c r="G628" s="180"/>
      <c r="H628" s="180" t="s">
        <v>78</v>
      </c>
      <c r="I628" s="180" t="s">
        <v>103</v>
      </c>
      <c r="J628" s="187">
        <v>93016.41</v>
      </c>
      <c r="K628" s="191"/>
      <c r="L628" s="180" t="s">
        <v>64</v>
      </c>
      <c r="M628" s="180" t="s">
        <v>12</v>
      </c>
      <c r="N628" s="184">
        <v>83812.990000000005</v>
      </c>
      <c r="O628" s="184">
        <v>13950</v>
      </c>
      <c r="P628" s="184">
        <v>0</v>
      </c>
      <c r="Q628" s="184">
        <v>71209</v>
      </c>
      <c r="R628" s="184">
        <v>105390</v>
      </c>
      <c r="S628" s="184"/>
      <c r="T628" s="192">
        <v>41122</v>
      </c>
      <c r="U628" s="193">
        <v>0.13236549957301452</v>
      </c>
      <c r="V628" s="39"/>
      <c r="W628" s="36">
        <v>71209</v>
      </c>
      <c r="X628" s="37">
        <v>0</v>
      </c>
      <c r="Y628" s="38" t="s">
        <v>61</v>
      </c>
      <c r="Z628" s="37">
        <v>0</v>
      </c>
      <c r="AA628" s="164">
        <v>9.9999960626629747E-2</v>
      </c>
      <c r="AC628" s="165"/>
    </row>
    <row r="629" spans="1:29" ht="15.75" x14ac:dyDescent="0.25">
      <c r="A629" s="180" t="s">
        <v>1388</v>
      </c>
      <c r="B629" s="188" t="s">
        <v>1389</v>
      </c>
      <c r="C629" s="188"/>
      <c r="D629" s="176" t="s">
        <v>56</v>
      </c>
      <c r="E629" s="189">
        <v>41187</v>
      </c>
      <c r="F629" s="178">
        <v>41528</v>
      </c>
      <c r="G629" s="180"/>
      <c r="H629" s="180" t="s">
        <v>78</v>
      </c>
      <c r="I629" s="180" t="s">
        <v>103</v>
      </c>
      <c r="J629" s="187">
        <v>69732.929999999993</v>
      </c>
      <c r="K629" s="191"/>
      <c r="L629" s="180" t="s">
        <v>111</v>
      </c>
      <c r="M629" s="180" t="s">
        <v>12</v>
      </c>
      <c r="N629" s="184">
        <v>58001.38</v>
      </c>
      <c r="O629" s="184">
        <v>8920</v>
      </c>
      <c r="P629" s="184">
        <v>0</v>
      </c>
      <c r="Q629" s="184">
        <v>55383</v>
      </c>
      <c r="R629" s="184">
        <v>72910</v>
      </c>
      <c r="S629" s="184"/>
      <c r="T629" s="192">
        <v>41183</v>
      </c>
      <c r="U629" s="193">
        <v>0.12234261418186805</v>
      </c>
      <c r="V629" s="39" t="s">
        <v>112</v>
      </c>
      <c r="W629" s="36">
        <v>49279</v>
      </c>
      <c r="X629" s="37">
        <v>-6104</v>
      </c>
      <c r="Y629" s="38" t="s">
        <v>61</v>
      </c>
      <c r="Z629" s="37">
        <v>-6104</v>
      </c>
      <c r="AA629" s="164">
        <v>9.9999943104804867E-2</v>
      </c>
      <c r="AC629" s="165"/>
    </row>
    <row r="630" spans="1:29" ht="15.75" x14ac:dyDescent="0.25">
      <c r="A630" s="180" t="s">
        <v>1390</v>
      </c>
      <c r="B630" s="188" t="s">
        <v>1391</v>
      </c>
      <c r="C630" s="188"/>
      <c r="D630" s="176" t="s">
        <v>56</v>
      </c>
      <c r="E630" s="189">
        <v>41152</v>
      </c>
      <c r="F630" s="190">
        <v>41158</v>
      </c>
      <c r="G630" s="180"/>
      <c r="H630" s="180" t="s">
        <v>58</v>
      </c>
      <c r="I630" s="180" t="s">
        <v>97</v>
      </c>
      <c r="J630" s="187">
        <v>71711.72</v>
      </c>
      <c r="K630" s="191"/>
      <c r="L630" s="180" t="s">
        <v>60</v>
      </c>
      <c r="M630" s="180" t="s">
        <v>12</v>
      </c>
      <c r="N630" s="184">
        <v>41176.93</v>
      </c>
      <c r="O630" s="184">
        <v>0</v>
      </c>
      <c r="P630" s="184">
        <v>0</v>
      </c>
      <c r="Q630" s="184">
        <v>43802.8</v>
      </c>
      <c r="R630" s="184">
        <v>65950</v>
      </c>
      <c r="S630" s="184"/>
      <c r="T630" s="192">
        <v>41122</v>
      </c>
      <c r="U630" s="193" t="s">
        <v>57</v>
      </c>
      <c r="V630" s="39" t="s">
        <v>606</v>
      </c>
      <c r="W630" s="36">
        <v>34984.65</v>
      </c>
      <c r="X630" s="37">
        <v>-8818.1500000000015</v>
      </c>
      <c r="Y630" s="38" t="s">
        <v>61</v>
      </c>
      <c r="Z630" s="37">
        <v>-8818.1500000000015</v>
      </c>
      <c r="AA630" s="164">
        <v>9.9999918522343689E-2</v>
      </c>
      <c r="AC630" s="165"/>
    </row>
    <row r="631" spans="1:29" ht="15.75" x14ac:dyDescent="0.25">
      <c r="A631" s="180" t="s">
        <v>1392</v>
      </c>
      <c r="B631" s="188" t="s">
        <v>1393</v>
      </c>
      <c r="C631" s="188"/>
      <c r="D631" s="176" t="s">
        <v>56</v>
      </c>
      <c r="E631" s="189">
        <v>41187</v>
      </c>
      <c r="F631" s="190">
        <v>41198</v>
      </c>
      <c r="G631" s="180"/>
      <c r="H631" s="180" t="s">
        <v>78</v>
      </c>
      <c r="I631" s="180" t="s">
        <v>59</v>
      </c>
      <c r="J631" s="187">
        <v>71306.34</v>
      </c>
      <c r="K631" s="191"/>
      <c r="L631" s="180" t="s">
        <v>64</v>
      </c>
      <c r="M631" s="180" t="s">
        <v>12</v>
      </c>
      <c r="N631" s="184">
        <v>58079.69</v>
      </c>
      <c r="O631" s="184">
        <v>7760</v>
      </c>
      <c r="P631" s="184">
        <v>0</v>
      </c>
      <c r="Q631" s="184">
        <v>49345.53</v>
      </c>
      <c r="R631" s="184">
        <v>76790</v>
      </c>
      <c r="S631" s="184"/>
      <c r="T631" s="192">
        <v>41183</v>
      </c>
      <c r="U631" s="193">
        <v>0.10105482484698529</v>
      </c>
      <c r="V631" s="39"/>
      <c r="W631" s="36">
        <v>49345.53</v>
      </c>
      <c r="X631" s="37">
        <v>0</v>
      </c>
      <c r="Y631" s="38" t="s">
        <v>61</v>
      </c>
      <c r="Z631" s="37">
        <v>0</v>
      </c>
      <c r="AA631" s="164">
        <v>0.10000002253799956</v>
      </c>
      <c r="AC631" s="165"/>
    </row>
    <row r="632" spans="1:29" ht="15.75" x14ac:dyDescent="0.25">
      <c r="A632" s="180" t="s">
        <v>1394</v>
      </c>
      <c r="B632" s="188" t="s">
        <v>1395</v>
      </c>
      <c r="C632" s="188"/>
      <c r="D632" s="176" t="s">
        <v>56</v>
      </c>
      <c r="E632" s="189">
        <v>41152</v>
      </c>
      <c r="F632" s="178" t="s">
        <v>57</v>
      </c>
      <c r="G632" s="180"/>
      <c r="H632" s="180" t="s">
        <v>58</v>
      </c>
      <c r="I632" s="180" t="s">
        <v>103</v>
      </c>
      <c r="J632" s="187">
        <v>26958.67</v>
      </c>
      <c r="K632" s="191"/>
      <c r="L632" s="180" t="s">
        <v>67</v>
      </c>
      <c r="M632" s="180" t="s">
        <v>14</v>
      </c>
      <c r="N632" s="184">
        <v>20076.189999999999</v>
      </c>
      <c r="O632" s="184">
        <v>22010</v>
      </c>
      <c r="P632" s="184">
        <v>0</v>
      </c>
      <c r="Q632" s="184">
        <v>18147</v>
      </c>
      <c r="R632" s="184">
        <v>25508</v>
      </c>
      <c r="S632" s="184"/>
      <c r="T632" s="192">
        <v>41395</v>
      </c>
      <c r="U632" s="193">
        <v>0.86286655167006432</v>
      </c>
      <c r="V632" s="39" t="s">
        <v>112</v>
      </c>
      <c r="W632" s="36">
        <v>17057</v>
      </c>
      <c r="X632" s="37">
        <v>-1090</v>
      </c>
      <c r="Y632" s="38" t="s">
        <v>61</v>
      </c>
      <c r="Z632" s="37">
        <v>-1090</v>
      </c>
      <c r="AA632" s="164">
        <v>0.10000553394637768</v>
      </c>
      <c r="AC632" s="165"/>
    </row>
    <row r="633" spans="1:29" ht="15.75" x14ac:dyDescent="0.25">
      <c r="A633" s="180" t="s">
        <v>1396</v>
      </c>
      <c r="B633" s="188" t="s">
        <v>1397</v>
      </c>
      <c r="C633" s="188"/>
      <c r="D633" s="176" t="s">
        <v>56</v>
      </c>
      <c r="E633" s="189">
        <v>41211</v>
      </c>
      <c r="F633" s="190">
        <v>41393</v>
      </c>
      <c r="G633" s="180"/>
      <c r="H633" s="180" t="s">
        <v>58</v>
      </c>
      <c r="I633" s="180" t="s">
        <v>103</v>
      </c>
      <c r="J633" s="187">
        <v>19592.28</v>
      </c>
      <c r="K633" s="191"/>
      <c r="L633" s="180" t="s">
        <v>129</v>
      </c>
      <c r="M633" s="180" t="s">
        <v>13</v>
      </c>
      <c r="N633" s="184">
        <v>11218.95</v>
      </c>
      <c r="O633" s="184">
        <v>2930</v>
      </c>
      <c r="P633" s="184">
        <v>0</v>
      </c>
      <c r="Q633" s="184">
        <v>14881</v>
      </c>
      <c r="R633" s="184">
        <v>19500</v>
      </c>
      <c r="S633" s="184"/>
      <c r="T633" s="192">
        <v>41365</v>
      </c>
      <c r="U633" s="193">
        <v>0.15025641025641026</v>
      </c>
      <c r="V633" s="39" t="s">
        <v>155</v>
      </c>
      <c r="W633" s="36">
        <v>9531.82</v>
      </c>
      <c r="X633" s="37">
        <v>-5349.18</v>
      </c>
      <c r="Y633" s="38" t="s">
        <v>61</v>
      </c>
      <c r="Z633" s="37">
        <v>-5349.18</v>
      </c>
      <c r="AA633" s="164">
        <v>9.9999790176482639E-2</v>
      </c>
      <c r="AC633" s="165"/>
    </row>
    <row r="634" spans="1:29" ht="15.75" x14ac:dyDescent="0.25">
      <c r="A634" s="180" t="s">
        <v>1398</v>
      </c>
      <c r="B634" s="188" t="s">
        <v>1399</v>
      </c>
      <c r="C634" s="188"/>
      <c r="D634" s="176" t="s">
        <v>56</v>
      </c>
      <c r="E634" s="189">
        <v>41180</v>
      </c>
      <c r="F634" s="178" t="s">
        <v>57</v>
      </c>
      <c r="G634" s="180"/>
      <c r="H634" s="180" t="s">
        <v>58</v>
      </c>
      <c r="I634" s="180" t="s">
        <v>59</v>
      </c>
      <c r="J634" s="187">
        <v>30134.06</v>
      </c>
      <c r="K634" s="191"/>
      <c r="L634" s="180" t="s">
        <v>106</v>
      </c>
      <c r="M634" s="180" t="s">
        <v>14</v>
      </c>
      <c r="N634" s="184">
        <v>22987.54</v>
      </c>
      <c r="O634" s="184">
        <v>25290</v>
      </c>
      <c r="P634" s="184">
        <v>0</v>
      </c>
      <c r="Q634" s="184">
        <v>19530.62</v>
      </c>
      <c r="R634" s="184">
        <v>25290</v>
      </c>
      <c r="S634" s="184"/>
      <c r="T634" s="192">
        <v>41153</v>
      </c>
      <c r="U634" s="193">
        <v>1</v>
      </c>
      <c r="V634" s="39"/>
      <c r="W634" s="36">
        <v>19530.62</v>
      </c>
      <c r="X634" s="37">
        <v>0</v>
      </c>
      <c r="Y634" s="38" t="s">
        <v>61</v>
      </c>
      <c r="Z634" s="37">
        <v>0</v>
      </c>
      <c r="AA634" s="164">
        <v>0.10000001244152279</v>
      </c>
      <c r="AC634" s="165"/>
    </row>
    <row r="635" spans="1:29" ht="15.75" x14ac:dyDescent="0.25">
      <c r="A635" s="180" t="s">
        <v>1400</v>
      </c>
      <c r="B635" s="188" t="s">
        <v>1401</v>
      </c>
      <c r="C635" s="188"/>
      <c r="D635" s="176" t="s">
        <v>56</v>
      </c>
      <c r="E635" s="189">
        <v>41379</v>
      </c>
      <c r="F635" s="190">
        <v>41379</v>
      </c>
      <c r="G635" s="180"/>
      <c r="H635" s="180" t="s">
        <v>78</v>
      </c>
      <c r="I635" s="180" t="s">
        <v>97</v>
      </c>
      <c r="J635" s="187">
        <v>7603.55</v>
      </c>
      <c r="K635" s="191"/>
      <c r="L635" s="180" t="s">
        <v>67</v>
      </c>
      <c r="M635" s="180" t="s">
        <v>14</v>
      </c>
      <c r="N635" s="184">
        <v>95729.81</v>
      </c>
      <c r="O635" s="184">
        <v>99350</v>
      </c>
      <c r="P635" s="184">
        <v>0</v>
      </c>
      <c r="Q635" s="184">
        <v>80601</v>
      </c>
      <c r="R635" s="184">
        <v>105300</v>
      </c>
      <c r="S635" s="184"/>
      <c r="T635" s="192">
        <v>41365</v>
      </c>
      <c r="U635" s="193">
        <v>0.94349477682811012</v>
      </c>
      <c r="V635" s="39" t="s">
        <v>1045</v>
      </c>
      <c r="W635" s="36">
        <v>80601</v>
      </c>
      <c r="X635" s="37">
        <v>0</v>
      </c>
      <c r="Y635" s="38" t="s">
        <v>61</v>
      </c>
      <c r="Z635" s="37">
        <v>0</v>
      </c>
      <c r="AA635" s="164">
        <v>0.11000002666880948</v>
      </c>
      <c r="AC635" s="165"/>
    </row>
    <row r="636" spans="1:29" ht="15.75" x14ac:dyDescent="0.25">
      <c r="A636" s="180" t="s">
        <v>1402</v>
      </c>
      <c r="B636" s="188" t="s">
        <v>1403</v>
      </c>
      <c r="C636" s="188"/>
      <c r="D636" s="176" t="s">
        <v>56</v>
      </c>
      <c r="E636" s="189">
        <v>41166</v>
      </c>
      <c r="F636" s="178" t="s">
        <v>57</v>
      </c>
      <c r="G636" s="180"/>
      <c r="H636" s="180" t="s">
        <v>58</v>
      </c>
      <c r="I636" s="180" t="s">
        <v>97</v>
      </c>
      <c r="J636" s="187">
        <v>10939.75</v>
      </c>
      <c r="K636" s="191"/>
      <c r="L636" s="180" t="s">
        <v>67</v>
      </c>
      <c r="M636" s="180" t="s">
        <v>14</v>
      </c>
      <c r="N636" s="184">
        <v>5757.2</v>
      </c>
      <c r="O636" s="184">
        <v>35690</v>
      </c>
      <c r="P636" s="184">
        <v>0</v>
      </c>
      <c r="Q636" s="184">
        <v>4982</v>
      </c>
      <c r="R636" s="184">
        <v>38890</v>
      </c>
      <c r="S636" s="184"/>
      <c r="T636" s="192">
        <v>41153</v>
      </c>
      <c r="U636" s="193">
        <v>0.91771663666752379</v>
      </c>
      <c r="V636" s="39" t="s">
        <v>944</v>
      </c>
      <c r="W636" s="36">
        <v>4982</v>
      </c>
      <c r="X636" s="37">
        <v>0</v>
      </c>
      <c r="Y636" s="38" t="s">
        <v>61</v>
      </c>
      <c r="Z636" s="37">
        <v>0</v>
      </c>
      <c r="AA636" s="164">
        <v>8.0000150072972787E-2</v>
      </c>
      <c r="AC636" s="165"/>
    </row>
    <row r="637" spans="1:29" ht="15.75" x14ac:dyDescent="0.25">
      <c r="A637" s="180" t="s">
        <v>1404</v>
      </c>
      <c r="B637" s="188" t="s">
        <v>1405</v>
      </c>
      <c r="C637" s="188"/>
      <c r="D637" s="176" t="s">
        <v>56</v>
      </c>
      <c r="E637" s="189">
        <v>41166</v>
      </c>
      <c r="F637" s="190">
        <v>41334</v>
      </c>
      <c r="G637" s="180"/>
      <c r="H637" s="180" t="s">
        <v>78</v>
      </c>
      <c r="I637" s="180" t="s">
        <v>103</v>
      </c>
      <c r="J637" s="187">
        <v>132091.26</v>
      </c>
      <c r="K637" s="191"/>
      <c r="L637" s="180" t="s">
        <v>79</v>
      </c>
      <c r="M637" s="180" t="s">
        <v>12</v>
      </c>
      <c r="N637" s="184">
        <v>83496.38</v>
      </c>
      <c r="O637" s="184">
        <v>6700</v>
      </c>
      <c r="P637" s="184">
        <v>0</v>
      </c>
      <c r="Q637" s="184">
        <v>70940</v>
      </c>
      <c r="R637" s="184">
        <v>137170</v>
      </c>
      <c r="S637" s="184"/>
      <c r="T637" s="192">
        <v>41306</v>
      </c>
      <c r="U637" s="193">
        <v>4.8844499526135454E-2</v>
      </c>
      <c r="V637" s="39" t="s">
        <v>954</v>
      </c>
      <c r="W637" s="36">
        <v>70940</v>
      </c>
      <c r="X637" s="37">
        <v>0</v>
      </c>
      <c r="Y637" s="38" t="s">
        <v>61</v>
      </c>
      <c r="Z637" s="37">
        <v>0</v>
      </c>
      <c r="AA637" s="164">
        <v>0.10000000000000009</v>
      </c>
      <c r="AC637" s="165"/>
    </row>
    <row r="638" spans="1:29" ht="15.75" x14ac:dyDescent="0.25">
      <c r="A638" s="180" t="s">
        <v>1406</v>
      </c>
      <c r="B638" s="188" t="s">
        <v>1407</v>
      </c>
      <c r="C638" s="188"/>
      <c r="D638" s="176" t="s">
        <v>56</v>
      </c>
      <c r="E638" s="189">
        <v>41183</v>
      </c>
      <c r="F638" s="178" t="s">
        <v>57</v>
      </c>
      <c r="G638" s="180"/>
      <c r="H638" s="180" t="s">
        <v>58</v>
      </c>
      <c r="I638" s="180" t="s">
        <v>59</v>
      </c>
      <c r="J638" s="187">
        <v>89783.51</v>
      </c>
      <c r="K638" s="191"/>
      <c r="L638" s="180" t="s">
        <v>64</v>
      </c>
      <c r="M638" s="180" t="s">
        <v>12</v>
      </c>
      <c r="N638" s="184">
        <v>46992.800000000003</v>
      </c>
      <c r="O638" s="184">
        <v>0</v>
      </c>
      <c r="P638" s="184">
        <v>0</v>
      </c>
      <c r="Q638" s="184">
        <v>56550</v>
      </c>
      <c r="R638" s="184">
        <v>88875</v>
      </c>
      <c r="S638" s="184"/>
      <c r="T638" s="192">
        <v>41183</v>
      </c>
      <c r="U638" s="193" t="s">
        <v>57</v>
      </c>
      <c r="V638" s="39" t="s">
        <v>207</v>
      </c>
      <c r="W638" s="36">
        <v>39925.910000000003</v>
      </c>
      <c r="X638" s="37">
        <v>-16624.089999999997</v>
      </c>
      <c r="Y638" s="38" t="s">
        <v>61</v>
      </c>
      <c r="Z638" s="37">
        <v>-16624.089999999997</v>
      </c>
      <c r="AA638" s="164">
        <v>0.10000009199282345</v>
      </c>
      <c r="AC638" s="165"/>
    </row>
    <row r="639" spans="1:29" ht="15.75" x14ac:dyDescent="0.25">
      <c r="A639" s="180" t="s">
        <v>1408</v>
      </c>
      <c r="B639" s="188" t="s">
        <v>1409</v>
      </c>
      <c r="C639" s="188"/>
      <c r="D639" s="176" t="s">
        <v>56</v>
      </c>
      <c r="E639" s="189">
        <v>41388</v>
      </c>
      <c r="F639" s="178" t="s">
        <v>57</v>
      </c>
      <c r="G639" s="180"/>
      <c r="H639" s="180" t="s">
        <v>58</v>
      </c>
      <c r="I639" s="180" t="s">
        <v>59</v>
      </c>
      <c r="J639" s="187">
        <v>13462.77</v>
      </c>
      <c r="K639" s="191"/>
      <c r="L639" s="180" t="s">
        <v>67</v>
      </c>
      <c r="M639" s="180" t="s">
        <v>14</v>
      </c>
      <c r="N639" s="184">
        <v>17273.650000000001</v>
      </c>
      <c r="O639" s="184">
        <v>14840</v>
      </c>
      <c r="P639" s="184">
        <v>0</v>
      </c>
      <c r="Q639" s="184">
        <v>14676</v>
      </c>
      <c r="R639" s="184">
        <v>19000</v>
      </c>
      <c r="S639" s="184"/>
      <c r="T639" s="192">
        <v>41365</v>
      </c>
      <c r="U639" s="193">
        <v>0.78105263157894733</v>
      </c>
      <c r="V639" s="39"/>
      <c r="W639" s="36">
        <v>14676</v>
      </c>
      <c r="X639" s="37">
        <v>0</v>
      </c>
      <c r="Y639" s="38" t="s">
        <v>61</v>
      </c>
      <c r="Z639" s="37">
        <v>0</v>
      </c>
      <c r="AA639" s="164">
        <v>9.9999872638397491E-2</v>
      </c>
      <c r="AC639" s="165"/>
    </row>
    <row r="640" spans="1:29" ht="15.75" x14ac:dyDescent="0.25">
      <c r="A640" s="180" t="s">
        <v>1410</v>
      </c>
      <c r="B640" s="188" t="s">
        <v>1411</v>
      </c>
      <c r="C640" s="188"/>
      <c r="D640" s="176" t="s">
        <v>56</v>
      </c>
      <c r="E640" s="189">
        <v>41187</v>
      </c>
      <c r="F640" s="190">
        <v>41443</v>
      </c>
      <c r="G640" s="180"/>
      <c r="H640" s="180" t="s">
        <v>58</v>
      </c>
      <c r="I640" s="180" t="s">
        <v>59</v>
      </c>
      <c r="J640" s="187">
        <v>51173.16</v>
      </c>
      <c r="K640" s="191"/>
      <c r="L640" s="180" t="s">
        <v>60</v>
      </c>
      <c r="M640" s="180" t="s">
        <v>12</v>
      </c>
      <c r="N640" s="184">
        <v>28661.83</v>
      </c>
      <c r="O640" s="184">
        <v>0</v>
      </c>
      <c r="P640" s="184">
        <v>0</v>
      </c>
      <c r="Q640" s="184">
        <v>26336</v>
      </c>
      <c r="R640" s="184">
        <v>50440</v>
      </c>
      <c r="S640" s="184"/>
      <c r="T640" s="192">
        <v>41183</v>
      </c>
      <c r="U640" s="193" t="s">
        <v>57</v>
      </c>
      <c r="V640" s="39" t="s">
        <v>207</v>
      </c>
      <c r="W640" s="36">
        <v>24351.599999999999</v>
      </c>
      <c r="X640" s="37">
        <v>-1984.4000000000015</v>
      </c>
      <c r="Y640" s="38" t="s">
        <v>61</v>
      </c>
      <c r="Z640" s="37">
        <v>-1984.4000000000015</v>
      </c>
      <c r="AA640" s="164">
        <v>9.9999877188595265E-2</v>
      </c>
      <c r="AC640" s="165"/>
    </row>
    <row r="641" spans="1:29" ht="15.75" x14ac:dyDescent="0.25">
      <c r="A641" s="180" t="s">
        <v>1412</v>
      </c>
      <c r="B641" s="188" t="s">
        <v>1413</v>
      </c>
      <c r="C641" s="188"/>
      <c r="D641" s="176" t="s">
        <v>56</v>
      </c>
      <c r="E641" s="189">
        <v>41239</v>
      </c>
      <c r="F641" s="190">
        <v>41246</v>
      </c>
      <c r="G641" s="180"/>
      <c r="H641" s="180" t="s">
        <v>78</v>
      </c>
      <c r="I641" s="180" t="s">
        <v>103</v>
      </c>
      <c r="J641" s="187">
        <v>240488.12</v>
      </c>
      <c r="K641" s="191"/>
      <c r="L641" s="180" t="s">
        <v>67</v>
      </c>
      <c r="M641" s="180" t="s">
        <v>14</v>
      </c>
      <c r="N641" s="184">
        <v>178222.52</v>
      </c>
      <c r="O641" s="184">
        <v>68420</v>
      </c>
      <c r="P641" s="184">
        <v>0</v>
      </c>
      <c r="Q641" s="184">
        <v>165097</v>
      </c>
      <c r="R641" s="184">
        <v>238240</v>
      </c>
      <c r="S641" s="184"/>
      <c r="T641" s="192">
        <v>41214</v>
      </c>
      <c r="U641" s="193">
        <v>0.28718938885157824</v>
      </c>
      <c r="V641" s="39" t="s">
        <v>661</v>
      </c>
      <c r="W641" s="36">
        <v>151421</v>
      </c>
      <c r="X641" s="37">
        <v>-13676</v>
      </c>
      <c r="Y641" s="38" t="s">
        <v>61</v>
      </c>
      <c r="Z641" s="37">
        <v>-13676</v>
      </c>
      <c r="AA641" s="164">
        <v>0.10000001851617868</v>
      </c>
      <c r="AC641" s="165"/>
    </row>
    <row r="642" spans="1:29" ht="15.75" x14ac:dyDescent="0.25">
      <c r="A642" s="180" t="s">
        <v>1414</v>
      </c>
      <c r="B642" s="188" t="s">
        <v>1415</v>
      </c>
      <c r="C642" s="188"/>
      <c r="D642" s="176" t="s">
        <v>56</v>
      </c>
      <c r="E642" s="189">
        <v>41179</v>
      </c>
      <c r="F642" s="178" t="s">
        <v>57</v>
      </c>
      <c r="G642" s="180"/>
      <c r="H642" s="180" t="s">
        <v>58</v>
      </c>
      <c r="I642" s="180" t="s">
        <v>59</v>
      </c>
      <c r="J642" s="187">
        <v>31300.6</v>
      </c>
      <c r="K642" s="191"/>
      <c r="L642" s="180" t="s">
        <v>64</v>
      </c>
      <c r="M642" s="180" t="s">
        <v>12</v>
      </c>
      <c r="N642" s="184">
        <v>19016.789000000001</v>
      </c>
      <c r="O642" s="184">
        <v>1900</v>
      </c>
      <c r="P642" s="184">
        <v>0</v>
      </c>
      <c r="Q642" s="184">
        <v>16157</v>
      </c>
      <c r="R642" s="184">
        <v>30150</v>
      </c>
      <c r="S642" s="184"/>
      <c r="T642" s="192">
        <v>41153</v>
      </c>
      <c r="U642" s="193">
        <v>6.3018242122719739E-2</v>
      </c>
      <c r="V642" s="39" t="s">
        <v>622</v>
      </c>
      <c r="W642" s="36">
        <v>16157</v>
      </c>
      <c r="X642" s="37">
        <v>0</v>
      </c>
      <c r="Y642" s="38" t="s">
        <v>61</v>
      </c>
      <c r="Z642" s="37">
        <v>0</v>
      </c>
      <c r="AA642" s="164">
        <v>0.10000000000000009</v>
      </c>
      <c r="AC642" s="165"/>
    </row>
    <row r="643" spans="1:29" ht="15.75" x14ac:dyDescent="0.25">
      <c r="A643" s="180" t="s">
        <v>1416</v>
      </c>
      <c r="B643" s="188" t="s">
        <v>1417</v>
      </c>
      <c r="C643" s="188"/>
      <c r="D643" s="176" t="s">
        <v>56</v>
      </c>
      <c r="E643" s="189">
        <v>41418</v>
      </c>
      <c r="F643" s="190">
        <v>41425</v>
      </c>
      <c r="G643" s="180"/>
      <c r="H643" s="180" t="s">
        <v>78</v>
      </c>
      <c r="I643" s="180" t="s">
        <v>59</v>
      </c>
      <c r="J643" s="187">
        <v>83230.69</v>
      </c>
      <c r="K643" s="191"/>
      <c r="L643" s="180" t="s">
        <v>60</v>
      </c>
      <c r="M643" s="180" t="s">
        <v>12</v>
      </c>
      <c r="N643" s="184">
        <v>85779.76</v>
      </c>
      <c r="O643" s="184">
        <v>0</v>
      </c>
      <c r="P643" s="184">
        <v>0</v>
      </c>
      <c r="Q643" s="184">
        <v>72880</v>
      </c>
      <c r="R643" s="184">
        <v>107260</v>
      </c>
      <c r="S643" s="184"/>
      <c r="T643" s="192">
        <v>41395</v>
      </c>
      <c r="U643" s="193" t="s">
        <v>57</v>
      </c>
      <c r="V643" s="39"/>
      <c r="W643" s="36">
        <v>72880</v>
      </c>
      <c r="X643" s="37">
        <v>0</v>
      </c>
      <c r="Y643" s="38" t="s">
        <v>61</v>
      </c>
      <c r="Z643" s="37">
        <v>0</v>
      </c>
      <c r="AA643" s="164">
        <v>9.9999999999999867E-2</v>
      </c>
      <c r="AC643" s="165"/>
    </row>
    <row r="644" spans="1:29" ht="15.75" x14ac:dyDescent="0.25">
      <c r="A644" s="194" t="s">
        <v>1418</v>
      </c>
      <c r="B644" s="188" t="s">
        <v>1419</v>
      </c>
      <c r="C644" s="188"/>
      <c r="D644" s="176" t="s">
        <v>56</v>
      </c>
      <c r="E644" s="189">
        <v>41173</v>
      </c>
      <c r="F644" s="178" t="s">
        <v>57</v>
      </c>
      <c r="G644" s="180"/>
      <c r="H644" s="180" t="s">
        <v>58</v>
      </c>
      <c r="I644" s="180" t="s">
        <v>59</v>
      </c>
      <c r="J644" s="187">
        <v>12853.88</v>
      </c>
      <c r="K644" s="191"/>
      <c r="L644" s="180" t="s">
        <v>67</v>
      </c>
      <c r="M644" s="180" t="s">
        <v>14</v>
      </c>
      <c r="N644" s="184">
        <v>10148.66</v>
      </c>
      <c r="O644" s="184">
        <v>11160</v>
      </c>
      <c r="P644" s="184">
        <v>0</v>
      </c>
      <c r="Q644" s="184">
        <v>8622.48</v>
      </c>
      <c r="R644" s="184">
        <v>11160</v>
      </c>
      <c r="S644" s="184"/>
      <c r="T644" s="192">
        <v>41153</v>
      </c>
      <c r="U644" s="193">
        <v>1</v>
      </c>
      <c r="V644" s="39" t="s">
        <v>954</v>
      </c>
      <c r="W644" s="36">
        <v>8622.48</v>
      </c>
      <c r="X644" s="37">
        <v>0</v>
      </c>
      <c r="Y644" s="38" t="s">
        <v>61</v>
      </c>
      <c r="Z644" s="37">
        <v>0</v>
      </c>
      <c r="AA644" s="164">
        <v>0.10000011272425313</v>
      </c>
      <c r="AC644" s="165"/>
    </row>
    <row r="645" spans="1:29" ht="15.75" x14ac:dyDescent="0.25">
      <c r="A645" s="180" t="s">
        <v>1420</v>
      </c>
      <c r="B645" s="188" t="s">
        <v>1421</v>
      </c>
      <c r="C645" s="188"/>
      <c r="D645" s="176" t="s">
        <v>56</v>
      </c>
      <c r="E645" s="189">
        <v>41179</v>
      </c>
      <c r="F645" s="178" t="s">
        <v>57</v>
      </c>
      <c r="G645" s="180"/>
      <c r="H645" s="180" t="s">
        <v>58</v>
      </c>
      <c r="I645" s="180" t="s">
        <v>103</v>
      </c>
      <c r="J645" s="187">
        <v>16902.34</v>
      </c>
      <c r="K645" s="191"/>
      <c r="L645" s="180" t="s">
        <v>67</v>
      </c>
      <c r="M645" s="180" t="s">
        <v>14</v>
      </c>
      <c r="N645" s="184">
        <v>12931.7</v>
      </c>
      <c r="O645" s="184">
        <v>0</v>
      </c>
      <c r="P645" s="184">
        <v>0</v>
      </c>
      <c r="Q645" s="184">
        <v>10987</v>
      </c>
      <c r="R645" s="184">
        <v>14220</v>
      </c>
      <c r="S645" s="184"/>
      <c r="T645" s="192">
        <v>41153</v>
      </c>
      <c r="U645" s="193" t="s">
        <v>57</v>
      </c>
      <c r="V645" s="39"/>
      <c r="W645" s="36">
        <v>10987</v>
      </c>
      <c r="X645" s="37">
        <v>0</v>
      </c>
      <c r="Y645" s="38" t="s">
        <v>61</v>
      </c>
      <c r="Z645" s="37">
        <v>0</v>
      </c>
      <c r="AA645" s="164">
        <v>0.1000000850622953</v>
      </c>
      <c r="AC645" s="165"/>
    </row>
    <row r="646" spans="1:29" ht="15.75" x14ac:dyDescent="0.25">
      <c r="A646" s="180" t="s">
        <v>1422</v>
      </c>
      <c r="B646" s="188" t="s">
        <v>1423</v>
      </c>
      <c r="C646" s="188"/>
      <c r="D646" s="176" t="s">
        <v>56</v>
      </c>
      <c r="E646" s="189">
        <v>41451</v>
      </c>
      <c r="F646" s="178">
        <v>41457</v>
      </c>
      <c r="G646" s="180"/>
      <c r="H646" s="180" t="s">
        <v>58</v>
      </c>
      <c r="I646" s="180" t="s">
        <v>103</v>
      </c>
      <c r="J646" s="187">
        <v>10171.74</v>
      </c>
      <c r="K646" s="191"/>
      <c r="L646" s="180" t="s">
        <v>129</v>
      </c>
      <c r="M646" s="180" t="s">
        <v>13</v>
      </c>
      <c r="N646" s="184">
        <v>9772.6299999999992</v>
      </c>
      <c r="O646" s="184">
        <v>9220</v>
      </c>
      <c r="P646" s="184">
        <v>0</v>
      </c>
      <c r="Q646" s="184">
        <v>8303</v>
      </c>
      <c r="R646" s="184">
        <v>92160</v>
      </c>
      <c r="S646" s="184"/>
      <c r="T646" s="192">
        <v>41426</v>
      </c>
      <c r="U646" s="193">
        <v>0.10004340277777778</v>
      </c>
      <c r="V646" s="39"/>
      <c r="W646" s="36">
        <v>8303</v>
      </c>
      <c r="X646" s="37">
        <v>0</v>
      </c>
      <c r="Y646" s="38" t="s">
        <v>61</v>
      </c>
      <c r="Z646" s="37">
        <v>0</v>
      </c>
      <c r="AA646" s="164">
        <v>9.9999887440751278E-2</v>
      </c>
      <c r="AC646" s="165"/>
    </row>
    <row r="647" spans="1:29" ht="15.75" x14ac:dyDescent="0.25">
      <c r="A647" s="180" t="s">
        <v>1424</v>
      </c>
      <c r="B647" s="188" t="s">
        <v>1425</v>
      </c>
      <c r="C647" s="188"/>
      <c r="D647" s="176" t="s">
        <v>56</v>
      </c>
      <c r="E647" s="189">
        <v>41179</v>
      </c>
      <c r="F647" s="178" t="s">
        <v>57</v>
      </c>
      <c r="G647" s="180"/>
      <c r="H647" s="180" t="s">
        <v>58</v>
      </c>
      <c r="I647" s="180" t="s">
        <v>59</v>
      </c>
      <c r="J647" s="187">
        <v>0</v>
      </c>
      <c r="K647" s="191"/>
      <c r="L647" s="180" t="s">
        <v>67</v>
      </c>
      <c r="M647" s="180" t="s">
        <v>14</v>
      </c>
      <c r="N647" s="184">
        <v>15810.64</v>
      </c>
      <c r="O647" s="184">
        <v>15120</v>
      </c>
      <c r="P647" s="184">
        <v>0</v>
      </c>
      <c r="Q647" s="184">
        <v>13433</v>
      </c>
      <c r="R647" s="184">
        <v>17390</v>
      </c>
      <c r="S647" s="184"/>
      <c r="T647" s="192">
        <v>41153</v>
      </c>
      <c r="U647" s="193">
        <v>0.86946520989074183</v>
      </c>
      <c r="V647" s="39"/>
      <c r="W647" s="36">
        <v>13433</v>
      </c>
      <c r="X647" s="37">
        <v>0</v>
      </c>
      <c r="Y647" s="38" t="s">
        <v>61</v>
      </c>
      <c r="Z647" s="37">
        <v>0</v>
      </c>
      <c r="AA647" s="164">
        <v>9.9999930426603045E-2</v>
      </c>
      <c r="AC647" s="165"/>
    </row>
    <row r="648" spans="1:29" ht="15.75" x14ac:dyDescent="0.25">
      <c r="A648" s="180" t="s">
        <v>1426</v>
      </c>
      <c r="B648" s="188" t="s">
        <v>1427</v>
      </c>
      <c r="C648" s="188"/>
      <c r="D648" s="176" t="s">
        <v>56</v>
      </c>
      <c r="E648" s="189">
        <v>41526</v>
      </c>
      <c r="F648" s="178">
        <v>41543</v>
      </c>
      <c r="G648" s="180"/>
      <c r="H648" s="180" t="s">
        <v>78</v>
      </c>
      <c r="I648" s="180" t="s">
        <v>97</v>
      </c>
      <c r="J648" s="187">
        <v>153347.99</v>
      </c>
      <c r="K648" s="191"/>
      <c r="L648" s="180" t="s">
        <v>79</v>
      </c>
      <c r="M648" s="180" t="s">
        <v>12</v>
      </c>
      <c r="N648" s="184">
        <v>76142.92</v>
      </c>
      <c r="O648" s="184">
        <v>18180</v>
      </c>
      <c r="P648" s="184">
        <v>0</v>
      </c>
      <c r="Q648" s="184">
        <v>64692.37</v>
      </c>
      <c r="R648" s="184">
        <v>118530</v>
      </c>
      <c r="S648" s="184"/>
      <c r="T648" s="192">
        <v>41518</v>
      </c>
      <c r="U648" s="193">
        <v>0.15337889141989369</v>
      </c>
      <c r="V648" s="39"/>
      <c r="W648" s="36">
        <v>64692.37</v>
      </c>
      <c r="X648" s="37">
        <v>0</v>
      </c>
      <c r="Y648" s="38" t="s">
        <v>61</v>
      </c>
      <c r="Z648" s="37">
        <v>0</v>
      </c>
      <c r="AA648" s="164">
        <v>0.10000000736772363</v>
      </c>
      <c r="AC648" s="165"/>
    </row>
    <row r="649" spans="1:29" ht="15.75" x14ac:dyDescent="0.25">
      <c r="A649" s="180" t="s">
        <v>1428</v>
      </c>
      <c r="B649" s="188" t="s">
        <v>1429</v>
      </c>
      <c r="C649" s="188"/>
      <c r="D649" s="176" t="s">
        <v>56</v>
      </c>
      <c r="E649" s="189">
        <v>41179</v>
      </c>
      <c r="F649" s="178" t="s">
        <v>57</v>
      </c>
      <c r="G649" s="180"/>
      <c r="H649" s="180" t="s">
        <v>58</v>
      </c>
      <c r="I649" s="180" t="s">
        <v>97</v>
      </c>
      <c r="J649" s="187">
        <v>27695.56</v>
      </c>
      <c r="K649" s="191"/>
      <c r="L649" s="180" t="s">
        <v>235</v>
      </c>
      <c r="M649" s="180" t="s">
        <v>12</v>
      </c>
      <c r="N649" s="184">
        <v>24449.82</v>
      </c>
      <c r="O649" s="184">
        <v>0</v>
      </c>
      <c r="P649" s="184">
        <v>0</v>
      </c>
      <c r="Q649" s="184">
        <v>20773</v>
      </c>
      <c r="R649" s="184">
        <v>26890</v>
      </c>
      <c r="S649" s="184"/>
      <c r="T649" s="192">
        <v>41153</v>
      </c>
      <c r="U649" s="193" t="s">
        <v>57</v>
      </c>
      <c r="V649" s="39"/>
      <c r="W649" s="36">
        <v>20773</v>
      </c>
      <c r="X649" s="37">
        <v>0</v>
      </c>
      <c r="Y649" s="38" t="s">
        <v>61</v>
      </c>
      <c r="Z649" s="37">
        <v>0</v>
      </c>
      <c r="AA649" s="164">
        <v>9.9999955009895558E-2</v>
      </c>
      <c r="AC649" s="165"/>
    </row>
    <row r="650" spans="1:29" ht="15.75" x14ac:dyDescent="0.25">
      <c r="A650" s="180" t="s">
        <v>1430</v>
      </c>
      <c r="B650" s="188" t="s">
        <v>1431</v>
      </c>
      <c r="C650" s="188"/>
      <c r="D650" s="176" t="s">
        <v>56</v>
      </c>
      <c r="E650" s="189">
        <v>41180</v>
      </c>
      <c r="F650" s="190">
        <v>41183</v>
      </c>
      <c r="G650" s="180"/>
      <c r="H650" s="180" t="s">
        <v>78</v>
      </c>
      <c r="I650" s="180" t="s">
        <v>97</v>
      </c>
      <c r="J650" s="187">
        <v>132068.14000000001</v>
      </c>
      <c r="K650" s="191"/>
      <c r="L650" s="180" t="s">
        <v>111</v>
      </c>
      <c r="M650" s="180" t="s">
        <v>12</v>
      </c>
      <c r="N650" s="184">
        <v>105172.01</v>
      </c>
      <c r="O650" s="184">
        <v>44900</v>
      </c>
      <c r="P650" s="184">
        <v>0</v>
      </c>
      <c r="Q650" s="184">
        <v>89356</v>
      </c>
      <c r="R650" s="184">
        <v>132910</v>
      </c>
      <c r="S650" s="184"/>
      <c r="T650" s="192">
        <v>41334</v>
      </c>
      <c r="U650" s="193">
        <v>0.33782258671281318</v>
      </c>
      <c r="V650" s="39" t="s">
        <v>216</v>
      </c>
      <c r="W650" s="36">
        <v>89356</v>
      </c>
      <c r="X650" s="37">
        <v>0</v>
      </c>
      <c r="Y650" s="38" t="s">
        <v>61</v>
      </c>
      <c r="Z650" s="37">
        <v>0</v>
      </c>
      <c r="AA650" s="164">
        <v>9.9999979081887291E-2</v>
      </c>
      <c r="AC650" s="165"/>
    </row>
    <row r="651" spans="1:29" ht="15.75" x14ac:dyDescent="0.25">
      <c r="A651" s="180" t="s">
        <v>1432</v>
      </c>
      <c r="B651" s="188" t="s">
        <v>1433</v>
      </c>
      <c r="C651" s="188"/>
      <c r="D651" s="176" t="s">
        <v>56</v>
      </c>
      <c r="E651" s="189">
        <v>41179</v>
      </c>
      <c r="F651" s="178" t="s">
        <v>57</v>
      </c>
      <c r="G651" s="180"/>
      <c r="H651" s="180" t="s">
        <v>58</v>
      </c>
      <c r="I651" s="180" t="s">
        <v>97</v>
      </c>
      <c r="J651" s="187">
        <v>3125.49</v>
      </c>
      <c r="K651" s="191"/>
      <c r="L651" s="180" t="s">
        <v>223</v>
      </c>
      <c r="M651" s="180" t="s">
        <v>16</v>
      </c>
      <c r="N651" s="184">
        <v>4040.64</v>
      </c>
      <c r="O651" s="184">
        <v>0</v>
      </c>
      <c r="P651" s="184">
        <v>0</v>
      </c>
      <c r="Q651" s="184">
        <v>3433</v>
      </c>
      <c r="R651" s="184">
        <v>4440</v>
      </c>
      <c r="S651" s="184"/>
      <c r="T651" s="192">
        <v>41153</v>
      </c>
      <c r="U651" s="193" t="s">
        <v>57</v>
      </c>
      <c r="V651" s="39"/>
      <c r="W651" s="36">
        <v>3433</v>
      </c>
      <c r="X651" s="37">
        <v>0</v>
      </c>
      <c r="Y651" s="38" t="s">
        <v>61</v>
      </c>
      <c r="Z651" s="37">
        <v>0</v>
      </c>
      <c r="AA651" s="164">
        <v>9.9999727765965885E-2</v>
      </c>
      <c r="AC651" s="165"/>
    </row>
    <row r="652" spans="1:29" ht="15.75" x14ac:dyDescent="0.25">
      <c r="A652" s="180" t="s">
        <v>1434</v>
      </c>
      <c r="B652" s="188" t="s">
        <v>1435</v>
      </c>
      <c r="C652" s="188"/>
      <c r="D652" s="176" t="s">
        <v>56</v>
      </c>
      <c r="E652" s="189">
        <v>41227</v>
      </c>
      <c r="F652" s="178" t="s">
        <v>57</v>
      </c>
      <c r="G652" s="180"/>
      <c r="H652" s="180" t="s">
        <v>58</v>
      </c>
      <c r="I652" s="180" t="s">
        <v>59</v>
      </c>
      <c r="J652" s="187">
        <v>10684.98</v>
      </c>
      <c r="K652" s="191"/>
      <c r="L652" s="180" t="s">
        <v>111</v>
      </c>
      <c r="M652" s="180" t="s">
        <v>12</v>
      </c>
      <c r="N652" s="184">
        <v>8122.48</v>
      </c>
      <c r="O652" s="184">
        <v>0</v>
      </c>
      <c r="P652" s="184">
        <v>0</v>
      </c>
      <c r="Q652" s="184">
        <v>6901</v>
      </c>
      <c r="R652" s="184">
        <v>8930</v>
      </c>
      <c r="S652" s="184"/>
      <c r="T652" s="192">
        <v>41214</v>
      </c>
      <c r="U652" s="193" t="s">
        <v>57</v>
      </c>
      <c r="V652" s="39"/>
      <c r="W652" s="36">
        <v>6901</v>
      </c>
      <c r="X652" s="37">
        <v>0</v>
      </c>
      <c r="Y652" s="38" t="s">
        <v>61</v>
      </c>
      <c r="Z652" s="37">
        <v>0</v>
      </c>
      <c r="AA652" s="164">
        <v>0.10000040628000528</v>
      </c>
      <c r="AC652" s="165"/>
    </row>
    <row r="653" spans="1:29" ht="15.75" x14ac:dyDescent="0.25">
      <c r="A653" s="180" t="s">
        <v>1436</v>
      </c>
      <c r="B653" s="188" t="s">
        <v>1437</v>
      </c>
      <c r="C653" s="188"/>
      <c r="D653" s="176" t="s">
        <v>56</v>
      </c>
      <c r="E653" s="189">
        <v>41191</v>
      </c>
      <c r="F653" s="178" t="s">
        <v>57</v>
      </c>
      <c r="G653" s="180"/>
      <c r="H653" s="180" t="s">
        <v>58</v>
      </c>
      <c r="I653" s="180" t="s">
        <v>103</v>
      </c>
      <c r="J653" s="187">
        <v>75617.47</v>
      </c>
      <c r="K653" s="191"/>
      <c r="L653" s="180" t="s">
        <v>79</v>
      </c>
      <c r="M653" s="180" t="s">
        <v>12</v>
      </c>
      <c r="N653" s="184">
        <v>26824.84</v>
      </c>
      <c r="O653" s="184">
        <v>0</v>
      </c>
      <c r="P653" s="184">
        <v>0</v>
      </c>
      <c r="Q653" s="184">
        <v>22790.86</v>
      </c>
      <c r="R653" s="184">
        <v>64280</v>
      </c>
      <c r="S653" s="184"/>
      <c r="T653" s="192">
        <v>41183</v>
      </c>
      <c r="U653" s="193" t="s">
        <v>57</v>
      </c>
      <c r="V653" s="39" t="s">
        <v>189</v>
      </c>
      <c r="W653" s="36">
        <v>22790.86</v>
      </c>
      <c r="X653" s="37">
        <v>0</v>
      </c>
      <c r="Y653" s="38" t="s">
        <v>61</v>
      </c>
      <c r="Z653" s="37">
        <v>0</v>
      </c>
      <c r="AA653" s="164">
        <v>9.9999908964981676E-2</v>
      </c>
      <c r="AC653" s="165"/>
    </row>
    <row r="654" spans="1:29" ht="15.75" x14ac:dyDescent="0.25">
      <c r="A654" s="180" t="s">
        <v>1438</v>
      </c>
      <c r="B654" s="188" t="s">
        <v>1439</v>
      </c>
      <c r="C654" s="188"/>
      <c r="D654" s="176" t="s">
        <v>56</v>
      </c>
      <c r="E654" s="189">
        <v>41234</v>
      </c>
      <c r="F654" s="190">
        <v>41386</v>
      </c>
      <c r="G654" s="180"/>
      <c r="H654" s="180" t="s">
        <v>58</v>
      </c>
      <c r="I654" s="180" t="s">
        <v>103</v>
      </c>
      <c r="J654" s="187">
        <v>27013.19</v>
      </c>
      <c r="K654" s="191"/>
      <c r="L654" s="180" t="s">
        <v>79</v>
      </c>
      <c r="M654" s="180" t="s">
        <v>12</v>
      </c>
      <c r="N654" s="184">
        <v>22753.279999999999</v>
      </c>
      <c r="O654" s="184">
        <v>25030</v>
      </c>
      <c r="P654" s="184">
        <v>0</v>
      </c>
      <c r="Q654" s="184">
        <v>23073.05</v>
      </c>
      <c r="R654" s="184">
        <v>29870</v>
      </c>
      <c r="S654" s="184"/>
      <c r="T654" s="192">
        <v>41365</v>
      </c>
      <c r="U654" s="193">
        <v>0.8379645128891865</v>
      </c>
      <c r="V654" s="39" t="s">
        <v>155</v>
      </c>
      <c r="W654" s="36">
        <v>19331.59</v>
      </c>
      <c r="X654" s="37">
        <v>-3741.4599999999991</v>
      </c>
      <c r="Y654" s="38" t="s">
        <v>61</v>
      </c>
      <c r="Z654" s="37">
        <v>-3741.4599999999991</v>
      </c>
      <c r="AA654" s="164">
        <v>9.999993086711445E-2</v>
      </c>
      <c r="AC654" s="165"/>
    </row>
    <row r="655" spans="1:29" ht="15.75" x14ac:dyDescent="0.25">
      <c r="A655" s="180" t="s">
        <v>1440</v>
      </c>
      <c r="B655" s="188" t="s">
        <v>1441</v>
      </c>
      <c r="C655" s="188"/>
      <c r="D655" s="176" t="s">
        <v>56</v>
      </c>
      <c r="E655" s="189">
        <v>41262</v>
      </c>
      <c r="F655" s="190">
        <v>41283</v>
      </c>
      <c r="G655" s="180"/>
      <c r="H655" s="180" t="s">
        <v>78</v>
      </c>
      <c r="I655" s="180" t="s">
        <v>97</v>
      </c>
      <c r="J655" s="187">
        <v>7258.09</v>
      </c>
      <c r="K655" s="191"/>
      <c r="L655" s="180" t="s">
        <v>111</v>
      </c>
      <c r="M655" s="180" t="s">
        <v>12</v>
      </c>
      <c r="N655" s="184">
        <v>139717.92000000001</v>
      </c>
      <c r="O655" s="184">
        <v>126170</v>
      </c>
      <c r="P655" s="184">
        <v>0</v>
      </c>
      <c r="Q655" s="184">
        <v>118706.81</v>
      </c>
      <c r="R655" s="184">
        <v>170090</v>
      </c>
      <c r="S655" s="184"/>
      <c r="T655" s="192">
        <v>41244</v>
      </c>
      <c r="U655" s="193">
        <v>0.74178376153800929</v>
      </c>
      <c r="V655" s="39"/>
      <c r="W655" s="36">
        <v>118706.81</v>
      </c>
      <c r="X655" s="37">
        <v>0</v>
      </c>
      <c r="Y655" s="38" t="s">
        <v>61</v>
      </c>
      <c r="Z655" s="37">
        <v>0</v>
      </c>
      <c r="AA655" s="164">
        <v>0.10000003645201838</v>
      </c>
      <c r="AC655" s="165"/>
    </row>
    <row r="656" spans="1:29" ht="15.75" x14ac:dyDescent="0.25">
      <c r="A656" s="180" t="s">
        <v>1442</v>
      </c>
      <c r="B656" s="188" t="s">
        <v>1443</v>
      </c>
      <c r="C656" s="188"/>
      <c r="D656" s="176" t="s">
        <v>56</v>
      </c>
      <c r="E656" s="189">
        <v>41200</v>
      </c>
      <c r="F656" s="190">
        <v>41211</v>
      </c>
      <c r="G656" s="180"/>
      <c r="H656" s="180" t="s">
        <v>78</v>
      </c>
      <c r="I656" s="180" t="s">
        <v>59</v>
      </c>
      <c r="J656" s="187">
        <v>0</v>
      </c>
      <c r="K656" s="191"/>
      <c r="L656" s="180" t="s">
        <v>235</v>
      </c>
      <c r="M656" s="180" t="s">
        <v>12</v>
      </c>
      <c r="N656" s="184">
        <v>92537.74</v>
      </c>
      <c r="O656" s="184">
        <v>0</v>
      </c>
      <c r="P656" s="184">
        <v>0</v>
      </c>
      <c r="Q656" s="184">
        <v>78621.7</v>
      </c>
      <c r="R656" s="184">
        <v>114700</v>
      </c>
      <c r="S656" s="184"/>
      <c r="T656" s="192">
        <v>41183</v>
      </c>
      <c r="U656" s="193" t="s">
        <v>57</v>
      </c>
      <c r="V656" s="39"/>
      <c r="W656" s="36">
        <v>78621.7</v>
      </c>
      <c r="X656" s="37">
        <v>0</v>
      </c>
      <c r="Y656" s="38" t="s">
        <v>61</v>
      </c>
      <c r="Z656" s="37">
        <v>0</v>
      </c>
      <c r="AA656" s="164">
        <v>9.9999989301662318E-2</v>
      </c>
      <c r="AC656" s="165"/>
    </row>
    <row r="657" spans="1:29" ht="15.75" x14ac:dyDescent="0.25">
      <c r="A657" s="180" t="s">
        <v>1444</v>
      </c>
      <c r="B657" s="188" t="s">
        <v>1445</v>
      </c>
      <c r="C657" s="188"/>
      <c r="D657" s="176" t="s">
        <v>56</v>
      </c>
      <c r="E657" s="189">
        <v>41183</v>
      </c>
      <c r="F657" s="178" t="s">
        <v>57</v>
      </c>
      <c r="G657" s="180"/>
      <c r="H657" s="180" t="s">
        <v>58</v>
      </c>
      <c r="I657" s="180" t="s">
        <v>59</v>
      </c>
      <c r="J657" s="187">
        <v>8173.54</v>
      </c>
      <c r="K657" s="191"/>
      <c r="L657" s="180" t="s">
        <v>67</v>
      </c>
      <c r="M657" s="180" t="s">
        <v>14</v>
      </c>
      <c r="N657" s="184">
        <v>8886.2900000000009</v>
      </c>
      <c r="O657" s="184">
        <v>9770</v>
      </c>
      <c r="P657" s="184">
        <v>0</v>
      </c>
      <c r="Q657" s="184">
        <v>7549.95</v>
      </c>
      <c r="R657" s="184">
        <v>9770</v>
      </c>
      <c r="S657" s="184"/>
      <c r="T657" s="192">
        <v>41183</v>
      </c>
      <c r="U657" s="193">
        <v>1</v>
      </c>
      <c r="V657" s="39" t="s">
        <v>489</v>
      </c>
      <c r="W657" s="36">
        <v>7549.95</v>
      </c>
      <c r="X657" s="37">
        <v>0</v>
      </c>
      <c r="Y657" s="38" t="s">
        <v>61</v>
      </c>
      <c r="Z657" s="37">
        <v>0</v>
      </c>
      <c r="AA657" s="164">
        <v>9.9999857645897805E-2</v>
      </c>
      <c r="AC657" s="165"/>
    </row>
    <row r="658" spans="1:29" ht="15.75" x14ac:dyDescent="0.25">
      <c r="A658" s="180" t="s">
        <v>1446</v>
      </c>
      <c r="B658" s="188" t="s">
        <v>1447</v>
      </c>
      <c r="C658" s="188"/>
      <c r="D658" s="176" t="s">
        <v>56</v>
      </c>
      <c r="E658" s="189">
        <v>41187</v>
      </c>
      <c r="F658" s="178" t="s">
        <v>57</v>
      </c>
      <c r="G658" s="180"/>
      <c r="H658" s="180" t="s">
        <v>58</v>
      </c>
      <c r="I658" s="180" t="s">
        <v>103</v>
      </c>
      <c r="J658" s="187">
        <v>22566.39</v>
      </c>
      <c r="K658" s="191"/>
      <c r="L658" s="180" t="s">
        <v>67</v>
      </c>
      <c r="M658" s="180" t="s">
        <v>14</v>
      </c>
      <c r="N658" s="184">
        <v>21194.240000000002</v>
      </c>
      <c r="O658" s="184">
        <v>23310</v>
      </c>
      <c r="P658" s="184">
        <v>0</v>
      </c>
      <c r="Q658" s="184">
        <v>18007</v>
      </c>
      <c r="R658" s="184">
        <v>23310</v>
      </c>
      <c r="S658" s="184"/>
      <c r="T658" s="192">
        <v>41183</v>
      </c>
      <c r="U658" s="193">
        <v>1</v>
      </c>
      <c r="V658" s="39"/>
      <c r="W658" s="36">
        <v>18007</v>
      </c>
      <c r="X658" s="37">
        <v>0</v>
      </c>
      <c r="Y658" s="38" t="s">
        <v>61</v>
      </c>
      <c r="Z658" s="37">
        <v>0</v>
      </c>
      <c r="AA658" s="164">
        <v>0.10000005190089634</v>
      </c>
      <c r="AC658" s="165"/>
    </row>
    <row r="659" spans="1:29" ht="15.75" x14ac:dyDescent="0.25">
      <c r="A659" s="180" t="s">
        <v>1448</v>
      </c>
      <c r="B659" s="188" t="s">
        <v>1449</v>
      </c>
      <c r="C659" s="188"/>
      <c r="D659" s="176" t="s">
        <v>56</v>
      </c>
      <c r="E659" s="189">
        <v>41183</v>
      </c>
      <c r="F659" s="178" t="s">
        <v>57</v>
      </c>
      <c r="G659" s="180"/>
      <c r="H659" s="180" t="s">
        <v>58</v>
      </c>
      <c r="I659" s="180" t="s">
        <v>103</v>
      </c>
      <c r="J659" s="187">
        <v>8141.14</v>
      </c>
      <c r="K659" s="191"/>
      <c r="L659" s="180" t="s">
        <v>67</v>
      </c>
      <c r="M659" s="180" t="s">
        <v>14</v>
      </c>
      <c r="N659" s="184">
        <v>3499.82</v>
      </c>
      <c r="O659" s="184">
        <v>3850</v>
      </c>
      <c r="P659" s="184">
        <v>0</v>
      </c>
      <c r="Q659" s="184">
        <v>2973.51</v>
      </c>
      <c r="R659" s="184">
        <v>3850</v>
      </c>
      <c r="S659" s="184"/>
      <c r="T659" s="192">
        <v>41183</v>
      </c>
      <c r="U659" s="193">
        <v>1</v>
      </c>
      <c r="V659" s="39"/>
      <c r="W659" s="36">
        <v>2973.51</v>
      </c>
      <c r="X659" s="37">
        <v>0</v>
      </c>
      <c r="Y659" s="38" t="s">
        <v>61</v>
      </c>
      <c r="Z659" s="37">
        <v>0</v>
      </c>
      <c r="AA659" s="164">
        <v>9.9999600836759184E-2</v>
      </c>
      <c r="AC659" s="165"/>
    </row>
    <row r="660" spans="1:29" ht="15.75" x14ac:dyDescent="0.25">
      <c r="A660" s="180" t="s">
        <v>1450</v>
      </c>
      <c r="B660" s="188" t="s">
        <v>1451</v>
      </c>
      <c r="C660" s="188"/>
      <c r="D660" s="176" t="s">
        <v>56</v>
      </c>
      <c r="E660" s="189">
        <v>41221</v>
      </c>
      <c r="F660" s="190">
        <v>41227</v>
      </c>
      <c r="G660" s="180"/>
      <c r="H660" s="180" t="s">
        <v>78</v>
      </c>
      <c r="I660" s="180" t="s">
        <v>97</v>
      </c>
      <c r="J660" s="187">
        <v>81939.28</v>
      </c>
      <c r="K660" s="191"/>
      <c r="L660" s="180" t="s">
        <v>67</v>
      </c>
      <c r="M660" s="180" t="s">
        <v>14</v>
      </c>
      <c r="N660" s="184">
        <v>58850</v>
      </c>
      <c r="O660" s="184">
        <v>64740</v>
      </c>
      <c r="P660" s="184">
        <v>0</v>
      </c>
      <c r="Q660" s="184">
        <v>50000</v>
      </c>
      <c r="R660" s="184">
        <v>64740</v>
      </c>
      <c r="S660" s="184"/>
      <c r="T660" s="192">
        <v>41214</v>
      </c>
      <c r="U660" s="193">
        <v>1</v>
      </c>
      <c r="V660" s="39" t="s">
        <v>1111</v>
      </c>
      <c r="W660" s="36">
        <v>50000</v>
      </c>
      <c r="X660" s="37">
        <v>0</v>
      </c>
      <c r="Y660" s="38" t="s">
        <v>61</v>
      </c>
      <c r="Z660" s="37">
        <v>0</v>
      </c>
      <c r="AA660" s="164">
        <v>0.10000000000000009</v>
      </c>
      <c r="AC660" s="165"/>
    </row>
    <row r="661" spans="1:29" ht="15.75" x14ac:dyDescent="0.25">
      <c r="A661" s="180" t="s">
        <v>1452</v>
      </c>
      <c r="B661" s="188" t="s">
        <v>1453</v>
      </c>
      <c r="C661" s="188"/>
      <c r="D661" s="176" t="s">
        <v>56</v>
      </c>
      <c r="E661" s="189">
        <v>41243</v>
      </c>
      <c r="F661" s="190">
        <v>41351</v>
      </c>
      <c r="G661" s="180"/>
      <c r="H661" s="180" t="s">
        <v>58</v>
      </c>
      <c r="I661" s="180" t="s">
        <v>103</v>
      </c>
      <c r="J661" s="187">
        <v>6708.26</v>
      </c>
      <c r="K661" s="191"/>
      <c r="L661" s="180" t="s">
        <v>79</v>
      </c>
      <c r="M661" s="180" t="s">
        <v>12</v>
      </c>
      <c r="N661" s="184">
        <v>2687.54</v>
      </c>
      <c r="O661" s="184">
        <v>0</v>
      </c>
      <c r="P661" s="184">
        <v>0</v>
      </c>
      <c r="Q661" s="184">
        <v>2283.38</v>
      </c>
      <c r="R661" s="184">
        <v>104100</v>
      </c>
      <c r="S661" s="184"/>
      <c r="T661" s="192">
        <v>41214</v>
      </c>
      <c r="U661" s="193" t="s">
        <v>57</v>
      </c>
      <c r="V661" s="39" t="s">
        <v>98</v>
      </c>
      <c r="W661" s="36">
        <v>2283.38</v>
      </c>
      <c r="X661" s="37">
        <v>0</v>
      </c>
      <c r="Y661" s="38" t="s">
        <v>61</v>
      </c>
      <c r="Z661" s="37">
        <v>0</v>
      </c>
      <c r="AA661" s="164">
        <v>0.10000071217590767</v>
      </c>
      <c r="AC661" s="165"/>
    </row>
    <row r="662" spans="1:29" ht="15.75" x14ac:dyDescent="0.25">
      <c r="A662" s="180" t="s">
        <v>1454</v>
      </c>
      <c r="B662" s="188" t="s">
        <v>1455</v>
      </c>
      <c r="C662" s="188"/>
      <c r="D662" s="176" t="s">
        <v>56</v>
      </c>
      <c r="E662" s="189">
        <v>41187</v>
      </c>
      <c r="F662" s="178" t="s">
        <v>57</v>
      </c>
      <c r="G662" s="180"/>
      <c r="H662" s="180" t="s">
        <v>58</v>
      </c>
      <c r="I662" s="180" t="s">
        <v>103</v>
      </c>
      <c r="J662" s="187">
        <v>30602.29</v>
      </c>
      <c r="K662" s="191"/>
      <c r="L662" s="180" t="s">
        <v>235</v>
      </c>
      <c r="M662" s="180" t="s">
        <v>12</v>
      </c>
      <c r="N662" s="184">
        <v>24782.91</v>
      </c>
      <c r="O662" s="184">
        <v>0</v>
      </c>
      <c r="P662" s="184">
        <v>0</v>
      </c>
      <c r="Q662" s="184">
        <v>21056</v>
      </c>
      <c r="R662" s="184">
        <v>27260</v>
      </c>
      <c r="S662" s="184"/>
      <c r="T662" s="192">
        <v>41183</v>
      </c>
      <c r="U662" s="193" t="s">
        <v>57</v>
      </c>
      <c r="V662" s="39"/>
      <c r="W662" s="36">
        <v>21056</v>
      </c>
      <c r="X662" s="37">
        <v>0</v>
      </c>
      <c r="Y662" s="38" t="s">
        <v>61</v>
      </c>
      <c r="Z662" s="37">
        <v>0</v>
      </c>
      <c r="AA662" s="164">
        <v>9.9999911229156524E-2</v>
      </c>
      <c r="AC662" s="165"/>
    </row>
    <row r="663" spans="1:29" ht="15.75" x14ac:dyDescent="0.25">
      <c r="A663" s="180" t="s">
        <v>1456</v>
      </c>
      <c r="B663" s="188" t="s">
        <v>1457</v>
      </c>
      <c r="C663" s="188"/>
      <c r="D663" s="176" t="s">
        <v>56</v>
      </c>
      <c r="E663" s="189">
        <v>41565</v>
      </c>
      <c r="F663" s="178" t="s">
        <v>57</v>
      </c>
      <c r="G663" s="180"/>
      <c r="H663" s="180" t="s">
        <v>58</v>
      </c>
      <c r="I663" s="180" t="s">
        <v>97</v>
      </c>
      <c r="J663" s="187">
        <v>60194.18</v>
      </c>
      <c r="K663" s="191"/>
      <c r="L663" s="180" t="s">
        <v>106</v>
      </c>
      <c r="M663" s="180" t="s">
        <v>14</v>
      </c>
      <c r="N663" s="184">
        <v>47087.72</v>
      </c>
      <c r="O663" s="184">
        <v>0</v>
      </c>
      <c r="P663" s="184">
        <v>0</v>
      </c>
      <c r="Q663" s="184">
        <v>40006.559999999998</v>
      </c>
      <c r="R663" s="184">
        <v>51800</v>
      </c>
      <c r="S663" s="184"/>
      <c r="T663" s="192">
        <v>41548</v>
      </c>
      <c r="U663" s="193" t="s">
        <v>57</v>
      </c>
      <c r="V663" s="39"/>
      <c r="W663" s="36">
        <v>40006.559999999998</v>
      </c>
      <c r="X663" s="37">
        <v>0</v>
      </c>
      <c r="Y663" s="38" t="s">
        <v>61</v>
      </c>
      <c r="Z663" s="37">
        <v>0</v>
      </c>
      <c r="AA663" s="164">
        <v>9.9999973836066625E-2</v>
      </c>
      <c r="AC663" s="165"/>
    </row>
    <row r="664" spans="1:29" ht="15.75" x14ac:dyDescent="0.25">
      <c r="A664" s="180" t="s">
        <v>1458</v>
      </c>
      <c r="B664" s="188" t="s">
        <v>1459</v>
      </c>
      <c r="C664" s="188"/>
      <c r="D664" s="176" t="s">
        <v>56</v>
      </c>
      <c r="E664" s="189">
        <v>41226</v>
      </c>
      <c r="F664" s="178" t="s">
        <v>57</v>
      </c>
      <c r="G664" s="180"/>
      <c r="H664" s="180" t="s">
        <v>58</v>
      </c>
      <c r="I664" s="180" t="s">
        <v>97</v>
      </c>
      <c r="J664" s="187">
        <v>18273.509999999998</v>
      </c>
      <c r="K664" s="191"/>
      <c r="L664" s="180" t="s">
        <v>129</v>
      </c>
      <c r="M664" s="180" t="s">
        <v>13</v>
      </c>
      <c r="N664" s="184">
        <v>12126.63</v>
      </c>
      <c r="O664" s="184">
        <v>5820</v>
      </c>
      <c r="P664" s="184">
        <v>4483</v>
      </c>
      <c r="Q664" s="184">
        <v>13340</v>
      </c>
      <c r="R664" s="184">
        <v>17270</v>
      </c>
      <c r="S664" s="184"/>
      <c r="T664" s="192">
        <v>41214</v>
      </c>
      <c r="U664" s="193">
        <v>0.3370005790387956</v>
      </c>
      <c r="V664" s="39" t="s">
        <v>189</v>
      </c>
      <c r="W664" s="36">
        <v>10303</v>
      </c>
      <c r="X664" s="37">
        <v>-3037</v>
      </c>
      <c r="Y664" s="38" t="s">
        <v>61</v>
      </c>
      <c r="Z664" s="37">
        <v>-3037</v>
      </c>
      <c r="AA664" s="164">
        <v>9.9999909290552136E-2</v>
      </c>
      <c r="AC664" s="165"/>
    </row>
    <row r="665" spans="1:29" ht="15.75" x14ac:dyDescent="0.25">
      <c r="A665" s="180" t="s">
        <v>1460</v>
      </c>
      <c r="B665" s="188" t="s">
        <v>1461</v>
      </c>
      <c r="C665" s="188"/>
      <c r="D665" s="176" t="s">
        <v>56</v>
      </c>
      <c r="E665" s="189">
        <v>41627</v>
      </c>
      <c r="F665" s="178">
        <v>41632</v>
      </c>
      <c r="G665" s="180"/>
      <c r="H665" s="180" t="s">
        <v>78</v>
      </c>
      <c r="I665" s="180" t="s">
        <v>97</v>
      </c>
      <c r="J665" s="187">
        <v>20707.3</v>
      </c>
      <c r="K665" s="191"/>
      <c r="L665" s="180" t="s">
        <v>138</v>
      </c>
      <c r="M665" s="180" t="s">
        <v>12</v>
      </c>
      <c r="N665" s="184">
        <v>115142.83</v>
      </c>
      <c r="O665" s="184">
        <v>22960</v>
      </c>
      <c r="P665" s="184">
        <v>0</v>
      </c>
      <c r="Q665" s="184">
        <v>99639</v>
      </c>
      <c r="R665" s="184">
        <v>126660</v>
      </c>
      <c r="S665" s="184"/>
      <c r="T665" s="192">
        <v>41609</v>
      </c>
      <c r="U665" s="193">
        <v>0.18127269856308226</v>
      </c>
      <c r="V665" s="39" t="s">
        <v>661</v>
      </c>
      <c r="W665" s="36">
        <v>99639</v>
      </c>
      <c r="X665" s="37">
        <v>0</v>
      </c>
      <c r="Y665" s="38" t="s">
        <v>61</v>
      </c>
      <c r="Z665" s="37">
        <v>0</v>
      </c>
      <c r="AA665" s="164">
        <v>8.00000150074478E-2</v>
      </c>
      <c r="AC665" s="165"/>
    </row>
    <row r="666" spans="1:29" ht="15.75" x14ac:dyDescent="0.25">
      <c r="A666" s="180" t="s">
        <v>1462</v>
      </c>
      <c r="B666" s="188" t="s">
        <v>1463</v>
      </c>
      <c r="C666" s="188"/>
      <c r="D666" s="176" t="s">
        <v>56</v>
      </c>
      <c r="E666" s="189">
        <v>41291</v>
      </c>
      <c r="F666" s="190">
        <v>41323</v>
      </c>
      <c r="G666" s="180"/>
      <c r="H666" s="180" t="s">
        <v>78</v>
      </c>
      <c r="I666" s="180" t="s">
        <v>103</v>
      </c>
      <c r="J666" s="187">
        <v>96443.17</v>
      </c>
      <c r="K666" s="191"/>
      <c r="L666" s="180" t="s">
        <v>60</v>
      </c>
      <c r="M666" s="180" t="s">
        <v>12</v>
      </c>
      <c r="N666" s="184">
        <v>91727.14</v>
      </c>
      <c r="O666" s="184">
        <v>0</v>
      </c>
      <c r="P666" s="184">
        <v>0</v>
      </c>
      <c r="Q666" s="184">
        <v>77933</v>
      </c>
      <c r="R666" s="184">
        <v>113810</v>
      </c>
      <c r="S666" s="184"/>
      <c r="T666" s="192">
        <v>41275</v>
      </c>
      <c r="U666" s="193" t="s">
        <v>57</v>
      </c>
      <c r="V666" s="39"/>
      <c r="W666" s="36">
        <v>77933</v>
      </c>
      <c r="X666" s="37">
        <v>0</v>
      </c>
      <c r="Y666" s="38" t="s">
        <v>61</v>
      </c>
      <c r="Z666" s="37">
        <v>0</v>
      </c>
      <c r="AA666" s="164">
        <v>9.9999988007911211E-2</v>
      </c>
      <c r="AC666" s="165"/>
    </row>
    <row r="667" spans="1:29" ht="15.75" x14ac:dyDescent="0.25">
      <c r="A667" s="180" t="s">
        <v>1464</v>
      </c>
      <c r="B667" s="188" t="s">
        <v>1465</v>
      </c>
      <c r="C667" s="188"/>
      <c r="D667" s="176" t="s">
        <v>56</v>
      </c>
      <c r="E667" s="189">
        <v>41403</v>
      </c>
      <c r="F667" s="190">
        <v>41411</v>
      </c>
      <c r="G667" s="180"/>
      <c r="H667" s="180" t="s">
        <v>78</v>
      </c>
      <c r="I667" s="180" t="s">
        <v>59</v>
      </c>
      <c r="J667" s="187">
        <v>86647.53</v>
      </c>
      <c r="K667" s="191"/>
      <c r="L667" s="180" t="s">
        <v>64</v>
      </c>
      <c r="M667" s="180" t="s">
        <v>12</v>
      </c>
      <c r="N667" s="184">
        <v>80728.03</v>
      </c>
      <c r="O667" s="184">
        <v>0</v>
      </c>
      <c r="P667" s="184">
        <v>0</v>
      </c>
      <c r="Q667" s="184">
        <v>68587.960000000006</v>
      </c>
      <c r="R667" s="184">
        <v>98040</v>
      </c>
      <c r="S667" s="184"/>
      <c r="T667" s="192">
        <v>41395</v>
      </c>
      <c r="U667" s="193" t="s">
        <v>57</v>
      </c>
      <c r="V667" s="39"/>
      <c r="W667" s="36">
        <v>68587.960000000006</v>
      </c>
      <c r="X667" s="37">
        <v>0</v>
      </c>
      <c r="Y667" s="38" t="s">
        <v>61</v>
      </c>
      <c r="Z667" s="37">
        <v>0</v>
      </c>
      <c r="AA667" s="164">
        <v>0.10000001471607822</v>
      </c>
      <c r="AC667" s="165"/>
    </row>
    <row r="668" spans="1:29" ht="15.75" x14ac:dyDescent="0.25">
      <c r="A668" s="180" t="s">
        <v>1466</v>
      </c>
      <c r="B668" s="188" t="s">
        <v>1467</v>
      </c>
      <c r="C668" s="188"/>
      <c r="D668" s="176" t="s">
        <v>56</v>
      </c>
      <c r="E668" s="189">
        <v>41193</v>
      </c>
      <c r="F668" s="178" t="s">
        <v>57</v>
      </c>
      <c r="G668" s="180"/>
      <c r="H668" s="180" t="s">
        <v>58</v>
      </c>
      <c r="I668" s="180" t="s">
        <v>103</v>
      </c>
      <c r="J668" s="187">
        <v>15788.02</v>
      </c>
      <c r="K668" s="191"/>
      <c r="L668" s="180" t="s">
        <v>60</v>
      </c>
      <c r="M668" s="180" t="s">
        <v>12</v>
      </c>
      <c r="N668" s="184">
        <v>15330.43</v>
      </c>
      <c r="O668" s="184">
        <v>16860</v>
      </c>
      <c r="P668" s="184">
        <v>0</v>
      </c>
      <c r="Q668" s="184">
        <v>13025</v>
      </c>
      <c r="R668" s="184">
        <v>16860</v>
      </c>
      <c r="S668" s="184"/>
      <c r="T668" s="192">
        <v>41183</v>
      </c>
      <c r="U668" s="193">
        <v>1</v>
      </c>
      <c r="V668" s="39"/>
      <c r="W668" s="36">
        <v>13025</v>
      </c>
      <c r="X668" s="37">
        <v>0</v>
      </c>
      <c r="Y668" s="38" t="s">
        <v>61</v>
      </c>
      <c r="Z668" s="37">
        <v>0</v>
      </c>
      <c r="AA668" s="164">
        <v>0.10000035876370017</v>
      </c>
      <c r="AC668" s="165"/>
    </row>
    <row r="669" spans="1:29" ht="15.75" x14ac:dyDescent="0.25">
      <c r="A669" s="180" t="s">
        <v>1468</v>
      </c>
      <c r="B669" s="188" t="s">
        <v>1469</v>
      </c>
      <c r="C669" s="188"/>
      <c r="D669" s="176" t="s">
        <v>56</v>
      </c>
      <c r="E669" s="189">
        <v>41200</v>
      </c>
      <c r="F669" s="178" t="s">
        <v>57</v>
      </c>
      <c r="G669" s="180"/>
      <c r="H669" s="180" t="s">
        <v>58</v>
      </c>
      <c r="I669" s="180" t="s">
        <v>59</v>
      </c>
      <c r="J669" s="187">
        <v>4819.18</v>
      </c>
      <c r="K669" s="191"/>
      <c r="L669" s="180" t="s">
        <v>235</v>
      </c>
      <c r="M669" s="180" t="s">
        <v>12</v>
      </c>
      <c r="N669" s="184">
        <v>15040.88</v>
      </c>
      <c r="O669" s="184">
        <v>0</v>
      </c>
      <c r="P669" s="184">
        <v>0</v>
      </c>
      <c r="Q669" s="184">
        <v>12779</v>
      </c>
      <c r="R669" s="184">
        <v>16540</v>
      </c>
      <c r="S669" s="184"/>
      <c r="T669" s="192">
        <v>41183</v>
      </c>
      <c r="U669" s="193" t="s">
        <v>57</v>
      </c>
      <c r="V669" s="39"/>
      <c r="W669" s="36">
        <v>12779</v>
      </c>
      <c r="X669" s="37">
        <v>0</v>
      </c>
      <c r="Y669" s="38" t="s">
        <v>61</v>
      </c>
      <c r="Z669" s="37">
        <v>0</v>
      </c>
      <c r="AA669" s="164">
        <v>9.9999780597987531E-2</v>
      </c>
      <c r="AC669" s="165"/>
    </row>
    <row r="670" spans="1:29" ht="15.75" x14ac:dyDescent="0.25">
      <c r="A670" s="180" t="s">
        <v>1470</v>
      </c>
      <c r="B670" s="188" t="s">
        <v>1471</v>
      </c>
      <c r="C670" s="188"/>
      <c r="D670" s="176" t="s">
        <v>56</v>
      </c>
      <c r="E670" s="189">
        <v>41463</v>
      </c>
      <c r="F670" s="178" t="s">
        <v>57</v>
      </c>
      <c r="G670" s="180"/>
      <c r="H670" s="180" t="s">
        <v>58</v>
      </c>
      <c r="I670" s="180" t="s">
        <v>59</v>
      </c>
      <c r="J670" s="187">
        <v>109392.63</v>
      </c>
      <c r="K670" s="191"/>
      <c r="L670" s="180" t="s">
        <v>430</v>
      </c>
      <c r="M670" s="180" t="s">
        <v>16</v>
      </c>
      <c r="N670" s="184">
        <v>2521.13</v>
      </c>
      <c r="O670" s="184">
        <v>116780</v>
      </c>
      <c r="P670" s="184">
        <v>0</v>
      </c>
      <c r="Q670" s="184">
        <v>2142</v>
      </c>
      <c r="R670" s="184">
        <v>116780</v>
      </c>
      <c r="S670" s="184"/>
      <c r="T670" s="192">
        <v>41456</v>
      </c>
      <c r="U670" s="193">
        <v>1</v>
      </c>
      <c r="V670" s="39"/>
      <c r="W670" s="36">
        <v>2142</v>
      </c>
      <c r="X670" s="37">
        <v>0</v>
      </c>
      <c r="Y670" s="38" t="s">
        <v>61</v>
      </c>
      <c r="Z670" s="37">
        <v>0</v>
      </c>
      <c r="AA670" s="164">
        <v>9.9998254753614901E-2</v>
      </c>
      <c r="AC670" s="165"/>
    </row>
    <row r="671" spans="1:29" ht="15.75" x14ac:dyDescent="0.25">
      <c r="A671" s="180" t="s">
        <v>1472</v>
      </c>
      <c r="B671" s="188" t="s">
        <v>1473</v>
      </c>
      <c r="C671" s="188"/>
      <c r="D671" s="176" t="s">
        <v>56</v>
      </c>
      <c r="E671" s="189">
        <v>41205</v>
      </c>
      <c r="F671" s="178" t="s">
        <v>57</v>
      </c>
      <c r="G671" s="180"/>
      <c r="H671" s="180" t="s">
        <v>58</v>
      </c>
      <c r="I671" s="180" t="s">
        <v>103</v>
      </c>
      <c r="J671" s="187">
        <v>10528.5</v>
      </c>
      <c r="K671" s="191"/>
      <c r="L671" s="180" t="s">
        <v>60</v>
      </c>
      <c r="M671" s="180" t="s">
        <v>12</v>
      </c>
      <c r="N671" s="184">
        <v>9602.6</v>
      </c>
      <c r="O671" s="184">
        <v>0</v>
      </c>
      <c r="P671" s="184">
        <v>0</v>
      </c>
      <c r="Q671" s="184">
        <v>8158.54</v>
      </c>
      <c r="R671" s="184">
        <v>10560</v>
      </c>
      <c r="S671" s="184"/>
      <c r="T671" s="192">
        <v>41183</v>
      </c>
      <c r="U671" s="193" t="s">
        <v>57</v>
      </c>
      <c r="V671" s="39"/>
      <c r="W671" s="36">
        <v>8158.54</v>
      </c>
      <c r="X671" s="37">
        <v>0</v>
      </c>
      <c r="Y671" s="38" t="s">
        <v>61</v>
      </c>
      <c r="Z671" s="37">
        <v>0</v>
      </c>
      <c r="AA671" s="164">
        <v>9.9999819007381863E-2</v>
      </c>
      <c r="AC671" s="165"/>
    </row>
    <row r="672" spans="1:29" ht="15.75" x14ac:dyDescent="0.25">
      <c r="A672" s="180" t="s">
        <v>1474</v>
      </c>
      <c r="B672" s="188" t="s">
        <v>1475</v>
      </c>
      <c r="C672" s="188"/>
      <c r="D672" s="176" t="s">
        <v>56</v>
      </c>
      <c r="E672" s="189">
        <v>41234</v>
      </c>
      <c r="F672" s="178" t="s">
        <v>57</v>
      </c>
      <c r="G672" s="180"/>
      <c r="H672" s="180" t="s">
        <v>58</v>
      </c>
      <c r="I672" s="180" t="s">
        <v>59</v>
      </c>
      <c r="J672" s="187">
        <v>0</v>
      </c>
      <c r="K672" s="191"/>
      <c r="L672" s="180" t="s">
        <v>67</v>
      </c>
      <c r="M672" s="180" t="s">
        <v>14</v>
      </c>
      <c r="N672" s="184">
        <v>25169.19</v>
      </c>
      <c r="O672" s="184">
        <v>23950</v>
      </c>
      <c r="P672" s="184">
        <v>0</v>
      </c>
      <c r="Q672" s="184">
        <v>21384.19</v>
      </c>
      <c r="R672" s="184">
        <v>27690</v>
      </c>
      <c r="S672" s="184"/>
      <c r="T672" s="192">
        <v>41214</v>
      </c>
      <c r="U672" s="193">
        <v>0.86493318887685089</v>
      </c>
      <c r="V672" s="39"/>
      <c r="W672" s="36">
        <v>21384.19</v>
      </c>
      <c r="X672" s="37">
        <v>0</v>
      </c>
      <c r="Y672" s="38" t="s">
        <v>61</v>
      </c>
      <c r="Z672" s="37">
        <v>0</v>
      </c>
      <c r="AA672" s="164">
        <v>9.9999928762114054E-2</v>
      </c>
      <c r="AC672" s="165"/>
    </row>
    <row r="673" spans="1:29" ht="15.75" x14ac:dyDescent="0.25">
      <c r="A673" s="180" t="s">
        <v>1476</v>
      </c>
      <c r="B673" s="188" t="s">
        <v>1477</v>
      </c>
      <c r="C673" s="188"/>
      <c r="D673" s="176" t="s">
        <v>56</v>
      </c>
      <c r="E673" s="189">
        <v>41208</v>
      </c>
      <c r="F673" s="190">
        <v>41211</v>
      </c>
      <c r="G673" s="180"/>
      <c r="H673" s="180" t="s">
        <v>78</v>
      </c>
      <c r="I673" s="180" t="s">
        <v>59</v>
      </c>
      <c r="J673" s="187">
        <v>59933.52</v>
      </c>
      <c r="K673" s="191"/>
      <c r="L673" s="180" t="s">
        <v>430</v>
      </c>
      <c r="M673" s="180" t="s">
        <v>16</v>
      </c>
      <c r="N673" s="184">
        <v>80178.42</v>
      </c>
      <c r="O673" s="184">
        <v>88200</v>
      </c>
      <c r="P673" s="184">
        <v>0</v>
      </c>
      <c r="Q673" s="184">
        <v>68121</v>
      </c>
      <c r="R673" s="184">
        <v>88200</v>
      </c>
      <c r="S673" s="184"/>
      <c r="T673" s="192">
        <v>41183</v>
      </c>
      <c r="U673" s="193">
        <v>1</v>
      </c>
      <c r="V673" s="39"/>
      <c r="W673" s="36">
        <v>68121</v>
      </c>
      <c r="X673" s="37">
        <v>0</v>
      </c>
      <c r="Y673" s="38" t="s">
        <v>61</v>
      </c>
      <c r="Z673" s="37">
        <v>0</v>
      </c>
      <c r="AA673" s="164">
        <v>0.10000004115820826</v>
      </c>
      <c r="AC673" s="165"/>
    </row>
    <row r="674" spans="1:29" ht="15.75" x14ac:dyDescent="0.25">
      <c r="A674" s="180" t="s">
        <v>1478</v>
      </c>
      <c r="B674" s="188" t="s">
        <v>1479</v>
      </c>
      <c r="C674" s="188"/>
      <c r="D674" s="176" t="s">
        <v>56</v>
      </c>
      <c r="E674" s="189">
        <v>41208</v>
      </c>
      <c r="F674" s="178" t="s">
        <v>57</v>
      </c>
      <c r="G674" s="180"/>
      <c r="H674" s="180" t="s">
        <v>58</v>
      </c>
      <c r="I674" s="180" t="s">
        <v>103</v>
      </c>
      <c r="J674" s="187">
        <v>9919.36</v>
      </c>
      <c r="K674" s="191"/>
      <c r="L674" s="180" t="s">
        <v>129</v>
      </c>
      <c r="M674" s="180" t="s">
        <v>13</v>
      </c>
      <c r="N674" s="184">
        <v>10084.030000000001</v>
      </c>
      <c r="O674" s="184">
        <v>2670</v>
      </c>
      <c r="P674" s="184">
        <v>0</v>
      </c>
      <c r="Q674" s="184">
        <v>8567.57</v>
      </c>
      <c r="R674" s="184">
        <v>11256</v>
      </c>
      <c r="S674" s="184"/>
      <c r="T674" s="192">
        <v>41183</v>
      </c>
      <c r="U674" s="193">
        <v>0.23720682302771856</v>
      </c>
      <c r="V674" s="39" t="s">
        <v>180</v>
      </c>
      <c r="W674" s="36">
        <v>8567.57</v>
      </c>
      <c r="X674" s="37">
        <v>0</v>
      </c>
      <c r="Y674" s="38" t="s">
        <v>61</v>
      </c>
      <c r="Z674" s="37">
        <v>0</v>
      </c>
      <c r="AA674" s="164">
        <v>0.10000001199917108</v>
      </c>
      <c r="AC674" s="165"/>
    </row>
    <row r="675" spans="1:29" ht="15.75" x14ac:dyDescent="0.25">
      <c r="A675" s="180" t="s">
        <v>1480</v>
      </c>
      <c r="B675" s="188" t="s">
        <v>1481</v>
      </c>
      <c r="C675" s="188"/>
      <c r="D675" s="176" t="s">
        <v>56</v>
      </c>
      <c r="E675" s="189">
        <v>41295</v>
      </c>
      <c r="F675" s="190">
        <v>41303</v>
      </c>
      <c r="G675" s="180"/>
      <c r="H675" s="180" t="s">
        <v>78</v>
      </c>
      <c r="I675" s="180" t="s">
        <v>97</v>
      </c>
      <c r="J675" s="187">
        <v>71396.62</v>
      </c>
      <c r="K675" s="191"/>
      <c r="L675" s="180" t="s">
        <v>60</v>
      </c>
      <c r="M675" s="180" t="s">
        <v>12</v>
      </c>
      <c r="N675" s="184">
        <v>58049.64</v>
      </c>
      <c r="O675" s="184">
        <v>0</v>
      </c>
      <c r="P675" s="184">
        <v>0</v>
      </c>
      <c r="Q675" s="184">
        <v>49320</v>
      </c>
      <c r="R675" s="184">
        <v>66854</v>
      </c>
      <c r="S675" s="184"/>
      <c r="T675" s="192">
        <v>41275</v>
      </c>
      <c r="U675" s="193" t="s">
        <v>57</v>
      </c>
      <c r="V675" s="39" t="s">
        <v>1086</v>
      </c>
      <c r="W675" s="36">
        <v>49320</v>
      </c>
      <c r="X675" s="37">
        <v>0</v>
      </c>
      <c r="Y675" s="38" t="s">
        <v>61</v>
      </c>
      <c r="Z675" s="37">
        <v>0</v>
      </c>
      <c r="AA675" s="164">
        <v>9.9999999999999867E-2</v>
      </c>
      <c r="AC675" s="165"/>
    </row>
    <row r="676" spans="1:29" ht="15.75" x14ac:dyDescent="0.25">
      <c r="A676" s="180" t="s">
        <v>1482</v>
      </c>
      <c r="B676" s="188" t="s">
        <v>1483</v>
      </c>
      <c r="C676" s="188"/>
      <c r="D676" s="176" t="s">
        <v>56</v>
      </c>
      <c r="E676" s="189">
        <v>41214</v>
      </c>
      <c r="F676" s="178" t="s">
        <v>57</v>
      </c>
      <c r="G676" s="180"/>
      <c r="H676" s="180" t="s">
        <v>58</v>
      </c>
      <c r="I676" s="180" t="s">
        <v>59</v>
      </c>
      <c r="J676" s="187">
        <v>65267.19</v>
      </c>
      <c r="K676" s="191"/>
      <c r="L676" s="180" t="s">
        <v>64</v>
      </c>
      <c r="M676" s="180" t="s">
        <v>12</v>
      </c>
      <c r="N676" s="184">
        <v>49743.88</v>
      </c>
      <c r="O676" s="184">
        <v>0</v>
      </c>
      <c r="P676" s="184">
        <v>0</v>
      </c>
      <c r="Q676" s="184">
        <v>42263.28</v>
      </c>
      <c r="R676" s="184">
        <v>63950</v>
      </c>
      <c r="S676" s="184"/>
      <c r="T676" s="192">
        <v>41214</v>
      </c>
      <c r="U676" s="193" t="s">
        <v>57</v>
      </c>
      <c r="V676" s="39"/>
      <c r="W676" s="36">
        <v>42263.28</v>
      </c>
      <c r="X676" s="37">
        <v>0</v>
      </c>
      <c r="Y676" s="38" t="s">
        <v>61</v>
      </c>
      <c r="Z676" s="37">
        <v>0</v>
      </c>
      <c r="AA676" s="164">
        <v>9.9999987616567143E-2</v>
      </c>
      <c r="AC676" s="165"/>
    </row>
    <row r="677" spans="1:29" ht="15.75" x14ac:dyDescent="0.25">
      <c r="A677" s="180" t="s">
        <v>1484</v>
      </c>
      <c r="B677" s="188" t="s">
        <v>1485</v>
      </c>
      <c r="C677" s="188"/>
      <c r="D677" s="176" t="s">
        <v>56</v>
      </c>
      <c r="E677" s="189">
        <v>41218</v>
      </c>
      <c r="F677" s="190">
        <v>41227</v>
      </c>
      <c r="G677" s="180"/>
      <c r="H677" s="180" t="s">
        <v>58</v>
      </c>
      <c r="I677" s="180" t="s">
        <v>103</v>
      </c>
      <c r="J677" s="187">
        <v>46372.34</v>
      </c>
      <c r="K677" s="191"/>
      <c r="L677" s="180" t="s">
        <v>67</v>
      </c>
      <c r="M677" s="180" t="s">
        <v>14</v>
      </c>
      <c r="N677" s="184">
        <v>7092.47</v>
      </c>
      <c r="O677" s="184">
        <v>35370</v>
      </c>
      <c r="P677" s="184">
        <v>0</v>
      </c>
      <c r="Q677" s="184">
        <v>6137.48</v>
      </c>
      <c r="R677" s="184">
        <v>41440</v>
      </c>
      <c r="S677" s="184">
        <v>6070</v>
      </c>
      <c r="T677" s="192">
        <v>41214</v>
      </c>
      <c r="U677" s="193">
        <v>0.85352316602316602</v>
      </c>
      <c r="V677" s="39" t="s">
        <v>98</v>
      </c>
      <c r="W677" s="36">
        <v>6137.48</v>
      </c>
      <c r="X677" s="37">
        <v>0</v>
      </c>
      <c r="Y677" s="38" t="s">
        <v>61</v>
      </c>
      <c r="Z677" s="37">
        <v>0</v>
      </c>
      <c r="AA677" s="164">
        <v>7.9999712506438891E-2</v>
      </c>
      <c r="AC677" s="165"/>
    </row>
    <row r="678" spans="1:29" ht="15.75" x14ac:dyDescent="0.25">
      <c r="A678" s="180" t="s">
        <v>1486</v>
      </c>
      <c r="B678" s="188" t="s">
        <v>1487</v>
      </c>
      <c r="C678" s="188"/>
      <c r="D678" s="176" t="s">
        <v>56</v>
      </c>
      <c r="E678" s="189">
        <v>41213</v>
      </c>
      <c r="F678" s="178" t="s">
        <v>57</v>
      </c>
      <c r="G678" s="180"/>
      <c r="H678" s="180" t="s">
        <v>58</v>
      </c>
      <c r="I678" s="180" t="s">
        <v>59</v>
      </c>
      <c r="J678" s="187">
        <v>0</v>
      </c>
      <c r="K678" s="191"/>
      <c r="L678" s="180" t="s">
        <v>67</v>
      </c>
      <c r="M678" s="180" t="s">
        <v>14</v>
      </c>
      <c r="N678" s="184">
        <v>16955.86</v>
      </c>
      <c r="O678" s="184">
        <v>18650</v>
      </c>
      <c r="P678" s="184">
        <v>0</v>
      </c>
      <c r="Q678" s="184">
        <v>14406</v>
      </c>
      <c r="R678" s="184">
        <v>18650</v>
      </c>
      <c r="S678" s="184"/>
      <c r="T678" s="192">
        <v>41183</v>
      </c>
      <c r="U678" s="193">
        <v>1</v>
      </c>
      <c r="V678" s="39"/>
      <c r="W678" s="36">
        <v>14406</v>
      </c>
      <c r="X678" s="37">
        <v>0</v>
      </c>
      <c r="Y678" s="38" t="s">
        <v>61</v>
      </c>
      <c r="Z678" s="37">
        <v>0</v>
      </c>
      <c r="AA678" s="164">
        <v>9.9999870251362033E-2</v>
      </c>
      <c r="AC678" s="165"/>
    </row>
    <row r="679" spans="1:29" ht="15.75" x14ac:dyDescent="0.25">
      <c r="A679" s="180" t="s">
        <v>1488</v>
      </c>
      <c r="B679" s="188" t="s">
        <v>1489</v>
      </c>
      <c r="C679" s="188"/>
      <c r="D679" s="176" t="s">
        <v>56</v>
      </c>
      <c r="E679" s="189">
        <v>41345</v>
      </c>
      <c r="F679" s="190">
        <v>41351</v>
      </c>
      <c r="G679" s="180"/>
      <c r="H679" s="180" t="s">
        <v>78</v>
      </c>
      <c r="I679" s="180" t="s">
        <v>59</v>
      </c>
      <c r="J679" s="187">
        <v>128215.4</v>
      </c>
      <c r="K679" s="191"/>
      <c r="L679" s="180" t="s">
        <v>67</v>
      </c>
      <c r="M679" s="180" t="s">
        <v>14</v>
      </c>
      <c r="N679" s="184">
        <v>128648.45</v>
      </c>
      <c r="O679" s="184">
        <v>124060</v>
      </c>
      <c r="P679" s="184">
        <v>0</v>
      </c>
      <c r="Q679" s="184">
        <v>109302</v>
      </c>
      <c r="R679" s="184">
        <v>141510</v>
      </c>
      <c r="S679" s="184"/>
      <c r="T679" s="192">
        <v>41334</v>
      </c>
      <c r="U679" s="193">
        <v>0.87668715991802704</v>
      </c>
      <c r="V679" s="39"/>
      <c r="W679" s="36">
        <v>109302</v>
      </c>
      <c r="X679" s="37">
        <v>0</v>
      </c>
      <c r="Y679" s="38" t="s">
        <v>61</v>
      </c>
      <c r="Z679" s="37">
        <v>0</v>
      </c>
      <c r="AA679" s="164">
        <v>9.9999965798267532E-2</v>
      </c>
      <c r="AC679" s="165"/>
    </row>
    <row r="680" spans="1:29" ht="15.75" x14ac:dyDescent="0.25">
      <c r="A680" s="180" t="s">
        <v>1490</v>
      </c>
      <c r="B680" s="188" t="s">
        <v>1491</v>
      </c>
      <c r="C680" s="188"/>
      <c r="D680" s="176" t="s">
        <v>56</v>
      </c>
      <c r="E680" s="189">
        <v>41379</v>
      </c>
      <c r="F680" s="190">
        <v>41393</v>
      </c>
      <c r="G680" s="180"/>
      <c r="H680" s="180" t="s">
        <v>78</v>
      </c>
      <c r="I680" s="180" t="s">
        <v>103</v>
      </c>
      <c r="J680" s="187">
        <v>85596.14</v>
      </c>
      <c r="K680" s="191"/>
      <c r="L680" s="180" t="s">
        <v>67</v>
      </c>
      <c r="M680" s="180" t="s">
        <v>14</v>
      </c>
      <c r="N680" s="184">
        <v>95007.44</v>
      </c>
      <c r="O680" s="184">
        <v>104510</v>
      </c>
      <c r="P680" s="184">
        <v>0</v>
      </c>
      <c r="Q680" s="184">
        <v>80720</v>
      </c>
      <c r="R680" s="184">
        <v>104510</v>
      </c>
      <c r="S680" s="184"/>
      <c r="T680" s="192">
        <v>41365</v>
      </c>
      <c r="U680" s="193">
        <v>1</v>
      </c>
      <c r="V680" s="39"/>
      <c r="W680" s="36">
        <v>80720</v>
      </c>
      <c r="X680" s="37">
        <v>0</v>
      </c>
      <c r="Y680" s="38" t="s">
        <v>61</v>
      </c>
      <c r="Z680" s="37">
        <v>0</v>
      </c>
      <c r="AA680" s="164">
        <v>0.10000000000000009</v>
      </c>
      <c r="AC680" s="165"/>
    </row>
    <row r="681" spans="1:29" ht="15.75" x14ac:dyDescent="0.25">
      <c r="A681" s="180" t="s">
        <v>1492</v>
      </c>
      <c r="B681" s="188" t="s">
        <v>1493</v>
      </c>
      <c r="C681" s="188"/>
      <c r="D681" s="176" t="s">
        <v>56</v>
      </c>
      <c r="E681" s="189">
        <v>41655</v>
      </c>
      <c r="F681" s="178">
        <v>41664</v>
      </c>
      <c r="G681" s="180"/>
      <c r="H681" s="180" t="s">
        <v>78</v>
      </c>
      <c r="I681" s="180" t="s">
        <v>97</v>
      </c>
      <c r="J681" s="187">
        <v>8240.15</v>
      </c>
      <c r="K681" s="191"/>
      <c r="L681" s="180" t="s">
        <v>111</v>
      </c>
      <c r="M681" s="180" t="s">
        <v>12</v>
      </c>
      <c r="N681" s="184">
        <v>166861.16</v>
      </c>
      <c r="O681" s="184">
        <v>137080</v>
      </c>
      <c r="P681" s="184">
        <v>0</v>
      </c>
      <c r="Q681" s="184">
        <v>140491</v>
      </c>
      <c r="R681" s="184">
        <v>207780</v>
      </c>
      <c r="S681" s="184"/>
      <c r="T681" s="192">
        <v>41640</v>
      </c>
      <c r="U681" s="193">
        <v>0.65973625950524595</v>
      </c>
      <c r="V681" s="39" t="s">
        <v>1045</v>
      </c>
      <c r="W681" s="36">
        <v>140491</v>
      </c>
      <c r="X681" s="37">
        <v>0</v>
      </c>
      <c r="Y681" s="38" t="s">
        <v>61</v>
      </c>
      <c r="Z681" s="37">
        <v>0</v>
      </c>
      <c r="AA681" s="164">
        <v>0.10999999534343408</v>
      </c>
      <c r="AC681" s="165"/>
    </row>
    <row r="682" spans="1:29" ht="15.75" x14ac:dyDescent="0.25">
      <c r="A682" s="180" t="s">
        <v>1494</v>
      </c>
      <c r="B682" s="188" t="s">
        <v>1495</v>
      </c>
      <c r="C682" s="188"/>
      <c r="D682" s="176" t="s">
        <v>56</v>
      </c>
      <c r="E682" s="189">
        <v>41382</v>
      </c>
      <c r="F682" s="190">
        <v>41393</v>
      </c>
      <c r="G682" s="180"/>
      <c r="H682" s="180" t="s">
        <v>78</v>
      </c>
      <c r="I682" s="180" t="s">
        <v>97</v>
      </c>
      <c r="J682" s="187">
        <v>288272.87</v>
      </c>
      <c r="K682" s="191"/>
      <c r="L682" s="180" t="s">
        <v>138</v>
      </c>
      <c r="M682" s="180" t="s">
        <v>12</v>
      </c>
      <c r="N682" s="184">
        <v>268973.27</v>
      </c>
      <c r="O682" s="184">
        <v>295870</v>
      </c>
      <c r="P682" s="184">
        <v>0</v>
      </c>
      <c r="Q682" s="184">
        <v>228524.44</v>
      </c>
      <c r="R682" s="184">
        <v>295870</v>
      </c>
      <c r="S682" s="184"/>
      <c r="T682" s="192">
        <v>41365</v>
      </c>
      <c r="U682" s="193">
        <v>1</v>
      </c>
      <c r="V682" s="39"/>
      <c r="W682" s="36">
        <v>228524.44</v>
      </c>
      <c r="X682" s="37">
        <v>0</v>
      </c>
      <c r="Y682" s="38" t="s">
        <v>61</v>
      </c>
      <c r="Z682" s="37">
        <v>0</v>
      </c>
      <c r="AA682" s="164">
        <v>0.10000001684925808</v>
      </c>
      <c r="AC682" s="165"/>
    </row>
    <row r="683" spans="1:29" ht="15.75" x14ac:dyDescent="0.25">
      <c r="A683" s="180" t="s">
        <v>1496</v>
      </c>
      <c r="B683" s="188" t="s">
        <v>1497</v>
      </c>
      <c r="C683" s="188"/>
      <c r="D683" s="176" t="s">
        <v>56</v>
      </c>
      <c r="E683" s="189">
        <v>41218</v>
      </c>
      <c r="F683" s="178" t="s">
        <v>57</v>
      </c>
      <c r="G683" s="180"/>
      <c r="H683" s="180" t="s">
        <v>58</v>
      </c>
      <c r="I683" s="180" t="s">
        <v>97</v>
      </c>
      <c r="J683" s="187">
        <v>1447.99</v>
      </c>
      <c r="K683" s="191"/>
      <c r="L683" s="180" t="s">
        <v>67</v>
      </c>
      <c r="M683" s="180" t="s">
        <v>14</v>
      </c>
      <c r="N683" s="184">
        <v>6712.43</v>
      </c>
      <c r="O683" s="184">
        <v>5150</v>
      </c>
      <c r="P683" s="184">
        <v>0</v>
      </c>
      <c r="Q683" s="184">
        <v>5703</v>
      </c>
      <c r="R683" s="184">
        <v>7380</v>
      </c>
      <c r="S683" s="184"/>
      <c r="T683" s="192">
        <v>41214</v>
      </c>
      <c r="U683" s="193">
        <v>0.69783197831978316</v>
      </c>
      <c r="V683" s="39"/>
      <c r="W683" s="36">
        <v>5703</v>
      </c>
      <c r="X683" s="37">
        <v>0</v>
      </c>
      <c r="Y683" s="38" t="s">
        <v>61</v>
      </c>
      <c r="Z683" s="37">
        <v>0</v>
      </c>
      <c r="AA683" s="164">
        <v>9.9999836124944785E-2</v>
      </c>
      <c r="AC683" s="165"/>
    </row>
    <row r="684" spans="1:29" ht="15.75" x14ac:dyDescent="0.25">
      <c r="A684" s="180" t="s">
        <v>1498</v>
      </c>
      <c r="B684" s="188" t="s">
        <v>1499</v>
      </c>
      <c r="C684" s="188"/>
      <c r="D684" s="176" t="s">
        <v>56</v>
      </c>
      <c r="E684" s="189">
        <v>41213</v>
      </c>
      <c r="F684" s="178" t="s">
        <v>57</v>
      </c>
      <c r="G684" s="180"/>
      <c r="H684" s="180" t="s">
        <v>58</v>
      </c>
      <c r="I684" s="180" t="s">
        <v>97</v>
      </c>
      <c r="J684" s="187">
        <v>5260.58</v>
      </c>
      <c r="K684" s="191"/>
      <c r="L684" s="180" t="s">
        <v>67</v>
      </c>
      <c r="M684" s="180" t="s">
        <v>14</v>
      </c>
      <c r="N684" s="184">
        <v>47458.993999999999</v>
      </c>
      <c r="O684" s="184">
        <v>51690</v>
      </c>
      <c r="P684" s="184">
        <v>0</v>
      </c>
      <c r="Q684" s="184">
        <v>40322</v>
      </c>
      <c r="R684" s="184">
        <v>52200</v>
      </c>
      <c r="S684" s="184"/>
      <c r="T684" s="192">
        <v>41395</v>
      </c>
      <c r="U684" s="193">
        <v>0.99022988505747123</v>
      </c>
      <c r="V684" s="39" t="s">
        <v>403</v>
      </c>
      <c r="W684" s="36">
        <v>40322</v>
      </c>
      <c r="X684" s="37">
        <v>0</v>
      </c>
      <c r="Y684" s="38" t="s">
        <v>61</v>
      </c>
      <c r="Z684" s="37">
        <v>0</v>
      </c>
      <c r="AA684" s="164">
        <v>9.9999999999999867E-2</v>
      </c>
      <c r="AC684" s="165"/>
    </row>
    <row r="685" spans="1:29" ht="15.75" x14ac:dyDescent="0.25">
      <c r="A685" s="180" t="s">
        <v>1500</v>
      </c>
      <c r="B685" s="188" t="s">
        <v>1501</v>
      </c>
      <c r="C685" s="188"/>
      <c r="D685" s="176" t="s">
        <v>56</v>
      </c>
      <c r="E685" s="189">
        <v>41239</v>
      </c>
      <c r="F685" s="190">
        <v>41249</v>
      </c>
      <c r="G685" s="180"/>
      <c r="H685" s="180" t="s">
        <v>78</v>
      </c>
      <c r="I685" s="180" t="s">
        <v>97</v>
      </c>
      <c r="J685" s="187">
        <v>122092.21</v>
      </c>
      <c r="K685" s="191"/>
      <c r="L685" s="180" t="s">
        <v>111</v>
      </c>
      <c r="M685" s="180" t="s">
        <v>12</v>
      </c>
      <c r="N685" s="184">
        <v>74506.149999999994</v>
      </c>
      <c r="O685" s="184">
        <v>118480</v>
      </c>
      <c r="P685" s="184">
        <v>0</v>
      </c>
      <c r="Q685" s="184">
        <v>64474</v>
      </c>
      <c r="R685" s="184">
        <v>118480</v>
      </c>
      <c r="S685" s="184"/>
      <c r="T685" s="192">
        <v>41214</v>
      </c>
      <c r="U685" s="193">
        <v>1</v>
      </c>
      <c r="V685" s="39" t="s">
        <v>112</v>
      </c>
      <c r="W685" s="36">
        <v>64474</v>
      </c>
      <c r="X685" s="37">
        <v>0</v>
      </c>
      <c r="Y685" s="38" t="s">
        <v>61</v>
      </c>
      <c r="Z685" s="37">
        <v>0</v>
      </c>
      <c r="AA685" s="164">
        <v>7.9999936220033652E-2</v>
      </c>
      <c r="AC685" s="165"/>
    </row>
    <row r="686" spans="1:29" ht="15.75" x14ac:dyDescent="0.25">
      <c r="A686" s="180" t="s">
        <v>1502</v>
      </c>
      <c r="B686" s="188" t="s">
        <v>1503</v>
      </c>
      <c r="C686" s="188"/>
      <c r="D686" s="176" t="s">
        <v>56</v>
      </c>
      <c r="E686" s="189">
        <v>41241</v>
      </c>
      <c r="F686" s="178" t="s">
        <v>57</v>
      </c>
      <c r="G686" s="180"/>
      <c r="H686" s="180" t="s">
        <v>58</v>
      </c>
      <c r="I686" s="180" t="s">
        <v>97</v>
      </c>
      <c r="J686" s="187">
        <v>28666.04</v>
      </c>
      <c r="K686" s="191"/>
      <c r="L686" s="180" t="s">
        <v>223</v>
      </c>
      <c r="M686" s="180" t="s">
        <v>16</v>
      </c>
      <c r="N686" s="184">
        <v>30591.41</v>
      </c>
      <c r="O686" s="184">
        <v>33650</v>
      </c>
      <c r="P686" s="184">
        <v>0</v>
      </c>
      <c r="Q686" s="184">
        <v>25991</v>
      </c>
      <c r="R686" s="184">
        <v>33650</v>
      </c>
      <c r="S686" s="184"/>
      <c r="T686" s="192">
        <v>41214</v>
      </c>
      <c r="U686" s="193">
        <v>1</v>
      </c>
      <c r="V686" s="39"/>
      <c r="W686" s="36">
        <v>25991</v>
      </c>
      <c r="X686" s="37">
        <v>0</v>
      </c>
      <c r="Y686" s="38" t="s">
        <v>61</v>
      </c>
      <c r="Z686" s="37">
        <v>0</v>
      </c>
      <c r="AA686" s="164">
        <v>0.10000010787342983</v>
      </c>
      <c r="AC686" s="165"/>
    </row>
    <row r="687" spans="1:29" ht="15.75" x14ac:dyDescent="0.25">
      <c r="A687" s="180" t="s">
        <v>1504</v>
      </c>
      <c r="B687" s="188" t="s">
        <v>1505</v>
      </c>
      <c r="C687" s="188"/>
      <c r="D687" s="176" t="s">
        <v>56</v>
      </c>
      <c r="E687" s="189">
        <v>41226</v>
      </c>
      <c r="F687" s="178" t="s">
        <v>57</v>
      </c>
      <c r="G687" s="180"/>
      <c r="H687" s="180" t="s">
        <v>58</v>
      </c>
      <c r="I687" s="180" t="s">
        <v>103</v>
      </c>
      <c r="J687" s="187">
        <v>7003.11</v>
      </c>
      <c r="K687" s="191"/>
      <c r="L687" s="180" t="s">
        <v>514</v>
      </c>
      <c r="M687" s="180" t="s">
        <v>16</v>
      </c>
      <c r="N687" s="184">
        <v>5631.11</v>
      </c>
      <c r="O687" s="184">
        <v>6190</v>
      </c>
      <c r="P687" s="184">
        <v>0</v>
      </c>
      <c r="Q687" s="184">
        <v>4784.29</v>
      </c>
      <c r="R687" s="184">
        <v>6190</v>
      </c>
      <c r="S687" s="184"/>
      <c r="T687" s="192">
        <v>41214</v>
      </c>
      <c r="U687" s="193">
        <v>1</v>
      </c>
      <c r="V687" s="39"/>
      <c r="W687" s="36">
        <v>4784.29</v>
      </c>
      <c r="X687" s="37">
        <v>0</v>
      </c>
      <c r="Y687" s="38" t="s">
        <v>61</v>
      </c>
      <c r="Z687" s="37">
        <v>0</v>
      </c>
      <c r="AA687" s="164">
        <v>0.10000013088007287</v>
      </c>
      <c r="AC687" s="165"/>
    </row>
    <row r="688" spans="1:29" ht="15.75" x14ac:dyDescent="0.25">
      <c r="A688" s="180" t="s">
        <v>1506</v>
      </c>
      <c r="B688" s="188" t="s">
        <v>1507</v>
      </c>
      <c r="C688" s="188"/>
      <c r="D688" s="176" t="s">
        <v>56</v>
      </c>
      <c r="E688" s="189">
        <v>41451</v>
      </c>
      <c r="F688" s="178">
        <v>41457</v>
      </c>
      <c r="G688" s="180"/>
      <c r="H688" s="180" t="s">
        <v>58</v>
      </c>
      <c r="I688" s="180" t="s">
        <v>103</v>
      </c>
      <c r="J688" s="187">
        <v>63906.41</v>
      </c>
      <c r="K688" s="191"/>
      <c r="L688" s="180" t="s">
        <v>106</v>
      </c>
      <c r="M688" s="180" t="s">
        <v>14</v>
      </c>
      <c r="N688" s="184">
        <v>3065.85</v>
      </c>
      <c r="O688" s="184">
        <v>63380</v>
      </c>
      <c r="P688" s="184">
        <v>0</v>
      </c>
      <c r="Q688" s="184">
        <v>2604.8000000000002</v>
      </c>
      <c r="R688" s="184">
        <v>63950</v>
      </c>
      <c r="S688" s="184"/>
      <c r="T688" s="192">
        <v>41426</v>
      </c>
      <c r="U688" s="193">
        <v>0.99108678655199378</v>
      </c>
      <c r="V688" s="39"/>
      <c r="W688" s="36">
        <v>2604.8000000000002</v>
      </c>
      <c r="X688" s="37">
        <v>0</v>
      </c>
      <c r="Y688" s="38" t="s">
        <v>61</v>
      </c>
      <c r="Z688" s="37">
        <v>0</v>
      </c>
      <c r="AA688" s="164">
        <v>0.10000014351649833</v>
      </c>
      <c r="AC688" s="165"/>
    </row>
    <row r="689" spans="1:29" ht="15.75" x14ac:dyDescent="0.25">
      <c r="A689" s="180" t="s">
        <v>1508</v>
      </c>
      <c r="B689" s="188" t="s">
        <v>1509</v>
      </c>
      <c r="C689" s="188"/>
      <c r="D689" s="176" t="s">
        <v>56</v>
      </c>
      <c r="E689" s="189">
        <v>41299</v>
      </c>
      <c r="F689" s="190">
        <v>41303</v>
      </c>
      <c r="G689" s="180"/>
      <c r="H689" s="180" t="s">
        <v>78</v>
      </c>
      <c r="I689" s="180" t="s">
        <v>97</v>
      </c>
      <c r="J689" s="187">
        <v>117852.98</v>
      </c>
      <c r="K689" s="191"/>
      <c r="L689" s="180" t="s">
        <v>223</v>
      </c>
      <c r="M689" s="180" t="s">
        <v>16</v>
      </c>
      <c r="N689" s="184">
        <v>128678</v>
      </c>
      <c r="O689" s="184">
        <v>183814</v>
      </c>
      <c r="P689" s="184">
        <v>0</v>
      </c>
      <c r="Q689" s="184">
        <v>108658</v>
      </c>
      <c r="R689" s="184">
        <v>141546</v>
      </c>
      <c r="S689" s="184"/>
      <c r="T689" s="192">
        <v>41275</v>
      </c>
      <c r="U689" s="193">
        <v>1.2986167041103245</v>
      </c>
      <c r="V689" s="39"/>
      <c r="W689" s="36">
        <v>109327</v>
      </c>
      <c r="X689" s="37">
        <v>669</v>
      </c>
      <c r="Y689" s="38" t="s">
        <v>61</v>
      </c>
      <c r="Z689" s="37">
        <v>669</v>
      </c>
      <c r="AA689" s="164">
        <v>0.10000103436582131</v>
      </c>
      <c r="AC689" s="165"/>
    </row>
    <row r="690" spans="1:29" ht="15.75" x14ac:dyDescent="0.25">
      <c r="A690" s="180" t="s">
        <v>1510</v>
      </c>
      <c r="B690" s="188" t="s">
        <v>1511</v>
      </c>
      <c r="C690" s="188"/>
      <c r="D690" s="176" t="s">
        <v>56</v>
      </c>
      <c r="E690" s="189">
        <v>41493</v>
      </c>
      <c r="F690" s="178">
        <v>41498</v>
      </c>
      <c r="G690" s="180"/>
      <c r="H690" s="180" t="s">
        <v>78</v>
      </c>
      <c r="I690" s="180" t="s">
        <v>97</v>
      </c>
      <c r="J690" s="187">
        <v>188662.85</v>
      </c>
      <c r="K690" s="191"/>
      <c r="L690" s="180" t="s">
        <v>111</v>
      </c>
      <c r="M690" s="180" t="s">
        <v>12</v>
      </c>
      <c r="N690" s="184">
        <v>208497.31</v>
      </c>
      <c r="O690" s="184">
        <v>54700</v>
      </c>
      <c r="P690" s="184">
        <v>22490</v>
      </c>
      <c r="Q690" s="184">
        <v>177143</v>
      </c>
      <c r="R690" s="184">
        <v>246510</v>
      </c>
      <c r="S690" s="184"/>
      <c r="T690" s="192">
        <v>41487</v>
      </c>
      <c r="U690" s="193">
        <v>0.22189769177720986</v>
      </c>
      <c r="V690" s="39"/>
      <c r="W690" s="36">
        <v>177143</v>
      </c>
      <c r="X690" s="37">
        <v>0</v>
      </c>
      <c r="Y690" s="38" t="s">
        <v>61</v>
      </c>
      <c r="Z690" s="37">
        <v>0</v>
      </c>
      <c r="AA690" s="164">
        <v>9.9999994724152552E-2</v>
      </c>
      <c r="AC690" s="165"/>
    </row>
    <row r="691" spans="1:29" ht="15.75" x14ac:dyDescent="0.25">
      <c r="A691" s="180" t="s">
        <v>1512</v>
      </c>
      <c r="B691" s="188" t="s">
        <v>1513</v>
      </c>
      <c r="C691" s="188"/>
      <c r="D691" s="176" t="s">
        <v>56</v>
      </c>
      <c r="E691" s="189">
        <v>41264</v>
      </c>
      <c r="F691" s="178" t="s">
        <v>57</v>
      </c>
      <c r="G691" s="180"/>
      <c r="H691" s="180" t="s">
        <v>58</v>
      </c>
      <c r="I691" s="180" t="s">
        <v>59</v>
      </c>
      <c r="J691" s="187">
        <v>55714.57</v>
      </c>
      <c r="K691" s="191"/>
      <c r="L691" s="180" t="s">
        <v>64</v>
      </c>
      <c r="M691" s="180" t="s">
        <v>12</v>
      </c>
      <c r="N691" s="184">
        <v>48547.72</v>
      </c>
      <c r="O691" s="184">
        <v>0</v>
      </c>
      <c r="P691" s="184">
        <v>0</v>
      </c>
      <c r="Q691" s="184">
        <v>41247</v>
      </c>
      <c r="R691" s="184">
        <v>66600</v>
      </c>
      <c r="S691" s="184"/>
      <c r="T691" s="192">
        <v>41244</v>
      </c>
      <c r="U691" s="193" t="s">
        <v>57</v>
      </c>
      <c r="V691" s="39"/>
      <c r="W691" s="36">
        <v>41247</v>
      </c>
      <c r="X691" s="37">
        <v>0</v>
      </c>
      <c r="Y691" s="38" t="s">
        <v>61</v>
      </c>
      <c r="Z691" s="37">
        <v>0</v>
      </c>
      <c r="AA691" s="164">
        <v>0.10000002265811903</v>
      </c>
      <c r="AC691" s="165"/>
    </row>
    <row r="692" spans="1:29" ht="15.75" x14ac:dyDescent="0.25">
      <c r="A692" s="180" t="s">
        <v>1514</v>
      </c>
      <c r="B692" s="188" t="s">
        <v>1515</v>
      </c>
      <c r="C692" s="188"/>
      <c r="D692" s="176" t="s">
        <v>56</v>
      </c>
      <c r="E692" s="189">
        <v>41239</v>
      </c>
      <c r="F692" s="178" t="s">
        <v>57</v>
      </c>
      <c r="G692" s="180"/>
      <c r="H692" s="180" t="s">
        <v>58</v>
      </c>
      <c r="I692" s="180" t="s">
        <v>59</v>
      </c>
      <c r="J692" s="187">
        <v>0</v>
      </c>
      <c r="K692" s="191"/>
      <c r="L692" s="180" t="s">
        <v>67</v>
      </c>
      <c r="M692" s="180" t="s">
        <v>14</v>
      </c>
      <c r="N692" s="184">
        <v>16363.07</v>
      </c>
      <c r="O692" s="184">
        <v>12160</v>
      </c>
      <c r="P692" s="184">
        <v>0</v>
      </c>
      <c r="Q692" s="184">
        <v>13902.35</v>
      </c>
      <c r="R692" s="184">
        <v>18000</v>
      </c>
      <c r="S692" s="184"/>
      <c r="T692" s="192">
        <v>41214</v>
      </c>
      <c r="U692" s="193">
        <v>0.67555555555555558</v>
      </c>
      <c r="V692" s="39"/>
      <c r="W692" s="36">
        <v>13902.35</v>
      </c>
      <c r="X692" s="37">
        <v>0</v>
      </c>
      <c r="Y692" s="38" t="s">
        <v>61</v>
      </c>
      <c r="Z692" s="37">
        <v>0</v>
      </c>
      <c r="AA692" s="164">
        <v>0.10000027225949037</v>
      </c>
      <c r="AC692" s="165"/>
    </row>
    <row r="693" spans="1:29" ht="15.75" x14ac:dyDescent="0.25">
      <c r="A693" s="180" t="s">
        <v>1516</v>
      </c>
      <c r="B693" s="188" t="s">
        <v>1517</v>
      </c>
      <c r="C693" s="188"/>
      <c r="D693" s="176" t="s">
        <v>56</v>
      </c>
      <c r="E693" s="189">
        <v>41221</v>
      </c>
      <c r="F693" s="190">
        <v>41227</v>
      </c>
      <c r="G693" s="180"/>
      <c r="H693" s="180" t="s">
        <v>78</v>
      </c>
      <c r="I693" s="180" t="s">
        <v>59</v>
      </c>
      <c r="J693" s="187">
        <v>75297.17</v>
      </c>
      <c r="K693" s="191"/>
      <c r="L693" s="180" t="s">
        <v>67</v>
      </c>
      <c r="M693" s="180" t="s">
        <v>14</v>
      </c>
      <c r="N693" s="184">
        <v>70620</v>
      </c>
      <c r="O693" s="184">
        <v>77680</v>
      </c>
      <c r="P693" s="184">
        <v>0</v>
      </c>
      <c r="Q693" s="184">
        <v>60000</v>
      </c>
      <c r="R693" s="184">
        <v>77680</v>
      </c>
      <c r="S693" s="184"/>
      <c r="T693" s="192">
        <v>41214</v>
      </c>
      <c r="U693" s="193">
        <v>1</v>
      </c>
      <c r="V693" s="39" t="s">
        <v>1111</v>
      </c>
      <c r="W693" s="36">
        <v>60000</v>
      </c>
      <c r="X693" s="37">
        <v>0</v>
      </c>
      <c r="Y693" s="38" t="s">
        <v>61</v>
      </c>
      <c r="Z693" s="37">
        <v>0</v>
      </c>
      <c r="AA693" s="164">
        <v>0.10000000000000009</v>
      </c>
      <c r="AC693" s="165"/>
    </row>
    <row r="694" spans="1:29" ht="15.75" x14ac:dyDescent="0.25">
      <c r="A694" s="180" t="s">
        <v>1518</v>
      </c>
      <c r="B694" s="188" t="s">
        <v>1519</v>
      </c>
      <c r="C694" s="188"/>
      <c r="D694" s="176" t="s">
        <v>56</v>
      </c>
      <c r="E694" s="189">
        <v>41459</v>
      </c>
      <c r="F694" s="178">
        <v>41472</v>
      </c>
      <c r="G694" s="180"/>
      <c r="H694" s="180" t="s">
        <v>78</v>
      </c>
      <c r="I694" s="180" t="s">
        <v>103</v>
      </c>
      <c r="J694" s="187">
        <v>259664.32</v>
      </c>
      <c r="K694" s="191"/>
      <c r="L694" s="180" t="s">
        <v>111</v>
      </c>
      <c r="M694" s="180" t="s">
        <v>12</v>
      </c>
      <c r="N694" s="184">
        <v>129244.02</v>
      </c>
      <c r="O694" s="184">
        <v>3860</v>
      </c>
      <c r="P694" s="184">
        <v>0</v>
      </c>
      <c r="Q694" s="184">
        <v>109808</v>
      </c>
      <c r="R694" s="184">
        <v>187710</v>
      </c>
      <c r="S694" s="184"/>
      <c r="T694" s="192">
        <v>41456</v>
      </c>
      <c r="U694" s="193">
        <v>2.0563635395024239E-2</v>
      </c>
      <c r="V694" s="39"/>
      <c r="W694" s="36">
        <v>109808</v>
      </c>
      <c r="X694" s="37">
        <v>0</v>
      </c>
      <c r="Y694" s="38" t="s">
        <v>61</v>
      </c>
      <c r="Z694" s="37">
        <v>0</v>
      </c>
      <c r="AA694" s="164">
        <v>0.10000003404412938</v>
      </c>
      <c r="AC694" s="165"/>
    </row>
    <row r="695" spans="1:29" ht="15.75" x14ac:dyDescent="0.25">
      <c r="A695" s="180" t="s">
        <v>1520</v>
      </c>
      <c r="B695" s="188" t="s">
        <v>1521</v>
      </c>
      <c r="C695" s="188"/>
      <c r="D695" s="176" t="s">
        <v>56</v>
      </c>
      <c r="E695" s="189">
        <v>41234</v>
      </c>
      <c r="F695" s="190">
        <v>41239</v>
      </c>
      <c r="G695" s="180"/>
      <c r="H695" s="180" t="s">
        <v>78</v>
      </c>
      <c r="I695" s="180" t="s">
        <v>59</v>
      </c>
      <c r="J695" s="187">
        <v>72301.33</v>
      </c>
      <c r="K695" s="191"/>
      <c r="L695" s="180" t="s">
        <v>67</v>
      </c>
      <c r="M695" s="180" t="s">
        <v>14</v>
      </c>
      <c r="N695" s="184">
        <v>92212.07</v>
      </c>
      <c r="O695" s="184">
        <v>90660</v>
      </c>
      <c r="P695" s="184">
        <v>0</v>
      </c>
      <c r="Q695" s="184">
        <v>78345</v>
      </c>
      <c r="R695" s="184">
        <v>101430</v>
      </c>
      <c r="S695" s="184"/>
      <c r="T695" s="192">
        <v>41214</v>
      </c>
      <c r="U695" s="193">
        <v>0.89381839692398701</v>
      </c>
      <c r="V695" s="39" t="s">
        <v>489</v>
      </c>
      <c r="W695" s="36">
        <v>78345</v>
      </c>
      <c r="X695" s="37">
        <v>0</v>
      </c>
      <c r="Y695" s="38" t="s">
        <v>61</v>
      </c>
      <c r="Z695" s="37">
        <v>0</v>
      </c>
      <c r="AA695" s="164">
        <v>0.10000005964512337</v>
      </c>
      <c r="AC695" s="165"/>
    </row>
    <row r="696" spans="1:29" ht="15.75" x14ac:dyDescent="0.25">
      <c r="A696" s="180" t="s">
        <v>1522</v>
      </c>
      <c r="B696" s="188" t="s">
        <v>1523</v>
      </c>
      <c r="C696" s="188"/>
      <c r="D696" s="176" t="s">
        <v>56</v>
      </c>
      <c r="E696" s="189">
        <v>41218</v>
      </c>
      <c r="F696" s="178" t="s">
        <v>57</v>
      </c>
      <c r="G696" s="180"/>
      <c r="H696" s="180" t="s">
        <v>58</v>
      </c>
      <c r="I696" s="180" t="s">
        <v>97</v>
      </c>
      <c r="J696" s="187">
        <v>0</v>
      </c>
      <c r="K696" s="191"/>
      <c r="L696" s="180" t="s">
        <v>67</v>
      </c>
      <c r="M696" s="180" t="s">
        <v>14</v>
      </c>
      <c r="N696" s="184">
        <v>24261.040000000001</v>
      </c>
      <c r="O696" s="184">
        <v>25200</v>
      </c>
      <c r="P696" s="184">
        <v>0</v>
      </c>
      <c r="Q696" s="184">
        <v>20612.61</v>
      </c>
      <c r="R696" s="184">
        <v>26690</v>
      </c>
      <c r="S696" s="184"/>
      <c r="T696" s="192">
        <v>41214</v>
      </c>
      <c r="U696" s="193">
        <v>0.94417384788310232</v>
      </c>
      <c r="V696" s="39"/>
      <c r="W696" s="36">
        <v>20612.61</v>
      </c>
      <c r="X696" s="37">
        <v>0</v>
      </c>
      <c r="Y696" s="38" t="s">
        <v>61</v>
      </c>
      <c r="Z696" s="37">
        <v>0</v>
      </c>
      <c r="AA696" s="164">
        <v>9.9999910679846149E-2</v>
      </c>
      <c r="AC696" s="165"/>
    </row>
    <row r="697" spans="1:29" ht="15.75" x14ac:dyDescent="0.25">
      <c r="A697" s="180" t="s">
        <v>1524</v>
      </c>
      <c r="B697" s="188" t="s">
        <v>1525</v>
      </c>
      <c r="C697" s="188"/>
      <c r="D697" s="176" t="s">
        <v>56</v>
      </c>
      <c r="E697" s="189">
        <v>41382</v>
      </c>
      <c r="F697" s="190">
        <v>41393</v>
      </c>
      <c r="G697" s="180"/>
      <c r="H697" s="180" t="s">
        <v>78</v>
      </c>
      <c r="I697" s="180" t="s">
        <v>97</v>
      </c>
      <c r="J697" s="187">
        <v>69613.899999999994</v>
      </c>
      <c r="K697" s="191"/>
      <c r="L697" s="180" t="s">
        <v>111</v>
      </c>
      <c r="M697" s="180" t="s">
        <v>12</v>
      </c>
      <c r="N697" s="184">
        <v>139128.46</v>
      </c>
      <c r="O697" s="184">
        <v>36920</v>
      </c>
      <c r="P697" s="184">
        <v>0</v>
      </c>
      <c r="Q697" s="184">
        <v>118206</v>
      </c>
      <c r="R697" s="184">
        <v>169440</v>
      </c>
      <c r="S697" s="184"/>
      <c r="T697" s="192">
        <v>41365</v>
      </c>
      <c r="U697" s="193">
        <v>0.21789423984891407</v>
      </c>
      <c r="V697" s="39"/>
      <c r="W697" s="36">
        <v>118206</v>
      </c>
      <c r="X697" s="37">
        <v>0</v>
      </c>
      <c r="Y697" s="38" t="s">
        <v>61</v>
      </c>
      <c r="Z697" s="37">
        <v>0</v>
      </c>
      <c r="AA697" s="164">
        <v>9.9999984187275626E-2</v>
      </c>
      <c r="AC697" s="165"/>
    </row>
    <row r="698" spans="1:29" ht="15.75" x14ac:dyDescent="0.25">
      <c r="A698" s="180" t="s">
        <v>1526</v>
      </c>
      <c r="B698" s="188" t="s">
        <v>1527</v>
      </c>
      <c r="C698" s="188"/>
      <c r="D698" s="176" t="s">
        <v>56</v>
      </c>
      <c r="E698" s="189">
        <v>41317</v>
      </c>
      <c r="F698" s="190">
        <v>41411</v>
      </c>
      <c r="G698" s="180"/>
      <c r="H698" s="180" t="s">
        <v>78</v>
      </c>
      <c r="I698" s="180" t="s">
        <v>97</v>
      </c>
      <c r="J698" s="187">
        <v>41713.54</v>
      </c>
      <c r="K698" s="191"/>
      <c r="L698" s="180" t="s">
        <v>82</v>
      </c>
      <c r="M698" s="180" t="s">
        <v>14</v>
      </c>
      <c r="N698" s="184">
        <v>79938.31</v>
      </c>
      <c r="O698" s="184">
        <v>99070</v>
      </c>
      <c r="P698" s="184">
        <v>0</v>
      </c>
      <c r="Q698" s="184">
        <v>67917</v>
      </c>
      <c r="R698" s="184">
        <v>116150</v>
      </c>
      <c r="S698" s="184"/>
      <c r="T698" s="192">
        <v>41395</v>
      </c>
      <c r="U698" s="193">
        <v>0.8529487731381834</v>
      </c>
      <c r="V698" s="39" t="s">
        <v>403</v>
      </c>
      <c r="W698" s="36">
        <v>67917</v>
      </c>
      <c r="X698" s="37">
        <v>0</v>
      </c>
      <c r="Y698" s="38" t="s">
        <v>61</v>
      </c>
      <c r="Z698" s="37">
        <v>0</v>
      </c>
      <c r="AA698" s="164">
        <v>0.10000001376061118</v>
      </c>
      <c r="AC698" s="165"/>
    </row>
    <row r="699" spans="1:29" ht="15.75" x14ac:dyDescent="0.25">
      <c r="A699" s="180" t="s">
        <v>1528</v>
      </c>
      <c r="B699" s="188" t="s">
        <v>1529</v>
      </c>
      <c r="C699" s="188"/>
      <c r="D699" s="176" t="s">
        <v>56</v>
      </c>
      <c r="E699" s="189">
        <v>41281</v>
      </c>
      <c r="F699" s="178" t="s">
        <v>57</v>
      </c>
      <c r="G699" s="180"/>
      <c r="H699" s="180" t="s">
        <v>58</v>
      </c>
      <c r="I699" s="180" t="s">
        <v>59</v>
      </c>
      <c r="J699" s="187">
        <v>88877.26</v>
      </c>
      <c r="K699" s="191"/>
      <c r="L699" s="180" t="s">
        <v>235</v>
      </c>
      <c r="M699" s="180" t="s">
        <v>12</v>
      </c>
      <c r="N699" s="184">
        <v>47644.959999999999</v>
      </c>
      <c r="O699" s="184">
        <v>0</v>
      </c>
      <c r="P699" s="184">
        <v>0</v>
      </c>
      <c r="Q699" s="184">
        <v>65656</v>
      </c>
      <c r="R699" s="184">
        <v>94240</v>
      </c>
      <c r="S699" s="184"/>
      <c r="T699" s="192">
        <v>41275</v>
      </c>
      <c r="U699" s="193" t="s">
        <v>57</v>
      </c>
      <c r="V699" s="39" t="s">
        <v>954</v>
      </c>
      <c r="W699" s="36">
        <v>40480</v>
      </c>
      <c r="X699" s="37">
        <v>-25176</v>
      </c>
      <c r="Y699" s="38" t="s">
        <v>61</v>
      </c>
      <c r="Z699" s="37">
        <v>-25176</v>
      </c>
      <c r="AA699" s="164">
        <v>0.10000000000000009</v>
      </c>
      <c r="AC699" s="165"/>
    </row>
    <row r="700" spans="1:29" ht="15.75" x14ac:dyDescent="0.25">
      <c r="A700" s="180" t="s">
        <v>1530</v>
      </c>
      <c r="B700" s="188" t="s">
        <v>1531</v>
      </c>
      <c r="C700" s="188"/>
      <c r="D700" s="176" t="s">
        <v>56</v>
      </c>
      <c r="E700" s="189">
        <v>41333</v>
      </c>
      <c r="F700" s="190">
        <v>41341</v>
      </c>
      <c r="G700" s="180"/>
      <c r="H700" s="180" t="s">
        <v>78</v>
      </c>
      <c r="I700" s="180" t="s">
        <v>59</v>
      </c>
      <c r="J700" s="187">
        <v>0</v>
      </c>
      <c r="K700" s="191"/>
      <c r="L700" s="180" t="s">
        <v>79</v>
      </c>
      <c r="M700" s="180" t="s">
        <v>12</v>
      </c>
      <c r="N700" s="184">
        <v>178123.65</v>
      </c>
      <c r="O700" s="184">
        <v>47690</v>
      </c>
      <c r="P700" s="184">
        <v>17577</v>
      </c>
      <c r="Q700" s="184">
        <v>151337</v>
      </c>
      <c r="R700" s="184">
        <v>227350</v>
      </c>
      <c r="S700" s="184"/>
      <c r="T700" s="192">
        <v>41306</v>
      </c>
      <c r="U700" s="193">
        <v>0.209764680008797</v>
      </c>
      <c r="V700" s="39"/>
      <c r="W700" s="36">
        <v>151337</v>
      </c>
      <c r="X700" s="37">
        <v>0</v>
      </c>
      <c r="Y700" s="38" t="s">
        <v>61</v>
      </c>
      <c r="Z700" s="37">
        <v>0</v>
      </c>
      <c r="AA700" s="164">
        <v>0.10000000617548532</v>
      </c>
      <c r="AC700" s="165"/>
    </row>
    <row r="701" spans="1:29" ht="15.75" x14ac:dyDescent="0.25">
      <c r="A701" s="180" t="s">
        <v>1532</v>
      </c>
      <c r="B701" s="188" t="s">
        <v>1533</v>
      </c>
      <c r="C701" s="188"/>
      <c r="D701" s="176" t="s">
        <v>56</v>
      </c>
      <c r="E701" s="189">
        <v>41243</v>
      </c>
      <c r="F701" s="190">
        <v>41264</v>
      </c>
      <c r="G701" s="180"/>
      <c r="H701" s="180" t="s">
        <v>78</v>
      </c>
      <c r="I701" s="180" t="s">
        <v>59</v>
      </c>
      <c r="J701" s="187">
        <v>68783.87</v>
      </c>
      <c r="K701" s="191"/>
      <c r="L701" s="180" t="s">
        <v>235</v>
      </c>
      <c r="M701" s="180" t="s">
        <v>12</v>
      </c>
      <c r="N701" s="184">
        <v>63105.77</v>
      </c>
      <c r="O701" s="184">
        <v>0</v>
      </c>
      <c r="P701" s="184">
        <v>0</v>
      </c>
      <c r="Q701" s="184">
        <v>53615.78</v>
      </c>
      <c r="R701" s="184">
        <v>78650</v>
      </c>
      <c r="S701" s="184"/>
      <c r="T701" s="192">
        <v>41214</v>
      </c>
      <c r="U701" s="193" t="s">
        <v>57</v>
      </c>
      <c r="V701" s="39"/>
      <c r="W701" s="36">
        <v>53615.78</v>
      </c>
      <c r="X701" s="37">
        <v>0</v>
      </c>
      <c r="Y701" s="38" t="s">
        <v>61</v>
      </c>
      <c r="Z701" s="37">
        <v>0</v>
      </c>
      <c r="AA701" s="164">
        <v>9.9999946660981331E-2</v>
      </c>
      <c r="AC701" s="165"/>
    </row>
    <row r="702" spans="1:29" ht="15.75" x14ac:dyDescent="0.25">
      <c r="A702" s="180" t="s">
        <v>1534</v>
      </c>
      <c r="B702" s="188" t="s">
        <v>1535</v>
      </c>
      <c r="C702" s="188"/>
      <c r="D702" s="176" t="s">
        <v>56</v>
      </c>
      <c r="E702" s="189">
        <v>41221</v>
      </c>
      <c r="F702" s="178" t="s">
        <v>57</v>
      </c>
      <c r="G702" s="180"/>
      <c r="H702" s="180" t="s">
        <v>58</v>
      </c>
      <c r="I702" s="180" t="s">
        <v>103</v>
      </c>
      <c r="J702" s="187">
        <v>4926.9399999999996</v>
      </c>
      <c r="K702" s="191"/>
      <c r="L702" s="180" t="s">
        <v>67</v>
      </c>
      <c r="M702" s="180" t="s">
        <v>14</v>
      </c>
      <c r="N702" s="184">
        <v>4681.55</v>
      </c>
      <c r="O702" s="184">
        <v>3760</v>
      </c>
      <c r="P702" s="184">
        <v>0</v>
      </c>
      <c r="Q702" s="184">
        <v>3977.53</v>
      </c>
      <c r="R702" s="184">
        <v>5150</v>
      </c>
      <c r="S702" s="184"/>
      <c r="T702" s="192">
        <v>41214</v>
      </c>
      <c r="U702" s="193">
        <v>0.73009708737864076</v>
      </c>
      <c r="V702" s="39"/>
      <c r="W702" s="36">
        <v>3977.53</v>
      </c>
      <c r="X702" s="37">
        <v>0</v>
      </c>
      <c r="Y702" s="38" t="s">
        <v>61</v>
      </c>
      <c r="Z702" s="37">
        <v>0</v>
      </c>
      <c r="AA702" s="164">
        <v>9.9999339748983784E-2</v>
      </c>
      <c r="AC702" s="165"/>
    </row>
    <row r="703" spans="1:29" ht="15.75" x14ac:dyDescent="0.25">
      <c r="A703" s="180" t="s">
        <v>1536</v>
      </c>
      <c r="B703" s="188" t="s">
        <v>1537</v>
      </c>
      <c r="C703" s="188"/>
      <c r="D703" s="176" t="s">
        <v>56</v>
      </c>
      <c r="E703" s="189">
        <v>41325</v>
      </c>
      <c r="F703" s="190">
        <v>41351</v>
      </c>
      <c r="G703" s="180"/>
      <c r="H703" s="180" t="s">
        <v>78</v>
      </c>
      <c r="I703" s="180" t="s">
        <v>97</v>
      </c>
      <c r="J703" s="187">
        <v>167360.78</v>
      </c>
      <c r="K703" s="191"/>
      <c r="L703" s="180" t="s">
        <v>67</v>
      </c>
      <c r="M703" s="180" t="s">
        <v>14</v>
      </c>
      <c r="N703" s="184">
        <v>165851.18</v>
      </c>
      <c r="O703" s="184">
        <v>159380</v>
      </c>
      <c r="P703" s="184">
        <v>0</v>
      </c>
      <c r="Q703" s="184">
        <v>140910.09</v>
      </c>
      <c r="R703" s="184">
        <v>182440</v>
      </c>
      <c r="S703" s="184"/>
      <c r="T703" s="192">
        <v>41306</v>
      </c>
      <c r="U703" s="193">
        <v>0.87360228020171016</v>
      </c>
      <c r="V703" s="39" t="s">
        <v>155</v>
      </c>
      <c r="W703" s="36">
        <v>140910.09</v>
      </c>
      <c r="X703" s="37">
        <v>0</v>
      </c>
      <c r="Y703" s="38" t="s">
        <v>61</v>
      </c>
      <c r="Z703" s="37">
        <v>0</v>
      </c>
      <c r="AA703" s="164">
        <v>0.10000002699408039</v>
      </c>
      <c r="AC703" s="165"/>
    </row>
    <row r="704" spans="1:29" ht="15.75" x14ac:dyDescent="0.25">
      <c r="A704" s="180" t="s">
        <v>1538</v>
      </c>
      <c r="B704" s="188" t="s">
        <v>1539</v>
      </c>
      <c r="C704" s="188"/>
      <c r="D704" s="176" t="s">
        <v>56</v>
      </c>
      <c r="E704" s="189">
        <v>41226</v>
      </c>
      <c r="F704" s="178" t="s">
        <v>57</v>
      </c>
      <c r="G704" s="180"/>
      <c r="H704" s="180" t="s">
        <v>58</v>
      </c>
      <c r="I704" s="180" t="s">
        <v>59</v>
      </c>
      <c r="J704" s="187">
        <v>35700.370000000003</v>
      </c>
      <c r="K704" s="191"/>
      <c r="L704" s="180" t="s">
        <v>64</v>
      </c>
      <c r="M704" s="180" t="s">
        <v>12</v>
      </c>
      <c r="N704" s="184">
        <v>49304.6</v>
      </c>
      <c r="O704" s="184">
        <v>10350</v>
      </c>
      <c r="P704" s="184">
        <v>0</v>
      </c>
      <c r="Q704" s="184">
        <v>41890.06</v>
      </c>
      <c r="R704" s="184">
        <v>54240</v>
      </c>
      <c r="S704" s="184"/>
      <c r="T704" s="192">
        <v>41214</v>
      </c>
      <c r="U704" s="193">
        <v>0.19081858407079647</v>
      </c>
      <c r="V704" s="39"/>
      <c r="W704" s="36">
        <v>41890.06</v>
      </c>
      <c r="X704" s="37">
        <v>0</v>
      </c>
      <c r="Y704" s="38" t="s">
        <v>61</v>
      </c>
      <c r="Z704" s="37">
        <v>0</v>
      </c>
      <c r="AA704" s="164">
        <v>9.9999986167619292E-2</v>
      </c>
      <c r="AC704" s="165"/>
    </row>
    <row r="705" spans="1:29" ht="15.75" x14ac:dyDescent="0.25">
      <c r="A705" s="180" t="s">
        <v>1540</v>
      </c>
      <c r="B705" s="188" t="s">
        <v>1541</v>
      </c>
      <c r="C705" s="188"/>
      <c r="D705" s="176" t="s">
        <v>56</v>
      </c>
      <c r="E705" s="189">
        <v>41253</v>
      </c>
      <c r="F705" s="190">
        <v>41262</v>
      </c>
      <c r="G705" s="180"/>
      <c r="H705" s="180" t="s">
        <v>78</v>
      </c>
      <c r="I705" s="180" t="s">
        <v>59</v>
      </c>
      <c r="J705" s="187">
        <v>129142.03</v>
      </c>
      <c r="K705" s="191"/>
      <c r="L705" s="180" t="s">
        <v>430</v>
      </c>
      <c r="M705" s="180" t="s">
        <v>16</v>
      </c>
      <c r="N705" s="184">
        <v>103985.03</v>
      </c>
      <c r="O705" s="184">
        <v>97870</v>
      </c>
      <c r="P705" s="184">
        <v>0</v>
      </c>
      <c r="Q705" s="184">
        <v>94586</v>
      </c>
      <c r="R705" s="184">
        <v>123113</v>
      </c>
      <c r="S705" s="184"/>
      <c r="T705" s="192">
        <v>41244</v>
      </c>
      <c r="U705" s="193">
        <v>0.79496072713685806</v>
      </c>
      <c r="V705" s="39" t="s">
        <v>954</v>
      </c>
      <c r="W705" s="36">
        <v>88347.520000000004</v>
      </c>
      <c r="X705" s="37">
        <v>-6238.4799999999959</v>
      </c>
      <c r="Y705" s="38" t="s">
        <v>61</v>
      </c>
      <c r="Z705" s="37">
        <v>-6238.4799999999959</v>
      </c>
      <c r="AA705" s="164">
        <v>9.9999988998416445E-2</v>
      </c>
      <c r="AC705" s="165"/>
    </row>
    <row r="706" spans="1:29" ht="15.75" x14ac:dyDescent="0.25">
      <c r="A706" s="180" t="s">
        <v>1542</v>
      </c>
      <c r="B706" s="188" t="s">
        <v>1543</v>
      </c>
      <c r="C706" s="188"/>
      <c r="D706" s="176" t="s">
        <v>56</v>
      </c>
      <c r="E706" s="189">
        <v>41248</v>
      </c>
      <c r="F706" s="190">
        <v>41249</v>
      </c>
      <c r="G706" s="180"/>
      <c r="H706" s="180" t="s">
        <v>78</v>
      </c>
      <c r="I706" s="180" t="s">
        <v>59</v>
      </c>
      <c r="J706" s="187">
        <v>77118.38</v>
      </c>
      <c r="K706" s="191"/>
      <c r="L706" s="180" t="s">
        <v>64</v>
      </c>
      <c r="M706" s="180" t="s">
        <v>12</v>
      </c>
      <c r="N706" s="184">
        <v>71279.48</v>
      </c>
      <c r="O706" s="184">
        <v>18490</v>
      </c>
      <c r="P706" s="184">
        <v>0</v>
      </c>
      <c r="Q706" s="184">
        <v>60560.31</v>
      </c>
      <c r="R706" s="184">
        <v>87160</v>
      </c>
      <c r="S706" s="184"/>
      <c r="T706" s="192">
        <v>41244</v>
      </c>
      <c r="U706" s="193">
        <v>0.21213859568609453</v>
      </c>
      <c r="V706" s="39"/>
      <c r="W706" s="36">
        <v>60560.31</v>
      </c>
      <c r="X706" s="37">
        <v>0</v>
      </c>
      <c r="Y706" s="38" t="s">
        <v>61</v>
      </c>
      <c r="Z706" s="37">
        <v>0</v>
      </c>
      <c r="AA706" s="164">
        <v>9.9999924845135979E-2</v>
      </c>
      <c r="AC706" s="165"/>
    </row>
    <row r="707" spans="1:29" ht="15.75" x14ac:dyDescent="0.25">
      <c r="A707" s="180" t="s">
        <v>1544</v>
      </c>
      <c r="B707" s="188" t="s">
        <v>1545</v>
      </c>
      <c r="C707" s="188"/>
      <c r="D707" s="176" t="s">
        <v>56</v>
      </c>
      <c r="E707" s="189">
        <v>41239</v>
      </c>
      <c r="F707" s="178" t="s">
        <v>57</v>
      </c>
      <c r="G707" s="180"/>
      <c r="H707" s="180" t="s">
        <v>58</v>
      </c>
      <c r="I707" s="180" t="s">
        <v>59</v>
      </c>
      <c r="J707" s="187">
        <v>0</v>
      </c>
      <c r="K707" s="191"/>
      <c r="L707" s="180" t="s">
        <v>223</v>
      </c>
      <c r="M707" s="180" t="s">
        <v>16</v>
      </c>
      <c r="N707" s="184">
        <v>19258.400000000001</v>
      </c>
      <c r="O707" s="184">
        <v>21180</v>
      </c>
      <c r="P707" s="184">
        <v>0</v>
      </c>
      <c r="Q707" s="184">
        <v>16362.28</v>
      </c>
      <c r="R707" s="184">
        <v>21180</v>
      </c>
      <c r="S707" s="184"/>
      <c r="T707" s="192">
        <v>41214</v>
      </c>
      <c r="U707" s="193">
        <v>1</v>
      </c>
      <c r="V707" s="39"/>
      <c r="W707" s="36">
        <v>16362.28</v>
      </c>
      <c r="X707" s="37">
        <v>0</v>
      </c>
      <c r="Y707" s="38" t="s">
        <v>61</v>
      </c>
      <c r="Z707" s="37">
        <v>0</v>
      </c>
      <c r="AA707" s="164">
        <v>9.9999796660196205E-2</v>
      </c>
      <c r="AC707" s="165"/>
    </row>
    <row r="708" spans="1:29" ht="15.75" x14ac:dyDescent="0.25">
      <c r="A708" s="180" t="s">
        <v>1546</v>
      </c>
      <c r="B708" s="188" t="s">
        <v>1547</v>
      </c>
      <c r="C708" s="188"/>
      <c r="D708" s="176" t="s">
        <v>56</v>
      </c>
      <c r="E708" s="189">
        <v>41234</v>
      </c>
      <c r="F708" s="178" t="s">
        <v>57</v>
      </c>
      <c r="G708" s="180"/>
      <c r="H708" s="180" t="s">
        <v>58</v>
      </c>
      <c r="I708" s="180" t="s">
        <v>59</v>
      </c>
      <c r="J708" s="187">
        <v>15125.04</v>
      </c>
      <c r="K708" s="191"/>
      <c r="L708" s="180" t="s">
        <v>111</v>
      </c>
      <c r="M708" s="180" t="s">
        <v>12</v>
      </c>
      <c r="N708" s="184">
        <v>18748.96</v>
      </c>
      <c r="O708" s="184">
        <v>7530</v>
      </c>
      <c r="P708" s="184">
        <v>0</v>
      </c>
      <c r="Q708" s="184">
        <v>15929.45</v>
      </c>
      <c r="R708" s="184">
        <v>20620</v>
      </c>
      <c r="S708" s="184"/>
      <c r="T708" s="192">
        <v>41214</v>
      </c>
      <c r="U708" s="193">
        <v>0.36517943743937925</v>
      </c>
      <c r="V708" s="39"/>
      <c r="W708" s="36">
        <v>15929.45</v>
      </c>
      <c r="X708" s="37">
        <v>0</v>
      </c>
      <c r="Y708" s="38" t="s">
        <v>61</v>
      </c>
      <c r="Z708" s="37">
        <v>0</v>
      </c>
      <c r="AA708" s="164">
        <v>9.9999844524731429E-2</v>
      </c>
      <c r="AC708" s="165"/>
    </row>
    <row r="709" spans="1:29" ht="15.75" x14ac:dyDescent="0.25">
      <c r="A709" s="180" t="s">
        <v>1548</v>
      </c>
      <c r="B709" s="188" t="s">
        <v>1549</v>
      </c>
      <c r="C709" s="188"/>
      <c r="D709" s="176" t="s">
        <v>56</v>
      </c>
      <c r="E709" s="189">
        <v>41248</v>
      </c>
      <c r="F709" s="178" t="s">
        <v>57</v>
      </c>
      <c r="G709" s="180"/>
      <c r="H709" s="180" t="s">
        <v>58</v>
      </c>
      <c r="I709" s="180" t="s">
        <v>97</v>
      </c>
      <c r="J709" s="187">
        <v>32363.06</v>
      </c>
      <c r="K709" s="191"/>
      <c r="L709" s="180" t="s">
        <v>67</v>
      </c>
      <c r="M709" s="180" t="s">
        <v>14</v>
      </c>
      <c r="N709" s="184">
        <v>11770</v>
      </c>
      <c r="O709" s="184">
        <v>0</v>
      </c>
      <c r="P709" s="184">
        <v>0</v>
      </c>
      <c r="Q709" s="184">
        <v>10000</v>
      </c>
      <c r="R709" s="184">
        <v>12950</v>
      </c>
      <c r="S709" s="184"/>
      <c r="T709" s="192">
        <v>41244</v>
      </c>
      <c r="U709" s="193" t="s">
        <v>57</v>
      </c>
      <c r="V709" s="39"/>
      <c r="W709" s="36">
        <v>10000</v>
      </c>
      <c r="X709" s="37">
        <v>0</v>
      </c>
      <c r="Y709" s="38" t="s">
        <v>61</v>
      </c>
      <c r="Z709" s="37">
        <v>0</v>
      </c>
      <c r="AA709" s="164">
        <v>0.10000000000000009</v>
      </c>
      <c r="AC709" s="165"/>
    </row>
    <row r="710" spans="1:29" ht="15.75" x14ac:dyDescent="0.25">
      <c r="A710" s="180" t="s">
        <v>1550</v>
      </c>
      <c r="B710" s="188" t="s">
        <v>1551</v>
      </c>
      <c r="C710" s="188"/>
      <c r="D710" s="176" t="s">
        <v>56</v>
      </c>
      <c r="E710" s="189">
        <v>41232</v>
      </c>
      <c r="F710" s="178" t="s">
        <v>57</v>
      </c>
      <c r="G710" s="180"/>
      <c r="H710" s="180" t="s">
        <v>58</v>
      </c>
      <c r="I710" s="180" t="s">
        <v>59</v>
      </c>
      <c r="J710" s="187">
        <v>0</v>
      </c>
      <c r="K710" s="191"/>
      <c r="L710" s="180" t="s">
        <v>67</v>
      </c>
      <c r="M710" s="180" t="s">
        <v>14</v>
      </c>
      <c r="N710" s="184">
        <v>4303.1099999999997</v>
      </c>
      <c r="O710" s="184">
        <v>4730</v>
      </c>
      <c r="P710" s="184">
        <v>0</v>
      </c>
      <c r="Q710" s="184">
        <v>3656</v>
      </c>
      <c r="R710" s="184">
        <v>4730</v>
      </c>
      <c r="S710" s="184"/>
      <c r="T710" s="192">
        <v>41214</v>
      </c>
      <c r="U710" s="193">
        <v>1</v>
      </c>
      <c r="V710" s="39"/>
      <c r="W710" s="36">
        <v>3656</v>
      </c>
      <c r="X710" s="37">
        <v>0</v>
      </c>
      <c r="Y710" s="38" t="s">
        <v>61</v>
      </c>
      <c r="Z710" s="37">
        <v>0</v>
      </c>
      <c r="AA710" s="164">
        <v>9.9999488742100962E-2</v>
      </c>
      <c r="AC710" s="165"/>
    </row>
    <row r="711" spans="1:29" ht="15.75" x14ac:dyDescent="0.25">
      <c r="A711" s="180" t="s">
        <v>1552</v>
      </c>
      <c r="B711" s="188" t="s">
        <v>1553</v>
      </c>
      <c r="C711" s="188"/>
      <c r="D711" s="176" t="s">
        <v>56</v>
      </c>
      <c r="E711" s="189">
        <v>41296</v>
      </c>
      <c r="F711" s="190">
        <v>41323</v>
      </c>
      <c r="G711" s="180"/>
      <c r="H711" s="180" t="s">
        <v>78</v>
      </c>
      <c r="I711" s="180" t="s">
        <v>97</v>
      </c>
      <c r="J711" s="187">
        <v>142813.71</v>
      </c>
      <c r="K711" s="191"/>
      <c r="L711" s="180" t="s">
        <v>79</v>
      </c>
      <c r="M711" s="180" t="s">
        <v>12</v>
      </c>
      <c r="N711" s="184">
        <v>115043.51</v>
      </c>
      <c r="O711" s="184">
        <v>157960</v>
      </c>
      <c r="P711" s="184">
        <v>0</v>
      </c>
      <c r="Q711" s="184">
        <v>97743</v>
      </c>
      <c r="R711" s="184">
        <v>157960</v>
      </c>
      <c r="S711" s="184"/>
      <c r="T711" s="192">
        <v>41275</v>
      </c>
      <c r="U711" s="193">
        <v>1</v>
      </c>
      <c r="V711" s="39"/>
      <c r="W711" s="36">
        <v>97743</v>
      </c>
      <c r="X711" s="37">
        <v>0</v>
      </c>
      <c r="Y711" s="38" t="s">
        <v>61</v>
      </c>
      <c r="Z711" s="37">
        <v>0</v>
      </c>
      <c r="AA711" s="164">
        <v>9.9999990438400133E-2</v>
      </c>
      <c r="AC711" s="165"/>
    </row>
    <row r="712" spans="1:29" ht="15.75" x14ac:dyDescent="0.25">
      <c r="A712" s="180" t="s">
        <v>1554</v>
      </c>
      <c r="B712" s="188" t="s">
        <v>1555</v>
      </c>
      <c r="C712" s="188"/>
      <c r="D712" s="176" t="s">
        <v>56</v>
      </c>
      <c r="E712" s="189">
        <v>41248</v>
      </c>
      <c r="F712" s="190">
        <v>41255</v>
      </c>
      <c r="G712" s="180"/>
      <c r="H712" s="180" t="s">
        <v>78</v>
      </c>
      <c r="I712" s="180" t="s">
        <v>103</v>
      </c>
      <c r="J712" s="187">
        <v>41957.95</v>
      </c>
      <c r="K712" s="191"/>
      <c r="L712" s="180" t="s">
        <v>111</v>
      </c>
      <c r="M712" s="180" t="s">
        <v>12</v>
      </c>
      <c r="N712" s="184">
        <v>59013.599999999999</v>
      </c>
      <c r="O712" s="184">
        <v>17150</v>
      </c>
      <c r="P712" s="184">
        <v>0</v>
      </c>
      <c r="Q712" s="184">
        <v>50139</v>
      </c>
      <c r="R712" s="184">
        <v>89140</v>
      </c>
      <c r="S712" s="184"/>
      <c r="T712" s="192">
        <v>41244</v>
      </c>
      <c r="U712" s="193">
        <v>0.19239398698676238</v>
      </c>
      <c r="V712" s="39"/>
      <c r="W712" s="36">
        <v>50139</v>
      </c>
      <c r="X712" s="37">
        <v>0</v>
      </c>
      <c r="Y712" s="38" t="s">
        <v>61</v>
      </c>
      <c r="Z712" s="37">
        <v>0</v>
      </c>
      <c r="AA712" s="164">
        <v>9.9999944080689351E-2</v>
      </c>
      <c r="AC712" s="165"/>
    </row>
    <row r="713" spans="1:29" ht="15.75" x14ac:dyDescent="0.25">
      <c r="A713" s="180" t="s">
        <v>1556</v>
      </c>
      <c r="B713" s="188" t="s">
        <v>1557</v>
      </c>
      <c r="C713" s="188"/>
      <c r="D713" s="176" t="s">
        <v>56</v>
      </c>
      <c r="E713" s="189">
        <v>41234</v>
      </c>
      <c r="F713" s="178" t="s">
        <v>57</v>
      </c>
      <c r="G713" s="180"/>
      <c r="H713" s="180" t="s">
        <v>58</v>
      </c>
      <c r="I713" s="180" t="s">
        <v>59</v>
      </c>
      <c r="J713" s="187">
        <v>10327.75</v>
      </c>
      <c r="K713" s="191"/>
      <c r="L713" s="180" t="s">
        <v>60</v>
      </c>
      <c r="M713" s="180" t="s">
        <v>12</v>
      </c>
      <c r="N713" s="184">
        <v>9177.2000000000007</v>
      </c>
      <c r="O713" s="184">
        <v>0</v>
      </c>
      <c r="P713" s="184">
        <v>0</v>
      </c>
      <c r="Q713" s="184">
        <v>7797.11</v>
      </c>
      <c r="R713" s="184">
        <v>10090</v>
      </c>
      <c r="S713" s="184"/>
      <c r="T713" s="192">
        <v>41214</v>
      </c>
      <c r="U713" s="193" t="s">
        <v>57</v>
      </c>
      <c r="V713" s="39"/>
      <c r="W713" s="36">
        <v>7797.11</v>
      </c>
      <c r="X713" s="37">
        <v>0</v>
      </c>
      <c r="Y713" s="38" t="s">
        <v>61</v>
      </c>
      <c r="Z713" s="37">
        <v>0</v>
      </c>
      <c r="AA713" s="164">
        <v>0.10000018338929961</v>
      </c>
      <c r="AC713" s="165"/>
    </row>
    <row r="714" spans="1:29" ht="15.75" x14ac:dyDescent="0.25">
      <c r="A714" s="180" t="s">
        <v>1558</v>
      </c>
      <c r="B714" s="188" t="s">
        <v>1559</v>
      </c>
      <c r="C714" s="188"/>
      <c r="D714" s="176" t="s">
        <v>56</v>
      </c>
      <c r="E714" s="189">
        <v>41250</v>
      </c>
      <c r="F714" s="178" t="s">
        <v>57</v>
      </c>
      <c r="G714" s="180"/>
      <c r="H714" s="180" t="s">
        <v>58</v>
      </c>
      <c r="I714" s="180" t="s">
        <v>97</v>
      </c>
      <c r="J714" s="187">
        <v>25331.02</v>
      </c>
      <c r="K714" s="191"/>
      <c r="L714" s="180" t="s">
        <v>67</v>
      </c>
      <c r="M714" s="180" t="s">
        <v>14</v>
      </c>
      <c r="N714" s="184">
        <v>29543.45</v>
      </c>
      <c r="O714" s="184">
        <v>1565.55</v>
      </c>
      <c r="P714" s="184">
        <v>0</v>
      </c>
      <c r="Q714" s="184">
        <v>25100</v>
      </c>
      <c r="R714" s="184">
        <v>32500</v>
      </c>
      <c r="S714" s="184"/>
      <c r="T714" s="192">
        <v>41244</v>
      </c>
      <c r="U714" s="193">
        <v>4.8170769230769232E-2</v>
      </c>
      <c r="V714" s="39"/>
      <c r="W714" s="36">
        <v>25100</v>
      </c>
      <c r="X714" s="37">
        <v>0</v>
      </c>
      <c r="Y714" s="38" t="s">
        <v>61</v>
      </c>
      <c r="Z714" s="37">
        <v>0</v>
      </c>
      <c r="AA714" s="164">
        <v>0.10002792568045571</v>
      </c>
      <c r="AC714" s="165"/>
    </row>
    <row r="715" spans="1:29" ht="15.75" x14ac:dyDescent="0.25">
      <c r="A715" s="180" t="s">
        <v>1560</v>
      </c>
      <c r="B715" s="188" t="s">
        <v>1561</v>
      </c>
      <c r="C715" s="188"/>
      <c r="D715" s="176" t="s">
        <v>56</v>
      </c>
      <c r="E715" s="189">
        <v>41243</v>
      </c>
      <c r="F715" s="178" t="s">
        <v>57</v>
      </c>
      <c r="G715" s="180"/>
      <c r="H715" s="180" t="s">
        <v>58</v>
      </c>
      <c r="I715" s="180" t="s">
        <v>59</v>
      </c>
      <c r="J715" s="187">
        <v>27936.35</v>
      </c>
      <c r="K715" s="191"/>
      <c r="L715" s="180" t="s">
        <v>60</v>
      </c>
      <c r="M715" s="180" t="s">
        <v>12</v>
      </c>
      <c r="N715" s="184">
        <v>19006.009999999998</v>
      </c>
      <c r="O715" s="184">
        <v>1680</v>
      </c>
      <c r="P715" s="184">
        <v>0</v>
      </c>
      <c r="Q715" s="184">
        <v>21005</v>
      </c>
      <c r="R715" s="184">
        <v>27950</v>
      </c>
      <c r="S715" s="184"/>
      <c r="T715" s="192">
        <v>41306</v>
      </c>
      <c r="U715" s="193">
        <v>6.0107334525939179E-2</v>
      </c>
      <c r="V715" s="39" t="s">
        <v>957</v>
      </c>
      <c r="W715" s="36">
        <v>16147.84</v>
      </c>
      <c r="X715" s="37">
        <v>-4857.16</v>
      </c>
      <c r="Y715" s="38" t="s">
        <v>61</v>
      </c>
      <c r="Z715" s="37">
        <v>-4857.16</v>
      </c>
      <c r="AA715" s="164">
        <v>0.10000013427333276</v>
      </c>
      <c r="AC715" s="165"/>
    </row>
    <row r="716" spans="1:29" ht="15.75" x14ac:dyDescent="0.25">
      <c r="A716" s="180" t="s">
        <v>1562</v>
      </c>
      <c r="B716" s="188" t="s">
        <v>1563</v>
      </c>
      <c r="C716" s="188"/>
      <c r="D716" s="176" t="s">
        <v>56</v>
      </c>
      <c r="E716" s="189">
        <v>41264</v>
      </c>
      <c r="F716" s="190">
        <v>41445</v>
      </c>
      <c r="G716" s="180"/>
      <c r="H716" s="180" t="s">
        <v>58</v>
      </c>
      <c r="I716" s="180" t="s">
        <v>97</v>
      </c>
      <c r="J716" s="187">
        <v>25844.89</v>
      </c>
      <c r="K716" s="191"/>
      <c r="L716" s="180" t="s">
        <v>111</v>
      </c>
      <c r="M716" s="180" t="s">
        <v>12</v>
      </c>
      <c r="N716" s="184">
        <v>30873.17</v>
      </c>
      <c r="O716" s="184">
        <v>0</v>
      </c>
      <c r="P716" s="184">
        <v>0</v>
      </c>
      <c r="Q716" s="184">
        <v>26230.39</v>
      </c>
      <c r="R716" s="184">
        <v>50360</v>
      </c>
      <c r="S716" s="184"/>
      <c r="T716" s="192">
        <v>41244</v>
      </c>
      <c r="U716" s="193" t="s">
        <v>57</v>
      </c>
      <c r="V716" s="39" t="s">
        <v>207</v>
      </c>
      <c r="W716" s="36">
        <v>26230.39</v>
      </c>
      <c r="X716" s="37">
        <v>0</v>
      </c>
      <c r="Y716" s="38" t="s">
        <v>61</v>
      </c>
      <c r="Z716" s="37">
        <v>0</v>
      </c>
      <c r="AA716" s="164">
        <v>0.1000000345607539</v>
      </c>
      <c r="AC716" s="165"/>
    </row>
    <row r="717" spans="1:29" ht="15.75" x14ac:dyDescent="0.25">
      <c r="A717" s="180" t="s">
        <v>1564</v>
      </c>
      <c r="B717" s="188" t="s">
        <v>1565</v>
      </c>
      <c r="C717" s="188"/>
      <c r="D717" s="176" t="s">
        <v>56</v>
      </c>
      <c r="E717" s="189">
        <v>41254</v>
      </c>
      <c r="F717" s="178" t="s">
        <v>57</v>
      </c>
      <c r="G717" s="180"/>
      <c r="H717" s="180" t="s">
        <v>58</v>
      </c>
      <c r="I717" s="180" t="s">
        <v>59</v>
      </c>
      <c r="J717" s="187">
        <v>0</v>
      </c>
      <c r="K717" s="191"/>
      <c r="L717" s="180" t="s">
        <v>223</v>
      </c>
      <c r="M717" s="180" t="s">
        <v>16</v>
      </c>
      <c r="N717" s="184">
        <v>8572.2199999999993</v>
      </c>
      <c r="O717" s="184">
        <v>9430</v>
      </c>
      <c r="P717" s="184">
        <v>0</v>
      </c>
      <c r="Q717" s="184">
        <v>7283.11</v>
      </c>
      <c r="R717" s="184">
        <v>9430</v>
      </c>
      <c r="S717" s="184"/>
      <c r="T717" s="192">
        <v>41244</v>
      </c>
      <c r="U717" s="193">
        <v>1</v>
      </c>
      <c r="V717" s="39"/>
      <c r="W717" s="36">
        <v>7283.11</v>
      </c>
      <c r="X717" s="37">
        <v>0</v>
      </c>
      <c r="Y717" s="38" t="s">
        <v>61</v>
      </c>
      <c r="Z717" s="37">
        <v>0</v>
      </c>
      <c r="AA717" s="164">
        <v>9.9999939688905304E-2</v>
      </c>
      <c r="AC717" s="165"/>
    </row>
    <row r="718" spans="1:29" ht="15.75" x14ac:dyDescent="0.25">
      <c r="A718" s="180" t="s">
        <v>1566</v>
      </c>
      <c r="B718" s="188" t="s">
        <v>1567</v>
      </c>
      <c r="C718" s="188"/>
      <c r="D718" s="176" t="s">
        <v>56</v>
      </c>
      <c r="E718" s="189">
        <v>41250</v>
      </c>
      <c r="F718" s="178" t="s">
        <v>57</v>
      </c>
      <c r="G718" s="180"/>
      <c r="H718" s="180" t="s">
        <v>58</v>
      </c>
      <c r="I718" s="180" t="s">
        <v>97</v>
      </c>
      <c r="J718" s="187">
        <v>7958.85</v>
      </c>
      <c r="K718" s="191"/>
      <c r="L718" s="180" t="s">
        <v>64</v>
      </c>
      <c r="M718" s="180" t="s">
        <v>12</v>
      </c>
      <c r="N718" s="184">
        <v>28541.54</v>
      </c>
      <c r="O718" s="184">
        <v>0</v>
      </c>
      <c r="P718" s="184">
        <v>0</v>
      </c>
      <c r="Q718" s="184">
        <v>24698.46</v>
      </c>
      <c r="R718" s="184">
        <v>44590</v>
      </c>
      <c r="S718" s="184"/>
      <c r="T718" s="192">
        <v>41244</v>
      </c>
      <c r="U718" s="193" t="s">
        <v>57</v>
      </c>
      <c r="V718" s="39" t="s">
        <v>944</v>
      </c>
      <c r="W718" s="36">
        <v>24698.46</v>
      </c>
      <c r="X718" s="37">
        <v>0</v>
      </c>
      <c r="Y718" s="38" t="s">
        <v>61</v>
      </c>
      <c r="Z718" s="37">
        <v>0</v>
      </c>
      <c r="AA718" s="164">
        <v>7.9999985772316595E-2</v>
      </c>
      <c r="AC718" s="165"/>
    </row>
    <row r="719" spans="1:29" ht="15.75" x14ac:dyDescent="0.25">
      <c r="A719" s="180" t="s">
        <v>1568</v>
      </c>
      <c r="B719" s="188" t="s">
        <v>1569</v>
      </c>
      <c r="C719" s="188"/>
      <c r="D719" s="176" t="s">
        <v>56</v>
      </c>
      <c r="E719" s="189">
        <v>41316</v>
      </c>
      <c r="F719" s="178" t="s">
        <v>57</v>
      </c>
      <c r="G719" s="180"/>
      <c r="H719" s="180" t="s">
        <v>58</v>
      </c>
      <c r="I719" s="180" t="s">
        <v>59</v>
      </c>
      <c r="J719" s="187">
        <v>0</v>
      </c>
      <c r="K719" s="191"/>
      <c r="L719" s="180" t="s">
        <v>235</v>
      </c>
      <c r="M719" s="180" t="s">
        <v>12</v>
      </c>
      <c r="N719" s="184">
        <v>23868.38</v>
      </c>
      <c r="O719" s="184">
        <v>480</v>
      </c>
      <c r="P719" s="184">
        <v>0</v>
      </c>
      <c r="Q719" s="184">
        <v>20279</v>
      </c>
      <c r="R719" s="184">
        <v>26260</v>
      </c>
      <c r="S719" s="184"/>
      <c r="T719" s="192">
        <v>41306</v>
      </c>
      <c r="U719" s="193">
        <v>1.827875095201828E-2</v>
      </c>
      <c r="V719" s="39"/>
      <c r="W719" s="36">
        <v>20279</v>
      </c>
      <c r="X719" s="37">
        <v>0</v>
      </c>
      <c r="Y719" s="38" t="s">
        <v>61</v>
      </c>
      <c r="Z719" s="37">
        <v>0</v>
      </c>
      <c r="AA719" s="164">
        <v>9.99998617417861E-2</v>
      </c>
      <c r="AC719" s="165"/>
    </row>
    <row r="720" spans="1:29" ht="15.75" x14ac:dyDescent="0.25">
      <c r="A720" s="180" t="s">
        <v>1570</v>
      </c>
      <c r="B720" s="188" t="s">
        <v>1571</v>
      </c>
      <c r="C720" s="188"/>
      <c r="D720" s="176" t="s">
        <v>56</v>
      </c>
      <c r="E720" s="189">
        <v>41579</v>
      </c>
      <c r="F720" s="178">
        <v>41584</v>
      </c>
      <c r="G720" s="180"/>
      <c r="H720" s="180" t="s">
        <v>58</v>
      </c>
      <c r="I720" s="180" t="s">
        <v>103</v>
      </c>
      <c r="J720" s="187">
        <v>128562.06</v>
      </c>
      <c r="K720" s="191"/>
      <c r="L720" s="180" t="s">
        <v>133</v>
      </c>
      <c r="M720" s="180" t="s">
        <v>13</v>
      </c>
      <c r="N720" s="184">
        <v>8612.11</v>
      </c>
      <c r="O720" s="184">
        <v>62920</v>
      </c>
      <c r="P720" s="184">
        <v>36996</v>
      </c>
      <c r="Q720" s="184">
        <v>7317</v>
      </c>
      <c r="R720" s="184">
        <v>184120</v>
      </c>
      <c r="S720" s="184"/>
      <c r="T720" s="192">
        <v>41579</v>
      </c>
      <c r="U720" s="193">
        <v>0.34173365196610905</v>
      </c>
      <c r="V720" s="39"/>
      <c r="W720" s="36">
        <v>7317</v>
      </c>
      <c r="X720" s="37">
        <v>0</v>
      </c>
      <c r="Y720" s="38" t="s">
        <v>61</v>
      </c>
      <c r="Z720" s="37">
        <v>0</v>
      </c>
      <c r="AA720" s="164">
        <v>0.10000012772713407</v>
      </c>
      <c r="AC720" s="165"/>
    </row>
    <row r="721" spans="1:29" ht="15.75" x14ac:dyDescent="0.25">
      <c r="A721" s="180" t="s">
        <v>1572</v>
      </c>
      <c r="B721" s="188" t="s">
        <v>1573</v>
      </c>
      <c r="C721" s="188"/>
      <c r="D721" s="176" t="s">
        <v>56</v>
      </c>
      <c r="E721" s="189">
        <v>41248</v>
      </c>
      <c r="F721" s="190">
        <v>41249</v>
      </c>
      <c r="G721" s="180"/>
      <c r="H721" s="180" t="s">
        <v>78</v>
      </c>
      <c r="I721" s="180" t="s">
        <v>97</v>
      </c>
      <c r="J721" s="187">
        <v>62307.68</v>
      </c>
      <c r="K721" s="191"/>
      <c r="L721" s="180" t="s">
        <v>67</v>
      </c>
      <c r="M721" s="180" t="s">
        <v>14</v>
      </c>
      <c r="N721" s="184">
        <v>58850</v>
      </c>
      <c r="O721" s="184">
        <v>64740</v>
      </c>
      <c r="P721" s="184">
        <v>0</v>
      </c>
      <c r="Q721" s="184">
        <v>50000</v>
      </c>
      <c r="R721" s="184">
        <v>64740</v>
      </c>
      <c r="S721" s="184"/>
      <c r="T721" s="192">
        <v>41244</v>
      </c>
      <c r="U721" s="193">
        <v>1</v>
      </c>
      <c r="V721" s="39" t="s">
        <v>1111</v>
      </c>
      <c r="W721" s="36">
        <v>50000</v>
      </c>
      <c r="X721" s="37">
        <v>0</v>
      </c>
      <c r="Y721" s="38" t="s">
        <v>61</v>
      </c>
      <c r="Z721" s="37">
        <v>0</v>
      </c>
      <c r="AA721" s="164">
        <v>0.10000000000000009</v>
      </c>
      <c r="AC721" s="165"/>
    </row>
    <row r="722" spans="1:29" ht="15.75" x14ac:dyDescent="0.25">
      <c r="A722" s="180" t="s">
        <v>1574</v>
      </c>
      <c r="B722" s="188" t="s">
        <v>1575</v>
      </c>
      <c r="C722" s="188"/>
      <c r="D722" s="176" t="s">
        <v>56</v>
      </c>
      <c r="E722" s="189">
        <v>41359</v>
      </c>
      <c r="F722" s="190">
        <v>41361</v>
      </c>
      <c r="G722" s="180"/>
      <c r="H722" s="180" t="s">
        <v>78</v>
      </c>
      <c r="I722" s="180" t="s">
        <v>97</v>
      </c>
      <c r="J722" s="187">
        <v>67256.3</v>
      </c>
      <c r="K722" s="191"/>
      <c r="L722" s="180" t="s">
        <v>111</v>
      </c>
      <c r="M722" s="180" t="s">
        <v>12</v>
      </c>
      <c r="N722" s="184">
        <v>55941.279999999999</v>
      </c>
      <c r="O722" s="184">
        <v>5910</v>
      </c>
      <c r="P722" s="184">
        <v>0</v>
      </c>
      <c r="Q722" s="184">
        <v>47528.7</v>
      </c>
      <c r="R722" s="184">
        <v>74440</v>
      </c>
      <c r="S722" s="184"/>
      <c r="T722" s="192">
        <v>41334</v>
      </c>
      <c r="U722" s="193">
        <v>7.9392799570123587E-2</v>
      </c>
      <c r="V722" s="39"/>
      <c r="W722" s="36">
        <v>47528.7</v>
      </c>
      <c r="X722" s="37">
        <v>0</v>
      </c>
      <c r="Y722" s="38" t="s">
        <v>61</v>
      </c>
      <c r="Z722" s="37">
        <v>0</v>
      </c>
      <c r="AA722" s="164">
        <v>0.1000000019663474</v>
      </c>
      <c r="AC722" s="165"/>
    </row>
    <row r="723" spans="1:29" ht="15.75" x14ac:dyDescent="0.25">
      <c r="A723" s="180" t="s">
        <v>1576</v>
      </c>
      <c r="B723" s="188" t="s">
        <v>1577</v>
      </c>
      <c r="C723" s="188"/>
      <c r="D723" s="176" t="s">
        <v>56</v>
      </c>
      <c r="E723" s="189">
        <v>41248</v>
      </c>
      <c r="F723" s="178" t="s">
        <v>57</v>
      </c>
      <c r="G723" s="180"/>
      <c r="H723" s="180" t="s">
        <v>58</v>
      </c>
      <c r="I723" s="180" t="s">
        <v>103</v>
      </c>
      <c r="J723" s="187">
        <v>16881.63</v>
      </c>
      <c r="K723" s="191"/>
      <c r="L723" s="180" t="s">
        <v>60</v>
      </c>
      <c r="M723" s="180" t="s">
        <v>12</v>
      </c>
      <c r="N723" s="184">
        <v>17706.79</v>
      </c>
      <c r="O723" s="184">
        <v>10170</v>
      </c>
      <c r="P723" s="184">
        <v>10171</v>
      </c>
      <c r="Q723" s="184">
        <v>15044</v>
      </c>
      <c r="R723" s="184">
        <v>19480</v>
      </c>
      <c r="S723" s="184"/>
      <c r="T723" s="192">
        <v>41244</v>
      </c>
      <c r="U723" s="193">
        <v>0.52207392197125257</v>
      </c>
      <c r="V723" s="39" t="s">
        <v>207</v>
      </c>
      <c r="W723" s="36">
        <v>15044</v>
      </c>
      <c r="X723" s="37">
        <v>0</v>
      </c>
      <c r="Y723" s="38" t="s">
        <v>61</v>
      </c>
      <c r="Z723" s="37">
        <v>0</v>
      </c>
      <c r="AA723" s="164">
        <v>0.10000012424613658</v>
      </c>
      <c r="AC723" s="165"/>
    </row>
    <row r="724" spans="1:29" ht="15.75" x14ac:dyDescent="0.25">
      <c r="A724" s="180" t="s">
        <v>1578</v>
      </c>
      <c r="B724" s="188" t="s">
        <v>1579</v>
      </c>
      <c r="C724" s="188"/>
      <c r="D724" s="176" t="s">
        <v>56</v>
      </c>
      <c r="E724" s="189">
        <v>41337</v>
      </c>
      <c r="F724" s="178" t="s">
        <v>57</v>
      </c>
      <c r="G724" s="180"/>
      <c r="H724" s="180" t="s">
        <v>58</v>
      </c>
      <c r="I724" s="180" t="s">
        <v>103</v>
      </c>
      <c r="J724" s="187">
        <v>25919.7</v>
      </c>
      <c r="K724" s="191"/>
      <c r="L724" s="180" t="s">
        <v>60</v>
      </c>
      <c r="M724" s="180" t="s">
        <v>12</v>
      </c>
      <c r="N724" s="184">
        <v>24288.18</v>
      </c>
      <c r="O724" s="184">
        <v>0</v>
      </c>
      <c r="P724" s="184">
        <v>0</v>
      </c>
      <c r="Q724" s="184">
        <v>20635.669999999998</v>
      </c>
      <c r="R724" s="184">
        <v>26720</v>
      </c>
      <c r="S724" s="184"/>
      <c r="T724" s="192">
        <v>41334</v>
      </c>
      <c r="U724" s="193" t="s">
        <v>57</v>
      </c>
      <c r="V724" s="39"/>
      <c r="W724" s="36">
        <v>20635.669999999998</v>
      </c>
      <c r="X724" s="37">
        <v>0</v>
      </c>
      <c r="Y724" s="38" t="s">
        <v>61</v>
      </c>
      <c r="Z724" s="37">
        <v>0</v>
      </c>
      <c r="AA724" s="164">
        <v>9.9999837410649217E-2</v>
      </c>
      <c r="AC724" s="165"/>
    </row>
    <row r="725" spans="1:29" ht="15.75" x14ac:dyDescent="0.25">
      <c r="A725" s="180" t="s">
        <v>1580</v>
      </c>
      <c r="B725" s="188" t="s">
        <v>1581</v>
      </c>
      <c r="C725" s="188"/>
      <c r="D725" s="176" t="s">
        <v>56</v>
      </c>
      <c r="E725" s="189">
        <v>41628</v>
      </c>
      <c r="F725" s="178">
        <v>41656</v>
      </c>
      <c r="G725" s="180"/>
      <c r="H725" s="180" t="s">
        <v>78</v>
      </c>
      <c r="I725" s="180" t="s">
        <v>97</v>
      </c>
      <c r="J725" s="187">
        <v>14282.16</v>
      </c>
      <c r="K725" s="191"/>
      <c r="L725" s="180" t="s">
        <v>235</v>
      </c>
      <c r="M725" s="180" t="s">
        <v>12</v>
      </c>
      <c r="N725" s="184">
        <v>96423.26</v>
      </c>
      <c r="O725" s="184">
        <v>0</v>
      </c>
      <c r="P725" s="184">
        <v>0</v>
      </c>
      <c r="Q725" s="184">
        <v>83440</v>
      </c>
      <c r="R725" s="184">
        <v>118970</v>
      </c>
      <c r="S725" s="184"/>
      <c r="T725" s="192">
        <v>41609</v>
      </c>
      <c r="U725" s="193" t="s">
        <v>57</v>
      </c>
      <c r="V725" s="39"/>
      <c r="W725" s="36">
        <v>83440</v>
      </c>
      <c r="X725" s="37">
        <v>0</v>
      </c>
      <c r="Y725" s="38" t="s">
        <v>61</v>
      </c>
      <c r="Z725" s="37">
        <v>0</v>
      </c>
      <c r="AA725" s="164">
        <v>7.999995519753389E-2</v>
      </c>
      <c r="AC725" s="165"/>
    </row>
    <row r="726" spans="1:29" ht="15.75" x14ac:dyDescent="0.25">
      <c r="A726" s="203" t="s">
        <v>1582</v>
      </c>
      <c r="B726" s="188" t="s">
        <v>1583</v>
      </c>
      <c r="C726" s="188"/>
      <c r="D726" s="176" t="s">
        <v>56</v>
      </c>
      <c r="E726" s="189">
        <v>41281</v>
      </c>
      <c r="F726" s="178" t="s">
        <v>57</v>
      </c>
      <c r="G726" s="180"/>
      <c r="H726" s="180" t="s">
        <v>58</v>
      </c>
      <c r="I726" s="180" t="s">
        <v>59</v>
      </c>
      <c r="J726" s="187">
        <v>47958.21</v>
      </c>
      <c r="K726" s="191"/>
      <c r="L726" s="180" t="s">
        <v>67</v>
      </c>
      <c r="M726" s="180" t="s">
        <v>14</v>
      </c>
      <c r="N726" s="184">
        <v>30159.75</v>
      </c>
      <c r="O726" s="184">
        <v>33180</v>
      </c>
      <c r="P726" s="184">
        <v>0</v>
      </c>
      <c r="Q726" s="184">
        <v>25624.26</v>
      </c>
      <c r="R726" s="184">
        <v>33180</v>
      </c>
      <c r="S726" s="184"/>
      <c r="T726" s="192">
        <v>41275</v>
      </c>
      <c r="U726" s="193">
        <v>1</v>
      </c>
      <c r="V726" s="39" t="s">
        <v>489</v>
      </c>
      <c r="W726" s="36">
        <v>25624.26</v>
      </c>
      <c r="X726" s="37">
        <v>0</v>
      </c>
      <c r="Y726" s="38" t="s">
        <v>61</v>
      </c>
      <c r="Z726" s="37">
        <v>0</v>
      </c>
      <c r="AA726" s="164">
        <v>9.9999853380767112E-2</v>
      </c>
      <c r="AC726" s="165"/>
    </row>
    <row r="727" spans="1:29" ht="15.75" x14ac:dyDescent="0.25">
      <c r="A727" s="180" t="s">
        <v>1584</v>
      </c>
      <c r="B727" s="188" t="s">
        <v>1585</v>
      </c>
      <c r="C727" s="188"/>
      <c r="D727" s="176" t="s">
        <v>56</v>
      </c>
      <c r="E727" s="189">
        <v>41317</v>
      </c>
      <c r="F727" s="190">
        <v>41393</v>
      </c>
      <c r="G727" s="180"/>
      <c r="H727" s="180" t="s">
        <v>78</v>
      </c>
      <c r="I727" s="180" t="s">
        <v>59</v>
      </c>
      <c r="J727" s="187">
        <v>80771.399999999994</v>
      </c>
      <c r="K727" s="191"/>
      <c r="L727" s="180" t="s">
        <v>64</v>
      </c>
      <c r="M727" s="180" t="s">
        <v>12</v>
      </c>
      <c r="N727" s="184">
        <v>73646.490000000005</v>
      </c>
      <c r="O727" s="184">
        <v>12710</v>
      </c>
      <c r="P727" s="184">
        <v>0</v>
      </c>
      <c r="Q727" s="184">
        <v>62571.360000000001</v>
      </c>
      <c r="R727" s="184">
        <v>93920</v>
      </c>
      <c r="S727" s="184"/>
      <c r="T727" s="192">
        <v>41365</v>
      </c>
      <c r="U727" s="193">
        <v>0.13532793867120954</v>
      </c>
      <c r="V727" s="39" t="s">
        <v>155</v>
      </c>
      <c r="W727" s="36">
        <v>62571.360000000001</v>
      </c>
      <c r="X727" s="37">
        <v>0</v>
      </c>
      <c r="Y727" s="38" t="s">
        <v>61</v>
      </c>
      <c r="Z727" s="37">
        <v>0</v>
      </c>
      <c r="AA727" s="164">
        <v>9.9999989245923571E-2</v>
      </c>
      <c r="AC727" s="165"/>
    </row>
    <row r="728" spans="1:29" ht="15.75" x14ac:dyDescent="0.25">
      <c r="A728" s="180" t="s">
        <v>1586</v>
      </c>
      <c r="B728" s="188" t="s">
        <v>1587</v>
      </c>
      <c r="C728" s="188"/>
      <c r="D728" s="176" t="s">
        <v>56</v>
      </c>
      <c r="E728" s="189">
        <v>41264</v>
      </c>
      <c r="F728" s="178" t="s">
        <v>57</v>
      </c>
      <c r="G728" s="180"/>
      <c r="H728" s="180" t="s">
        <v>58</v>
      </c>
      <c r="I728" s="180" t="s">
        <v>59</v>
      </c>
      <c r="J728" s="187">
        <v>20696.88</v>
      </c>
      <c r="K728" s="191"/>
      <c r="L728" s="180" t="s">
        <v>60</v>
      </c>
      <c r="M728" s="180" t="s">
        <v>12</v>
      </c>
      <c r="N728" s="184">
        <v>10677.74</v>
      </c>
      <c r="O728" s="184">
        <v>0</v>
      </c>
      <c r="P728" s="184">
        <v>0</v>
      </c>
      <c r="Q728" s="184">
        <v>14354</v>
      </c>
      <c r="R728" s="184">
        <v>20697</v>
      </c>
      <c r="S728" s="184"/>
      <c r="T728" s="192">
        <v>41244</v>
      </c>
      <c r="U728" s="193" t="s">
        <v>57</v>
      </c>
      <c r="V728" s="39" t="s">
        <v>112</v>
      </c>
      <c r="W728" s="36">
        <v>9072</v>
      </c>
      <c r="X728" s="37">
        <v>-5282</v>
      </c>
      <c r="Y728" s="38" t="s">
        <v>61</v>
      </c>
      <c r="Z728" s="37">
        <v>-5282</v>
      </c>
      <c r="AA728" s="164">
        <v>9.9999587927936728E-2</v>
      </c>
      <c r="AC728" s="165"/>
    </row>
    <row r="729" spans="1:29" ht="15.75" x14ac:dyDescent="0.25">
      <c r="A729" s="180" t="s">
        <v>1588</v>
      </c>
      <c r="B729" s="188" t="s">
        <v>1589</v>
      </c>
      <c r="C729" s="188"/>
      <c r="D729" s="176" t="s">
        <v>56</v>
      </c>
      <c r="E729" s="189">
        <v>41353</v>
      </c>
      <c r="F729" s="190">
        <v>41359</v>
      </c>
      <c r="G729" s="180"/>
      <c r="H729" s="180" t="s">
        <v>78</v>
      </c>
      <c r="I729" s="180" t="s">
        <v>97</v>
      </c>
      <c r="J729" s="187">
        <v>62629.68</v>
      </c>
      <c r="K729" s="191"/>
      <c r="L729" s="180" t="s">
        <v>79</v>
      </c>
      <c r="M729" s="180" t="s">
        <v>12</v>
      </c>
      <c r="N729" s="184">
        <v>73368.3</v>
      </c>
      <c r="O729" s="184">
        <v>26370</v>
      </c>
      <c r="P729" s="184">
        <v>0</v>
      </c>
      <c r="Q729" s="184">
        <v>62335</v>
      </c>
      <c r="R729" s="184">
        <v>80710</v>
      </c>
      <c r="S729" s="184"/>
      <c r="T729" s="192">
        <v>41334</v>
      </c>
      <c r="U729" s="193">
        <v>0.32672531284846984</v>
      </c>
      <c r="V729" s="39"/>
      <c r="W729" s="36">
        <v>62335</v>
      </c>
      <c r="X729" s="37">
        <v>0</v>
      </c>
      <c r="Y729" s="38" t="s">
        <v>61</v>
      </c>
      <c r="Z729" s="37">
        <v>0</v>
      </c>
      <c r="AA729" s="164">
        <v>0.10000007496426067</v>
      </c>
      <c r="AC729" s="165"/>
    </row>
    <row r="730" spans="1:29" ht="15.75" x14ac:dyDescent="0.25">
      <c r="A730" s="180" t="s">
        <v>1590</v>
      </c>
      <c r="B730" s="188" t="s">
        <v>1591</v>
      </c>
      <c r="C730" s="188"/>
      <c r="D730" s="176" t="s">
        <v>56</v>
      </c>
      <c r="E730" s="189">
        <v>41376</v>
      </c>
      <c r="F730" s="178" t="s">
        <v>57</v>
      </c>
      <c r="G730" s="180"/>
      <c r="H730" s="180" t="s">
        <v>58</v>
      </c>
      <c r="I730" s="180" t="s">
        <v>59</v>
      </c>
      <c r="J730" s="187">
        <v>0</v>
      </c>
      <c r="K730" s="191"/>
      <c r="L730" s="180" t="s">
        <v>60</v>
      </c>
      <c r="M730" s="180" t="s">
        <v>12</v>
      </c>
      <c r="N730" s="184">
        <v>27373.41</v>
      </c>
      <c r="O730" s="184">
        <v>0</v>
      </c>
      <c r="P730" s="184">
        <v>0</v>
      </c>
      <c r="Q730" s="184">
        <v>23256.93</v>
      </c>
      <c r="R730" s="184">
        <v>30110</v>
      </c>
      <c r="S730" s="184"/>
      <c r="T730" s="192">
        <v>41365</v>
      </c>
      <c r="U730" s="193" t="s">
        <v>57</v>
      </c>
      <c r="V730" s="39"/>
      <c r="W730" s="36">
        <v>23256.93</v>
      </c>
      <c r="X730" s="37">
        <v>0</v>
      </c>
      <c r="Y730" s="38" t="s">
        <v>61</v>
      </c>
      <c r="Z730" s="37">
        <v>0</v>
      </c>
      <c r="AA730" s="164">
        <v>0.10000013622710724</v>
      </c>
      <c r="AC730" s="165"/>
    </row>
    <row r="731" spans="1:29" ht="15.75" x14ac:dyDescent="0.25">
      <c r="A731" s="180" t="s">
        <v>1592</v>
      </c>
      <c r="B731" s="188" t="s">
        <v>1593</v>
      </c>
      <c r="C731" s="188"/>
      <c r="D731" s="176" t="s">
        <v>56</v>
      </c>
      <c r="E731" s="189">
        <v>41285</v>
      </c>
      <c r="F731" s="178" t="s">
        <v>57</v>
      </c>
      <c r="G731" s="180"/>
      <c r="H731" s="180" t="s">
        <v>58</v>
      </c>
      <c r="I731" s="180" t="s">
        <v>103</v>
      </c>
      <c r="J731" s="187">
        <v>27630.84</v>
      </c>
      <c r="K731" s="191"/>
      <c r="L731" s="180" t="s">
        <v>129</v>
      </c>
      <c r="M731" s="180" t="s">
        <v>13</v>
      </c>
      <c r="N731" s="184">
        <v>20213.8</v>
      </c>
      <c r="O731" s="184">
        <v>0</v>
      </c>
      <c r="P731" s="184">
        <v>0</v>
      </c>
      <c r="Q731" s="184">
        <v>17174</v>
      </c>
      <c r="R731" s="184">
        <v>22240</v>
      </c>
      <c r="S731" s="184"/>
      <c r="T731" s="192">
        <v>41275</v>
      </c>
      <c r="U731" s="193" t="s">
        <v>57</v>
      </c>
      <c r="V731" s="39"/>
      <c r="W731" s="36">
        <v>17174</v>
      </c>
      <c r="X731" s="37">
        <v>0</v>
      </c>
      <c r="Y731" s="38" t="s">
        <v>61</v>
      </c>
      <c r="Z731" s="37">
        <v>0</v>
      </c>
      <c r="AA731" s="164">
        <v>0.10000010883654809</v>
      </c>
      <c r="AC731" s="165"/>
    </row>
    <row r="732" spans="1:29" ht="15.75" x14ac:dyDescent="0.25">
      <c r="A732" s="180" t="s">
        <v>1594</v>
      </c>
      <c r="B732" s="188" t="s">
        <v>1595</v>
      </c>
      <c r="C732" s="188"/>
      <c r="D732" s="176" t="s">
        <v>56</v>
      </c>
      <c r="E732" s="189">
        <v>41281</v>
      </c>
      <c r="F732" s="178" t="s">
        <v>57</v>
      </c>
      <c r="G732" s="180"/>
      <c r="H732" s="180" t="s">
        <v>58</v>
      </c>
      <c r="I732" s="180" t="s">
        <v>59</v>
      </c>
      <c r="J732" s="187">
        <v>0</v>
      </c>
      <c r="K732" s="191"/>
      <c r="L732" s="180" t="s">
        <v>129</v>
      </c>
      <c r="M732" s="180" t="s">
        <v>13</v>
      </c>
      <c r="N732" s="184">
        <v>13845.9</v>
      </c>
      <c r="O732" s="184">
        <v>7710</v>
      </c>
      <c r="P732" s="184">
        <v>6184</v>
      </c>
      <c r="Q732" s="184">
        <v>11763.72</v>
      </c>
      <c r="R732" s="184">
        <v>15230</v>
      </c>
      <c r="S732" s="184"/>
      <c r="T732" s="192">
        <v>41275</v>
      </c>
      <c r="U732" s="193">
        <v>0.50623768877216024</v>
      </c>
      <c r="V732" s="39"/>
      <c r="W732" s="36">
        <v>11763.72</v>
      </c>
      <c r="X732" s="37">
        <v>0</v>
      </c>
      <c r="Y732" s="38" t="s">
        <v>61</v>
      </c>
      <c r="Z732" s="37">
        <v>0</v>
      </c>
      <c r="AA732" s="164">
        <v>0.10000012393561941</v>
      </c>
      <c r="AC732" s="165"/>
    </row>
    <row r="733" spans="1:29" ht="15.75" x14ac:dyDescent="0.25">
      <c r="A733" s="180" t="s">
        <v>1596</v>
      </c>
      <c r="B733" s="188" t="s">
        <v>1597</v>
      </c>
      <c r="C733" s="188"/>
      <c r="D733" s="176" t="s">
        <v>56</v>
      </c>
      <c r="E733" s="189">
        <v>41319</v>
      </c>
      <c r="F733" s="190">
        <v>41331</v>
      </c>
      <c r="G733" s="180"/>
      <c r="H733" s="180" t="s">
        <v>78</v>
      </c>
      <c r="I733" s="180" t="s">
        <v>59</v>
      </c>
      <c r="J733" s="187">
        <v>0</v>
      </c>
      <c r="K733" s="191"/>
      <c r="L733" s="180" t="s">
        <v>67</v>
      </c>
      <c r="M733" s="180" t="s">
        <v>14</v>
      </c>
      <c r="N733" s="184">
        <v>57912.53</v>
      </c>
      <c r="O733" s="184">
        <v>52490</v>
      </c>
      <c r="P733" s="184">
        <v>0</v>
      </c>
      <c r="Q733" s="184">
        <v>49203.51</v>
      </c>
      <c r="R733" s="184">
        <v>63700</v>
      </c>
      <c r="S733" s="184"/>
      <c r="T733" s="192">
        <v>41306</v>
      </c>
      <c r="U733" s="193">
        <v>0.82401883830455258</v>
      </c>
      <c r="V733" s="39"/>
      <c r="W733" s="36">
        <v>49203.51</v>
      </c>
      <c r="X733" s="37">
        <v>0</v>
      </c>
      <c r="Y733" s="38" t="s">
        <v>61</v>
      </c>
      <c r="Z733" s="37">
        <v>0</v>
      </c>
      <c r="AA733" s="164">
        <v>9.999997587741416E-2</v>
      </c>
      <c r="AC733" s="165"/>
    </row>
    <row r="734" spans="1:29" ht="15.75" x14ac:dyDescent="0.25">
      <c r="A734" s="180" t="s">
        <v>1598</v>
      </c>
      <c r="B734" s="188" t="s">
        <v>1599</v>
      </c>
      <c r="C734" s="188"/>
      <c r="D734" s="176" t="s">
        <v>56</v>
      </c>
      <c r="E734" s="189">
        <v>41617</v>
      </c>
      <c r="F734" s="178">
        <v>41624</v>
      </c>
      <c r="G734" s="180"/>
      <c r="H734" s="180" t="s">
        <v>78</v>
      </c>
      <c r="I734" s="180" t="s">
        <v>97</v>
      </c>
      <c r="J734" s="187">
        <v>12990.94</v>
      </c>
      <c r="K734" s="191"/>
      <c r="L734" s="180" t="s">
        <v>111</v>
      </c>
      <c r="M734" s="180" t="s">
        <v>12</v>
      </c>
      <c r="N734" s="184">
        <v>196059.1</v>
      </c>
      <c r="O734" s="184">
        <v>55020</v>
      </c>
      <c r="P734" s="184">
        <v>0</v>
      </c>
      <c r="Q734" s="184">
        <v>169660</v>
      </c>
      <c r="R734" s="184">
        <v>245220</v>
      </c>
      <c r="S734" s="184"/>
      <c r="T734" s="192">
        <v>41609</v>
      </c>
      <c r="U734" s="193">
        <v>0.22436995351113287</v>
      </c>
      <c r="V734" s="39"/>
      <c r="W734" s="36">
        <v>169660</v>
      </c>
      <c r="X734" s="37">
        <v>0</v>
      </c>
      <c r="Y734" s="38" t="s">
        <v>61</v>
      </c>
      <c r="Z734" s="37">
        <v>0</v>
      </c>
      <c r="AA734" s="164">
        <v>8.000002203417278E-2</v>
      </c>
      <c r="AC734" s="165"/>
    </row>
    <row r="735" spans="1:29" ht="15.75" x14ac:dyDescent="0.25">
      <c r="A735" s="180" t="s">
        <v>1600</v>
      </c>
      <c r="B735" s="188" t="s">
        <v>1601</v>
      </c>
      <c r="C735" s="188"/>
      <c r="D735" s="176" t="s">
        <v>56</v>
      </c>
      <c r="E735" s="189">
        <v>41285</v>
      </c>
      <c r="F735" s="178" t="s">
        <v>57</v>
      </c>
      <c r="G735" s="180"/>
      <c r="H735" s="180" t="s">
        <v>58</v>
      </c>
      <c r="I735" s="180" t="s">
        <v>97</v>
      </c>
      <c r="J735" s="187">
        <v>62151.51</v>
      </c>
      <c r="K735" s="191"/>
      <c r="L735" s="180" t="s">
        <v>79</v>
      </c>
      <c r="M735" s="180" t="s">
        <v>12</v>
      </c>
      <c r="N735" s="184">
        <v>38097.14</v>
      </c>
      <c r="O735" s="184">
        <v>0</v>
      </c>
      <c r="P735" s="184">
        <v>0</v>
      </c>
      <c r="Q735" s="184">
        <v>32368</v>
      </c>
      <c r="R735" s="184">
        <v>76010</v>
      </c>
      <c r="S735" s="184"/>
      <c r="T735" s="192">
        <v>41275</v>
      </c>
      <c r="U735" s="193" t="s">
        <v>57</v>
      </c>
      <c r="V735" s="39"/>
      <c r="W735" s="36">
        <v>32368</v>
      </c>
      <c r="X735" s="37">
        <v>0</v>
      </c>
      <c r="Y735" s="38" t="s">
        <v>61</v>
      </c>
      <c r="Z735" s="37">
        <v>0</v>
      </c>
      <c r="AA735" s="164">
        <v>0.10000011549424603</v>
      </c>
      <c r="AC735" s="165"/>
    </row>
    <row r="736" spans="1:29" ht="15.75" x14ac:dyDescent="0.25">
      <c r="A736" s="180" t="s">
        <v>1602</v>
      </c>
      <c r="B736" s="188" t="s">
        <v>1603</v>
      </c>
      <c r="C736" s="188"/>
      <c r="D736" s="176" t="s">
        <v>56</v>
      </c>
      <c r="E736" s="189">
        <v>41297</v>
      </c>
      <c r="F736" s="178" t="s">
        <v>57</v>
      </c>
      <c r="G736" s="180"/>
      <c r="H736" s="180" t="s">
        <v>58</v>
      </c>
      <c r="I736" s="180" t="s">
        <v>97</v>
      </c>
      <c r="J736" s="187">
        <v>19761.22</v>
      </c>
      <c r="K736" s="191"/>
      <c r="L736" s="180" t="s">
        <v>111</v>
      </c>
      <c r="M736" s="180" t="s">
        <v>12</v>
      </c>
      <c r="N736" s="184">
        <v>46074.84</v>
      </c>
      <c r="O736" s="184">
        <v>2430</v>
      </c>
      <c r="P736" s="184">
        <v>0</v>
      </c>
      <c r="Q736" s="184">
        <v>39146</v>
      </c>
      <c r="R736" s="184">
        <v>50680</v>
      </c>
      <c r="S736" s="184"/>
      <c r="T736" s="192">
        <v>41395</v>
      </c>
      <c r="U736" s="193">
        <v>4.7947908445146015E-2</v>
      </c>
      <c r="V736" s="39" t="s">
        <v>403</v>
      </c>
      <c r="W736" s="36">
        <v>39146</v>
      </c>
      <c r="X736" s="37">
        <v>0</v>
      </c>
      <c r="Y736" s="38" t="s">
        <v>61</v>
      </c>
      <c r="Z736" s="37">
        <v>0</v>
      </c>
      <c r="AA736" s="164">
        <v>9.9999952251599522E-2</v>
      </c>
      <c r="AC736" s="165"/>
    </row>
    <row r="737" spans="1:29" ht="15.75" x14ac:dyDescent="0.25">
      <c r="A737" s="180" t="s">
        <v>1604</v>
      </c>
      <c r="B737" s="188" t="s">
        <v>1605</v>
      </c>
      <c r="C737" s="188"/>
      <c r="D737" s="176" t="s">
        <v>56</v>
      </c>
      <c r="E737" s="189">
        <v>41317</v>
      </c>
      <c r="F737" s="178" t="s">
        <v>57</v>
      </c>
      <c r="G737" s="180"/>
      <c r="H737" s="180" t="s">
        <v>58</v>
      </c>
      <c r="I737" s="180" t="s">
        <v>103</v>
      </c>
      <c r="J737" s="187">
        <v>46713.84</v>
      </c>
      <c r="K737" s="191"/>
      <c r="L737" s="180" t="s">
        <v>111</v>
      </c>
      <c r="M737" s="180" t="s">
        <v>12</v>
      </c>
      <c r="N737" s="184">
        <v>33314.99</v>
      </c>
      <c r="O737" s="184">
        <v>0</v>
      </c>
      <c r="P737" s="184">
        <v>0</v>
      </c>
      <c r="Q737" s="184">
        <v>28305</v>
      </c>
      <c r="R737" s="184">
        <v>61240</v>
      </c>
      <c r="S737" s="184"/>
      <c r="T737" s="192">
        <v>41306</v>
      </c>
      <c r="U737" s="193" t="s">
        <v>57</v>
      </c>
      <c r="V737" s="39"/>
      <c r="W737" s="36">
        <v>28305</v>
      </c>
      <c r="X737" s="37">
        <v>0</v>
      </c>
      <c r="Y737" s="38" t="s">
        <v>61</v>
      </c>
      <c r="Z737" s="37">
        <v>0</v>
      </c>
      <c r="AA737" s="164">
        <v>0.10000016509087417</v>
      </c>
      <c r="AC737" s="165"/>
    </row>
    <row r="738" spans="1:29" ht="15.75" x14ac:dyDescent="0.25">
      <c r="A738" s="180" t="s">
        <v>1606</v>
      </c>
      <c r="B738" s="188" t="s">
        <v>1607</v>
      </c>
      <c r="C738" s="188"/>
      <c r="D738" s="176" t="s">
        <v>56</v>
      </c>
      <c r="E738" s="189">
        <v>41291</v>
      </c>
      <c r="F738" s="178" t="s">
        <v>57</v>
      </c>
      <c r="G738" s="180"/>
      <c r="H738" s="180" t="s">
        <v>58</v>
      </c>
      <c r="I738" s="180" t="s">
        <v>97</v>
      </c>
      <c r="J738" s="187">
        <v>3511.83</v>
      </c>
      <c r="K738" s="191"/>
      <c r="L738" s="180" t="s">
        <v>67</v>
      </c>
      <c r="M738" s="180" t="s">
        <v>14</v>
      </c>
      <c r="N738" s="184">
        <v>12484.44</v>
      </c>
      <c r="O738" s="184">
        <v>13730</v>
      </c>
      <c r="P738" s="184">
        <v>0</v>
      </c>
      <c r="Q738" s="184">
        <v>10607</v>
      </c>
      <c r="R738" s="184">
        <v>13730</v>
      </c>
      <c r="S738" s="184"/>
      <c r="T738" s="192">
        <v>41275</v>
      </c>
      <c r="U738" s="193">
        <v>1</v>
      </c>
      <c r="V738" s="39"/>
      <c r="W738" s="36">
        <v>10607</v>
      </c>
      <c r="X738" s="37">
        <v>0</v>
      </c>
      <c r="Y738" s="38" t="s">
        <v>61</v>
      </c>
      <c r="Z738" s="37">
        <v>0</v>
      </c>
      <c r="AA738" s="164">
        <v>0.10000008810968608</v>
      </c>
      <c r="AC738" s="165"/>
    </row>
    <row r="739" spans="1:29" ht="15.75" x14ac:dyDescent="0.25">
      <c r="A739" s="180" t="s">
        <v>1608</v>
      </c>
      <c r="B739" s="188" t="s">
        <v>1609</v>
      </c>
      <c r="C739" s="188"/>
      <c r="D739" s="176" t="s">
        <v>56</v>
      </c>
      <c r="E739" s="189">
        <v>41793</v>
      </c>
      <c r="F739" s="178">
        <v>41795</v>
      </c>
      <c r="G739" s="180"/>
      <c r="H739" s="180" t="s">
        <v>78</v>
      </c>
      <c r="I739" s="180" t="s">
        <v>97</v>
      </c>
      <c r="J739" s="187">
        <v>7875.56</v>
      </c>
      <c r="K739" s="191"/>
      <c r="L739" s="180" t="s">
        <v>111</v>
      </c>
      <c r="M739" s="180" t="s">
        <v>12</v>
      </c>
      <c r="N739" s="184">
        <v>228858.49</v>
      </c>
      <c r="O739" s="184">
        <v>46280</v>
      </c>
      <c r="P739" s="184">
        <v>0</v>
      </c>
      <c r="Q739" s="184">
        <v>198043</v>
      </c>
      <c r="R739" s="184">
        <v>268720</v>
      </c>
      <c r="S739" s="184"/>
      <c r="T739" s="192">
        <v>41791</v>
      </c>
      <c r="U739" s="193">
        <v>0.17222387615361714</v>
      </c>
      <c r="V739" s="39"/>
      <c r="W739" s="36">
        <v>198043</v>
      </c>
      <c r="X739" s="37">
        <v>0</v>
      </c>
      <c r="Y739" s="38" t="s">
        <v>61</v>
      </c>
      <c r="Z739" s="37">
        <v>0</v>
      </c>
      <c r="AA739" s="164">
        <v>7.9999996224741299E-2</v>
      </c>
      <c r="AC739" s="165"/>
    </row>
    <row r="740" spans="1:29" ht="15.75" x14ac:dyDescent="0.25">
      <c r="A740" s="180" t="s">
        <v>1610</v>
      </c>
      <c r="B740" s="188" t="s">
        <v>1611</v>
      </c>
      <c r="C740" s="188"/>
      <c r="D740" s="176" t="s">
        <v>56</v>
      </c>
      <c r="E740" s="189">
        <v>41291</v>
      </c>
      <c r="F740" s="178" t="s">
        <v>57</v>
      </c>
      <c r="G740" s="180"/>
      <c r="H740" s="180" t="s">
        <v>58</v>
      </c>
      <c r="I740" s="180" t="s">
        <v>103</v>
      </c>
      <c r="J740" s="187">
        <v>14813</v>
      </c>
      <c r="K740" s="191"/>
      <c r="L740" s="180" t="s">
        <v>67</v>
      </c>
      <c r="M740" s="180" t="s">
        <v>14</v>
      </c>
      <c r="N740" s="184">
        <v>12003.05</v>
      </c>
      <c r="O740" s="184">
        <v>12890</v>
      </c>
      <c r="P740" s="184">
        <v>0</v>
      </c>
      <c r="Q740" s="184">
        <v>11290</v>
      </c>
      <c r="R740" s="184">
        <v>14813</v>
      </c>
      <c r="S740" s="184"/>
      <c r="T740" s="192">
        <v>41275</v>
      </c>
      <c r="U740" s="193">
        <v>0.87018159724566257</v>
      </c>
      <c r="V740" s="39" t="s">
        <v>112</v>
      </c>
      <c r="W740" s="36">
        <v>10198</v>
      </c>
      <c r="X740" s="37">
        <v>-1092</v>
      </c>
      <c r="Y740" s="38" t="s">
        <v>61</v>
      </c>
      <c r="Z740" s="37">
        <v>-1092</v>
      </c>
      <c r="AA740" s="164">
        <v>0.10000036657361799</v>
      </c>
      <c r="AC740" s="165"/>
    </row>
    <row r="741" spans="1:29" ht="15.75" x14ac:dyDescent="0.25">
      <c r="A741" s="180" t="s">
        <v>1612</v>
      </c>
      <c r="B741" s="188" t="s">
        <v>1613</v>
      </c>
      <c r="C741" s="188"/>
      <c r="D741" s="176" t="s">
        <v>56</v>
      </c>
      <c r="E741" s="189">
        <v>41387</v>
      </c>
      <c r="F741" s="190">
        <v>41442</v>
      </c>
      <c r="G741" s="180"/>
      <c r="H741" s="180" t="s">
        <v>78</v>
      </c>
      <c r="I741" s="180" t="s">
        <v>97</v>
      </c>
      <c r="J741" s="187">
        <v>199280.45</v>
      </c>
      <c r="K741" s="191"/>
      <c r="L741" s="180" t="s">
        <v>79</v>
      </c>
      <c r="M741" s="180" t="s">
        <v>12</v>
      </c>
      <c r="N741" s="184">
        <v>135150.48000000001</v>
      </c>
      <c r="O741" s="184">
        <v>0</v>
      </c>
      <c r="P741" s="184">
        <v>0</v>
      </c>
      <c r="Q741" s="184">
        <v>114826.24000000001</v>
      </c>
      <c r="R741" s="184">
        <v>200930</v>
      </c>
      <c r="S741" s="184"/>
      <c r="T741" s="192">
        <v>41365</v>
      </c>
      <c r="U741" s="193" t="s">
        <v>57</v>
      </c>
      <c r="V741" s="39" t="s">
        <v>207</v>
      </c>
      <c r="W741" s="36">
        <v>114826.24000000001</v>
      </c>
      <c r="X741" s="37">
        <v>0</v>
      </c>
      <c r="Y741" s="38" t="s">
        <v>61</v>
      </c>
      <c r="Z741" s="37">
        <v>0</v>
      </c>
      <c r="AA741" s="164">
        <v>9.9999963536941516E-2</v>
      </c>
      <c r="AC741" s="165"/>
    </row>
    <row r="742" spans="1:29" ht="15.75" x14ac:dyDescent="0.25">
      <c r="A742" s="180" t="s">
        <v>1614</v>
      </c>
      <c r="B742" s="188" t="s">
        <v>1615</v>
      </c>
      <c r="C742" s="188"/>
      <c r="D742" s="176" t="s">
        <v>56</v>
      </c>
      <c r="E742" s="189">
        <v>41312</v>
      </c>
      <c r="F742" s="178" t="s">
        <v>57</v>
      </c>
      <c r="G742" s="180"/>
      <c r="H742" s="180" t="s">
        <v>58</v>
      </c>
      <c r="I742" s="180" t="s">
        <v>97</v>
      </c>
      <c r="J742" s="187">
        <v>4096.29</v>
      </c>
      <c r="K742" s="191"/>
      <c r="L742" s="180" t="s">
        <v>67</v>
      </c>
      <c r="M742" s="180" t="s">
        <v>14</v>
      </c>
      <c r="N742" s="184">
        <v>30984.53</v>
      </c>
      <c r="O742" s="184">
        <v>31930</v>
      </c>
      <c r="P742" s="184">
        <v>0</v>
      </c>
      <c r="Q742" s="184">
        <v>26325</v>
      </c>
      <c r="R742" s="184">
        <v>34080</v>
      </c>
      <c r="S742" s="184"/>
      <c r="T742" s="192">
        <v>41306</v>
      </c>
      <c r="U742" s="193">
        <v>0.93691314553990612</v>
      </c>
      <c r="V742" s="39"/>
      <c r="W742" s="36">
        <v>26325</v>
      </c>
      <c r="X742" s="37">
        <v>0</v>
      </c>
      <c r="Y742" s="38" t="s">
        <v>61</v>
      </c>
      <c r="Z742" s="37">
        <v>0</v>
      </c>
      <c r="AA742" s="164">
        <v>0.10000017750796553</v>
      </c>
      <c r="AC742" s="165"/>
    </row>
    <row r="743" spans="1:29" ht="15.75" x14ac:dyDescent="0.25">
      <c r="A743" s="180" t="s">
        <v>1616</v>
      </c>
      <c r="B743" s="188" t="s">
        <v>1617</v>
      </c>
      <c r="C743" s="188"/>
      <c r="D743" s="176" t="s">
        <v>56</v>
      </c>
      <c r="E743" s="189">
        <v>41309</v>
      </c>
      <c r="F743" s="190">
        <v>41334</v>
      </c>
      <c r="G743" s="180"/>
      <c r="H743" s="180" t="s">
        <v>78</v>
      </c>
      <c r="I743" s="180" t="s">
        <v>97</v>
      </c>
      <c r="J743" s="187">
        <v>7751.3</v>
      </c>
      <c r="K743" s="191"/>
      <c r="L743" s="180" t="s">
        <v>79</v>
      </c>
      <c r="M743" s="180" t="s">
        <v>12</v>
      </c>
      <c r="N743" s="184">
        <v>119939.72</v>
      </c>
      <c r="O743" s="184">
        <v>91840</v>
      </c>
      <c r="P743" s="184">
        <v>0</v>
      </c>
      <c r="Q743" s="184">
        <v>103790</v>
      </c>
      <c r="R743" s="184">
        <v>164320</v>
      </c>
      <c r="S743" s="184"/>
      <c r="T743" s="192">
        <v>41306</v>
      </c>
      <c r="U743" s="193">
        <v>0.5589094449853943</v>
      </c>
      <c r="V743" s="39" t="s">
        <v>580</v>
      </c>
      <c r="W743" s="36">
        <v>103790</v>
      </c>
      <c r="X743" s="37">
        <v>0</v>
      </c>
      <c r="Y743" s="38" t="s">
        <v>61</v>
      </c>
      <c r="Z743" s="37">
        <v>0</v>
      </c>
      <c r="AA743" s="164">
        <v>7.9999963981908007E-2</v>
      </c>
      <c r="AC743" s="165"/>
    </row>
    <row r="744" spans="1:29" ht="15.75" x14ac:dyDescent="0.25">
      <c r="A744" s="180" t="s">
        <v>1618</v>
      </c>
      <c r="B744" s="188" t="s">
        <v>1619</v>
      </c>
      <c r="C744" s="188"/>
      <c r="D744" s="176" t="s">
        <v>56</v>
      </c>
      <c r="E744" s="189">
        <v>41471</v>
      </c>
      <c r="F744" s="178" t="s">
        <v>57</v>
      </c>
      <c r="G744" s="180"/>
      <c r="H744" s="180" t="s">
        <v>58</v>
      </c>
      <c r="I744" s="180" t="s">
        <v>59</v>
      </c>
      <c r="J744" s="187">
        <v>47414.559999999998</v>
      </c>
      <c r="K744" s="191"/>
      <c r="L744" s="180" t="s">
        <v>64</v>
      </c>
      <c r="M744" s="180" t="s">
        <v>12</v>
      </c>
      <c r="N744" s="184">
        <v>41657.019999999997</v>
      </c>
      <c r="O744" s="184">
        <v>0</v>
      </c>
      <c r="P744" s="184">
        <v>0</v>
      </c>
      <c r="Q744" s="184">
        <v>35392.54</v>
      </c>
      <c r="R744" s="184">
        <v>45820</v>
      </c>
      <c r="S744" s="184"/>
      <c r="T744" s="192">
        <v>41456</v>
      </c>
      <c r="U744" s="193" t="s">
        <v>57</v>
      </c>
      <c r="V744" s="39"/>
      <c r="W744" s="36">
        <v>35392.54</v>
      </c>
      <c r="X744" s="37">
        <v>0</v>
      </c>
      <c r="Y744" s="38" t="s">
        <v>61</v>
      </c>
      <c r="Z744" s="37">
        <v>0</v>
      </c>
      <c r="AA744" s="164">
        <v>0.10000001109056744</v>
      </c>
      <c r="AC744" s="165"/>
    </row>
    <row r="745" spans="1:29" ht="15.75" x14ac:dyDescent="0.25">
      <c r="A745" s="180" t="s">
        <v>1620</v>
      </c>
      <c r="B745" s="188" t="s">
        <v>1621</v>
      </c>
      <c r="C745" s="188"/>
      <c r="D745" s="176" t="s">
        <v>56</v>
      </c>
      <c r="E745" s="189">
        <v>41351</v>
      </c>
      <c r="F745" s="178">
        <v>41813</v>
      </c>
      <c r="G745" s="180"/>
      <c r="H745" s="180" t="s">
        <v>58</v>
      </c>
      <c r="I745" s="180" t="s">
        <v>103</v>
      </c>
      <c r="J745" s="187">
        <v>1582020.49</v>
      </c>
      <c r="K745" s="191"/>
      <c r="L745" s="180" t="s">
        <v>223</v>
      </c>
      <c r="M745" s="180" t="s">
        <v>16</v>
      </c>
      <c r="N745" s="184">
        <v>10624.59</v>
      </c>
      <c r="O745" s="184">
        <v>1580370</v>
      </c>
      <c r="P745" s="184">
        <v>0</v>
      </c>
      <c r="Q745" s="184">
        <v>9194</v>
      </c>
      <c r="R745" s="184">
        <v>1580370</v>
      </c>
      <c r="S745" s="184"/>
      <c r="T745" s="192">
        <v>41334</v>
      </c>
      <c r="U745" s="193">
        <v>1</v>
      </c>
      <c r="V745" s="39" t="s">
        <v>661</v>
      </c>
      <c r="W745" s="36">
        <v>9194</v>
      </c>
      <c r="X745" s="37">
        <v>0</v>
      </c>
      <c r="Y745" s="38" t="s">
        <v>61</v>
      </c>
      <c r="Z745" s="37">
        <v>0</v>
      </c>
      <c r="AA745" s="164">
        <v>8.0000365943656782E-2</v>
      </c>
      <c r="AC745" s="165"/>
    </row>
    <row r="746" spans="1:29" ht="15.75" x14ac:dyDescent="0.25">
      <c r="A746" s="180" t="s">
        <v>1622</v>
      </c>
      <c r="B746" s="188" t="s">
        <v>1623</v>
      </c>
      <c r="C746" s="188"/>
      <c r="D746" s="176" t="s">
        <v>56</v>
      </c>
      <c r="E746" s="189">
        <v>41439</v>
      </c>
      <c r="F746" s="190">
        <v>41443</v>
      </c>
      <c r="G746" s="180"/>
      <c r="H746" s="180" t="s">
        <v>78</v>
      </c>
      <c r="I746" s="180" t="s">
        <v>103</v>
      </c>
      <c r="J746" s="187">
        <v>5505.42</v>
      </c>
      <c r="K746" s="191"/>
      <c r="L746" s="180" t="s">
        <v>64</v>
      </c>
      <c r="M746" s="180" t="s">
        <v>12</v>
      </c>
      <c r="N746" s="184">
        <v>61108.67</v>
      </c>
      <c r="O746" s="184">
        <v>1980</v>
      </c>
      <c r="P746" s="184">
        <v>0</v>
      </c>
      <c r="Q746" s="184">
        <v>51919.01</v>
      </c>
      <c r="R746" s="184">
        <v>76450</v>
      </c>
      <c r="S746" s="184"/>
      <c r="T746" s="192">
        <v>41426</v>
      </c>
      <c r="U746" s="193">
        <v>2.5899280575539568E-2</v>
      </c>
      <c r="V746" s="39"/>
      <c r="W746" s="36">
        <v>51919.01</v>
      </c>
      <c r="X746" s="37">
        <v>0</v>
      </c>
      <c r="Y746" s="38" t="s">
        <v>61</v>
      </c>
      <c r="Z746" s="37">
        <v>0</v>
      </c>
      <c r="AA746" s="164">
        <v>9.9999914136576828E-2</v>
      </c>
      <c r="AC746" s="165"/>
    </row>
    <row r="747" spans="1:29" ht="15.75" x14ac:dyDescent="0.25">
      <c r="A747" s="180" t="s">
        <v>1624</v>
      </c>
      <c r="B747" s="188" t="s">
        <v>1625</v>
      </c>
      <c r="C747" s="188"/>
      <c r="D747" s="176" t="s">
        <v>56</v>
      </c>
      <c r="E747" s="189">
        <v>41379</v>
      </c>
      <c r="F747" s="178" t="s">
        <v>57</v>
      </c>
      <c r="G747" s="180"/>
      <c r="H747" s="180" t="s">
        <v>58</v>
      </c>
      <c r="I747" s="180" t="s">
        <v>59</v>
      </c>
      <c r="J747" s="187">
        <v>7431.83</v>
      </c>
      <c r="K747" s="191"/>
      <c r="L747" s="180" t="s">
        <v>1258</v>
      </c>
      <c r="M747" s="180" t="s">
        <v>12</v>
      </c>
      <c r="N747" s="184">
        <v>3999.45</v>
      </c>
      <c r="O747" s="184">
        <v>4400</v>
      </c>
      <c r="P747" s="184">
        <v>0</v>
      </c>
      <c r="Q747" s="184">
        <v>5477</v>
      </c>
      <c r="R747" s="184">
        <v>7432</v>
      </c>
      <c r="S747" s="184"/>
      <c r="T747" s="192">
        <v>41365</v>
      </c>
      <c r="U747" s="193">
        <v>0.59203444564047358</v>
      </c>
      <c r="V747" s="39" t="s">
        <v>180</v>
      </c>
      <c r="W747" s="36">
        <v>3398</v>
      </c>
      <c r="X747" s="37">
        <v>-2079</v>
      </c>
      <c r="Y747" s="38" t="s">
        <v>61</v>
      </c>
      <c r="Z747" s="37">
        <v>-2079</v>
      </c>
      <c r="AA747" s="164">
        <v>0.10000110015237107</v>
      </c>
      <c r="AC747" s="165"/>
    </row>
    <row r="748" spans="1:29" ht="15.75" x14ac:dyDescent="0.25">
      <c r="A748" s="180" t="s">
        <v>1626</v>
      </c>
      <c r="B748" s="188" t="s">
        <v>1627</v>
      </c>
      <c r="C748" s="188"/>
      <c r="D748" s="176" t="s">
        <v>56</v>
      </c>
      <c r="E748" s="189">
        <v>41305</v>
      </c>
      <c r="F748" s="190">
        <v>41310</v>
      </c>
      <c r="G748" s="180"/>
      <c r="H748" s="180" t="s">
        <v>78</v>
      </c>
      <c r="I748" s="180" t="s">
        <v>97</v>
      </c>
      <c r="J748" s="187">
        <v>3976.89</v>
      </c>
      <c r="K748" s="191"/>
      <c r="L748" s="180" t="s">
        <v>60</v>
      </c>
      <c r="M748" s="180" t="s">
        <v>12</v>
      </c>
      <c r="N748" s="184">
        <v>50338.47</v>
      </c>
      <c r="O748" s="184">
        <v>3490</v>
      </c>
      <c r="P748" s="184">
        <v>0</v>
      </c>
      <c r="Q748" s="184">
        <v>42768.45</v>
      </c>
      <c r="R748" s="184">
        <v>55370</v>
      </c>
      <c r="S748" s="184"/>
      <c r="T748" s="192">
        <v>41275</v>
      </c>
      <c r="U748" s="193">
        <v>6.3030521943290591E-2</v>
      </c>
      <c r="V748" s="39"/>
      <c r="W748" s="36">
        <v>42768.45</v>
      </c>
      <c r="X748" s="37">
        <v>0</v>
      </c>
      <c r="Y748" s="38" t="s">
        <v>61</v>
      </c>
      <c r="Z748" s="37">
        <v>0</v>
      </c>
      <c r="AA748" s="164">
        <v>0.10000009505653251</v>
      </c>
      <c r="AC748" s="165"/>
    </row>
    <row r="749" spans="1:29" ht="15.75" x14ac:dyDescent="0.25">
      <c r="A749" s="180" t="s">
        <v>1628</v>
      </c>
      <c r="B749" s="188" t="s">
        <v>1629</v>
      </c>
      <c r="C749" s="188"/>
      <c r="D749" s="176" t="s">
        <v>56</v>
      </c>
      <c r="E749" s="189">
        <v>41316</v>
      </c>
      <c r="F749" s="190">
        <v>41323</v>
      </c>
      <c r="G749" s="180"/>
      <c r="H749" s="180" t="s">
        <v>78</v>
      </c>
      <c r="I749" s="180" t="s">
        <v>59</v>
      </c>
      <c r="J749" s="187">
        <v>58591.61</v>
      </c>
      <c r="K749" s="191"/>
      <c r="L749" s="180" t="s">
        <v>60</v>
      </c>
      <c r="M749" s="180" t="s">
        <v>12</v>
      </c>
      <c r="N749" s="184">
        <v>84514.49</v>
      </c>
      <c r="O749" s="184">
        <v>0</v>
      </c>
      <c r="P749" s="184">
        <v>0</v>
      </c>
      <c r="Q749" s="184">
        <v>71805</v>
      </c>
      <c r="R749" s="184">
        <v>92970</v>
      </c>
      <c r="S749" s="184"/>
      <c r="T749" s="192">
        <v>41306</v>
      </c>
      <c r="U749" s="193" t="s">
        <v>57</v>
      </c>
      <c r="V749" s="39"/>
      <c r="W749" s="36">
        <v>71805</v>
      </c>
      <c r="X749" s="37">
        <v>0</v>
      </c>
      <c r="Y749" s="38" t="s">
        <v>61</v>
      </c>
      <c r="Z749" s="37">
        <v>0</v>
      </c>
      <c r="AA749" s="164">
        <v>0.10000006507760184</v>
      </c>
      <c r="AC749" s="165"/>
    </row>
    <row r="750" spans="1:29" ht="15.75" x14ac:dyDescent="0.25">
      <c r="A750" s="180" t="s">
        <v>1630</v>
      </c>
      <c r="B750" s="188" t="s">
        <v>1631</v>
      </c>
      <c r="C750" s="188"/>
      <c r="D750" s="176" t="s">
        <v>56</v>
      </c>
      <c r="E750" s="189">
        <v>41400</v>
      </c>
      <c r="F750" s="190">
        <v>41411</v>
      </c>
      <c r="G750" s="180"/>
      <c r="H750" s="180" t="s">
        <v>78</v>
      </c>
      <c r="I750" s="180" t="s">
        <v>59</v>
      </c>
      <c r="J750" s="187">
        <v>0</v>
      </c>
      <c r="K750" s="191"/>
      <c r="L750" s="180" t="s">
        <v>111</v>
      </c>
      <c r="M750" s="180" t="s">
        <v>12</v>
      </c>
      <c r="N750" s="184">
        <v>76043.62</v>
      </c>
      <c r="O750" s="184">
        <v>0</v>
      </c>
      <c r="P750" s="184">
        <v>0</v>
      </c>
      <c r="Q750" s="184">
        <v>64608</v>
      </c>
      <c r="R750" s="184">
        <v>92880</v>
      </c>
      <c r="S750" s="184"/>
      <c r="T750" s="192">
        <v>41395</v>
      </c>
      <c r="U750" s="193" t="s">
        <v>57</v>
      </c>
      <c r="V750" s="39"/>
      <c r="W750" s="36">
        <v>64608</v>
      </c>
      <c r="X750" s="37">
        <v>0</v>
      </c>
      <c r="Y750" s="38" t="s">
        <v>61</v>
      </c>
      <c r="Z750" s="37">
        <v>0</v>
      </c>
      <c r="AA750" s="164">
        <v>0.1000000578615301</v>
      </c>
      <c r="AC750" s="165"/>
    </row>
    <row r="751" spans="1:29" ht="15.75" x14ac:dyDescent="0.25">
      <c r="A751" s="180" t="s">
        <v>1632</v>
      </c>
      <c r="B751" s="188" t="s">
        <v>1633</v>
      </c>
      <c r="C751" s="188"/>
      <c r="D751" s="176" t="s">
        <v>56</v>
      </c>
      <c r="E751" s="189">
        <v>41312</v>
      </c>
      <c r="F751" s="178" t="s">
        <v>57</v>
      </c>
      <c r="G751" s="180"/>
      <c r="H751" s="180" t="s">
        <v>58</v>
      </c>
      <c r="I751" s="180" t="s">
        <v>97</v>
      </c>
      <c r="J751" s="187">
        <v>20681.87</v>
      </c>
      <c r="K751" s="191"/>
      <c r="L751" s="180" t="s">
        <v>67</v>
      </c>
      <c r="M751" s="180" t="s">
        <v>14</v>
      </c>
      <c r="N751" s="184">
        <v>14967.91</v>
      </c>
      <c r="O751" s="184">
        <v>0</v>
      </c>
      <c r="P751" s="184">
        <v>0</v>
      </c>
      <c r="Q751" s="184">
        <v>14613</v>
      </c>
      <c r="R751" s="184">
        <v>18580</v>
      </c>
      <c r="S751" s="184"/>
      <c r="T751" s="192">
        <v>41306</v>
      </c>
      <c r="U751" s="193" t="s">
        <v>57</v>
      </c>
      <c r="V751" s="39" t="s">
        <v>180</v>
      </c>
      <c r="W751" s="36">
        <v>12717</v>
      </c>
      <c r="X751" s="37">
        <v>-1896</v>
      </c>
      <c r="Y751" s="38" t="s">
        <v>61</v>
      </c>
      <c r="Z751" s="37">
        <v>-1896</v>
      </c>
      <c r="AA751" s="164">
        <v>0.10000007349055884</v>
      </c>
      <c r="AC751" s="165"/>
    </row>
    <row r="752" spans="1:29" ht="15.75" x14ac:dyDescent="0.25">
      <c r="A752" s="180" t="s">
        <v>1634</v>
      </c>
      <c r="B752" s="188" t="s">
        <v>1635</v>
      </c>
      <c r="C752" s="188"/>
      <c r="D752" s="176" t="s">
        <v>56</v>
      </c>
      <c r="E752" s="189">
        <v>41319</v>
      </c>
      <c r="F752" s="178" t="s">
        <v>57</v>
      </c>
      <c r="G752" s="180"/>
      <c r="H752" s="180" t="s">
        <v>58</v>
      </c>
      <c r="I752" s="180" t="s">
        <v>97</v>
      </c>
      <c r="J752" s="187">
        <v>0</v>
      </c>
      <c r="K752" s="191"/>
      <c r="L752" s="180" t="s">
        <v>129</v>
      </c>
      <c r="M752" s="180" t="s">
        <v>13</v>
      </c>
      <c r="N752" s="184">
        <v>1441.83</v>
      </c>
      <c r="O752" s="184">
        <v>0</v>
      </c>
      <c r="P752" s="184">
        <v>0</v>
      </c>
      <c r="Q752" s="184">
        <v>1225</v>
      </c>
      <c r="R752" s="184">
        <v>1590</v>
      </c>
      <c r="S752" s="184"/>
      <c r="T752" s="192">
        <v>41306</v>
      </c>
      <c r="U752" s="193" t="s">
        <v>57</v>
      </c>
      <c r="V752" s="39"/>
      <c r="W752" s="36">
        <v>1225</v>
      </c>
      <c r="X752" s="37">
        <v>0</v>
      </c>
      <c r="Y752" s="38" t="s">
        <v>61</v>
      </c>
      <c r="Z752" s="37">
        <v>0</v>
      </c>
      <c r="AA752" s="164">
        <v>0.100003814609956</v>
      </c>
      <c r="AC752" s="165"/>
    </row>
    <row r="753" spans="1:29" ht="15.75" x14ac:dyDescent="0.25">
      <c r="A753" s="180" t="s">
        <v>1636</v>
      </c>
      <c r="B753" s="188" t="s">
        <v>1637</v>
      </c>
      <c r="C753" s="188"/>
      <c r="D753" s="176" t="s">
        <v>56</v>
      </c>
      <c r="E753" s="189">
        <v>41319</v>
      </c>
      <c r="F753" s="190">
        <v>41331</v>
      </c>
      <c r="G753" s="180"/>
      <c r="H753" s="180" t="s">
        <v>78</v>
      </c>
      <c r="I753" s="180" t="s">
        <v>103</v>
      </c>
      <c r="J753" s="187">
        <v>48773.95</v>
      </c>
      <c r="K753" s="191"/>
      <c r="L753" s="180" t="s">
        <v>79</v>
      </c>
      <c r="M753" s="180" t="s">
        <v>12</v>
      </c>
      <c r="N753" s="184">
        <v>54431.54</v>
      </c>
      <c r="O753" s="184">
        <v>0</v>
      </c>
      <c r="P753" s="184">
        <v>0</v>
      </c>
      <c r="Q753" s="184">
        <v>46246</v>
      </c>
      <c r="R753" s="184">
        <v>110750</v>
      </c>
      <c r="S753" s="184"/>
      <c r="T753" s="192">
        <v>41306</v>
      </c>
      <c r="U753" s="193" t="s">
        <v>57</v>
      </c>
      <c r="V753" s="39"/>
      <c r="W753" s="36">
        <v>46246</v>
      </c>
      <c r="X753" s="37">
        <v>0</v>
      </c>
      <c r="Y753" s="38" t="s">
        <v>61</v>
      </c>
      <c r="Z753" s="37">
        <v>0</v>
      </c>
      <c r="AA753" s="164">
        <v>9.9999959582258269E-2</v>
      </c>
      <c r="AC753" s="165"/>
    </row>
    <row r="754" spans="1:29" ht="15.75" x14ac:dyDescent="0.25">
      <c r="A754" s="180" t="s">
        <v>1638</v>
      </c>
      <c r="B754" s="188" t="s">
        <v>1639</v>
      </c>
      <c r="C754" s="188"/>
      <c r="D754" s="176" t="s">
        <v>56</v>
      </c>
      <c r="E754" s="189">
        <v>41312</v>
      </c>
      <c r="F754" s="178" t="s">
        <v>57</v>
      </c>
      <c r="G754" s="180"/>
      <c r="H754" s="180" t="s">
        <v>58</v>
      </c>
      <c r="I754" s="180" t="s">
        <v>59</v>
      </c>
      <c r="J754" s="187">
        <v>16097.45</v>
      </c>
      <c r="K754" s="191"/>
      <c r="L754" s="180" t="s">
        <v>67</v>
      </c>
      <c r="M754" s="180" t="s">
        <v>14</v>
      </c>
      <c r="N754" s="184">
        <v>15706.42</v>
      </c>
      <c r="O754" s="184">
        <v>17280</v>
      </c>
      <c r="P754" s="184">
        <v>0</v>
      </c>
      <c r="Q754" s="184">
        <v>13344.45</v>
      </c>
      <c r="R754" s="184">
        <v>17280</v>
      </c>
      <c r="S754" s="184"/>
      <c r="T754" s="192">
        <v>41306</v>
      </c>
      <c r="U754" s="193">
        <v>1</v>
      </c>
      <c r="V754" s="39"/>
      <c r="W754" s="36">
        <v>13344.45</v>
      </c>
      <c r="X754" s="37">
        <v>0</v>
      </c>
      <c r="Y754" s="38" t="s">
        <v>61</v>
      </c>
      <c r="Z754" s="37">
        <v>0</v>
      </c>
      <c r="AA754" s="164">
        <v>0.10000016458240557</v>
      </c>
      <c r="AC754" s="165"/>
    </row>
    <row r="755" spans="1:29" ht="15.75" x14ac:dyDescent="0.25">
      <c r="A755" s="180" t="s">
        <v>1640</v>
      </c>
      <c r="B755" s="188" t="s">
        <v>1641</v>
      </c>
      <c r="C755" s="188"/>
      <c r="D755" s="176" t="s">
        <v>56</v>
      </c>
      <c r="E755" s="189">
        <v>41358</v>
      </c>
      <c r="F755" s="178" t="s">
        <v>57</v>
      </c>
      <c r="G755" s="180"/>
      <c r="H755" s="180" t="s">
        <v>58</v>
      </c>
      <c r="I755" s="180" t="s">
        <v>97</v>
      </c>
      <c r="J755" s="187">
        <v>10013.76</v>
      </c>
      <c r="K755" s="191"/>
      <c r="L755" s="180" t="s">
        <v>67</v>
      </c>
      <c r="M755" s="180" t="s">
        <v>14</v>
      </c>
      <c r="N755" s="184">
        <v>5868.52</v>
      </c>
      <c r="O755" s="184">
        <v>6460</v>
      </c>
      <c r="P755" s="184">
        <v>0</v>
      </c>
      <c r="Q755" s="184">
        <v>8043</v>
      </c>
      <c r="R755" s="184">
        <v>10410</v>
      </c>
      <c r="S755" s="184"/>
      <c r="T755" s="192">
        <v>41334</v>
      </c>
      <c r="U755" s="193">
        <v>0.62055715658021138</v>
      </c>
      <c r="V755" s="39" t="s">
        <v>589</v>
      </c>
      <c r="W755" s="36">
        <v>4986</v>
      </c>
      <c r="X755" s="37">
        <v>-3057</v>
      </c>
      <c r="Y755" s="38" t="s">
        <v>61</v>
      </c>
      <c r="Z755" s="37">
        <v>-3057</v>
      </c>
      <c r="AA755" s="164">
        <v>9.9999625118556423E-2</v>
      </c>
      <c r="AC755" s="165"/>
    </row>
    <row r="756" spans="1:29" ht="15.75" x14ac:dyDescent="0.25">
      <c r="A756" s="180" t="s">
        <v>1642</v>
      </c>
      <c r="B756" s="188" t="s">
        <v>1643</v>
      </c>
      <c r="C756" s="188"/>
      <c r="D756" s="176" t="s">
        <v>56</v>
      </c>
      <c r="E756" s="189">
        <v>41333</v>
      </c>
      <c r="F756" s="178" t="s">
        <v>57</v>
      </c>
      <c r="G756" s="180"/>
      <c r="H756" s="180" t="s">
        <v>58</v>
      </c>
      <c r="I756" s="180" t="s">
        <v>59</v>
      </c>
      <c r="J756" s="187">
        <v>38392.94</v>
      </c>
      <c r="K756" s="191"/>
      <c r="L756" s="180" t="s">
        <v>60</v>
      </c>
      <c r="M756" s="180" t="s">
        <v>12</v>
      </c>
      <c r="N756" s="184">
        <v>32934.81</v>
      </c>
      <c r="O756" s="184">
        <v>0</v>
      </c>
      <c r="P756" s="184">
        <v>0</v>
      </c>
      <c r="Q756" s="184">
        <v>27982</v>
      </c>
      <c r="R756" s="184">
        <v>36230</v>
      </c>
      <c r="S756" s="184"/>
      <c r="T756" s="192">
        <v>41306</v>
      </c>
      <c r="U756" s="193" t="s">
        <v>57</v>
      </c>
      <c r="V756" s="39"/>
      <c r="W756" s="36">
        <v>27982</v>
      </c>
      <c r="X756" s="37">
        <v>0</v>
      </c>
      <c r="Y756" s="38" t="s">
        <v>61</v>
      </c>
      <c r="Z756" s="37">
        <v>0</v>
      </c>
      <c r="AA756" s="164">
        <v>9.9999866402767479E-2</v>
      </c>
      <c r="AC756" s="165"/>
    </row>
    <row r="757" spans="1:29" ht="15.75" x14ac:dyDescent="0.25">
      <c r="A757" s="180" t="s">
        <v>1644</v>
      </c>
      <c r="B757" s="188" t="s">
        <v>1645</v>
      </c>
      <c r="C757" s="188"/>
      <c r="D757" s="176" t="s">
        <v>56</v>
      </c>
      <c r="E757" s="189">
        <v>41340</v>
      </c>
      <c r="F757" s="178" t="s">
        <v>57</v>
      </c>
      <c r="G757" s="180"/>
      <c r="H757" s="180" t="s">
        <v>58</v>
      </c>
      <c r="I757" s="180" t="s">
        <v>103</v>
      </c>
      <c r="J757" s="187">
        <v>21754.58</v>
      </c>
      <c r="K757" s="191"/>
      <c r="L757" s="180" t="s">
        <v>67</v>
      </c>
      <c r="M757" s="180" t="s">
        <v>14</v>
      </c>
      <c r="N757" s="184">
        <v>26555.47</v>
      </c>
      <c r="O757" s="184">
        <v>28780</v>
      </c>
      <c r="P757" s="184">
        <v>0</v>
      </c>
      <c r="Q757" s="184">
        <v>22562</v>
      </c>
      <c r="R757" s="184">
        <v>29210</v>
      </c>
      <c r="S757" s="184"/>
      <c r="T757" s="192">
        <v>41334</v>
      </c>
      <c r="U757" s="193">
        <v>0.98527901403628892</v>
      </c>
      <c r="V757" s="39" t="s">
        <v>189</v>
      </c>
      <c r="W757" s="36">
        <v>22562</v>
      </c>
      <c r="X757" s="37">
        <v>0</v>
      </c>
      <c r="Y757" s="38" t="s">
        <v>61</v>
      </c>
      <c r="Z757" s="37">
        <v>0</v>
      </c>
      <c r="AA757" s="164">
        <v>9.9999834309114632E-2</v>
      </c>
      <c r="AC757" s="165"/>
    </row>
    <row r="758" spans="1:29" ht="15.75" x14ac:dyDescent="0.25">
      <c r="A758" s="180" t="s">
        <v>1646</v>
      </c>
      <c r="B758" s="188" t="s">
        <v>1647</v>
      </c>
      <c r="C758" s="188"/>
      <c r="D758" s="176" t="s">
        <v>56</v>
      </c>
      <c r="E758" s="189">
        <v>41316</v>
      </c>
      <c r="F758" s="178" t="s">
        <v>57</v>
      </c>
      <c r="G758" s="180"/>
      <c r="H758" s="180" t="s">
        <v>58</v>
      </c>
      <c r="I758" s="180" t="s">
        <v>103</v>
      </c>
      <c r="J758" s="187">
        <v>6550.28</v>
      </c>
      <c r="K758" s="191"/>
      <c r="L758" s="180" t="s">
        <v>67</v>
      </c>
      <c r="M758" s="180" t="s">
        <v>14</v>
      </c>
      <c r="N758" s="184">
        <v>5058.75</v>
      </c>
      <c r="O758" s="184">
        <v>0</v>
      </c>
      <c r="P758" s="184">
        <v>0</v>
      </c>
      <c r="Q758" s="184">
        <v>4298</v>
      </c>
      <c r="R758" s="184">
        <v>5560</v>
      </c>
      <c r="S758" s="184"/>
      <c r="T758" s="192">
        <v>41306</v>
      </c>
      <c r="U758" s="193" t="s">
        <v>57</v>
      </c>
      <c r="V758" s="39"/>
      <c r="W758" s="36">
        <v>4298</v>
      </c>
      <c r="X758" s="37">
        <v>0</v>
      </c>
      <c r="Y758" s="38" t="s">
        <v>61</v>
      </c>
      <c r="Z758" s="37">
        <v>0</v>
      </c>
      <c r="AA758" s="164">
        <v>0.10000086978077172</v>
      </c>
      <c r="AC758" s="165"/>
    </row>
    <row r="759" spans="1:29" ht="15.75" x14ac:dyDescent="0.25">
      <c r="A759" s="180" t="s">
        <v>1648</v>
      </c>
      <c r="B759" s="188" t="s">
        <v>1649</v>
      </c>
      <c r="C759" s="188"/>
      <c r="D759" s="176" t="s">
        <v>56</v>
      </c>
      <c r="E759" s="189">
        <v>41408</v>
      </c>
      <c r="F759" s="190">
        <v>41411</v>
      </c>
      <c r="G759" s="180"/>
      <c r="H759" s="180" t="s">
        <v>78</v>
      </c>
      <c r="I759" s="180" t="s">
        <v>97</v>
      </c>
      <c r="J759" s="187">
        <v>9820.25</v>
      </c>
      <c r="K759" s="191"/>
      <c r="L759" s="180" t="s">
        <v>67</v>
      </c>
      <c r="M759" s="180" t="s">
        <v>14</v>
      </c>
      <c r="N759" s="184">
        <v>113343.92</v>
      </c>
      <c r="O759" s="184">
        <v>77180</v>
      </c>
      <c r="P759" s="184">
        <v>0</v>
      </c>
      <c r="Q759" s="184">
        <v>96299</v>
      </c>
      <c r="R759" s="184">
        <v>137580</v>
      </c>
      <c r="S759" s="184"/>
      <c r="T759" s="192">
        <v>41395</v>
      </c>
      <c r="U759" s="193">
        <v>0.56098270097397873</v>
      </c>
      <c r="V759" s="39"/>
      <c r="W759" s="36">
        <v>96299</v>
      </c>
      <c r="X759" s="37">
        <v>0</v>
      </c>
      <c r="Y759" s="38" t="s">
        <v>61</v>
      </c>
      <c r="Z759" s="37">
        <v>0</v>
      </c>
      <c r="AA759" s="164">
        <v>9.9999970885073397E-2</v>
      </c>
      <c r="AC759" s="165"/>
    </row>
    <row r="760" spans="1:29" ht="15.75" x14ac:dyDescent="0.25">
      <c r="A760" s="180" t="s">
        <v>1650</v>
      </c>
      <c r="B760" s="188" t="s">
        <v>1651</v>
      </c>
      <c r="C760" s="188"/>
      <c r="D760" s="176" t="s">
        <v>56</v>
      </c>
      <c r="E760" s="189">
        <v>41319</v>
      </c>
      <c r="F760" s="178" t="s">
        <v>57</v>
      </c>
      <c r="G760" s="180"/>
      <c r="H760" s="180" t="s">
        <v>58</v>
      </c>
      <c r="I760" s="180" t="s">
        <v>97</v>
      </c>
      <c r="J760" s="187">
        <v>3579.36</v>
      </c>
      <c r="K760" s="191"/>
      <c r="L760" s="180" t="s">
        <v>67</v>
      </c>
      <c r="M760" s="180" t="s">
        <v>14</v>
      </c>
      <c r="N760" s="184">
        <v>14907.88</v>
      </c>
      <c r="O760" s="184">
        <v>15440</v>
      </c>
      <c r="P760" s="184">
        <v>0</v>
      </c>
      <c r="Q760" s="184">
        <v>12666</v>
      </c>
      <c r="R760" s="184">
        <v>16400</v>
      </c>
      <c r="S760" s="184"/>
      <c r="T760" s="192">
        <v>41306</v>
      </c>
      <c r="U760" s="193">
        <v>0.94146341463414629</v>
      </c>
      <c r="V760" s="39"/>
      <c r="W760" s="36">
        <v>12666</v>
      </c>
      <c r="X760" s="37">
        <v>0</v>
      </c>
      <c r="Y760" s="38" t="s">
        <v>61</v>
      </c>
      <c r="Z760" s="37">
        <v>0</v>
      </c>
      <c r="AA760" s="164">
        <v>9.9999852427058222E-2</v>
      </c>
      <c r="AC760" s="165"/>
    </row>
    <row r="761" spans="1:29" ht="15.75" x14ac:dyDescent="0.25">
      <c r="A761" s="180" t="s">
        <v>1652</v>
      </c>
      <c r="B761" s="188" t="s">
        <v>1653</v>
      </c>
      <c r="C761" s="188"/>
      <c r="D761" s="176" t="s">
        <v>56</v>
      </c>
      <c r="E761" s="189">
        <v>41936</v>
      </c>
      <c r="F761" s="178">
        <v>41942</v>
      </c>
      <c r="G761" s="180"/>
      <c r="H761" s="180" t="s">
        <v>78</v>
      </c>
      <c r="I761" s="180"/>
      <c r="J761" s="187"/>
      <c r="K761" s="191"/>
      <c r="L761" s="180" t="s">
        <v>106</v>
      </c>
      <c r="M761" s="180" t="s">
        <v>14</v>
      </c>
      <c r="N761" s="184">
        <v>95764.25</v>
      </c>
      <c r="O761" s="184">
        <v>98050</v>
      </c>
      <c r="P761" s="184">
        <v>0</v>
      </c>
      <c r="Q761" s="184">
        <v>80630</v>
      </c>
      <c r="R761" s="184">
        <v>105340</v>
      </c>
      <c r="S761" s="184"/>
      <c r="T761" s="192">
        <v>41913</v>
      </c>
      <c r="U761" s="193">
        <v>0.93079551927093218</v>
      </c>
      <c r="V761" s="39"/>
      <c r="W761" s="36">
        <v>80630</v>
      </c>
      <c r="X761" s="37">
        <v>0</v>
      </c>
      <c r="Y761" s="38" t="s">
        <v>61</v>
      </c>
      <c r="Z761" s="36">
        <v>0</v>
      </c>
      <c r="AA761" s="164">
        <v>0.10999998840903569</v>
      </c>
      <c r="AC761" s="165"/>
    </row>
    <row r="762" spans="1:29" ht="15.75" x14ac:dyDescent="0.25">
      <c r="A762" s="180" t="s">
        <v>1654</v>
      </c>
      <c r="B762" s="188" t="s">
        <v>1655</v>
      </c>
      <c r="C762" s="188"/>
      <c r="D762" s="176" t="s">
        <v>56</v>
      </c>
      <c r="E762" s="189">
        <v>41466</v>
      </c>
      <c r="F762" s="178">
        <v>41472</v>
      </c>
      <c r="G762" s="180"/>
      <c r="H762" s="180" t="s">
        <v>58</v>
      </c>
      <c r="I762" s="180" t="s">
        <v>97</v>
      </c>
      <c r="J762" s="187">
        <v>53247.35</v>
      </c>
      <c r="K762" s="191"/>
      <c r="L762" s="180" t="s">
        <v>106</v>
      </c>
      <c r="M762" s="180" t="s">
        <v>14</v>
      </c>
      <c r="N762" s="184">
        <v>8151.9</v>
      </c>
      <c r="O762" s="184">
        <v>41730</v>
      </c>
      <c r="P762" s="184">
        <v>0</v>
      </c>
      <c r="Q762" s="184">
        <v>6926</v>
      </c>
      <c r="R762" s="184">
        <v>63860</v>
      </c>
      <c r="S762" s="184"/>
      <c r="T762" s="192">
        <v>41456</v>
      </c>
      <c r="U762" s="193">
        <v>0.65346069527090511</v>
      </c>
      <c r="V762" s="39"/>
      <c r="W762" s="36">
        <v>6926</v>
      </c>
      <c r="X762" s="37">
        <v>0</v>
      </c>
      <c r="Y762" s="38" t="s">
        <v>61</v>
      </c>
      <c r="Z762" s="37">
        <v>0</v>
      </c>
      <c r="AA762" s="164">
        <v>9.9999730124331609E-2</v>
      </c>
      <c r="AC762" s="165"/>
    </row>
    <row r="763" spans="1:29" ht="15.75" x14ac:dyDescent="0.25">
      <c r="A763" s="180" t="s">
        <v>1656</v>
      </c>
      <c r="B763" s="188" t="s">
        <v>1657</v>
      </c>
      <c r="C763" s="188"/>
      <c r="D763" s="176" t="s">
        <v>56</v>
      </c>
      <c r="E763" s="189">
        <v>41376</v>
      </c>
      <c r="F763" s="190">
        <v>41379</v>
      </c>
      <c r="G763" s="180"/>
      <c r="H763" s="180" t="s">
        <v>78</v>
      </c>
      <c r="I763" s="180" t="s">
        <v>103</v>
      </c>
      <c r="J763" s="187">
        <v>69952.679999999993</v>
      </c>
      <c r="K763" s="191"/>
      <c r="L763" s="180" t="s">
        <v>60</v>
      </c>
      <c r="M763" s="180" t="s">
        <v>12</v>
      </c>
      <c r="N763" s="184">
        <v>61910.879999999997</v>
      </c>
      <c r="O763" s="184">
        <v>0</v>
      </c>
      <c r="P763" s="184">
        <v>0</v>
      </c>
      <c r="Q763" s="184">
        <v>52600.58</v>
      </c>
      <c r="R763" s="184">
        <v>81010</v>
      </c>
      <c r="S763" s="184"/>
      <c r="T763" s="192">
        <v>41365</v>
      </c>
      <c r="U763" s="193" t="s">
        <v>57</v>
      </c>
      <c r="V763" s="39"/>
      <c r="W763" s="36">
        <v>52600.58</v>
      </c>
      <c r="X763" s="37">
        <v>0</v>
      </c>
      <c r="Y763" s="38" t="s">
        <v>61</v>
      </c>
      <c r="Z763" s="37">
        <v>0</v>
      </c>
      <c r="AA763" s="164">
        <v>9.9999952738518916E-2</v>
      </c>
      <c r="AC763" s="165"/>
    </row>
    <row r="764" spans="1:29" ht="15.75" x14ac:dyDescent="0.25">
      <c r="A764" s="180" t="s">
        <v>1658</v>
      </c>
      <c r="B764" s="188" t="s">
        <v>1659</v>
      </c>
      <c r="C764" s="188"/>
      <c r="D764" s="176" t="s">
        <v>56</v>
      </c>
      <c r="E764" s="189">
        <v>41515</v>
      </c>
      <c r="F764" s="178">
        <v>41519</v>
      </c>
      <c r="G764" s="180"/>
      <c r="H764" s="180" t="s">
        <v>58</v>
      </c>
      <c r="I764" s="180" t="s">
        <v>103</v>
      </c>
      <c r="J764" s="187">
        <v>85389.73</v>
      </c>
      <c r="K764" s="191"/>
      <c r="L764" s="180" t="s">
        <v>64</v>
      </c>
      <c r="M764" s="180" t="s">
        <v>12</v>
      </c>
      <c r="N764" s="184">
        <v>8753.82</v>
      </c>
      <c r="O764" s="184">
        <v>72670</v>
      </c>
      <c r="P764" s="184">
        <v>0</v>
      </c>
      <c r="Q764" s="184">
        <v>7437.4</v>
      </c>
      <c r="R764" s="184">
        <v>141350</v>
      </c>
      <c r="S764" s="184"/>
      <c r="T764" s="192">
        <v>41487</v>
      </c>
      <c r="U764" s="193">
        <v>0.51411390166253979</v>
      </c>
      <c r="V764" s="39"/>
      <c r="W764" s="36">
        <v>7437.4</v>
      </c>
      <c r="X764" s="37">
        <v>0</v>
      </c>
      <c r="Y764" s="38" t="s">
        <v>61</v>
      </c>
      <c r="Z764" s="37">
        <v>0</v>
      </c>
      <c r="AA764" s="164">
        <v>0.10000002513188577</v>
      </c>
      <c r="AC764" s="165"/>
    </row>
    <row r="765" spans="1:29" ht="15.75" x14ac:dyDescent="0.25">
      <c r="A765" s="180" t="s">
        <v>1660</v>
      </c>
      <c r="B765" s="188" t="s">
        <v>1661</v>
      </c>
      <c r="C765" s="188"/>
      <c r="D765" s="176" t="s">
        <v>56</v>
      </c>
      <c r="E765" s="189">
        <v>41347</v>
      </c>
      <c r="F765" s="178" t="s">
        <v>57</v>
      </c>
      <c r="G765" s="180"/>
      <c r="H765" s="180" t="s">
        <v>58</v>
      </c>
      <c r="I765" s="180" t="s">
        <v>59</v>
      </c>
      <c r="J765" s="187">
        <v>0</v>
      </c>
      <c r="K765" s="191"/>
      <c r="L765" s="180" t="s">
        <v>60</v>
      </c>
      <c r="M765" s="180" t="s">
        <v>12</v>
      </c>
      <c r="N765" s="184">
        <v>17619.740000000002</v>
      </c>
      <c r="O765" s="184">
        <v>0</v>
      </c>
      <c r="P765" s="184">
        <v>0</v>
      </c>
      <c r="Q765" s="184">
        <v>14970.04</v>
      </c>
      <c r="R765" s="184">
        <v>19380</v>
      </c>
      <c r="S765" s="184"/>
      <c r="T765" s="192">
        <v>41334</v>
      </c>
      <c r="U765" s="193" t="s">
        <v>57</v>
      </c>
      <c r="V765" s="39"/>
      <c r="W765" s="36">
        <v>14970.04</v>
      </c>
      <c r="X765" s="37">
        <v>0</v>
      </c>
      <c r="Y765" s="38" t="s">
        <v>61</v>
      </c>
      <c r="Z765" s="37">
        <v>0</v>
      </c>
      <c r="AA765" s="164">
        <v>0.10000018229556917</v>
      </c>
      <c r="AC765" s="165"/>
    </row>
    <row r="766" spans="1:29" ht="15.75" x14ac:dyDescent="0.25">
      <c r="A766" s="180" t="s">
        <v>1662</v>
      </c>
      <c r="B766" s="188" t="s">
        <v>1663</v>
      </c>
      <c r="C766" s="188"/>
      <c r="D766" s="176" t="s">
        <v>56</v>
      </c>
      <c r="E766" s="189">
        <v>41478</v>
      </c>
      <c r="F766" s="178">
        <v>41486</v>
      </c>
      <c r="G766" s="180"/>
      <c r="H766" s="180" t="s">
        <v>78</v>
      </c>
      <c r="I766" s="180" t="s">
        <v>59</v>
      </c>
      <c r="J766" s="187">
        <v>0</v>
      </c>
      <c r="K766" s="191"/>
      <c r="L766" s="180" t="s">
        <v>60</v>
      </c>
      <c r="M766" s="180" t="s">
        <v>12</v>
      </c>
      <c r="N766" s="184">
        <v>62619.11</v>
      </c>
      <c r="O766" s="184">
        <v>18280</v>
      </c>
      <c r="P766" s="184">
        <v>0</v>
      </c>
      <c r="Q766" s="184">
        <v>52723</v>
      </c>
      <c r="R766" s="184">
        <v>82080</v>
      </c>
      <c r="S766" s="184"/>
      <c r="T766" s="192">
        <v>41456</v>
      </c>
      <c r="U766" s="193">
        <v>0.22270955165692008</v>
      </c>
      <c r="V766" s="39" t="s">
        <v>654</v>
      </c>
      <c r="W766" s="36">
        <v>52723</v>
      </c>
      <c r="X766" s="37">
        <v>0</v>
      </c>
      <c r="Y766" s="38" t="s">
        <v>61</v>
      </c>
      <c r="Z766" s="37">
        <v>0</v>
      </c>
      <c r="AA766" s="164">
        <v>0.11000005140603486</v>
      </c>
      <c r="AC766" s="165"/>
    </row>
    <row r="767" spans="1:29" ht="15.75" x14ac:dyDescent="0.25">
      <c r="A767" s="180" t="s">
        <v>1664</v>
      </c>
      <c r="B767" s="188" t="s">
        <v>1665</v>
      </c>
      <c r="C767" s="188"/>
      <c r="D767" s="176" t="s">
        <v>56</v>
      </c>
      <c r="E767" s="189">
        <v>41309</v>
      </c>
      <c r="F767" s="190">
        <v>41334</v>
      </c>
      <c r="G767" s="180"/>
      <c r="H767" s="180" t="s">
        <v>78</v>
      </c>
      <c r="I767" s="180" t="s">
        <v>97</v>
      </c>
      <c r="J767" s="187">
        <v>140550.15</v>
      </c>
      <c r="K767" s="191"/>
      <c r="L767" s="180" t="s">
        <v>67</v>
      </c>
      <c r="M767" s="180" t="s">
        <v>14</v>
      </c>
      <c r="N767" s="184">
        <v>128075.28</v>
      </c>
      <c r="O767" s="184">
        <v>140880</v>
      </c>
      <c r="P767" s="184">
        <v>0</v>
      </c>
      <c r="Q767" s="184">
        <v>108815.02</v>
      </c>
      <c r="R767" s="184">
        <v>140880</v>
      </c>
      <c r="S767" s="184"/>
      <c r="T767" s="192">
        <v>41306</v>
      </c>
      <c r="U767" s="193">
        <v>1</v>
      </c>
      <c r="V767" s="39" t="s">
        <v>189</v>
      </c>
      <c r="W767" s="36">
        <v>108815.02</v>
      </c>
      <c r="X767" s="37">
        <v>0</v>
      </c>
      <c r="Y767" s="38" t="s">
        <v>61</v>
      </c>
      <c r="Z767" s="37">
        <v>0</v>
      </c>
      <c r="AA767" s="164">
        <v>0.10000001253950019</v>
      </c>
      <c r="AC767" s="165"/>
    </row>
    <row r="768" spans="1:29" ht="15.75" x14ac:dyDescent="0.25">
      <c r="A768" s="180" t="s">
        <v>1666</v>
      </c>
      <c r="B768" s="188" t="s">
        <v>1667</v>
      </c>
      <c r="C768" s="188"/>
      <c r="D768" s="176" t="s">
        <v>56</v>
      </c>
      <c r="E768" s="189">
        <v>41325</v>
      </c>
      <c r="F768" s="178" t="s">
        <v>57</v>
      </c>
      <c r="G768" s="180"/>
      <c r="H768" s="180" t="s">
        <v>58</v>
      </c>
      <c r="I768" s="180" t="s">
        <v>97</v>
      </c>
      <c r="J768" s="187">
        <v>16515.25</v>
      </c>
      <c r="K768" s="191"/>
      <c r="L768" s="180" t="s">
        <v>67</v>
      </c>
      <c r="M768" s="180" t="s">
        <v>14</v>
      </c>
      <c r="N768" s="184">
        <v>10680.1</v>
      </c>
      <c r="O768" s="184">
        <v>9260</v>
      </c>
      <c r="P768" s="184">
        <v>0</v>
      </c>
      <c r="Q768" s="184">
        <v>12719</v>
      </c>
      <c r="R768" s="184">
        <v>16515</v>
      </c>
      <c r="S768" s="184"/>
      <c r="T768" s="192">
        <v>41306</v>
      </c>
      <c r="U768" s="193">
        <v>0.56070239176506209</v>
      </c>
      <c r="V768" s="39" t="s">
        <v>112</v>
      </c>
      <c r="W768" s="36">
        <v>9074</v>
      </c>
      <c r="X768" s="37">
        <v>-3645</v>
      </c>
      <c r="Y768" s="38" t="s">
        <v>61</v>
      </c>
      <c r="Z768" s="37">
        <v>-3645</v>
      </c>
      <c r="AA768" s="164">
        <v>0.10000020599061932</v>
      </c>
      <c r="AC768" s="165"/>
    </row>
    <row r="769" spans="1:29" ht="15.75" x14ac:dyDescent="0.25">
      <c r="A769" s="180" t="s">
        <v>1668</v>
      </c>
      <c r="B769" s="188" t="s">
        <v>1669</v>
      </c>
      <c r="C769" s="188"/>
      <c r="D769" s="176" t="s">
        <v>56</v>
      </c>
      <c r="E769" s="189">
        <v>41341</v>
      </c>
      <c r="F769" s="178" t="s">
        <v>57</v>
      </c>
      <c r="G769" s="180"/>
      <c r="H769" s="180" t="s">
        <v>58</v>
      </c>
      <c r="I769" s="180" t="s">
        <v>59</v>
      </c>
      <c r="J769" s="187">
        <v>0</v>
      </c>
      <c r="K769" s="191"/>
      <c r="L769" s="180" t="s">
        <v>67</v>
      </c>
      <c r="M769" s="180" t="s">
        <v>14</v>
      </c>
      <c r="N769" s="184">
        <v>12982.62</v>
      </c>
      <c r="O769" s="184">
        <v>13420</v>
      </c>
      <c r="P769" s="184">
        <v>0</v>
      </c>
      <c r="Q769" s="184">
        <v>11030.26</v>
      </c>
      <c r="R769" s="184">
        <v>14280</v>
      </c>
      <c r="S769" s="184"/>
      <c r="T769" s="192">
        <v>41334</v>
      </c>
      <c r="U769" s="193">
        <v>0.93977591036414565</v>
      </c>
      <c r="V769" s="39"/>
      <c r="W769" s="36">
        <v>11030.26</v>
      </c>
      <c r="X769" s="37">
        <v>0</v>
      </c>
      <c r="Y769" s="38" t="s">
        <v>61</v>
      </c>
      <c r="Z769" s="37">
        <v>0</v>
      </c>
      <c r="AA769" s="164">
        <v>0.10000033722017143</v>
      </c>
      <c r="AC769" s="165"/>
    </row>
    <row r="770" spans="1:29" ht="15.75" x14ac:dyDescent="0.25">
      <c r="A770" s="180" t="s">
        <v>1670</v>
      </c>
      <c r="B770" s="188" t="s">
        <v>1671</v>
      </c>
      <c r="C770" s="188"/>
      <c r="D770" s="176" t="s">
        <v>56</v>
      </c>
      <c r="E770" s="189">
        <v>41317</v>
      </c>
      <c r="F770" s="178" t="s">
        <v>57</v>
      </c>
      <c r="G770" s="180"/>
      <c r="H770" s="180" t="s">
        <v>58</v>
      </c>
      <c r="I770" s="180" t="s">
        <v>97</v>
      </c>
      <c r="J770" s="187">
        <v>22966.01</v>
      </c>
      <c r="K770" s="191"/>
      <c r="L770" s="180" t="s">
        <v>67</v>
      </c>
      <c r="M770" s="180" t="s">
        <v>14</v>
      </c>
      <c r="N770" s="184">
        <v>46820.47</v>
      </c>
      <c r="O770" s="184">
        <v>3440</v>
      </c>
      <c r="P770" s="184">
        <v>0</v>
      </c>
      <c r="Q770" s="184">
        <v>39779.5</v>
      </c>
      <c r="R770" s="184">
        <v>51500</v>
      </c>
      <c r="S770" s="184"/>
      <c r="T770" s="192">
        <v>41306</v>
      </c>
      <c r="U770" s="193">
        <v>6.6796116504854369E-2</v>
      </c>
      <c r="V770" s="39" t="s">
        <v>957</v>
      </c>
      <c r="W770" s="36">
        <v>39779.5</v>
      </c>
      <c r="X770" s="37">
        <v>0</v>
      </c>
      <c r="Y770" s="38" t="s">
        <v>61</v>
      </c>
      <c r="Z770" s="37">
        <v>0</v>
      </c>
      <c r="AA770" s="164">
        <v>9.9999964759005078E-2</v>
      </c>
      <c r="AC770" s="165"/>
    </row>
    <row r="771" spans="1:29" ht="15.75" x14ac:dyDescent="0.25">
      <c r="A771" s="180" t="s">
        <v>1672</v>
      </c>
      <c r="B771" s="188" t="s">
        <v>1673</v>
      </c>
      <c r="C771" s="188"/>
      <c r="D771" s="176" t="s">
        <v>56</v>
      </c>
      <c r="E771" s="189">
        <v>41554</v>
      </c>
      <c r="F771" s="178">
        <v>41555</v>
      </c>
      <c r="G771" s="180"/>
      <c r="H771" s="180" t="s">
        <v>78</v>
      </c>
      <c r="I771" s="180" t="s">
        <v>103</v>
      </c>
      <c r="J771" s="187">
        <v>223449.49</v>
      </c>
      <c r="K771" s="191"/>
      <c r="L771" s="180" t="s">
        <v>79</v>
      </c>
      <c r="M771" s="180" t="s">
        <v>12</v>
      </c>
      <c r="N771" s="184">
        <v>112215.22</v>
      </c>
      <c r="O771" s="184">
        <v>5050</v>
      </c>
      <c r="P771" s="184">
        <v>0</v>
      </c>
      <c r="Q771" s="184">
        <v>97105.59</v>
      </c>
      <c r="R771" s="184">
        <v>186890</v>
      </c>
      <c r="S771" s="184"/>
      <c r="T771" s="192">
        <v>41548</v>
      </c>
      <c r="U771" s="193">
        <v>2.7021242442078229E-2</v>
      </c>
      <c r="V771" s="39"/>
      <c r="W771" s="36">
        <v>97105.59</v>
      </c>
      <c r="X771" s="37">
        <v>0</v>
      </c>
      <c r="Y771" s="38" t="s">
        <v>61</v>
      </c>
      <c r="Z771" s="37">
        <v>0</v>
      </c>
      <c r="AA771" s="164">
        <v>8.0000001886375127E-2</v>
      </c>
      <c r="AC771" s="165"/>
    </row>
    <row r="772" spans="1:29" ht="15.75" x14ac:dyDescent="0.25">
      <c r="A772" s="180" t="s">
        <v>1674</v>
      </c>
      <c r="B772" s="188" t="s">
        <v>1675</v>
      </c>
      <c r="C772" s="188"/>
      <c r="D772" s="176" t="s">
        <v>56</v>
      </c>
      <c r="E772" s="189">
        <v>41402</v>
      </c>
      <c r="F772" s="178" t="s">
        <v>57</v>
      </c>
      <c r="G772" s="180"/>
      <c r="H772" s="180" t="s">
        <v>58</v>
      </c>
      <c r="I772" s="180" t="s">
        <v>103</v>
      </c>
      <c r="J772" s="187">
        <v>94125.64</v>
      </c>
      <c r="K772" s="191"/>
      <c r="L772" s="180" t="s">
        <v>64</v>
      </c>
      <c r="M772" s="180" t="s">
        <v>12</v>
      </c>
      <c r="N772" s="184">
        <v>49042.04</v>
      </c>
      <c r="O772" s="184">
        <v>0</v>
      </c>
      <c r="P772" s="184">
        <v>0</v>
      </c>
      <c r="Q772" s="184">
        <v>41666.980000000003</v>
      </c>
      <c r="R772" s="184">
        <v>67140</v>
      </c>
      <c r="S772" s="184"/>
      <c r="T772" s="192">
        <v>41395</v>
      </c>
      <c r="U772" s="193" t="s">
        <v>57</v>
      </c>
      <c r="V772" s="39"/>
      <c r="W772" s="36">
        <v>41666.980000000003</v>
      </c>
      <c r="X772" s="37">
        <v>0</v>
      </c>
      <c r="Y772" s="38" t="s">
        <v>61</v>
      </c>
      <c r="Z772" s="37">
        <v>0</v>
      </c>
      <c r="AA772" s="164">
        <v>0.10000010183100994</v>
      </c>
      <c r="AC772" s="165"/>
    </row>
    <row r="773" spans="1:29" ht="15.75" x14ac:dyDescent="0.25">
      <c r="A773" s="180" t="s">
        <v>1676</v>
      </c>
      <c r="B773" s="188" t="s">
        <v>1677</v>
      </c>
      <c r="C773" s="188"/>
      <c r="D773" s="176" t="s">
        <v>56</v>
      </c>
      <c r="E773" s="189">
        <v>41387</v>
      </c>
      <c r="F773" s="178" t="s">
        <v>57</v>
      </c>
      <c r="G773" s="180"/>
      <c r="H773" s="180" t="s">
        <v>58</v>
      </c>
      <c r="I773" s="180" t="s">
        <v>59</v>
      </c>
      <c r="J773" s="187">
        <v>88013.67</v>
      </c>
      <c r="K773" s="191"/>
      <c r="L773" s="180" t="s">
        <v>235</v>
      </c>
      <c r="M773" s="180" t="s">
        <v>12</v>
      </c>
      <c r="N773" s="184">
        <v>46226.675000000003</v>
      </c>
      <c r="O773" s="184">
        <v>0</v>
      </c>
      <c r="P773" s="184">
        <v>0</v>
      </c>
      <c r="Q773" s="184">
        <v>39275</v>
      </c>
      <c r="R773" s="184">
        <v>97030</v>
      </c>
      <c r="S773" s="184"/>
      <c r="T773" s="192">
        <v>41365</v>
      </c>
      <c r="U773" s="193" t="s">
        <v>57</v>
      </c>
      <c r="V773" s="39" t="s">
        <v>954</v>
      </c>
      <c r="W773" s="36">
        <v>39275</v>
      </c>
      <c r="X773" s="37">
        <v>0</v>
      </c>
      <c r="Y773" s="38" t="s">
        <v>61</v>
      </c>
      <c r="Z773" s="37">
        <v>0</v>
      </c>
      <c r="AA773" s="164">
        <v>0.10000000000000009</v>
      </c>
      <c r="AC773" s="165"/>
    </row>
    <row r="774" spans="1:29" ht="15.75" x14ac:dyDescent="0.25">
      <c r="A774" s="180" t="s">
        <v>1678</v>
      </c>
      <c r="B774" s="188" t="s">
        <v>1679</v>
      </c>
      <c r="C774" s="188"/>
      <c r="D774" s="176" t="s">
        <v>56</v>
      </c>
      <c r="E774" s="189">
        <v>41382</v>
      </c>
      <c r="F774" s="190">
        <v>41393</v>
      </c>
      <c r="G774" s="180"/>
      <c r="H774" s="180" t="s">
        <v>58</v>
      </c>
      <c r="I774" s="180" t="s">
        <v>97</v>
      </c>
      <c r="J774" s="187">
        <v>59197.52</v>
      </c>
      <c r="K774" s="191"/>
      <c r="L774" s="180" t="s">
        <v>67</v>
      </c>
      <c r="M774" s="180" t="s">
        <v>14</v>
      </c>
      <c r="N774" s="184">
        <v>46955.56</v>
      </c>
      <c r="O774" s="184">
        <v>51650</v>
      </c>
      <c r="P774" s="184">
        <v>0</v>
      </c>
      <c r="Q774" s="184">
        <v>43300</v>
      </c>
      <c r="R774" s="184">
        <v>59198</v>
      </c>
      <c r="S774" s="184"/>
      <c r="T774" s="192">
        <v>41365</v>
      </c>
      <c r="U774" s="193">
        <v>0.87249569242204128</v>
      </c>
      <c r="V774" s="39" t="s">
        <v>180</v>
      </c>
      <c r="W774" s="36">
        <v>39894.269999999997</v>
      </c>
      <c r="X774" s="37">
        <v>-3405.7300000000032</v>
      </c>
      <c r="Y774" s="38" t="s">
        <v>61</v>
      </c>
      <c r="Z774" s="37">
        <v>-3405.73</v>
      </c>
      <c r="AA774" s="164">
        <v>0.100000098625177</v>
      </c>
      <c r="AC774" s="165"/>
    </row>
    <row r="775" spans="1:29" ht="15.75" x14ac:dyDescent="0.25">
      <c r="A775" s="180" t="s">
        <v>1680</v>
      </c>
      <c r="B775" s="188" t="s">
        <v>1681</v>
      </c>
      <c r="C775" s="188"/>
      <c r="D775" s="176" t="s">
        <v>56</v>
      </c>
      <c r="E775" s="189">
        <v>41325</v>
      </c>
      <c r="F775" s="190">
        <v>41331</v>
      </c>
      <c r="G775" s="180"/>
      <c r="H775" s="180" t="s">
        <v>78</v>
      </c>
      <c r="I775" s="180" t="s">
        <v>103</v>
      </c>
      <c r="J775" s="187">
        <v>46272.69</v>
      </c>
      <c r="K775" s="191"/>
      <c r="L775" s="180" t="s">
        <v>64</v>
      </c>
      <c r="M775" s="180" t="s">
        <v>12</v>
      </c>
      <c r="N775" s="184">
        <v>52360.02</v>
      </c>
      <c r="O775" s="184">
        <v>230</v>
      </c>
      <c r="P775" s="184">
        <v>0</v>
      </c>
      <c r="Q775" s="184">
        <v>44486</v>
      </c>
      <c r="R775" s="184">
        <v>66350</v>
      </c>
      <c r="S775" s="184"/>
      <c r="T775" s="192">
        <v>41306</v>
      </c>
      <c r="U775" s="193">
        <v>3.4664657121326299E-3</v>
      </c>
      <c r="V775" s="39"/>
      <c r="W775" s="36">
        <v>44486</v>
      </c>
      <c r="X775" s="37">
        <v>0</v>
      </c>
      <c r="Y775" s="38" t="s">
        <v>61</v>
      </c>
      <c r="Z775" s="37">
        <v>0</v>
      </c>
      <c r="AA775" s="164">
        <v>9.9999957983210708E-2</v>
      </c>
      <c r="AC775" s="165"/>
    </row>
    <row r="776" spans="1:29" ht="15.75" x14ac:dyDescent="0.25">
      <c r="A776" s="180" t="s">
        <v>1682</v>
      </c>
      <c r="B776" s="188" t="s">
        <v>1683</v>
      </c>
      <c r="C776" s="188"/>
      <c r="D776" s="176" t="s">
        <v>56</v>
      </c>
      <c r="E776" s="189">
        <v>41536</v>
      </c>
      <c r="F776" s="178">
        <v>41543</v>
      </c>
      <c r="G776" s="180"/>
      <c r="H776" s="180" t="s">
        <v>78</v>
      </c>
      <c r="I776" s="180" t="s">
        <v>97</v>
      </c>
      <c r="J776" s="187">
        <v>11783.79</v>
      </c>
      <c r="K776" s="191"/>
      <c r="L776" s="180" t="s">
        <v>64</v>
      </c>
      <c r="M776" s="180" t="s">
        <v>12</v>
      </c>
      <c r="N776" s="184">
        <v>98258.31</v>
      </c>
      <c r="O776" s="184">
        <v>18470</v>
      </c>
      <c r="P776" s="184">
        <v>0</v>
      </c>
      <c r="Q776" s="184">
        <v>83482</v>
      </c>
      <c r="R776" s="184">
        <v>117320</v>
      </c>
      <c r="S776" s="184"/>
      <c r="T776" s="192">
        <v>41518</v>
      </c>
      <c r="U776" s="193">
        <v>0.15743266280259122</v>
      </c>
      <c r="V776" s="39"/>
      <c r="W776" s="36">
        <v>83482</v>
      </c>
      <c r="X776" s="37">
        <v>0</v>
      </c>
      <c r="Y776" s="38" t="s">
        <v>61</v>
      </c>
      <c r="Z776" s="37">
        <v>0</v>
      </c>
      <c r="AA776" s="164">
        <v>9.9999955220074321E-2</v>
      </c>
      <c r="AC776" s="165"/>
    </row>
    <row r="777" spans="1:29" ht="15.75" x14ac:dyDescent="0.25">
      <c r="A777" s="180" t="s">
        <v>1684</v>
      </c>
      <c r="B777" s="188" t="s">
        <v>1685</v>
      </c>
      <c r="C777" s="188"/>
      <c r="D777" s="176" t="s">
        <v>56</v>
      </c>
      <c r="E777" s="189">
        <v>41353</v>
      </c>
      <c r="F777" s="190">
        <v>41400</v>
      </c>
      <c r="G777" s="180"/>
      <c r="H777" s="180" t="s">
        <v>78</v>
      </c>
      <c r="I777" s="180" t="s">
        <v>103</v>
      </c>
      <c r="J777" s="187">
        <v>40300.660000000003</v>
      </c>
      <c r="K777" s="191"/>
      <c r="L777" s="180" t="s">
        <v>64</v>
      </c>
      <c r="M777" s="180" t="s">
        <v>12</v>
      </c>
      <c r="N777" s="184">
        <v>68354.28</v>
      </c>
      <c r="O777" s="184">
        <v>0</v>
      </c>
      <c r="P777" s="184">
        <v>0</v>
      </c>
      <c r="Q777" s="184">
        <v>58075</v>
      </c>
      <c r="R777" s="184">
        <v>88380</v>
      </c>
      <c r="S777" s="184"/>
      <c r="T777" s="192">
        <v>41334</v>
      </c>
      <c r="U777" s="193" t="s">
        <v>57</v>
      </c>
      <c r="V777" s="39"/>
      <c r="W777" s="36">
        <v>58075</v>
      </c>
      <c r="X777" s="37">
        <v>0</v>
      </c>
      <c r="Y777" s="38" t="s">
        <v>61</v>
      </c>
      <c r="Z777" s="37">
        <v>0</v>
      </c>
      <c r="AA777" s="164">
        <v>0.10000008046314579</v>
      </c>
      <c r="AC777" s="165"/>
    </row>
    <row r="778" spans="1:29" ht="15.75" x14ac:dyDescent="0.25">
      <c r="A778" s="180" t="s">
        <v>1686</v>
      </c>
      <c r="B778" s="188" t="s">
        <v>1687</v>
      </c>
      <c r="C778" s="188"/>
      <c r="D778" s="176" t="s">
        <v>56</v>
      </c>
      <c r="E778" s="189">
        <v>41670</v>
      </c>
      <c r="F778" s="178">
        <v>41694</v>
      </c>
      <c r="G778" s="180"/>
      <c r="H778" s="180" t="s">
        <v>58</v>
      </c>
      <c r="I778" s="180" t="s">
        <v>103</v>
      </c>
      <c r="J778" s="187">
        <v>5183.08</v>
      </c>
      <c r="K778" s="191"/>
      <c r="L778" s="180" t="s">
        <v>430</v>
      </c>
      <c r="M778" s="180" t="s">
        <v>16</v>
      </c>
      <c r="N778" s="184">
        <v>6830.75</v>
      </c>
      <c r="O778" s="184">
        <v>238010</v>
      </c>
      <c r="P778" s="184">
        <v>0</v>
      </c>
      <c r="Q778" s="184">
        <v>5911</v>
      </c>
      <c r="R778" s="184">
        <v>238010</v>
      </c>
      <c r="S778" s="184"/>
      <c r="T778" s="192">
        <v>41640</v>
      </c>
      <c r="U778" s="193">
        <v>1</v>
      </c>
      <c r="V778" s="39" t="s">
        <v>98</v>
      </c>
      <c r="W778" s="36">
        <v>5911</v>
      </c>
      <c r="X778" s="37">
        <v>0</v>
      </c>
      <c r="Y778" s="38" t="s">
        <v>61</v>
      </c>
      <c r="Z778" s="37">
        <v>0</v>
      </c>
      <c r="AA778" s="164">
        <v>7.9999747026374024E-2</v>
      </c>
      <c r="AC778" s="165"/>
    </row>
    <row r="779" spans="1:29" ht="15.75" x14ac:dyDescent="0.25">
      <c r="A779" s="180" t="s">
        <v>1688</v>
      </c>
      <c r="B779" s="188" t="s">
        <v>1689</v>
      </c>
      <c r="C779" s="188"/>
      <c r="D779" s="176" t="s">
        <v>56</v>
      </c>
      <c r="E779" s="189">
        <v>41333</v>
      </c>
      <c r="F779" s="190">
        <v>41341</v>
      </c>
      <c r="G779" s="180"/>
      <c r="H779" s="180" t="s">
        <v>78</v>
      </c>
      <c r="I779" s="180" t="s">
        <v>97</v>
      </c>
      <c r="J779" s="187">
        <v>0.01</v>
      </c>
      <c r="K779" s="191"/>
      <c r="L779" s="180" t="s">
        <v>67</v>
      </c>
      <c r="M779" s="180" t="s">
        <v>14</v>
      </c>
      <c r="N779" s="184">
        <v>55893.63</v>
      </c>
      <c r="O779" s="184">
        <v>38890</v>
      </c>
      <c r="P779" s="184">
        <v>0</v>
      </c>
      <c r="Q779" s="184">
        <v>47488.22</v>
      </c>
      <c r="R779" s="184">
        <v>70720</v>
      </c>
      <c r="S779" s="184"/>
      <c r="T779" s="192">
        <v>41306</v>
      </c>
      <c r="U779" s="193">
        <v>0.54991515837104077</v>
      </c>
      <c r="V779" s="39"/>
      <c r="W779" s="36">
        <v>47488.22</v>
      </c>
      <c r="X779" s="37">
        <v>0</v>
      </c>
      <c r="Y779" s="38" t="s">
        <v>61</v>
      </c>
      <c r="Z779" s="37">
        <v>0</v>
      </c>
      <c r="AA779" s="164">
        <v>9.9999902779627448E-2</v>
      </c>
      <c r="AC779" s="165"/>
    </row>
    <row r="780" spans="1:29" ht="15.75" x14ac:dyDescent="0.25">
      <c r="A780" s="180" t="s">
        <v>1690</v>
      </c>
      <c r="B780" s="188" t="s">
        <v>1691</v>
      </c>
      <c r="C780" s="188"/>
      <c r="D780" s="176" t="s">
        <v>56</v>
      </c>
      <c r="E780" s="189">
        <v>41341</v>
      </c>
      <c r="F780" s="190">
        <v>41351</v>
      </c>
      <c r="G780" s="180"/>
      <c r="H780" s="180" t="s">
        <v>78</v>
      </c>
      <c r="I780" s="180" t="s">
        <v>97</v>
      </c>
      <c r="J780" s="187">
        <v>89734.82</v>
      </c>
      <c r="K780" s="191"/>
      <c r="L780" s="180" t="s">
        <v>64</v>
      </c>
      <c r="M780" s="180" t="s">
        <v>12</v>
      </c>
      <c r="N780" s="184">
        <v>85423.13</v>
      </c>
      <c r="O780" s="184">
        <v>9310</v>
      </c>
      <c r="P780" s="184">
        <v>0</v>
      </c>
      <c r="Q780" s="184">
        <v>72577</v>
      </c>
      <c r="R780" s="184">
        <v>102720</v>
      </c>
      <c r="S780" s="184"/>
      <c r="T780" s="192">
        <v>41334</v>
      </c>
      <c r="U780" s="193">
        <v>9.0634735202492211E-2</v>
      </c>
      <c r="V780" s="39"/>
      <c r="W780" s="36">
        <v>72577</v>
      </c>
      <c r="X780" s="37">
        <v>0</v>
      </c>
      <c r="Y780" s="38" t="s">
        <v>61</v>
      </c>
      <c r="Z780" s="37">
        <v>0</v>
      </c>
      <c r="AA780" s="164">
        <v>0.10000001287707461</v>
      </c>
      <c r="AC780" s="165"/>
    </row>
    <row r="781" spans="1:29" ht="15.75" x14ac:dyDescent="0.25">
      <c r="A781" s="180" t="s">
        <v>1692</v>
      </c>
      <c r="B781" s="188" t="s">
        <v>1693</v>
      </c>
      <c r="C781" s="188"/>
      <c r="D781" s="176" t="s">
        <v>56</v>
      </c>
      <c r="E781" s="189">
        <v>41340</v>
      </c>
      <c r="F781" s="178" t="s">
        <v>57</v>
      </c>
      <c r="G781" s="180"/>
      <c r="H781" s="180" t="s">
        <v>58</v>
      </c>
      <c r="I781" s="180" t="s">
        <v>59</v>
      </c>
      <c r="J781" s="187">
        <v>13366.62</v>
      </c>
      <c r="K781" s="191"/>
      <c r="L781" s="180" t="s">
        <v>67</v>
      </c>
      <c r="M781" s="180" t="s">
        <v>14</v>
      </c>
      <c r="N781" s="184">
        <v>11498.11</v>
      </c>
      <c r="O781" s="184">
        <v>12650</v>
      </c>
      <c r="P781" s="184">
        <v>0</v>
      </c>
      <c r="Q781" s="184">
        <v>10623</v>
      </c>
      <c r="R781" s="184">
        <v>13367</v>
      </c>
      <c r="S781" s="184"/>
      <c r="T781" s="192">
        <v>41334</v>
      </c>
      <c r="U781" s="193">
        <v>0.94636043988927954</v>
      </c>
      <c r="V781" s="39" t="s">
        <v>112</v>
      </c>
      <c r="W781" s="36">
        <v>9769</v>
      </c>
      <c r="X781" s="37">
        <v>-854</v>
      </c>
      <c r="Y781" s="38" t="s">
        <v>61</v>
      </c>
      <c r="Z781" s="37">
        <v>-854</v>
      </c>
      <c r="AA781" s="164">
        <v>9.9999712996384549E-2</v>
      </c>
      <c r="AC781" s="165"/>
    </row>
    <row r="782" spans="1:29" ht="15.75" x14ac:dyDescent="0.25">
      <c r="A782" s="180" t="s">
        <v>1694</v>
      </c>
      <c r="B782" s="188" t="s">
        <v>1695</v>
      </c>
      <c r="C782" s="188"/>
      <c r="D782" s="176" t="s">
        <v>56</v>
      </c>
      <c r="E782" s="189">
        <v>41340</v>
      </c>
      <c r="F782" s="190">
        <v>41351</v>
      </c>
      <c r="G782" s="180"/>
      <c r="H782" s="180" t="s">
        <v>78</v>
      </c>
      <c r="I782" s="180" t="s">
        <v>59</v>
      </c>
      <c r="J782" s="187">
        <v>0</v>
      </c>
      <c r="K782" s="191"/>
      <c r="L782" s="180" t="s">
        <v>67</v>
      </c>
      <c r="M782" s="180" t="s">
        <v>14</v>
      </c>
      <c r="N782" s="184">
        <v>54892.93</v>
      </c>
      <c r="O782" s="184">
        <v>43250</v>
      </c>
      <c r="P782" s="184">
        <v>0</v>
      </c>
      <c r="Q782" s="184">
        <v>46638</v>
      </c>
      <c r="R782" s="184">
        <v>60380</v>
      </c>
      <c r="S782" s="184"/>
      <c r="T782" s="192">
        <v>41334</v>
      </c>
      <c r="U782" s="193">
        <v>0.71629678701556809</v>
      </c>
      <c r="V782" s="39"/>
      <c r="W782" s="36">
        <v>46638</v>
      </c>
      <c r="X782" s="37">
        <v>0</v>
      </c>
      <c r="Y782" s="38" t="s">
        <v>61</v>
      </c>
      <c r="Z782" s="37">
        <v>0</v>
      </c>
      <c r="AA782" s="164">
        <v>0.10000008015604767</v>
      </c>
      <c r="AC782" s="165"/>
    </row>
    <row r="783" spans="1:29" ht="15.75" x14ac:dyDescent="0.25">
      <c r="A783" s="180" t="s">
        <v>1696</v>
      </c>
      <c r="B783" s="188" t="s">
        <v>1697</v>
      </c>
      <c r="C783" s="188"/>
      <c r="D783" s="176" t="s">
        <v>56</v>
      </c>
      <c r="E783" s="189">
        <v>41339</v>
      </c>
      <c r="F783" s="178" t="s">
        <v>57</v>
      </c>
      <c r="G783" s="180"/>
      <c r="H783" s="180" t="s">
        <v>58</v>
      </c>
      <c r="I783" s="180" t="s">
        <v>59</v>
      </c>
      <c r="J783" s="187">
        <v>42208.18</v>
      </c>
      <c r="K783" s="191"/>
      <c r="L783" s="180" t="s">
        <v>235</v>
      </c>
      <c r="M783" s="180" t="s">
        <v>12</v>
      </c>
      <c r="N783" s="184">
        <v>39609.449999999997</v>
      </c>
      <c r="O783" s="184">
        <v>43570</v>
      </c>
      <c r="P783" s="184">
        <v>0</v>
      </c>
      <c r="Q783" s="184">
        <v>33652.89</v>
      </c>
      <c r="R783" s="184">
        <v>43570</v>
      </c>
      <c r="S783" s="184"/>
      <c r="T783" s="192">
        <v>41334</v>
      </c>
      <c r="U783" s="193">
        <v>1</v>
      </c>
      <c r="V783" s="39"/>
      <c r="W783" s="36">
        <v>33652.89</v>
      </c>
      <c r="X783" s="37">
        <v>0</v>
      </c>
      <c r="Y783" s="38" t="s">
        <v>61</v>
      </c>
      <c r="Z783" s="37">
        <v>0</v>
      </c>
      <c r="AA783" s="164">
        <v>9.9999957510141124E-2</v>
      </c>
      <c r="AC783" s="165"/>
    </row>
    <row r="784" spans="1:29" ht="15.75" x14ac:dyDescent="0.25">
      <c r="A784" s="180" t="s">
        <v>1698</v>
      </c>
      <c r="B784" s="188" t="s">
        <v>1699</v>
      </c>
      <c r="C784" s="188"/>
      <c r="D784" s="176" t="s">
        <v>56</v>
      </c>
      <c r="E784" s="189">
        <v>41339</v>
      </c>
      <c r="F784" s="178" t="s">
        <v>57</v>
      </c>
      <c r="G784" s="180"/>
      <c r="H784" s="180" t="s">
        <v>58</v>
      </c>
      <c r="I784" s="180" t="s">
        <v>97</v>
      </c>
      <c r="J784" s="187">
        <v>7805.9</v>
      </c>
      <c r="K784" s="191"/>
      <c r="L784" s="180" t="s">
        <v>67</v>
      </c>
      <c r="M784" s="180" t="s">
        <v>14</v>
      </c>
      <c r="N784" s="184">
        <v>2901.31</v>
      </c>
      <c r="O784" s="184">
        <v>0</v>
      </c>
      <c r="P784" s="184">
        <v>0</v>
      </c>
      <c r="Q784" s="184">
        <v>2465</v>
      </c>
      <c r="R784" s="184">
        <v>3190</v>
      </c>
      <c r="S784" s="184"/>
      <c r="T784" s="192">
        <v>41334</v>
      </c>
      <c r="U784" s="193" t="s">
        <v>57</v>
      </c>
      <c r="V784" s="39"/>
      <c r="W784" s="36">
        <v>2465</v>
      </c>
      <c r="X784" s="37">
        <v>0</v>
      </c>
      <c r="Y784" s="38" t="s">
        <v>61</v>
      </c>
      <c r="Z784" s="37">
        <v>0</v>
      </c>
      <c r="AA784" s="164">
        <v>0.10000189569865969</v>
      </c>
      <c r="AC784" s="165"/>
    </row>
    <row r="785" spans="1:29" ht="15.75" x14ac:dyDescent="0.25">
      <c r="A785" s="180" t="s">
        <v>1700</v>
      </c>
      <c r="B785" s="188" t="s">
        <v>1701</v>
      </c>
      <c r="C785" s="188"/>
      <c r="D785" s="176" t="s">
        <v>56</v>
      </c>
      <c r="E785" s="189">
        <v>41340</v>
      </c>
      <c r="F785" s="190">
        <v>41443</v>
      </c>
      <c r="G785" s="180"/>
      <c r="H785" s="180" t="s">
        <v>78</v>
      </c>
      <c r="I785" s="180" t="s">
        <v>97</v>
      </c>
      <c r="J785" s="187">
        <v>114244.47</v>
      </c>
      <c r="K785" s="191"/>
      <c r="L785" s="180" t="s">
        <v>79</v>
      </c>
      <c r="M785" s="180" t="s">
        <v>12</v>
      </c>
      <c r="N785" s="184">
        <v>81489.45</v>
      </c>
      <c r="O785" s="184">
        <v>0</v>
      </c>
      <c r="P785" s="184">
        <v>0</v>
      </c>
      <c r="Q785" s="184">
        <v>70517</v>
      </c>
      <c r="R785" s="184">
        <v>118730</v>
      </c>
      <c r="S785" s="184"/>
      <c r="T785" s="192">
        <v>41334</v>
      </c>
      <c r="U785" s="193" t="s">
        <v>57</v>
      </c>
      <c r="V785" s="39" t="s">
        <v>112</v>
      </c>
      <c r="W785" s="36">
        <v>70517</v>
      </c>
      <c r="X785" s="37">
        <v>0</v>
      </c>
      <c r="Y785" s="38" t="s">
        <v>61</v>
      </c>
      <c r="Z785" s="37">
        <v>0</v>
      </c>
      <c r="AA785" s="164">
        <v>8.0000063615600636E-2</v>
      </c>
      <c r="AC785" s="165"/>
    </row>
    <row r="786" spans="1:29" ht="15.75" x14ac:dyDescent="0.25">
      <c r="A786" s="180" t="s">
        <v>1702</v>
      </c>
      <c r="B786" s="188" t="s">
        <v>1703</v>
      </c>
      <c r="C786" s="188"/>
      <c r="D786" s="176" t="s">
        <v>56</v>
      </c>
      <c r="E786" s="189">
        <v>41403</v>
      </c>
      <c r="F786" s="190">
        <v>41411</v>
      </c>
      <c r="G786" s="180"/>
      <c r="H786" s="180" t="s">
        <v>78</v>
      </c>
      <c r="I786" s="180" t="s">
        <v>103</v>
      </c>
      <c r="J786" s="187">
        <v>74439.53</v>
      </c>
      <c r="K786" s="191"/>
      <c r="L786" s="180" t="s">
        <v>235</v>
      </c>
      <c r="M786" s="180" t="s">
        <v>12</v>
      </c>
      <c r="N786" s="184">
        <v>75487.67</v>
      </c>
      <c r="O786" s="184">
        <v>0</v>
      </c>
      <c r="P786" s="184">
        <v>0</v>
      </c>
      <c r="Q786" s="184">
        <v>64135.66</v>
      </c>
      <c r="R786" s="184">
        <v>129210</v>
      </c>
      <c r="S786" s="184"/>
      <c r="T786" s="192">
        <v>41395</v>
      </c>
      <c r="U786" s="193" t="s">
        <v>57</v>
      </c>
      <c r="V786" s="39"/>
      <c r="W786" s="36">
        <v>64135.66</v>
      </c>
      <c r="X786" s="37">
        <v>0</v>
      </c>
      <c r="Y786" s="38" t="s">
        <v>61</v>
      </c>
      <c r="Z786" s="37">
        <v>0</v>
      </c>
      <c r="AA786" s="164">
        <v>9.9999973479113047E-2</v>
      </c>
      <c r="AC786" s="165"/>
    </row>
    <row r="787" spans="1:29" ht="15.75" x14ac:dyDescent="0.25">
      <c r="A787" s="180" t="s">
        <v>1704</v>
      </c>
      <c r="B787" s="188" t="s">
        <v>1705</v>
      </c>
      <c r="C787" s="188"/>
      <c r="D787" s="176" t="s">
        <v>56</v>
      </c>
      <c r="E787" s="189">
        <v>41410</v>
      </c>
      <c r="F787" s="190">
        <v>41411</v>
      </c>
      <c r="G787" s="180"/>
      <c r="H787" s="180" t="s">
        <v>78</v>
      </c>
      <c r="I787" s="180" t="s">
        <v>103</v>
      </c>
      <c r="J787" s="187">
        <v>45363.54</v>
      </c>
      <c r="K787" s="191"/>
      <c r="L787" s="180" t="s">
        <v>60</v>
      </c>
      <c r="M787" s="180" t="s">
        <v>12</v>
      </c>
      <c r="N787" s="184">
        <v>52743.45</v>
      </c>
      <c r="O787" s="184">
        <v>0</v>
      </c>
      <c r="P787" s="184">
        <v>0</v>
      </c>
      <c r="Q787" s="184">
        <v>44811.77</v>
      </c>
      <c r="R787" s="184">
        <v>83830</v>
      </c>
      <c r="S787" s="184"/>
      <c r="T787" s="192">
        <v>41395</v>
      </c>
      <c r="U787" s="193" t="s">
        <v>57</v>
      </c>
      <c r="V787" s="39"/>
      <c r="W787" s="36">
        <v>44811.77</v>
      </c>
      <c r="X787" s="37">
        <v>0</v>
      </c>
      <c r="Y787" s="38" t="s">
        <v>61</v>
      </c>
      <c r="Z787" s="37">
        <v>0</v>
      </c>
      <c r="AA787" s="164">
        <v>9.9999931384849194E-2</v>
      </c>
      <c r="AC787" s="165"/>
    </row>
    <row r="788" spans="1:29" ht="15.75" x14ac:dyDescent="0.25">
      <c r="A788" s="180" t="s">
        <v>1706</v>
      </c>
      <c r="B788" s="188" t="s">
        <v>1707</v>
      </c>
      <c r="C788" s="188"/>
      <c r="D788" s="176" t="s">
        <v>56</v>
      </c>
      <c r="E788" s="189">
        <v>41380</v>
      </c>
      <c r="F788" s="190">
        <v>41393</v>
      </c>
      <c r="G788" s="180"/>
      <c r="H788" s="180" t="s">
        <v>78</v>
      </c>
      <c r="I788" s="180" t="s">
        <v>59</v>
      </c>
      <c r="J788" s="187">
        <v>43889.66</v>
      </c>
      <c r="K788" s="191"/>
      <c r="L788" s="180" t="s">
        <v>60</v>
      </c>
      <c r="M788" s="180" t="s">
        <v>12</v>
      </c>
      <c r="N788" s="184">
        <v>59979.92</v>
      </c>
      <c r="O788" s="184">
        <v>0</v>
      </c>
      <c r="P788" s="184">
        <v>0</v>
      </c>
      <c r="Q788" s="184">
        <v>50960</v>
      </c>
      <c r="R788" s="184">
        <v>65980</v>
      </c>
      <c r="S788" s="184"/>
      <c r="T788" s="192">
        <v>41365</v>
      </c>
      <c r="U788" s="193" t="s">
        <v>57</v>
      </c>
      <c r="V788" s="39"/>
      <c r="W788" s="36">
        <v>50960</v>
      </c>
      <c r="X788" s="37">
        <v>0</v>
      </c>
      <c r="Y788" s="38" t="s">
        <v>61</v>
      </c>
      <c r="Z788" s="37">
        <v>0</v>
      </c>
      <c r="AA788" s="164">
        <v>9.9999999999999867E-2</v>
      </c>
      <c r="AC788" s="165"/>
    </row>
    <row r="789" spans="1:29" ht="15.75" x14ac:dyDescent="0.25">
      <c r="A789" s="180" t="s">
        <v>1708</v>
      </c>
      <c r="B789" s="188" t="s">
        <v>1709</v>
      </c>
      <c r="C789" s="188"/>
      <c r="D789" s="176" t="s">
        <v>56</v>
      </c>
      <c r="E789" s="189">
        <v>41458</v>
      </c>
      <c r="F789" s="178">
        <v>41920</v>
      </c>
      <c r="G789" s="180"/>
      <c r="H789" s="180" t="s">
        <v>78</v>
      </c>
      <c r="I789" s="180" t="s">
        <v>97</v>
      </c>
      <c r="J789" s="187">
        <v>17928.91</v>
      </c>
      <c r="K789" s="191"/>
      <c r="L789" s="180" t="s">
        <v>64</v>
      </c>
      <c r="M789" s="180" t="s">
        <v>12</v>
      </c>
      <c r="N789" s="184">
        <v>103267.94</v>
      </c>
      <c r="O789" s="184">
        <v>125860</v>
      </c>
      <c r="P789" s="184">
        <v>0</v>
      </c>
      <c r="Q789" s="184">
        <v>86947.83</v>
      </c>
      <c r="R789" s="184">
        <v>148120</v>
      </c>
      <c r="S789" s="184"/>
      <c r="T789" s="192">
        <v>41456</v>
      </c>
      <c r="U789" s="193">
        <v>0.84971644612476371</v>
      </c>
      <c r="V789" s="39" t="s">
        <v>408</v>
      </c>
      <c r="W789" s="36">
        <v>86947.83</v>
      </c>
      <c r="X789" s="37">
        <v>0</v>
      </c>
      <c r="Y789" s="38" t="s">
        <v>61</v>
      </c>
      <c r="Z789" s="37">
        <v>0</v>
      </c>
      <c r="AA789" s="164">
        <v>0.11000002481883575</v>
      </c>
      <c r="AC789" s="165"/>
    </row>
    <row r="790" spans="1:29" ht="15.75" x14ac:dyDescent="0.25">
      <c r="A790" s="180" t="s">
        <v>1710</v>
      </c>
      <c r="B790" s="188" t="s">
        <v>1711</v>
      </c>
      <c r="C790" s="188"/>
      <c r="D790" s="176" t="s">
        <v>56</v>
      </c>
      <c r="E790" s="189">
        <v>41704</v>
      </c>
      <c r="F790" s="178">
        <v>41715</v>
      </c>
      <c r="G790" s="180"/>
      <c r="H790" s="180" t="s">
        <v>78</v>
      </c>
      <c r="I790" s="180" t="s">
        <v>97</v>
      </c>
      <c r="J790" s="187">
        <v>7876.49</v>
      </c>
      <c r="K790" s="191"/>
      <c r="L790" s="180" t="s">
        <v>67</v>
      </c>
      <c r="M790" s="180" t="s">
        <v>14</v>
      </c>
      <c r="N790" s="184">
        <v>105326.01</v>
      </c>
      <c r="O790" s="184">
        <v>104560</v>
      </c>
      <c r="P790" s="184">
        <v>0</v>
      </c>
      <c r="Q790" s="184">
        <v>91144</v>
      </c>
      <c r="R790" s="184">
        <v>115860</v>
      </c>
      <c r="S790" s="184"/>
      <c r="T790" s="192">
        <v>41699</v>
      </c>
      <c r="U790" s="193">
        <v>0.90246849646124638</v>
      </c>
      <c r="V790" s="39"/>
      <c r="W790" s="36">
        <v>91144</v>
      </c>
      <c r="X790" s="37">
        <v>0</v>
      </c>
      <c r="Y790" s="38" t="s">
        <v>61</v>
      </c>
      <c r="Z790" s="37">
        <v>0</v>
      </c>
      <c r="AA790" s="164">
        <v>8.000003691395996E-2</v>
      </c>
      <c r="AC790" s="165"/>
    </row>
    <row r="791" spans="1:29" ht="15.75" x14ac:dyDescent="0.25">
      <c r="A791" s="180" t="s">
        <v>1712</v>
      </c>
      <c r="B791" s="188" t="s">
        <v>1713</v>
      </c>
      <c r="C791" s="188"/>
      <c r="D791" s="176" t="s">
        <v>56</v>
      </c>
      <c r="E791" s="189">
        <v>41785</v>
      </c>
      <c r="F791" s="178">
        <v>41787</v>
      </c>
      <c r="G791" s="180"/>
      <c r="H791" s="180" t="s">
        <v>58</v>
      </c>
      <c r="I791" s="180" t="s">
        <v>97</v>
      </c>
      <c r="J791" s="187">
        <v>33009.47</v>
      </c>
      <c r="K791" s="191"/>
      <c r="L791" s="180" t="s">
        <v>106</v>
      </c>
      <c r="M791" s="180" t="s">
        <v>14</v>
      </c>
      <c r="N791" s="184">
        <v>36955.29</v>
      </c>
      <c r="O791" s="184">
        <v>235090</v>
      </c>
      <c r="P791" s="184">
        <v>0</v>
      </c>
      <c r="Q791" s="184">
        <v>31115</v>
      </c>
      <c r="R791" s="184">
        <v>258030</v>
      </c>
      <c r="S791" s="184"/>
      <c r="T791" s="192">
        <v>41760</v>
      </c>
      <c r="U791" s="193">
        <v>0.91109560903770881</v>
      </c>
      <c r="V791" s="39" t="s">
        <v>98</v>
      </c>
      <c r="W791" s="36">
        <v>31115</v>
      </c>
      <c r="X791" s="37">
        <v>0</v>
      </c>
      <c r="Y791" s="38" t="s">
        <v>61</v>
      </c>
      <c r="Z791" s="37">
        <v>0</v>
      </c>
      <c r="AA791" s="164">
        <v>0.11000013516334484</v>
      </c>
      <c r="AC791" s="165"/>
    </row>
    <row r="792" spans="1:29" ht="15.75" x14ac:dyDescent="0.25">
      <c r="A792" s="180" t="s">
        <v>1714</v>
      </c>
      <c r="B792" s="188" t="s">
        <v>1715</v>
      </c>
      <c r="C792" s="188"/>
      <c r="D792" s="176" t="s">
        <v>56</v>
      </c>
      <c r="E792" s="189">
        <v>41380</v>
      </c>
      <c r="F792" s="190">
        <v>41393</v>
      </c>
      <c r="G792" s="180"/>
      <c r="H792" s="180" t="s">
        <v>78</v>
      </c>
      <c r="I792" s="180" t="s">
        <v>97</v>
      </c>
      <c r="J792" s="187">
        <v>164203.28</v>
      </c>
      <c r="K792" s="191"/>
      <c r="L792" s="180" t="s">
        <v>67</v>
      </c>
      <c r="M792" s="180" t="s">
        <v>14</v>
      </c>
      <c r="N792" s="184">
        <v>99229.34</v>
      </c>
      <c r="O792" s="184">
        <v>109150</v>
      </c>
      <c r="P792" s="184">
        <v>0</v>
      </c>
      <c r="Q792" s="184">
        <v>84307</v>
      </c>
      <c r="R792" s="184">
        <v>109150</v>
      </c>
      <c r="S792" s="184"/>
      <c r="T792" s="192">
        <v>41365</v>
      </c>
      <c r="U792" s="193">
        <v>1</v>
      </c>
      <c r="V792" s="39" t="s">
        <v>403</v>
      </c>
      <c r="W792" s="36">
        <v>84307</v>
      </c>
      <c r="X792" s="37">
        <v>0</v>
      </c>
      <c r="Y792" s="38" t="s">
        <v>61</v>
      </c>
      <c r="Z792" s="37">
        <v>0</v>
      </c>
      <c r="AA792" s="164">
        <v>0.10000001108543111</v>
      </c>
      <c r="AC792" s="165"/>
    </row>
    <row r="793" spans="1:29" ht="15.75" x14ac:dyDescent="0.25">
      <c r="A793" s="180" t="s">
        <v>1716</v>
      </c>
      <c r="B793" s="188" t="s">
        <v>1717</v>
      </c>
      <c r="C793" s="188"/>
      <c r="D793" s="176" t="s">
        <v>56</v>
      </c>
      <c r="E793" s="189">
        <v>41347</v>
      </c>
      <c r="F793" s="190">
        <v>41351</v>
      </c>
      <c r="G793" s="180"/>
      <c r="H793" s="180" t="s">
        <v>78</v>
      </c>
      <c r="I793" s="180" t="s">
        <v>97</v>
      </c>
      <c r="J793" s="187">
        <v>95259.3</v>
      </c>
      <c r="K793" s="191"/>
      <c r="L793" s="180" t="s">
        <v>111</v>
      </c>
      <c r="M793" s="180" t="s">
        <v>12</v>
      </c>
      <c r="N793" s="184">
        <v>99870.8</v>
      </c>
      <c r="O793" s="184">
        <v>0</v>
      </c>
      <c r="P793" s="184">
        <v>0</v>
      </c>
      <c r="Q793" s="184">
        <v>84852</v>
      </c>
      <c r="R793" s="184">
        <v>129110</v>
      </c>
      <c r="S793" s="184"/>
      <c r="T793" s="192">
        <v>41334</v>
      </c>
      <c r="U793" s="193" t="s">
        <v>57</v>
      </c>
      <c r="V793" s="39"/>
      <c r="W793" s="36">
        <v>84852</v>
      </c>
      <c r="X793" s="37">
        <v>0</v>
      </c>
      <c r="Y793" s="38" t="s">
        <v>61</v>
      </c>
      <c r="Z793" s="37">
        <v>0</v>
      </c>
      <c r="AA793" s="164">
        <v>9.9999955943080199E-2</v>
      </c>
      <c r="AC793" s="165"/>
    </row>
    <row r="794" spans="1:29" ht="15.75" x14ac:dyDescent="0.25">
      <c r="A794" s="180" t="s">
        <v>1718</v>
      </c>
      <c r="B794" s="188" t="s">
        <v>1719</v>
      </c>
      <c r="C794" s="188"/>
      <c r="D794" s="176" t="s">
        <v>56</v>
      </c>
      <c r="E794" s="189">
        <v>41351</v>
      </c>
      <c r="F794" s="190">
        <v>41359</v>
      </c>
      <c r="G794" s="180"/>
      <c r="H794" s="180" t="s">
        <v>78</v>
      </c>
      <c r="I794" s="180" t="s">
        <v>103</v>
      </c>
      <c r="J794" s="187">
        <v>108921.3</v>
      </c>
      <c r="K794" s="191"/>
      <c r="L794" s="180" t="s">
        <v>79</v>
      </c>
      <c r="M794" s="180" t="s">
        <v>12</v>
      </c>
      <c r="N794" s="184">
        <v>74552.36</v>
      </c>
      <c r="O794" s="184">
        <v>6320</v>
      </c>
      <c r="P794" s="184">
        <v>0</v>
      </c>
      <c r="Q794" s="184">
        <v>63341</v>
      </c>
      <c r="R794" s="184">
        <v>139970</v>
      </c>
      <c r="S794" s="184"/>
      <c r="T794" s="192">
        <v>41334</v>
      </c>
      <c r="U794" s="193">
        <v>4.515253268557548E-2</v>
      </c>
      <c r="V794" s="39"/>
      <c r="W794" s="36">
        <v>63341</v>
      </c>
      <c r="X794" s="37">
        <v>0</v>
      </c>
      <c r="Y794" s="38" t="s">
        <v>61</v>
      </c>
      <c r="Z794" s="37">
        <v>0</v>
      </c>
      <c r="AA794" s="164">
        <v>0.10000004426419395</v>
      </c>
      <c r="AC794" s="165"/>
    </row>
    <row r="795" spans="1:29" ht="15.75" x14ac:dyDescent="0.25">
      <c r="A795" s="180" t="s">
        <v>1720</v>
      </c>
      <c r="B795" s="188" t="s">
        <v>1721</v>
      </c>
      <c r="C795" s="188"/>
      <c r="D795" s="176" t="s">
        <v>56</v>
      </c>
      <c r="E795" s="189">
        <v>41340</v>
      </c>
      <c r="F795" s="178" t="s">
        <v>57</v>
      </c>
      <c r="G795" s="180"/>
      <c r="H795" s="180" t="s">
        <v>58</v>
      </c>
      <c r="I795" s="180" t="s">
        <v>59</v>
      </c>
      <c r="J795" s="187">
        <v>8660.9699999999993</v>
      </c>
      <c r="K795" s="191"/>
      <c r="L795" s="180" t="s">
        <v>129</v>
      </c>
      <c r="M795" s="180" t="s">
        <v>13</v>
      </c>
      <c r="N795" s="184">
        <v>7591.39</v>
      </c>
      <c r="O795" s="184">
        <v>1430</v>
      </c>
      <c r="P795" s="184">
        <v>1427</v>
      </c>
      <c r="Q795" s="184">
        <v>6467</v>
      </c>
      <c r="R795" s="184">
        <v>8644</v>
      </c>
      <c r="S795" s="184"/>
      <c r="T795" s="192">
        <v>41334</v>
      </c>
      <c r="U795" s="193">
        <v>0.16543267006015733</v>
      </c>
      <c r="V795" s="39" t="s">
        <v>189</v>
      </c>
      <c r="W795" s="36">
        <v>6449.78</v>
      </c>
      <c r="X795" s="37">
        <v>-17.220000000000255</v>
      </c>
      <c r="Y795" s="38" t="s">
        <v>61</v>
      </c>
      <c r="Z795" s="37">
        <v>-17.220000000000255</v>
      </c>
      <c r="AA795" s="164">
        <v>9.9999846404961845E-2</v>
      </c>
      <c r="AC795" s="165"/>
    </row>
    <row r="796" spans="1:29" ht="15.75" x14ac:dyDescent="0.25">
      <c r="A796" s="180" t="s">
        <v>1722</v>
      </c>
      <c r="B796" s="188" t="s">
        <v>1723</v>
      </c>
      <c r="C796" s="188"/>
      <c r="D796" s="176" t="s">
        <v>56</v>
      </c>
      <c r="E796" s="189">
        <v>41628</v>
      </c>
      <c r="F796" s="178">
        <v>41656</v>
      </c>
      <c r="G796" s="180"/>
      <c r="H796" s="180" t="s">
        <v>78</v>
      </c>
      <c r="I796" s="180" t="s">
        <v>97</v>
      </c>
      <c r="J796" s="187">
        <v>18340.12</v>
      </c>
      <c r="K796" s="191"/>
      <c r="L796" s="180" t="s">
        <v>235</v>
      </c>
      <c r="M796" s="180" t="s">
        <v>12</v>
      </c>
      <c r="N796" s="184">
        <v>73782.75</v>
      </c>
      <c r="O796" s="184">
        <v>10120</v>
      </c>
      <c r="P796" s="184">
        <v>0</v>
      </c>
      <c r="Q796" s="184">
        <v>63848</v>
      </c>
      <c r="R796" s="184">
        <v>94070</v>
      </c>
      <c r="S796" s="184"/>
      <c r="T796" s="192">
        <v>41609</v>
      </c>
      <c r="U796" s="193">
        <v>0.10757946210268948</v>
      </c>
      <c r="V796" s="39"/>
      <c r="W796" s="36">
        <v>63848</v>
      </c>
      <c r="X796" s="37">
        <v>0</v>
      </c>
      <c r="Y796" s="38" t="s">
        <v>61</v>
      </c>
      <c r="Z796" s="37">
        <v>0</v>
      </c>
      <c r="AA796" s="164">
        <v>8.000001756508146E-2</v>
      </c>
      <c r="AC796" s="165"/>
    </row>
    <row r="797" spans="1:29" ht="15.75" x14ac:dyDescent="0.25">
      <c r="A797" s="180" t="s">
        <v>1724</v>
      </c>
      <c r="B797" s="188" t="s">
        <v>1725</v>
      </c>
      <c r="C797" s="188"/>
      <c r="D797" s="176" t="s">
        <v>56</v>
      </c>
      <c r="E797" s="189">
        <v>41358</v>
      </c>
      <c r="F797" s="178">
        <v>41656</v>
      </c>
      <c r="G797" s="180"/>
      <c r="H797" s="180" t="s">
        <v>58</v>
      </c>
      <c r="I797" s="180" t="s">
        <v>103</v>
      </c>
      <c r="J797" s="187">
        <v>4716.71</v>
      </c>
      <c r="K797" s="191"/>
      <c r="L797" s="180" t="s">
        <v>67</v>
      </c>
      <c r="M797" s="180" t="s">
        <v>14</v>
      </c>
      <c r="N797" s="184">
        <v>13224.77</v>
      </c>
      <c r="O797" s="184">
        <v>14550</v>
      </c>
      <c r="P797" s="184">
        <v>0</v>
      </c>
      <c r="Q797" s="184">
        <v>11236</v>
      </c>
      <c r="R797" s="184">
        <v>14550</v>
      </c>
      <c r="S797" s="184"/>
      <c r="T797" s="192">
        <v>41334</v>
      </c>
      <c r="U797" s="193">
        <v>1</v>
      </c>
      <c r="V797" s="39"/>
      <c r="W797" s="36">
        <v>11236</v>
      </c>
      <c r="X797" s="37">
        <v>0</v>
      </c>
      <c r="Y797" s="38" t="s">
        <v>61</v>
      </c>
      <c r="Z797" s="37">
        <v>0</v>
      </c>
      <c r="AA797" s="164">
        <v>9.9999833645525227E-2</v>
      </c>
      <c r="AC797" s="165"/>
    </row>
    <row r="798" spans="1:29" ht="15.75" x14ac:dyDescent="0.25">
      <c r="A798" s="180" t="s">
        <v>1726</v>
      </c>
      <c r="B798" s="188" t="s">
        <v>1727</v>
      </c>
      <c r="C798" s="188"/>
      <c r="D798" s="176" t="s">
        <v>56</v>
      </c>
      <c r="E798" s="189">
        <v>41345</v>
      </c>
      <c r="F798" s="178" t="s">
        <v>57</v>
      </c>
      <c r="G798" s="180"/>
      <c r="H798" s="180" t="s">
        <v>58</v>
      </c>
      <c r="I798" s="180" t="s">
        <v>59</v>
      </c>
      <c r="J798" s="187">
        <v>36146.379999999997</v>
      </c>
      <c r="K798" s="191"/>
      <c r="L798" s="180" t="s">
        <v>64</v>
      </c>
      <c r="M798" s="180" t="s">
        <v>12</v>
      </c>
      <c r="N798" s="184">
        <v>34035.31</v>
      </c>
      <c r="O798" s="184">
        <v>0</v>
      </c>
      <c r="P798" s="184">
        <v>0</v>
      </c>
      <c r="Q798" s="184">
        <v>28917</v>
      </c>
      <c r="R798" s="184">
        <v>50630</v>
      </c>
      <c r="S798" s="184"/>
      <c r="T798" s="192">
        <v>41334</v>
      </c>
      <c r="U798" s="193" t="s">
        <v>57</v>
      </c>
      <c r="V798" s="39"/>
      <c r="W798" s="36">
        <v>28917</v>
      </c>
      <c r="X798" s="37">
        <v>0</v>
      </c>
      <c r="Y798" s="38" t="s">
        <v>61</v>
      </c>
      <c r="Z798" s="37">
        <v>0</v>
      </c>
      <c r="AA798" s="164">
        <v>0.10000003231937749</v>
      </c>
      <c r="AC798" s="165"/>
    </row>
    <row r="799" spans="1:29" ht="15.75" x14ac:dyDescent="0.25">
      <c r="A799" s="180" t="s">
        <v>1728</v>
      </c>
      <c r="B799" s="188" t="s">
        <v>1729</v>
      </c>
      <c r="C799" s="188"/>
      <c r="D799" s="176" t="s">
        <v>56</v>
      </c>
      <c r="E799" s="189">
        <v>41354</v>
      </c>
      <c r="F799" s="178" t="s">
        <v>57</v>
      </c>
      <c r="G799" s="180"/>
      <c r="H799" s="180" t="s">
        <v>58</v>
      </c>
      <c r="I799" s="180" t="s">
        <v>59</v>
      </c>
      <c r="J799" s="187">
        <v>13116.14</v>
      </c>
      <c r="K799" s="191"/>
      <c r="L799" s="180" t="s">
        <v>129</v>
      </c>
      <c r="M799" s="180" t="s">
        <v>13</v>
      </c>
      <c r="N799" s="184">
        <v>8130.72</v>
      </c>
      <c r="O799" s="184">
        <v>0</v>
      </c>
      <c r="P799" s="184">
        <v>0</v>
      </c>
      <c r="Q799" s="184">
        <v>10052</v>
      </c>
      <c r="R799" s="184">
        <v>13120</v>
      </c>
      <c r="S799" s="184"/>
      <c r="T799" s="192">
        <v>41334</v>
      </c>
      <c r="U799" s="193" t="s">
        <v>57</v>
      </c>
      <c r="V799" s="39" t="s">
        <v>124</v>
      </c>
      <c r="W799" s="36">
        <v>6908</v>
      </c>
      <c r="X799" s="37">
        <v>-3144</v>
      </c>
      <c r="Y799" s="38" t="s">
        <v>61</v>
      </c>
      <c r="Z799" s="37">
        <v>-3144</v>
      </c>
      <c r="AA799" s="164">
        <v>0.10000054115775292</v>
      </c>
      <c r="AC799" s="165"/>
    </row>
    <row r="800" spans="1:29" ht="15.75" x14ac:dyDescent="0.25">
      <c r="A800" s="180" t="s">
        <v>1730</v>
      </c>
      <c r="B800" s="188" t="s">
        <v>1731</v>
      </c>
      <c r="C800" s="188"/>
      <c r="D800" s="176" t="s">
        <v>56</v>
      </c>
      <c r="E800" s="189">
        <v>41824</v>
      </c>
      <c r="F800" s="178" t="s">
        <v>57</v>
      </c>
      <c r="G800" s="180"/>
      <c r="H800" s="180" t="s">
        <v>58</v>
      </c>
      <c r="I800" s="180" t="s">
        <v>97</v>
      </c>
      <c r="J800" s="187">
        <v>4471.8599999999997</v>
      </c>
      <c r="K800" s="191"/>
      <c r="L800" s="180" t="s">
        <v>67</v>
      </c>
      <c r="M800" s="180" t="s">
        <v>14</v>
      </c>
      <c r="N800" s="184">
        <v>17365.36</v>
      </c>
      <c r="O800" s="184">
        <v>19100</v>
      </c>
      <c r="P800" s="184">
        <v>0</v>
      </c>
      <c r="Q800" s="184">
        <v>14621</v>
      </c>
      <c r="R800" s="184">
        <v>19100</v>
      </c>
      <c r="S800" s="184"/>
      <c r="T800" s="192">
        <v>41821</v>
      </c>
      <c r="U800" s="193">
        <v>1</v>
      </c>
      <c r="V800" s="39"/>
      <c r="W800" s="36">
        <v>14621</v>
      </c>
      <c r="X800" s="37">
        <v>0</v>
      </c>
      <c r="Y800" s="38" t="s">
        <v>61</v>
      </c>
      <c r="Z800" s="37">
        <v>0</v>
      </c>
      <c r="AA800" s="164">
        <v>0.10999989133540478</v>
      </c>
      <c r="AC800" s="165"/>
    </row>
    <row r="801" spans="1:29" ht="15.75" x14ac:dyDescent="0.25">
      <c r="A801" s="180" t="s">
        <v>1732</v>
      </c>
      <c r="B801" s="188" t="s">
        <v>1733</v>
      </c>
      <c r="C801" s="188"/>
      <c r="D801" s="176" t="s">
        <v>56</v>
      </c>
      <c r="E801" s="189">
        <v>41493</v>
      </c>
      <c r="F801" s="178" t="s">
        <v>57</v>
      </c>
      <c r="G801" s="180"/>
      <c r="H801" s="180" t="s">
        <v>58</v>
      </c>
      <c r="I801" s="180" t="s">
        <v>97</v>
      </c>
      <c r="J801" s="187">
        <v>6359.6</v>
      </c>
      <c r="K801" s="191"/>
      <c r="L801" s="180" t="s">
        <v>67</v>
      </c>
      <c r="M801" s="180" t="s">
        <v>14</v>
      </c>
      <c r="N801" s="184">
        <v>15689.46</v>
      </c>
      <c r="O801" s="184">
        <v>15830</v>
      </c>
      <c r="P801" s="184">
        <v>0</v>
      </c>
      <c r="Q801" s="184">
        <v>13330.04</v>
      </c>
      <c r="R801" s="184">
        <v>17260</v>
      </c>
      <c r="S801" s="184"/>
      <c r="T801" s="192">
        <v>41487</v>
      </c>
      <c r="U801" s="193">
        <v>0.91714947856315177</v>
      </c>
      <c r="V801" s="39"/>
      <c r="W801" s="36">
        <v>13330.04</v>
      </c>
      <c r="X801" s="37">
        <v>0</v>
      </c>
      <c r="Y801" s="38" t="s">
        <v>61</v>
      </c>
      <c r="Z801" s="37">
        <v>0</v>
      </c>
      <c r="AA801" s="164">
        <v>0.10000020472346383</v>
      </c>
      <c r="AC801" s="165"/>
    </row>
    <row r="802" spans="1:29" ht="15.75" x14ac:dyDescent="0.25">
      <c r="A802" s="180" t="s">
        <v>1734</v>
      </c>
      <c r="B802" s="188" t="s">
        <v>1735</v>
      </c>
      <c r="C802" s="188"/>
      <c r="D802" s="176" t="s">
        <v>56</v>
      </c>
      <c r="E802" s="189">
        <v>41366</v>
      </c>
      <c r="F802" s="178" t="s">
        <v>57</v>
      </c>
      <c r="G802" s="180"/>
      <c r="H802" s="180" t="s">
        <v>58</v>
      </c>
      <c r="I802" s="180" t="s">
        <v>59</v>
      </c>
      <c r="J802" s="187">
        <v>11168.8</v>
      </c>
      <c r="K802" s="191"/>
      <c r="L802" s="180" t="s">
        <v>67</v>
      </c>
      <c r="M802" s="180" t="s">
        <v>14</v>
      </c>
      <c r="N802" s="184">
        <v>9864.7099999999991</v>
      </c>
      <c r="O802" s="184">
        <v>10850</v>
      </c>
      <c r="P802" s="184">
        <v>0</v>
      </c>
      <c r="Q802" s="184">
        <v>9173.82</v>
      </c>
      <c r="R802" s="184">
        <v>11880</v>
      </c>
      <c r="S802" s="184"/>
      <c r="T802" s="192">
        <v>41365</v>
      </c>
      <c r="U802" s="193">
        <v>0.91329966329966328</v>
      </c>
      <c r="V802" s="39" t="s">
        <v>954</v>
      </c>
      <c r="W802" s="36">
        <v>8381.23</v>
      </c>
      <c r="X802" s="37">
        <v>-792.59000000000015</v>
      </c>
      <c r="Y802" s="38" t="s">
        <v>61</v>
      </c>
      <c r="Z802" s="37">
        <v>-792.59000000000015</v>
      </c>
      <c r="AA802" s="164">
        <v>0.10000025535475299</v>
      </c>
      <c r="AC802" s="165"/>
    </row>
    <row r="803" spans="1:29" ht="15.75" x14ac:dyDescent="0.25">
      <c r="A803" s="180" t="s">
        <v>1736</v>
      </c>
      <c r="B803" s="188" t="s">
        <v>1737</v>
      </c>
      <c r="C803" s="188"/>
      <c r="D803" s="176" t="s">
        <v>56</v>
      </c>
      <c r="E803" s="189">
        <v>41353</v>
      </c>
      <c r="F803" s="178" t="s">
        <v>57</v>
      </c>
      <c r="G803" s="180"/>
      <c r="H803" s="180" t="s">
        <v>58</v>
      </c>
      <c r="I803" s="180" t="s">
        <v>59</v>
      </c>
      <c r="J803" s="187">
        <v>6324.21</v>
      </c>
      <c r="K803" s="191"/>
      <c r="L803" s="180" t="s">
        <v>67</v>
      </c>
      <c r="M803" s="180" t="s">
        <v>14</v>
      </c>
      <c r="N803" s="184">
        <v>5711.98</v>
      </c>
      <c r="O803" s="184">
        <v>6280</v>
      </c>
      <c r="P803" s="184">
        <v>0</v>
      </c>
      <c r="Q803" s="184">
        <v>4853</v>
      </c>
      <c r="R803" s="184">
        <v>6280</v>
      </c>
      <c r="S803" s="184"/>
      <c r="T803" s="192">
        <v>41334</v>
      </c>
      <c r="U803" s="193">
        <v>1</v>
      </c>
      <c r="V803" s="39"/>
      <c r="W803" s="36">
        <v>4853</v>
      </c>
      <c r="X803" s="37">
        <v>0</v>
      </c>
      <c r="Y803" s="38" t="s">
        <v>61</v>
      </c>
      <c r="Z803" s="37">
        <v>0</v>
      </c>
      <c r="AA803" s="164">
        <v>9.999980742232828E-2</v>
      </c>
      <c r="AC803" s="165"/>
    </row>
    <row r="804" spans="1:29" ht="15.75" x14ac:dyDescent="0.25">
      <c r="A804" s="180" t="s">
        <v>1738</v>
      </c>
      <c r="B804" s="188" t="s">
        <v>1739</v>
      </c>
      <c r="C804" s="188"/>
      <c r="D804" s="176" t="s">
        <v>56</v>
      </c>
      <c r="E804" s="189">
        <v>41515</v>
      </c>
      <c r="F804" s="178">
        <v>41519</v>
      </c>
      <c r="G804" s="180"/>
      <c r="H804" s="180" t="s">
        <v>78</v>
      </c>
      <c r="I804" s="180" t="s">
        <v>97</v>
      </c>
      <c r="J804" s="187">
        <v>204574.06</v>
      </c>
      <c r="K804" s="191"/>
      <c r="L804" s="180" t="s">
        <v>138</v>
      </c>
      <c r="M804" s="180" t="s">
        <v>12</v>
      </c>
      <c r="N804" s="184">
        <v>278645.15000000002</v>
      </c>
      <c r="O804" s="184">
        <v>0</v>
      </c>
      <c r="P804" s="184">
        <v>0</v>
      </c>
      <c r="Q804" s="184">
        <v>236741.84</v>
      </c>
      <c r="R804" s="184">
        <v>306510</v>
      </c>
      <c r="S804" s="184"/>
      <c r="T804" s="192">
        <v>41487</v>
      </c>
      <c r="U804" s="193" t="s">
        <v>57</v>
      </c>
      <c r="V804" s="39"/>
      <c r="W804" s="36">
        <v>236741.84</v>
      </c>
      <c r="X804" s="37">
        <v>0</v>
      </c>
      <c r="Y804" s="38" t="s">
        <v>61</v>
      </c>
      <c r="Z804" s="37">
        <v>0</v>
      </c>
      <c r="AA804" s="164">
        <v>0.10000001705394879</v>
      </c>
      <c r="AC804" s="165"/>
    </row>
    <row r="805" spans="1:29" ht="15.75" x14ac:dyDescent="0.25">
      <c r="A805" s="180" t="s">
        <v>1740</v>
      </c>
      <c r="B805" s="188" t="s">
        <v>1741</v>
      </c>
      <c r="C805" s="188"/>
      <c r="D805" s="176" t="s">
        <v>56</v>
      </c>
      <c r="E805" s="189">
        <v>41366</v>
      </c>
      <c r="F805" s="178" t="s">
        <v>57</v>
      </c>
      <c r="G805" s="180"/>
      <c r="H805" s="180" t="s">
        <v>58</v>
      </c>
      <c r="I805" s="180" t="s">
        <v>59</v>
      </c>
      <c r="J805" s="187">
        <v>4837.01</v>
      </c>
      <c r="K805" s="191"/>
      <c r="L805" s="180" t="s">
        <v>67</v>
      </c>
      <c r="M805" s="180" t="s">
        <v>14</v>
      </c>
      <c r="N805" s="184">
        <v>4543.84</v>
      </c>
      <c r="O805" s="184">
        <v>3870</v>
      </c>
      <c r="P805" s="184">
        <v>0</v>
      </c>
      <c r="Q805" s="184">
        <v>3860.53</v>
      </c>
      <c r="R805" s="184">
        <v>5000</v>
      </c>
      <c r="S805" s="184"/>
      <c r="T805" s="192">
        <v>41365</v>
      </c>
      <c r="U805" s="193">
        <v>0.77400000000000002</v>
      </c>
      <c r="V805" s="39"/>
      <c r="W805" s="36">
        <v>3860.53</v>
      </c>
      <c r="X805" s="37">
        <v>0</v>
      </c>
      <c r="Y805" s="38" t="s">
        <v>61</v>
      </c>
      <c r="Z805" s="37">
        <v>0</v>
      </c>
      <c r="AA805" s="164">
        <v>9.999907765315541E-2</v>
      </c>
      <c r="AC805" s="165"/>
    </row>
    <row r="806" spans="1:29" ht="15.75" x14ac:dyDescent="0.25">
      <c r="A806" s="180" t="s">
        <v>1742</v>
      </c>
      <c r="B806" s="188" t="s">
        <v>1743</v>
      </c>
      <c r="C806" s="188"/>
      <c r="D806" s="176" t="s">
        <v>56</v>
      </c>
      <c r="E806" s="189">
        <v>41388</v>
      </c>
      <c r="F806" s="178" t="s">
        <v>57</v>
      </c>
      <c r="G806" s="180"/>
      <c r="H806" s="180" t="s">
        <v>58</v>
      </c>
      <c r="I806" s="180" t="s">
        <v>103</v>
      </c>
      <c r="J806" s="187">
        <v>15218.38</v>
      </c>
      <c r="K806" s="191"/>
      <c r="L806" s="180" t="s">
        <v>129</v>
      </c>
      <c r="M806" s="180" t="s">
        <v>13</v>
      </c>
      <c r="N806" s="184">
        <v>9814.94</v>
      </c>
      <c r="O806" s="184">
        <v>3880</v>
      </c>
      <c r="P806" s="184">
        <v>3877</v>
      </c>
      <c r="Q806" s="184">
        <v>8338.9500000000007</v>
      </c>
      <c r="R806" s="184">
        <v>10800</v>
      </c>
      <c r="S806" s="184"/>
      <c r="T806" s="192">
        <v>41365</v>
      </c>
      <c r="U806" s="193">
        <v>0.35925925925925928</v>
      </c>
      <c r="V806" s="39"/>
      <c r="W806" s="36">
        <v>8338.9500000000007</v>
      </c>
      <c r="X806" s="37">
        <v>0</v>
      </c>
      <c r="Y806" s="38" t="s">
        <v>61</v>
      </c>
      <c r="Z806" s="37">
        <v>0</v>
      </c>
      <c r="AA806" s="164">
        <v>9.9999534892921238E-2</v>
      </c>
      <c r="AC806" s="165"/>
    </row>
    <row r="807" spans="1:29" ht="15.75" x14ac:dyDescent="0.25">
      <c r="A807" s="180" t="s">
        <v>1744</v>
      </c>
      <c r="B807" s="188" t="s">
        <v>1745</v>
      </c>
      <c r="C807" s="188"/>
      <c r="D807" s="176" t="s">
        <v>56</v>
      </c>
      <c r="E807" s="189">
        <v>41379</v>
      </c>
      <c r="F807" s="190">
        <v>41393</v>
      </c>
      <c r="G807" s="180"/>
      <c r="H807" s="180" t="s">
        <v>78</v>
      </c>
      <c r="I807" s="180" t="s">
        <v>97</v>
      </c>
      <c r="J807" s="187">
        <v>9510.41</v>
      </c>
      <c r="K807" s="191"/>
      <c r="L807" s="180" t="s">
        <v>67</v>
      </c>
      <c r="M807" s="180" t="s">
        <v>14</v>
      </c>
      <c r="N807" s="184">
        <v>104441.97</v>
      </c>
      <c r="O807" s="184">
        <v>113580</v>
      </c>
      <c r="P807" s="184">
        <v>0</v>
      </c>
      <c r="Q807" s="184">
        <v>90379</v>
      </c>
      <c r="R807" s="184">
        <v>114890</v>
      </c>
      <c r="S807" s="184"/>
      <c r="T807" s="192">
        <v>41365</v>
      </c>
      <c r="U807" s="193">
        <v>0.98859778918965968</v>
      </c>
      <c r="V807" s="39" t="s">
        <v>259</v>
      </c>
      <c r="W807" s="36">
        <v>90379</v>
      </c>
      <c r="X807" s="37">
        <v>0</v>
      </c>
      <c r="Y807" s="38" t="s">
        <v>61</v>
      </c>
      <c r="Z807" s="37">
        <v>0</v>
      </c>
      <c r="AA807" s="164">
        <v>7.9999975182391214E-2</v>
      </c>
      <c r="AC807" s="165"/>
    </row>
    <row r="808" spans="1:29" ht="15.75" x14ac:dyDescent="0.25">
      <c r="A808" s="180" t="s">
        <v>1746</v>
      </c>
      <c r="B808" s="188" t="s">
        <v>1747</v>
      </c>
      <c r="C808" s="188"/>
      <c r="D808" s="176" t="s">
        <v>56</v>
      </c>
      <c r="E808" s="189">
        <v>41351</v>
      </c>
      <c r="F808" s="178" t="s">
        <v>57</v>
      </c>
      <c r="G808" s="180"/>
      <c r="H808" s="180" t="s">
        <v>58</v>
      </c>
      <c r="I808" s="180" t="s">
        <v>59</v>
      </c>
      <c r="J808" s="187">
        <v>5313.71</v>
      </c>
      <c r="K808" s="191"/>
      <c r="L808" s="180" t="s">
        <v>79</v>
      </c>
      <c r="M808" s="180" t="s">
        <v>12</v>
      </c>
      <c r="N808" s="184">
        <v>4570.29</v>
      </c>
      <c r="O808" s="184">
        <v>0</v>
      </c>
      <c r="P808" s="184">
        <v>0</v>
      </c>
      <c r="Q808" s="184">
        <v>3883</v>
      </c>
      <c r="R808" s="184">
        <v>5030</v>
      </c>
      <c r="S808" s="184"/>
      <c r="T808" s="192">
        <v>41334</v>
      </c>
      <c r="U808" s="193" t="s">
        <v>57</v>
      </c>
      <c r="V808" s="39"/>
      <c r="W808" s="36">
        <v>3883</v>
      </c>
      <c r="X808" s="37">
        <v>0</v>
      </c>
      <c r="Y808" s="38" t="s">
        <v>61</v>
      </c>
      <c r="Z808" s="37">
        <v>0</v>
      </c>
      <c r="AA808" s="164">
        <v>9.9999759315106962E-2</v>
      </c>
      <c r="AC808" s="165"/>
    </row>
    <row r="809" spans="1:29" ht="15.75" x14ac:dyDescent="0.25">
      <c r="A809" s="180" t="s">
        <v>1748</v>
      </c>
      <c r="B809" s="188" t="s">
        <v>1749</v>
      </c>
      <c r="C809" s="188"/>
      <c r="D809" s="176" t="s">
        <v>56</v>
      </c>
      <c r="E809" s="189">
        <v>41379</v>
      </c>
      <c r="F809" s="190">
        <v>41393</v>
      </c>
      <c r="G809" s="180"/>
      <c r="H809" s="180" t="s">
        <v>78</v>
      </c>
      <c r="I809" s="180" t="s">
        <v>103</v>
      </c>
      <c r="J809" s="187">
        <v>85535.12</v>
      </c>
      <c r="K809" s="191"/>
      <c r="L809" s="180" t="s">
        <v>79</v>
      </c>
      <c r="M809" s="180" t="s">
        <v>12</v>
      </c>
      <c r="N809" s="184">
        <v>53818.84</v>
      </c>
      <c r="O809" s="184">
        <v>71990</v>
      </c>
      <c r="P809" s="184">
        <v>0</v>
      </c>
      <c r="Q809" s="184">
        <v>45725.440000000002</v>
      </c>
      <c r="R809" s="184">
        <v>104520</v>
      </c>
      <c r="S809" s="184"/>
      <c r="T809" s="192">
        <v>41365</v>
      </c>
      <c r="U809" s="193">
        <v>0.68876769996172982</v>
      </c>
      <c r="V809" s="39"/>
      <c r="W809" s="36">
        <v>45725.440000000002</v>
      </c>
      <c r="X809" s="37">
        <v>0</v>
      </c>
      <c r="Y809" s="38" t="s">
        <v>61</v>
      </c>
      <c r="Z809" s="37">
        <v>0</v>
      </c>
      <c r="AA809" s="164">
        <v>9.9999941135858084E-2</v>
      </c>
      <c r="AC809" s="165"/>
    </row>
    <row r="810" spans="1:29" ht="15.75" x14ac:dyDescent="0.25">
      <c r="A810" s="180" t="s">
        <v>1750</v>
      </c>
      <c r="B810" s="188" t="s">
        <v>1751</v>
      </c>
      <c r="C810" s="188"/>
      <c r="D810" s="176" t="s">
        <v>56</v>
      </c>
      <c r="E810" s="189">
        <v>41358</v>
      </c>
      <c r="F810" s="178" t="s">
        <v>57</v>
      </c>
      <c r="G810" s="180"/>
      <c r="H810" s="180" t="s">
        <v>58</v>
      </c>
      <c r="I810" s="180" t="s">
        <v>97</v>
      </c>
      <c r="J810" s="187">
        <v>3059.6</v>
      </c>
      <c r="K810" s="191"/>
      <c r="L810" s="180" t="s">
        <v>67</v>
      </c>
      <c r="M810" s="180" t="s">
        <v>14</v>
      </c>
      <c r="N810" s="184">
        <v>17389</v>
      </c>
      <c r="O810" s="184">
        <v>19130</v>
      </c>
      <c r="P810" s="184">
        <v>0</v>
      </c>
      <c r="Q810" s="184">
        <v>14774</v>
      </c>
      <c r="R810" s="184">
        <v>19130</v>
      </c>
      <c r="S810" s="184"/>
      <c r="T810" s="192">
        <v>41334</v>
      </c>
      <c r="U810" s="193">
        <v>1</v>
      </c>
      <c r="V810" s="39"/>
      <c r="W810" s="36">
        <v>14774</v>
      </c>
      <c r="X810" s="37">
        <v>0</v>
      </c>
      <c r="Y810" s="38" t="s">
        <v>61</v>
      </c>
      <c r="Z810" s="37">
        <v>0</v>
      </c>
      <c r="AA810" s="164">
        <v>0.10000012651677803</v>
      </c>
      <c r="AC810" s="165"/>
    </row>
    <row r="811" spans="1:29" ht="15.75" x14ac:dyDescent="0.25">
      <c r="A811" s="180" t="s">
        <v>1752</v>
      </c>
      <c r="B811" s="188" t="s">
        <v>1753</v>
      </c>
      <c r="C811" s="188"/>
      <c r="D811" s="176" t="s">
        <v>56</v>
      </c>
      <c r="E811" s="189">
        <v>41680</v>
      </c>
      <c r="F811" s="178" t="s">
        <v>57</v>
      </c>
      <c r="G811" s="180"/>
      <c r="H811" s="180" t="s">
        <v>58</v>
      </c>
      <c r="I811" s="180" t="s">
        <v>97</v>
      </c>
      <c r="J811" s="187">
        <v>3397.85</v>
      </c>
      <c r="K811" s="191"/>
      <c r="L811" s="180" t="s">
        <v>430</v>
      </c>
      <c r="M811" s="180" t="s">
        <v>16</v>
      </c>
      <c r="N811" s="184">
        <v>2282.31</v>
      </c>
      <c r="O811" s="184">
        <v>37920</v>
      </c>
      <c r="P811" s="184">
        <v>0</v>
      </c>
      <c r="Q811" s="184">
        <v>1975</v>
      </c>
      <c r="R811" s="184">
        <v>37920</v>
      </c>
      <c r="S811" s="184"/>
      <c r="T811" s="192">
        <v>41671</v>
      </c>
      <c r="U811" s="193">
        <v>1</v>
      </c>
      <c r="V811" s="39"/>
      <c r="W811" s="36">
        <v>1975</v>
      </c>
      <c r="X811" s="37">
        <v>0</v>
      </c>
      <c r="Y811" s="38" t="s">
        <v>61</v>
      </c>
      <c r="Z811" s="37">
        <v>0</v>
      </c>
      <c r="AA811" s="164">
        <v>8.0000000000000071E-2</v>
      </c>
      <c r="AC811" s="165"/>
    </row>
    <row r="812" spans="1:29" ht="15.75" x14ac:dyDescent="0.25">
      <c r="A812" s="180" t="s">
        <v>1754</v>
      </c>
      <c r="B812" s="188" t="s">
        <v>1755</v>
      </c>
      <c r="C812" s="188"/>
      <c r="D812" s="176" t="s">
        <v>56</v>
      </c>
      <c r="E812" s="189">
        <v>41403</v>
      </c>
      <c r="F812" s="178" t="s">
        <v>57</v>
      </c>
      <c r="G812" s="180"/>
      <c r="H812" s="180" t="s">
        <v>58</v>
      </c>
      <c r="I812" s="180" t="s">
        <v>103</v>
      </c>
      <c r="J812" s="187">
        <v>0.01</v>
      </c>
      <c r="K812" s="191"/>
      <c r="L812" s="180" t="s">
        <v>235</v>
      </c>
      <c r="M812" s="180" t="s">
        <v>12</v>
      </c>
      <c r="N812" s="184">
        <v>11610.72</v>
      </c>
      <c r="O812" s="184">
        <v>0</v>
      </c>
      <c r="P812" s="184">
        <v>0</v>
      </c>
      <c r="Q812" s="184">
        <v>9864.67</v>
      </c>
      <c r="R812" s="184">
        <v>12770</v>
      </c>
      <c r="S812" s="184"/>
      <c r="T812" s="192">
        <v>41395</v>
      </c>
      <c r="U812" s="193" t="s">
        <v>57</v>
      </c>
      <c r="V812" s="39"/>
      <c r="W812" s="36">
        <v>9864.67</v>
      </c>
      <c r="X812" s="37">
        <v>0</v>
      </c>
      <c r="Y812" s="38" t="s">
        <v>61</v>
      </c>
      <c r="Z812" s="37">
        <v>0</v>
      </c>
      <c r="AA812" s="164">
        <v>0.10000032306360862</v>
      </c>
      <c r="AC812" s="165"/>
    </row>
    <row r="813" spans="1:29" ht="15.75" x14ac:dyDescent="0.25">
      <c r="A813" s="180" t="s">
        <v>1756</v>
      </c>
      <c r="B813" s="188" t="s">
        <v>1757</v>
      </c>
      <c r="C813" s="188"/>
      <c r="D813" s="176" t="s">
        <v>56</v>
      </c>
      <c r="E813" s="189">
        <v>41409</v>
      </c>
      <c r="F813" s="178" t="s">
        <v>57</v>
      </c>
      <c r="G813" s="180"/>
      <c r="H813" s="180" t="s">
        <v>58</v>
      </c>
      <c r="I813" s="180" t="s">
        <v>59</v>
      </c>
      <c r="J813" s="187">
        <v>33810.51</v>
      </c>
      <c r="K813" s="191"/>
      <c r="L813" s="180" t="s">
        <v>60</v>
      </c>
      <c r="M813" s="180" t="s">
        <v>12</v>
      </c>
      <c r="N813" s="184">
        <v>28794.83</v>
      </c>
      <c r="O813" s="184">
        <v>0</v>
      </c>
      <c r="P813" s="184">
        <v>0</v>
      </c>
      <c r="Q813" s="184">
        <v>24464.6</v>
      </c>
      <c r="R813" s="184">
        <v>40430</v>
      </c>
      <c r="S813" s="184"/>
      <c r="T813" s="192">
        <v>41395</v>
      </c>
      <c r="U813" s="193" t="s">
        <v>57</v>
      </c>
      <c r="V813" s="39"/>
      <c r="W813" s="36">
        <v>24464.6</v>
      </c>
      <c r="X813" s="37">
        <v>0</v>
      </c>
      <c r="Y813" s="38" t="s">
        <v>61</v>
      </c>
      <c r="Z813" s="37">
        <v>0</v>
      </c>
      <c r="AA813" s="164">
        <v>9.9999839554554493E-2</v>
      </c>
      <c r="AC813" s="165"/>
    </row>
    <row r="814" spans="1:29" ht="15.75" x14ac:dyDescent="0.25">
      <c r="A814" s="180" t="s">
        <v>1758</v>
      </c>
      <c r="B814" s="188" t="s">
        <v>1759</v>
      </c>
      <c r="C814" s="188"/>
      <c r="D814" s="176" t="s">
        <v>56</v>
      </c>
      <c r="E814" s="189">
        <v>41394</v>
      </c>
      <c r="F814" s="190">
        <v>41411</v>
      </c>
      <c r="G814" s="180"/>
      <c r="H814" s="180" t="s">
        <v>78</v>
      </c>
      <c r="I814" s="180" t="s">
        <v>59</v>
      </c>
      <c r="J814" s="187">
        <v>86441.56</v>
      </c>
      <c r="K814" s="191"/>
      <c r="L814" s="180" t="s">
        <v>232</v>
      </c>
      <c r="M814" s="180" t="s">
        <v>14</v>
      </c>
      <c r="N814" s="184">
        <v>107852.71</v>
      </c>
      <c r="O814" s="184">
        <v>109150</v>
      </c>
      <c r="P814" s="184">
        <v>0</v>
      </c>
      <c r="Q814" s="184">
        <v>91633.57</v>
      </c>
      <c r="R814" s="184">
        <v>118640</v>
      </c>
      <c r="S814" s="184"/>
      <c r="T814" s="192">
        <v>41395</v>
      </c>
      <c r="U814" s="193">
        <v>0.92001011463250171</v>
      </c>
      <c r="V814" s="39"/>
      <c r="W814" s="36">
        <v>91633.57</v>
      </c>
      <c r="X814" s="37">
        <v>0</v>
      </c>
      <c r="Y814" s="38" t="s">
        <v>61</v>
      </c>
      <c r="Z814" s="37">
        <v>0</v>
      </c>
      <c r="AA814" s="164">
        <v>9.9999980723711301E-2</v>
      </c>
      <c r="AC814" s="165"/>
    </row>
    <row r="815" spans="1:29" ht="15.75" x14ac:dyDescent="0.25">
      <c r="A815" s="180" t="s">
        <v>1760</v>
      </c>
      <c r="B815" s="188" t="s">
        <v>1761</v>
      </c>
      <c r="C815" s="188"/>
      <c r="D815" s="176" t="s">
        <v>56</v>
      </c>
      <c r="E815" s="189">
        <v>41402</v>
      </c>
      <c r="F815" s="190">
        <v>41411</v>
      </c>
      <c r="G815" s="180"/>
      <c r="H815" s="180" t="s">
        <v>78</v>
      </c>
      <c r="I815" s="180" t="s">
        <v>97</v>
      </c>
      <c r="J815" s="187">
        <v>38652.769999999997</v>
      </c>
      <c r="K815" s="191"/>
      <c r="L815" s="180" t="s">
        <v>64</v>
      </c>
      <c r="M815" s="180" t="s">
        <v>12</v>
      </c>
      <c r="N815" s="184">
        <v>50799.17</v>
      </c>
      <c r="O815" s="184">
        <v>0</v>
      </c>
      <c r="P815" s="184">
        <v>0</v>
      </c>
      <c r="Q815" s="184">
        <v>43159.87</v>
      </c>
      <c r="R815" s="184">
        <v>66640</v>
      </c>
      <c r="S815" s="184"/>
      <c r="T815" s="192">
        <v>41395</v>
      </c>
      <c r="U815" s="193" t="s">
        <v>57</v>
      </c>
      <c r="V815" s="39" t="s">
        <v>403</v>
      </c>
      <c r="W815" s="36">
        <v>43159.87</v>
      </c>
      <c r="X815" s="37">
        <v>0</v>
      </c>
      <c r="Y815" s="38" t="s">
        <v>61</v>
      </c>
      <c r="Z815" s="37">
        <v>0</v>
      </c>
      <c r="AA815" s="164">
        <v>0.10000006517823401</v>
      </c>
      <c r="AC815" s="165"/>
    </row>
    <row r="816" spans="1:29" ht="15.75" x14ac:dyDescent="0.25">
      <c r="A816" s="180" t="s">
        <v>1762</v>
      </c>
      <c r="B816" s="188" t="s">
        <v>1763</v>
      </c>
      <c r="C816" s="188"/>
      <c r="D816" s="176" t="s">
        <v>56</v>
      </c>
      <c r="E816" s="189">
        <v>41613</v>
      </c>
      <c r="F816" s="178" t="s">
        <v>57</v>
      </c>
      <c r="G816" s="180"/>
      <c r="H816" s="180" t="s">
        <v>58</v>
      </c>
      <c r="I816" s="180" t="s">
        <v>97</v>
      </c>
      <c r="J816" s="187">
        <v>2357.54</v>
      </c>
      <c r="K816" s="191"/>
      <c r="L816" s="180" t="s">
        <v>111</v>
      </c>
      <c r="M816" s="180" t="s">
        <v>12</v>
      </c>
      <c r="N816" s="184">
        <v>18744.2814</v>
      </c>
      <c r="O816" s="184">
        <v>20620</v>
      </c>
      <c r="P816" s="184">
        <v>0</v>
      </c>
      <c r="Q816" s="184">
        <v>15782</v>
      </c>
      <c r="R816" s="184">
        <v>20620</v>
      </c>
      <c r="S816" s="184"/>
      <c r="T816" s="192">
        <v>41609</v>
      </c>
      <c r="U816" s="193">
        <v>1</v>
      </c>
      <c r="V816" s="39" t="s">
        <v>408</v>
      </c>
      <c r="W816" s="36">
        <v>15782</v>
      </c>
      <c r="X816" s="37">
        <v>0</v>
      </c>
      <c r="Y816" s="38" t="s">
        <v>61</v>
      </c>
      <c r="Z816" s="37">
        <v>0</v>
      </c>
      <c r="AA816" s="164">
        <v>0.1100000000000001</v>
      </c>
      <c r="AC816" s="165"/>
    </row>
    <row r="817" spans="1:29" ht="15.75" x14ac:dyDescent="0.25">
      <c r="A817" s="180" t="s">
        <v>1764</v>
      </c>
      <c r="B817" s="188" t="s">
        <v>1765</v>
      </c>
      <c r="C817" s="188"/>
      <c r="D817" s="176" t="s">
        <v>56</v>
      </c>
      <c r="E817" s="189">
        <v>41376</v>
      </c>
      <c r="F817" s="190">
        <v>41379</v>
      </c>
      <c r="G817" s="180"/>
      <c r="H817" s="180" t="s">
        <v>78</v>
      </c>
      <c r="I817" s="180" t="s">
        <v>97</v>
      </c>
      <c r="J817" s="187">
        <v>71862.259999999995</v>
      </c>
      <c r="K817" s="191"/>
      <c r="L817" s="180" t="s">
        <v>67</v>
      </c>
      <c r="M817" s="180" t="s">
        <v>14</v>
      </c>
      <c r="N817" s="184">
        <v>66982.179999999993</v>
      </c>
      <c r="O817" s="184">
        <v>73680</v>
      </c>
      <c r="P817" s="184">
        <v>0</v>
      </c>
      <c r="Q817" s="184">
        <v>57963.12</v>
      </c>
      <c r="R817" s="184">
        <v>73680</v>
      </c>
      <c r="S817" s="184"/>
      <c r="T817" s="192">
        <v>41365</v>
      </c>
      <c r="U817" s="193">
        <v>1</v>
      </c>
      <c r="V817" s="39" t="s">
        <v>1111</v>
      </c>
      <c r="W817" s="36">
        <v>57963.12</v>
      </c>
      <c r="X817" s="37">
        <v>0</v>
      </c>
      <c r="Y817" s="38" t="s">
        <v>61</v>
      </c>
      <c r="Z817" s="37">
        <v>0</v>
      </c>
      <c r="AA817" s="164">
        <v>7.9999976265926476E-2</v>
      </c>
      <c r="AC817" s="165"/>
    </row>
    <row r="818" spans="1:29" ht="15.75" x14ac:dyDescent="0.25">
      <c r="A818" s="180" t="s">
        <v>1766</v>
      </c>
      <c r="B818" s="188" t="s">
        <v>1767</v>
      </c>
      <c r="C818" s="188"/>
      <c r="D818" s="176" t="s">
        <v>56</v>
      </c>
      <c r="E818" s="189">
        <v>41466</v>
      </c>
      <c r="F818" s="178">
        <v>41472</v>
      </c>
      <c r="G818" s="180"/>
      <c r="H818" s="180" t="s">
        <v>78</v>
      </c>
      <c r="I818" s="180" t="s">
        <v>59</v>
      </c>
      <c r="J818" s="187">
        <v>61518.27</v>
      </c>
      <c r="K818" s="191"/>
      <c r="L818" s="180" t="s">
        <v>60</v>
      </c>
      <c r="M818" s="180" t="s">
        <v>12</v>
      </c>
      <c r="N818" s="184">
        <v>51659.71</v>
      </c>
      <c r="O818" s="184">
        <v>0</v>
      </c>
      <c r="P818" s="184">
        <v>0</v>
      </c>
      <c r="Q818" s="184">
        <v>43891</v>
      </c>
      <c r="R818" s="184">
        <v>70020</v>
      </c>
      <c r="S818" s="184"/>
      <c r="T818" s="192">
        <v>41456</v>
      </c>
      <c r="U818" s="193" t="s">
        <v>57</v>
      </c>
      <c r="V818" s="39"/>
      <c r="W818" s="36">
        <v>43891</v>
      </c>
      <c r="X818" s="37">
        <v>0</v>
      </c>
      <c r="Y818" s="38" t="s">
        <v>61</v>
      </c>
      <c r="Z818" s="37">
        <v>0</v>
      </c>
      <c r="AA818" s="164">
        <v>0.10000006387957239</v>
      </c>
      <c r="AC818" s="165"/>
    </row>
    <row r="819" spans="1:29" ht="15.75" x14ac:dyDescent="0.25">
      <c r="A819" s="180" t="s">
        <v>1768</v>
      </c>
      <c r="B819" s="188" t="s">
        <v>1769</v>
      </c>
      <c r="C819" s="188"/>
      <c r="D819" s="176" t="s">
        <v>56</v>
      </c>
      <c r="E819" s="189">
        <v>41451</v>
      </c>
      <c r="F819" s="178">
        <v>41457</v>
      </c>
      <c r="G819" s="180"/>
      <c r="H819" s="180" t="s">
        <v>78</v>
      </c>
      <c r="I819" s="180" t="s">
        <v>97</v>
      </c>
      <c r="J819" s="187">
        <v>7400.17</v>
      </c>
      <c r="K819" s="191"/>
      <c r="L819" s="180" t="s">
        <v>64</v>
      </c>
      <c r="M819" s="180" t="s">
        <v>12</v>
      </c>
      <c r="N819" s="184">
        <v>57911.24</v>
      </c>
      <c r="O819" s="184">
        <v>33300</v>
      </c>
      <c r="P819" s="184">
        <v>0</v>
      </c>
      <c r="Q819" s="184">
        <v>49202.41</v>
      </c>
      <c r="R819" s="184">
        <v>78250</v>
      </c>
      <c r="S819" s="184"/>
      <c r="T819" s="192">
        <v>41426</v>
      </c>
      <c r="U819" s="193">
        <v>0.42555910543130993</v>
      </c>
      <c r="V819" s="39"/>
      <c r="W819" s="36">
        <v>49202.41</v>
      </c>
      <c r="X819" s="37">
        <v>0</v>
      </c>
      <c r="Y819" s="38" t="s">
        <v>61</v>
      </c>
      <c r="Z819" s="37">
        <v>0</v>
      </c>
      <c r="AA819" s="164">
        <v>0.10000006515143189</v>
      </c>
      <c r="AC819" s="165"/>
    </row>
    <row r="820" spans="1:29" ht="15.75" x14ac:dyDescent="0.25">
      <c r="A820" s="180" t="s">
        <v>1770</v>
      </c>
      <c r="B820" s="188" t="s">
        <v>1771</v>
      </c>
      <c r="C820" s="188"/>
      <c r="D820" s="176" t="s">
        <v>56</v>
      </c>
      <c r="E820" s="189">
        <v>41390</v>
      </c>
      <c r="F820" s="178" t="s">
        <v>57</v>
      </c>
      <c r="G820" s="180"/>
      <c r="H820" s="180" t="s">
        <v>58</v>
      </c>
      <c r="I820" s="180" t="s">
        <v>97</v>
      </c>
      <c r="J820" s="187">
        <v>17283.89</v>
      </c>
      <c r="K820" s="191"/>
      <c r="L820" s="180" t="s">
        <v>67</v>
      </c>
      <c r="M820" s="180" t="s">
        <v>14</v>
      </c>
      <c r="N820" s="184">
        <v>14916.69</v>
      </c>
      <c r="O820" s="184">
        <v>14100</v>
      </c>
      <c r="P820" s="184">
        <v>0</v>
      </c>
      <c r="Q820" s="184">
        <v>12673.48</v>
      </c>
      <c r="R820" s="184">
        <v>16410</v>
      </c>
      <c r="S820" s="184"/>
      <c r="T820" s="192">
        <v>41365</v>
      </c>
      <c r="U820" s="193">
        <v>0.85923217550274222</v>
      </c>
      <c r="V820" s="39" t="s">
        <v>130</v>
      </c>
      <c r="W820" s="36">
        <v>12673.48</v>
      </c>
      <c r="X820" s="37">
        <v>0</v>
      </c>
      <c r="Y820" s="38" t="s">
        <v>61</v>
      </c>
      <c r="Z820" s="37">
        <v>0</v>
      </c>
      <c r="AA820" s="164">
        <v>0.1000002979214023</v>
      </c>
      <c r="AC820" s="165"/>
    </row>
    <row r="821" spans="1:29" ht="15.75" x14ac:dyDescent="0.25">
      <c r="A821" s="180" t="s">
        <v>1772</v>
      </c>
      <c r="B821" s="188" t="s">
        <v>1773</v>
      </c>
      <c r="C821" s="188"/>
      <c r="D821" s="176" t="s">
        <v>56</v>
      </c>
      <c r="E821" s="189">
        <v>41415</v>
      </c>
      <c r="F821" s="190">
        <v>41418</v>
      </c>
      <c r="G821" s="180"/>
      <c r="H821" s="180" t="s">
        <v>78</v>
      </c>
      <c r="I821" s="180" t="s">
        <v>103</v>
      </c>
      <c r="J821" s="187">
        <v>50285.25</v>
      </c>
      <c r="K821" s="191"/>
      <c r="L821" s="180" t="s">
        <v>64</v>
      </c>
      <c r="M821" s="180" t="s">
        <v>12</v>
      </c>
      <c r="N821" s="184">
        <v>65786.06</v>
      </c>
      <c r="O821" s="184">
        <v>4120</v>
      </c>
      <c r="P821" s="184">
        <v>0</v>
      </c>
      <c r="Q821" s="184">
        <v>55893</v>
      </c>
      <c r="R821" s="184">
        <v>85270</v>
      </c>
      <c r="S821" s="184"/>
      <c r="T821" s="192">
        <v>41395</v>
      </c>
      <c r="U821" s="193">
        <v>4.8317110355341857E-2</v>
      </c>
      <c r="V821" s="39"/>
      <c r="W821" s="36">
        <v>55893</v>
      </c>
      <c r="X821" s="37">
        <v>0</v>
      </c>
      <c r="Y821" s="38" t="s">
        <v>61</v>
      </c>
      <c r="Z821" s="37">
        <v>0</v>
      </c>
      <c r="AA821" s="164">
        <v>9.9999983279132509E-2</v>
      </c>
      <c r="AC821" s="165"/>
    </row>
    <row r="822" spans="1:29" ht="15.75" x14ac:dyDescent="0.25">
      <c r="A822" s="180" t="s">
        <v>1774</v>
      </c>
      <c r="B822" s="188" t="s">
        <v>1775</v>
      </c>
      <c r="C822" s="188"/>
      <c r="D822" s="176" t="s">
        <v>56</v>
      </c>
      <c r="E822" s="189">
        <v>41379</v>
      </c>
      <c r="F822" s="178" t="s">
        <v>57</v>
      </c>
      <c r="G822" s="180"/>
      <c r="H822" s="180" t="s">
        <v>58</v>
      </c>
      <c r="I822" s="180" t="s">
        <v>97</v>
      </c>
      <c r="J822" s="187">
        <v>20157.84</v>
      </c>
      <c r="K822" s="191"/>
      <c r="L822" s="180" t="s">
        <v>79</v>
      </c>
      <c r="M822" s="180" t="s">
        <v>12</v>
      </c>
      <c r="N822" s="184">
        <v>15239.34</v>
      </c>
      <c r="O822" s="184">
        <v>16760</v>
      </c>
      <c r="P822" s="184">
        <v>16760</v>
      </c>
      <c r="Q822" s="184">
        <v>12947.61</v>
      </c>
      <c r="R822" s="184">
        <v>16760</v>
      </c>
      <c r="S822" s="184"/>
      <c r="T822" s="192">
        <v>41365</v>
      </c>
      <c r="U822" s="193">
        <v>1</v>
      </c>
      <c r="V822" s="39"/>
      <c r="W822" s="36">
        <v>12947.61</v>
      </c>
      <c r="X822" s="37">
        <v>0</v>
      </c>
      <c r="Y822" s="38" t="s">
        <v>61</v>
      </c>
      <c r="Z822" s="37">
        <v>0</v>
      </c>
      <c r="AA822" s="164">
        <v>0.1000002187103024</v>
      </c>
      <c r="AC822" s="165"/>
    </row>
    <row r="823" spans="1:29" ht="15.75" x14ac:dyDescent="0.25">
      <c r="A823" s="180" t="s">
        <v>1776</v>
      </c>
      <c r="B823" s="188" t="s">
        <v>1777</v>
      </c>
      <c r="C823" s="188"/>
      <c r="D823" s="176" t="s">
        <v>56</v>
      </c>
      <c r="E823" s="189">
        <v>41554</v>
      </c>
      <c r="F823" s="178" t="s">
        <v>57</v>
      </c>
      <c r="G823" s="180"/>
      <c r="H823" s="180" t="s">
        <v>58</v>
      </c>
      <c r="I823" s="180" t="s">
        <v>97</v>
      </c>
      <c r="J823" s="187">
        <v>4845.38</v>
      </c>
      <c r="K823" s="191"/>
      <c r="L823" s="180" t="s">
        <v>60</v>
      </c>
      <c r="M823" s="180" t="s">
        <v>12</v>
      </c>
      <c r="N823" s="184">
        <v>14427.75</v>
      </c>
      <c r="O823" s="184">
        <v>0</v>
      </c>
      <c r="P823" s="184">
        <v>0</v>
      </c>
      <c r="Q823" s="184">
        <v>12258.07</v>
      </c>
      <c r="R823" s="184">
        <v>15870</v>
      </c>
      <c r="S823" s="184"/>
      <c r="T823" s="192">
        <v>41548</v>
      </c>
      <c r="U823" s="193" t="s">
        <v>57</v>
      </c>
      <c r="V823" s="39"/>
      <c r="W823" s="36">
        <v>12258.07</v>
      </c>
      <c r="X823" s="37">
        <v>0</v>
      </c>
      <c r="Y823" s="38" t="s">
        <v>61</v>
      </c>
      <c r="Z823" s="37">
        <v>0</v>
      </c>
      <c r="AA823" s="164">
        <v>0.10000012274957615</v>
      </c>
      <c r="AC823" s="165"/>
    </row>
    <row r="824" spans="1:29" ht="15.75" x14ac:dyDescent="0.25">
      <c r="A824" s="180" t="s">
        <v>1778</v>
      </c>
      <c r="B824" s="188" t="s">
        <v>1779</v>
      </c>
      <c r="C824" s="188"/>
      <c r="D824" s="176" t="s">
        <v>56</v>
      </c>
      <c r="E824" s="189">
        <v>41400</v>
      </c>
      <c r="F824" s="178" t="s">
        <v>57</v>
      </c>
      <c r="G824" s="180"/>
      <c r="H824" s="180" t="s">
        <v>58</v>
      </c>
      <c r="I824" s="180" t="s">
        <v>103</v>
      </c>
      <c r="J824" s="187">
        <v>14189.34</v>
      </c>
      <c r="K824" s="191"/>
      <c r="L824" s="180" t="s">
        <v>67</v>
      </c>
      <c r="M824" s="180" t="s">
        <v>14</v>
      </c>
      <c r="N824" s="184">
        <v>12552.71</v>
      </c>
      <c r="O824" s="184">
        <v>11400</v>
      </c>
      <c r="P824" s="184">
        <v>0</v>
      </c>
      <c r="Q824" s="184">
        <v>10665</v>
      </c>
      <c r="R824" s="184">
        <v>13810</v>
      </c>
      <c r="S824" s="184"/>
      <c r="T824" s="192">
        <v>41395</v>
      </c>
      <c r="U824" s="193">
        <v>0.82548877624909489</v>
      </c>
      <c r="V824" s="39"/>
      <c r="W824" s="36">
        <v>10665</v>
      </c>
      <c r="X824" s="37">
        <v>0</v>
      </c>
      <c r="Y824" s="38" t="s">
        <v>61</v>
      </c>
      <c r="Z824" s="37">
        <v>0</v>
      </c>
      <c r="AA824" s="164">
        <v>0.10000043815257342</v>
      </c>
      <c r="AC824" s="165"/>
    </row>
    <row r="825" spans="1:29" ht="15.75" x14ac:dyDescent="0.25">
      <c r="A825" s="180" t="s">
        <v>1780</v>
      </c>
      <c r="B825" s="188" t="s">
        <v>1781</v>
      </c>
      <c r="C825" s="188"/>
      <c r="D825" s="176" t="s">
        <v>56</v>
      </c>
      <c r="E825" s="189">
        <v>41403</v>
      </c>
      <c r="F825" s="178" t="s">
        <v>57</v>
      </c>
      <c r="G825" s="180"/>
      <c r="H825" s="180" t="s">
        <v>58</v>
      </c>
      <c r="I825" s="180" t="s">
        <v>103</v>
      </c>
      <c r="J825" s="187">
        <v>80353.78</v>
      </c>
      <c r="K825" s="191"/>
      <c r="L825" s="180" t="s">
        <v>1258</v>
      </c>
      <c r="M825" s="180" t="s">
        <v>12</v>
      </c>
      <c r="N825" s="184">
        <v>26182.97</v>
      </c>
      <c r="O825" s="184">
        <v>5070</v>
      </c>
      <c r="P825" s="184">
        <v>0</v>
      </c>
      <c r="Q825" s="184">
        <v>22245.51</v>
      </c>
      <c r="R825" s="184">
        <v>53380</v>
      </c>
      <c r="S825" s="184"/>
      <c r="T825" s="192">
        <v>41395</v>
      </c>
      <c r="U825" s="193">
        <v>9.4979393031097786E-2</v>
      </c>
      <c r="V825" s="39"/>
      <c r="W825" s="36">
        <v>22245.51</v>
      </c>
      <c r="X825" s="37">
        <v>0</v>
      </c>
      <c r="Y825" s="38" t="s">
        <v>61</v>
      </c>
      <c r="Z825" s="37">
        <v>0</v>
      </c>
      <c r="AA825" s="164">
        <v>0.10000019871698829</v>
      </c>
      <c r="AC825" s="165"/>
    </row>
    <row r="826" spans="1:29" ht="15.75" x14ac:dyDescent="0.25">
      <c r="A826" s="180" t="s">
        <v>1782</v>
      </c>
      <c r="B826" s="188" t="s">
        <v>1783</v>
      </c>
      <c r="C826" s="188"/>
      <c r="D826" s="176" t="s">
        <v>56</v>
      </c>
      <c r="E826" s="189">
        <v>41438</v>
      </c>
      <c r="F826" s="190">
        <v>41443</v>
      </c>
      <c r="G826" s="180"/>
      <c r="H826" s="180" t="s">
        <v>78</v>
      </c>
      <c r="I826" s="180" t="s">
        <v>103</v>
      </c>
      <c r="J826" s="187">
        <v>109535.73</v>
      </c>
      <c r="K826" s="191"/>
      <c r="L826" s="180" t="s">
        <v>79</v>
      </c>
      <c r="M826" s="180" t="s">
        <v>12</v>
      </c>
      <c r="N826" s="184">
        <v>74164.55</v>
      </c>
      <c r="O826" s="184">
        <v>16550</v>
      </c>
      <c r="P826" s="184">
        <v>0</v>
      </c>
      <c r="Q826" s="184">
        <v>63654.34</v>
      </c>
      <c r="R826" s="184">
        <v>117180</v>
      </c>
      <c r="S826" s="184"/>
      <c r="T826" s="192">
        <v>41426</v>
      </c>
      <c r="U826" s="193">
        <v>0.14123570575183478</v>
      </c>
      <c r="V826" s="39" t="s">
        <v>661</v>
      </c>
      <c r="W826" s="36">
        <v>63011.51</v>
      </c>
      <c r="X826" s="37">
        <v>-642.82999999999447</v>
      </c>
      <c r="Y826" s="38" t="s">
        <v>61</v>
      </c>
      <c r="Z826" s="37">
        <v>-642.82999999999447</v>
      </c>
      <c r="AA826" s="164">
        <v>0.10000004049104461</v>
      </c>
      <c r="AC826" s="165"/>
    </row>
    <row r="827" spans="1:29" ht="15.75" x14ac:dyDescent="0.25">
      <c r="A827" s="180" t="s">
        <v>1784</v>
      </c>
      <c r="B827" s="188" t="s">
        <v>1785</v>
      </c>
      <c r="C827" s="188"/>
      <c r="D827" s="176" t="s">
        <v>56</v>
      </c>
      <c r="E827" s="189">
        <v>41410</v>
      </c>
      <c r="F827" s="178" t="s">
        <v>57</v>
      </c>
      <c r="G827" s="180"/>
      <c r="H827" s="180" t="s">
        <v>58</v>
      </c>
      <c r="I827" s="180" t="s">
        <v>103</v>
      </c>
      <c r="J827" s="187">
        <v>23663.71</v>
      </c>
      <c r="K827" s="191"/>
      <c r="L827" s="180" t="s">
        <v>67</v>
      </c>
      <c r="M827" s="180" t="s">
        <v>14</v>
      </c>
      <c r="N827" s="184">
        <v>17229.43</v>
      </c>
      <c r="O827" s="184">
        <v>17980</v>
      </c>
      <c r="P827" s="184">
        <v>0</v>
      </c>
      <c r="Q827" s="184">
        <v>14638.43</v>
      </c>
      <c r="R827" s="184">
        <v>18950</v>
      </c>
      <c r="S827" s="184"/>
      <c r="T827" s="192">
        <v>41395</v>
      </c>
      <c r="U827" s="193">
        <v>0.9488126649076517</v>
      </c>
      <c r="V827" s="39"/>
      <c r="W827" s="36">
        <v>14638.43</v>
      </c>
      <c r="X827" s="37">
        <v>0</v>
      </c>
      <c r="Y827" s="38" t="s">
        <v>61</v>
      </c>
      <c r="Z827" s="37">
        <v>0</v>
      </c>
      <c r="AA827" s="164">
        <v>9.9999865288653345E-2</v>
      </c>
      <c r="AC827" s="165"/>
    </row>
    <row r="828" spans="1:29" ht="15.75" x14ac:dyDescent="0.25">
      <c r="A828" s="180" t="s">
        <v>1786</v>
      </c>
      <c r="B828" s="188" t="s">
        <v>1787</v>
      </c>
      <c r="C828" s="188"/>
      <c r="D828" s="176" t="s">
        <v>56</v>
      </c>
      <c r="E828" s="189">
        <v>41424</v>
      </c>
      <c r="F828" s="178" t="s">
        <v>57</v>
      </c>
      <c r="G828" s="180"/>
      <c r="H828" s="180" t="s">
        <v>58</v>
      </c>
      <c r="I828" s="180" t="s">
        <v>59</v>
      </c>
      <c r="J828" s="187">
        <v>0</v>
      </c>
      <c r="K828" s="191"/>
      <c r="L828" s="180" t="s">
        <v>60</v>
      </c>
      <c r="M828" s="180" t="s">
        <v>12</v>
      </c>
      <c r="N828" s="184">
        <v>35912.620000000003</v>
      </c>
      <c r="O828" s="184">
        <v>0</v>
      </c>
      <c r="P828" s="184">
        <v>0</v>
      </c>
      <c r="Q828" s="184">
        <v>30512</v>
      </c>
      <c r="R828" s="184">
        <v>52700</v>
      </c>
      <c r="S828" s="184"/>
      <c r="T828" s="192">
        <v>41395</v>
      </c>
      <c r="U828" s="193" t="s">
        <v>57</v>
      </c>
      <c r="V828" s="39"/>
      <c r="W828" s="36">
        <v>30512</v>
      </c>
      <c r="X828" s="37">
        <v>0</v>
      </c>
      <c r="Y828" s="38" t="s">
        <v>61</v>
      </c>
      <c r="Z828" s="37">
        <v>0</v>
      </c>
      <c r="AA828" s="164">
        <v>9.9999877480409172E-2</v>
      </c>
      <c r="AC828" s="165"/>
    </row>
    <row r="829" spans="1:29" ht="15.75" x14ac:dyDescent="0.25">
      <c r="A829" s="180" t="s">
        <v>1788</v>
      </c>
      <c r="B829" s="188" t="s">
        <v>1789</v>
      </c>
      <c r="C829" s="188"/>
      <c r="D829" s="176" t="s">
        <v>56</v>
      </c>
      <c r="E829" s="189">
        <v>41403</v>
      </c>
      <c r="F829" s="178" t="s">
        <v>57</v>
      </c>
      <c r="G829" s="180"/>
      <c r="H829" s="180" t="s">
        <v>58</v>
      </c>
      <c r="I829" s="180" t="s">
        <v>59</v>
      </c>
      <c r="J829" s="187">
        <v>35049.949999999997</v>
      </c>
      <c r="K829" s="191"/>
      <c r="L829" s="180" t="s">
        <v>60</v>
      </c>
      <c r="M829" s="180" t="s">
        <v>12</v>
      </c>
      <c r="N829" s="184">
        <v>24520.44</v>
      </c>
      <c r="O829" s="184">
        <v>0</v>
      </c>
      <c r="P829" s="184">
        <v>0</v>
      </c>
      <c r="Q829" s="184">
        <v>20833</v>
      </c>
      <c r="R829" s="184">
        <v>39880</v>
      </c>
      <c r="S829" s="184"/>
      <c r="T829" s="192">
        <v>41395</v>
      </c>
      <c r="U829" s="193" t="s">
        <v>57</v>
      </c>
      <c r="V829" s="39"/>
      <c r="W829" s="36">
        <v>20833</v>
      </c>
      <c r="X829" s="37">
        <v>0</v>
      </c>
      <c r="Y829" s="38" t="s">
        <v>61</v>
      </c>
      <c r="Z829" s="37">
        <v>0</v>
      </c>
      <c r="AA829" s="164">
        <v>9.9999955139469021E-2</v>
      </c>
      <c r="AC829" s="165"/>
    </row>
    <row r="830" spans="1:29" ht="15.75" x14ac:dyDescent="0.25">
      <c r="A830" s="180" t="s">
        <v>1790</v>
      </c>
      <c r="B830" s="188" t="s">
        <v>1791</v>
      </c>
      <c r="C830" s="188"/>
      <c r="D830" s="176" t="s">
        <v>56</v>
      </c>
      <c r="E830" s="189">
        <v>41466</v>
      </c>
      <c r="F830" s="178" t="s">
        <v>57</v>
      </c>
      <c r="G830" s="180"/>
      <c r="H830" s="180" t="s">
        <v>58</v>
      </c>
      <c r="I830" s="180" t="s">
        <v>103</v>
      </c>
      <c r="J830" s="187">
        <v>62205.31</v>
      </c>
      <c r="K830" s="191"/>
      <c r="L830" s="180" t="s">
        <v>60</v>
      </c>
      <c r="M830" s="180" t="s">
        <v>12</v>
      </c>
      <c r="N830" s="184">
        <v>43844.03</v>
      </c>
      <c r="O830" s="184">
        <v>0</v>
      </c>
      <c r="P830" s="184">
        <v>0</v>
      </c>
      <c r="Q830" s="184">
        <v>37250.660000000003</v>
      </c>
      <c r="R830" s="184">
        <v>48230</v>
      </c>
      <c r="S830" s="184"/>
      <c r="T830" s="192">
        <v>41456</v>
      </c>
      <c r="U830" s="193" t="s">
        <v>57</v>
      </c>
      <c r="V830" s="39"/>
      <c r="W830" s="36">
        <v>37250.660000000003</v>
      </c>
      <c r="X830" s="37">
        <v>0</v>
      </c>
      <c r="Y830" s="38" t="s">
        <v>61</v>
      </c>
      <c r="Z830" s="37">
        <v>0</v>
      </c>
      <c r="AA830" s="164">
        <v>0.10000007978281755</v>
      </c>
      <c r="AC830" s="165"/>
    </row>
    <row r="831" spans="1:29" ht="15.75" x14ac:dyDescent="0.25">
      <c r="A831" s="180" t="s">
        <v>1792</v>
      </c>
      <c r="B831" s="188" t="s">
        <v>1793</v>
      </c>
      <c r="C831" s="188"/>
      <c r="D831" s="176" t="s">
        <v>56</v>
      </c>
      <c r="E831" s="189">
        <v>41418</v>
      </c>
      <c r="F831" s="178" t="s">
        <v>57</v>
      </c>
      <c r="G831" s="180"/>
      <c r="H831" s="180" t="s">
        <v>58</v>
      </c>
      <c r="I831" s="180" t="s">
        <v>97</v>
      </c>
      <c r="J831" s="187">
        <v>24062.03</v>
      </c>
      <c r="K831" s="191"/>
      <c r="L831" s="180" t="s">
        <v>67</v>
      </c>
      <c r="M831" s="180" t="s">
        <v>14</v>
      </c>
      <c r="N831" s="184">
        <v>48872.57</v>
      </c>
      <c r="O831" s="184">
        <v>44870</v>
      </c>
      <c r="P831" s="184">
        <v>0</v>
      </c>
      <c r="Q831" s="184">
        <v>41523</v>
      </c>
      <c r="R831" s="184">
        <v>53760</v>
      </c>
      <c r="S831" s="184"/>
      <c r="T831" s="192">
        <v>41395</v>
      </c>
      <c r="U831" s="193">
        <v>0.83463541666666663</v>
      </c>
      <c r="V831" s="39"/>
      <c r="W831" s="36">
        <v>41523</v>
      </c>
      <c r="X831" s="37">
        <v>0</v>
      </c>
      <c r="Y831" s="38" t="s">
        <v>61</v>
      </c>
      <c r="Z831" s="37">
        <v>0</v>
      </c>
      <c r="AA831" s="164">
        <v>9.9999977492487568E-2</v>
      </c>
      <c r="AC831" s="165"/>
    </row>
    <row r="832" spans="1:29" ht="15.75" x14ac:dyDescent="0.25">
      <c r="A832" s="180" t="s">
        <v>1794</v>
      </c>
      <c r="B832" s="188" t="s">
        <v>1795</v>
      </c>
      <c r="C832" s="188"/>
      <c r="D832" s="176" t="s">
        <v>56</v>
      </c>
      <c r="E832" s="189">
        <v>41387</v>
      </c>
      <c r="F832" s="178" t="s">
        <v>57</v>
      </c>
      <c r="G832" s="180"/>
      <c r="H832" s="180" t="s">
        <v>58</v>
      </c>
      <c r="I832" s="180" t="s">
        <v>59</v>
      </c>
      <c r="J832" s="187">
        <v>17912.64</v>
      </c>
      <c r="K832" s="191"/>
      <c r="L832" s="180" t="s">
        <v>60</v>
      </c>
      <c r="M832" s="180" t="s">
        <v>12</v>
      </c>
      <c r="N832" s="184">
        <v>16790.349999999999</v>
      </c>
      <c r="O832" s="184">
        <v>0</v>
      </c>
      <c r="P832" s="184">
        <v>0</v>
      </c>
      <c r="Q832" s="184">
        <v>14265.38</v>
      </c>
      <c r="R832" s="184">
        <v>18470</v>
      </c>
      <c r="S832" s="184" t="s">
        <v>1796</v>
      </c>
      <c r="T832" s="192">
        <v>41365</v>
      </c>
      <c r="U832" s="193" t="s">
        <v>57</v>
      </c>
      <c r="V832" s="39"/>
      <c r="W832" s="36">
        <v>14265.38</v>
      </c>
      <c r="X832" s="37">
        <v>0</v>
      </c>
      <c r="Y832" s="38" t="s">
        <v>61</v>
      </c>
      <c r="Z832" s="37">
        <v>0</v>
      </c>
      <c r="AA832" s="164">
        <v>9.9999851938782358E-2</v>
      </c>
      <c r="AC832" s="165"/>
    </row>
    <row r="833" spans="1:29" ht="15.75" x14ac:dyDescent="0.25">
      <c r="A833" s="180" t="s">
        <v>1797</v>
      </c>
      <c r="B833" s="188" t="s">
        <v>1798</v>
      </c>
      <c r="C833" s="188"/>
      <c r="D833" s="176" t="s">
        <v>56</v>
      </c>
      <c r="E833" s="189">
        <v>41459</v>
      </c>
      <c r="F833" s="178">
        <v>41472</v>
      </c>
      <c r="G833" s="180"/>
      <c r="H833" s="180" t="s">
        <v>78</v>
      </c>
      <c r="I833" s="180" t="s">
        <v>97</v>
      </c>
      <c r="J833" s="187">
        <v>6010.98</v>
      </c>
      <c r="K833" s="191"/>
      <c r="L833" s="180" t="s">
        <v>64</v>
      </c>
      <c r="M833" s="180" t="s">
        <v>12</v>
      </c>
      <c r="N833" s="184">
        <v>100239.23</v>
      </c>
      <c r="O833" s="184">
        <v>0</v>
      </c>
      <c r="P833" s="184">
        <v>0</v>
      </c>
      <c r="Q833" s="184">
        <v>85165.02</v>
      </c>
      <c r="R833" s="184">
        <v>123460</v>
      </c>
      <c r="S833" s="184"/>
      <c r="T833" s="192">
        <v>41456</v>
      </c>
      <c r="U833" s="193" t="s">
        <v>57</v>
      </c>
      <c r="V833" s="39"/>
      <c r="W833" s="36">
        <v>85165.02</v>
      </c>
      <c r="X833" s="37">
        <v>0</v>
      </c>
      <c r="Y833" s="38" t="s">
        <v>61</v>
      </c>
      <c r="Z833" s="37">
        <v>0</v>
      </c>
      <c r="AA833" s="164">
        <v>0.10000001602167141</v>
      </c>
      <c r="AC833" s="165"/>
    </row>
    <row r="834" spans="1:29" ht="15.75" x14ac:dyDescent="0.25">
      <c r="A834" s="180" t="s">
        <v>1799</v>
      </c>
      <c r="B834" s="188" t="s">
        <v>1800</v>
      </c>
      <c r="C834" s="188"/>
      <c r="D834" s="176" t="s">
        <v>56</v>
      </c>
      <c r="E834" s="189">
        <v>41402</v>
      </c>
      <c r="F834" s="178" t="s">
        <v>57</v>
      </c>
      <c r="G834" s="180"/>
      <c r="H834" s="180" t="s">
        <v>58</v>
      </c>
      <c r="I834" s="180" t="s">
        <v>97</v>
      </c>
      <c r="J834" s="187">
        <v>1937.18</v>
      </c>
      <c r="K834" s="191"/>
      <c r="L834" s="180" t="s">
        <v>67</v>
      </c>
      <c r="M834" s="180" t="s">
        <v>14</v>
      </c>
      <c r="N834" s="184">
        <v>30514.9</v>
      </c>
      <c r="O834" s="184">
        <v>28760</v>
      </c>
      <c r="P834" s="184">
        <v>0</v>
      </c>
      <c r="Q834" s="184">
        <v>25926</v>
      </c>
      <c r="R834" s="184">
        <v>33570</v>
      </c>
      <c r="S834" s="184"/>
      <c r="T834" s="192">
        <v>41395</v>
      </c>
      <c r="U834" s="193">
        <v>0.85671730711945193</v>
      </c>
      <c r="V834" s="39"/>
      <c r="W834" s="36">
        <v>25926</v>
      </c>
      <c r="X834" s="37">
        <v>0</v>
      </c>
      <c r="Y834" s="38" t="s">
        <v>61</v>
      </c>
      <c r="Z834" s="37">
        <v>0</v>
      </c>
      <c r="AA834" s="164">
        <v>9.9999927904077746E-2</v>
      </c>
      <c r="AC834" s="165"/>
    </row>
    <row r="835" spans="1:29" ht="15.75" x14ac:dyDescent="0.25">
      <c r="A835" s="180" t="s">
        <v>1801</v>
      </c>
      <c r="B835" s="188" t="s">
        <v>1802</v>
      </c>
      <c r="C835" s="188"/>
      <c r="D835" s="176" t="s">
        <v>56</v>
      </c>
      <c r="E835" s="189">
        <v>41409</v>
      </c>
      <c r="F835" s="190">
        <v>41411</v>
      </c>
      <c r="G835" s="180"/>
      <c r="H835" s="180" t="s">
        <v>78</v>
      </c>
      <c r="I835" s="180" t="s">
        <v>97</v>
      </c>
      <c r="J835" s="187">
        <v>6548.17</v>
      </c>
      <c r="K835" s="191"/>
      <c r="L835" s="180" t="s">
        <v>67</v>
      </c>
      <c r="M835" s="180" t="s">
        <v>14</v>
      </c>
      <c r="N835" s="184">
        <v>51039.43</v>
      </c>
      <c r="O835" s="184">
        <v>49130</v>
      </c>
      <c r="P835" s="184">
        <v>0</v>
      </c>
      <c r="Q835" s="184">
        <v>43364</v>
      </c>
      <c r="R835" s="184">
        <v>56140</v>
      </c>
      <c r="S835" s="184"/>
      <c r="T835" s="192">
        <v>41395</v>
      </c>
      <c r="U835" s="193">
        <v>0.8751335945849662</v>
      </c>
      <c r="V835" s="39"/>
      <c r="W835" s="36">
        <v>43364</v>
      </c>
      <c r="X835" s="37">
        <v>0</v>
      </c>
      <c r="Y835" s="38" t="s">
        <v>61</v>
      </c>
      <c r="Z835" s="37">
        <v>0</v>
      </c>
      <c r="AA835" s="164">
        <v>0.1000000431039314</v>
      </c>
      <c r="AC835" s="165"/>
    </row>
    <row r="836" spans="1:29" ht="15.75" x14ac:dyDescent="0.25">
      <c r="A836" s="180" t="s">
        <v>1803</v>
      </c>
      <c r="B836" s="188" t="s">
        <v>1804</v>
      </c>
      <c r="C836" s="188"/>
      <c r="D836" s="176" t="s">
        <v>56</v>
      </c>
      <c r="E836" s="189">
        <v>41632</v>
      </c>
      <c r="F836" s="178" t="s">
        <v>57</v>
      </c>
      <c r="G836" s="180"/>
      <c r="H836" s="180" t="s">
        <v>58</v>
      </c>
      <c r="I836" s="180" t="s">
        <v>97</v>
      </c>
      <c r="J836" s="187">
        <v>10085.85</v>
      </c>
      <c r="K836" s="191"/>
      <c r="L836" s="180" t="s">
        <v>60</v>
      </c>
      <c r="M836" s="180" t="s">
        <v>12</v>
      </c>
      <c r="N836" s="184">
        <v>45630.0216</v>
      </c>
      <c r="O836" s="184">
        <v>0</v>
      </c>
      <c r="P836" s="184">
        <v>0</v>
      </c>
      <c r="Q836" s="184">
        <v>39486</v>
      </c>
      <c r="R836" s="184">
        <v>58950</v>
      </c>
      <c r="S836" s="184"/>
      <c r="T836" s="192">
        <v>41609</v>
      </c>
      <c r="U836" s="193" t="s">
        <v>57</v>
      </c>
      <c r="V836" s="39" t="s">
        <v>580</v>
      </c>
      <c r="W836" s="36">
        <v>39486</v>
      </c>
      <c r="X836" s="37">
        <v>0</v>
      </c>
      <c r="Y836" s="38" t="s">
        <v>61</v>
      </c>
      <c r="Z836" s="37">
        <v>0</v>
      </c>
      <c r="AA836" s="164">
        <v>7.9999999999999849E-2</v>
      </c>
      <c r="AC836" s="165"/>
    </row>
    <row r="837" spans="1:29" ht="15.75" x14ac:dyDescent="0.25">
      <c r="A837" s="180" t="s">
        <v>1805</v>
      </c>
      <c r="B837" s="188" t="s">
        <v>1806</v>
      </c>
      <c r="C837" s="188"/>
      <c r="D837" s="176" t="s">
        <v>56</v>
      </c>
      <c r="E837" s="189">
        <v>41402</v>
      </c>
      <c r="F837" s="178" t="s">
        <v>57</v>
      </c>
      <c r="G837" s="180"/>
      <c r="H837" s="180" t="s">
        <v>58</v>
      </c>
      <c r="I837" s="180" t="s">
        <v>103</v>
      </c>
      <c r="J837" s="187">
        <v>19642.71</v>
      </c>
      <c r="K837" s="191"/>
      <c r="L837" s="180" t="s">
        <v>1258</v>
      </c>
      <c r="M837" s="180" t="s">
        <v>12</v>
      </c>
      <c r="N837" s="184">
        <v>17705.849999999999</v>
      </c>
      <c r="O837" s="184">
        <v>0</v>
      </c>
      <c r="P837" s="184">
        <v>0</v>
      </c>
      <c r="Q837" s="184">
        <v>15043.2</v>
      </c>
      <c r="R837" s="184">
        <v>19480</v>
      </c>
      <c r="S837" s="184"/>
      <c r="T837" s="192">
        <v>41395</v>
      </c>
      <c r="U837" s="193" t="s">
        <v>57</v>
      </c>
      <c r="V837" s="39"/>
      <c r="W837" s="36">
        <v>15043.2</v>
      </c>
      <c r="X837" s="37">
        <v>0</v>
      </c>
      <c r="Y837" s="38" t="s">
        <v>61</v>
      </c>
      <c r="Z837" s="37">
        <v>0</v>
      </c>
      <c r="AA837" s="164">
        <v>0.1000002236549391</v>
      </c>
      <c r="AC837" s="165"/>
    </row>
    <row r="838" spans="1:29" ht="15.75" x14ac:dyDescent="0.25">
      <c r="A838" s="180" t="s">
        <v>1807</v>
      </c>
      <c r="B838" s="188" t="s">
        <v>1808</v>
      </c>
      <c r="C838" s="188"/>
      <c r="D838" s="176" t="s">
        <v>56</v>
      </c>
      <c r="E838" s="189">
        <v>41428</v>
      </c>
      <c r="F838" s="190">
        <v>41435</v>
      </c>
      <c r="G838" s="180"/>
      <c r="H838" s="180" t="s">
        <v>78</v>
      </c>
      <c r="I838" s="180" t="s">
        <v>103</v>
      </c>
      <c r="J838" s="187">
        <v>120267.11</v>
      </c>
      <c r="K838" s="191"/>
      <c r="L838" s="180" t="s">
        <v>111</v>
      </c>
      <c r="M838" s="180" t="s">
        <v>12</v>
      </c>
      <c r="N838" s="184">
        <v>115311.48</v>
      </c>
      <c r="O838" s="184">
        <v>78210</v>
      </c>
      <c r="P838" s="184">
        <v>0</v>
      </c>
      <c r="Q838" s="184">
        <v>97970.67</v>
      </c>
      <c r="R838" s="184">
        <v>173020</v>
      </c>
      <c r="S838" s="184"/>
      <c r="T838" s="192">
        <v>41426</v>
      </c>
      <c r="U838" s="193">
        <v>0.45202866720610335</v>
      </c>
      <c r="V838" s="39"/>
      <c r="W838" s="36">
        <v>97970.67</v>
      </c>
      <c r="X838" s="37">
        <v>0</v>
      </c>
      <c r="Y838" s="38" t="s">
        <v>61</v>
      </c>
      <c r="Z838" s="37">
        <v>0</v>
      </c>
      <c r="AA838" s="164">
        <v>0.10000001345052567</v>
      </c>
      <c r="AC838" s="165"/>
    </row>
    <row r="839" spans="1:29" ht="15.75" x14ac:dyDescent="0.25">
      <c r="A839" s="180" t="s">
        <v>1809</v>
      </c>
      <c r="B839" s="188" t="s">
        <v>1810</v>
      </c>
      <c r="C839" s="188"/>
      <c r="D839" s="176" t="s">
        <v>56</v>
      </c>
      <c r="E839" s="189">
        <v>41403</v>
      </c>
      <c r="F839" s="178" t="s">
        <v>57</v>
      </c>
      <c r="G839" s="180"/>
      <c r="H839" s="180" t="s">
        <v>58</v>
      </c>
      <c r="I839" s="180" t="s">
        <v>59</v>
      </c>
      <c r="J839" s="187">
        <v>5902.92</v>
      </c>
      <c r="K839" s="191"/>
      <c r="L839" s="180" t="s">
        <v>60</v>
      </c>
      <c r="M839" s="180" t="s">
        <v>12</v>
      </c>
      <c r="N839" s="184">
        <v>8785.99</v>
      </c>
      <c r="O839" s="184">
        <v>0</v>
      </c>
      <c r="P839" s="184">
        <v>0</v>
      </c>
      <c r="Q839" s="184">
        <v>7464.73</v>
      </c>
      <c r="R839" s="184">
        <v>9660</v>
      </c>
      <c r="S839" s="184"/>
      <c r="T839" s="192">
        <v>41395</v>
      </c>
      <c r="U839" s="193" t="s">
        <v>57</v>
      </c>
      <c r="V839" s="39"/>
      <c r="W839" s="36">
        <v>7464.73</v>
      </c>
      <c r="X839" s="37">
        <v>0</v>
      </c>
      <c r="Y839" s="38" t="s">
        <v>61</v>
      </c>
      <c r="Z839" s="37">
        <v>0</v>
      </c>
      <c r="AA839" s="164">
        <v>0.10000034930622204</v>
      </c>
      <c r="AC839" s="165"/>
    </row>
    <row r="840" spans="1:29" ht="15.75" x14ac:dyDescent="0.25">
      <c r="A840" s="180" t="s">
        <v>1811</v>
      </c>
      <c r="B840" s="188" t="s">
        <v>1812</v>
      </c>
      <c r="C840" s="188"/>
      <c r="D840" s="176" t="s">
        <v>56</v>
      </c>
      <c r="E840" s="189">
        <v>41430</v>
      </c>
      <c r="F840" s="190">
        <v>41435</v>
      </c>
      <c r="G840" s="180"/>
      <c r="H840" s="180" t="s">
        <v>78</v>
      </c>
      <c r="I840" s="180" t="s">
        <v>97</v>
      </c>
      <c r="J840" s="187">
        <v>54750.81</v>
      </c>
      <c r="K840" s="191"/>
      <c r="L840" s="180" t="s">
        <v>64</v>
      </c>
      <c r="M840" s="180" t="s">
        <v>12</v>
      </c>
      <c r="N840" s="184">
        <v>83623.81</v>
      </c>
      <c r="O840" s="184">
        <v>0</v>
      </c>
      <c r="P840" s="184">
        <v>0</v>
      </c>
      <c r="Q840" s="184">
        <v>71048.27</v>
      </c>
      <c r="R840" s="184">
        <v>101220</v>
      </c>
      <c r="S840" s="184"/>
      <c r="T840" s="192">
        <v>41426</v>
      </c>
      <c r="U840" s="193" t="s">
        <v>57</v>
      </c>
      <c r="V840" s="39"/>
      <c r="W840" s="36">
        <v>71048.27</v>
      </c>
      <c r="X840" s="37">
        <v>0</v>
      </c>
      <c r="Y840" s="38" t="s">
        <v>61</v>
      </c>
      <c r="Z840" s="37">
        <v>0</v>
      </c>
      <c r="AA840" s="164">
        <v>9.9999950145780003E-2</v>
      </c>
      <c r="AC840" s="165"/>
    </row>
    <row r="841" spans="1:29" ht="15.75" x14ac:dyDescent="0.25">
      <c r="A841" s="180" t="s">
        <v>1813</v>
      </c>
      <c r="B841" s="188" t="s">
        <v>1814</v>
      </c>
      <c r="C841" s="188"/>
      <c r="D841" s="176" t="s">
        <v>56</v>
      </c>
      <c r="E841" s="189">
        <v>41438</v>
      </c>
      <c r="F841" s="190">
        <v>41443</v>
      </c>
      <c r="G841" s="180"/>
      <c r="H841" s="180" t="s">
        <v>78</v>
      </c>
      <c r="I841" s="180" t="s">
        <v>97</v>
      </c>
      <c r="J841" s="187">
        <v>57314.16</v>
      </c>
      <c r="K841" s="191"/>
      <c r="L841" s="180" t="s">
        <v>67</v>
      </c>
      <c r="M841" s="180" t="s">
        <v>14</v>
      </c>
      <c r="N841" s="184">
        <v>58850</v>
      </c>
      <c r="O841" s="184">
        <v>64740</v>
      </c>
      <c r="P841" s="184">
        <v>0</v>
      </c>
      <c r="Q841" s="184">
        <v>50000</v>
      </c>
      <c r="R841" s="184">
        <v>64740</v>
      </c>
      <c r="S841" s="184"/>
      <c r="T841" s="192">
        <v>41426</v>
      </c>
      <c r="U841" s="193">
        <v>1</v>
      </c>
      <c r="V841" s="39" t="s">
        <v>1111</v>
      </c>
      <c r="W841" s="36">
        <v>50000</v>
      </c>
      <c r="X841" s="37">
        <v>0</v>
      </c>
      <c r="Y841" s="38" t="s">
        <v>61</v>
      </c>
      <c r="Z841" s="37">
        <v>0</v>
      </c>
      <c r="AA841" s="164">
        <v>0.10000000000000009</v>
      </c>
      <c r="AC841" s="165"/>
    </row>
    <row r="842" spans="1:29" ht="15.75" x14ac:dyDescent="0.25">
      <c r="A842" s="180" t="s">
        <v>1815</v>
      </c>
      <c r="B842" s="188" t="s">
        <v>1816</v>
      </c>
      <c r="C842" s="188"/>
      <c r="D842" s="176" t="s">
        <v>56</v>
      </c>
      <c r="E842" s="189">
        <v>41876</v>
      </c>
      <c r="F842" s="178" t="s">
        <v>57</v>
      </c>
      <c r="G842" s="180"/>
      <c r="H842" s="180" t="s">
        <v>58</v>
      </c>
      <c r="I842" s="180" t="s">
        <v>97</v>
      </c>
      <c r="J842" s="187"/>
      <c r="K842" s="191"/>
      <c r="L842" s="180" t="s">
        <v>111</v>
      </c>
      <c r="M842" s="180" t="s">
        <v>12</v>
      </c>
      <c r="N842" s="184">
        <v>13029.51</v>
      </c>
      <c r="O842" s="184">
        <v>10550</v>
      </c>
      <c r="P842" s="184">
        <v>0</v>
      </c>
      <c r="Q842" s="184">
        <v>10970.37</v>
      </c>
      <c r="R842" s="184">
        <v>14330</v>
      </c>
      <c r="S842" s="184"/>
      <c r="T842" s="192">
        <v>41852</v>
      </c>
      <c r="U842" s="193">
        <v>0.73621772505233773</v>
      </c>
      <c r="V842" s="39" t="s">
        <v>1291</v>
      </c>
      <c r="W842" s="36">
        <v>10970.37</v>
      </c>
      <c r="X842" s="37">
        <v>0</v>
      </c>
      <c r="Y842" s="38" t="s">
        <v>61</v>
      </c>
      <c r="Z842" s="36">
        <v>0</v>
      </c>
      <c r="AA842" s="164">
        <v>0.1100001321316153</v>
      </c>
      <c r="AC842" s="165"/>
    </row>
    <row r="843" spans="1:29" ht="15.75" x14ac:dyDescent="0.25">
      <c r="A843" s="180" t="s">
        <v>1817</v>
      </c>
      <c r="B843" s="188" t="s">
        <v>1818</v>
      </c>
      <c r="C843" s="188"/>
      <c r="D843" s="176" t="s">
        <v>56</v>
      </c>
      <c r="E843" s="189">
        <v>41704</v>
      </c>
      <c r="F843" s="178">
        <v>41704</v>
      </c>
      <c r="G843" s="180"/>
      <c r="H843" s="180" t="s">
        <v>78</v>
      </c>
      <c r="I843" s="180" t="s">
        <v>97</v>
      </c>
      <c r="J843" s="187">
        <v>12654.86</v>
      </c>
      <c r="K843" s="191"/>
      <c r="L843" s="180" t="s">
        <v>111</v>
      </c>
      <c r="M843" s="180" t="s">
        <v>12</v>
      </c>
      <c r="N843" s="184">
        <v>254705.08</v>
      </c>
      <c r="O843" s="184">
        <v>151870</v>
      </c>
      <c r="P843" s="184">
        <v>0</v>
      </c>
      <c r="Q843" s="184">
        <v>220409.38</v>
      </c>
      <c r="R843" s="184">
        <v>297150</v>
      </c>
      <c r="S843" s="184"/>
      <c r="T843" s="192">
        <v>41699</v>
      </c>
      <c r="U843" s="193">
        <v>0.51108867575298667</v>
      </c>
      <c r="V843" s="39" t="s">
        <v>580</v>
      </c>
      <c r="W843" s="36">
        <v>220409.38</v>
      </c>
      <c r="X843" s="37">
        <v>0</v>
      </c>
      <c r="Y843" s="38" t="s">
        <v>61</v>
      </c>
      <c r="Z843" s="37">
        <v>0</v>
      </c>
      <c r="AA843" s="164">
        <v>8.000000200137336E-2</v>
      </c>
      <c r="AC843" s="165"/>
    </row>
    <row r="844" spans="1:29" ht="15.75" x14ac:dyDescent="0.25">
      <c r="A844" s="180" t="s">
        <v>1819</v>
      </c>
      <c r="B844" s="188" t="s">
        <v>1820</v>
      </c>
      <c r="C844" s="188"/>
      <c r="D844" s="176" t="s">
        <v>56</v>
      </c>
      <c r="E844" s="189">
        <v>41403</v>
      </c>
      <c r="F844" s="178" t="s">
        <v>57</v>
      </c>
      <c r="G844" s="180"/>
      <c r="H844" s="180" t="s">
        <v>58</v>
      </c>
      <c r="I844" s="180" t="s">
        <v>103</v>
      </c>
      <c r="J844" s="187">
        <v>2324.96</v>
      </c>
      <c r="K844" s="191"/>
      <c r="L844" s="180" t="s">
        <v>430</v>
      </c>
      <c r="M844" s="180" t="s">
        <v>16</v>
      </c>
      <c r="N844" s="184">
        <v>16299.1</v>
      </c>
      <c r="O844" s="184">
        <v>17930</v>
      </c>
      <c r="P844" s="184">
        <v>0</v>
      </c>
      <c r="Q844" s="184">
        <v>13848</v>
      </c>
      <c r="R844" s="184">
        <v>17930</v>
      </c>
      <c r="S844" s="184"/>
      <c r="T844" s="192">
        <v>41395</v>
      </c>
      <c r="U844" s="193">
        <v>1</v>
      </c>
      <c r="V844" s="39"/>
      <c r="W844" s="36">
        <v>13848</v>
      </c>
      <c r="X844" s="37">
        <v>0</v>
      </c>
      <c r="Y844" s="38" t="s">
        <v>61</v>
      </c>
      <c r="Z844" s="37">
        <v>0</v>
      </c>
      <c r="AA844" s="164">
        <v>0.10000026995362199</v>
      </c>
      <c r="AC844" s="165"/>
    </row>
    <row r="845" spans="1:29" ht="15.75" x14ac:dyDescent="0.25">
      <c r="A845" s="180" t="s">
        <v>1821</v>
      </c>
      <c r="B845" s="188" t="s">
        <v>1822</v>
      </c>
      <c r="C845" s="188"/>
      <c r="D845" s="176" t="s">
        <v>56</v>
      </c>
      <c r="E845" s="189">
        <v>41415</v>
      </c>
      <c r="F845" s="178" t="s">
        <v>57</v>
      </c>
      <c r="G845" s="180"/>
      <c r="H845" s="180" t="s">
        <v>58</v>
      </c>
      <c r="I845" s="180" t="s">
        <v>103</v>
      </c>
      <c r="J845" s="187">
        <v>11832.43</v>
      </c>
      <c r="K845" s="191"/>
      <c r="L845" s="180" t="s">
        <v>67</v>
      </c>
      <c r="M845" s="180" t="s">
        <v>14</v>
      </c>
      <c r="N845" s="184">
        <v>11572.35</v>
      </c>
      <c r="O845" s="184">
        <v>12420</v>
      </c>
      <c r="P845" s="184">
        <v>0</v>
      </c>
      <c r="Q845" s="184">
        <v>10100</v>
      </c>
      <c r="R845" s="184">
        <v>13080</v>
      </c>
      <c r="S845" s="184"/>
      <c r="T845" s="192">
        <v>41395</v>
      </c>
      <c r="U845" s="193">
        <v>0.94954128440366969</v>
      </c>
      <c r="V845" s="39" t="s">
        <v>180</v>
      </c>
      <c r="W845" s="36">
        <v>9832.07</v>
      </c>
      <c r="X845" s="37">
        <v>-267.93000000000029</v>
      </c>
      <c r="Y845" s="38" t="s">
        <v>61</v>
      </c>
      <c r="Z845" s="37">
        <v>-267.93</v>
      </c>
      <c r="AA845" s="164">
        <v>0.10000034314562201</v>
      </c>
      <c r="AC845" s="165"/>
    </row>
    <row r="846" spans="1:29" ht="15.75" x14ac:dyDescent="0.25">
      <c r="A846" s="180" t="s">
        <v>1823</v>
      </c>
      <c r="B846" s="188" t="s">
        <v>1824</v>
      </c>
      <c r="C846" s="188"/>
      <c r="D846" s="176" t="s">
        <v>56</v>
      </c>
      <c r="E846" s="189">
        <v>41830</v>
      </c>
      <c r="F846" s="178" t="s">
        <v>57</v>
      </c>
      <c r="G846" s="180"/>
      <c r="H846" s="180" t="s">
        <v>58</v>
      </c>
      <c r="I846" s="180" t="s">
        <v>97</v>
      </c>
      <c r="J846" s="187">
        <v>6432.23</v>
      </c>
      <c r="K846" s="191"/>
      <c r="L846" s="180" t="s">
        <v>235</v>
      </c>
      <c r="M846" s="180" t="s">
        <v>12</v>
      </c>
      <c r="N846" s="184">
        <v>29159.22</v>
      </c>
      <c r="O846" s="184">
        <v>2450</v>
      </c>
      <c r="P846" s="184">
        <v>0</v>
      </c>
      <c r="Q846" s="184">
        <v>24551</v>
      </c>
      <c r="R846" s="184">
        <v>32080</v>
      </c>
      <c r="S846" s="184"/>
      <c r="T846" s="192">
        <v>41821</v>
      </c>
      <c r="U846" s="193">
        <v>7.6371571072319205E-2</v>
      </c>
      <c r="V846" s="39"/>
      <c r="W846" s="36">
        <v>24551</v>
      </c>
      <c r="X846" s="37">
        <v>0</v>
      </c>
      <c r="Y846" s="38" t="s">
        <v>61</v>
      </c>
      <c r="Z846" s="37">
        <v>0</v>
      </c>
      <c r="AA846" s="164">
        <v>0.10999989721948245</v>
      </c>
      <c r="AC846" s="165"/>
    </row>
    <row r="847" spans="1:29" ht="15.75" x14ac:dyDescent="0.25">
      <c r="A847" s="180" t="s">
        <v>1825</v>
      </c>
      <c r="B847" s="188" t="s">
        <v>1826</v>
      </c>
      <c r="C847" s="188"/>
      <c r="D847" s="176" t="s">
        <v>56</v>
      </c>
      <c r="E847" s="189">
        <v>41603</v>
      </c>
      <c r="F847" s="178">
        <v>41656</v>
      </c>
      <c r="G847" s="180"/>
      <c r="H847" s="180" t="s">
        <v>78</v>
      </c>
      <c r="I847" s="180" t="s">
        <v>97</v>
      </c>
      <c r="J847" s="187">
        <v>282540.46999999997</v>
      </c>
      <c r="K847" s="191"/>
      <c r="L847" s="180" t="s">
        <v>111</v>
      </c>
      <c r="M847" s="180" t="s">
        <v>12</v>
      </c>
      <c r="N847" s="184">
        <v>194168.55</v>
      </c>
      <c r="O847" s="184">
        <v>53210</v>
      </c>
      <c r="P847" s="184">
        <v>0</v>
      </c>
      <c r="Q847" s="184">
        <v>182959.45</v>
      </c>
      <c r="R847" s="184">
        <v>298140</v>
      </c>
      <c r="S847" s="184"/>
      <c r="T847" s="192">
        <v>41640</v>
      </c>
      <c r="U847" s="193">
        <v>0.1784732005098276</v>
      </c>
      <c r="V847" s="39" t="s">
        <v>1045</v>
      </c>
      <c r="W847" s="36">
        <v>168024.01</v>
      </c>
      <c r="X847" s="37">
        <v>-14935.440000000002</v>
      </c>
      <c r="Y847" s="38" t="s">
        <v>61</v>
      </c>
      <c r="Z847" s="37">
        <v>-14935.44</v>
      </c>
      <c r="AA847" s="164">
        <v>8.0000022493447398E-2</v>
      </c>
      <c r="AC847" s="165"/>
    </row>
    <row r="848" spans="1:29" ht="15.75" x14ac:dyDescent="0.25">
      <c r="A848" s="180" t="s">
        <v>1827</v>
      </c>
      <c r="B848" s="188" t="s">
        <v>1828</v>
      </c>
      <c r="C848" s="188"/>
      <c r="D848" s="176" t="s">
        <v>56</v>
      </c>
      <c r="E848" s="189">
        <v>41668</v>
      </c>
      <c r="F848" s="178">
        <v>41730</v>
      </c>
      <c r="G848" s="180"/>
      <c r="H848" s="180" t="s">
        <v>58</v>
      </c>
      <c r="I848" s="180" t="s">
        <v>97</v>
      </c>
      <c r="J848" s="187">
        <v>14065.2</v>
      </c>
      <c r="K848" s="191"/>
      <c r="L848" s="180" t="s">
        <v>60</v>
      </c>
      <c r="M848" s="180" t="s">
        <v>12</v>
      </c>
      <c r="N848" s="184">
        <v>16036.68</v>
      </c>
      <c r="O848" s="184">
        <v>3280</v>
      </c>
      <c r="P848" s="184">
        <v>0</v>
      </c>
      <c r="Q848" s="184">
        <v>13877.36</v>
      </c>
      <c r="R848" s="184">
        <v>17640</v>
      </c>
      <c r="S848" s="184"/>
      <c r="T848" s="192">
        <v>41640</v>
      </c>
      <c r="U848" s="193">
        <v>0.18594104308390022</v>
      </c>
      <c r="V848" s="39"/>
      <c r="W848" s="36">
        <v>13877.36</v>
      </c>
      <c r="X848" s="37">
        <v>0</v>
      </c>
      <c r="Y848" s="38" t="s">
        <v>61</v>
      </c>
      <c r="Z848" s="37">
        <v>0</v>
      </c>
      <c r="AA848" s="164">
        <v>8.0000187490211205E-2</v>
      </c>
      <c r="AC848" s="165"/>
    </row>
    <row r="849" spans="1:29" ht="15.75" x14ac:dyDescent="0.25">
      <c r="A849" s="180" t="s">
        <v>1829</v>
      </c>
      <c r="B849" s="188" t="s">
        <v>1830</v>
      </c>
      <c r="C849" s="188"/>
      <c r="D849" s="176" t="s">
        <v>56</v>
      </c>
      <c r="E849" s="189">
        <v>41424</v>
      </c>
      <c r="F849" s="178" t="s">
        <v>57</v>
      </c>
      <c r="G849" s="180"/>
      <c r="H849" s="180" t="s">
        <v>58</v>
      </c>
      <c r="I849" s="180" t="s">
        <v>103</v>
      </c>
      <c r="J849" s="187">
        <v>10940.42</v>
      </c>
      <c r="K849" s="191"/>
      <c r="L849" s="180" t="s">
        <v>129</v>
      </c>
      <c r="M849" s="180" t="s">
        <v>13</v>
      </c>
      <c r="N849" s="184">
        <v>13581.4</v>
      </c>
      <c r="O849" s="184">
        <v>3310</v>
      </c>
      <c r="P849" s="184">
        <v>3307</v>
      </c>
      <c r="Q849" s="184">
        <v>11539</v>
      </c>
      <c r="R849" s="184">
        <v>14940</v>
      </c>
      <c r="S849" s="184"/>
      <c r="T849" s="192">
        <v>41395</v>
      </c>
      <c r="U849" s="193">
        <v>0.22155287817938421</v>
      </c>
      <c r="V849" s="39"/>
      <c r="W849" s="36">
        <v>11539</v>
      </c>
      <c r="X849" s="37">
        <v>0</v>
      </c>
      <c r="Y849" s="38" t="s">
        <v>61</v>
      </c>
      <c r="Z849" s="37">
        <v>0</v>
      </c>
      <c r="AA849" s="164">
        <v>9.9999757020684754E-2</v>
      </c>
      <c r="AC849" s="165"/>
    </row>
    <row r="850" spans="1:29" ht="15.75" x14ac:dyDescent="0.25">
      <c r="A850" s="180" t="s">
        <v>1831</v>
      </c>
      <c r="B850" s="188" t="s">
        <v>1832</v>
      </c>
      <c r="C850" s="188"/>
      <c r="D850" s="176" t="s">
        <v>56</v>
      </c>
      <c r="E850" s="189">
        <v>41423</v>
      </c>
      <c r="F850" s="190">
        <v>41425</v>
      </c>
      <c r="G850" s="180"/>
      <c r="H850" s="180" t="s">
        <v>78</v>
      </c>
      <c r="I850" s="180" t="s">
        <v>103</v>
      </c>
      <c r="J850" s="187">
        <v>97610.15</v>
      </c>
      <c r="K850" s="191"/>
      <c r="L850" s="180" t="s">
        <v>64</v>
      </c>
      <c r="M850" s="180" t="s">
        <v>12</v>
      </c>
      <c r="N850" s="184">
        <v>60932.74</v>
      </c>
      <c r="O850" s="184">
        <v>13030</v>
      </c>
      <c r="P850" s="184">
        <v>0</v>
      </c>
      <c r="Q850" s="184">
        <v>51769.53</v>
      </c>
      <c r="R850" s="184">
        <v>76260</v>
      </c>
      <c r="S850" s="184"/>
      <c r="T850" s="192">
        <v>41395</v>
      </c>
      <c r="U850" s="193">
        <v>0.17086283766063468</v>
      </c>
      <c r="V850" s="39"/>
      <c r="W850" s="36">
        <v>51769.53</v>
      </c>
      <c r="X850" s="37">
        <v>0</v>
      </c>
      <c r="Y850" s="38" t="s">
        <v>61</v>
      </c>
      <c r="Z850" s="37">
        <v>0</v>
      </c>
      <c r="AA850" s="164">
        <v>0.10000005758809105</v>
      </c>
      <c r="AC850" s="165"/>
    </row>
    <row r="851" spans="1:29" ht="15.75" x14ac:dyDescent="0.25">
      <c r="A851" s="180" t="s">
        <v>1833</v>
      </c>
      <c r="B851" s="188" t="s">
        <v>1834</v>
      </c>
      <c r="C851" s="188"/>
      <c r="D851" s="176" t="s">
        <v>56</v>
      </c>
      <c r="E851" s="189">
        <v>41438</v>
      </c>
      <c r="F851" s="190">
        <v>41445</v>
      </c>
      <c r="G851" s="180"/>
      <c r="H851" s="180" t="s">
        <v>78</v>
      </c>
      <c r="I851" s="180" t="s">
        <v>97</v>
      </c>
      <c r="J851" s="187">
        <v>6309.28</v>
      </c>
      <c r="K851" s="191"/>
      <c r="L851" s="180" t="s">
        <v>64</v>
      </c>
      <c r="M851" s="180" t="s">
        <v>12</v>
      </c>
      <c r="N851" s="184">
        <v>58519.67</v>
      </c>
      <c r="O851" s="184">
        <v>0</v>
      </c>
      <c r="P851" s="184">
        <v>0</v>
      </c>
      <c r="Q851" s="184">
        <v>49719.35</v>
      </c>
      <c r="R851" s="184">
        <v>77570</v>
      </c>
      <c r="S851" s="184"/>
      <c r="T851" s="192">
        <v>41426</v>
      </c>
      <c r="U851" s="193" t="s">
        <v>57</v>
      </c>
      <c r="V851" s="39"/>
      <c r="W851" s="36">
        <v>49719.35</v>
      </c>
      <c r="X851" s="37">
        <v>0</v>
      </c>
      <c r="Y851" s="38" t="s">
        <v>61</v>
      </c>
      <c r="Z851" s="37">
        <v>0</v>
      </c>
      <c r="AA851" s="164">
        <v>9.9999906954370443E-2</v>
      </c>
      <c r="AC851" s="165"/>
    </row>
    <row r="852" spans="1:29" ht="15.75" x14ac:dyDescent="0.25">
      <c r="A852" s="180" t="s">
        <v>1835</v>
      </c>
      <c r="B852" s="188" t="s">
        <v>1836</v>
      </c>
      <c r="C852" s="188"/>
      <c r="D852" s="176" t="s">
        <v>56</v>
      </c>
      <c r="E852" s="189">
        <v>41575</v>
      </c>
      <c r="F852" s="178">
        <v>41578</v>
      </c>
      <c r="G852" s="180"/>
      <c r="H852" s="180" t="s">
        <v>78</v>
      </c>
      <c r="I852" s="180" t="s">
        <v>97</v>
      </c>
      <c r="J852" s="187">
        <v>10946.37</v>
      </c>
      <c r="K852" s="191"/>
      <c r="L852" s="180" t="s">
        <v>64</v>
      </c>
      <c r="M852" s="180" t="s">
        <v>12</v>
      </c>
      <c r="N852" s="184">
        <v>135640.74</v>
      </c>
      <c r="O852" s="184">
        <v>0</v>
      </c>
      <c r="P852" s="184">
        <v>0</v>
      </c>
      <c r="Q852" s="184">
        <v>115242.77</v>
      </c>
      <c r="R852" s="184">
        <v>195380</v>
      </c>
      <c r="S852" s="184"/>
      <c r="T852" s="192">
        <v>41548</v>
      </c>
      <c r="U852" s="193" t="s">
        <v>57</v>
      </c>
      <c r="V852" s="39"/>
      <c r="W852" s="36">
        <v>115242.77</v>
      </c>
      <c r="X852" s="37">
        <v>0</v>
      </c>
      <c r="Y852" s="38" t="s">
        <v>61</v>
      </c>
      <c r="Z852" s="37">
        <v>0</v>
      </c>
      <c r="AA852" s="164">
        <v>9.9999997648199113E-2</v>
      </c>
      <c r="AC852" s="165"/>
    </row>
    <row r="853" spans="1:29" ht="15.75" x14ac:dyDescent="0.25">
      <c r="A853" s="180" t="s">
        <v>1837</v>
      </c>
      <c r="B853" s="188" t="s">
        <v>1838</v>
      </c>
      <c r="C853" s="188"/>
      <c r="D853" s="176" t="s">
        <v>56</v>
      </c>
      <c r="E853" s="189">
        <v>41562</v>
      </c>
      <c r="F853" s="178">
        <v>41568</v>
      </c>
      <c r="G853" s="180"/>
      <c r="H853" s="180" t="s">
        <v>58</v>
      </c>
      <c r="I853" s="180" t="s">
        <v>59</v>
      </c>
      <c r="J853" s="187">
        <v>56989.93</v>
      </c>
      <c r="K853" s="191"/>
      <c r="L853" s="180" t="s">
        <v>223</v>
      </c>
      <c r="M853" s="180" t="s">
        <v>16</v>
      </c>
      <c r="N853" s="184">
        <v>5885</v>
      </c>
      <c r="O853" s="184">
        <v>56510</v>
      </c>
      <c r="P853" s="184">
        <v>0</v>
      </c>
      <c r="Q853" s="184">
        <v>5000</v>
      </c>
      <c r="R853" s="184">
        <v>56510</v>
      </c>
      <c r="S853" s="184"/>
      <c r="T853" s="192">
        <v>41548</v>
      </c>
      <c r="U853" s="193">
        <v>1</v>
      </c>
      <c r="V853" s="39" t="s">
        <v>98</v>
      </c>
      <c r="W853" s="36">
        <v>5000</v>
      </c>
      <c r="X853" s="37">
        <v>0</v>
      </c>
      <c r="Y853" s="38" t="s">
        <v>61</v>
      </c>
      <c r="Z853" s="37">
        <v>0</v>
      </c>
      <c r="AA853" s="164">
        <v>0.10000000000000009</v>
      </c>
      <c r="AC853" s="165"/>
    </row>
    <row r="854" spans="1:29" ht="15.75" x14ac:dyDescent="0.25">
      <c r="A854" s="180" t="s">
        <v>1839</v>
      </c>
      <c r="B854" s="188" t="s">
        <v>1840</v>
      </c>
      <c r="C854" s="188"/>
      <c r="D854" s="176" t="s">
        <v>56</v>
      </c>
      <c r="E854" s="189">
        <v>41423</v>
      </c>
      <c r="F854" s="178" t="s">
        <v>57</v>
      </c>
      <c r="G854" s="180"/>
      <c r="H854" s="180" t="s">
        <v>58</v>
      </c>
      <c r="I854" s="180" t="s">
        <v>97</v>
      </c>
      <c r="J854" s="187">
        <v>-0.01</v>
      </c>
      <c r="K854" s="191"/>
      <c r="L854" s="180" t="s">
        <v>67</v>
      </c>
      <c r="M854" s="180" t="s">
        <v>14</v>
      </c>
      <c r="N854" s="184">
        <v>18615.43</v>
      </c>
      <c r="O854" s="184">
        <v>20480</v>
      </c>
      <c r="P854" s="184">
        <v>0</v>
      </c>
      <c r="Q854" s="184">
        <v>15816</v>
      </c>
      <c r="R854" s="184">
        <v>20480</v>
      </c>
      <c r="S854" s="184"/>
      <c r="T854" s="192">
        <v>41395</v>
      </c>
      <c r="U854" s="193">
        <v>1</v>
      </c>
      <c r="V854" s="39"/>
      <c r="W854" s="36">
        <v>15816</v>
      </c>
      <c r="X854" s="37">
        <v>0</v>
      </c>
      <c r="Y854" s="38" t="s">
        <v>61</v>
      </c>
      <c r="Z854" s="36">
        <v>0</v>
      </c>
      <c r="AA854" s="164">
        <v>9.9999881818482628E-2</v>
      </c>
      <c r="AC854" s="165"/>
    </row>
    <row r="855" spans="1:29" ht="15.75" x14ac:dyDescent="0.25">
      <c r="A855" s="180" t="s">
        <v>1841</v>
      </c>
      <c r="B855" s="188" t="s">
        <v>1842</v>
      </c>
      <c r="C855" s="188"/>
      <c r="D855" s="176" t="s">
        <v>56</v>
      </c>
      <c r="E855" s="189">
        <v>41505</v>
      </c>
      <c r="F855" s="178">
        <v>41506</v>
      </c>
      <c r="G855" s="180"/>
      <c r="H855" s="180" t="s">
        <v>78</v>
      </c>
      <c r="I855" s="180" t="s">
        <v>97</v>
      </c>
      <c r="J855" s="187">
        <v>72144.320000000007</v>
      </c>
      <c r="K855" s="191"/>
      <c r="L855" s="180" t="s">
        <v>67</v>
      </c>
      <c r="M855" s="180" t="s">
        <v>14</v>
      </c>
      <c r="N855" s="184">
        <v>55206.01</v>
      </c>
      <c r="O855" s="184">
        <v>53400</v>
      </c>
      <c r="P855" s="184">
        <v>0</v>
      </c>
      <c r="Q855" s="184">
        <v>48754</v>
      </c>
      <c r="R855" s="184">
        <v>75949</v>
      </c>
      <c r="S855" s="184"/>
      <c r="T855" s="192">
        <v>41487</v>
      </c>
      <c r="U855" s="193">
        <v>0.70310339833309199</v>
      </c>
      <c r="V855" s="39" t="s">
        <v>1843</v>
      </c>
      <c r="W855" s="36">
        <v>46904</v>
      </c>
      <c r="X855" s="37">
        <v>-1850</v>
      </c>
      <c r="Y855" s="38" t="s">
        <v>61</v>
      </c>
      <c r="Z855" s="36">
        <v>-1850</v>
      </c>
      <c r="AA855" s="164">
        <v>0.10000003985073502</v>
      </c>
      <c r="AC855" s="165"/>
    </row>
    <row r="856" spans="1:29" ht="15.75" x14ac:dyDescent="0.25">
      <c r="A856" s="180" t="s">
        <v>1844</v>
      </c>
      <c r="B856" s="188" t="s">
        <v>1845</v>
      </c>
      <c r="C856" s="188"/>
      <c r="D856" s="176" t="s">
        <v>56</v>
      </c>
      <c r="E856" s="189">
        <v>41744</v>
      </c>
      <c r="F856" s="178" t="s">
        <v>57</v>
      </c>
      <c r="G856" s="180"/>
      <c r="H856" s="180" t="s">
        <v>58</v>
      </c>
      <c r="I856" s="180" t="s">
        <v>97</v>
      </c>
      <c r="J856" s="187">
        <v>4345.34</v>
      </c>
      <c r="K856" s="191"/>
      <c r="L856" s="180" t="s">
        <v>111</v>
      </c>
      <c r="M856" s="180" t="s">
        <v>12</v>
      </c>
      <c r="N856" s="184">
        <v>28548.06</v>
      </c>
      <c r="O856" s="184">
        <v>4720</v>
      </c>
      <c r="P856" s="184">
        <v>0</v>
      </c>
      <c r="Q856" s="184">
        <v>24704</v>
      </c>
      <c r="R856" s="184">
        <v>31400</v>
      </c>
      <c r="S856" s="184"/>
      <c r="T856" s="192">
        <v>41730</v>
      </c>
      <c r="U856" s="193">
        <v>0.15031847133757961</v>
      </c>
      <c r="V856" s="39"/>
      <c r="W856" s="36">
        <v>24704</v>
      </c>
      <c r="X856" s="37">
        <v>0</v>
      </c>
      <c r="Y856" s="38" t="s">
        <v>61</v>
      </c>
      <c r="Z856" s="36">
        <v>0</v>
      </c>
      <c r="AA856" s="164">
        <v>8.0004448937097461E-2</v>
      </c>
      <c r="AC856" s="165"/>
    </row>
    <row r="857" spans="1:29" ht="15.75" x14ac:dyDescent="0.25">
      <c r="A857" s="180" t="s">
        <v>1846</v>
      </c>
      <c r="B857" s="188" t="s">
        <v>1847</v>
      </c>
      <c r="C857" s="188"/>
      <c r="D857" s="176" t="s">
        <v>56</v>
      </c>
      <c r="E857" s="189">
        <v>41428</v>
      </c>
      <c r="F857" s="190">
        <v>41435</v>
      </c>
      <c r="G857" s="180"/>
      <c r="H857" s="180" t="s">
        <v>78</v>
      </c>
      <c r="I857" s="180" t="s">
        <v>97</v>
      </c>
      <c r="J857" s="187">
        <v>4963.1400000000003</v>
      </c>
      <c r="K857" s="191"/>
      <c r="L857" s="180" t="s">
        <v>67</v>
      </c>
      <c r="M857" s="180" t="s">
        <v>14</v>
      </c>
      <c r="N857" s="184">
        <v>65771.94</v>
      </c>
      <c r="O857" s="184">
        <v>70180</v>
      </c>
      <c r="P857" s="184">
        <v>0</v>
      </c>
      <c r="Q857" s="184">
        <v>55881</v>
      </c>
      <c r="R857" s="184">
        <v>72350</v>
      </c>
      <c r="S857" s="184"/>
      <c r="T857" s="192">
        <v>41426</v>
      </c>
      <c r="U857" s="193">
        <v>0.97000691085003454</v>
      </c>
      <c r="V857" s="39"/>
      <c r="W857" s="36">
        <v>55881</v>
      </c>
      <c r="X857" s="37">
        <v>0</v>
      </c>
      <c r="Y857" s="38" t="s">
        <v>61</v>
      </c>
      <c r="Z857" s="36">
        <v>0</v>
      </c>
      <c r="AA857" s="164">
        <v>0.10000005017337399</v>
      </c>
      <c r="AC857" s="165"/>
    </row>
    <row r="858" spans="1:29" ht="15.75" x14ac:dyDescent="0.25">
      <c r="A858" s="180" t="s">
        <v>1848</v>
      </c>
      <c r="B858" s="188" t="s">
        <v>1849</v>
      </c>
      <c r="C858" s="188"/>
      <c r="D858" s="176" t="s">
        <v>56</v>
      </c>
      <c r="E858" s="189">
        <v>41424</v>
      </c>
      <c r="F858" s="178" t="s">
        <v>57</v>
      </c>
      <c r="G858" s="180"/>
      <c r="H858" s="180" t="s">
        <v>58</v>
      </c>
      <c r="I858" s="180" t="s">
        <v>59</v>
      </c>
      <c r="J858" s="187">
        <v>11704.1</v>
      </c>
      <c r="K858" s="191"/>
      <c r="L858" s="180" t="s">
        <v>129</v>
      </c>
      <c r="M858" s="180" t="s">
        <v>13</v>
      </c>
      <c r="N858" s="184">
        <v>9286.5300000000007</v>
      </c>
      <c r="O858" s="184">
        <v>3300</v>
      </c>
      <c r="P858" s="184">
        <v>5467</v>
      </c>
      <c r="Q858" s="184">
        <v>9571</v>
      </c>
      <c r="R858" s="184">
        <v>11704</v>
      </c>
      <c r="S858" s="184"/>
      <c r="T858" s="192">
        <v>41395</v>
      </c>
      <c r="U858" s="193">
        <v>0.28195488721804512</v>
      </c>
      <c r="V858" s="39" t="s">
        <v>112</v>
      </c>
      <c r="W858" s="36">
        <v>7890</v>
      </c>
      <c r="X858" s="37">
        <v>-1681</v>
      </c>
      <c r="Y858" s="38" t="s">
        <v>61</v>
      </c>
      <c r="Z858" s="36">
        <v>-1681</v>
      </c>
      <c r="AA858" s="164">
        <v>0.10000000000000009</v>
      </c>
      <c r="AC858" s="165"/>
    </row>
    <row r="859" spans="1:29" ht="15.75" x14ac:dyDescent="0.25">
      <c r="A859" s="180" t="s">
        <v>1850</v>
      </c>
      <c r="B859" s="188" t="s">
        <v>1851</v>
      </c>
      <c r="C859" s="188"/>
      <c r="D859" s="176" t="s">
        <v>56</v>
      </c>
      <c r="E859" s="189">
        <v>41431</v>
      </c>
      <c r="F859" s="190">
        <v>41436</v>
      </c>
      <c r="G859" s="180"/>
      <c r="H859" s="180" t="s">
        <v>78</v>
      </c>
      <c r="I859" s="180" t="s">
        <v>97</v>
      </c>
      <c r="J859" s="187">
        <v>6676.35</v>
      </c>
      <c r="K859" s="191"/>
      <c r="L859" s="180" t="s">
        <v>111</v>
      </c>
      <c r="M859" s="180" t="s">
        <v>12</v>
      </c>
      <c r="N859" s="184">
        <v>83406.59</v>
      </c>
      <c r="O859" s="184">
        <v>0</v>
      </c>
      <c r="P859" s="184">
        <v>0</v>
      </c>
      <c r="Q859" s="184">
        <v>72176</v>
      </c>
      <c r="R859" s="184">
        <v>126270</v>
      </c>
      <c r="S859" s="184"/>
      <c r="T859" s="192">
        <v>41426</v>
      </c>
      <c r="U859" s="193" t="s">
        <v>57</v>
      </c>
      <c r="V859" s="39" t="s">
        <v>580</v>
      </c>
      <c r="W859" s="36">
        <v>72176</v>
      </c>
      <c r="X859" s="37">
        <v>0</v>
      </c>
      <c r="Y859" s="38" t="s">
        <v>61</v>
      </c>
      <c r="Z859" s="36">
        <v>0</v>
      </c>
      <c r="AA859" s="164">
        <v>8.0000056973918099E-2</v>
      </c>
      <c r="AC859" s="165"/>
    </row>
    <row r="860" spans="1:29" ht="15.75" x14ac:dyDescent="0.25">
      <c r="A860" s="180" t="s">
        <v>1852</v>
      </c>
      <c r="B860" s="188" t="s">
        <v>1853</v>
      </c>
      <c r="C860" s="188"/>
      <c r="D860" s="176" t="s">
        <v>56</v>
      </c>
      <c r="E860" s="189">
        <v>41659</v>
      </c>
      <c r="F860" s="178">
        <v>41667</v>
      </c>
      <c r="G860" s="180"/>
      <c r="H860" s="180" t="s">
        <v>78</v>
      </c>
      <c r="I860" s="180" t="s">
        <v>97</v>
      </c>
      <c r="J860" s="187">
        <v>10247.34</v>
      </c>
      <c r="K860" s="191"/>
      <c r="L860" s="180" t="s">
        <v>111</v>
      </c>
      <c r="M860" s="180" t="s">
        <v>12</v>
      </c>
      <c r="N860" s="184">
        <v>683357.13</v>
      </c>
      <c r="O860" s="184">
        <v>103980</v>
      </c>
      <c r="P860" s="184">
        <v>0</v>
      </c>
      <c r="Q860" s="184">
        <v>591344</v>
      </c>
      <c r="R860" s="184">
        <v>787120</v>
      </c>
      <c r="S860" s="184"/>
      <c r="T860" s="192">
        <v>41640</v>
      </c>
      <c r="U860" s="193">
        <v>0.13210183961784736</v>
      </c>
      <c r="V860" s="39"/>
      <c r="W860" s="36">
        <v>591344</v>
      </c>
      <c r="X860" s="37">
        <v>0</v>
      </c>
      <c r="Y860" s="38" t="s">
        <v>61</v>
      </c>
      <c r="Z860" s="36">
        <v>0</v>
      </c>
      <c r="AA860" s="164">
        <v>8.0000005689558007E-2</v>
      </c>
      <c r="AC860" s="165"/>
    </row>
    <row r="861" spans="1:29" ht="15.75" x14ac:dyDescent="0.25">
      <c r="A861" s="180" t="s">
        <v>1854</v>
      </c>
      <c r="B861" s="188" t="s">
        <v>1855</v>
      </c>
      <c r="C861" s="188"/>
      <c r="D861" s="176" t="s">
        <v>56</v>
      </c>
      <c r="E861" s="189">
        <v>41438</v>
      </c>
      <c r="F861" s="190">
        <v>41444</v>
      </c>
      <c r="G861" s="180"/>
      <c r="H861" s="180" t="s">
        <v>78</v>
      </c>
      <c r="I861" s="180" t="s">
        <v>103</v>
      </c>
      <c r="J861" s="187">
        <v>79329.03</v>
      </c>
      <c r="K861" s="191"/>
      <c r="L861" s="180" t="s">
        <v>79</v>
      </c>
      <c r="M861" s="180" t="s">
        <v>12</v>
      </c>
      <c r="N861" s="184">
        <v>58725.24</v>
      </c>
      <c r="O861" s="184">
        <v>13950</v>
      </c>
      <c r="P861" s="184">
        <v>0</v>
      </c>
      <c r="Q861" s="184">
        <v>49894</v>
      </c>
      <c r="R861" s="184">
        <v>93690</v>
      </c>
      <c r="S861" s="184"/>
      <c r="T861" s="192">
        <v>41426</v>
      </c>
      <c r="U861" s="193">
        <v>0.148895292987512</v>
      </c>
      <c r="V861" s="39" t="s">
        <v>130</v>
      </c>
      <c r="W861" s="36">
        <v>49894</v>
      </c>
      <c r="X861" s="37">
        <v>0</v>
      </c>
      <c r="Y861" s="38" t="s">
        <v>61</v>
      </c>
      <c r="Z861" s="36">
        <v>0</v>
      </c>
      <c r="AA861" s="164">
        <v>0.10000003746259822</v>
      </c>
      <c r="AC861" s="165"/>
    </row>
    <row r="862" spans="1:29" ht="15.75" x14ac:dyDescent="0.25">
      <c r="A862" s="180" t="s">
        <v>1856</v>
      </c>
      <c r="B862" s="188" t="s">
        <v>1857</v>
      </c>
      <c r="C862" s="188"/>
      <c r="D862" s="176" t="s">
        <v>56</v>
      </c>
      <c r="E862" s="189">
        <v>41493</v>
      </c>
      <c r="F862" s="178" t="s">
        <v>57</v>
      </c>
      <c r="G862" s="180"/>
      <c r="H862" s="180" t="s">
        <v>58</v>
      </c>
      <c r="I862" s="180" t="s">
        <v>59</v>
      </c>
      <c r="J862" s="187">
        <v>18022.04</v>
      </c>
      <c r="K862" s="191"/>
      <c r="L862" s="180" t="s">
        <v>223</v>
      </c>
      <c r="M862" s="180" t="s">
        <v>16</v>
      </c>
      <c r="N862" s="184">
        <v>4237.2</v>
      </c>
      <c r="O862" s="184">
        <v>19160</v>
      </c>
      <c r="P862" s="184">
        <v>0</v>
      </c>
      <c r="Q862" s="184">
        <v>3600</v>
      </c>
      <c r="R862" s="184">
        <v>19160</v>
      </c>
      <c r="S862" s="184"/>
      <c r="T862" s="192">
        <v>41487</v>
      </c>
      <c r="U862" s="193">
        <v>1</v>
      </c>
      <c r="V862" s="39"/>
      <c r="W862" s="36">
        <v>3599.9999999999995</v>
      </c>
      <c r="X862" s="37">
        <v>0</v>
      </c>
      <c r="Y862" s="38" t="s">
        <v>61</v>
      </c>
      <c r="Z862" s="36">
        <v>0</v>
      </c>
      <c r="AA862" s="164">
        <v>0.10000000000000009</v>
      </c>
      <c r="AC862" s="165"/>
    </row>
    <row r="863" spans="1:29" ht="15.75" x14ac:dyDescent="0.25">
      <c r="A863" s="180" t="s">
        <v>1858</v>
      </c>
      <c r="B863" s="188" t="s">
        <v>1859</v>
      </c>
      <c r="C863" s="188"/>
      <c r="D863" s="176" t="s">
        <v>56</v>
      </c>
      <c r="E863" s="189">
        <v>41802</v>
      </c>
      <c r="F863" s="178">
        <v>41813</v>
      </c>
      <c r="G863" s="180"/>
      <c r="H863" s="180" t="s">
        <v>78</v>
      </c>
      <c r="I863" s="180" t="s">
        <v>97</v>
      </c>
      <c r="J863" s="187">
        <v>12177.27</v>
      </c>
      <c r="K863" s="191"/>
      <c r="L863" s="180" t="s">
        <v>79</v>
      </c>
      <c r="M863" s="180" t="s">
        <v>12</v>
      </c>
      <c r="N863" s="184">
        <v>132257.26</v>
      </c>
      <c r="O863" s="184">
        <v>9870</v>
      </c>
      <c r="P863" s="184">
        <v>0</v>
      </c>
      <c r="Q863" s="184">
        <v>114449</v>
      </c>
      <c r="R863" s="184">
        <v>191210</v>
      </c>
      <c r="S863" s="184"/>
      <c r="T863" s="192">
        <v>41791</v>
      </c>
      <c r="U863" s="193">
        <v>5.1618639192510855E-2</v>
      </c>
      <c r="V863" s="39"/>
      <c r="W863" s="36">
        <v>114449</v>
      </c>
      <c r="X863" s="37">
        <v>0</v>
      </c>
      <c r="Y863" s="38" t="s">
        <v>61</v>
      </c>
      <c r="Z863" s="36">
        <v>0</v>
      </c>
      <c r="AA863" s="164">
        <v>7.999996407002663E-2</v>
      </c>
      <c r="AC863" s="165"/>
    </row>
    <row r="864" spans="1:29" ht="15.75" x14ac:dyDescent="0.25">
      <c r="A864" s="180" t="s">
        <v>1860</v>
      </c>
      <c r="B864" s="188" t="s">
        <v>1861</v>
      </c>
      <c r="C864" s="188"/>
      <c r="D864" s="176" t="s">
        <v>56</v>
      </c>
      <c r="E864" s="189">
        <v>41451</v>
      </c>
      <c r="F864" s="190">
        <v>41457</v>
      </c>
      <c r="G864" s="180"/>
      <c r="H864" s="180" t="s">
        <v>78</v>
      </c>
      <c r="I864" s="180" t="s">
        <v>97</v>
      </c>
      <c r="J864" s="187">
        <v>84510.1</v>
      </c>
      <c r="K864" s="191"/>
      <c r="L864" s="180" t="s">
        <v>67</v>
      </c>
      <c r="M864" s="180" t="s">
        <v>14</v>
      </c>
      <c r="N864" s="184">
        <v>58850</v>
      </c>
      <c r="O864" s="184">
        <v>64740</v>
      </c>
      <c r="P864" s="184">
        <v>0</v>
      </c>
      <c r="Q864" s="184">
        <v>50000</v>
      </c>
      <c r="R864" s="184">
        <v>64740</v>
      </c>
      <c r="S864" s="184"/>
      <c r="T864" s="192">
        <v>41426</v>
      </c>
      <c r="U864" s="193">
        <v>1</v>
      </c>
      <c r="V864" s="39" t="s">
        <v>1111</v>
      </c>
      <c r="W864" s="36">
        <v>50000</v>
      </c>
      <c r="X864" s="37">
        <v>0</v>
      </c>
      <c r="Y864" s="38" t="s">
        <v>61</v>
      </c>
      <c r="Z864" s="36">
        <v>0</v>
      </c>
      <c r="AA864" s="164">
        <v>0.10000000000000009</v>
      </c>
      <c r="AC864" s="165"/>
    </row>
    <row r="865" spans="1:29" ht="15.75" x14ac:dyDescent="0.25">
      <c r="A865" s="180" t="s">
        <v>1862</v>
      </c>
      <c r="B865" s="188" t="s">
        <v>1863</v>
      </c>
      <c r="C865" s="188"/>
      <c r="D865" s="176" t="s">
        <v>56</v>
      </c>
      <c r="E865" s="189">
        <v>41509</v>
      </c>
      <c r="F865" s="178">
        <v>41512</v>
      </c>
      <c r="G865" s="180"/>
      <c r="H865" s="180" t="s">
        <v>78</v>
      </c>
      <c r="I865" s="180" t="s">
        <v>97</v>
      </c>
      <c r="J865" s="187">
        <v>99763.82</v>
      </c>
      <c r="K865" s="191"/>
      <c r="L865" s="180" t="s">
        <v>232</v>
      </c>
      <c r="M865" s="180" t="s">
        <v>14</v>
      </c>
      <c r="N865" s="184">
        <v>92794.68</v>
      </c>
      <c r="O865" s="184">
        <v>102070</v>
      </c>
      <c r="P865" s="184">
        <v>0</v>
      </c>
      <c r="Q865" s="184">
        <v>78840</v>
      </c>
      <c r="R865" s="184">
        <v>102070</v>
      </c>
      <c r="S865" s="184"/>
      <c r="T865" s="192">
        <v>41487</v>
      </c>
      <c r="U865" s="193">
        <v>1</v>
      </c>
      <c r="V865" s="39"/>
      <c r="W865" s="36">
        <v>78839.999999999985</v>
      </c>
      <c r="X865" s="37">
        <v>0</v>
      </c>
      <c r="Y865" s="38" t="s">
        <v>61</v>
      </c>
      <c r="Z865" s="36">
        <v>0</v>
      </c>
      <c r="AA865" s="164">
        <v>0.10000000000000009</v>
      </c>
      <c r="AC865" s="165"/>
    </row>
    <row r="866" spans="1:29" ht="15.75" x14ac:dyDescent="0.25">
      <c r="A866" s="180" t="s">
        <v>1864</v>
      </c>
      <c r="B866" s="188" t="s">
        <v>1865</v>
      </c>
      <c r="C866" s="188"/>
      <c r="D866" s="176" t="s">
        <v>56</v>
      </c>
      <c r="E866" s="189">
        <v>41487</v>
      </c>
      <c r="F866" s="178">
        <v>41498</v>
      </c>
      <c r="G866" s="180"/>
      <c r="H866" s="180" t="s">
        <v>78</v>
      </c>
      <c r="I866" s="180" t="s">
        <v>97</v>
      </c>
      <c r="J866" s="187">
        <v>9344.7900000000009</v>
      </c>
      <c r="K866" s="191"/>
      <c r="L866" s="180" t="s">
        <v>64</v>
      </c>
      <c r="M866" s="180" t="s">
        <v>12</v>
      </c>
      <c r="N866" s="184">
        <v>66163.88</v>
      </c>
      <c r="O866" s="184">
        <v>12770</v>
      </c>
      <c r="P866" s="184">
        <v>0</v>
      </c>
      <c r="Q866" s="184">
        <v>56214</v>
      </c>
      <c r="R866" s="184">
        <v>81540</v>
      </c>
      <c r="S866" s="184"/>
      <c r="T866" s="192">
        <v>41487</v>
      </c>
      <c r="U866" s="193">
        <v>0.15661025263674269</v>
      </c>
      <c r="V866" s="39"/>
      <c r="W866" s="36">
        <v>56214</v>
      </c>
      <c r="X866" s="37">
        <v>0</v>
      </c>
      <c r="Y866" s="38" t="s">
        <v>61</v>
      </c>
      <c r="Z866" s="36">
        <v>0</v>
      </c>
      <c r="AA866" s="164">
        <v>0.10000003325077178</v>
      </c>
      <c r="AC866" s="165"/>
    </row>
    <row r="867" spans="1:29" ht="15.75" x14ac:dyDescent="0.25">
      <c r="A867" s="180" t="s">
        <v>1866</v>
      </c>
      <c r="B867" s="188" t="s">
        <v>1867</v>
      </c>
      <c r="C867" s="188"/>
      <c r="D867" s="176" t="s">
        <v>56</v>
      </c>
      <c r="E867" s="189">
        <v>41459</v>
      </c>
      <c r="F867" s="178">
        <v>41472</v>
      </c>
      <c r="G867" s="180"/>
      <c r="H867" s="180" t="s">
        <v>78</v>
      </c>
      <c r="I867" s="180" t="s">
        <v>103</v>
      </c>
      <c r="J867" s="187">
        <v>83698.080000000002</v>
      </c>
      <c r="K867" s="191"/>
      <c r="L867" s="180" t="s">
        <v>60</v>
      </c>
      <c r="M867" s="180" t="s">
        <v>12</v>
      </c>
      <c r="N867" s="184">
        <v>77078.13</v>
      </c>
      <c r="O867" s="184">
        <v>0</v>
      </c>
      <c r="P867" s="184">
        <v>0</v>
      </c>
      <c r="Q867" s="184">
        <v>65486.94</v>
      </c>
      <c r="R867" s="184">
        <v>97980</v>
      </c>
      <c r="S867" s="184"/>
      <c r="T867" s="192">
        <v>41456</v>
      </c>
      <c r="U867" s="193" t="s">
        <v>57</v>
      </c>
      <c r="V867" s="39"/>
      <c r="W867" s="36">
        <v>65486.94</v>
      </c>
      <c r="X867" s="37">
        <v>0</v>
      </c>
      <c r="Y867" s="38" t="s">
        <v>61</v>
      </c>
      <c r="Z867" s="36">
        <v>0</v>
      </c>
      <c r="AA867" s="164">
        <v>0.10000002311939893</v>
      </c>
      <c r="AC867" s="165"/>
    </row>
    <row r="868" spans="1:29" ht="15.75" x14ac:dyDescent="0.25">
      <c r="A868" s="180" t="s">
        <v>1868</v>
      </c>
      <c r="B868" s="188" t="s">
        <v>1869</v>
      </c>
      <c r="C868" s="188"/>
      <c r="D868" s="176" t="s">
        <v>56</v>
      </c>
      <c r="E868" s="189">
        <v>41439</v>
      </c>
      <c r="F868" s="178" t="s">
        <v>57</v>
      </c>
      <c r="G868" s="180"/>
      <c r="H868" s="180" t="s">
        <v>58</v>
      </c>
      <c r="I868" s="180" t="s">
        <v>103</v>
      </c>
      <c r="J868" s="187">
        <v>19587.5</v>
      </c>
      <c r="K868" s="191"/>
      <c r="L868" s="180" t="s">
        <v>67</v>
      </c>
      <c r="M868" s="180" t="s">
        <v>14</v>
      </c>
      <c r="N868" s="184">
        <v>17896.849999999999</v>
      </c>
      <c r="O868" s="184">
        <v>19690</v>
      </c>
      <c r="P868" s="184">
        <v>0</v>
      </c>
      <c r="Q868" s="184">
        <v>15205.48</v>
      </c>
      <c r="R868" s="184">
        <v>19690</v>
      </c>
      <c r="S868" s="184"/>
      <c r="T868" s="192">
        <v>41426</v>
      </c>
      <c r="U868" s="193">
        <v>1</v>
      </c>
      <c r="V868" s="39"/>
      <c r="W868" s="36">
        <v>15205.48</v>
      </c>
      <c r="X868" s="37">
        <v>0</v>
      </c>
      <c r="Y868" s="38" t="s">
        <v>61</v>
      </c>
      <c r="Z868" s="36">
        <v>0</v>
      </c>
      <c r="AA868" s="164">
        <v>0.10000000245853302</v>
      </c>
      <c r="AC868" s="165"/>
    </row>
    <row r="869" spans="1:29" ht="15.75" x14ac:dyDescent="0.25">
      <c r="A869" s="180" t="s">
        <v>1870</v>
      </c>
      <c r="B869" s="188" t="s">
        <v>1871</v>
      </c>
      <c r="C869" s="188"/>
      <c r="D869" s="176" t="s">
        <v>56</v>
      </c>
      <c r="E869" s="189">
        <v>41485</v>
      </c>
      <c r="F869" s="178">
        <v>41494</v>
      </c>
      <c r="G869" s="180"/>
      <c r="H869" s="180" t="s">
        <v>78</v>
      </c>
      <c r="I869" s="180" t="s">
        <v>97</v>
      </c>
      <c r="J869" s="187">
        <v>8210.83</v>
      </c>
      <c r="K869" s="191"/>
      <c r="L869" s="180" t="s">
        <v>79</v>
      </c>
      <c r="M869" s="180" t="s">
        <v>12</v>
      </c>
      <c r="N869" s="184">
        <v>105726.14</v>
      </c>
      <c r="O869" s="184">
        <v>6970</v>
      </c>
      <c r="P869" s="184">
        <v>0</v>
      </c>
      <c r="Q869" s="184">
        <v>91490.26</v>
      </c>
      <c r="R869" s="184">
        <v>162030</v>
      </c>
      <c r="S869" s="184"/>
      <c r="T869" s="192">
        <v>41456</v>
      </c>
      <c r="U869" s="193">
        <v>4.3016725297784358E-2</v>
      </c>
      <c r="V869" s="39" t="s">
        <v>661</v>
      </c>
      <c r="W869" s="36">
        <v>91490.26</v>
      </c>
      <c r="X869" s="37">
        <v>0</v>
      </c>
      <c r="Y869" s="38" t="s">
        <v>61</v>
      </c>
      <c r="Z869" s="36">
        <v>0</v>
      </c>
      <c r="AA869" s="164">
        <v>7.9999954481646762E-2</v>
      </c>
      <c r="AC869" s="165"/>
    </row>
    <row r="870" spans="1:29" ht="15.75" x14ac:dyDescent="0.25">
      <c r="A870" s="180" t="s">
        <v>1872</v>
      </c>
      <c r="B870" s="188" t="s">
        <v>1873</v>
      </c>
      <c r="C870" s="188"/>
      <c r="D870" s="176" t="s">
        <v>56</v>
      </c>
      <c r="E870" s="189">
        <v>41445</v>
      </c>
      <c r="F870" s="178" t="s">
        <v>57</v>
      </c>
      <c r="G870" s="180"/>
      <c r="H870" s="180" t="s">
        <v>58</v>
      </c>
      <c r="I870" s="180" t="s">
        <v>97</v>
      </c>
      <c r="J870" s="187">
        <v>4029.4</v>
      </c>
      <c r="K870" s="191"/>
      <c r="L870" s="180" t="s">
        <v>67</v>
      </c>
      <c r="M870" s="180" t="s">
        <v>14</v>
      </c>
      <c r="N870" s="184">
        <v>37702.839999999997</v>
      </c>
      <c r="O870" s="184">
        <v>38100</v>
      </c>
      <c r="P870" s="184">
        <v>0</v>
      </c>
      <c r="Q870" s="184">
        <v>32033</v>
      </c>
      <c r="R870" s="184">
        <v>50230</v>
      </c>
      <c r="S870" s="184"/>
      <c r="T870" s="192">
        <v>41426</v>
      </c>
      <c r="U870" s="193">
        <v>0.75851085008958785</v>
      </c>
      <c r="V870" s="39"/>
      <c r="W870" s="36">
        <v>32033</v>
      </c>
      <c r="X870" s="37">
        <v>0</v>
      </c>
      <c r="Y870" s="38" t="s">
        <v>61</v>
      </c>
      <c r="Z870" s="36">
        <v>0</v>
      </c>
      <c r="AA870" s="164">
        <v>9.9999970824479645E-2</v>
      </c>
      <c r="AC870" s="165"/>
    </row>
    <row r="871" spans="1:29" ht="15.75" x14ac:dyDescent="0.25">
      <c r="A871" s="180" t="s">
        <v>1874</v>
      </c>
      <c r="B871" s="188" t="s">
        <v>1875</v>
      </c>
      <c r="C871" s="188"/>
      <c r="D871" s="176" t="s">
        <v>56</v>
      </c>
      <c r="E871" s="189">
        <v>41451</v>
      </c>
      <c r="F871" s="178" t="s">
        <v>57</v>
      </c>
      <c r="G871" s="180"/>
      <c r="H871" s="180" t="s">
        <v>58</v>
      </c>
      <c r="I871" s="180" t="s">
        <v>97</v>
      </c>
      <c r="J871" s="187">
        <v>29428.03</v>
      </c>
      <c r="K871" s="191"/>
      <c r="L871" s="180" t="s">
        <v>67</v>
      </c>
      <c r="M871" s="180" t="s">
        <v>14</v>
      </c>
      <c r="N871" s="184">
        <v>30653.21</v>
      </c>
      <c r="O871" s="184">
        <v>0</v>
      </c>
      <c r="P871" s="184">
        <v>0</v>
      </c>
      <c r="Q871" s="184">
        <v>26043.51</v>
      </c>
      <c r="R871" s="184">
        <v>33720</v>
      </c>
      <c r="S871" s="184"/>
      <c r="T871" s="192">
        <v>41426</v>
      </c>
      <c r="U871" s="193" t="s">
        <v>57</v>
      </c>
      <c r="V871" s="39"/>
      <c r="W871" s="36">
        <v>26043.51</v>
      </c>
      <c r="X871" s="37">
        <v>0</v>
      </c>
      <c r="Y871" s="38" t="s">
        <v>61</v>
      </c>
      <c r="Z871" s="36">
        <v>0</v>
      </c>
      <c r="AA871" s="164">
        <v>9.999995442565579E-2</v>
      </c>
      <c r="AC871" s="165"/>
    </row>
    <row r="872" spans="1:29" ht="15.75" x14ac:dyDescent="0.25">
      <c r="A872" s="180" t="s">
        <v>1876</v>
      </c>
      <c r="B872" s="188" t="s">
        <v>1877</v>
      </c>
      <c r="C872" s="188"/>
      <c r="D872" s="176" t="s">
        <v>56</v>
      </c>
      <c r="E872" s="189">
        <v>41458</v>
      </c>
      <c r="F872" s="178" t="s">
        <v>57</v>
      </c>
      <c r="G872" s="180"/>
      <c r="H872" s="180" t="s">
        <v>58</v>
      </c>
      <c r="I872" s="180" t="s">
        <v>97</v>
      </c>
      <c r="J872" s="187">
        <v>3296.29</v>
      </c>
      <c r="K872" s="191"/>
      <c r="L872" s="180" t="s">
        <v>67</v>
      </c>
      <c r="M872" s="180" t="s">
        <v>14</v>
      </c>
      <c r="N872" s="184">
        <v>7662.46</v>
      </c>
      <c r="O872" s="184">
        <v>7050</v>
      </c>
      <c r="P872" s="184">
        <v>0</v>
      </c>
      <c r="Q872" s="184">
        <v>6510.16</v>
      </c>
      <c r="R872" s="184">
        <v>8430</v>
      </c>
      <c r="S872" s="184"/>
      <c r="T872" s="192">
        <v>41456</v>
      </c>
      <c r="U872" s="193">
        <v>0.83629893238434161</v>
      </c>
      <c r="V872" s="39"/>
      <c r="W872" s="36">
        <v>6510.16</v>
      </c>
      <c r="X872" s="37">
        <v>0</v>
      </c>
      <c r="Y872" s="38" t="s">
        <v>61</v>
      </c>
      <c r="Z872" s="36">
        <v>0</v>
      </c>
      <c r="AA872" s="164">
        <v>0.10000024117586315</v>
      </c>
      <c r="AC872" s="165"/>
    </row>
    <row r="873" spans="1:29" ht="15.75" x14ac:dyDescent="0.25">
      <c r="A873" s="180" t="s">
        <v>1878</v>
      </c>
      <c r="B873" s="188" t="s">
        <v>1879</v>
      </c>
      <c r="C873" s="188"/>
      <c r="D873" s="176" t="s">
        <v>56</v>
      </c>
      <c r="E873" s="189">
        <v>41458</v>
      </c>
      <c r="F873" s="178" t="s">
        <v>57</v>
      </c>
      <c r="G873" s="180"/>
      <c r="H873" s="180" t="s">
        <v>58</v>
      </c>
      <c r="I873" s="180" t="s">
        <v>59</v>
      </c>
      <c r="J873" s="187">
        <v>7021.67</v>
      </c>
      <c r="K873" s="191"/>
      <c r="L873" s="180" t="s">
        <v>67</v>
      </c>
      <c r="M873" s="180" t="s">
        <v>14</v>
      </c>
      <c r="N873" s="184">
        <v>7142.04</v>
      </c>
      <c r="O873" s="184">
        <v>7120</v>
      </c>
      <c r="P873" s="184">
        <v>0</v>
      </c>
      <c r="Q873" s="184">
        <v>6068</v>
      </c>
      <c r="R873" s="184">
        <v>7860</v>
      </c>
      <c r="S873" s="184"/>
      <c r="T873" s="192">
        <v>41456</v>
      </c>
      <c r="U873" s="193">
        <v>0.90585241730279897</v>
      </c>
      <c r="V873" s="39"/>
      <c r="W873" s="36">
        <v>6068</v>
      </c>
      <c r="X873" s="37">
        <v>0</v>
      </c>
      <c r="Y873" s="38" t="s">
        <v>61</v>
      </c>
      <c r="Z873" s="36">
        <v>0</v>
      </c>
      <c r="AA873" s="164">
        <v>0.10000061607082333</v>
      </c>
      <c r="AC873" s="165"/>
    </row>
    <row r="874" spans="1:29" ht="15.75" x14ac:dyDescent="0.25">
      <c r="A874" s="180" t="s">
        <v>1880</v>
      </c>
      <c r="B874" s="188" t="s">
        <v>1881</v>
      </c>
      <c r="C874" s="188"/>
      <c r="D874" s="176" t="s">
        <v>56</v>
      </c>
      <c r="E874" s="189">
        <v>41458</v>
      </c>
      <c r="F874" s="178">
        <v>41458</v>
      </c>
      <c r="G874" s="180"/>
      <c r="H874" s="180" t="s">
        <v>78</v>
      </c>
      <c r="I874" s="180" t="s">
        <v>97</v>
      </c>
      <c r="J874" s="187">
        <v>5230.1400000000003</v>
      </c>
      <c r="K874" s="191"/>
      <c r="L874" s="180" t="s">
        <v>67</v>
      </c>
      <c r="M874" s="180" t="s">
        <v>14</v>
      </c>
      <c r="N874" s="184">
        <v>60739.17</v>
      </c>
      <c r="O874" s="184">
        <v>66810</v>
      </c>
      <c r="P874" s="184">
        <v>0</v>
      </c>
      <c r="Q874" s="184">
        <v>51605.07</v>
      </c>
      <c r="R874" s="184">
        <v>66810</v>
      </c>
      <c r="S874" s="184"/>
      <c r="T874" s="192">
        <v>41456</v>
      </c>
      <c r="U874" s="193">
        <v>1</v>
      </c>
      <c r="V874" s="39"/>
      <c r="W874" s="36">
        <v>51605.07</v>
      </c>
      <c r="X874" s="37">
        <v>0</v>
      </c>
      <c r="Y874" s="38" t="s">
        <v>61</v>
      </c>
      <c r="Z874" s="36">
        <v>0</v>
      </c>
      <c r="AA874" s="164">
        <v>0.10000004726768763</v>
      </c>
      <c r="AC874" s="165"/>
    </row>
    <row r="875" spans="1:29" ht="15.75" x14ac:dyDescent="0.25">
      <c r="A875" s="180" t="s">
        <v>1882</v>
      </c>
      <c r="B875" s="188" t="s">
        <v>1883</v>
      </c>
      <c r="C875" s="188"/>
      <c r="D875" s="176" t="s">
        <v>56</v>
      </c>
      <c r="E875" s="189">
        <v>41578</v>
      </c>
      <c r="F875" s="178">
        <v>41550</v>
      </c>
      <c r="G875" s="180"/>
      <c r="H875" s="180" t="s">
        <v>78</v>
      </c>
      <c r="I875" s="180" t="s">
        <v>97</v>
      </c>
      <c r="J875" s="187">
        <v>80623.53</v>
      </c>
      <c r="K875" s="191"/>
      <c r="L875" s="180" t="s">
        <v>111</v>
      </c>
      <c r="M875" s="180" t="s">
        <v>12</v>
      </c>
      <c r="N875" s="184">
        <v>163358.18</v>
      </c>
      <c r="O875" s="184">
        <v>33960</v>
      </c>
      <c r="P875" s="184">
        <v>0</v>
      </c>
      <c r="Q875" s="184">
        <v>138792</v>
      </c>
      <c r="R875" s="184">
        <v>204210</v>
      </c>
      <c r="S875" s="184"/>
      <c r="T875" s="192">
        <v>41548</v>
      </c>
      <c r="U875" s="193">
        <v>0.16629939767885998</v>
      </c>
      <c r="V875" s="39"/>
      <c r="W875" s="36">
        <v>138792</v>
      </c>
      <c r="X875" s="37">
        <v>0</v>
      </c>
      <c r="Y875" s="38" t="s">
        <v>61</v>
      </c>
      <c r="Z875" s="36">
        <v>0</v>
      </c>
      <c r="AA875" s="164">
        <v>9.9999973065322489E-2</v>
      </c>
      <c r="AC875" s="165"/>
    </row>
    <row r="876" spans="1:29" ht="15.75" x14ac:dyDescent="0.25">
      <c r="A876" s="180" t="s">
        <v>1884</v>
      </c>
      <c r="B876" s="188" t="s">
        <v>1885</v>
      </c>
      <c r="C876" s="188"/>
      <c r="D876" s="176" t="s">
        <v>56</v>
      </c>
      <c r="E876" s="189">
        <v>41456</v>
      </c>
      <c r="F876" s="178" t="s">
        <v>57</v>
      </c>
      <c r="G876" s="180"/>
      <c r="H876" s="180" t="s">
        <v>58</v>
      </c>
      <c r="I876" s="180" t="s">
        <v>97</v>
      </c>
      <c r="J876" s="187">
        <v>51735.57</v>
      </c>
      <c r="K876" s="191"/>
      <c r="L876" s="180" t="s">
        <v>111</v>
      </c>
      <c r="M876" s="180" t="s">
        <v>12</v>
      </c>
      <c r="N876" s="184">
        <v>33909.370000000003</v>
      </c>
      <c r="O876" s="184">
        <v>0</v>
      </c>
      <c r="P876" s="184">
        <v>0</v>
      </c>
      <c r="Q876" s="184">
        <v>28810</v>
      </c>
      <c r="R876" s="184">
        <v>61820</v>
      </c>
      <c r="S876" s="184"/>
      <c r="T876" s="192">
        <v>41456</v>
      </c>
      <c r="U876" s="193" t="s">
        <v>57</v>
      </c>
      <c r="V876" s="39"/>
      <c r="W876" s="36">
        <v>28810</v>
      </c>
      <c r="X876" s="37">
        <v>0</v>
      </c>
      <c r="Y876" s="38" t="s">
        <v>61</v>
      </c>
      <c r="Z876" s="36">
        <v>0</v>
      </c>
      <c r="AA876" s="164">
        <v>0.10000000000000009</v>
      </c>
      <c r="AC876" s="165"/>
    </row>
    <row r="877" spans="1:29" ht="15.75" x14ac:dyDescent="0.25">
      <c r="A877" s="180" t="s">
        <v>1886</v>
      </c>
      <c r="B877" s="188" t="s">
        <v>1887</v>
      </c>
      <c r="C877" s="188"/>
      <c r="D877" s="176" t="s">
        <v>535</v>
      </c>
      <c r="E877" s="189">
        <v>41723</v>
      </c>
      <c r="F877" s="178" t="s">
        <v>536</v>
      </c>
      <c r="G877" s="180"/>
      <c r="H877" s="180" t="s">
        <v>78</v>
      </c>
      <c r="I877" s="180" t="s">
        <v>97</v>
      </c>
      <c r="J877" s="187">
        <v>6025.36</v>
      </c>
      <c r="K877" s="191"/>
      <c r="L877" s="180" t="s">
        <v>138</v>
      </c>
      <c r="M877" s="180" t="s">
        <v>12</v>
      </c>
      <c r="N877" s="184">
        <v>443636.36</v>
      </c>
      <c r="O877" s="184">
        <v>210670</v>
      </c>
      <c r="P877" s="184">
        <v>0</v>
      </c>
      <c r="Q877" s="184">
        <v>373525.61</v>
      </c>
      <c r="R877" s="184">
        <v>488000</v>
      </c>
      <c r="S877" s="184"/>
      <c r="T877" s="192">
        <v>41699</v>
      </c>
      <c r="U877" s="193">
        <v>0.43170081967213114</v>
      </c>
      <c r="V877" s="39" t="s">
        <v>1888</v>
      </c>
      <c r="W877" s="36">
        <v>373525.61</v>
      </c>
      <c r="X877" s="37">
        <v>0</v>
      </c>
      <c r="Y877" s="38" t="s">
        <v>61</v>
      </c>
      <c r="Z877" s="36">
        <v>0</v>
      </c>
      <c r="AA877" s="164">
        <v>0.1099999824931619</v>
      </c>
      <c r="AC877" s="165"/>
    </row>
    <row r="878" spans="1:29" ht="15.75" x14ac:dyDescent="0.25">
      <c r="A878" s="180" t="s">
        <v>1889</v>
      </c>
      <c r="B878" s="188" t="s">
        <v>1890</v>
      </c>
      <c r="C878" s="188"/>
      <c r="D878" s="176" t="s">
        <v>56</v>
      </c>
      <c r="E878" s="189">
        <v>41458</v>
      </c>
      <c r="F878" s="178" t="s">
        <v>57</v>
      </c>
      <c r="G878" s="180"/>
      <c r="H878" s="180" t="s">
        <v>58</v>
      </c>
      <c r="I878" s="180" t="s">
        <v>97</v>
      </c>
      <c r="J878" s="187">
        <v>6888.99</v>
      </c>
      <c r="K878" s="191"/>
      <c r="L878" s="180" t="s">
        <v>106</v>
      </c>
      <c r="M878" s="180" t="s">
        <v>14</v>
      </c>
      <c r="N878" s="184">
        <v>14916.2</v>
      </c>
      <c r="O878" s="184">
        <v>16410</v>
      </c>
      <c r="P878" s="184">
        <v>0</v>
      </c>
      <c r="Q878" s="184">
        <v>12673.07</v>
      </c>
      <c r="R878" s="184">
        <v>16410</v>
      </c>
      <c r="S878" s="184"/>
      <c r="T878" s="192">
        <v>41456</v>
      </c>
      <c r="U878" s="193">
        <v>1</v>
      </c>
      <c r="V878" s="39"/>
      <c r="W878" s="36">
        <v>12673.07</v>
      </c>
      <c r="X878" s="37">
        <v>0</v>
      </c>
      <c r="Y878" s="38" t="s">
        <v>61</v>
      </c>
      <c r="Z878" s="36">
        <v>0</v>
      </c>
      <c r="AA878" s="164">
        <v>9.9999750003408883E-2</v>
      </c>
      <c r="AC878" s="165"/>
    </row>
    <row r="879" spans="1:29" ht="15.75" x14ac:dyDescent="0.25">
      <c r="A879" s="180" t="s">
        <v>1891</v>
      </c>
      <c r="B879" s="188" t="s">
        <v>1892</v>
      </c>
      <c r="C879" s="188"/>
      <c r="D879" s="176" t="s">
        <v>56</v>
      </c>
      <c r="E879" s="189">
        <v>41505</v>
      </c>
      <c r="F879" s="178">
        <v>41507</v>
      </c>
      <c r="G879" s="180"/>
      <c r="H879" s="180" t="s">
        <v>78</v>
      </c>
      <c r="I879" s="180" t="s">
        <v>97</v>
      </c>
      <c r="J879" s="187">
        <v>12439.59</v>
      </c>
      <c r="K879" s="191"/>
      <c r="L879" s="180" t="s">
        <v>64</v>
      </c>
      <c r="M879" s="180" t="s">
        <v>12</v>
      </c>
      <c r="N879" s="184">
        <v>122198.49</v>
      </c>
      <c r="O879" s="184">
        <v>6250</v>
      </c>
      <c r="P879" s="184">
        <v>0</v>
      </c>
      <c r="Q879" s="184">
        <v>103822</v>
      </c>
      <c r="R879" s="184">
        <v>147320</v>
      </c>
      <c r="S879" s="184"/>
      <c r="T879" s="192">
        <v>41487</v>
      </c>
      <c r="U879" s="193">
        <v>4.2424653814824874E-2</v>
      </c>
      <c r="V879" s="39"/>
      <c r="W879" s="36">
        <v>103822</v>
      </c>
      <c r="X879" s="37">
        <v>0</v>
      </c>
      <c r="Y879" s="38" t="s">
        <v>61</v>
      </c>
      <c r="Z879" s="36">
        <v>0</v>
      </c>
      <c r="AA879" s="164">
        <v>9.9999963993009588E-2</v>
      </c>
      <c r="AC879" s="165"/>
    </row>
    <row r="880" spans="1:29" ht="15.75" x14ac:dyDescent="0.25">
      <c r="A880" s="180" t="s">
        <v>1893</v>
      </c>
      <c r="B880" s="188" t="s">
        <v>1894</v>
      </c>
      <c r="C880" s="188"/>
      <c r="D880" s="176" t="s">
        <v>56</v>
      </c>
      <c r="E880" s="189">
        <v>41451</v>
      </c>
      <c r="F880" s="178">
        <v>41452</v>
      </c>
      <c r="G880" s="180"/>
      <c r="H880" s="180" t="s">
        <v>78</v>
      </c>
      <c r="I880" s="180" t="s">
        <v>103</v>
      </c>
      <c r="J880" s="187">
        <v>57898.12</v>
      </c>
      <c r="K880" s="191"/>
      <c r="L880" s="180" t="s">
        <v>223</v>
      </c>
      <c r="M880" s="180" t="s">
        <v>16</v>
      </c>
      <c r="N880" s="184">
        <v>71788</v>
      </c>
      <c r="O880" s="184">
        <v>98989</v>
      </c>
      <c r="P880" s="184">
        <v>0</v>
      </c>
      <c r="Q880" s="184">
        <v>60507</v>
      </c>
      <c r="R880" s="184">
        <v>78967</v>
      </c>
      <c r="S880" s="184"/>
      <c r="T880" s="192">
        <v>41426</v>
      </c>
      <c r="U880" s="193">
        <v>1.2535489508275608</v>
      </c>
      <c r="V880" s="39"/>
      <c r="W880" s="36">
        <v>60993</v>
      </c>
      <c r="X880" s="37">
        <v>486</v>
      </c>
      <c r="Y880" s="38" t="s">
        <v>61</v>
      </c>
      <c r="Z880" s="36">
        <v>486</v>
      </c>
      <c r="AA880" s="164">
        <v>9.998833940036933E-2</v>
      </c>
      <c r="AC880" s="165"/>
    </row>
    <row r="881" spans="1:29" ht="15.75" x14ac:dyDescent="0.25">
      <c r="A881" s="180" t="s">
        <v>1895</v>
      </c>
      <c r="B881" s="188" t="s">
        <v>1896</v>
      </c>
      <c r="C881" s="188"/>
      <c r="D881" s="176" t="s">
        <v>56</v>
      </c>
      <c r="E881" s="189">
        <v>41458</v>
      </c>
      <c r="F881" s="178" t="s">
        <v>57</v>
      </c>
      <c r="G881" s="180"/>
      <c r="H881" s="180" t="s">
        <v>58</v>
      </c>
      <c r="I881" s="180" t="s">
        <v>59</v>
      </c>
      <c r="J881" s="187">
        <v>15022.27</v>
      </c>
      <c r="K881" s="191"/>
      <c r="L881" s="180" t="s">
        <v>60</v>
      </c>
      <c r="M881" s="180" t="s">
        <v>12</v>
      </c>
      <c r="N881" s="184">
        <v>11035.23</v>
      </c>
      <c r="O881" s="184">
        <v>0</v>
      </c>
      <c r="P881" s="184">
        <v>0</v>
      </c>
      <c r="Q881" s="184">
        <v>9375.73</v>
      </c>
      <c r="R881" s="184">
        <v>12140</v>
      </c>
      <c r="S881" s="184"/>
      <c r="T881" s="192">
        <v>41456</v>
      </c>
      <c r="U881" s="193" t="s">
        <v>57</v>
      </c>
      <c r="V881" s="39"/>
      <c r="W881" s="36">
        <v>9375.73</v>
      </c>
      <c r="X881" s="37">
        <v>0</v>
      </c>
      <c r="Y881" s="38" t="s">
        <v>61</v>
      </c>
      <c r="Z881" s="36">
        <v>0</v>
      </c>
      <c r="AA881" s="164">
        <v>9.9999580344203753E-2</v>
      </c>
      <c r="AC881" s="165"/>
    </row>
    <row r="882" spans="1:29" ht="15.75" x14ac:dyDescent="0.25">
      <c r="A882" s="180" t="s">
        <v>1897</v>
      </c>
      <c r="B882" s="188" t="s">
        <v>1898</v>
      </c>
      <c r="C882" s="188"/>
      <c r="D882" s="176" t="s">
        <v>56</v>
      </c>
      <c r="E882" s="189">
        <v>41936</v>
      </c>
      <c r="F882" s="178">
        <v>41942</v>
      </c>
      <c r="G882" s="180"/>
      <c r="H882" s="180" t="s">
        <v>78</v>
      </c>
      <c r="I882" s="180"/>
      <c r="J882" s="187"/>
      <c r="K882" s="191"/>
      <c r="L882" s="180" t="s">
        <v>64</v>
      </c>
      <c r="M882" s="180" t="s">
        <v>12</v>
      </c>
      <c r="N882" s="184">
        <v>59318.32</v>
      </c>
      <c r="O882" s="184">
        <v>13420</v>
      </c>
      <c r="P882" s="184">
        <v>0</v>
      </c>
      <c r="Q882" s="184">
        <v>49943.86</v>
      </c>
      <c r="R882" s="184">
        <v>74010</v>
      </c>
      <c r="S882" s="184"/>
      <c r="T882" s="192">
        <v>41913</v>
      </c>
      <c r="U882" s="193">
        <v>0.18132684772328064</v>
      </c>
      <c r="V882" s="39"/>
      <c r="W882" s="36">
        <v>49943.86</v>
      </c>
      <c r="X882" s="37">
        <v>0</v>
      </c>
      <c r="Y882" s="38" t="s">
        <v>61</v>
      </c>
      <c r="Z882" s="36">
        <v>0</v>
      </c>
      <c r="AA882" s="164">
        <v>0.10999995280682451</v>
      </c>
      <c r="AC882" s="165"/>
    </row>
    <row r="883" spans="1:29" ht="15.75" x14ac:dyDescent="0.25">
      <c r="A883" s="180" t="s">
        <v>1899</v>
      </c>
      <c r="B883" s="188" t="s">
        <v>1900</v>
      </c>
      <c r="C883" s="188"/>
      <c r="D883" s="176" t="s">
        <v>56</v>
      </c>
      <c r="E883" s="189">
        <v>41458</v>
      </c>
      <c r="F883" s="178">
        <v>41472</v>
      </c>
      <c r="G883" s="180"/>
      <c r="H883" s="180" t="s">
        <v>78</v>
      </c>
      <c r="I883" s="180" t="s">
        <v>97</v>
      </c>
      <c r="J883" s="187">
        <v>83017.34</v>
      </c>
      <c r="K883" s="191"/>
      <c r="L883" s="180" t="s">
        <v>67</v>
      </c>
      <c r="M883" s="180" t="s">
        <v>14</v>
      </c>
      <c r="N883" s="184">
        <v>58850</v>
      </c>
      <c r="O883" s="184">
        <v>64740</v>
      </c>
      <c r="P883" s="184">
        <v>0</v>
      </c>
      <c r="Q883" s="184">
        <v>50000</v>
      </c>
      <c r="R883" s="184">
        <v>64740</v>
      </c>
      <c r="S883" s="184"/>
      <c r="T883" s="192">
        <v>41456</v>
      </c>
      <c r="U883" s="193">
        <v>1</v>
      </c>
      <c r="V883" s="39" t="s">
        <v>1111</v>
      </c>
      <c r="W883" s="36">
        <v>50000</v>
      </c>
      <c r="X883" s="37">
        <v>0</v>
      </c>
      <c r="Y883" s="38" t="s">
        <v>61</v>
      </c>
      <c r="Z883" s="36">
        <v>0</v>
      </c>
      <c r="AA883" s="164">
        <v>0.10000000000000009</v>
      </c>
      <c r="AC883" s="165"/>
    </row>
    <row r="884" spans="1:29" ht="15.75" x14ac:dyDescent="0.25">
      <c r="A884" s="180" t="s">
        <v>1901</v>
      </c>
      <c r="B884" s="188" t="s">
        <v>1902</v>
      </c>
      <c r="C884" s="188"/>
      <c r="D884" s="176" t="s">
        <v>56</v>
      </c>
      <c r="E884" s="189">
        <v>41458</v>
      </c>
      <c r="F884" s="178" t="s">
        <v>57</v>
      </c>
      <c r="G884" s="180"/>
      <c r="H884" s="180" t="s">
        <v>58</v>
      </c>
      <c r="I884" s="180" t="s">
        <v>103</v>
      </c>
      <c r="J884" s="187">
        <v>15317.5</v>
      </c>
      <c r="K884" s="191"/>
      <c r="L884" s="180" t="s">
        <v>223</v>
      </c>
      <c r="M884" s="180" t="s">
        <v>16</v>
      </c>
      <c r="N884" s="184">
        <v>11975.98</v>
      </c>
      <c r="O884" s="184">
        <v>13170</v>
      </c>
      <c r="P884" s="184">
        <v>0</v>
      </c>
      <c r="Q884" s="184">
        <v>10175</v>
      </c>
      <c r="R884" s="184">
        <v>13170</v>
      </c>
      <c r="S884" s="184"/>
      <c r="T884" s="192">
        <v>41456</v>
      </c>
      <c r="U884" s="193">
        <v>1</v>
      </c>
      <c r="V884" s="39"/>
      <c r="W884" s="36">
        <v>10175</v>
      </c>
      <c r="X884" s="37">
        <v>0</v>
      </c>
      <c r="Y884" s="38" t="s">
        <v>61</v>
      </c>
      <c r="Z884" s="36">
        <v>0</v>
      </c>
      <c r="AA884" s="164">
        <v>0.10000045925279566</v>
      </c>
      <c r="AC884" s="165"/>
    </row>
    <row r="885" spans="1:29" ht="15.75" x14ac:dyDescent="0.25">
      <c r="A885" s="180" t="s">
        <v>1903</v>
      </c>
      <c r="B885" s="188" t="s">
        <v>1904</v>
      </c>
      <c r="C885" s="188"/>
      <c r="D885" s="176" t="s">
        <v>56</v>
      </c>
      <c r="E885" s="189">
        <v>41466</v>
      </c>
      <c r="F885" s="178" t="s">
        <v>57</v>
      </c>
      <c r="G885" s="180"/>
      <c r="H885" s="180" t="s">
        <v>58</v>
      </c>
      <c r="I885" s="180" t="s">
        <v>97</v>
      </c>
      <c r="J885" s="187">
        <v>22226.36</v>
      </c>
      <c r="K885" s="191"/>
      <c r="L885" s="180" t="s">
        <v>129</v>
      </c>
      <c r="M885" s="180" t="s">
        <v>13</v>
      </c>
      <c r="N885" s="184">
        <v>16127.25</v>
      </c>
      <c r="O885" s="184">
        <v>10820</v>
      </c>
      <c r="P885" s="184">
        <v>13347</v>
      </c>
      <c r="Q885" s="184">
        <v>14628</v>
      </c>
      <c r="R885" s="184">
        <v>19857</v>
      </c>
      <c r="S885" s="184"/>
      <c r="T885" s="192">
        <v>41456</v>
      </c>
      <c r="U885" s="193">
        <v>0.54489600644608949</v>
      </c>
      <c r="V885" s="39" t="s">
        <v>112</v>
      </c>
      <c r="W885" s="36">
        <v>13702</v>
      </c>
      <c r="X885" s="37">
        <v>-926</v>
      </c>
      <c r="Y885" s="38" t="s">
        <v>61</v>
      </c>
      <c r="Z885" s="36">
        <v>-926</v>
      </c>
      <c r="AA885" s="164">
        <v>9.9999727169919783E-2</v>
      </c>
      <c r="AC885" s="165"/>
    </row>
    <row r="886" spans="1:29" ht="15.75" x14ac:dyDescent="0.25">
      <c r="A886" s="180" t="s">
        <v>1905</v>
      </c>
      <c r="B886" s="188" t="s">
        <v>1906</v>
      </c>
      <c r="C886" s="188"/>
      <c r="D886" s="176" t="s">
        <v>56</v>
      </c>
      <c r="E886" s="189">
        <v>41466</v>
      </c>
      <c r="F886" s="178" t="s">
        <v>57</v>
      </c>
      <c r="G886" s="180"/>
      <c r="H886" s="180" t="s">
        <v>58</v>
      </c>
      <c r="I886" s="180" t="s">
        <v>97</v>
      </c>
      <c r="J886" s="187">
        <v>16075.87</v>
      </c>
      <c r="K886" s="191"/>
      <c r="L886" s="180" t="s">
        <v>129</v>
      </c>
      <c r="M886" s="180" t="s">
        <v>13</v>
      </c>
      <c r="N886" s="184">
        <v>14184.03</v>
      </c>
      <c r="O886" s="184">
        <v>8680</v>
      </c>
      <c r="P886" s="184">
        <v>8677</v>
      </c>
      <c r="Q886" s="184">
        <v>12051</v>
      </c>
      <c r="R886" s="184">
        <v>15600</v>
      </c>
      <c r="S886" s="184"/>
      <c r="T886" s="192">
        <v>41456</v>
      </c>
      <c r="U886" s="193">
        <v>0.55641025641025643</v>
      </c>
      <c r="V886" s="39"/>
      <c r="W886" s="36">
        <v>12051</v>
      </c>
      <c r="X886" s="37">
        <v>0</v>
      </c>
      <c r="Y886" s="38" t="s">
        <v>61</v>
      </c>
      <c r="Z886" s="36">
        <v>0</v>
      </c>
      <c r="AA886" s="164">
        <v>0.10000023265607161</v>
      </c>
      <c r="AC886" s="165"/>
    </row>
    <row r="887" spans="1:29" ht="15.75" x14ac:dyDescent="0.25">
      <c r="A887" s="180" t="s">
        <v>1907</v>
      </c>
      <c r="B887" s="188" t="s">
        <v>1908</v>
      </c>
      <c r="C887" s="188"/>
      <c r="D887" s="176" t="s">
        <v>56</v>
      </c>
      <c r="E887" s="189">
        <v>41487</v>
      </c>
      <c r="F887" s="178" t="s">
        <v>57</v>
      </c>
      <c r="G887" s="180"/>
      <c r="H887" s="180" t="s">
        <v>58</v>
      </c>
      <c r="I887" s="180" t="s">
        <v>97</v>
      </c>
      <c r="J887" s="187">
        <v>54781.67</v>
      </c>
      <c r="K887" s="191"/>
      <c r="L887" s="180" t="s">
        <v>82</v>
      </c>
      <c r="M887" s="180" t="s">
        <v>14</v>
      </c>
      <c r="N887" s="184">
        <v>47966.28</v>
      </c>
      <c r="O887" s="184">
        <v>0</v>
      </c>
      <c r="P887" s="184">
        <v>0</v>
      </c>
      <c r="Q887" s="184">
        <v>40753</v>
      </c>
      <c r="R887" s="184">
        <v>65960</v>
      </c>
      <c r="S887" s="184"/>
      <c r="T887" s="192">
        <v>41487</v>
      </c>
      <c r="U887" s="193" t="s">
        <v>57</v>
      </c>
      <c r="V887" s="39"/>
      <c r="W887" s="36">
        <v>40753</v>
      </c>
      <c r="X887" s="37">
        <v>0</v>
      </c>
      <c r="Y887" s="38" t="s">
        <v>61</v>
      </c>
      <c r="Z887" s="36">
        <v>0</v>
      </c>
      <c r="AA887" s="164">
        <v>9.9999977067223522E-2</v>
      </c>
      <c r="AC887" s="165"/>
    </row>
    <row r="888" spans="1:29" ht="15.75" x14ac:dyDescent="0.25">
      <c r="A888" s="180" t="s">
        <v>1909</v>
      </c>
      <c r="B888" s="188" t="s">
        <v>1910</v>
      </c>
      <c r="C888" s="188"/>
      <c r="D888" s="176" t="s">
        <v>56</v>
      </c>
      <c r="E888" s="189">
        <v>41472</v>
      </c>
      <c r="F888" s="178" t="s">
        <v>57</v>
      </c>
      <c r="G888" s="180"/>
      <c r="H888" s="180" t="s">
        <v>58</v>
      </c>
      <c r="I888" s="180" t="s">
        <v>103</v>
      </c>
      <c r="J888" s="187">
        <v>66257.75</v>
      </c>
      <c r="K888" s="191"/>
      <c r="L888" s="180" t="s">
        <v>64</v>
      </c>
      <c r="M888" s="180" t="s">
        <v>12</v>
      </c>
      <c r="N888" s="184">
        <v>44177.36</v>
      </c>
      <c r="O888" s="184">
        <v>1100</v>
      </c>
      <c r="P888" s="184">
        <v>0</v>
      </c>
      <c r="Q888" s="184">
        <v>37533.870000000003</v>
      </c>
      <c r="R888" s="184">
        <v>57830</v>
      </c>
      <c r="S888" s="184"/>
      <c r="T888" s="192">
        <v>41456</v>
      </c>
      <c r="U888" s="193">
        <v>1.9021269237420025E-2</v>
      </c>
      <c r="V888" s="39"/>
      <c r="W888" s="36">
        <v>37533.870000000003</v>
      </c>
      <c r="X888" s="37">
        <v>0</v>
      </c>
      <c r="Y888" s="38" t="s">
        <v>61</v>
      </c>
      <c r="Z888" s="36">
        <v>0</v>
      </c>
      <c r="AA888" s="164">
        <v>9.9999875750850897E-2</v>
      </c>
      <c r="AC888" s="165"/>
    </row>
    <row r="889" spans="1:29" ht="15.75" x14ac:dyDescent="0.25">
      <c r="A889" s="180" t="s">
        <v>1911</v>
      </c>
      <c r="B889" s="188" t="s">
        <v>1912</v>
      </c>
      <c r="C889" s="188"/>
      <c r="D889" s="176" t="s">
        <v>56</v>
      </c>
      <c r="E889" s="189">
        <v>41491</v>
      </c>
      <c r="F889" s="178">
        <v>41530</v>
      </c>
      <c r="G889" s="180"/>
      <c r="H889" s="180" t="s">
        <v>78</v>
      </c>
      <c r="I889" s="180" t="s">
        <v>103</v>
      </c>
      <c r="J889" s="187">
        <v>136085.88</v>
      </c>
      <c r="K889" s="191"/>
      <c r="L889" s="180" t="s">
        <v>64</v>
      </c>
      <c r="M889" s="180" t="s">
        <v>12</v>
      </c>
      <c r="N889" s="184">
        <v>102402.99</v>
      </c>
      <c r="O889" s="184">
        <v>420</v>
      </c>
      <c r="P889" s="184">
        <v>0</v>
      </c>
      <c r="Q889" s="184">
        <v>87003.39</v>
      </c>
      <c r="R889" s="184">
        <v>158820</v>
      </c>
      <c r="S889" s="184"/>
      <c r="T889" s="192">
        <v>41487</v>
      </c>
      <c r="U889" s="193">
        <v>2.6445032111824707E-3</v>
      </c>
      <c r="V889" s="39" t="s">
        <v>589</v>
      </c>
      <c r="W889" s="36">
        <v>87003.39</v>
      </c>
      <c r="X889" s="37">
        <v>0</v>
      </c>
      <c r="Y889" s="38" t="s">
        <v>61</v>
      </c>
      <c r="Z889" s="36">
        <v>0</v>
      </c>
      <c r="AA889" s="164">
        <v>9.9999999677743645E-2</v>
      </c>
      <c r="AC889" s="165"/>
    </row>
    <row r="890" spans="1:29" ht="15.75" x14ac:dyDescent="0.25">
      <c r="A890" s="180" t="s">
        <v>1913</v>
      </c>
      <c r="B890" s="188" t="s">
        <v>1914</v>
      </c>
      <c r="C890" s="188"/>
      <c r="D890" s="176" t="s">
        <v>56</v>
      </c>
      <c r="E890" s="189">
        <v>41463</v>
      </c>
      <c r="F890" s="178" t="s">
        <v>57</v>
      </c>
      <c r="G890" s="180"/>
      <c r="H890" s="180" t="s">
        <v>58</v>
      </c>
      <c r="I890" s="180" t="s">
        <v>97</v>
      </c>
      <c r="J890" s="187">
        <v>440.52</v>
      </c>
      <c r="K890" s="191"/>
      <c r="L890" s="180" t="s">
        <v>67</v>
      </c>
      <c r="M890" s="180" t="s">
        <v>14</v>
      </c>
      <c r="N890" s="184">
        <v>8696.65</v>
      </c>
      <c r="O890" s="184">
        <v>9570</v>
      </c>
      <c r="P890" s="184">
        <v>0</v>
      </c>
      <c r="Q890" s="184">
        <v>7322.26</v>
      </c>
      <c r="R890" s="184">
        <v>9570</v>
      </c>
      <c r="S890" s="184"/>
      <c r="T890" s="192">
        <v>41456</v>
      </c>
      <c r="U890" s="193">
        <v>1</v>
      </c>
      <c r="V890" s="39" t="s">
        <v>960</v>
      </c>
      <c r="W890" s="36">
        <v>7322.26</v>
      </c>
      <c r="X890" s="37">
        <v>0</v>
      </c>
      <c r="Y890" s="38" t="s">
        <v>61</v>
      </c>
      <c r="Z890" s="36">
        <v>0</v>
      </c>
      <c r="AA890" s="164">
        <v>0.11000022948841348</v>
      </c>
      <c r="AC890" s="165"/>
    </row>
    <row r="891" spans="1:29" ht="15.75" x14ac:dyDescent="0.25">
      <c r="A891" s="180" t="s">
        <v>1915</v>
      </c>
      <c r="B891" s="188" t="s">
        <v>1916</v>
      </c>
      <c r="C891" s="188"/>
      <c r="D891" s="176" t="s">
        <v>56</v>
      </c>
      <c r="E891" s="189">
        <v>41472</v>
      </c>
      <c r="F891" s="178" t="s">
        <v>57</v>
      </c>
      <c r="G891" s="180"/>
      <c r="H891" s="180" t="s">
        <v>58</v>
      </c>
      <c r="I891" s="180" t="s">
        <v>59</v>
      </c>
      <c r="J891" s="187">
        <v>3776.72</v>
      </c>
      <c r="K891" s="191"/>
      <c r="L891" s="180" t="s">
        <v>60</v>
      </c>
      <c r="M891" s="180" t="s">
        <v>12</v>
      </c>
      <c r="N891" s="184">
        <v>4093.61</v>
      </c>
      <c r="O891" s="184">
        <v>0</v>
      </c>
      <c r="P891" s="184">
        <v>0</v>
      </c>
      <c r="Q891" s="184">
        <v>3478</v>
      </c>
      <c r="R891" s="184">
        <v>4500</v>
      </c>
      <c r="S891" s="184"/>
      <c r="T891" s="192">
        <v>41456</v>
      </c>
      <c r="U891" s="193" t="s">
        <v>57</v>
      </c>
      <c r="V891" s="39"/>
      <c r="W891" s="36">
        <v>3478</v>
      </c>
      <c r="X891" s="37">
        <v>0</v>
      </c>
      <c r="Y891" s="38" t="s">
        <v>61</v>
      </c>
      <c r="Z891" s="36">
        <v>0</v>
      </c>
      <c r="AA891" s="164">
        <v>0.10000107484696863</v>
      </c>
      <c r="AC891" s="165"/>
    </row>
    <row r="892" spans="1:29" ht="15.75" x14ac:dyDescent="0.25">
      <c r="A892" s="180" t="s">
        <v>1917</v>
      </c>
      <c r="B892" s="188" t="s">
        <v>1918</v>
      </c>
      <c r="C892" s="188"/>
      <c r="D892" s="176" t="s">
        <v>56</v>
      </c>
      <c r="E892" s="189">
        <v>41505</v>
      </c>
      <c r="F892" s="178" t="s">
        <v>57</v>
      </c>
      <c r="G892" s="180"/>
      <c r="H892" s="180" t="s">
        <v>58</v>
      </c>
      <c r="I892" s="180" t="s">
        <v>59</v>
      </c>
      <c r="J892" s="187">
        <v>32437.03</v>
      </c>
      <c r="K892" s="191"/>
      <c r="L892" s="180" t="s">
        <v>60</v>
      </c>
      <c r="M892" s="180" t="s">
        <v>12</v>
      </c>
      <c r="N892" s="184">
        <v>29140.17</v>
      </c>
      <c r="O892" s="184">
        <v>0</v>
      </c>
      <c r="P892" s="184">
        <v>0</v>
      </c>
      <c r="Q892" s="184">
        <v>24758</v>
      </c>
      <c r="R892" s="184">
        <v>40810</v>
      </c>
      <c r="S892" s="184"/>
      <c r="T892" s="192">
        <v>41487</v>
      </c>
      <c r="U892" s="193" t="s">
        <v>57</v>
      </c>
      <c r="V892" s="39"/>
      <c r="W892" s="36">
        <v>24758</v>
      </c>
      <c r="X892" s="37">
        <v>0</v>
      </c>
      <c r="Y892" s="38" t="s">
        <v>61</v>
      </c>
      <c r="Z892" s="36">
        <v>0</v>
      </c>
      <c r="AA892" s="164">
        <v>0.10000015099433535</v>
      </c>
      <c r="AC892" s="165"/>
    </row>
    <row r="893" spans="1:29" ht="15.75" x14ac:dyDescent="0.25">
      <c r="A893" s="180" t="s">
        <v>1919</v>
      </c>
      <c r="B893" s="188" t="s">
        <v>1920</v>
      </c>
      <c r="C893" s="188"/>
      <c r="D893" s="176" t="s">
        <v>56</v>
      </c>
      <c r="E893" s="189">
        <v>41471</v>
      </c>
      <c r="F893" s="178" t="s">
        <v>57</v>
      </c>
      <c r="G893" s="180"/>
      <c r="H893" s="180" t="s">
        <v>58</v>
      </c>
      <c r="I893" s="180" t="s">
        <v>59</v>
      </c>
      <c r="J893" s="187">
        <v>0</v>
      </c>
      <c r="K893" s="191"/>
      <c r="L893" s="180" t="s">
        <v>129</v>
      </c>
      <c r="M893" s="180" t="s">
        <v>13</v>
      </c>
      <c r="N893" s="184">
        <v>14787.83</v>
      </c>
      <c r="O893" s="184">
        <v>9350</v>
      </c>
      <c r="P893" s="184">
        <v>9347</v>
      </c>
      <c r="Q893" s="184">
        <v>12564</v>
      </c>
      <c r="R893" s="184">
        <v>16270</v>
      </c>
      <c r="S893" s="184"/>
      <c r="T893" s="192">
        <v>41456</v>
      </c>
      <c r="U893" s="193">
        <v>0.57467732022126616</v>
      </c>
      <c r="V893" s="39"/>
      <c r="W893" s="36">
        <v>12564</v>
      </c>
      <c r="X893" s="37">
        <v>0</v>
      </c>
      <c r="Y893" s="38" t="s">
        <v>61</v>
      </c>
      <c r="Z893" s="36">
        <v>0</v>
      </c>
      <c r="AA893" s="164">
        <v>0.10000014877100272</v>
      </c>
      <c r="AC893" s="165"/>
    </row>
    <row r="894" spans="1:29" ht="15.75" x14ac:dyDescent="0.25">
      <c r="A894" s="180" t="s">
        <v>1921</v>
      </c>
      <c r="B894" s="188" t="s">
        <v>1922</v>
      </c>
      <c r="C894" s="188"/>
      <c r="D894" s="176" t="s">
        <v>56</v>
      </c>
      <c r="E894" s="189">
        <v>41471</v>
      </c>
      <c r="F894" s="178" t="s">
        <v>57</v>
      </c>
      <c r="G894" s="180"/>
      <c r="H894" s="180" t="s">
        <v>58</v>
      </c>
      <c r="I894" s="180" t="s">
        <v>103</v>
      </c>
      <c r="J894" s="187">
        <v>67916.78</v>
      </c>
      <c r="K894" s="191"/>
      <c r="L894" s="180" t="s">
        <v>1258</v>
      </c>
      <c r="M894" s="180" t="s">
        <v>12</v>
      </c>
      <c r="N894" s="184">
        <v>38945.040000000001</v>
      </c>
      <c r="O894" s="184">
        <v>0</v>
      </c>
      <c r="P894" s="184">
        <v>0</v>
      </c>
      <c r="Q894" s="184">
        <v>33088.39</v>
      </c>
      <c r="R894" s="184">
        <v>72470</v>
      </c>
      <c r="S894" s="184"/>
      <c r="T894" s="192">
        <v>41456</v>
      </c>
      <c r="U894" s="193" t="s">
        <v>57</v>
      </c>
      <c r="V894" s="39" t="s">
        <v>954</v>
      </c>
      <c r="W894" s="36">
        <v>33088.39</v>
      </c>
      <c r="X894" s="37">
        <v>0</v>
      </c>
      <c r="Y894" s="38" t="s">
        <v>61</v>
      </c>
      <c r="Z894" s="36">
        <v>0</v>
      </c>
      <c r="AA894" s="164">
        <v>0.10000014037732918</v>
      </c>
      <c r="AC894" s="165"/>
    </row>
    <row r="895" spans="1:29" ht="15.75" x14ac:dyDescent="0.25">
      <c r="A895" s="180" t="s">
        <v>1923</v>
      </c>
      <c r="B895" s="188" t="s">
        <v>1924</v>
      </c>
      <c r="C895" s="188"/>
      <c r="D895" s="176" t="s">
        <v>56</v>
      </c>
      <c r="E895" s="189">
        <v>41485</v>
      </c>
      <c r="F895" s="178" t="s">
        <v>57</v>
      </c>
      <c r="G895" s="180"/>
      <c r="H895" s="180" t="s">
        <v>58</v>
      </c>
      <c r="I895" s="180" t="s">
        <v>97</v>
      </c>
      <c r="J895" s="187">
        <v>7106.16</v>
      </c>
      <c r="K895" s="191"/>
      <c r="L895" s="180" t="s">
        <v>79</v>
      </c>
      <c r="M895" s="180" t="s">
        <v>12</v>
      </c>
      <c r="N895" s="184">
        <v>40738.736592000001</v>
      </c>
      <c r="O895" s="184">
        <v>2630</v>
      </c>
      <c r="P895" s="184">
        <v>0</v>
      </c>
      <c r="Q895" s="184">
        <v>35253.32</v>
      </c>
      <c r="R895" s="184">
        <v>90540</v>
      </c>
      <c r="S895" s="184"/>
      <c r="T895" s="192">
        <v>41456</v>
      </c>
      <c r="U895" s="193">
        <v>2.9047934614535011E-2</v>
      </c>
      <c r="V895" s="39" t="s">
        <v>580</v>
      </c>
      <c r="W895" s="36">
        <v>35253.32</v>
      </c>
      <c r="X895" s="37">
        <v>0</v>
      </c>
      <c r="Y895" s="38" t="s">
        <v>61</v>
      </c>
      <c r="Z895" s="36">
        <v>0</v>
      </c>
      <c r="AA895" s="164">
        <v>8.0000000000000071E-2</v>
      </c>
      <c r="AC895" s="165"/>
    </row>
    <row r="896" spans="1:29" ht="15.75" x14ac:dyDescent="0.25">
      <c r="A896" s="180" t="s">
        <v>1925</v>
      </c>
      <c r="B896" s="188" t="s">
        <v>1926</v>
      </c>
      <c r="C896" s="188"/>
      <c r="D896" s="176" t="s">
        <v>56</v>
      </c>
      <c r="E896" s="189">
        <v>41670</v>
      </c>
      <c r="F896" s="178">
        <v>41675</v>
      </c>
      <c r="G896" s="180"/>
      <c r="H896" s="180" t="s">
        <v>58</v>
      </c>
      <c r="I896" s="180" t="s">
        <v>97</v>
      </c>
      <c r="J896" s="187">
        <v>2288.29</v>
      </c>
      <c r="K896" s="191"/>
      <c r="L896" s="180" t="s">
        <v>67</v>
      </c>
      <c r="M896" s="180" t="s">
        <v>14</v>
      </c>
      <c r="N896" s="184">
        <v>5217.53</v>
      </c>
      <c r="O896" s="184">
        <v>73590</v>
      </c>
      <c r="P896" s="184">
        <v>0</v>
      </c>
      <c r="Q896" s="184">
        <v>4515</v>
      </c>
      <c r="R896" s="184">
        <v>74450</v>
      </c>
      <c r="S896" s="184">
        <v>860</v>
      </c>
      <c r="T896" s="192">
        <v>41640</v>
      </c>
      <c r="U896" s="193">
        <v>0.98844862323707183</v>
      </c>
      <c r="V896" s="39" t="s">
        <v>98</v>
      </c>
      <c r="W896" s="36">
        <v>4515</v>
      </c>
      <c r="X896" s="37">
        <v>0</v>
      </c>
      <c r="Y896" s="38" t="s">
        <v>61</v>
      </c>
      <c r="Z896" s="36">
        <v>0</v>
      </c>
      <c r="AA896" s="164">
        <v>7.9999172022644949E-2</v>
      </c>
      <c r="AC896" s="165"/>
    </row>
    <row r="897" spans="1:29" ht="15.75" x14ac:dyDescent="0.25">
      <c r="A897" s="180" t="s">
        <v>1927</v>
      </c>
      <c r="B897" s="188" t="s">
        <v>1928</v>
      </c>
      <c r="C897" s="188"/>
      <c r="D897" s="176" t="s">
        <v>56</v>
      </c>
      <c r="E897" s="189">
        <v>41506</v>
      </c>
      <c r="F897" s="178" t="s">
        <v>57</v>
      </c>
      <c r="G897" s="180"/>
      <c r="H897" s="180" t="s">
        <v>58</v>
      </c>
      <c r="I897" s="180" t="s">
        <v>97</v>
      </c>
      <c r="J897" s="187">
        <v>2101.27</v>
      </c>
      <c r="K897" s="191"/>
      <c r="L897" s="180" t="s">
        <v>64</v>
      </c>
      <c r="M897" s="180" t="s">
        <v>12</v>
      </c>
      <c r="N897" s="184">
        <v>40189.839999999997</v>
      </c>
      <c r="O897" s="184">
        <v>8040</v>
      </c>
      <c r="P897" s="184">
        <v>0</v>
      </c>
      <c r="Q897" s="184">
        <v>34146</v>
      </c>
      <c r="R897" s="184">
        <v>44210</v>
      </c>
      <c r="S897" s="184"/>
      <c r="T897" s="192">
        <v>41487</v>
      </c>
      <c r="U897" s="193">
        <v>0.18185930784890297</v>
      </c>
      <c r="V897" s="39"/>
      <c r="W897" s="36">
        <v>34146</v>
      </c>
      <c r="X897" s="37">
        <v>0</v>
      </c>
      <c r="Y897" s="38" t="s">
        <v>61</v>
      </c>
      <c r="Z897" s="36">
        <v>0</v>
      </c>
      <c r="AA897" s="164">
        <v>9.9999945259799494E-2</v>
      </c>
      <c r="AC897" s="165"/>
    </row>
    <row r="898" spans="1:29" ht="15.75" x14ac:dyDescent="0.25">
      <c r="A898" s="180" t="s">
        <v>1929</v>
      </c>
      <c r="B898" s="188" t="s">
        <v>1930</v>
      </c>
      <c r="C898" s="188"/>
      <c r="D898" s="176" t="s">
        <v>56</v>
      </c>
      <c r="E898" s="189">
        <v>41472</v>
      </c>
      <c r="F898" s="178" t="s">
        <v>57</v>
      </c>
      <c r="G898" s="180"/>
      <c r="H898" s="180" t="s">
        <v>58</v>
      </c>
      <c r="I898" s="180" t="s">
        <v>103</v>
      </c>
      <c r="J898" s="187">
        <v>14759.82</v>
      </c>
      <c r="K898" s="191"/>
      <c r="L898" s="180" t="s">
        <v>82</v>
      </c>
      <c r="M898" s="180" t="s">
        <v>14</v>
      </c>
      <c r="N898" s="184">
        <v>20592.330000000002</v>
      </c>
      <c r="O898" s="184">
        <v>0</v>
      </c>
      <c r="P898" s="184">
        <v>0</v>
      </c>
      <c r="Q898" s="184">
        <v>17495.61</v>
      </c>
      <c r="R898" s="184">
        <v>22650</v>
      </c>
      <c r="S898" s="184"/>
      <c r="T898" s="192">
        <v>41456</v>
      </c>
      <c r="U898" s="193" t="s">
        <v>57</v>
      </c>
      <c r="V898" s="39"/>
      <c r="W898" s="36">
        <v>17495.61</v>
      </c>
      <c r="X898" s="37">
        <v>0</v>
      </c>
      <c r="Y898" s="38" t="s">
        <v>61</v>
      </c>
      <c r="Z898" s="36">
        <v>0</v>
      </c>
      <c r="AA898" s="164">
        <v>9.9999841348719087E-2</v>
      </c>
      <c r="AC898" s="165"/>
    </row>
    <row r="899" spans="1:29" ht="15.75" x14ac:dyDescent="0.25">
      <c r="A899" s="180" t="s">
        <v>1931</v>
      </c>
      <c r="B899" s="188" t="s">
        <v>1932</v>
      </c>
      <c r="C899" s="188"/>
      <c r="D899" s="176" t="s">
        <v>56</v>
      </c>
      <c r="E899" s="189">
        <v>41498</v>
      </c>
      <c r="F899" s="178">
        <v>41505</v>
      </c>
      <c r="G899" s="180"/>
      <c r="H899" s="180" t="s">
        <v>78</v>
      </c>
      <c r="I899" s="180" t="s">
        <v>97</v>
      </c>
      <c r="J899" s="187">
        <v>3955.75</v>
      </c>
      <c r="K899" s="191"/>
      <c r="L899" s="180" t="s">
        <v>111</v>
      </c>
      <c r="M899" s="180" t="s">
        <v>12</v>
      </c>
      <c r="N899" s="184">
        <v>106327.03999999999</v>
      </c>
      <c r="O899" s="184">
        <v>42670</v>
      </c>
      <c r="P899" s="184">
        <v>0</v>
      </c>
      <c r="Q899" s="184">
        <v>92010.25</v>
      </c>
      <c r="R899" s="184">
        <v>133240</v>
      </c>
      <c r="S899" s="184"/>
      <c r="T899" s="192">
        <v>41487</v>
      </c>
      <c r="U899" s="193">
        <v>0.32024917442209544</v>
      </c>
      <c r="V899" s="39" t="s">
        <v>580</v>
      </c>
      <c r="W899" s="36">
        <v>92010.25</v>
      </c>
      <c r="X899" s="37">
        <v>0</v>
      </c>
      <c r="Y899" s="38" t="s">
        <v>61</v>
      </c>
      <c r="Z899" s="36">
        <v>0</v>
      </c>
      <c r="AA899" s="164">
        <v>7.9999950229031391E-2</v>
      </c>
      <c r="AC899" s="165"/>
    </row>
    <row r="900" spans="1:29" ht="15.75" x14ac:dyDescent="0.25">
      <c r="A900" s="180" t="s">
        <v>1933</v>
      </c>
      <c r="B900" s="188" t="s">
        <v>1934</v>
      </c>
      <c r="C900" s="188"/>
      <c r="D900" s="176" t="s">
        <v>56</v>
      </c>
      <c r="E900" s="189">
        <v>41478</v>
      </c>
      <c r="F900" s="178" t="s">
        <v>57</v>
      </c>
      <c r="G900" s="180"/>
      <c r="H900" s="180" t="s">
        <v>58</v>
      </c>
      <c r="I900" s="180" t="s">
        <v>97</v>
      </c>
      <c r="J900" s="187">
        <v>34515.35</v>
      </c>
      <c r="K900" s="191"/>
      <c r="L900" s="180" t="s">
        <v>67</v>
      </c>
      <c r="M900" s="180" t="s">
        <v>14</v>
      </c>
      <c r="N900" s="184">
        <v>34188.699999999997</v>
      </c>
      <c r="O900" s="184">
        <v>37780</v>
      </c>
      <c r="P900" s="184">
        <v>0</v>
      </c>
      <c r="Q900" s="184">
        <v>29047.32</v>
      </c>
      <c r="R900" s="184">
        <v>46840</v>
      </c>
      <c r="S900" s="184"/>
      <c r="T900" s="192">
        <v>41456</v>
      </c>
      <c r="U900" s="193">
        <v>0.80657557643040134</v>
      </c>
      <c r="V900" s="39"/>
      <c r="W900" s="36">
        <v>29047.32</v>
      </c>
      <c r="X900" s="37">
        <v>0</v>
      </c>
      <c r="Y900" s="38" t="s">
        <v>61</v>
      </c>
      <c r="Z900" s="36">
        <v>0</v>
      </c>
      <c r="AA900" s="164">
        <v>0.1000001402802857</v>
      </c>
      <c r="AC900" s="165"/>
    </row>
    <row r="901" spans="1:29" ht="15.75" x14ac:dyDescent="0.25">
      <c r="A901" s="180" t="s">
        <v>1935</v>
      </c>
      <c r="B901" s="188" t="s">
        <v>1936</v>
      </c>
      <c r="C901" s="188"/>
      <c r="D901" s="176" t="s">
        <v>56</v>
      </c>
      <c r="E901" s="189">
        <v>41485</v>
      </c>
      <c r="F901" s="178" t="s">
        <v>57</v>
      </c>
      <c r="G901" s="180"/>
      <c r="H901" s="180" t="s">
        <v>58</v>
      </c>
      <c r="I901" s="180" t="s">
        <v>59</v>
      </c>
      <c r="J901" s="187">
        <v>8309.11</v>
      </c>
      <c r="K901" s="191"/>
      <c r="L901" s="180" t="s">
        <v>129</v>
      </c>
      <c r="M901" s="180" t="s">
        <v>13</v>
      </c>
      <c r="N901" s="184">
        <v>6966.66</v>
      </c>
      <c r="O901" s="184">
        <v>0</v>
      </c>
      <c r="P901" s="184">
        <v>0</v>
      </c>
      <c r="Q901" s="184">
        <v>6523</v>
      </c>
      <c r="R901" s="184">
        <v>8309</v>
      </c>
      <c r="S901" s="184"/>
      <c r="T901" s="192">
        <v>41456</v>
      </c>
      <c r="U901" s="193" t="s">
        <v>57</v>
      </c>
      <c r="V901" s="39" t="s">
        <v>112</v>
      </c>
      <c r="W901" s="36">
        <v>5919</v>
      </c>
      <c r="X901" s="37">
        <v>-604</v>
      </c>
      <c r="Y901" s="38" t="s">
        <v>61</v>
      </c>
      <c r="Z901" s="36">
        <v>-604</v>
      </c>
      <c r="AA901" s="164">
        <v>9.9999526315539988E-2</v>
      </c>
      <c r="AC901" s="165"/>
    </row>
    <row r="902" spans="1:29" ht="15.75" x14ac:dyDescent="0.25">
      <c r="A902" s="180" t="s">
        <v>1937</v>
      </c>
      <c r="B902" s="188" t="s">
        <v>1938</v>
      </c>
      <c r="C902" s="188"/>
      <c r="D902" s="176" t="s">
        <v>56</v>
      </c>
      <c r="E902" s="189">
        <v>41499</v>
      </c>
      <c r="F902" s="178">
        <v>41506</v>
      </c>
      <c r="G902" s="180"/>
      <c r="H902" s="180" t="s">
        <v>78</v>
      </c>
      <c r="I902" s="180" t="s">
        <v>97</v>
      </c>
      <c r="J902" s="187">
        <v>57504.19</v>
      </c>
      <c r="K902" s="191"/>
      <c r="L902" s="180" t="s">
        <v>67</v>
      </c>
      <c r="M902" s="180" t="s">
        <v>14</v>
      </c>
      <c r="N902" s="184">
        <v>144247.87</v>
      </c>
      <c r="O902" s="184">
        <v>143390</v>
      </c>
      <c r="P902" s="184">
        <v>0</v>
      </c>
      <c r="Q902" s="184">
        <v>124825.09</v>
      </c>
      <c r="R902" s="184">
        <v>158670</v>
      </c>
      <c r="S902" s="184"/>
      <c r="T902" s="192">
        <v>41487</v>
      </c>
      <c r="U902" s="193">
        <v>0.90369950211130023</v>
      </c>
      <c r="V902" s="39" t="s">
        <v>580</v>
      </c>
      <c r="W902" s="36">
        <v>124825.09</v>
      </c>
      <c r="X902" s="37">
        <v>0</v>
      </c>
      <c r="Y902" s="38" t="s">
        <v>61</v>
      </c>
      <c r="Z902" s="36">
        <v>0</v>
      </c>
      <c r="AA902" s="164">
        <v>7.9999970021603195E-2</v>
      </c>
      <c r="AC902" s="165"/>
    </row>
    <row r="903" spans="1:29" ht="15.75" x14ac:dyDescent="0.25">
      <c r="A903" s="180" t="s">
        <v>1939</v>
      </c>
      <c r="B903" s="188" t="s">
        <v>1940</v>
      </c>
      <c r="C903" s="188"/>
      <c r="D903" s="176" t="s">
        <v>56</v>
      </c>
      <c r="E903" s="189">
        <v>41485</v>
      </c>
      <c r="F903" s="178">
        <v>41505</v>
      </c>
      <c r="G903" s="180"/>
      <c r="H903" s="180" t="s">
        <v>78</v>
      </c>
      <c r="I903" s="180" t="s">
        <v>103</v>
      </c>
      <c r="J903" s="187">
        <v>322777.43</v>
      </c>
      <c r="K903" s="191"/>
      <c r="L903" s="180" t="s">
        <v>79</v>
      </c>
      <c r="M903" s="180" t="s">
        <v>12</v>
      </c>
      <c r="N903" s="184">
        <v>219642.32</v>
      </c>
      <c r="O903" s="184">
        <v>21420</v>
      </c>
      <c r="P903" s="184">
        <v>0</v>
      </c>
      <c r="Q903" s="184">
        <v>186612</v>
      </c>
      <c r="R903" s="184">
        <v>287150</v>
      </c>
      <c r="S903" s="184"/>
      <c r="T903" s="192">
        <v>41456</v>
      </c>
      <c r="U903" s="193">
        <v>7.4595159324394922E-2</v>
      </c>
      <c r="V903" s="39"/>
      <c r="W903" s="36">
        <v>186612</v>
      </c>
      <c r="X903" s="37">
        <v>0</v>
      </c>
      <c r="Y903" s="38" t="s">
        <v>61</v>
      </c>
      <c r="Z903" s="36">
        <v>0</v>
      </c>
      <c r="AA903" s="164">
        <v>9.999997996743093E-2</v>
      </c>
      <c r="AC903" s="165"/>
    </row>
    <row r="904" spans="1:29" ht="15.75" x14ac:dyDescent="0.25">
      <c r="A904" s="180" t="s">
        <v>1941</v>
      </c>
      <c r="B904" s="188" t="s">
        <v>1942</v>
      </c>
      <c r="C904" s="188"/>
      <c r="D904" s="176" t="s">
        <v>56</v>
      </c>
      <c r="E904" s="189">
        <v>41485</v>
      </c>
      <c r="F904" s="178" t="s">
        <v>57</v>
      </c>
      <c r="G904" s="180"/>
      <c r="H904" s="180" t="s">
        <v>58</v>
      </c>
      <c r="I904" s="180" t="s">
        <v>59</v>
      </c>
      <c r="J904" s="187">
        <v>0</v>
      </c>
      <c r="K904" s="191"/>
      <c r="L904" s="180" t="s">
        <v>67</v>
      </c>
      <c r="M904" s="180" t="s">
        <v>14</v>
      </c>
      <c r="N904" s="184">
        <v>12358.5</v>
      </c>
      <c r="O904" s="184">
        <v>13590</v>
      </c>
      <c r="P904" s="184">
        <v>0</v>
      </c>
      <c r="Q904" s="184">
        <v>10500</v>
      </c>
      <c r="R904" s="184">
        <v>13590</v>
      </c>
      <c r="S904" s="184"/>
      <c r="T904" s="192">
        <v>41456</v>
      </c>
      <c r="U904" s="193">
        <v>1</v>
      </c>
      <c r="V904" s="39"/>
      <c r="W904" s="36">
        <v>10500</v>
      </c>
      <c r="X904" s="37">
        <v>0</v>
      </c>
      <c r="Y904" s="38" t="s">
        <v>61</v>
      </c>
      <c r="Z904" s="36">
        <v>0</v>
      </c>
      <c r="AA904" s="164">
        <v>0.10000000000000009</v>
      </c>
      <c r="AC904" s="165"/>
    </row>
    <row r="905" spans="1:29" ht="15.75" x14ac:dyDescent="0.25">
      <c r="A905" s="180" t="s">
        <v>1943</v>
      </c>
      <c r="B905" s="188" t="s">
        <v>1944</v>
      </c>
      <c r="C905" s="188"/>
      <c r="D905" s="176" t="s">
        <v>56</v>
      </c>
      <c r="E905" s="189">
        <v>41508</v>
      </c>
      <c r="F905" s="178">
        <v>41513</v>
      </c>
      <c r="G905" s="180"/>
      <c r="H905" s="180" t="s">
        <v>78</v>
      </c>
      <c r="I905" s="180" t="s">
        <v>97</v>
      </c>
      <c r="J905" s="187">
        <v>79325.679999999993</v>
      </c>
      <c r="K905" s="191"/>
      <c r="L905" s="180" t="s">
        <v>60</v>
      </c>
      <c r="M905" s="180" t="s">
        <v>12</v>
      </c>
      <c r="N905" s="184">
        <v>54995.33</v>
      </c>
      <c r="O905" s="184">
        <v>0</v>
      </c>
      <c r="P905" s="184">
        <v>0</v>
      </c>
      <c r="Q905" s="184">
        <v>51652</v>
      </c>
      <c r="R905" s="184">
        <v>87363</v>
      </c>
      <c r="S905" s="184"/>
      <c r="T905" s="192">
        <v>41487</v>
      </c>
      <c r="U905" s="193" t="s">
        <v>57</v>
      </c>
      <c r="V905" s="39" t="s">
        <v>661</v>
      </c>
      <c r="W905" s="36">
        <v>46725</v>
      </c>
      <c r="X905" s="37">
        <v>-4927</v>
      </c>
      <c r="Y905" s="38" t="s">
        <v>61</v>
      </c>
      <c r="Z905" s="36">
        <v>-4927</v>
      </c>
      <c r="AA905" s="164">
        <v>0.10000010000850068</v>
      </c>
      <c r="AC905" s="165"/>
    </row>
    <row r="906" spans="1:29" ht="15.75" x14ac:dyDescent="0.25">
      <c r="A906" s="180" t="s">
        <v>1945</v>
      </c>
      <c r="B906" s="188" t="s">
        <v>1946</v>
      </c>
      <c r="C906" s="188"/>
      <c r="D906" s="176" t="s">
        <v>56</v>
      </c>
      <c r="E906" s="189">
        <v>41508</v>
      </c>
      <c r="F906" s="178" t="s">
        <v>57</v>
      </c>
      <c r="G906" s="180"/>
      <c r="H906" s="180" t="s">
        <v>58</v>
      </c>
      <c r="I906" s="180" t="s">
        <v>97</v>
      </c>
      <c r="J906" s="187">
        <v>8677.24</v>
      </c>
      <c r="K906" s="191"/>
      <c r="L906" s="180" t="s">
        <v>67</v>
      </c>
      <c r="M906" s="180" t="s">
        <v>14</v>
      </c>
      <c r="N906" s="184">
        <v>31240.25</v>
      </c>
      <c r="O906" s="184">
        <v>34360</v>
      </c>
      <c r="P906" s="184">
        <v>0</v>
      </c>
      <c r="Q906" s="184">
        <v>26542.27</v>
      </c>
      <c r="R906" s="184">
        <v>34360</v>
      </c>
      <c r="S906" s="184"/>
      <c r="T906" s="192">
        <v>41487</v>
      </c>
      <c r="U906" s="193">
        <v>1</v>
      </c>
      <c r="V906" s="39"/>
      <c r="W906" s="36">
        <v>26542.27</v>
      </c>
      <c r="X906" s="37">
        <v>0</v>
      </c>
      <c r="Y906" s="38" t="s">
        <v>61</v>
      </c>
      <c r="Z906" s="36">
        <v>0</v>
      </c>
      <c r="AA906" s="164">
        <v>9.9999936972338999E-2</v>
      </c>
      <c r="AC906" s="165"/>
    </row>
    <row r="907" spans="1:29" ht="15.75" x14ac:dyDescent="0.25">
      <c r="A907" s="180" t="s">
        <v>1947</v>
      </c>
      <c r="B907" s="188" t="s">
        <v>1948</v>
      </c>
      <c r="C907" s="188"/>
      <c r="D907" s="176" t="s">
        <v>56</v>
      </c>
      <c r="E907" s="189">
        <v>41687</v>
      </c>
      <c r="F907" s="178">
        <v>41694</v>
      </c>
      <c r="G907" s="180"/>
      <c r="H907" s="180" t="s">
        <v>78</v>
      </c>
      <c r="I907" s="180" t="s">
        <v>97</v>
      </c>
      <c r="J907" s="187">
        <v>15341.34</v>
      </c>
      <c r="K907" s="191"/>
      <c r="L907" s="180" t="s">
        <v>79</v>
      </c>
      <c r="M907" s="180" t="s">
        <v>12</v>
      </c>
      <c r="N907" s="184">
        <v>117376.58</v>
      </c>
      <c r="O907" s="184">
        <v>13600</v>
      </c>
      <c r="P907" s="184">
        <v>0</v>
      </c>
      <c r="Q907" s="184">
        <v>101571.98</v>
      </c>
      <c r="R907" s="184">
        <v>187520</v>
      </c>
      <c r="S907" s="184"/>
      <c r="T907" s="192">
        <v>41671</v>
      </c>
      <c r="U907" s="193">
        <v>7.252559726962457E-2</v>
      </c>
      <c r="V907" s="39"/>
      <c r="W907" s="36">
        <v>101571.98</v>
      </c>
      <c r="X907" s="37">
        <v>0</v>
      </c>
      <c r="Y907" s="38" t="s">
        <v>61</v>
      </c>
      <c r="Z907" s="36">
        <v>0</v>
      </c>
      <c r="AA907" s="164">
        <v>7.9999999190298432E-2</v>
      </c>
      <c r="AC907" s="165"/>
    </row>
    <row r="908" spans="1:29" ht="15.75" x14ac:dyDescent="0.25">
      <c r="A908" s="180" t="s">
        <v>1949</v>
      </c>
      <c r="B908" s="188" t="s">
        <v>1950</v>
      </c>
      <c r="C908" s="188"/>
      <c r="D908" s="176" t="s">
        <v>56</v>
      </c>
      <c r="E908" s="189">
        <v>41485</v>
      </c>
      <c r="F908" s="178" t="s">
        <v>57</v>
      </c>
      <c r="G908" s="180"/>
      <c r="H908" s="180" t="s">
        <v>58</v>
      </c>
      <c r="I908" s="180" t="s">
        <v>103</v>
      </c>
      <c r="J908" s="187">
        <v>14272.33</v>
      </c>
      <c r="K908" s="191"/>
      <c r="L908" s="180" t="s">
        <v>67</v>
      </c>
      <c r="M908" s="180" t="s">
        <v>14</v>
      </c>
      <c r="N908" s="184">
        <v>11362.76</v>
      </c>
      <c r="O908" s="184">
        <v>12210</v>
      </c>
      <c r="P908" s="184">
        <v>0</v>
      </c>
      <c r="Q908" s="184">
        <v>9654</v>
      </c>
      <c r="R908" s="184">
        <v>12500</v>
      </c>
      <c r="S908" s="184"/>
      <c r="T908" s="192">
        <v>41456</v>
      </c>
      <c r="U908" s="193">
        <v>0.9768</v>
      </c>
      <c r="V908" s="39"/>
      <c r="W908" s="36">
        <v>9654</v>
      </c>
      <c r="X908" s="37">
        <v>0</v>
      </c>
      <c r="Y908" s="38" t="s">
        <v>61</v>
      </c>
      <c r="Z908" s="36">
        <v>0</v>
      </c>
      <c r="AA908" s="164">
        <v>0.1000001936149657</v>
      </c>
      <c r="AC908" s="165"/>
    </row>
    <row r="909" spans="1:29" ht="15.75" x14ac:dyDescent="0.25">
      <c r="A909" s="180" t="s">
        <v>1951</v>
      </c>
      <c r="B909" s="188" t="s">
        <v>1952</v>
      </c>
      <c r="C909" s="188"/>
      <c r="D909" s="176" t="s">
        <v>56</v>
      </c>
      <c r="E909" s="189">
        <v>41485</v>
      </c>
      <c r="F909" s="178" t="s">
        <v>57</v>
      </c>
      <c r="G909" s="180"/>
      <c r="H909" s="180" t="s">
        <v>58</v>
      </c>
      <c r="I909" s="180" t="s">
        <v>97</v>
      </c>
      <c r="J909" s="187">
        <v>1998.88</v>
      </c>
      <c r="K909" s="191"/>
      <c r="L909" s="180" t="s">
        <v>67</v>
      </c>
      <c r="M909" s="180" t="s">
        <v>14</v>
      </c>
      <c r="N909" s="184">
        <v>4316.0600000000004</v>
      </c>
      <c r="O909" s="184">
        <v>4750</v>
      </c>
      <c r="P909" s="184">
        <v>0</v>
      </c>
      <c r="Q909" s="184">
        <v>3667</v>
      </c>
      <c r="R909" s="184">
        <v>4750</v>
      </c>
      <c r="S909" s="184"/>
      <c r="T909" s="192">
        <v>41456</v>
      </c>
      <c r="U909" s="193">
        <v>1</v>
      </c>
      <c r="V909" s="39"/>
      <c r="W909" s="36">
        <v>3667</v>
      </c>
      <c r="X909" s="37">
        <v>0</v>
      </c>
      <c r="Y909" s="38" t="s">
        <v>61</v>
      </c>
      <c r="Z909" s="36">
        <v>0</v>
      </c>
      <c r="AA909" s="164">
        <v>0.10000025486213238</v>
      </c>
      <c r="AC909" s="165"/>
    </row>
    <row r="910" spans="1:29" ht="15.75" x14ac:dyDescent="0.25">
      <c r="A910" s="180" t="s">
        <v>1953</v>
      </c>
      <c r="B910" s="188" t="s">
        <v>1954</v>
      </c>
      <c r="C910" s="188"/>
      <c r="D910" s="176" t="s">
        <v>56</v>
      </c>
      <c r="E910" s="189">
        <v>41509</v>
      </c>
      <c r="F910" s="178">
        <v>41513</v>
      </c>
      <c r="G910" s="180"/>
      <c r="H910" s="180" t="s">
        <v>78</v>
      </c>
      <c r="I910" s="180" t="s">
        <v>97</v>
      </c>
      <c r="J910" s="187">
        <v>37579.51</v>
      </c>
      <c r="K910" s="191"/>
      <c r="L910" s="180" t="s">
        <v>64</v>
      </c>
      <c r="M910" s="180" t="s">
        <v>12</v>
      </c>
      <c r="N910" s="184">
        <v>71090.8</v>
      </c>
      <c r="O910" s="184">
        <v>29410</v>
      </c>
      <c r="P910" s="184">
        <v>0</v>
      </c>
      <c r="Q910" s="184">
        <v>60400</v>
      </c>
      <c r="R910" s="184">
        <v>86960</v>
      </c>
      <c r="S910" s="184"/>
      <c r="T910" s="192">
        <v>41487</v>
      </c>
      <c r="U910" s="193">
        <v>0.33820147194112238</v>
      </c>
      <c r="V910" s="39"/>
      <c r="W910" s="36">
        <v>60400</v>
      </c>
      <c r="X910" s="37">
        <v>0</v>
      </c>
      <c r="Y910" s="38" t="s">
        <v>61</v>
      </c>
      <c r="Z910" s="36">
        <v>0</v>
      </c>
      <c r="AA910" s="164">
        <v>0.10000000000000009</v>
      </c>
      <c r="AC910" s="165"/>
    </row>
    <row r="911" spans="1:29" ht="15.75" x14ac:dyDescent="0.25">
      <c r="A911" s="180" t="s">
        <v>1955</v>
      </c>
      <c r="B911" s="188" t="s">
        <v>1956</v>
      </c>
      <c r="C911" s="188"/>
      <c r="D911" s="176" t="s">
        <v>56</v>
      </c>
      <c r="E911" s="189">
        <v>41480</v>
      </c>
      <c r="F911" s="178" t="s">
        <v>57</v>
      </c>
      <c r="G911" s="180"/>
      <c r="H911" s="180" t="s">
        <v>58</v>
      </c>
      <c r="I911" s="180" t="s">
        <v>59</v>
      </c>
      <c r="J911" s="187">
        <v>0</v>
      </c>
      <c r="K911" s="191"/>
      <c r="L911" s="180" t="s">
        <v>67</v>
      </c>
      <c r="M911" s="180" t="s">
        <v>14</v>
      </c>
      <c r="N911" s="184">
        <v>48089.83</v>
      </c>
      <c r="O911" s="184">
        <v>52900</v>
      </c>
      <c r="P911" s="184">
        <v>0</v>
      </c>
      <c r="Q911" s="184">
        <v>40857.97</v>
      </c>
      <c r="R911" s="184">
        <v>52900</v>
      </c>
      <c r="S911" s="184"/>
      <c r="T911" s="192">
        <v>41456</v>
      </c>
      <c r="U911" s="193">
        <v>1</v>
      </c>
      <c r="V911" s="39"/>
      <c r="W911" s="36">
        <v>40857.97</v>
      </c>
      <c r="X911" s="37">
        <v>0</v>
      </c>
      <c r="Y911" s="38" t="s">
        <v>61</v>
      </c>
      <c r="Z911" s="36">
        <v>0</v>
      </c>
      <c r="AA911" s="164">
        <v>9.9999984217037374E-2</v>
      </c>
      <c r="AC911" s="165"/>
    </row>
    <row r="912" spans="1:29" ht="15.75" x14ac:dyDescent="0.25">
      <c r="A912" s="180" t="s">
        <v>1957</v>
      </c>
      <c r="B912" s="188" t="s">
        <v>1958</v>
      </c>
      <c r="C912" s="188"/>
      <c r="D912" s="176" t="s">
        <v>56</v>
      </c>
      <c r="E912" s="189">
        <v>41593</v>
      </c>
      <c r="F912" s="178" t="s">
        <v>57</v>
      </c>
      <c r="G912" s="180"/>
      <c r="H912" s="180" t="s">
        <v>58</v>
      </c>
      <c r="I912" s="180" t="s">
        <v>103</v>
      </c>
      <c r="J912" s="187">
        <v>33454.39</v>
      </c>
      <c r="K912" s="191"/>
      <c r="L912" s="180" t="s">
        <v>106</v>
      </c>
      <c r="M912" s="180" t="s">
        <v>14</v>
      </c>
      <c r="N912" s="184">
        <v>33699.86</v>
      </c>
      <c r="O912" s="184">
        <v>34020</v>
      </c>
      <c r="P912" s="184">
        <v>0</v>
      </c>
      <c r="Q912" s="184">
        <v>28632</v>
      </c>
      <c r="R912" s="184">
        <v>37070</v>
      </c>
      <c r="S912" s="184"/>
      <c r="T912" s="192">
        <v>41579</v>
      </c>
      <c r="U912" s="193">
        <v>0.91772322632856762</v>
      </c>
      <c r="V912" s="39"/>
      <c r="W912" s="36">
        <v>28632</v>
      </c>
      <c r="X912" s="37">
        <v>0</v>
      </c>
      <c r="Y912" s="38" t="s">
        <v>61</v>
      </c>
      <c r="Z912" s="36">
        <v>0</v>
      </c>
      <c r="AA912" s="164">
        <v>9.9999869435674738E-2</v>
      </c>
      <c r="AC912" s="165"/>
    </row>
    <row r="913" spans="1:29" ht="15.75" x14ac:dyDescent="0.25">
      <c r="A913" s="180" t="s">
        <v>1959</v>
      </c>
      <c r="B913" s="188" t="s">
        <v>1960</v>
      </c>
      <c r="C913" s="188"/>
      <c r="D913" s="176" t="s">
        <v>56</v>
      </c>
      <c r="E913" s="189">
        <v>41487</v>
      </c>
      <c r="F913" s="178" t="s">
        <v>57</v>
      </c>
      <c r="G913" s="180"/>
      <c r="H913" s="180" t="s">
        <v>58</v>
      </c>
      <c r="I913" s="180" t="s">
        <v>97</v>
      </c>
      <c r="J913" s="187">
        <v>4397.96</v>
      </c>
      <c r="K913" s="191"/>
      <c r="L913" s="180" t="s">
        <v>67</v>
      </c>
      <c r="M913" s="180" t="s">
        <v>14</v>
      </c>
      <c r="N913" s="184">
        <v>15423.41</v>
      </c>
      <c r="O913" s="184">
        <v>16030</v>
      </c>
      <c r="P913" s="184">
        <v>0</v>
      </c>
      <c r="Q913" s="184">
        <v>13104</v>
      </c>
      <c r="R913" s="184">
        <v>16970</v>
      </c>
      <c r="S913" s="184"/>
      <c r="T913" s="192">
        <v>41487</v>
      </c>
      <c r="U913" s="193">
        <v>0.94460813199764293</v>
      </c>
      <c r="V913" s="39"/>
      <c r="W913" s="36">
        <v>13104</v>
      </c>
      <c r="X913" s="37">
        <v>0</v>
      </c>
      <c r="Y913" s="38" t="s">
        <v>61</v>
      </c>
      <c r="Z913" s="36">
        <v>0</v>
      </c>
      <c r="AA913" s="164">
        <v>0.10000014264032941</v>
      </c>
      <c r="AC913" s="165"/>
    </row>
    <row r="914" spans="1:29" ht="15.75" x14ac:dyDescent="0.25">
      <c r="A914" s="180" t="s">
        <v>1961</v>
      </c>
      <c r="B914" s="188" t="s">
        <v>1962</v>
      </c>
      <c r="C914" s="188"/>
      <c r="D914" s="176" t="s">
        <v>56</v>
      </c>
      <c r="E914" s="189">
        <v>41508</v>
      </c>
      <c r="F914" s="178" t="s">
        <v>57</v>
      </c>
      <c r="G914" s="180"/>
      <c r="H914" s="180" t="s">
        <v>58</v>
      </c>
      <c r="I914" s="180" t="s">
        <v>97</v>
      </c>
      <c r="J914" s="187">
        <v>75014.16</v>
      </c>
      <c r="K914" s="191"/>
      <c r="L914" s="180" t="s">
        <v>64</v>
      </c>
      <c r="M914" s="180" t="s">
        <v>12</v>
      </c>
      <c r="N914" s="184">
        <v>31738.11</v>
      </c>
      <c r="O914" s="184">
        <v>0</v>
      </c>
      <c r="P914" s="184">
        <v>0</v>
      </c>
      <c r="Q914" s="184">
        <v>26965.26</v>
      </c>
      <c r="R914" s="184">
        <v>44150</v>
      </c>
      <c r="S914" s="184"/>
      <c r="T914" s="192">
        <v>41487</v>
      </c>
      <c r="U914" s="193" t="s">
        <v>57</v>
      </c>
      <c r="V914" s="39"/>
      <c r="W914" s="36">
        <v>26965.26</v>
      </c>
      <c r="X914" s="37">
        <v>0</v>
      </c>
      <c r="Y914" s="38" t="s">
        <v>61</v>
      </c>
      <c r="Z914" s="36">
        <v>0</v>
      </c>
      <c r="AA914" s="164">
        <v>9.9999964648179729E-2</v>
      </c>
      <c r="AC914" s="165"/>
    </row>
    <row r="915" spans="1:29" ht="15.75" x14ac:dyDescent="0.25">
      <c r="A915" s="180" t="s">
        <v>1963</v>
      </c>
      <c r="B915" s="188" t="s">
        <v>1964</v>
      </c>
      <c r="C915" s="188"/>
      <c r="D915" s="176" t="s">
        <v>56</v>
      </c>
      <c r="E915" s="189">
        <v>41522</v>
      </c>
      <c r="F915" s="178" t="s">
        <v>57</v>
      </c>
      <c r="G915" s="180"/>
      <c r="H915" s="180" t="s">
        <v>58</v>
      </c>
      <c r="I915" s="180" t="s">
        <v>103</v>
      </c>
      <c r="J915" s="187">
        <v>26513</v>
      </c>
      <c r="K915" s="191"/>
      <c r="L915" s="180" t="s">
        <v>235</v>
      </c>
      <c r="M915" s="180" t="s">
        <v>12</v>
      </c>
      <c r="N915" s="184">
        <v>22186.36</v>
      </c>
      <c r="O915" s="184">
        <v>0</v>
      </c>
      <c r="P915" s="184">
        <v>0</v>
      </c>
      <c r="Q915" s="184">
        <v>18849.919999999998</v>
      </c>
      <c r="R915" s="184">
        <v>24400</v>
      </c>
      <c r="S915" s="184"/>
      <c r="T915" s="192">
        <v>41518</v>
      </c>
      <c r="U915" s="193" t="s">
        <v>57</v>
      </c>
      <c r="V915" s="39"/>
      <c r="W915" s="36">
        <v>18849.919999999998</v>
      </c>
      <c r="X915" s="37">
        <v>0</v>
      </c>
      <c r="Y915" s="38" t="s">
        <v>61</v>
      </c>
      <c r="Z915" s="36">
        <v>0</v>
      </c>
      <c r="AA915" s="164">
        <v>0.10000020625288975</v>
      </c>
      <c r="AC915" s="165"/>
    </row>
    <row r="916" spans="1:29" ht="15.75" x14ac:dyDescent="0.25">
      <c r="A916" s="180" t="s">
        <v>1965</v>
      </c>
      <c r="B916" s="188" t="s">
        <v>1966</v>
      </c>
      <c r="C916" s="188"/>
      <c r="D916" s="176" t="s">
        <v>56</v>
      </c>
      <c r="E916" s="189">
        <v>41499</v>
      </c>
      <c r="F916" s="178" t="s">
        <v>57</v>
      </c>
      <c r="G916" s="180"/>
      <c r="H916" s="180" t="s">
        <v>58</v>
      </c>
      <c r="I916" s="180" t="s">
        <v>103</v>
      </c>
      <c r="J916" s="187">
        <v>65661.320000000007</v>
      </c>
      <c r="K916" s="191"/>
      <c r="L916" s="180" t="s">
        <v>79</v>
      </c>
      <c r="M916" s="180" t="s">
        <v>12</v>
      </c>
      <c r="N916" s="184">
        <v>42938.69</v>
      </c>
      <c r="O916" s="184">
        <v>33700</v>
      </c>
      <c r="P916" s="184">
        <v>0</v>
      </c>
      <c r="Q916" s="184">
        <v>36481.47</v>
      </c>
      <c r="R916" s="184">
        <v>60430</v>
      </c>
      <c r="S916" s="184"/>
      <c r="T916" s="192">
        <v>41487</v>
      </c>
      <c r="U916" s="193">
        <v>0.55767003144133709</v>
      </c>
      <c r="V916" s="39"/>
      <c r="W916" s="36">
        <v>36481.47</v>
      </c>
      <c r="X916" s="37">
        <v>0</v>
      </c>
      <c r="Y916" s="38" t="s">
        <v>61</v>
      </c>
      <c r="Z916" s="36">
        <v>0</v>
      </c>
      <c r="AA916" s="164">
        <v>9.9999995132594721E-2</v>
      </c>
      <c r="AC916" s="165"/>
    </row>
    <row r="917" spans="1:29" ht="15.75" x14ac:dyDescent="0.25">
      <c r="A917" s="180" t="s">
        <v>1967</v>
      </c>
      <c r="B917" s="188" t="s">
        <v>1968</v>
      </c>
      <c r="C917" s="188"/>
      <c r="D917" s="176" t="s">
        <v>56</v>
      </c>
      <c r="E917" s="189">
        <v>41578</v>
      </c>
      <c r="F917" s="178" t="s">
        <v>57</v>
      </c>
      <c r="G917" s="180"/>
      <c r="H917" s="180" t="s">
        <v>58</v>
      </c>
      <c r="I917" s="180" t="s">
        <v>97</v>
      </c>
      <c r="J917" s="187">
        <v>3607.1</v>
      </c>
      <c r="K917" s="191"/>
      <c r="L917" s="180" t="s">
        <v>64</v>
      </c>
      <c r="M917" s="180" t="s">
        <v>12</v>
      </c>
      <c r="N917" s="184">
        <v>39577.43</v>
      </c>
      <c r="O917" s="184">
        <v>0</v>
      </c>
      <c r="P917" s="184">
        <v>0</v>
      </c>
      <c r="Q917" s="184">
        <v>33625.68</v>
      </c>
      <c r="R917" s="184">
        <v>60680</v>
      </c>
      <c r="S917" s="184"/>
      <c r="T917" s="192">
        <v>41548</v>
      </c>
      <c r="U917" s="193" t="s">
        <v>57</v>
      </c>
      <c r="V917" s="39"/>
      <c r="W917" s="36">
        <v>33625.68</v>
      </c>
      <c r="X917" s="37">
        <v>0</v>
      </c>
      <c r="Y917" s="38" t="s">
        <v>61</v>
      </c>
      <c r="Z917" s="36">
        <v>0</v>
      </c>
      <c r="AA917" s="164">
        <v>0.10000012896240595</v>
      </c>
      <c r="AC917" s="165"/>
    </row>
    <row r="918" spans="1:29" ht="15.75" x14ac:dyDescent="0.25">
      <c r="A918" s="180" t="s">
        <v>1969</v>
      </c>
      <c r="B918" s="188" t="s">
        <v>1970</v>
      </c>
      <c r="C918" s="188"/>
      <c r="D918" s="176" t="s">
        <v>56</v>
      </c>
      <c r="E918" s="189">
        <v>41618</v>
      </c>
      <c r="F918" s="178" t="s">
        <v>57</v>
      </c>
      <c r="G918" s="180"/>
      <c r="H918" s="180" t="s">
        <v>58</v>
      </c>
      <c r="I918" s="180" t="s">
        <v>103</v>
      </c>
      <c r="J918" s="187">
        <v>17497.77</v>
      </c>
      <c r="K918" s="191"/>
      <c r="L918" s="180" t="s">
        <v>67</v>
      </c>
      <c r="M918" s="180" t="s">
        <v>14</v>
      </c>
      <c r="N918" s="184">
        <v>8888.8799999999992</v>
      </c>
      <c r="O918" s="184">
        <v>9780</v>
      </c>
      <c r="P918" s="184">
        <v>0</v>
      </c>
      <c r="Q918" s="184">
        <v>7692</v>
      </c>
      <c r="R918" s="184">
        <v>9780</v>
      </c>
      <c r="S918" s="184"/>
      <c r="T918" s="192">
        <v>41609</v>
      </c>
      <c r="U918" s="193">
        <v>1</v>
      </c>
      <c r="V918" s="39"/>
      <c r="W918" s="36">
        <v>7692</v>
      </c>
      <c r="X918" s="37">
        <v>0</v>
      </c>
      <c r="Y918" s="38" t="s">
        <v>61</v>
      </c>
      <c r="Z918" s="36">
        <v>0</v>
      </c>
      <c r="AA918" s="164">
        <v>8.0000583200897868E-2</v>
      </c>
      <c r="AC918" s="165"/>
    </row>
    <row r="919" spans="1:29" ht="15.75" x14ac:dyDescent="0.25">
      <c r="A919" s="180" t="s">
        <v>1971</v>
      </c>
      <c r="B919" s="188" t="s">
        <v>1972</v>
      </c>
      <c r="C919" s="188"/>
      <c r="D919" s="176" t="s">
        <v>56</v>
      </c>
      <c r="E919" s="189">
        <v>41575</v>
      </c>
      <c r="F919" s="178">
        <v>41578</v>
      </c>
      <c r="G919" s="180"/>
      <c r="H919" s="180" t="s">
        <v>78</v>
      </c>
      <c r="I919" s="180" t="s">
        <v>97</v>
      </c>
      <c r="J919" s="187">
        <v>282668.48</v>
      </c>
      <c r="K919" s="191"/>
      <c r="L919" s="180" t="s">
        <v>1258</v>
      </c>
      <c r="M919" s="180" t="s">
        <v>12</v>
      </c>
      <c r="N919" s="184">
        <v>387203</v>
      </c>
      <c r="O919" s="184">
        <v>25590</v>
      </c>
      <c r="P919" s="184">
        <v>0</v>
      </c>
      <c r="Q919" s="184">
        <v>335067.2</v>
      </c>
      <c r="R919" s="184">
        <v>455560</v>
      </c>
      <c r="S919" s="184"/>
      <c r="T919" s="192">
        <v>41548</v>
      </c>
      <c r="U919" s="193">
        <v>5.6172622706119939E-2</v>
      </c>
      <c r="V919" s="39"/>
      <c r="W919" s="36">
        <v>335067.2</v>
      </c>
      <c r="X919" s="37">
        <v>0</v>
      </c>
      <c r="Y919" s="38" t="s">
        <v>61</v>
      </c>
      <c r="Z919" s="36">
        <v>0</v>
      </c>
      <c r="AA919" s="164">
        <v>7.9998169372658356E-2</v>
      </c>
      <c r="AC919" s="165"/>
    </row>
    <row r="920" spans="1:29" ht="15.75" x14ac:dyDescent="0.25">
      <c r="A920" s="180" t="s">
        <v>1973</v>
      </c>
      <c r="B920" s="188" t="s">
        <v>1974</v>
      </c>
      <c r="C920" s="188"/>
      <c r="D920" s="176" t="s">
        <v>56</v>
      </c>
      <c r="E920" s="189">
        <v>41493</v>
      </c>
      <c r="F920" s="178" t="s">
        <v>57</v>
      </c>
      <c r="G920" s="180"/>
      <c r="H920" s="180" t="s">
        <v>58</v>
      </c>
      <c r="I920" s="180" t="s">
        <v>59</v>
      </c>
      <c r="J920" s="187">
        <v>5001.37</v>
      </c>
      <c r="K920" s="191"/>
      <c r="L920" s="180" t="s">
        <v>60</v>
      </c>
      <c r="M920" s="180" t="s">
        <v>12</v>
      </c>
      <c r="N920" s="184">
        <v>8454.39</v>
      </c>
      <c r="O920" s="184">
        <v>0</v>
      </c>
      <c r="P920" s="184">
        <v>0</v>
      </c>
      <c r="Q920" s="184">
        <v>7183</v>
      </c>
      <c r="R920" s="184">
        <v>9300</v>
      </c>
      <c r="S920" s="184"/>
      <c r="T920" s="192">
        <v>41487</v>
      </c>
      <c r="U920" s="193" t="s">
        <v>57</v>
      </c>
      <c r="V920" s="39"/>
      <c r="W920" s="36">
        <v>7183</v>
      </c>
      <c r="X920" s="37">
        <v>0</v>
      </c>
      <c r="Y920" s="38" t="s">
        <v>61</v>
      </c>
      <c r="Z920" s="36">
        <v>0</v>
      </c>
      <c r="AA920" s="164">
        <v>9.9999869890095905E-2</v>
      </c>
      <c r="AC920" s="165"/>
    </row>
    <row r="921" spans="1:29" ht="15.75" x14ac:dyDescent="0.25">
      <c r="A921" s="180" t="s">
        <v>1975</v>
      </c>
      <c r="B921" s="188" t="s">
        <v>1976</v>
      </c>
      <c r="C921" s="188"/>
      <c r="D921" s="176" t="s">
        <v>56</v>
      </c>
      <c r="E921" s="189">
        <v>41508</v>
      </c>
      <c r="F921" s="178" t="s">
        <v>57</v>
      </c>
      <c r="G921" s="180"/>
      <c r="H921" s="180" t="s">
        <v>58</v>
      </c>
      <c r="I921" s="180" t="s">
        <v>97</v>
      </c>
      <c r="J921" s="187">
        <v>9989.02</v>
      </c>
      <c r="K921" s="191"/>
      <c r="L921" s="180" t="s">
        <v>67</v>
      </c>
      <c r="M921" s="180" t="s">
        <v>14</v>
      </c>
      <c r="N921" s="184">
        <v>7039.25</v>
      </c>
      <c r="O921" s="184">
        <v>7740</v>
      </c>
      <c r="P921" s="184">
        <v>0</v>
      </c>
      <c r="Q921" s="184">
        <v>7663</v>
      </c>
      <c r="R921" s="184">
        <v>9989</v>
      </c>
      <c r="S921" s="184"/>
      <c r="T921" s="192">
        <v>41487</v>
      </c>
      <c r="U921" s="193">
        <v>0.77485233757132843</v>
      </c>
      <c r="V921" s="39" t="s">
        <v>180</v>
      </c>
      <c r="W921" s="36">
        <v>5980.67</v>
      </c>
      <c r="X921" s="37">
        <v>-1682.33</v>
      </c>
      <c r="Y921" s="38" t="s">
        <v>61</v>
      </c>
      <c r="Z921" s="36">
        <v>-1682.33</v>
      </c>
      <c r="AA921" s="164">
        <v>0.1000002203360173</v>
      </c>
      <c r="AC921" s="165"/>
    </row>
    <row r="922" spans="1:29" ht="15.75" x14ac:dyDescent="0.25">
      <c r="A922" s="180" t="s">
        <v>1977</v>
      </c>
      <c r="B922" s="188" t="s">
        <v>1978</v>
      </c>
      <c r="C922" s="188"/>
      <c r="D922" s="176" t="s">
        <v>56</v>
      </c>
      <c r="E922" s="189">
        <v>41493</v>
      </c>
      <c r="F922" s="178" t="s">
        <v>57</v>
      </c>
      <c r="G922" s="180"/>
      <c r="H922" s="180" t="s">
        <v>58</v>
      </c>
      <c r="I922" s="180" t="s">
        <v>103</v>
      </c>
      <c r="J922" s="187">
        <v>44705.14</v>
      </c>
      <c r="K922" s="191"/>
      <c r="L922" s="180" t="s">
        <v>64</v>
      </c>
      <c r="M922" s="180" t="s">
        <v>12</v>
      </c>
      <c r="N922" s="184">
        <v>27373.49</v>
      </c>
      <c r="O922" s="184">
        <v>3780</v>
      </c>
      <c r="P922" s="184">
        <v>0</v>
      </c>
      <c r="Q922" s="184">
        <v>23257</v>
      </c>
      <c r="R922" s="184">
        <v>43020</v>
      </c>
      <c r="S922" s="184"/>
      <c r="T922" s="192">
        <v>41487</v>
      </c>
      <c r="U922" s="193">
        <v>8.7866108786610872E-2</v>
      </c>
      <c r="V922" s="39"/>
      <c r="W922" s="36">
        <v>23257</v>
      </c>
      <c r="X922" s="37">
        <v>0</v>
      </c>
      <c r="Y922" s="38" t="s">
        <v>61</v>
      </c>
      <c r="Z922" s="36">
        <v>0</v>
      </c>
      <c r="AA922" s="164">
        <v>0.10000004018486641</v>
      </c>
      <c r="AC922" s="165"/>
    </row>
    <row r="923" spans="1:29" ht="15.75" x14ac:dyDescent="0.25">
      <c r="A923" s="180" t="s">
        <v>1979</v>
      </c>
      <c r="B923" s="188" t="s">
        <v>1980</v>
      </c>
      <c r="C923" s="188"/>
      <c r="D923" s="176" t="s">
        <v>56</v>
      </c>
      <c r="E923" s="189">
        <v>41479</v>
      </c>
      <c r="F923" s="178">
        <v>41795</v>
      </c>
      <c r="G923" s="180"/>
      <c r="H923" s="180" t="s">
        <v>58</v>
      </c>
      <c r="I923" s="180" t="s">
        <v>103</v>
      </c>
      <c r="J923" s="187">
        <v>410870.46</v>
      </c>
      <c r="K923" s="191"/>
      <c r="L923" s="180" t="s">
        <v>223</v>
      </c>
      <c r="M923" s="180" t="s">
        <v>16</v>
      </c>
      <c r="N923" s="184">
        <v>9300.27</v>
      </c>
      <c r="O923" s="184">
        <v>560473.28</v>
      </c>
      <c r="P923" s="184">
        <v>0</v>
      </c>
      <c r="Q923" s="184">
        <v>8048</v>
      </c>
      <c r="R923" s="184">
        <v>411870</v>
      </c>
      <c r="S923" s="184"/>
      <c r="T923" s="192">
        <v>41456</v>
      </c>
      <c r="U923" s="193">
        <v>1.3608014179231311</v>
      </c>
      <c r="V923" s="39" t="s">
        <v>98</v>
      </c>
      <c r="W923" s="36">
        <v>8048</v>
      </c>
      <c r="X923" s="37">
        <v>0</v>
      </c>
      <c r="Y923" s="38" t="s">
        <v>61</v>
      </c>
      <c r="Z923" s="36">
        <v>0</v>
      </c>
      <c r="AA923" s="164">
        <v>8.0000139350810962E-2</v>
      </c>
      <c r="AC923" s="165"/>
    </row>
    <row r="924" spans="1:29" ht="15.75" x14ac:dyDescent="0.25">
      <c r="A924" s="180" t="s">
        <v>1981</v>
      </c>
      <c r="B924" s="188" t="s">
        <v>1982</v>
      </c>
      <c r="C924" s="188"/>
      <c r="D924" s="176" t="s">
        <v>56</v>
      </c>
      <c r="E924" s="189">
        <v>41479</v>
      </c>
      <c r="F924" s="178">
        <v>41795</v>
      </c>
      <c r="G924" s="180"/>
      <c r="H924" s="180" t="s">
        <v>58</v>
      </c>
      <c r="I924" s="180" t="s">
        <v>103</v>
      </c>
      <c r="J924" s="187">
        <v>387720</v>
      </c>
      <c r="K924" s="191"/>
      <c r="L924" s="180" t="s">
        <v>430</v>
      </c>
      <c r="M924" s="180" t="s">
        <v>16</v>
      </c>
      <c r="N924" s="184">
        <v>9300.27</v>
      </c>
      <c r="O924" s="184">
        <v>528758.57000000007</v>
      </c>
      <c r="P924" s="184">
        <v>0</v>
      </c>
      <c r="Q924" s="184">
        <v>8048</v>
      </c>
      <c r="R924" s="184">
        <v>388720</v>
      </c>
      <c r="S924" s="184"/>
      <c r="T924" s="192">
        <v>41456</v>
      </c>
      <c r="U924" s="193">
        <v>1.3602556338752831</v>
      </c>
      <c r="V924" s="39" t="s">
        <v>98</v>
      </c>
      <c r="W924" s="36">
        <v>8048</v>
      </c>
      <c r="X924" s="37">
        <v>0</v>
      </c>
      <c r="Y924" s="38" t="s">
        <v>61</v>
      </c>
      <c r="Z924" s="36">
        <v>0</v>
      </c>
      <c r="AA924" s="164">
        <v>8.0000139350810962E-2</v>
      </c>
      <c r="AC924" s="165"/>
    </row>
    <row r="925" spans="1:29" ht="15.75" x14ac:dyDescent="0.25">
      <c r="A925" s="180" t="s">
        <v>1983</v>
      </c>
      <c r="B925" s="188" t="s">
        <v>1984</v>
      </c>
      <c r="C925" s="188"/>
      <c r="D925" s="176" t="s">
        <v>56</v>
      </c>
      <c r="E925" s="189">
        <v>41487</v>
      </c>
      <c r="F925" s="178" t="s">
        <v>57</v>
      </c>
      <c r="G925" s="180"/>
      <c r="H925" s="180" t="s">
        <v>58</v>
      </c>
      <c r="I925" s="180" t="s">
        <v>59</v>
      </c>
      <c r="J925" s="187">
        <v>2371.3200000000002</v>
      </c>
      <c r="K925" s="191"/>
      <c r="L925" s="180" t="s">
        <v>67</v>
      </c>
      <c r="M925" s="180" t="s">
        <v>14</v>
      </c>
      <c r="N925" s="184">
        <v>3009.59</v>
      </c>
      <c r="O925" s="184">
        <v>1840</v>
      </c>
      <c r="P925" s="184">
        <v>0</v>
      </c>
      <c r="Q925" s="184">
        <v>2557</v>
      </c>
      <c r="R925" s="184">
        <v>3310</v>
      </c>
      <c r="S925" s="184"/>
      <c r="T925" s="192">
        <v>41487</v>
      </c>
      <c r="U925" s="193">
        <v>0.5558912386706949</v>
      </c>
      <c r="V925" s="39"/>
      <c r="W925" s="36">
        <v>2557</v>
      </c>
      <c r="X925" s="37">
        <v>0</v>
      </c>
      <c r="Y925" s="38" t="s">
        <v>61</v>
      </c>
      <c r="Z925" s="36">
        <v>0</v>
      </c>
      <c r="AA925" s="164">
        <v>0.10000036549841185</v>
      </c>
      <c r="AC925" s="165"/>
    </row>
    <row r="926" spans="1:29" ht="15.75" x14ac:dyDescent="0.25">
      <c r="A926" s="180" t="s">
        <v>1985</v>
      </c>
      <c r="B926" s="188" t="s">
        <v>1986</v>
      </c>
      <c r="C926" s="188"/>
      <c r="D926" s="176" t="s">
        <v>56</v>
      </c>
      <c r="E926" s="189">
        <v>41765</v>
      </c>
      <c r="F926" s="178" t="s">
        <v>57</v>
      </c>
      <c r="G926" s="180"/>
      <c r="H926" s="180" t="s">
        <v>58</v>
      </c>
      <c r="I926" s="180" t="s">
        <v>103</v>
      </c>
      <c r="J926" s="187">
        <v>57017.31</v>
      </c>
      <c r="K926" s="191"/>
      <c r="L926" s="180" t="s">
        <v>223</v>
      </c>
      <c r="M926" s="180" t="s">
        <v>16</v>
      </c>
      <c r="N926" s="184">
        <v>4264.16</v>
      </c>
      <c r="O926" s="184">
        <v>55210</v>
      </c>
      <c r="P926" s="184">
        <v>0</v>
      </c>
      <c r="Q926" s="184">
        <v>3690</v>
      </c>
      <c r="R926" s="184">
        <v>55210</v>
      </c>
      <c r="S926" s="184"/>
      <c r="T926" s="192">
        <v>41760</v>
      </c>
      <c r="U926" s="193">
        <v>1</v>
      </c>
      <c r="V926" s="39" t="s">
        <v>98</v>
      </c>
      <c r="W926" s="36">
        <v>3690</v>
      </c>
      <c r="X926" s="37">
        <v>0</v>
      </c>
      <c r="Y926" s="38" t="s">
        <v>61</v>
      </c>
      <c r="Z926" s="36">
        <v>0</v>
      </c>
      <c r="AA926" s="164">
        <v>7.9998986905756686E-2</v>
      </c>
      <c r="AC926" s="165"/>
    </row>
    <row r="927" spans="1:29" ht="15.75" x14ac:dyDescent="0.25">
      <c r="A927" s="180" t="s">
        <v>1987</v>
      </c>
      <c r="B927" s="188" t="s">
        <v>1988</v>
      </c>
      <c r="C927" s="188"/>
      <c r="D927" s="176" t="s">
        <v>56</v>
      </c>
      <c r="E927" s="189">
        <v>41508</v>
      </c>
      <c r="F927" s="178" t="s">
        <v>57</v>
      </c>
      <c r="G927" s="180"/>
      <c r="H927" s="180" t="s">
        <v>58</v>
      </c>
      <c r="I927" s="180" t="s">
        <v>97</v>
      </c>
      <c r="J927" s="187">
        <v>9033.3799999999992</v>
      </c>
      <c r="K927" s="191"/>
      <c r="L927" s="180" t="s">
        <v>64</v>
      </c>
      <c r="M927" s="180" t="s">
        <v>12</v>
      </c>
      <c r="N927" s="184">
        <v>40358.15</v>
      </c>
      <c r="O927" s="184">
        <v>7480</v>
      </c>
      <c r="P927" s="184">
        <v>0</v>
      </c>
      <c r="Q927" s="184">
        <v>34289</v>
      </c>
      <c r="R927" s="184">
        <v>53630</v>
      </c>
      <c r="S927" s="184"/>
      <c r="T927" s="192">
        <v>41487</v>
      </c>
      <c r="U927" s="193">
        <v>0.13947417490210703</v>
      </c>
      <c r="V927" s="39"/>
      <c r="W927" s="36">
        <v>34289</v>
      </c>
      <c r="X927" s="37">
        <v>0</v>
      </c>
      <c r="Y927" s="38" t="s">
        <v>61</v>
      </c>
      <c r="Z927" s="36">
        <v>0</v>
      </c>
      <c r="AA927" s="164">
        <v>9.9999918232134943E-2</v>
      </c>
      <c r="AC927" s="165"/>
    </row>
    <row r="928" spans="1:29" ht="15.75" x14ac:dyDescent="0.25">
      <c r="A928" s="180" t="s">
        <v>1989</v>
      </c>
      <c r="B928" s="188" t="s">
        <v>1990</v>
      </c>
      <c r="C928" s="188"/>
      <c r="D928" s="176" t="s">
        <v>56</v>
      </c>
      <c r="E928" s="189">
        <v>41534</v>
      </c>
      <c r="F928" s="178" t="s">
        <v>57</v>
      </c>
      <c r="G928" s="180"/>
      <c r="H928" s="180" t="s">
        <v>58</v>
      </c>
      <c r="I928" s="180" t="s">
        <v>97</v>
      </c>
      <c r="J928" s="187">
        <v>39327.620000000003</v>
      </c>
      <c r="K928" s="191"/>
      <c r="L928" s="180" t="s">
        <v>235</v>
      </c>
      <c r="M928" s="180" t="s">
        <v>12</v>
      </c>
      <c r="N928" s="184">
        <v>33673.97</v>
      </c>
      <c r="O928" s="184">
        <v>4210</v>
      </c>
      <c r="P928" s="184">
        <v>0</v>
      </c>
      <c r="Q928" s="184">
        <v>28610</v>
      </c>
      <c r="R928" s="184">
        <v>37040</v>
      </c>
      <c r="S928" s="184"/>
      <c r="T928" s="192">
        <v>41518</v>
      </c>
      <c r="U928" s="193">
        <v>0.11366090712742981</v>
      </c>
      <c r="V928" s="39"/>
      <c r="W928" s="36">
        <v>28610</v>
      </c>
      <c r="X928" s="37">
        <v>0</v>
      </c>
      <c r="Y928" s="38" t="s">
        <v>61</v>
      </c>
      <c r="Z928" s="36">
        <v>0</v>
      </c>
      <c r="AA928" s="164">
        <v>0.10000000000000009</v>
      </c>
      <c r="AC928" s="165"/>
    </row>
    <row r="929" spans="1:29" ht="15.75" x14ac:dyDescent="0.25">
      <c r="A929" s="180" t="s">
        <v>1991</v>
      </c>
      <c r="B929" s="188" t="s">
        <v>1992</v>
      </c>
      <c r="C929" s="188"/>
      <c r="D929" s="176" t="s">
        <v>56</v>
      </c>
      <c r="E929" s="189">
        <v>41898</v>
      </c>
      <c r="F929" s="178">
        <v>41694</v>
      </c>
      <c r="G929" s="180"/>
      <c r="H929" s="180" t="s">
        <v>58</v>
      </c>
      <c r="I929" s="180" t="s">
        <v>103</v>
      </c>
      <c r="J929" s="187">
        <v>6835.21</v>
      </c>
      <c r="K929" s="191"/>
      <c r="L929" s="180" t="s">
        <v>67</v>
      </c>
      <c r="M929" s="180" t="s">
        <v>14</v>
      </c>
      <c r="N929" s="184">
        <v>6835.21</v>
      </c>
      <c r="O929" s="184">
        <v>21100</v>
      </c>
      <c r="P929" s="184">
        <v>0</v>
      </c>
      <c r="Q929" s="184">
        <v>5755</v>
      </c>
      <c r="R929" s="184">
        <v>27935.21</v>
      </c>
      <c r="S929" s="184"/>
      <c r="T929" s="192">
        <v>41671</v>
      </c>
      <c r="U929" s="193">
        <v>0.75531918321000635</v>
      </c>
      <c r="V929" s="39" t="s">
        <v>98</v>
      </c>
      <c r="W929" s="36">
        <v>5755</v>
      </c>
      <c r="X929" s="37">
        <v>0</v>
      </c>
      <c r="Y929" s="38" t="s">
        <v>61</v>
      </c>
      <c r="Z929" s="36">
        <v>0</v>
      </c>
      <c r="AA929" s="164">
        <v>0.1099994316198023</v>
      </c>
      <c r="AC929" s="165"/>
    </row>
    <row r="930" spans="1:29" ht="15.75" x14ac:dyDescent="0.25">
      <c r="A930" s="180" t="s">
        <v>1993</v>
      </c>
      <c r="B930" s="188" t="s">
        <v>1994</v>
      </c>
      <c r="C930" s="188"/>
      <c r="D930" s="176" t="s">
        <v>56</v>
      </c>
      <c r="E930" s="189">
        <v>41578</v>
      </c>
      <c r="F930" s="178" t="s">
        <v>57</v>
      </c>
      <c r="G930" s="180"/>
      <c r="H930" s="180" t="s">
        <v>58</v>
      </c>
      <c r="I930" s="180" t="s">
        <v>97</v>
      </c>
      <c r="J930" s="187">
        <v>12037.95</v>
      </c>
      <c r="K930" s="191"/>
      <c r="L930" s="180" t="s">
        <v>106</v>
      </c>
      <c r="M930" s="180" t="s">
        <v>14</v>
      </c>
      <c r="N930" s="184">
        <v>24149.5</v>
      </c>
      <c r="O930" s="184">
        <v>26560</v>
      </c>
      <c r="P930" s="184">
        <v>0</v>
      </c>
      <c r="Q930" s="184">
        <v>20333</v>
      </c>
      <c r="R930" s="184">
        <v>26560</v>
      </c>
      <c r="S930" s="184"/>
      <c r="T930" s="192">
        <v>41548</v>
      </c>
      <c r="U930" s="193">
        <v>1</v>
      </c>
      <c r="V930" s="39" t="s">
        <v>654</v>
      </c>
      <c r="W930" s="36">
        <v>20333</v>
      </c>
      <c r="X930" s="37">
        <v>0</v>
      </c>
      <c r="Y930" s="38" t="s">
        <v>61</v>
      </c>
      <c r="Z930" s="36">
        <v>0</v>
      </c>
      <c r="AA930" s="164">
        <v>0.10999981154892535</v>
      </c>
      <c r="AC930" s="165"/>
    </row>
    <row r="931" spans="1:29" ht="15.75" x14ac:dyDescent="0.25">
      <c r="A931" s="180" t="s">
        <v>1995</v>
      </c>
      <c r="B931" s="188" t="s">
        <v>1996</v>
      </c>
      <c r="C931" s="188"/>
      <c r="D931" s="176" t="s">
        <v>56</v>
      </c>
      <c r="E931" s="189">
        <v>41529</v>
      </c>
      <c r="F931" s="178" t="s">
        <v>57</v>
      </c>
      <c r="G931" s="180"/>
      <c r="H931" s="180" t="s">
        <v>58</v>
      </c>
      <c r="I931" s="180" t="s">
        <v>103</v>
      </c>
      <c r="J931" s="187">
        <v>18874.98</v>
      </c>
      <c r="K931" s="191"/>
      <c r="L931" s="180" t="s">
        <v>67</v>
      </c>
      <c r="M931" s="180" t="s">
        <v>14</v>
      </c>
      <c r="N931" s="184">
        <v>13034.18</v>
      </c>
      <c r="O931" s="184">
        <v>13410</v>
      </c>
      <c r="P931" s="184">
        <v>0</v>
      </c>
      <c r="Q931" s="184">
        <v>11074.07</v>
      </c>
      <c r="R931" s="184">
        <v>14340</v>
      </c>
      <c r="S931" s="184"/>
      <c r="T931" s="192">
        <v>41518</v>
      </c>
      <c r="U931" s="193">
        <v>0.93514644351464438</v>
      </c>
      <c r="V931" s="39"/>
      <c r="W931" s="36">
        <v>11074.07</v>
      </c>
      <c r="X931" s="37">
        <v>0</v>
      </c>
      <c r="Y931" s="38" t="s">
        <v>61</v>
      </c>
      <c r="Z931" s="36">
        <v>0</v>
      </c>
      <c r="AA931" s="164">
        <v>9.9999967086538133E-2</v>
      </c>
      <c r="AC931" s="165"/>
    </row>
    <row r="932" spans="1:29" ht="15.75" x14ac:dyDescent="0.25">
      <c r="A932" s="180" t="s">
        <v>1997</v>
      </c>
      <c r="B932" s="188" t="s">
        <v>1998</v>
      </c>
      <c r="C932" s="188"/>
      <c r="D932" s="176" t="s">
        <v>56</v>
      </c>
      <c r="E932" s="189">
        <v>41505</v>
      </c>
      <c r="F932" s="178">
        <v>41507</v>
      </c>
      <c r="G932" s="180"/>
      <c r="H932" s="180" t="s">
        <v>78</v>
      </c>
      <c r="I932" s="180" t="s">
        <v>97</v>
      </c>
      <c r="J932" s="187">
        <v>6356.64</v>
      </c>
      <c r="K932" s="191"/>
      <c r="L932" s="180" t="s">
        <v>82</v>
      </c>
      <c r="M932" s="180" t="s">
        <v>14</v>
      </c>
      <c r="N932" s="184">
        <v>82982.95</v>
      </c>
      <c r="O932" s="184">
        <v>65490</v>
      </c>
      <c r="P932" s="184">
        <v>0</v>
      </c>
      <c r="Q932" s="184">
        <v>69868.61</v>
      </c>
      <c r="R932" s="184">
        <v>104480</v>
      </c>
      <c r="S932" s="184"/>
      <c r="T932" s="192">
        <v>41487</v>
      </c>
      <c r="U932" s="193">
        <v>0.62681852986217457</v>
      </c>
      <c r="V932" s="39" t="s">
        <v>654</v>
      </c>
      <c r="W932" s="36">
        <v>69868.61</v>
      </c>
      <c r="X932" s="37">
        <v>0</v>
      </c>
      <c r="Y932" s="38" t="s">
        <v>61</v>
      </c>
      <c r="Z932" s="36">
        <v>0</v>
      </c>
      <c r="AA932" s="164">
        <v>0.11000002545498844</v>
      </c>
      <c r="AC932" s="165"/>
    </row>
    <row r="933" spans="1:29" ht="15.75" x14ac:dyDescent="0.25">
      <c r="A933" s="180" t="s">
        <v>1999</v>
      </c>
      <c r="B933" s="188" t="s">
        <v>2000</v>
      </c>
      <c r="C933" s="188"/>
      <c r="D933" s="176" t="s">
        <v>56</v>
      </c>
      <c r="E933" s="189">
        <v>41491</v>
      </c>
      <c r="F933" s="178">
        <v>41505</v>
      </c>
      <c r="G933" s="180"/>
      <c r="H933" s="180" t="s">
        <v>78</v>
      </c>
      <c r="I933" s="180" t="s">
        <v>97</v>
      </c>
      <c r="J933" s="187">
        <v>49392.04</v>
      </c>
      <c r="K933" s="191"/>
      <c r="L933" s="180" t="s">
        <v>67</v>
      </c>
      <c r="M933" s="180" t="s">
        <v>14</v>
      </c>
      <c r="N933" s="184">
        <v>58850</v>
      </c>
      <c r="O933" s="184">
        <v>64740</v>
      </c>
      <c r="P933" s="184">
        <v>0</v>
      </c>
      <c r="Q933" s="184">
        <v>50000</v>
      </c>
      <c r="R933" s="184">
        <v>64740</v>
      </c>
      <c r="S933" s="184"/>
      <c r="T933" s="192">
        <v>41487</v>
      </c>
      <c r="U933" s="193">
        <v>1</v>
      </c>
      <c r="V933" s="39" t="s">
        <v>1111</v>
      </c>
      <c r="W933" s="36">
        <v>50000</v>
      </c>
      <c r="X933" s="37">
        <v>0</v>
      </c>
      <c r="Y933" s="38" t="s">
        <v>61</v>
      </c>
      <c r="Z933" s="36">
        <v>0</v>
      </c>
      <c r="AA933" s="164">
        <v>0.10000000000000009</v>
      </c>
      <c r="AC933" s="165"/>
    </row>
    <row r="934" spans="1:29" ht="15.75" x14ac:dyDescent="0.25">
      <c r="A934" s="180" t="s">
        <v>2001</v>
      </c>
      <c r="B934" s="188" t="s">
        <v>2002</v>
      </c>
      <c r="C934" s="188"/>
      <c r="D934" s="176" t="s">
        <v>56</v>
      </c>
      <c r="E934" s="189">
        <v>41506</v>
      </c>
      <c r="F934" s="178">
        <v>41509</v>
      </c>
      <c r="G934" s="180"/>
      <c r="H934" s="180" t="s">
        <v>78</v>
      </c>
      <c r="I934" s="180" t="s">
        <v>103</v>
      </c>
      <c r="J934" s="187">
        <v>47753.3</v>
      </c>
      <c r="K934" s="191"/>
      <c r="L934" s="180" t="s">
        <v>64</v>
      </c>
      <c r="M934" s="180" t="s">
        <v>12</v>
      </c>
      <c r="N934" s="184">
        <v>73179.98</v>
      </c>
      <c r="O934" s="184">
        <v>18930</v>
      </c>
      <c r="P934" s="184">
        <v>0</v>
      </c>
      <c r="Q934" s="184">
        <v>74523</v>
      </c>
      <c r="R934" s="184">
        <v>109390</v>
      </c>
      <c r="S934" s="184"/>
      <c r="T934" s="192">
        <v>41487</v>
      </c>
      <c r="U934" s="193">
        <v>0.17305055306700795</v>
      </c>
      <c r="V934" s="39" t="s">
        <v>661</v>
      </c>
      <c r="W934" s="36">
        <v>62175</v>
      </c>
      <c r="X934" s="37">
        <v>-12348</v>
      </c>
      <c r="Y934" s="38" t="s">
        <v>61</v>
      </c>
      <c r="Z934" s="36">
        <v>-12348</v>
      </c>
      <c r="AA934" s="164">
        <v>0.10000007515717235</v>
      </c>
      <c r="AC934" s="165"/>
    </row>
    <row r="935" spans="1:29" ht="15.75" x14ac:dyDescent="0.25">
      <c r="A935" s="180" t="s">
        <v>2003</v>
      </c>
      <c r="B935" s="188" t="s">
        <v>2004</v>
      </c>
      <c r="C935" s="188"/>
      <c r="D935" s="176" t="s">
        <v>56</v>
      </c>
      <c r="E935" s="189">
        <v>41698</v>
      </c>
      <c r="F935" s="178" t="s">
        <v>57</v>
      </c>
      <c r="G935" s="180"/>
      <c r="H935" s="180" t="s">
        <v>58</v>
      </c>
      <c r="I935" s="180" t="s">
        <v>97</v>
      </c>
      <c r="J935" s="187">
        <v>5364.52</v>
      </c>
      <c r="K935" s="191"/>
      <c r="L935" s="180" t="s">
        <v>67</v>
      </c>
      <c r="M935" s="180" t="s">
        <v>14</v>
      </c>
      <c r="N935" s="184">
        <v>3184.83</v>
      </c>
      <c r="O935" s="184">
        <v>30050</v>
      </c>
      <c r="P935" s="184">
        <v>0</v>
      </c>
      <c r="Q935" s="184">
        <v>2756</v>
      </c>
      <c r="R935" s="184">
        <v>30050</v>
      </c>
      <c r="S935" s="184"/>
      <c r="T935" s="192">
        <v>41671</v>
      </c>
      <c r="U935" s="193">
        <v>1</v>
      </c>
      <c r="V935" s="39" t="s">
        <v>98</v>
      </c>
      <c r="W935" s="36">
        <v>2756</v>
      </c>
      <c r="X935" s="37">
        <v>0</v>
      </c>
      <c r="Y935" s="38" t="s">
        <v>61</v>
      </c>
      <c r="Z935" s="36">
        <v>0</v>
      </c>
      <c r="AA935" s="164">
        <v>7.9998779214085047E-2</v>
      </c>
      <c r="AC935" s="165"/>
    </row>
    <row r="936" spans="1:29" ht="15.75" x14ac:dyDescent="0.25">
      <c r="A936" s="180" t="s">
        <v>2005</v>
      </c>
      <c r="B936" s="188" t="s">
        <v>2006</v>
      </c>
      <c r="C936" s="188"/>
      <c r="D936" s="176" t="s">
        <v>56</v>
      </c>
      <c r="E936" s="189">
        <v>41939</v>
      </c>
      <c r="F936" s="178">
        <v>41942</v>
      </c>
      <c r="G936" s="180"/>
      <c r="H936" s="180" t="s">
        <v>78</v>
      </c>
      <c r="I936" s="180"/>
      <c r="J936" s="187"/>
      <c r="K936" s="191"/>
      <c r="L936" s="180" t="s">
        <v>111</v>
      </c>
      <c r="M936" s="180" t="s">
        <v>12</v>
      </c>
      <c r="N936" s="184">
        <v>270240.94</v>
      </c>
      <c r="O936" s="184">
        <v>31040</v>
      </c>
      <c r="P936" s="184">
        <v>0</v>
      </c>
      <c r="Q936" s="184">
        <v>227533</v>
      </c>
      <c r="R936" s="184">
        <v>327160</v>
      </c>
      <c r="S936" s="184"/>
      <c r="T936" s="192">
        <v>41913</v>
      </c>
      <c r="U936" s="193">
        <v>9.4877124342829203E-2</v>
      </c>
      <c r="V936" s="39"/>
      <c r="W936" s="36">
        <v>227533</v>
      </c>
      <c r="X936" s="37">
        <v>0</v>
      </c>
      <c r="Y936" s="38" t="s">
        <v>61</v>
      </c>
      <c r="Z936" s="36">
        <v>0</v>
      </c>
      <c r="AA936" s="164">
        <v>0.10999998315947268</v>
      </c>
      <c r="AC936" s="165"/>
    </row>
    <row r="937" spans="1:29" ht="15.75" x14ac:dyDescent="0.25">
      <c r="A937" s="180" t="s">
        <v>2007</v>
      </c>
      <c r="B937" s="188" t="s">
        <v>2008</v>
      </c>
      <c r="C937" s="188"/>
      <c r="D937" s="176" t="s">
        <v>56</v>
      </c>
      <c r="E937" s="189">
        <v>41508</v>
      </c>
      <c r="F937" s="178" t="s">
        <v>57</v>
      </c>
      <c r="G937" s="180"/>
      <c r="H937" s="180" t="s">
        <v>58</v>
      </c>
      <c r="I937" s="180" t="s">
        <v>97</v>
      </c>
      <c r="J937" s="187">
        <v>7862.8</v>
      </c>
      <c r="K937" s="191"/>
      <c r="L937" s="180" t="s">
        <v>67</v>
      </c>
      <c r="M937" s="180" t="s">
        <v>14</v>
      </c>
      <c r="N937" s="184">
        <v>20346.25</v>
      </c>
      <c r="O937" s="184">
        <v>22380</v>
      </c>
      <c r="P937" s="184">
        <v>0</v>
      </c>
      <c r="Q937" s="184">
        <v>17130.8</v>
      </c>
      <c r="R937" s="184">
        <v>22380</v>
      </c>
      <c r="S937" s="184"/>
      <c r="T937" s="192">
        <v>41487</v>
      </c>
      <c r="U937" s="193">
        <v>1</v>
      </c>
      <c r="V937" s="39" t="s">
        <v>960</v>
      </c>
      <c r="W937" s="36">
        <v>17130.8</v>
      </c>
      <c r="X937" s="37">
        <v>0</v>
      </c>
      <c r="Y937" s="38" t="s">
        <v>61</v>
      </c>
      <c r="Z937" s="36">
        <v>0</v>
      </c>
      <c r="AA937" s="164">
        <v>0.10999993671561459</v>
      </c>
      <c r="AC937" s="165"/>
    </row>
    <row r="938" spans="1:29" ht="15.75" x14ac:dyDescent="0.25">
      <c r="A938" s="180" t="s">
        <v>2009</v>
      </c>
      <c r="B938" s="188" t="s">
        <v>2010</v>
      </c>
      <c r="C938" s="188"/>
      <c r="D938" s="176" t="s">
        <v>56</v>
      </c>
      <c r="E938" s="189">
        <v>41508</v>
      </c>
      <c r="F938" s="178" t="s">
        <v>57</v>
      </c>
      <c r="G938" s="180"/>
      <c r="H938" s="180" t="s">
        <v>58</v>
      </c>
      <c r="I938" s="180" t="s">
        <v>97</v>
      </c>
      <c r="J938" s="187">
        <v>3069.87</v>
      </c>
      <c r="K938" s="191"/>
      <c r="L938" s="180" t="s">
        <v>235</v>
      </c>
      <c r="M938" s="180" t="s">
        <v>12</v>
      </c>
      <c r="N938" s="184">
        <v>6322.28</v>
      </c>
      <c r="O938" s="184">
        <v>0</v>
      </c>
      <c r="P938" s="184">
        <v>0</v>
      </c>
      <c r="Q938" s="184">
        <v>5371.52</v>
      </c>
      <c r="R938" s="184">
        <v>6950</v>
      </c>
      <c r="S938" s="184"/>
      <c r="T938" s="192">
        <v>41487</v>
      </c>
      <c r="U938" s="193" t="s">
        <v>57</v>
      </c>
      <c r="V938" s="39"/>
      <c r="W938" s="36">
        <v>5371.52</v>
      </c>
      <c r="X938" s="37">
        <v>0</v>
      </c>
      <c r="Y938" s="38" t="s">
        <v>61</v>
      </c>
      <c r="Z938" s="36">
        <v>0</v>
      </c>
      <c r="AA938" s="164">
        <v>0.10000016702837566</v>
      </c>
      <c r="AC938" s="165"/>
    </row>
    <row r="939" spans="1:29" ht="15.75" x14ac:dyDescent="0.25">
      <c r="A939" s="180" t="s">
        <v>2011</v>
      </c>
      <c r="B939" s="188" t="s">
        <v>2012</v>
      </c>
      <c r="C939" s="188"/>
      <c r="D939" s="176" t="s">
        <v>56</v>
      </c>
      <c r="E939" s="189">
        <v>41516</v>
      </c>
      <c r="F939" s="178">
        <v>41519</v>
      </c>
      <c r="G939" s="180"/>
      <c r="H939" s="180" t="s">
        <v>78</v>
      </c>
      <c r="I939" s="180" t="s">
        <v>103</v>
      </c>
      <c r="J939" s="187">
        <v>61851.199999999997</v>
      </c>
      <c r="K939" s="191"/>
      <c r="L939" s="180" t="s">
        <v>67</v>
      </c>
      <c r="M939" s="180" t="s">
        <v>14</v>
      </c>
      <c r="N939" s="184">
        <v>70288.09</v>
      </c>
      <c r="O939" s="184">
        <v>71450</v>
      </c>
      <c r="P939" s="184">
        <v>0</v>
      </c>
      <c r="Q939" s="184">
        <v>59718</v>
      </c>
      <c r="R939" s="184">
        <v>86550</v>
      </c>
      <c r="S939" s="184"/>
      <c r="T939" s="192">
        <v>41487</v>
      </c>
      <c r="U939" s="193">
        <v>0.82553437319468514</v>
      </c>
      <c r="V939" s="39"/>
      <c r="W939" s="36">
        <v>59718</v>
      </c>
      <c r="X939" s="37">
        <v>0</v>
      </c>
      <c r="Y939" s="38" t="s">
        <v>61</v>
      </c>
      <c r="Z939" s="36">
        <v>0</v>
      </c>
      <c r="AA939" s="164">
        <v>0.10000006259951344</v>
      </c>
      <c r="AC939" s="165"/>
    </row>
    <row r="940" spans="1:29" ht="15.75" x14ac:dyDescent="0.25">
      <c r="A940" s="180" t="s">
        <v>2013</v>
      </c>
      <c r="B940" s="188" t="s">
        <v>2014</v>
      </c>
      <c r="C940" s="188"/>
      <c r="D940" s="176" t="s">
        <v>56</v>
      </c>
      <c r="E940" s="189">
        <v>41515</v>
      </c>
      <c r="F940" s="178" t="s">
        <v>57</v>
      </c>
      <c r="G940" s="180"/>
      <c r="H940" s="180" t="s">
        <v>58</v>
      </c>
      <c r="I940" s="180" t="s">
        <v>103</v>
      </c>
      <c r="J940" s="187">
        <v>20258.009999999998</v>
      </c>
      <c r="K940" s="191"/>
      <c r="L940" s="180" t="s">
        <v>79</v>
      </c>
      <c r="M940" s="180" t="s">
        <v>12</v>
      </c>
      <c r="N940" s="184">
        <v>0</v>
      </c>
      <c r="O940" s="184">
        <v>64740</v>
      </c>
      <c r="P940" s="184">
        <v>0</v>
      </c>
      <c r="Q940" s="184">
        <v>50000</v>
      </c>
      <c r="R940" s="184">
        <v>64740</v>
      </c>
      <c r="S940" s="184"/>
      <c r="T940" s="192">
        <v>41487</v>
      </c>
      <c r="U940" s="193">
        <v>1</v>
      </c>
      <c r="V940" s="39" t="s">
        <v>1120</v>
      </c>
      <c r="W940" s="36">
        <v>0</v>
      </c>
      <c r="X940" s="37">
        <v>-50000</v>
      </c>
      <c r="Y940" s="38" t="s">
        <v>61</v>
      </c>
      <c r="Z940" s="36">
        <v>-50000</v>
      </c>
      <c r="AA940" s="164">
        <v>0.1</v>
      </c>
      <c r="AC940" s="165"/>
    </row>
    <row r="941" spans="1:29" ht="15.75" x14ac:dyDescent="0.25">
      <c r="A941" s="180" t="s">
        <v>2015</v>
      </c>
      <c r="B941" s="188" t="s">
        <v>2016</v>
      </c>
      <c r="C941" s="188"/>
      <c r="D941" s="176" t="s">
        <v>56</v>
      </c>
      <c r="E941" s="189">
        <v>41907</v>
      </c>
      <c r="F941" s="178">
        <v>41598</v>
      </c>
      <c r="G941" s="180"/>
      <c r="H941" s="180" t="s">
        <v>78</v>
      </c>
      <c r="I941" s="180" t="s">
        <v>97</v>
      </c>
      <c r="J941" s="187">
        <v>8902.09</v>
      </c>
      <c r="K941" s="191"/>
      <c r="L941" s="180" t="s">
        <v>111</v>
      </c>
      <c r="M941" s="180" t="s">
        <v>12</v>
      </c>
      <c r="N941" s="184">
        <v>78536.5</v>
      </c>
      <c r="O941" s="184">
        <v>0</v>
      </c>
      <c r="P941" s="184">
        <v>0</v>
      </c>
      <c r="Q941" s="184">
        <v>66726</v>
      </c>
      <c r="R941" s="184">
        <v>99300</v>
      </c>
      <c r="S941" s="184"/>
      <c r="T941" s="192">
        <v>41579</v>
      </c>
      <c r="U941" s="193" t="s">
        <v>57</v>
      </c>
      <c r="V941" s="39" t="s">
        <v>654</v>
      </c>
      <c r="W941" s="36">
        <v>66726</v>
      </c>
      <c r="X941" s="37">
        <v>0</v>
      </c>
      <c r="Y941" s="38" t="s">
        <v>61</v>
      </c>
      <c r="Z941" s="36">
        <v>0</v>
      </c>
      <c r="AA941" s="164">
        <v>9.9999971987547731E-2</v>
      </c>
      <c r="AC941" s="165"/>
    </row>
    <row r="942" spans="1:29" ht="15.75" x14ac:dyDescent="0.25">
      <c r="A942" s="180" t="s">
        <v>2017</v>
      </c>
      <c r="B942" s="188" t="s">
        <v>2018</v>
      </c>
      <c r="C942" s="188"/>
      <c r="D942" s="176" t="s">
        <v>56</v>
      </c>
      <c r="E942" s="189">
        <v>41586</v>
      </c>
      <c r="F942" s="178">
        <v>41766</v>
      </c>
      <c r="G942" s="180"/>
      <c r="H942" s="180" t="s">
        <v>78</v>
      </c>
      <c r="I942" s="180" t="s">
        <v>97</v>
      </c>
      <c r="J942" s="187">
        <v>15142.59</v>
      </c>
      <c r="K942" s="191"/>
      <c r="L942" s="180" t="s">
        <v>79</v>
      </c>
      <c r="M942" s="180" t="s">
        <v>12</v>
      </c>
      <c r="N942" s="184">
        <v>151250.71</v>
      </c>
      <c r="O942" s="184">
        <v>10930</v>
      </c>
      <c r="P942" s="184">
        <v>0</v>
      </c>
      <c r="Q942" s="184">
        <v>130885</v>
      </c>
      <c r="R942" s="184">
        <v>224090</v>
      </c>
      <c r="S942" s="184"/>
      <c r="T942" s="192">
        <v>41579</v>
      </c>
      <c r="U942" s="193">
        <v>4.8775045740550672E-2</v>
      </c>
      <c r="V942" s="39"/>
      <c r="W942" s="36">
        <v>130885</v>
      </c>
      <c r="X942" s="37">
        <v>0</v>
      </c>
      <c r="Y942" s="38" t="s">
        <v>61</v>
      </c>
      <c r="Z942" s="36">
        <v>0</v>
      </c>
      <c r="AA942" s="164">
        <v>8.0000028561850067E-2</v>
      </c>
      <c r="AC942" s="165"/>
    </row>
    <row r="943" spans="1:29" ht="15.75" x14ac:dyDescent="0.25">
      <c r="A943" s="180" t="s">
        <v>2019</v>
      </c>
      <c r="B943" s="188" t="s">
        <v>2020</v>
      </c>
      <c r="C943" s="188"/>
      <c r="D943" s="176" t="s">
        <v>56</v>
      </c>
      <c r="E943" s="189">
        <v>41562</v>
      </c>
      <c r="F943" s="178">
        <v>41568</v>
      </c>
      <c r="G943" s="180"/>
      <c r="H943" s="180" t="s">
        <v>78</v>
      </c>
      <c r="I943" s="180" t="s">
        <v>103</v>
      </c>
      <c r="J943" s="187">
        <v>88557.07</v>
      </c>
      <c r="K943" s="191"/>
      <c r="L943" s="180" t="s">
        <v>60</v>
      </c>
      <c r="M943" s="180" t="s">
        <v>12</v>
      </c>
      <c r="N943" s="184">
        <v>73413.02</v>
      </c>
      <c r="O943" s="184">
        <v>0</v>
      </c>
      <c r="P943" s="184">
        <v>0</v>
      </c>
      <c r="Q943" s="184">
        <v>62373</v>
      </c>
      <c r="R943" s="184">
        <v>80750</v>
      </c>
      <c r="S943" s="184"/>
      <c r="T943" s="192">
        <v>41548</v>
      </c>
      <c r="U943" s="193" t="s">
        <v>57</v>
      </c>
      <c r="V943" s="39"/>
      <c r="W943" s="36">
        <v>62373</v>
      </c>
      <c r="X943" s="37">
        <v>0</v>
      </c>
      <c r="Y943" s="38" t="s">
        <v>61</v>
      </c>
      <c r="Z943" s="36">
        <v>0</v>
      </c>
      <c r="AA943" s="164">
        <v>9.9999985016282045E-2</v>
      </c>
      <c r="AC943" s="165"/>
    </row>
    <row r="944" spans="1:29" ht="15.75" x14ac:dyDescent="0.25">
      <c r="A944" s="180" t="s">
        <v>2021</v>
      </c>
      <c r="B944" s="188" t="s">
        <v>2022</v>
      </c>
      <c r="C944" s="188"/>
      <c r="D944" s="176" t="s">
        <v>56</v>
      </c>
      <c r="E944" s="189">
        <v>41516</v>
      </c>
      <c r="F944" s="178" t="s">
        <v>57</v>
      </c>
      <c r="G944" s="180"/>
      <c r="H944" s="180" t="s">
        <v>58</v>
      </c>
      <c r="I944" s="180" t="s">
        <v>97</v>
      </c>
      <c r="J944" s="187">
        <v>4061.49</v>
      </c>
      <c r="K944" s="191"/>
      <c r="L944" s="180" t="s">
        <v>67</v>
      </c>
      <c r="M944" s="180" t="s">
        <v>14</v>
      </c>
      <c r="N944" s="184">
        <v>22307.68</v>
      </c>
      <c r="O944" s="184">
        <v>21100</v>
      </c>
      <c r="P944" s="184">
        <v>0</v>
      </c>
      <c r="Q944" s="184">
        <v>18953</v>
      </c>
      <c r="R944" s="184">
        <v>24540</v>
      </c>
      <c r="S944" s="184"/>
      <c r="T944" s="192">
        <v>41487</v>
      </c>
      <c r="U944" s="193">
        <v>0.85982070089649554</v>
      </c>
      <c r="V944" s="39"/>
      <c r="W944" s="36">
        <v>18953</v>
      </c>
      <c r="X944" s="37">
        <v>0</v>
      </c>
      <c r="Y944" s="38" t="s">
        <v>61</v>
      </c>
      <c r="Z944" s="36">
        <v>0</v>
      </c>
      <c r="AA944" s="164">
        <v>9.9999950689630079E-2</v>
      </c>
      <c r="AC944" s="165"/>
    </row>
    <row r="945" spans="1:29" ht="15.75" x14ac:dyDescent="0.25">
      <c r="A945" s="180" t="s">
        <v>2023</v>
      </c>
      <c r="B945" s="188" t="s">
        <v>2024</v>
      </c>
      <c r="C945" s="188"/>
      <c r="D945" s="176" t="s">
        <v>56</v>
      </c>
      <c r="E945" s="189">
        <v>41526</v>
      </c>
      <c r="F945" s="178">
        <v>41530</v>
      </c>
      <c r="G945" s="180"/>
      <c r="H945" s="180" t="s">
        <v>78</v>
      </c>
      <c r="I945" s="180" t="s">
        <v>97</v>
      </c>
      <c r="J945" s="187">
        <v>9648.82</v>
      </c>
      <c r="K945" s="191"/>
      <c r="L945" s="180" t="s">
        <v>64</v>
      </c>
      <c r="M945" s="180" t="s">
        <v>12</v>
      </c>
      <c r="N945" s="184">
        <v>53916.02</v>
      </c>
      <c r="O945" s="184">
        <v>14180</v>
      </c>
      <c r="P945" s="184">
        <v>0</v>
      </c>
      <c r="Q945" s="184">
        <v>46656.3</v>
      </c>
      <c r="R945" s="184">
        <v>72210</v>
      </c>
      <c r="S945" s="184"/>
      <c r="T945" s="192">
        <v>41518</v>
      </c>
      <c r="U945" s="193">
        <v>0.19637169367123666</v>
      </c>
      <c r="V945" s="39" t="s">
        <v>944</v>
      </c>
      <c r="W945" s="36">
        <v>46656.3</v>
      </c>
      <c r="X945" s="37">
        <v>0</v>
      </c>
      <c r="Y945" s="38" t="s">
        <v>61</v>
      </c>
      <c r="Z945" s="36">
        <v>0</v>
      </c>
      <c r="AA945" s="164">
        <v>7.9999994391277252E-2</v>
      </c>
      <c r="AC945" s="165"/>
    </row>
    <row r="946" spans="1:29" ht="15.75" x14ac:dyDescent="0.25">
      <c r="A946" s="180" t="s">
        <v>2025</v>
      </c>
      <c r="B946" s="188" t="s">
        <v>2026</v>
      </c>
      <c r="C946" s="188"/>
      <c r="D946" s="176" t="s">
        <v>56</v>
      </c>
      <c r="E946" s="189">
        <v>41522</v>
      </c>
      <c r="F946" s="178" t="s">
        <v>57</v>
      </c>
      <c r="G946" s="180"/>
      <c r="H946" s="180" t="s">
        <v>58</v>
      </c>
      <c r="I946" s="180" t="s">
        <v>103</v>
      </c>
      <c r="J946" s="187">
        <v>18527.849999999999</v>
      </c>
      <c r="K946" s="191"/>
      <c r="L946" s="180" t="s">
        <v>67</v>
      </c>
      <c r="M946" s="180" t="s">
        <v>14</v>
      </c>
      <c r="N946" s="184">
        <v>16038.98</v>
      </c>
      <c r="O946" s="184">
        <v>17640</v>
      </c>
      <c r="P946" s="184">
        <v>0</v>
      </c>
      <c r="Q946" s="184">
        <v>13627</v>
      </c>
      <c r="R946" s="184">
        <v>17640</v>
      </c>
      <c r="S946" s="184"/>
      <c r="T946" s="192">
        <v>41518</v>
      </c>
      <c r="U946" s="193">
        <v>1</v>
      </c>
      <c r="V946" s="39"/>
      <c r="W946" s="36">
        <v>13627</v>
      </c>
      <c r="X946" s="37">
        <v>0</v>
      </c>
      <c r="Y946" s="38" t="s">
        <v>61</v>
      </c>
      <c r="Z946" s="36">
        <v>0</v>
      </c>
      <c r="AA946" s="164">
        <v>0.10000006858291899</v>
      </c>
      <c r="AC946" s="165"/>
    </row>
    <row r="947" spans="1:29" ht="15.75" x14ac:dyDescent="0.25">
      <c r="A947" s="180" t="s">
        <v>2027</v>
      </c>
      <c r="B947" s="188" t="s">
        <v>2028</v>
      </c>
      <c r="C947" s="188"/>
      <c r="D947" s="176" t="s">
        <v>56</v>
      </c>
      <c r="E947" s="189">
        <v>41522</v>
      </c>
      <c r="F947" s="178" t="s">
        <v>57</v>
      </c>
      <c r="G947" s="180"/>
      <c r="H947" s="180" t="s">
        <v>58</v>
      </c>
      <c r="I947" s="180" t="s">
        <v>103</v>
      </c>
      <c r="J947" s="187">
        <v>3326.43</v>
      </c>
      <c r="K947" s="191"/>
      <c r="L947" s="180" t="s">
        <v>223</v>
      </c>
      <c r="M947" s="180" t="s">
        <v>16</v>
      </c>
      <c r="N947" s="184">
        <v>9180.6</v>
      </c>
      <c r="O947" s="184">
        <v>10100</v>
      </c>
      <c r="P947" s="184">
        <v>0</v>
      </c>
      <c r="Q947" s="184">
        <v>7800</v>
      </c>
      <c r="R947" s="184">
        <v>10100</v>
      </c>
      <c r="S947" s="184"/>
      <c r="T947" s="192">
        <v>41518</v>
      </c>
      <c r="U947" s="193">
        <v>1</v>
      </c>
      <c r="V947" s="39"/>
      <c r="W947" s="36">
        <v>7800</v>
      </c>
      <c r="X947" s="37">
        <v>0</v>
      </c>
      <c r="Y947" s="38" t="s">
        <v>61</v>
      </c>
      <c r="Z947" s="36">
        <v>0</v>
      </c>
      <c r="AA947" s="164">
        <v>0.10000000000000009</v>
      </c>
      <c r="AC947" s="165"/>
    </row>
    <row r="948" spans="1:29" ht="15.75" x14ac:dyDescent="0.25">
      <c r="A948" s="180" t="s">
        <v>2029</v>
      </c>
      <c r="B948" s="188" t="s">
        <v>2030</v>
      </c>
      <c r="C948" s="188"/>
      <c r="D948" s="176" t="s">
        <v>56</v>
      </c>
      <c r="E948" s="189">
        <v>41558</v>
      </c>
      <c r="F948" s="178">
        <v>41558</v>
      </c>
      <c r="G948" s="180"/>
      <c r="H948" s="180" t="s">
        <v>78</v>
      </c>
      <c r="I948" s="180" t="s">
        <v>97</v>
      </c>
      <c r="J948" s="187">
        <v>575200.77</v>
      </c>
      <c r="K948" s="191"/>
      <c r="L948" s="180" t="s">
        <v>138</v>
      </c>
      <c r="M948" s="180" t="s">
        <v>12</v>
      </c>
      <c r="N948" s="184">
        <v>904079</v>
      </c>
      <c r="O948" s="184">
        <v>994487</v>
      </c>
      <c r="P948" s="184">
        <v>0</v>
      </c>
      <c r="Q948" s="184">
        <v>782345</v>
      </c>
      <c r="R948" s="184">
        <v>994487</v>
      </c>
      <c r="S948" s="184"/>
      <c r="T948" s="192">
        <v>41548</v>
      </c>
      <c r="U948" s="193">
        <v>1</v>
      </c>
      <c r="V948" s="39"/>
      <c r="W948" s="36">
        <v>782345</v>
      </c>
      <c r="X948" s="37">
        <v>0</v>
      </c>
      <c r="Y948" s="38" t="s">
        <v>61</v>
      </c>
      <c r="Z948" s="36">
        <v>0</v>
      </c>
      <c r="AA948" s="164">
        <v>8.0001335548655739E-2</v>
      </c>
      <c r="AC948" s="165"/>
    </row>
    <row r="949" spans="1:29" ht="15.75" x14ac:dyDescent="0.25">
      <c r="A949" s="180" t="s">
        <v>2031</v>
      </c>
      <c r="B949" s="188" t="s">
        <v>2032</v>
      </c>
      <c r="C949" s="188"/>
      <c r="D949" s="176" t="s">
        <v>56</v>
      </c>
      <c r="E949" s="189">
        <v>41526</v>
      </c>
      <c r="F949" s="178">
        <v>41530</v>
      </c>
      <c r="G949" s="180"/>
      <c r="H949" s="180" t="s">
        <v>78</v>
      </c>
      <c r="I949" s="180" t="s">
        <v>97</v>
      </c>
      <c r="J949" s="187">
        <v>2400.7800000000002</v>
      </c>
      <c r="K949" s="191"/>
      <c r="L949" s="180" t="s">
        <v>79</v>
      </c>
      <c r="M949" s="180" t="s">
        <v>12</v>
      </c>
      <c r="N949" s="184">
        <v>65136.03</v>
      </c>
      <c r="O949" s="184">
        <v>9980</v>
      </c>
      <c r="P949" s="184">
        <v>0</v>
      </c>
      <c r="Q949" s="184">
        <v>54842.16</v>
      </c>
      <c r="R949" s="184">
        <v>124370</v>
      </c>
      <c r="S949" s="184"/>
      <c r="T949" s="192">
        <v>41518</v>
      </c>
      <c r="U949" s="193">
        <v>8.024443193696229E-2</v>
      </c>
      <c r="V949" s="39" t="s">
        <v>654</v>
      </c>
      <c r="W949" s="36">
        <v>54842.16</v>
      </c>
      <c r="X949" s="37">
        <v>0</v>
      </c>
      <c r="Y949" s="38" t="s">
        <v>61</v>
      </c>
      <c r="Z949" s="36">
        <v>0</v>
      </c>
      <c r="AA949" s="164">
        <v>0.10999994151439996</v>
      </c>
      <c r="AC949" s="165"/>
    </row>
    <row r="950" spans="1:29" ht="15.75" x14ac:dyDescent="0.25">
      <c r="A950" s="180" t="s">
        <v>2033</v>
      </c>
      <c r="B950" s="188" t="s">
        <v>2034</v>
      </c>
      <c r="C950" s="188"/>
      <c r="D950" s="176" t="s">
        <v>56</v>
      </c>
      <c r="E950" s="189">
        <v>41592</v>
      </c>
      <c r="F950" s="178">
        <v>41596</v>
      </c>
      <c r="G950" s="180"/>
      <c r="H950" s="180" t="s">
        <v>78</v>
      </c>
      <c r="I950" s="180" t="s">
        <v>97</v>
      </c>
      <c r="J950" s="187">
        <v>52009.73</v>
      </c>
      <c r="K950" s="191"/>
      <c r="L950" s="180" t="s">
        <v>64</v>
      </c>
      <c r="M950" s="180" t="s">
        <v>12</v>
      </c>
      <c r="N950" s="184">
        <v>215450.99</v>
      </c>
      <c r="O950" s="184">
        <v>10160</v>
      </c>
      <c r="P950" s="184">
        <v>0</v>
      </c>
      <c r="Q950" s="184">
        <v>183050.97</v>
      </c>
      <c r="R950" s="184">
        <v>250190</v>
      </c>
      <c r="S950" s="184"/>
      <c r="T950" s="192">
        <v>41579</v>
      </c>
      <c r="U950" s="193">
        <v>4.060913705583756E-2</v>
      </c>
      <c r="V950" s="39"/>
      <c r="W950" s="36">
        <v>183050.97</v>
      </c>
      <c r="X950" s="37">
        <v>0</v>
      </c>
      <c r="Y950" s="38" t="s">
        <v>61</v>
      </c>
      <c r="Z950" s="36">
        <v>0</v>
      </c>
      <c r="AA950" s="164">
        <v>9.9999991371587438E-2</v>
      </c>
      <c r="AC950" s="165"/>
    </row>
    <row r="951" spans="1:29" ht="15.75" x14ac:dyDescent="0.25">
      <c r="A951" s="180" t="s">
        <v>2035</v>
      </c>
      <c r="B951" s="188" t="s">
        <v>2036</v>
      </c>
      <c r="C951" s="188"/>
      <c r="D951" s="176" t="s">
        <v>56</v>
      </c>
      <c r="E951" s="189">
        <v>41480</v>
      </c>
      <c r="F951" s="178" t="s">
        <v>57</v>
      </c>
      <c r="G951" s="180"/>
      <c r="H951" s="180" t="s">
        <v>58</v>
      </c>
      <c r="I951" s="180" t="s">
        <v>97</v>
      </c>
      <c r="J951" s="187">
        <v>1995.56</v>
      </c>
      <c r="K951" s="191"/>
      <c r="L951" s="180" t="s">
        <v>223</v>
      </c>
      <c r="M951" s="180" t="s">
        <v>16</v>
      </c>
      <c r="N951" s="184">
        <v>26839.71</v>
      </c>
      <c r="O951" s="184">
        <v>29520</v>
      </c>
      <c r="P951" s="184">
        <v>0</v>
      </c>
      <c r="Q951" s="184">
        <v>22803.49</v>
      </c>
      <c r="R951" s="184">
        <v>29520</v>
      </c>
      <c r="S951" s="184"/>
      <c r="T951" s="192">
        <v>41456</v>
      </c>
      <c r="U951" s="193">
        <v>1</v>
      </c>
      <c r="V951" s="39"/>
      <c r="W951" s="36">
        <v>22803.49</v>
      </c>
      <c r="X951" s="37">
        <v>0</v>
      </c>
      <c r="Y951" s="38" t="s">
        <v>61</v>
      </c>
      <c r="Z951" s="36">
        <v>0</v>
      </c>
      <c r="AA951" s="164">
        <v>0.10000009303379964</v>
      </c>
      <c r="AC951" s="165"/>
    </row>
    <row r="952" spans="1:29" ht="15.75" x14ac:dyDescent="0.25">
      <c r="A952" s="180" t="s">
        <v>2037</v>
      </c>
      <c r="B952" s="188" t="s">
        <v>2038</v>
      </c>
      <c r="C952" s="188"/>
      <c r="D952" s="176" t="s">
        <v>56</v>
      </c>
      <c r="E952" s="189">
        <v>41648</v>
      </c>
      <c r="F952" s="178" t="s">
        <v>57</v>
      </c>
      <c r="G952" s="180"/>
      <c r="H952" s="180" t="s">
        <v>58</v>
      </c>
      <c r="I952" s="180" t="s">
        <v>97</v>
      </c>
      <c r="J952" s="187">
        <v>4696.12</v>
      </c>
      <c r="K952" s="191"/>
      <c r="L952" s="180" t="s">
        <v>67</v>
      </c>
      <c r="M952" s="180" t="s">
        <v>14</v>
      </c>
      <c r="N952" s="184">
        <v>15201.92</v>
      </c>
      <c r="O952" s="184">
        <v>16720</v>
      </c>
      <c r="P952" s="184">
        <v>0</v>
      </c>
      <c r="Q952" s="184">
        <v>13155</v>
      </c>
      <c r="R952" s="184">
        <v>16720</v>
      </c>
      <c r="S952" s="184"/>
      <c r="T952" s="192">
        <v>41640</v>
      </c>
      <c r="U952" s="193">
        <v>1</v>
      </c>
      <c r="V952" s="39"/>
      <c r="W952" s="36">
        <v>13155</v>
      </c>
      <c r="X952" s="37">
        <v>0</v>
      </c>
      <c r="Y952" s="38" t="s">
        <v>61</v>
      </c>
      <c r="Z952" s="36">
        <v>0</v>
      </c>
      <c r="AA952" s="164">
        <v>8.000014208733397E-2</v>
      </c>
      <c r="AC952" s="165"/>
    </row>
    <row r="953" spans="1:29" ht="15.75" x14ac:dyDescent="0.25">
      <c r="A953" s="180" t="s">
        <v>2039</v>
      </c>
      <c r="B953" s="188" t="s">
        <v>2040</v>
      </c>
      <c r="C953" s="188"/>
      <c r="D953" s="176" t="s">
        <v>56</v>
      </c>
      <c r="E953" s="189">
        <v>41536</v>
      </c>
      <c r="F953" s="178">
        <v>41543</v>
      </c>
      <c r="G953" s="180"/>
      <c r="H953" s="180" t="s">
        <v>78</v>
      </c>
      <c r="I953" s="180" t="s">
        <v>97</v>
      </c>
      <c r="J953" s="187">
        <v>147307.57</v>
      </c>
      <c r="K953" s="191"/>
      <c r="L953" s="180" t="s">
        <v>67</v>
      </c>
      <c r="M953" s="180" t="s">
        <v>14</v>
      </c>
      <c r="N953" s="184">
        <v>58850</v>
      </c>
      <c r="O953" s="184">
        <v>64740</v>
      </c>
      <c r="P953" s="184">
        <v>0</v>
      </c>
      <c r="Q953" s="184">
        <v>50000</v>
      </c>
      <c r="R953" s="184">
        <v>64740</v>
      </c>
      <c r="S953" s="184"/>
      <c r="T953" s="192">
        <v>41518</v>
      </c>
      <c r="U953" s="193">
        <v>1</v>
      </c>
      <c r="V953" s="39" t="s">
        <v>1111</v>
      </c>
      <c r="W953" s="36">
        <v>50000</v>
      </c>
      <c r="X953" s="37">
        <v>0</v>
      </c>
      <c r="Y953" s="38" t="s">
        <v>61</v>
      </c>
      <c r="Z953" s="36">
        <v>0</v>
      </c>
      <c r="AA953" s="164">
        <v>0.10000000000000009</v>
      </c>
      <c r="AC953" s="165"/>
    </row>
    <row r="954" spans="1:29" ht="15.75" x14ac:dyDescent="0.25">
      <c r="A954" s="180" t="s">
        <v>2041</v>
      </c>
      <c r="B954" s="188" t="s">
        <v>2042</v>
      </c>
      <c r="C954" s="188"/>
      <c r="D954" s="176" t="s">
        <v>56</v>
      </c>
      <c r="E954" s="189">
        <v>41529</v>
      </c>
      <c r="F954" s="178" t="s">
        <v>57</v>
      </c>
      <c r="G954" s="180"/>
      <c r="H954" s="180" t="s">
        <v>58</v>
      </c>
      <c r="I954" s="180" t="s">
        <v>103</v>
      </c>
      <c r="J954" s="187">
        <v>8570.49</v>
      </c>
      <c r="K954" s="191"/>
      <c r="L954" s="180" t="s">
        <v>223</v>
      </c>
      <c r="M954" s="180" t="s">
        <v>16</v>
      </c>
      <c r="N954" s="184">
        <v>10891.89</v>
      </c>
      <c r="O954" s="184">
        <v>11980</v>
      </c>
      <c r="P954" s="184">
        <v>0</v>
      </c>
      <c r="Q954" s="184">
        <v>9253.94</v>
      </c>
      <c r="R954" s="184">
        <v>11980</v>
      </c>
      <c r="S954" s="184"/>
      <c r="T954" s="192">
        <v>41518</v>
      </c>
      <c r="U954" s="193">
        <v>1</v>
      </c>
      <c r="V954" s="39"/>
      <c r="W954" s="36">
        <v>9253.94</v>
      </c>
      <c r="X954" s="37">
        <v>0</v>
      </c>
      <c r="Y954" s="38" t="s">
        <v>61</v>
      </c>
      <c r="Z954" s="36">
        <v>0</v>
      </c>
      <c r="AA954" s="164">
        <v>0.10000026460060574</v>
      </c>
      <c r="AC954" s="165"/>
    </row>
    <row r="955" spans="1:29" ht="15.75" x14ac:dyDescent="0.25">
      <c r="A955" s="180" t="s">
        <v>2043</v>
      </c>
      <c r="B955" s="188" t="s">
        <v>2044</v>
      </c>
      <c r="C955" s="188"/>
      <c r="D955" s="176" t="s">
        <v>56</v>
      </c>
      <c r="E955" s="189">
        <v>41589</v>
      </c>
      <c r="F955" s="178">
        <v>41596</v>
      </c>
      <c r="G955" s="180"/>
      <c r="H955" s="180" t="s">
        <v>78</v>
      </c>
      <c r="I955" s="180" t="s">
        <v>97</v>
      </c>
      <c r="J955" s="187">
        <v>9175.73</v>
      </c>
      <c r="K955" s="191"/>
      <c r="L955" s="180" t="s">
        <v>64</v>
      </c>
      <c r="M955" s="180" t="s">
        <v>12</v>
      </c>
      <c r="N955" s="184">
        <v>73540.14</v>
      </c>
      <c r="O955" s="184">
        <v>13120</v>
      </c>
      <c r="P955" s="184">
        <v>0</v>
      </c>
      <c r="Q955" s="184">
        <v>62481</v>
      </c>
      <c r="R955" s="184">
        <v>89650</v>
      </c>
      <c r="S955" s="184"/>
      <c r="T955" s="192">
        <v>41579</v>
      </c>
      <c r="U955" s="193">
        <v>0.14634690462911321</v>
      </c>
      <c r="V955" s="39"/>
      <c r="W955" s="36">
        <v>62481</v>
      </c>
      <c r="X955" s="37">
        <v>0</v>
      </c>
      <c r="Y955" s="38" t="s">
        <v>61</v>
      </c>
      <c r="Z955" s="36">
        <v>0</v>
      </c>
      <c r="AA955" s="164">
        <v>0.10000004487345437</v>
      </c>
      <c r="AC955" s="165"/>
    </row>
    <row r="956" spans="1:29" ht="15.75" x14ac:dyDescent="0.25">
      <c r="A956" s="180" t="s">
        <v>2045</v>
      </c>
      <c r="B956" s="188" t="s">
        <v>2046</v>
      </c>
      <c r="C956" s="188"/>
      <c r="D956" s="176" t="s">
        <v>56</v>
      </c>
      <c r="E956" s="189">
        <v>41585</v>
      </c>
      <c r="F956" s="178" t="s">
        <v>57</v>
      </c>
      <c r="G956" s="180"/>
      <c r="H956" s="180" t="s">
        <v>58</v>
      </c>
      <c r="I956" s="180" t="s">
        <v>97</v>
      </c>
      <c r="J956" s="187">
        <v>10990.73</v>
      </c>
      <c r="K956" s="191"/>
      <c r="L956" s="180" t="s">
        <v>64</v>
      </c>
      <c r="M956" s="180" t="s">
        <v>12</v>
      </c>
      <c r="N956" s="184">
        <v>39789.660000000003</v>
      </c>
      <c r="O956" s="184">
        <v>0</v>
      </c>
      <c r="P956" s="184">
        <v>0</v>
      </c>
      <c r="Q956" s="184">
        <v>33806</v>
      </c>
      <c r="R956" s="184">
        <v>56960</v>
      </c>
      <c r="S956" s="184"/>
      <c r="T956" s="192">
        <v>41579</v>
      </c>
      <c r="U956" s="193" t="s">
        <v>57</v>
      </c>
      <c r="V956" s="39"/>
      <c r="W956" s="36">
        <v>33806</v>
      </c>
      <c r="X956" s="37">
        <v>0</v>
      </c>
      <c r="Y956" s="38" t="s">
        <v>61</v>
      </c>
      <c r="Z956" s="36">
        <v>0</v>
      </c>
      <c r="AA956" s="164">
        <v>9.9999944709256328E-2</v>
      </c>
      <c r="AC956" s="165"/>
    </row>
    <row r="957" spans="1:29" ht="15.75" x14ac:dyDescent="0.25">
      <c r="A957" s="180" t="s">
        <v>2047</v>
      </c>
      <c r="B957" s="188" t="s">
        <v>2048</v>
      </c>
      <c r="C957" s="188"/>
      <c r="D957" s="176" t="s">
        <v>56</v>
      </c>
      <c r="E957" s="189">
        <v>41528</v>
      </c>
      <c r="F957" s="178" t="s">
        <v>57</v>
      </c>
      <c r="G957" s="180"/>
      <c r="H957" s="180" t="s">
        <v>58</v>
      </c>
      <c r="I957" s="180" t="s">
        <v>97</v>
      </c>
      <c r="J957" s="187">
        <v>3758.75</v>
      </c>
      <c r="K957" s="191"/>
      <c r="L957" s="180" t="s">
        <v>67</v>
      </c>
      <c r="M957" s="180" t="s">
        <v>14</v>
      </c>
      <c r="N957" s="184">
        <v>17905.7</v>
      </c>
      <c r="O957" s="184">
        <v>17230</v>
      </c>
      <c r="P957" s="184">
        <v>0</v>
      </c>
      <c r="Q957" s="184">
        <v>15213</v>
      </c>
      <c r="R957" s="184">
        <v>19700</v>
      </c>
      <c r="S957" s="184"/>
      <c r="T957" s="192">
        <v>41518</v>
      </c>
      <c r="U957" s="193">
        <v>0.87461928934010147</v>
      </c>
      <c r="V957" s="39"/>
      <c r="W957" s="36">
        <v>15213</v>
      </c>
      <c r="X957" s="37">
        <v>0</v>
      </c>
      <c r="Y957" s="38" t="s">
        <v>61</v>
      </c>
      <c r="Z957" s="36">
        <v>0</v>
      </c>
      <c r="AA957" s="164">
        <v>9.9999938567051805E-2</v>
      </c>
      <c r="AC957" s="165"/>
    </row>
    <row r="958" spans="1:29" ht="15.75" x14ac:dyDescent="0.25">
      <c r="A958" s="180" t="s">
        <v>2049</v>
      </c>
      <c r="B958" s="188" t="s">
        <v>2050</v>
      </c>
      <c r="C958" s="188"/>
      <c r="D958" s="176" t="s">
        <v>56</v>
      </c>
      <c r="E958" s="189">
        <v>41621</v>
      </c>
      <c r="F958" s="178" t="s">
        <v>57</v>
      </c>
      <c r="G958" s="180"/>
      <c r="H958" s="180" t="s">
        <v>58</v>
      </c>
      <c r="I958" s="180" t="s">
        <v>97</v>
      </c>
      <c r="J958" s="187">
        <v>2245.7800000000002</v>
      </c>
      <c r="K958" s="191"/>
      <c r="L958" s="180" t="s">
        <v>106</v>
      </c>
      <c r="M958" s="180" t="s">
        <v>14</v>
      </c>
      <c r="N958" s="184">
        <v>4737.96</v>
      </c>
      <c r="O958" s="184">
        <v>0</v>
      </c>
      <c r="P958" s="184">
        <v>0</v>
      </c>
      <c r="Q958" s="184">
        <v>4100</v>
      </c>
      <c r="R958" s="184">
        <v>5210</v>
      </c>
      <c r="S958" s="184"/>
      <c r="T958" s="192">
        <v>41609</v>
      </c>
      <c r="U958" s="193" t="s">
        <v>57</v>
      </c>
      <c r="V958" s="39"/>
      <c r="W958" s="36">
        <v>4100</v>
      </c>
      <c r="X958" s="37">
        <v>0</v>
      </c>
      <c r="Y958" s="38" t="s">
        <v>61</v>
      </c>
      <c r="Z958" s="36">
        <v>0</v>
      </c>
      <c r="AA958" s="164">
        <v>8.0000000000000071E-2</v>
      </c>
      <c r="AC958" s="165"/>
    </row>
    <row r="959" spans="1:29" ht="15.75" x14ac:dyDescent="0.25">
      <c r="A959" s="180" t="s">
        <v>2051</v>
      </c>
      <c r="B959" s="188" t="s">
        <v>2052</v>
      </c>
      <c r="C959" s="188"/>
      <c r="D959" s="176" t="s">
        <v>56</v>
      </c>
      <c r="E959" s="189">
        <v>41740</v>
      </c>
      <c r="F959" s="178">
        <v>41743</v>
      </c>
      <c r="G959" s="180"/>
      <c r="H959" s="180" t="s">
        <v>78</v>
      </c>
      <c r="I959" s="180" t="s">
        <v>97</v>
      </c>
      <c r="J959" s="187">
        <v>8367.67</v>
      </c>
      <c r="K959" s="191"/>
      <c r="L959" s="180" t="s">
        <v>79</v>
      </c>
      <c r="M959" s="180" t="s">
        <v>12</v>
      </c>
      <c r="N959" s="184">
        <v>127158.9</v>
      </c>
      <c r="O959" s="184">
        <v>0</v>
      </c>
      <c r="P959" s="184">
        <v>0</v>
      </c>
      <c r="Q959" s="184">
        <v>110037.12</v>
      </c>
      <c r="R959" s="184">
        <v>255930</v>
      </c>
      <c r="S959" s="184"/>
      <c r="T959" s="192">
        <v>41730</v>
      </c>
      <c r="U959" s="193" t="s">
        <v>57</v>
      </c>
      <c r="V959" s="39"/>
      <c r="W959" s="36">
        <v>110037.12</v>
      </c>
      <c r="X959" s="37">
        <v>0</v>
      </c>
      <c r="Y959" s="38" t="s">
        <v>61</v>
      </c>
      <c r="Z959" s="36">
        <v>0</v>
      </c>
      <c r="AA959" s="164">
        <v>8.0000035060386221E-2</v>
      </c>
      <c r="AC959" s="165"/>
    </row>
    <row r="960" spans="1:29" ht="15.75" x14ac:dyDescent="0.25">
      <c r="A960" s="180" t="s">
        <v>2053</v>
      </c>
      <c r="B960" s="188" t="s">
        <v>2054</v>
      </c>
      <c r="C960" s="188"/>
      <c r="D960" s="176" t="s">
        <v>56</v>
      </c>
      <c r="E960" s="189">
        <v>41541</v>
      </c>
      <c r="F960" s="178">
        <v>41543</v>
      </c>
      <c r="G960" s="180"/>
      <c r="H960" s="180" t="s">
        <v>78</v>
      </c>
      <c r="I960" s="180" t="s">
        <v>97</v>
      </c>
      <c r="J960" s="187">
        <v>6762.19</v>
      </c>
      <c r="K960" s="191"/>
      <c r="L960" s="180" t="s">
        <v>64</v>
      </c>
      <c r="M960" s="180" t="s">
        <v>12</v>
      </c>
      <c r="N960" s="184">
        <v>94215.32</v>
      </c>
      <c r="O960" s="184">
        <v>52630</v>
      </c>
      <c r="P960" s="184">
        <v>0</v>
      </c>
      <c r="Q960" s="184">
        <v>80047</v>
      </c>
      <c r="R960" s="184">
        <v>112390</v>
      </c>
      <c r="S960" s="184"/>
      <c r="T960" s="192">
        <v>41518</v>
      </c>
      <c r="U960" s="193">
        <v>0.46828009609395854</v>
      </c>
      <c r="V960" s="39"/>
      <c r="W960" s="36">
        <v>80047</v>
      </c>
      <c r="X960" s="37">
        <v>0</v>
      </c>
      <c r="Y960" s="38" t="s">
        <v>61</v>
      </c>
      <c r="Z960" s="36">
        <v>0</v>
      </c>
      <c r="AA960" s="164">
        <v>0.10000001167538364</v>
      </c>
      <c r="AC960" s="165"/>
    </row>
    <row r="961" spans="1:29" ht="15.75" x14ac:dyDescent="0.25">
      <c r="A961" s="180" t="s">
        <v>2055</v>
      </c>
      <c r="B961" s="188" t="s">
        <v>2056</v>
      </c>
      <c r="C961" s="188"/>
      <c r="D961" s="176" t="s">
        <v>56</v>
      </c>
      <c r="E961" s="189">
        <v>41528</v>
      </c>
      <c r="F961" s="178" t="s">
        <v>57</v>
      </c>
      <c r="G961" s="180"/>
      <c r="H961" s="180" t="s">
        <v>58</v>
      </c>
      <c r="I961" s="180" t="s">
        <v>103</v>
      </c>
      <c r="J961" s="187">
        <v>8805.34</v>
      </c>
      <c r="K961" s="191"/>
      <c r="L961" s="180" t="s">
        <v>129</v>
      </c>
      <c r="M961" s="180" t="s">
        <v>13</v>
      </c>
      <c r="N961" s="184">
        <v>10449.41</v>
      </c>
      <c r="O961" s="184">
        <v>4570</v>
      </c>
      <c r="P961" s="184">
        <v>4567</v>
      </c>
      <c r="Q961" s="184">
        <v>8878</v>
      </c>
      <c r="R961" s="184">
        <v>11490</v>
      </c>
      <c r="S961" s="184"/>
      <c r="T961" s="192">
        <v>41518</v>
      </c>
      <c r="U961" s="193">
        <v>0.39773716275021759</v>
      </c>
      <c r="V961" s="39"/>
      <c r="W961" s="36">
        <v>8878</v>
      </c>
      <c r="X961" s="37">
        <v>0</v>
      </c>
      <c r="Y961" s="38" t="s">
        <v>61</v>
      </c>
      <c r="Z961" s="36">
        <v>0</v>
      </c>
      <c r="AA961" s="164">
        <v>0.10000042107656637</v>
      </c>
      <c r="AC961" s="165"/>
    </row>
    <row r="962" spans="1:29" ht="15.75" x14ac:dyDescent="0.25">
      <c r="A962" s="180" t="s">
        <v>2057</v>
      </c>
      <c r="B962" s="188" t="s">
        <v>2058</v>
      </c>
      <c r="C962" s="188"/>
      <c r="D962" s="176" t="s">
        <v>56</v>
      </c>
      <c r="E962" s="189">
        <v>41670</v>
      </c>
      <c r="F962" s="178">
        <v>41675</v>
      </c>
      <c r="G962" s="180"/>
      <c r="H962" s="180" t="s">
        <v>78</v>
      </c>
      <c r="I962" s="180" t="s">
        <v>97</v>
      </c>
      <c r="J962" s="187">
        <v>10656.91</v>
      </c>
      <c r="K962" s="191"/>
      <c r="L962" s="180" t="s">
        <v>111</v>
      </c>
      <c r="M962" s="180" t="s">
        <v>12</v>
      </c>
      <c r="N962" s="184">
        <v>241544.67</v>
      </c>
      <c r="O962" s="184">
        <v>46700</v>
      </c>
      <c r="P962" s="184">
        <v>0</v>
      </c>
      <c r="Q962" s="184">
        <v>209021</v>
      </c>
      <c r="R962" s="184">
        <v>290220</v>
      </c>
      <c r="S962" s="184"/>
      <c r="T962" s="192">
        <v>41640</v>
      </c>
      <c r="U962" s="193">
        <v>0.16091241127420577</v>
      </c>
      <c r="V962" s="39"/>
      <c r="W962" s="36">
        <v>209021</v>
      </c>
      <c r="X962" s="37">
        <v>0</v>
      </c>
      <c r="Y962" s="38" t="s">
        <v>61</v>
      </c>
      <c r="Z962" s="36">
        <v>0</v>
      </c>
      <c r="AA962" s="164">
        <v>8.0000010730934434E-2</v>
      </c>
      <c r="AC962" s="165"/>
    </row>
    <row r="963" spans="1:29" ht="15.75" x14ac:dyDescent="0.25">
      <c r="A963" s="180" t="s">
        <v>2059</v>
      </c>
      <c r="B963" s="188" t="s">
        <v>2060</v>
      </c>
      <c r="C963" s="188"/>
      <c r="D963" s="176" t="s">
        <v>56</v>
      </c>
      <c r="E963" s="189">
        <v>41705</v>
      </c>
      <c r="F963" s="178">
        <v>41730</v>
      </c>
      <c r="G963" s="180"/>
      <c r="H963" s="180" t="s">
        <v>78</v>
      </c>
      <c r="I963" s="180" t="s">
        <v>97</v>
      </c>
      <c r="J963" s="187">
        <v>6367.55</v>
      </c>
      <c r="K963" s="191"/>
      <c r="L963" s="180" t="s">
        <v>64</v>
      </c>
      <c r="M963" s="180" t="s">
        <v>12</v>
      </c>
      <c r="N963" s="184">
        <v>59628.959999999999</v>
      </c>
      <c r="O963" s="184">
        <v>10420</v>
      </c>
      <c r="P963" s="184">
        <v>0</v>
      </c>
      <c r="Q963" s="184">
        <v>51600</v>
      </c>
      <c r="R963" s="184">
        <v>74350</v>
      </c>
      <c r="S963" s="184"/>
      <c r="T963" s="192">
        <v>41699</v>
      </c>
      <c r="U963" s="193">
        <v>0.14014794889038332</v>
      </c>
      <c r="V963" s="39"/>
      <c r="W963" s="36">
        <v>51600</v>
      </c>
      <c r="X963" s="37">
        <v>0</v>
      </c>
      <c r="Y963" s="38" t="s">
        <v>61</v>
      </c>
      <c r="Z963" s="36">
        <v>0</v>
      </c>
      <c r="AA963" s="164">
        <v>7.9999999999999849E-2</v>
      </c>
      <c r="AC963" s="165"/>
    </row>
    <row r="964" spans="1:29" ht="15.75" x14ac:dyDescent="0.25">
      <c r="A964" s="180" t="s">
        <v>2061</v>
      </c>
      <c r="B964" s="188" t="s">
        <v>2062</v>
      </c>
      <c r="C964" s="188"/>
      <c r="D964" s="176" t="s">
        <v>56</v>
      </c>
      <c r="E964" s="189">
        <v>41551</v>
      </c>
      <c r="F964" s="178">
        <v>41555</v>
      </c>
      <c r="G964" s="180"/>
      <c r="H964" s="180" t="s">
        <v>78</v>
      </c>
      <c r="I964" s="180" t="s">
        <v>97</v>
      </c>
      <c r="J964" s="187">
        <v>68128.899999999994</v>
      </c>
      <c r="K964" s="191"/>
      <c r="L964" s="180" t="s">
        <v>235</v>
      </c>
      <c r="M964" s="180" t="s">
        <v>12</v>
      </c>
      <c r="N964" s="184">
        <v>57575.31</v>
      </c>
      <c r="O964" s="184">
        <v>10350</v>
      </c>
      <c r="P964" s="184">
        <v>0</v>
      </c>
      <c r="Q964" s="184">
        <v>51276</v>
      </c>
      <c r="R964" s="184">
        <v>68344</v>
      </c>
      <c r="S964" s="184"/>
      <c r="T964" s="192">
        <v>41548</v>
      </c>
      <c r="U964" s="193">
        <v>0.1514397752545944</v>
      </c>
      <c r="V964" s="39" t="s">
        <v>654</v>
      </c>
      <c r="W964" s="36">
        <v>48917</v>
      </c>
      <c r="X964" s="37">
        <v>-2359</v>
      </c>
      <c r="Y964" s="38" t="s">
        <v>61</v>
      </c>
      <c r="Z964" s="36">
        <v>-2359</v>
      </c>
      <c r="AA964" s="164">
        <v>0.10000001910541201</v>
      </c>
      <c r="AC964" s="165"/>
    </row>
    <row r="965" spans="1:29" ht="15.75" x14ac:dyDescent="0.25">
      <c r="A965" s="180" t="s">
        <v>2063</v>
      </c>
      <c r="B965" s="188" t="s">
        <v>2064</v>
      </c>
      <c r="C965" s="188"/>
      <c r="D965" s="176" t="s">
        <v>56</v>
      </c>
      <c r="E965" s="189">
        <v>41603</v>
      </c>
      <c r="F965" s="178">
        <v>41605</v>
      </c>
      <c r="G965" s="180"/>
      <c r="H965" s="180" t="s">
        <v>78</v>
      </c>
      <c r="I965" s="180" t="s">
        <v>97</v>
      </c>
      <c r="J965" s="187">
        <v>6756.49</v>
      </c>
      <c r="K965" s="191"/>
      <c r="L965" s="180" t="s">
        <v>79</v>
      </c>
      <c r="M965" s="180" t="s">
        <v>12</v>
      </c>
      <c r="N965" s="184">
        <v>109297.51</v>
      </c>
      <c r="O965" s="184">
        <v>42420</v>
      </c>
      <c r="P965" s="184">
        <v>0</v>
      </c>
      <c r="Q965" s="184">
        <v>92861</v>
      </c>
      <c r="R965" s="184">
        <v>149320</v>
      </c>
      <c r="S965" s="184"/>
      <c r="T965" s="192">
        <v>41579</v>
      </c>
      <c r="U965" s="193">
        <v>0.28408786498794536</v>
      </c>
      <c r="V965" s="39"/>
      <c r="W965" s="36">
        <v>92861</v>
      </c>
      <c r="X965" s="37">
        <v>0</v>
      </c>
      <c r="Y965" s="38" t="s">
        <v>61</v>
      </c>
      <c r="Z965" s="36">
        <v>0</v>
      </c>
      <c r="AA965" s="164">
        <v>0.10000113726404658</v>
      </c>
      <c r="AC965" s="165"/>
    </row>
    <row r="966" spans="1:29" ht="15.75" x14ac:dyDescent="0.25">
      <c r="A966" s="180" t="s">
        <v>2065</v>
      </c>
      <c r="B966" s="188" t="s">
        <v>2066</v>
      </c>
      <c r="C966" s="188"/>
      <c r="D966" s="176" t="s">
        <v>56</v>
      </c>
      <c r="E966" s="189">
        <v>41535</v>
      </c>
      <c r="F966" s="178" t="s">
        <v>57</v>
      </c>
      <c r="G966" s="180"/>
      <c r="H966" s="180" t="s">
        <v>58</v>
      </c>
      <c r="I966" s="180" t="s">
        <v>97</v>
      </c>
      <c r="J966" s="187">
        <v>14628.46</v>
      </c>
      <c r="K966" s="191"/>
      <c r="L966" s="180" t="s">
        <v>106</v>
      </c>
      <c r="M966" s="180" t="s">
        <v>14</v>
      </c>
      <c r="N966" s="184">
        <v>13802.9</v>
      </c>
      <c r="O966" s="184">
        <v>15180</v>
      </c>
      <c r="P966" s="184">
        <v>0</v>
      </c>
      <c r="Q966" s="184">
        <v>11727.19</v>
      </c>
      <c r="R966" s="184">
        <v>15180</v>
      </c>
      <c r="S966" s="184"/>
      <c r="T966" s="192">
        <v>41518</v>
      </c>
      <c r="U966" s="193">
        <v>1</v>
      </c>
      <c r="V966" s="39"/>
      <c r="W966" s="36">
        <v>11727.19</v>
      </c>
      <c r="X966" s="37">
        <v>0</v>
      </c>
      <c r="Y966" s="38" t="s">
        <v>61</v>
      </c>
      <c r="Z966" s="36">
        <v>0</v>
      </c>
      <c r="AA966" s="164">
        <v>9.999979040640361E-2</v>
      </c>
      <c r="AC966" s="165"/>
    </row>
    <row r="967" spans="1:29" ht="15.75" x14ac:dyDescent="0.25">
      <c r="A967" s="180" t="s">
        <v>2067</v>
      </c>
      <c r="B967" s="188" t="s">
        <v>2068</v>
      </c>
      <c r="C967" s="188"/>
      <c r="D967" s="176" t="s">
        <v>56</v>
      </c>
      <c r="E967" s="189">
        <v>41625</v>
      </c>
      <c r="F967" s="178">
        <v>41632</v>
      </c>
      <c r="G967" s="180"/>
      <c r="H967" s="180" t="s">
        <v>78</v>
      </c>
      <c r="I967" s="180" t="s">
        <v>97</v>
      </c>
      <c r="J967" s="187">
        <v>6906.73</v>
      </c>
      <c r="K967" s="191"/>
      <c r="L967" s="180" t="s">
        <v>111</v>
      </c>
      <c r="M967" s="180" t="s">
        <v>12</v>
      </c>
      <c r="N967" s="184">
        <v>177879.45</v>
      </c>
      <c r="O967" s="184">
        <v>97280</v>
      </c>
      <c r="P967" s="184">
        <v>0</v>
      </c>
      <c r="Q967" s="184">
        <v>149768</v>
      </c>
      <c r="R967" s="184">
        <v>212640</v>
      </c>
      <c r="S967" s="184"/>
      <c r="T967" s="192">
        <v>41609</v>
      </c>
      <c r="U967" s="193">
        <v>0.45748683220466518</v>
      </c>
      <c r="V967" s="39" t="s">
        <v>1045</v>
      </c>
      <c r="W967" s="36">
        <v>149768</v>
      </c>
      <c r="X967" s="37">
        <v>0</v>
      </c>
      <c r="Y967" s="38" t="s">
        <v>61</v>
      </c>
      <c r="Z967" s="36">
        <v>0</v>
      </c>
      <c r="AA967" s="164">
        <v>0.10999997753534818</v>
      </c>
      <c r="AC967" s="165"/>
    </row>
    <row r="968" spans="1:29" ht="15.75" x14ac:dyDescent="0.25">
      <c r="A968" s="180" t="s">
        <v>2069</v>
      </c>
      <c r="B968" s="188" t="s">
        <v>2070</v>
      </c>
      <c r="C968" s="188"/>
      <c r="D968" s="176" t="s">
        <v>56</v>
      </c>
      <c r="E968" s="189">
        <v>41534</v>
      </c>
      <c r="F968" s="178" t="s">
        <v>57</v>
      </c>
      <c r="G968" s="180"/>
      <c r="H968" s="180" t="s">
        <v>58</v>
      </c>
      <c r="I968" s="180" t="s">
        <v>103</v>
      </c>
      <c r="J968" s="187">
        <v>27687.51</v>
      </c>
      <c r="K968" s="191"/>
      <c r="L968" s="180" t="s">
        <v>60</v>
      </c>
      <c r="M968" s="180" t="s">
        <v>12</v>
      </c>
      <c r="N968" s="184">
        <v>23245.75</v>
      </c>
      <c r="O968" s="184">
        <v>810</v>
      </c>
      <c r="P968" s="184">
        <v>0</v>
      </c>
      <c r="Q968" s="184">
        <v>19750</v>
      </c>
      <c r="R968" s="184">
        <v>27690</v>
      </c>
      <c r="S968" s="184"/>
      <c r="T968" s="192">
        <v>41518</v>
      </c>
      <c r="U968" s="193">
        <v>2.9252437703141929E-2</v>
      </c>
      <c r="V968" s="39" t="s">
        <v>2071</v>
      </c>
      <c r="W968" s="36">
        <v>19750</v>
      </c>
      <c r="X968" s="37">
        <v>0</v>
      </c>
      <c r="Y968" s="38" t="s">
        <v>61</v>
      </c>
      <c r="Z968" s="36">
        <v>0</v>
      </c>
      <c r="AA968" s="164">
        <v>0.10000000000000009</v>
      </c>
      <c r="AC968" s="165"/>
    </row>
    <row r="969" spans="1:29" ht="15.75" x14ac:dyDescent="0.25">
      <c r="A969" s="180" t="s">
        <v>2072</v>
      </c>
      <c r="B969" s="188" t="s">
        <v>2073</v>
      </c>
      <c r="C969" s="188"/>
      <c r="D969" s="176" t="s">
        <v>56</v>
      </c>
      <c r="E969" s="189">
        <v>41758</v>
      </c>
      <c r="F969" s="178" t="s">
        <v>57</v>
      </c>
      <c r="G969" s="180"/>
      <c r="H969" s="180" t="s">
        <v>58</v>
      </c>
      <c r="I969" s="180" t="s">
        <v>103</v>
      </c>
      <c r="J969" s="187">
        <v>19107.060000000001</v>
      </c>
      <c r="K969" s="191"/>
      <c r="L969" s="180" t="s">
        <v>223</v>
      </c>
      <c r="M969" s="180" t="s">
        <v>16</v>
      </c>
      <c r="N969" s="184">
        <v>3628.58</v>
      </c>
      <c r="O969" s="184">
        <v>18520</v>
      </c>
      <c r="P969" s="184">
        <v>0</v>
      </c>
      <c r="Q969" s="184">
        <v>3140</v>
      </c>
      <c r="R969" s="184">
        <v>18520</v>
      </c>
      <c r="S969" s="184"/>
      <c r="T969" s="192">
        <v>41730</v>
      </c>
      <c r="U969" s="193">
        <v>1</v>
      </c>
      <c r="V969" s="39" t="s">
        <v>98</v>
      </c>
      <c r="W969" s="36">
        <v>3140</v>
      </c>
      <c r="X969" s="37">
        <v>0</v>
      </c>
      <c r="Y969" s="38" t="s">
        <v>61</v>
      </c>
      <c r="Z969" s="36">
        <v>0</v>
      </c>
      <c r="AA969" s="164">
        <v>7.9998809452943576E-2</v>
      </c>
      <c r="AC969" s="165"/>
    </row>
    <row r="970" spans="1:29" ht="15.75" x14ac:dyDescent="0.25">
      <c r="A970" s="180" t="s">
        <v>2074</v>
      </c>
      <c r="B970" s="188" t="s">
        <v>2075</v>
      </c>
      <c r="C970" s="188"/>
      <c r="D970" s="176" t="s">
        <v>56</v>
      </c>
      <c r="E970" s="189">
        <v>41536</v>
      </c>
      <c r="F970" s="178">
        <v>41543</v>
      </c>
      <c r="G970" s="180"/>
      <c r="H970" s="180" t="s">
        <v>78</v>
      </c>
      <c r="I970" s="180" t="s">
        <v>97</v>
      </c>
      <c r="J970" s="187">
        <v>6075.5</v>
      </c>
      <c r="K970" s="191"/>
      <c r="L970" s="180" t="s">
        <v>67</v>
      </c>
      <c r="M970" s="180" t="s">
        <v>14</v>
      </c>
      <c r="N970" s="184">
        <v>87643.02</v>
      </c>
      <c r="O970" s="184">
        <v>24150</v>
      </c>
      <c r="P970" s="184">
        <v>0</v>
      </c>
      <c r="Q970" s="184">
        <v>75842</v>
      </c>
      <c r="R970" s="184">
        <v>128890</v>
      </c>
      <c r="S970" s="184"/>
      <c r="T970" s="192">
        <v>41519</v>
      </c>
      <c r="U970" s="193">
        <v>0.18736907440453099</v>
      </c>
      <c r="V970" s="39" t="s">
        <v>180</v>
      </c>
      <c r="W970" s="36">
        <v>75842</v>
      </c>
      <c r="X970" s="37">
        <v>0</v>
      </c>
      <c r="Y970" s="38" t="s">
        <v>61</v>
      </c>
      <c r="Z970" s="36">
        <v>0</v>
      </c>
      <c r="AA970" s="164">
        <v>8.0000059149037517E-2</v>
      </c>
      <c r="AC970" s="165"/>
    </row>
    <row r="971" spans="1:29" ht="15.75" x14ac:dyDescent="0.25">
      <c r="A971" s="180" t="s">
        <v>2076</v>
      </c>
      <c r="B971" s="188" t="s">
        <v>2077</v>
      </c>
      <c r="C971" s="188"/>
      <c r="D971" s="176" t="s">
        <v>56</v>
      </c>
      <c r="E971" s="189">
        <v>41568</v>
      </c>
      <c r="F971" s="178" t="s">
        <v>57</v>
      </c>
      <c r="G971" s="180"/>
      <c r="H971" s="180" t="s">
        <v>58</v>
      </c>
      <c r="I971" s="180" t="s">
        <v>103</v>
      </c>
      <c r="J971" s="187">
        <v>13819.63</v>
      </c>
      <c r="K971" s="191"/>
      <c r="L971" s="180" t="s">
        <v>106</v>
      </c>
      <c r="M971" s="180" t="s">
        <v>14</v>
      </c>
      <c r="N971" s="184">
        <v>16055.46</v>
      </c>
      <c r="O971" s="184">
        <v>17660</v>
      </c>
      <c r="P971" s="184">
        <v>0</v>
      </c>
      <c r="Q971" s="184">
        <v>13641</v>
      </c>
      <c r="R971" s="184">
        <v>17660</v>
      </c>
      <c r="S971" s="184"/>
      <c r="T971" s="192">
        <v>41548</v>
      </c>
      <c r="U971" s="193">
        <v>1</v>
      </c>
      <c r="V971" s="39"/>
      <c r="W971" s="36">
        <v>13641</v>
      </c>
      <c r="X971" s="37">
        <v>0</v>
      </c>
      <c r="Y971" s="38" t="s">
        <v>61</v>
      </c>
      <c r="Z971" s="36">
        <v>0</v>
      </c>
      <c r="AA971" s="164">
        <v>0.1000002055375937</v>
      </c>
      <c r="AC971" s="165"/>
    </row>
    <row r="972" spans="1:29" ht="15.75" x14ac:dyDescent="0.25">
      <c r="A972" s="180" t="s">
        <v>2078</v>
      </c>
      <c r="B972" s="188" t="s">
        <v>2079</v>
      </c>
      <c r="C972" s="188"/>
      <c r="D972" s="176" t="s">
        <v>56</v>
      </c>
      <c r="E972" s="189">
        <v>41883</v>
      </c>
      <c r="F972" s="178" t="s">
        <v>57</v>
      </c>
      <c r="G972" s="180"/>
      <c r="H972" s="180" t="s">
        <v>58</v>
      </c>
      <c r="I972" s="180" t="s">
        <v>97</v>
      </c>
      <c r="J972" s="187"/>
      <c r="K972" s="191"/>
      <c r="L972" s="180" t="s">
        <v>67</v>
      </c>
      <c r="M972" s="180" t="s">
        <v>14</v>
      </c>
      <c r="N972" s="184">
        <v>7410.06</v>
      </c>
      <c r="O972" s="184">
        <v>8150</v>
      </c>
      <c r="P972" s="184">
        <v>8150</v>
      </c>
      <c r="Q972" s="184">
        <v>6239</v>
      </c>
      <c r="R972" s="184">
        <v>8150</v>
      </c>
      <c r="S972" s="184"/>
      <c r="T972" s="192">
        <v>41883</v>
      </c>
      <c r="U972" s="193">
        <v>1</v>
      </c>
      <c r="V972" s="39"/>
      <c r="W972" s="36">
        <v>6239</v>
      </c>
      <c r="X972" s="37">
        <v>0</v>
      </c>
      <c r="Y972" s="38" t="s">
        <v>61</v>
      </c>
      <c r="Z972" s="36">
        <v>0</v>
      </c>
      <c r="AA972" s="164">
        <v>0.10999995506109439</v>
      </c>
      <c r="AC972" s="165"/>
    </row>
    <row r="973" spans="1:29" ht="15.75" x14ac:dyDescent="0.25">
      <c r="A973" s="180" t="s">
        <v>2080</v>
      </c>
      <c r="B973" s="188" t="s">
        <v>2081</v>
      </c>
      <c r="C973" s="188"/>
      <c r="D973" s="176" t="s">
        <v>56</v>
      </c>
      <c r="E973" s="189">
        <v>41593</v>
      </c>
      <c r="F973" s="178" t="s">
        <v>57</v>
      </c>
      <c r="G973" s="180"/>
      <c r="H973" s="180" t="s">
        <v>58</v>
      </c>
      <c r="I973" s="180" t="s">
        <v>97</v>
      </c>
      <c r="J973" s="187">
        <v>6528.96</v>
      </c>
      <c r="K973" s="191"/>
      <c r="L973" s="180" t="s">
        <v>67</v>
      </c>
      <c r="M973" s="180" t="s">
        <v>14</v>
      </c>
      <c r="N973" s="184">
        <v>33907.019999999997</v>
      </c>
      <c r="O973" s="184">
        <v>35060</v>
      </c>
      <c r="P973" s="184">
        <v>0</v>
      </c>
      <c r="Q973" s="184">
        <v>28808</v>
      </c>
      <c r="R973" s="184">
        <v>37300</v>
      </c>
      <c r="S973" s="184"/>
      <c r="T973" s="192">
        <v>41579</v>
      </c>
      <c r="U973" s="193">
        <v>0.93994638069705094</v>
      </c>
      <c r="V973" s="39"/>
      <c r="W973" s="36">
        <v>28808</v>
      </c>
      <c r="X973" s="37">
        <v>0</v>
      </c>
      <c r="Y973" s="38" t="s">
        <v>61</v>
      </c>
      <c r="Z973" s="36">
        <v>0</v>
      </c>
      <c r="AA973" s="164">
        <v>0.10000012976665329</v>
      </c>
      <c r="AC973" s="165"/>
    </row>
    <row r="974" spans="1:29" ht="15.75" x14ac:dyDescent="0.25">
      <c r="A974" s="180" t="s">
        <v>2082</v>
      </c>
      <c r="B974" s="188" t="s">
        <v>2083</v>
      </c>
      <c r="C974" s="188"/>
      <c r="D974" s="176" t="s">
        <v>56</v>
      </c>
      <c r="E974" s="189">
        <v>41555</v>
      </c>
      <c r="F974" s="178" t="s">
        <v>57</v>
      </c>
      <c r="G974" s="180"/>
      <c r="H974" s="180" t="s">
        <v>58</v>
      </c>
      <c r="I974" s="180" t="s">
        <v>97</v>
      </c>
      <c r="J974" s="187">
        <v>20528.64</v>
      </c>
      <c r="K974" s="191"/>
      <c r="L974" s="180" t="s">
        <v>82</v>
      </c>
      <c r="M974" s="180" t="s">
        <v>14</v>
      </c>
      <c r="N974" s="184">
        <v>21076.54</v>
      </c>
      <c r="O974" s="184">
        <v>3149</v>
      </c>
      <c r="P974" s="184">
        <v>0</v>
      </c>
      <c r="Q974" s="184">
        <v>17907</v>
      </c>
      <c r="R974" s="184">
        <v>23180</v>
      </c>
      <c r="S974" s="184"/>
      <c r="T974" s="192">
        <v>41548</v>
      </c>
      <c r="U974" s="193">
        <v>0.13584987057808456</v>
      </c>
      <c r="V974" s="39"/>
      <c r="W974" s="36">
        <v>17907</v>
      </c>
      <c r="X974" s="37">
        <v>0</v>
      </c>
      <c r="Y974" s="38" t="s">
        <v>61</v>
      </c>
      <c r="Z974" s="36">
        <v>0</v>
      </c>
      <c r="AA974" s="164">
        <v>0.10000005219073205</v>
      </c>
      <c r="AC974" s="165"/>
    </row>
    <row r="975" spans="1:29" ht="15.75" x14ac:dyDescent="0.25">
      <c r="A975" s="180" t="s">
        <v>2084</v>
      </c>
      <c r="B975" s="188" t="s">
        <v>2085</v>
      </c>
      <c r="C975" s="188"/>
      <c r="D975" s="176" t="s">
        <v>56</v>
      </c>
      <c r="E975" s="189">
        <v>41555</v>
      </c>
      <c r="F975" s="178" t="s">
        <v>57</v>
      </c>
      <c r="G975" s="180"/>
      <c r="H975" s="180" t="s">
        <v>58</v>
      </c>
      <c r="I975" s="180" t="s">
        <v>103</v>
      </c>
      <c r="J975" s="187">
        <v>13093.04</v>
      </c>
      <c r="K975" s="191"/>
      <c r="L975" s="180" t="s">
        <v>235</v>
      </c>
      <c r="M975" s="180" t="s">
        <v>12</v>
      </c>
      <c r="N975" s="184">
        <v>7785.53</v>
      </c>
      <c r="O975" s="184">
        <v>8560</v>
      </c>
      <c r="P975" s="184">
        <v>0</v>
      </c>
      <c r="Q975" s="184">
        <v>6614.72</v>
      </c>
      <c r="R975" s="184">
        <v>8560</v>
      </c>
      <c r="S975" s="184"/>
      <c r="T975" s="192">
        <v>41548</v>
      </c>
      <c r="U975" s="193">
        <v>1</v>
      </c>
      <c r="V975" s="39"/>
      <c r="W975" s="36">
        <v>6614.72</v>
      </c>
      <c r="X975" s="37">
        <v>0</v>
      </c>
      <c r="Y975" s="38" t="s">
        <v>61</v>
      </c>
      <c r="Z975" s="36">
        <v>0</v>
      </c>
      <c r="AA975" s="164">
        <v>0.10000064427250765</v>
      </c>
      <c r="AC975" s="165"/>
    </row>
    <row r="976" spans="1:29" ht="15.75" x14ac:dyDescent="0.25">
      <c r="A976" s="180" t="s">
        <v>2086</v>
      </c>
      <c r="B976" s="188" t="s">
        <v>2087</v>
      </c>
      <c r="C976" s="188"/>
      <c r="D976" s="176" t="s">
        <v>56</v>
      </c>
      <c r="E976" s="189">
        <v>41565</v>
      </c>
      <c r="F976" s="178">
        <v>41565</v>
      </c>
      <c r="G976" s="180"/>
      <c r="H976" s="180" t="s">
        <v>78</v>
      </c>
      <c r="I976" s="180" t="s">
        <v>97</v>
      </c>
      <c r="J976" s="187">
        <v>5742.06</v>
      </c>
      <c r="K976" s="191"/>
      <c r="L976" s="180" t="s">
        <v>64</v>
      </c>
      <c r="M976" s="180" t="s">
        <v>12</v>
      </c>
      <c r="N976" s="184">
        <v>53477</v>
      </c>
      <c r="O976" s="184">
        <v>17450</v>
      </c>
      <c r="P976" s="184">
        <v>0</v>
      </c>
      <c r="Q976" s="184">
        <v>45435</v>
      </c>
      <c r="R976" s="184">
        <v>67580</v>
      </c>
      <c r="S976" s="184"/>
      <c r="T976" s="192">
        <v>41548</v>
      </c>
      <c r="U976" s="193">
        <v>0.25821248890204201</v>
      </c>
      <c r="V976" s="39"/>
      <c r="W976" s="36">
        <v>45435</v>
      </c>
      <c r="X976" s="37">
        <v>0</v>
      </c>
      <c r="Y976" s="38" t="s">
        <v>61</v>
      </c>
      <c r="Z976" s="36">
        <v>0</v>
      </c>
      <c r="AA976" s="164">
        <v>0.1000001028479629</v>
      </c>
      <c r="AC976" s="165"/>
    </row>
    <row r="977" spans="1:29" ht="15.75" x14ac:dyDescent="0.25">
      <c r="A977" s="180" t="s">
        <v>2088</v>
      </c>
      <c r="B977" s="188" t="s">
        <v>2089</v>
      </c>
      <c r="C977" s="188"/>
      <c r="D977" s="176" t="s">
        <v>56</v>
      </c>
      <c r="E977" s="189">
        <v>41578</v>
      </c>
      <c r="F977" s="178" t="s">
        <v>57</v>
      </c>
      <c r="G977" s="180"/>
      <c r="H977" s="180" t="s">
        <v>58</v>
      </c>
      <c r="I977" s="180" t="s">
        <v>97</v>
      </c>
      <c r="J977" s="187">
        <v>12242.38</v>
      </c>
      <c r="K977" s="191"/>
      <c r="L977" s="180" t="s">
        <v>106</v>
      </c>
      <c r="M977" s="180" t="s">
        <v>14</v>
      </c>
      <c r="N977" s="184">
        <v>20809.72</v>
      </c>
      <c r="O977" s="184">
        <v>18880</v>
      </c>
      <c r="P977" s="184">
        <v>0</v>
      </c>
      <c r="Q977" s="184">
        <v>17680.310000000001</v>
      </c>
      <c r="R977" s="184">
        <v>22890</v>
      </c>
      <c r="S977" s="184"/>
      <c r="T977" s="192">
        <v>41548</v>
      </c>
      <c r="U977" s="193">
        <v>0.82481432940148536</v>
      </c>
      <c r="V977" s="39"/>
      <c r="W977" s="36">
        <v>17680.310000000001</v>
      </c>
      <c r="X977" s="37">
        <v>0</v>
      </c>
      <c r="Y977" s="38" t="s">
        <v>61</v>
      </c>
      <c r="Z977" s="36">
        <v>0</v>
      </c>
      <c r="AA977" s="164">
        <v>9.9999742572281169E-2</v>
      </c>
      <c r="AC977" s="165"/>
    </row>
    <row r="978" spans="1:29" ht="15.75" x14ac:dyDescent="0.25">
      <c r="A978" s="180" t="s">
        <v>2090</v>
      </c>
      <c r="B978" s="188" t="s">
        <v>2091</v>
      </c>
      <c r="C978" s="188"/>
      <c r="D978" s="176" t="s">
        <v>56</v>
      </c>
      <c r="E978" s="189">
        <v>41572</v>
      </c>
      <c r="F978" s="178">
        <v>41578</v>
      </c>
      <c r="G978" s="180"/>
      <c r="H978" s="180" t="s">
        <v>78</v>
      </c>
      <c r="I978" s="180" t="s">
        <v>97</v>
      </c>
      <c r="J978" s="187">
        <v>11462.36</v>
      </c>
      <c r="K978" s="191"/>
      <c r="L978" s="180" t="s">
        <v>64</v>
      </c>
      <c r="M978" s="180" t="s">
        <v>12</v>
      </c>
      <c r="N978" s="184">
        <v>115273.5</v>
      </c>
      <c r="O978" s="184">
        <v>41490</v>
      </c>
      <c r="P978" s="184">
        <v>0</v>
      </c>
      <c r="Q978" s="184">
        <v>97938.4</v>
      </c>
      <c r="R978" s="184">
        <v>135560</v>
      </c>
      <c r="S978" s="184"/>
      <c r="T978" s="192">
        <v>41548</v>
      </c>
      <c r="U978" s="193">
        <v>0.30606373561522571</v>
      </c>
      <c r="V978" s="39"/>
      <c r="W978" s="36">
        <v>97938.4</v>
      </c>
      <c r="X978" s="37">
        <v>0</v>
      </c>
      <c r="Y978" s="38" t="s">
        <v>61</v>
      </c>
      <c r="Z978" s="36">
        <v>0</v>
      </c>
      <c r="AA978" s="164">
        <v>0.10000003053607376</v>
      </c>
      <c r="AC978" s="165"/>
    </row>
    <row r="979" spans="1:29" ht="15.75" x14ac:dyDescent="0.25">
      <c r="A979" s="180" t="s">
        <v>2092</v>
      </c>
      <c r="B979" s="188" t="s">
        <v>2093</v>
      </c>
      <c r="C979" s="188"/>
      <c r="D979" s="176" t="s">
        <v>56</v>
      </c>
      <c r="E979" s="189">
        <v>41561</v>
      </c>
      <c r="F979" s="178">
        <v>41563</v>
      </c>
      <c r="G979" s="180"/>
      <c r="H979" s="180" t="s">
        <v>78</v>
      </c>
      <c r="I979" s="180" t="s">
        <v>97</v>
      </c>
      <c r="J979" s="187">
        <v>4401.37</v>
      </c>
      <c r="K979" s="191"/>
      <c r="L979" s="180" t="s">
        <v>106</v>
      </c>
      <c r="M979" s="180" t="s">
        <v>14</v>
      </c>
      <c r="N979" s="184">
        <v>62408.94</v>
      </c>
      <c r="O979" s="184">
        <v>68650</v>
      </c>
      <c r="P979" s="184">
        <v>0</v>
      </c>
      <c r="Q979" s="184">
        <v>53023.74</v>
      </c>
      <c r="R979" s="184">
        <v>68650</v>
      </c>
      <c r="S979" s="184"/>
      <c r="T979" s="192">
        <v>41548</v>
      </c>
      <c r="U979" s="193">
        <v>1</v>
      </c>
      <c r="V979" s="39"/>
      <c r="W979" s="36">
        <v>53023.74</v>
      </c>
      <c r="X979" s="37">
        <v>0</v>
      </c>
      <c r="Y979" s="38" t="s">
        <v>61</v>
      </c>
      <c r="Z979" s="36">
        <v>0</v>
      </c>
      <c r="AA979" s="164">
        <v>9.9999965101154942E-2</v>
      </c>
      <c r="AC979" s="165"/>
    </row>
    <row r="980" spans="1:29" ht="15.75" x14ac:dyDescent="0.25">
      <c r="A980" s="180" t="s">
        <v>2094</v>
      </c>
      <c r="B980" s="188" t="s">
        <v>2095</v>
      </c>
      <c r="C980" s="188"/>
      <c r="D980" s="176" t="s">
        <v>56</v>
      </c>
      <c r="E980" s="189">
        <v>41579</v>
      </c>
      <c r="F980" s="178" t="s">
        <v>57</v>
      </c>
      <c r="G980" s="180"/>
      <c r="H980" s="180" t="s">
        <v>58</v>
      </c>
      <c r="I980" s="180" t="s">
        <v>59</v>
      </c>
      <c r="J980" s="187">
        <v>0</v>
      </c>
      <c r="K980" s="191"/>
      <c r="L980" s="180" t="s">
        <v>67</v>
      </c>
      <c r="M980" s="180" t="s">
        <v>14</v>
      </c>
      <c r="N980" s="184">
        <v>37293.5</v>
      </c>
      <c r="O980" s="184">
        <v>26460</v>
      </c>
      <c r="P980" s="184">
        <v>0</v>
      </c>
      <c r="Q980" s="184">
        <v>31685.22</v>
      </c>
      <c r="R980" s="184">
        <v>41020</v>
      </c>
      <c r="S980" s="184"/>
      <c r="T980" s="192">
        <v>41579</v>
      </c>
      <c r="U980" s="193">
        <v>0.6450511945392492</v>
      </c>
      <c r="V980" s="39"/>
      <c r="W980" s="36">
        <v>31685.22</v>
      </c>
      <c r="X980" s="37">
        <v>0</v>
      </c>
      <c r="Y980" s="38" t="s">
        <v>61</v>
      </c>
      <c r="Z980" s="36">
        <v>0</v>
      </c>
      <c r="AA980" s="164">
        <v>9.9999883786731081E-2</v>
      </c>
      <c r="AC980" s="165"/>
    </row>
    <row r="981" spans="1:29" ht="15.75" x14ac:dyDescent="0.25">
      <c r="A981" s="180" t="s">
        <v>2096</v>
      </c>
      <c r="B981" s="188" t="s">
        <v>2097</v>
      </c>
      <c r="C981" s="188"/>
      <c r="D981" s="176" t="s">
        <v>56</v>
      </c>
      <c r="E981" s="189">
        <v>41691</v>
      </c>
      <c r="F981" s="178">
        <v>41704</v>
      </c>
      <c r="G981" s="180"/>
      <c r="H981" s="180" t="s">
        <v>78</v>
      </c>
      <c r="I981" s="180" t="s">
        <v>97</v>
      </c>
      <c r="J981" s="187">
        <v>8096.49</v>
      </c>
      <c r="K981" s="191"/>
      <c r="L981" s="180" t="s">
        <v>111</v>
      </c>
      <c r="M981" s="180" t="s">
        <v>12</v>
      </c>
      <c r="N981" s="184">
        <v>160882.63</v>
      </c>
      <c r="O981" s="184">
        <v>134830</v>
      </c>
      <c r="P981" s="184">
        <v>0</v>
      </c>
      <c r="Q981" s="184">
        <v>139220</v>
      </c>
      <c r="R981" s="184">
        <v>194140</v>
      </c>
      <c r="S981" s="184"/>
      <c r="T981" s="192">
        <v>41671</v>
      </c>
      <c r="U981" s="193">
        <v>0.69449881528793656</v>
      </c>
      <c r="V981" s="39"/>
      <c r="W981" s="36">
        <v>139220</v>
      </c>
      <c r="X981" s="37">
        <v>0</v>
      </c>
      <c r="Y981" s="38" t="s">
        <v>61</v>
      </c>
      <c r="Z981" s="36">
        <v>0</v>
      </c>
      <c r="AA981" s="164">
        <v>7.9999986574063486E-2</v>
      </c>
      <c r="AC981" s="165"/>
    </row>
    <row r="982" spans="1:29" ht="15.75" x14ac:dyDescent="0.25">
      <c r="A982" s="180" t="s">
        <v>2098</v>
      </c>
      <c r="B982" s="188" t="s">
        <v>2099</v>
      </c>
      <c r="C982" s="188"/>
      <c r="D982" s="176" t="s">
        <v>56</v>
      </c>
      <c r="E982" s="189">
        <v>41589</v>
      </c>
      <c r="F982" s="178">
        <v>41596</v>
      </c>
      <c r="G982" s="180"/>
      <c r="H982" s="180" t="s">
        <v>78</v>
      </c>
      <c r="I982" s="180" t="s">
        <v>97</v>
      </c>
      <c r="J982" s="187">
        <v>6525.44</v>
      </c>
      <c r="K982" s="191"/>
      <c r="L982" s="180" t="s">
        <v>79</v>
      </c>
      <c r="M982" s="180" t="s">
        <v>12</v>
      </c>
      <c r="N982" s="184">
        <v>241257.93</v>
      </c>
      <c r="O982" s="184">
        <v>30510</v>
      </c>
      <c r="P982" s="184">
        <v>0</v>
      </c>
      <c r="Q982" s="184">
        <v>204977</v>
      </c>
      <c r="R982" s="184">
        <v>309620</v>
      </c>
      <c r="S982" s="184"/>
      <c r="T982" s="192">
        <v>41579</v>
      </c>
      <c r="U982" s="193">
        <v>9.8540145985401464E-2</v>
      </c>
      <c r="V982" s="39"/>
      <c r="W982" s="36">
        <v>204977</v>
      </c>
      <c r="X982" s="37">
        <v>0</v>
      </c>
      <c r="Y982" s="38" t="s">
        <v>61</v>
      </c>
      <c r="Z982" s="36">
        <v>0</v>
      </c>
      <c r="AA982" s="164">
        <v>0.10000000455943558</v>
      </c>
      <c r="AC982" s="165"/>
    </row>
    <row r="983" spans="1:29" ht="15.75" x14ac:dyDescent="0.25">
      <c r="A983" s="180" t="s">
        <v>2100</v>
      </c>
      <c r="B983" s="188" t="s">
        <v>2101</v>
      </c>
      <c r="C983" s="188"/>
      <c r="D983" s="176" t="s">
        <v>56</v>
      </c>
      <c r="E983" s="189">
        <v>41654</v>
      </c>
      <c r="F983" s="178">
        <v>41656</v>
      </c>
      <c r="G983" s="180"/>
      <c r="H983" s="180" t="s">
        <v>78</v>
      </c>
      <c r="I983" s="180" t="s">
        <v>97</v>
      </c>
      <c r="J983" s="187">
        <v>33201.86</v>
      </c>
      <c r="K983" s="191"/>
      <c r="L983" s="180" t="s">
        <v>111</v>
      </c>
      <c r="M983" s="180" t="s">
        <v>12</v>
      </c>
      <c r="N983" s="184">
        <v>265170.90999999997</v>
      </c>
      <c r="O983" s="184">
        <v>78450</v>
      </c>
      <c r="P983" s="184">
        <v>0</v>
      </c>
      <c r="Q983" s="184">
        <v>229466</v>
      </c>
      <c r="R983" s="184">
        <v>316200</v>
      </c>
      <c r="S983" s="184"/>
      <c r="T983" s="192">
        <v>41640</v>
      </c>
      <c r="U983" s="193">
        <v>0.24810246679316889</v>
      </c>
      <c r="V983" s="39" t="s">
        <v>112</v>
      </c>
      <c r="W983" s="36">
        <v>229466</v>
      </c>
      <c r="X983" s="37">
        <v>0</v>
      </c>
      <c r="Y983" s="38" t="s">
        <v>61</v>
      </c>
      <c r="Z983" s="36">
        <v>0</v>
      </c>
      <c r="AA983" s="164">
        <v>8.0000001629137785E-2</v>
      </c>
      <c r="AC983" s="165"/>
    </row>
    <row r="984" spans="1:29" ht="15.75" x14ac:dyDescent="0.25">
      <c r="A984" s="180" t="s">
        <v>2102</v>
      </c>
      <c r="B984" s="188" t="s">
        <v>2103</v>
      </c>
      <c r="C984" s="188"/>
      <c r="D984" s="176" t="s">
        <v>56</v>
      </c>
      <c r="E984" s="189">
        <v>41607</v>
      </c>
      <c r="F984" s="178">
        <v>41610</v>
      </c>
      <c r="G984" s="180"/>
      <c r="H984" s="180" t="s">
        <v>78</v>
      </c>
      <c r="I984" s="180" t="s">
        <v>97</v>
      </c>
      <c r="J984" s="187">
        <v>5893.78</v>
      </c>
      <c r="K984" s="191"/>
      <c r="L984" s="180" t="s">
        <v>111</v>
      </c>
      <c r="M984" s="180" t="s">
        <v>12</v>
      </c>
      <c r="N984" s="184">
        <v>66003.679999999993</v>
      </c>
      <c r="O984" s="184">
        <v>106560</v>
      </c>
      <c r="P984" s="184">
        <v>0</v>
      </c>
      <c r="Q984" s="184">
        <v>57116.37</v>
      </c>
      <c r="R984" s="184">
        <v>107650</v>
      </c>
      <c r="S984" s="184"/>
      <c r="T984" s="192">
        <v>41579</v>
      </c>
      <c r="U984" s="193">
        <v>0.98987459359033902</v>
      </c>
      <c r="V984" s="39" t="s">
        <v>661</v>
      </c>
      <c r="W984" s="36">
        <v>57116.37</v>
      </c>
      <c r="X984" s="37">
        <v>0</v>
      </c>
      <c r="Y984" s="38" t="s">
        <v>61</v>
      </c>
      <c r="Z984" s="36">
        <v>0</v>
      </c>
      <c r="AA984" s="164">
        <v>8.0000046273785319E-2</v>
      </c>
      <c r="AC984" s="165"/>
    </row>
    <row r="985" spans="1:29" ht="15.75" x14ac:dyDescent="0.25">
      <c r="A985" s="180" t="s">
        <v>2104</v>
      </c>
      <c r="B985" s="188" t="s">
        <v>2105</v>
      </c>
      <c r="C985" s="188"/>
      <c r="D985" s="176" t="s">
        <v>56</v>
      </c>
      <c r="E985" s="189">
        <v>41607</v>
      </c>
      <c r="F985" s="178">
        <v>41612</v>
      </c>
      <c r="G985" s="180"/>
      <c r="H985" s="180" t="s">
        <v>78</v>
      </c>
      <c r="I985" s="180" t="s">
        <v>103</v>
      </c>
      <c r="J985" s="187">
        <v>63940.959999999999</v>
      </c>
      <c r="K985" s="191"/>
      <c r="L985" s="180" t="s">
        <v>60</v>
      </c>
      <c r="M985" s="180" t="s">
        <v>12</v>
      </c>
      <c r="N985" s="184">
        <v>70734.28</v>
      </c>
      <c r="O985" s="184">
        <v>0</v>
      </c>
      <c r="P985" s="184">
        <v>0</v>
      </c>
      <c r="Q985" s="184">
        <v>61210</v>
      </c>
      <c r="R985" s="184">
        <v>91000</v>
      </c>
      <c r="S985" s="184"/>
      <c r="T985" s="192">
        <v>41579</v>
      </c>
      <c r="U985" s="193" t="s">
        <v>57</v>
      </c>
      <c r="V985" s="39" t="s">
        <v>259</v>
      </c>
      <c r="W985" s="36">
        <v>61210</v>
      </c>
      <c r="X985" s="37">
        <v>0</v>
      </c>
      <c r="Y985" s="38" t="s">
        <v>61</v>
      </c>
      <c r="Z985" s="36">
        <v>0</v>
      </c>
      <c r="AA985" s="164">
        <v>8.0000061073644213E-2</v>
      </c>
      <c r="AC985" s="165"/>
    </row>
    <row r="986" spans="1:29" ht="15.75" x14ac:dyDescent="0.25">
      <c r="A986" s="180" t="s">
        <v>2106</v>
      </c>
      <c r="B986" s="188" t="s">
        <v>2107</v>
      </c>
      <c r="C986" s="188"/>
      <c r="D986" s="176" t="s">
        <v>56</v>
      </c>
      <c r="E986" s="189">
        <v>41689</v>
      </c>
      <c r="F986" s="178">
        <v>41694</v>
      </c>
      <c r="G986" s="180"/>
      <c r="H986" s="180" t="s">
        <v>78</v>
      </c>
      <c r="I986" s="180" t="s">
        <v>97</v>
      </c>
      <c r="J986" s="187">
        <v>22127.86</v>
      </c>
      <c r="K986" s="191"/>
      <c r="L986" s="180" t="s">
        <v>79</v>
      </c>
      <c r="M986" s="180" t="s">
        <v>12</v>
      </c>
      <c r="N986" s="184">
        <v>103903.46</v>
      </c>
      <c r="O986" s="184">
        <v>0</v>
      </c>
      <c r="P986" s="184">
        <v>0</v>
      </c>
      <c r="Q986" s="184">
        <v>89913</v>
      </c>
      <c r="R986" s="184">
        <v>143390</v>
      </c>
      <c r="S986" s="184"/>
      <c r="T986" s="192">
        <v>41671</v>
      </c>
      <c r="U986" s="193" t="s">
        <v>57</v>
      </c>
      <c r="V986" s="39"/>
      <c r="W986" s="36">
        <v>89913</v>
      </c>
      <c r="X986" s="37">
        <v>0</v>
      </c>
      <c r="Y986" s="38" t="s">
        <v>61</v>
      </c>
      <c r="Z986" s="36">
        <v>0</v>
      </c>
      <c r="AA986" s="164">
        <v>7.9999970896061257E-2</v>
      </c>
      <c r="AC986" s="165"/>
    </row>
    <row r="987" spans="1:29" ht="15.75" x14ac:dyDescent="0.25">
      <c r="A987" s="180" t="s">
        <v>2108</v>
      </c>
      <c r="B987" s="188" t="s">
        <v>2109</v>
      </c>
      <c r="C987" s="188"/>
      <c r="D987" s="176" t="s">
        <v>56</v>
      </c>
      <c r="E987" s="189">
        <v>41554</v>
      </c>
      <c r="F987" s="178">
        <v>41555</v>
      </c>
      <c r="G987" s="180"/>
      <c r="H987" s="180" t="s">
        <v>78</v>
      </c>
      <c r="I987" s="180" t="s">
        <v>97</v>
      </c>
      <c r="J987" s="187">
        <v>101580.23</v>
      </c>
      <c r="K987" s="191"/>
      <c r="L987" s="180" t="s">
        <v>67</v>
      </c>
      <c r="M987" s="180" t="s">
        <v>14</v>
      </c>
      <c r="N987" s="184">
        <v>58850</v>
      </c>
      <c r="O987" s="184">
        <v>64740</v>
      </c>
      <c r="P987" s="184">
        <v>0</v>
      </c>
      <c r="Q987" s="184">
        <v>50000</v>
      </c>
      <c r="R987" s="184">
        <v>64740</v>
      </c>
      <c r="S987" s="184"/>
      <c r="T987" s="192">
        <v>41548</v>
      </c>
      <c r="U987" s="193">
        <v>1</v>
      </c>
      <c r="V987" s="39" t="s">
        <v>1111</v>
      </c>
      <c r="W987" s="36">
        <v>50000</v>
      </c>
      <c r="X987" s="37">
        <v>0</v>
      </c>
      <c r="Y987" s="38" t="s">
        <v>61</v>
      </c>
      <c r="Z987" s="36">
        <v>0</v>
      </c>
      <c r="AA987" s="164">
        <v>0.10000000000000009</v>
      </c>
      <c r="AC987" s="165"/>
    </row>
    <row r="988" spans="1:29" ht="15.75" x14ac:dyDescent="0.25">
      <c r="A988" s="180" t="s">
        <v>2110</v>
      </c>
      <c r="B988" s="188" t="s">
        <v>2111</v>
      </c>
      <c r="C988" s="188"/>
      <c r="D988" s="176" t="s">
        <v>56</v>
      </c>
      <c r="E988" s="189">
        <v>41564</v>
      </c>
      <c r="F988" s="178">
        <v>41568</v>
      </c>
      <c r="G988" s="180"/>
      <c r="H988" s="180" t="s">
        <v>78</v>
      </c>
      <c r="I988" s="180" t="s">
        <v>103</v>
      </c>
      <c r="J988" s="187">
        <v>104343.86</v>
      </c>
      <c r="K988" s="191"/>
      <c r="L988" s="180" t="s">
        <v>111</v>
      </c>
      <c r="M988" s="180" t="s">
        <v>12</v>
      </c>
      <c r="N988" s="184">
        <v>63629.8</v>
      </c>
      <c r="O988" s="184">
        <v>0</v>
      </c>
      <c r="P988" s="184">
        <v>0</v>
      </c>
      <c r="Q988" s="184">
        <v>60104</v>
      </c>
      <c r="R988" s="184">
        <v>107977</v>
      </c>
      <c r="S988" s="184"/>
      <c r="T988" s="192">
        <v>41548</v>
      </c>
      <c r="U988" s="193" t="s">
        <v>57</v>
      </c>
      <c r="V988" s="39" t="s">
        <v>1291</v>
      </c>
      <c r="W988" s="36">
        <v>54061</v>
      </c>
      <c r="X988" s="37">
        <v>-6043</v>
      </c>
      <c r="Y988" s="38" t="s">
        <v>61</v>
      </c>
      <c r="Z988" s="36">
        <v>-6043</v>
      </c>
      <c r="AA988" s="164">
        <v>0.10000005186249439</v>
      </c>
      <c r="AC988" s="165"/>
    </row>
    <row r="989" spans="1:29" ht="15.75" x14ac:dyDescent="0.25">
      <c r="A989" s="180" t="s">
        <v>2112</v>
      </c>
      <c r="B989" s="188" t="s">
        <v>2113</v>
      </c>
      <c r="C989" s="188"/>
      <c r="D989" s="176" t="s">
        <v>56</v>
      </c>
      <c r="E989" s="189">
        <v>41579</v>
      </c>
      <c r="F989" s="178">
        <v>41584</v>
      </c>
      <c r="G989" s="180"/>
      <c r="H989" s="180" t="s">
        <v>58</v>
      </c>
      <c r="I989" s="180" t="s">
        <v>97</v>
      </c>
      <c r="J989" s="187">
        <v>17075.939999999999</v>
      </c>
      <c r="K989" s="191"/>
      <c r="L989" s="180" t="s">
        <v>232</v>
      </c>
      <c r="M989" s="180" t="s">
        <v>14</v>
      </c>
      <c r="N989" s="184">
        <v>18954.150000000001</v>
      </c>
      <c r="O989" s="184">
        <v>19670</v>
      </c>
      <c r="P989" s="184">
        <v>0</v>
      </c>
      <c r="Q989" s="184">
        <v>16402</v>
      </c>
      <c r="R989" s="184">
        <v>20850</v>
      </c>
      <c r="S989" s="184"/>
      <c r="T989" s="192">
        <v>41579</v>
      </c>
      <c r="U989" s="193">
        <v>0.9434052757793765</v>
      </c>
      <c r="V989" s="39" t="s">
        <v>1086</v>
      </c>
      <c r="W989" s="36">
        <v>16402</v>
      </c>
      <c r="X989" s="37">
        <v>0</v>
      </c>
      <c r="Y989" s="38" t="s">
        <v>61</v>
      </c>
      <c r="Z989" s="36">
        <v>0</v>
      </c>
      <c r="AA989" s="164">
        <v>7.999993162447705E-2</v>
      </c>
      <c r="AC989" s="165"/>
    </row>
    <row r="990" spans="1:29" ht="15.75" x14ac:dyDescent="0.25">
      <c r="A990" s="180" t="s">
        <v>2114</v>
      </c>
      <c r="B990" s="188" t="s">
        <v>2115</v>
      </c>
      <c r="C990" s="188"/>
      <c r="D990" s="176" t="s">
        <v>56</v>
      </c>
      <c r="E990" s="189">
        <v>41565</v>
      </c>
      <c r="F990" s="178" t="s">
        <v>57</v>
      </c>
      <c r="G990" s="180"/>
      <c r="H990" s="180" t="s">
        <v>58</v>
      </c>
      <c r="I990" s="180" t="s">
        <v>97</v>
      </c>
      <c r="J990" s="187">
        <v>14065.93</v>
      </c>
      <c r="K990" s="191"/>
      <c r="L990" s="180" t="s">
        <v>129</v>
      </c>
      <c r="M990" s="180" t="s">
        <v>13</v>
      </c>
      <c r="N990" s="184">
        <v>15409.32</v>
      </c>
      <c r="O990" s="184">
        <v>11290</v>
      </c>
      <c r="P990" s="184">
        <v>9598</v>
      </c>
      <c r="Q990" s="184">
        <v>13092.03</v>
      </c>
      <c r="R990" s="184">
        <v>16950</v>
      </c>
      <c r="S990" s="184"/>
      <c r="T990" s="192">
        <v>41548</v>
      </c>
      <c r="U990" s="193">
        <v>0.66607669616519172</v>
      </c>
      <c r="V990" s="39"/>
      <c r="W990" s="36">
        <v>13092.03</v>
      </c>
      <c r="X990" s="37">
        <v>0</v>
      </c>
      <c r="Y990" s="38" t="s">
        <v>61</v>
      </c>
      <c r="Z990" s="36">
        <v>0</v>
      </c>
      <c r="AA990" s="164">
        <v>0.100000049255907</v>
      </c>
      <c r="AC990" s="165"/>
    </row>
    <row r="991" spans="1:29" ht="15.75" x14ac:dyDescent="0.25">
      <c r="A991" s="180" t="s">
        <v>2116</v>
      </c>
      <c r="B991" s="188" t="s">
        <v>2117</v>
      </c>
      <c r="C991" s="188"/>
      <c r="D991" s="176" t="s">
        <v>56</v>
      </c>
      <c r="E991" s="189">
        <v>41611</v>
      </c>
      <c r="F991" s="178">
        <v>41612</v>
      </c>
      <c r="G991" s="180"/>
      <c r="H991" s="180" t="s">
        <v>78</v>
      </c>
      <c r="I991" s="180" t="s">
        <v>97</v>
      </c>
      <c r="J991" s="187">
        <v>88932.89</v>
      </c>
      <c r="K991" s="191"/>
      <c r="L991" s="180" t="s">
        <v>64</v>
      </c>
      <c r="M991" s="180" t="s">
        <v>12</v>
      </c>
      <c r="N991" s="184">
        <v>70623.94</v>
      </c>
      <c r="O991" s="184">
        <v>0</v>
      </c>
      <c r="P991" s="184">
        <v>0</v>
      </c>
      <c r="Q991" s="184">
        <v>60003.35</v>
      </c>
      <c r="R991" s="184">
        <v>89081</v>
      </c>
      <c r="S991" s="184"/>
      <c r="T991" s="192">
        <v>41609</v>
      </c>
      <c r="U991" s="193" t="s">
        <v>57</v>
      </c>
      <c r="V991" s="39" t="s">
        <v>1291</v>
      </c>
      <c r="W991" s="36">
        <v>60003.35</v>
      </c>
      <c r="X991" s="37">
        <v>0</v>
      </c>
      <c r="Y991" s="38" t="s">
        <v>61</v>
      </c>
      <c r="Z991" s="36">
        <v>0</v>
      </c>
      <c r="AA991" s="164">
        <v>9.9999954052409468E-2</v>
      </c>
      <c r="AC991" s="165"/>
    </row>
    <row r="992" spans="1:29" ht="15.75" x14ac:dyDescent="0.25">
      <c r="A992" s="180" t="s">
        <v>2118</v>
      </c>
      <c r="B992" s="188" t="s">
        <v>2119</v>
      </c>
      <c r="C992" s="188"/>
      <c r="D992" s="176" t="s">
        <v>56</v>
      </c>
      <c r="E992" s="189">
        <v>41562</v>
      </c>
      <c r="F992" s="178" t="s">
        <v>57</v>
      </c>
      <c r="G992" s="180"/>
      <c r="H992" s="180" t="s">
        <v>58</v>
      </c>
      <c r="I992" s="180" t="s">
        <v>97</v>
      </c>
      <c r="J992" s="187">
        <v>6983.52</v>
      </c>
      <c r="K992" s="191"/>
      <c r="L992" s="180" t="s">
        <v>67</v>
      </c>
      <c r="M992" s="180" t="s">
        <v>14</v>
      </c>
      <c r="N992" s="184">
        <v>21727.34</v>
      </c>
      <c r="O992" s="184">
        <v>17850</v>
      </c>
      <c r="P992" s="184">
        <v>0</v>
      </c>
      <c r="Q992" s="184">
        <v>18459.93</v>
      </c>
      <c r="R992" s="184">
        <v>23900</v>
      </c>
      <c r="S992" s="184"/>
      <c r="T992" s="192">
        <v>41548</v>
      </c>
      <c r="U992" s="193">
        <v>0.7468619246861925</v>
      </c>
      <c r="V992" s="39"/>
      <c r="W992" s="36">
        <v>18459.93</v>
      </c>
      <c r="X992" s="37">
        <v>0</v>
      </c>
      <c r="Y992" s="38" t="s">
        <v>61</v>
      </c>
      <c r="Z992" s="36">
        <v>0</v>
      </c>
      <c r="AA992" s="164">
        <v>0.10000012099963862</v>
      </c>
      <c r="AC992" s="165"/>
    </row>
    <row r="993" spans="1:29" ht="15.75" x14ac:dyDescent="0.25">
      <c r="A993" s="180" t="s">
        <v>2120</v>
      </c>
      <c r="B993" s="188" t="s">
        <v>2121</v>
      </c>
      <c r="C993" s="188"/>
      <c r="D993" s="176" t="s">
        <v>56</v>
      </c>
      <c r="E993" s="189">
        <v>41561</v>
      </c>
      <c r="F993" s="178" t="s">
        <v>57</v>
      </c>
      <c r="G993" s="180"/>
      <c r="H993" s="180" t="s">
        <v>58</v>
      </c>
      <c r="I993" s="180" t="s">
        <v>103</v>
      </c>
      <c r="J993" s="187">
        <v>12015.34</v>
      </c>
      <c r="K993" s="191"/>
      <c r="L993" s="180" t="s">
        <v>223</v>
      </c>
      <c r="M993" s="180" t="s">
        <v>16</v>
      </c>
      <c r="N993" s="184">
        <v>10096.31</v>
      </c>
      <c r="O993" s="184">
        <v>11110</v>
      </c>
      <c r="P993" s="184">
        <v>0</v>
      </c>
      <c r="Q993" s="184">
        <v>8578</v>
      </c>
      <c r="R993" s="184">
        <v>11110</v>
      </c>
      <c r="S993" s="184"/>
      <c r="T993" s="192">
        <v>41548</v>
      </c>
      <c r="U993" s="193">
        <v>1</v>
      </c>
      <c r="V993" s="39"/>
      <c r="W993" s="36">
        <v>8578</v>
      </c>
      <c r="X993" s="37">
        <v>0</v>
      </c>
      <c r="Y993" s="38" t="s">
        <v>61</v>
      </c>
      <c r="Z993" s="36">
        <v>0</v>
      </c>
      <c r="AA993" s="164">
        <v>0.10000043580295603</v>
      </c>
      <c r="AC993" s="165"/>
    </row>
    <row r="994" spans="1:29" ht="15.75" x14ac:dyDescent="0.25">
      <c r="A994" s="180" t="s">
        <v>2122</v>
      </c>
      <c r="B994" s="188" t="s">
        <v>2123</v>
      </c>
      <c r="C994" s="188"/>
      <c r="D994" s="176" t="s">
        <v>56</v>
      </c>
      <c r="E994" s="189">
        <v>41579</v>
      </c>
      <c r="F994" s="178">
        <v>41584</v>
      </c>
      <c r="G994" s="180"/>
      <c r="H994" s="180" t="s">
        <v>58</v>
      </c>
      <c r="I994" s="180" t="s">
        <v>103</v>
      </c>
      <c r="J994" s="187">
        <v>45374.48</v>
      </c>
      <c r="K994" s="191"/>
      <c r="L994" s="180" t="s">
        <v>67</v>
      </c>
      <c r="M994" s="180" t="s">
        <v>14</v>
      </c>
      <c r="N994" s="184">
        <v>4024</v>
      </c>
      <c r="O994" s="184">
        <v>0</v>
      </c>
      <c r="P994" s="184">
        <v>0</v>
      </c>
      <c r="Q994" s="184">
        <v>3419</v>
      </c>
      <c r="R994" s="184">
        <v>43340</v>
      </c>
      <c r="S994" s="184"/>
      <c r="T994" s="192">
        <v>41579</v>
      </c>
      <c r="U994" s="193" t="s">
        <v>57</v>
      </c>
      <c r="V994" s="39"/>
      <c r="W994" s="36">
        <v>3419</v>
      </c>
      <c r="X994" s="37">
        <v>0</v>
      </c>
      <c r="Y994" s="38" t="s">
        <v>61</v>
      </c>
      <c r="Z994" s="36">
        <v>0</v>
      </c>
      <c r="AA994" s="164">
        <v>9.995544415074642E-2</v>
      </c>
      <c r="AC994" s="165"/>
    </row>
    <row r="995" spans="1:29" ht="15.75" x14ac:dyDescent="0.25">
      <c r="A995" s="180" t="s">
        <v>2124</v>
      </c>
      <c r="B995" s="188" t="s">
        <v>2125</v>
      </c>
      <c r="C995" s="188"/>
      <c r="D995" s="176" t="s">
        <v>56</v>
      </c>
      <c r="E995" s="189">
        <v>41586</v>
      </c>
      <c r="F995" s="178">
        <v>41605</v>
      </c>
      <c r="G995" s="180"/>
      <c r="H995" s="180" t="s">
        <v>78</v>
      </c>
      <c r="I995" s="180" t="s">
        <v>97</v>
      </c>
      <c r="J995" s="187">
        <v>12069.46</v>
      </c>
      <c r="K995" s="191"/>
      <c r="L995" s="180" t="s">
        <v>111</v>
      </c>
      <c r="M995" s="180" t="s">
        <v>12</v>
      </c>
      <c r="N995" s="184">
        <v>112694.71</v>
      </c>
      <c r="O995" s="184">
        <v>2320</v>
      </c>
      <c r="P995" s="184">
        <v>0</v>
      </c>
      <c r="Q995" s="184">
        <v>95747.42</v>
      </c>
      <c r="R995" s="184">
        <v>137160</v>
      </c>
      <c r="S995" s="184"/>
      <c r="T995" s="192">
        <v>41579</v>
      </c>
      <c r="U995" s="193">
        <v>1.6914552347623214E-2</v>
      </c>
      <c r="V995" s="39"/>
      <c r="W995" s="36">
        <v>95747.42</v>
      </c>
      <c r="X995" s="37">
        <v>0</v>
      </c>
      <c r="Y995" s="38" t="s">
        <v>61</v>
      </c>
      <c r="Z995" s="36">
        <v>0</v>
      </c>
      <c r="AA995" s="164">
        <v>9.9999967398648248E-2</v>
      </c>
      <c r="AC995" s="165"/>
    </row>
    <row r="996" spans="1:29" ht="15.75" x14ac:dyDescent="0.25">
      <c r="A996" s="180" t="s">
        <v>2126</v>
      </c>
      <c r="B996" s="188" t="s">
        <v>2127</v>
      </c>
      <c r="C996" s="188"/>
      <c r="D996" s="176" t="s">
        <v>56</v>
      </c>
      <c r="E996" s="189">
        <v>41565</v>
      </c>
      <c r="F996" s="178" t="s">
        <v>57</v>
      </c>
      <c r="G996" s="180"/>
      <c r="H996" s="180" t="s">
        <v>58</v>
      </c>
      <c r="I996" s="180" t="s">
        <v>97</v>
      </c>
      <c r="J996" s="187">
        <v>2657.28</v>
      </c>
      <c r="K996" s="191"/>
      <c r="L996" s="180" t="s">
        <v>79</v>
      </c>
      <c r="M996" s="180" t="s">
        <v>12</v>
      </c>
      <c r="N996" s="184">
        <v>43205.32</v>
      </c>
      <c r="O996" s="184">
        <v>1770</v>
      </c>
      <c r="P996" s="184">
        <v>0</v>
      </c>
      <c r="Q996" s="184">
        <v>36708</v>
      </c>
      <c r="R996" s="184">
        <v>93060</v>
      </c>
      <c r="S996" s="184"/>
      <c r="T996" s="192">
        <v>41548</v>
      </c>
      <c r="U996" s="193">
        <v>1.9019987105093488E-2</v>
      </c>
      <c r="V996" s="39"/>
      <c r="W996" s="36">
        <v>36708</v>
      </c>
      <c r="X996" s="37">
        <v>0</v>
      </c>
      <c r="Y996" s="38" t="s">
        <v>61</v>
      </c>
      <c r="Z996" s="36">
        <v>0</v>
      </c>
      <c r="AA996" s="164">
        <v>0.10000010183931995</v>
      </c>
      <c r="AC996" s="165"/>
    </row>
    <row r="997" spans="1:29" ht="15.75" x14ac:dyDescent="0.25">
      <c r="A997" s="180" t="s">
        <v>2128</v>
      </c>
      <c r="B997" s="188" t="s">
        <v>2129</v>
      </c>
      <c r="C997" s="188"/>
      <c r="D997" s="176" t="s">
        <v>56</v>
      </c>
      <c r="E997" s="189">
        <v>41589</v>
      </c>
      <c r="F997" s="178">
        <v>41596</v>
      </c>
      <c r="G997" s="180"/>
      <c r="H997" s="180" t="s">
        <v>78</v>
      </c>
      <c r="I997" s="180" t="s">
        <v>97</v>
      </c>
      <c r="J997" s="187">
        <v>14938.05</v>
      </c>
      <c r="K997" s="191"/>
      <c r="L997" s="180" t="s">
        <v>67</v>
      </c>
      <c r="M997" s="180" t="s">
        <v>14</v>
      </c>
      <c r="N997" s="184">
        <v>81282.44</v>
      </c>
      <c r="O997" s="184">
        <v>85490</v>
      </c>
      <c r="P997" s="184">
        <v>0</v>
      </c>
      <c r="Q997" s="184">
        <v>69059</v>
      </c>
      <c r="R997" s="184">
        <v>89410</v>
      </c>
      <c r="S997" s="184"/>
      <c r="T997" s="192">
        <v>41579</v>
      </c>
      <c r="U997" s="193">
        <v>0.9561570294150542</v>
      </c>
      <c r="V997" s="39"/>
      <c r="W997" s="36">
        <v>69059</v>
      </c>
      <c r="X997" s="37">
        <v>0</v>
      </c>
      <c r="Y997" s="38" t="s">
        <v>61</v>
      </c>
      <c r="Z997" s="36">
        <v>0</v>
      </c>
      <c r="AA997" s="164">
        <v>9.999995940082651E-2</v>
      </c>
      <c r="AC997" s="165"/>
    </row>
    <row r="998" spans="1:29" ht="15.75" x14ac:dyDescent="0.25">
      <c r="A998" s="180" t="s">
        <v>2130</v>
      </c>
      <c r="B998" s="188" t="s">
        <v>2131</v>
      </c>
      <c r="C998" s="188"/>
      <c r="D998" s="176" t="s">
        <v>56</v>
      </c>
      <c r="E998" s="189">
        <v>41572</v>
      </c>
      <c r="F998" s="178" t="s">
        <v>57</v>
      </c>
      <c r="G998" s="180"/>
      <c r="H998" s="180" t="s">
        <v>58</v>
      </c>
      <c r="I998" s="180" t="s">
        <v>97</v>
      </c>
      <c r="J998" s="187">
        <v>5639.62</v>
      </c>
      <c r="K998" s="191"/>
      <c r="L998" s="180" t="s">
        <v>64</v>
      </c>
      <c r="M998" s="180" t="s">
        <v>12</v>
      </c>
      <c r="N998" s="184">
        <v>12914.04</v>
      </c>
      <c r="O998" s="184">
        <v>710</v>
      </c>
      <c r="P998" s="184">
        <v>0</v>
      </c>
      <c r="Q998" s="184">
        <v>10972</v>
      </c>
      <c r="R998" s="184">
        <v>14210</v>
      </c>
      <c r="S998" s="184"/>
      <c r="T998" s="192">
        <v>41548</v>
      </c>
      <c r="U998" s="193">
        <v>4.9964813511611542E-2</v>
      </c>
      <c r="V998" s="39"/>
      <c r="W998" s="36">
        <v>10972</v>
      </c>
      <c r="X998" s="37">
        <v>0</v>
      </c>
      <c r="Y998" s="38" t="s">
        <v>61</v>
      </c>
      <c r="Z998" s="36">
        <v>0</v>
      </c>
      <c r="AA998" s="164">
        <v>9.999965928565846E-2</v>
      </c>
      <c r="AC998" s="165"/>
    </row>
    <row r="999" spans="1:29" ht="15.75" x14ac:dyDescent="0.25">
      <c r="A999" s="180" t="s">
        <v>2132</v>
      </c>
      <c r="B999" s="188" t="s">
        <v>2133</v>
      </c>
      <c r="C999" s="188"/>
      <c r="D999" s="176" t="s">
        <v>56</v>
      </c>
      <c r="E999" s="189">
        <v>41564</v>
      </c>
      <c r="F999" s="178" t="s">
        <v>57</v>
      </c>
      <c r="G999" s="180"/>
      <c r="H999" s="180" t="s">
        <v>58</v>
      </c>
      <c r="I999" s="180" t="s">
        <v>103</v>
      </c>
      <c r="J999" s="187">
        <v>13779.3</v>
      </c>
      <c r="K999" s="191"/>
      <c r="L999" s="180" t="s">
        <v>67</v>
      </c>
      <c r="M999" s="180" t="s">
        <v>14</v>
      </c>
      <c r="N999" s="184">
        <v>8208.4</v>
      </c>
      <c r="O999" s="184">
        <v>9030</v>
      </c>
      <c r="P999" s="184">
        <v>0</v>
      </c>
      <c r="Q999" s="184">
        <v>6974</v>
      </c>
      <c r="R999" s="184">
        <v>9030</v>
      </c>
      <c r="S999" s="184"/>
      <c r="T999" s="192">
        <v>41548</v>
      </c>
      <c r="U999" s="193">
        <v>1</v>
      </c>
      <c r="V999" s="39"/>
      <c r="W999" s="36">
        <v>6974</v>
      </c>
      <c r="X999" s="37">
        <v>0</v>
      </c>
      <c r="Y999" s="38" t="s">
        <v>61</v>
      </c>
      <c r="Z999" s="36">
        <v>0</v>
      </c>
      <c r="AA999" s="164">
        <v>0.10000026801819306</v>
      </c>
      <c r="AC999" s="165"/>
    </row>
    <row r="1000" spans="1:29" ht="15.75" x14ac:dyDescent="0.25">
      <c r="A1000" s="180" t="s">
        <v>2134</v>
      </c>
      <c r="B1000" s="188" t="s">
        <v>2135</v>
      </c>
      <c r="C1000" s="188"/>
      <c r="D1000" s="176" t="s">
        <v>56</v>
      </c>
      <c r="E1000" s="189">
        <v>41575</v>
      </c>
      <c r="F1000" s="178" t="s">
        <v>57</v>
      </c>
      <c r="G1000" s="180"/>
      <c r="H1000" s="180" t="s">
        <v>58</v>
      </c>
      <c r="I1000" s="180" t="s">
        <v>97</v>
      </c>
      <c r="J1000" s="187">
        <v>2378.9299999999998</v>
      </c>
      <c r="K1000" s="191"/>
      <c r="L1000" s="180" t="s">
        <v>60</v>
      </c>
      <c r="M1000" s="180" t="s">
        <v>12</v>
      </c>
      <c r="N1000" s="184">
        <v>7649.32</v>
      </c>
      <c r="O1000" s="184">
        <v>1770</v>
      </c>
      <c r="P1000" s="184">
        <v>0</v>
      </c>
      <c r="Q1000" s="184">
        <v>6499</v>
      </c>
      <c r="R1000" s="184">
        <v>8410</v>
      </c>
      <c r="S1000" s="184"/>
      <c r="T1000" s="192">
        <v>41548</v>
      </c>
      <c r="U1000" s="193">
        <v>0.21046373365041618</v>
      </c>
      <c r="V1000" s="39"/>
      <c r="W1000" s="36">
        <v>6499</v>
      </c>
      <c r="X1000" s="37">
        <v>0</v>
      </c>
      <c r="Y1000" s="38" t="s">
        <v>61</v>
      </c>
      <c r="Z1000" s="36">
        <v>0</v>
      </c>
      <c r="AA1000" s="164">
        <v>9.9999568589272503E-2</v>
      </c>
      <c r="AC1000" s="165"/>
    </row>
    <row r="1001" spans="1:29" ht="15.75" x14ac:dyDescent="0.25">
      <c r="A1001" s="180" t="s">
        <v>2136</v>
      </c>
      <c r="B1001" s="188" t="s">
        <v>2137</v>
      </c>
      <c r="C1001" s="188"/>
      <c r="D1001" s="176" t="s">
        <v>56</v>
      </c>
      <c r="E1001" s="189">
        <v>41585</v>
      </c>
      <c r="F1001" s="178" t="s">
        <v>57</v>
      </c>
      <c r="G1001" s="180"/>
      <c r="H1001" s="180" t="s">
        <v>58</v>
      </c>
      <c r="I1001" s="180" t="s">
        <v>97</v>
      </c>
      <c r="J1001" s="187">
        <v>2579.0700000000002</v>
      </c>
      <c r="K1001" s="191"/>
      <c r="L1001" s="180" t="s">
        <v>67</v>
      </c>
      <c r="M1001" s="180" t="s">
        <v>14</v>
      </c>
      <c r="N1001" s="184">
        <v>28395.53</v>
      </c>
      <c r="O1001" s="184">
        <v>30200</v>
      </c>
      <c r="P1001" s="184">
        <v>0</v>
      </c>
      <c r="Q1001" s="184">
        <v>23908</v>
      </c>
      <c r="R1001" s="184">
        <v>31240</v>
      </c>
      <c r="S1001" s="184"/>
      <c r="T1001" s="192">
        <v>41579</v>
      </c>
      <c r="U1001" s="193">
        <v>0.96670934699103717</v>
      </c>
      <c r="V1001" s="39" t="s">
        <v>960</v>
      </c>
      <c r="W1001" s="36">
        <v>23908</v>
      </c>
      <c r="X1001" s="37">
        <v>0</v>
      </c>
      <c r="Y1001" s="38" t="s">
        <v>61</v>
      </c>
      <c r="Z1001" s="36">
        <v>0</v>
      </c>
      <c r="AA1001" s="164">
        <v>0.10999993745494785</v>
      </c>
      <c r="AC1001" s="165"/>
    </row>
    <row r="1002" spans="1:29" ht="15.75" x14ac:dyDescent="0.25">
      <c r="A1002" s="180" t="s">
        <v>2138</v>
      </c>
      <c r="B1002" s="188" t="s">
        <v>2139</v>
      </c>
      <c r="C1002" s="188"/>
      <c r="D1002" s="176" t="s">
        <v>56</v>
      </c>
      <c r="E1002" s="189">
        <v>41565</v>
      </c>
      <c r="F1002" s="178" t="s">
        <v>57</v>
      </c>
      <c r="G1002" s="180"/>
      <c r="H1002" s="180" t="s">
        <v>58</v>
      </c>
      <c r="I1002" s="180" t="s">
        <v>97</v>
      </c>
      <c r="J1002" s="187">
        <v>6390.35</v>
      </c>
      <c r="K1002" s="191"/>
      <c r="L1002" s="180" t="s">
        <v>106</v>
      </c>
      <c r="M1002" s="180" t="s">
        <v>14</v>
      </c>
      <c r="N1002" s="184">
        <v>5354.15</v>
      </c>
      <c r="O1002" s="184">
        <v>5770</v>
      </c>
      <c r="P1002" s="184">
        <v>0</v>
      </c>
      <c r="Q1002" s="184">
        <v>4508</v>
      </c>
      <c r="R1002" s="184">
        <v>5890</v>
      </c>
      <c r="S1002" s="184"/>
      <c r="T1002" s="192">
        <v>41548</v>
      </c>
      <c r="U1002" s="193">
        <v>0.97962648556876064</v>
      </c>
      <c r="V1002" s="39" t="s">
        <v>661</v>
      </c>
      <c r="W1002" s="36">
        <v>4508</v>
      </c>
      <c r="X1002" s="37">
        <v>0</v>
      </c>
      <c r="Y1002" s="38" t="s">
        <v>61</v>
      </c>
      <c r="Z1002" s="36">
        <v>0</v>
      </c>
      <c r="AA1002" s="164">
        <v>0.10999966829478613</v>
      </c>
      <c r="AC1002" s="165"/>
    </row>
    <row r="1003" spans="1:29" ht="15.75" x14ac:dyDescent="0.25">
      <c r="A1003" s="180" t="s">
        <v>2140</v>
      </c>
      <c r="B1003" s="188" t="s">
        <v>2141</v>
      </c>
      <c r="C1003" s="188"/>
      <c r="D1003" s="176" t="s">
        <v>56</v>
      </c>
      <c r="E1003" s="189">
        <v>41591</v>
      </c>
      <c r="F1003" s="178" t="s">
        <v>57</v>
      </c>
      <c r="G1003" s="180"/>
      <c r="H1003" s="180" t="s">
        <v>58</v>
      </c>
      <c r="I1003" s="180" t="s">
        <v>97</v>
      </c>
      <c r="J1003" s="187">
        <v>34604.5</v>
      </c>
      <c r="K1003" s="191"/>
      <c r="L1003" s="180" t="s">
        <v>235</v>
      </c>
      <c r="M1003" s="180" t="s">
        <v>12</v>
      </c>
      <c r="N1003" s="184">
        <v>28261.66</v>
      </c>
      <c r="O1003" s="184">
        <v>15640</v>
      </c>
      <c r="P1003" s="184">
        <v>0</v>
      </c>
      <c r="Q1003" s="184">
        <v>24011.61</v>
      </c>
      <c r="R1003" s="184">
        <v>31090</v>
      </c>
      <c r="S1003" s="184"/>
      <c r="T1003" s="192">
        <v>41579</v>
      </c>
      <c r="U1003" s="193">
        <v>0.50305564490189769</v>
      </c>
      <c r="V1003" s="39"/>
      <c r="W1003" s="36">
        <v>24011.61</v>
      </c>
      <c r="X1003" s="37">
        <v>0</v>
      </c>
      <c r="Y1003" s="38" t="s">
        <v>61</v>
      </c>
      <c r="Z1003" s="36">
        <v>0</v>
      </c>
      <c r="AA1003" s="164">
        <v>9.9999806557752091E-2</v>
      </c>
      <c r="AC1003" s="165"/>
    </row>
    <row r="1004" spans="1:29" ht="15.75" x14ac:dyDescent="0.25">
      <c r="A1004" s="180" t="s">
        <v>2142</v>
      </c>
      <c r="B1004" s="188" t="s">
        <v>2143</v>
      </c>
      <c r="C1004" s="188"/>
      <c r="D1004" s="176" t="s">
        <v>56</v>
      </c>
      <c r="E1004" s="189">
        <v>41593</v>
      </c>
      <c r="F1004" s="178" t="s">
        <v>57</v>
      </c>
      <c r="G1004" s="180"/>
      <c r="H1004" s="180" t="s">
        <v>58</v>
      </c>
      <c r="I1004" s="180" t="s">
        <v>97</v>
      </c>
      <c r="J1004" s="187">
        <v>8255.57</v>
      </c>
      <c r="K1004" s="191"/>
      <c r="L1004" s="180" t="s">
        <v>64</v>
      </c>
      <c r="M1004" s="180" t="s">
        <v>12</v>
      </c>
      <c r="N1004" s="184">
        <v>47409.98</v>
      </c>
      <c r="O1004" s="184">
        <v>0</v>
      </c>
      <c r="P1004" s="184">
        <v>0</v>
      </c>
      <c r="Q1004" s="184">
        <v>40280.36</v>
      </c>
      <c r="R1004" s="184">
        <v>65350</v>
      </c>
      <c r="S1004" s="184"/>
      <c r="T1004" s="192">
        <v>41579</v>
      </c>
      <c r="U1004" s="193" t="s">
        <v>57</v>
      </c>
      <c r="V1004" s="39"/>
      <c r="W1004" s="36">
        <v>40280.36</v>
      </c>
      <c r="X1004" s="37">
        <v>0</v>
      </c>
      <c r="Y1004" s="38" t="s">
        <v>61</v>
      </c>
      <c r="Z1004" s="36">
        <v>0</v>
      </c>
      <c r="AA1004" s="164">
        <v>9.9999913689065467E-2</v>
      </c>
      <c r="AC1004" s="165"/>
    </row>
    <row r="1005" spans="1:29" ht="15.75" x14ac:dyDescent="0.25">
      <c r="A1005" s="180" t="s">
        <v>2144</v>
      </c>
      <c r="B1005" s="188" t="s">
        <v>2145</v>
      </c>
      <c r="C1005" s="188"/>
      <c r="D1005" s="176" t="s">
        <v>56</v>
      </c>
      <c r="E1005" s="189">
        <v>41649</v>
      </c>
      <c r="F1005" s="178">
        <v>41656</v>
      </c>
      <c r="G1005" s="180"/>
      <c r="H1005" s="180" t="s">
        <v>78</v>
      </c>
      <c r="I1005" s="180" t="s">
        <v>103</v>
      </c>
      <c r="J1005" s="187">
        <v>9306.69</v>
      </c>
      <c r="K1005" s="191"/>
      <c r="L1005" s="180" t="s">
        <v>64</v>
      </c>
      <c r="M1005" s="180" t="s">
        <v>12</v>
      </c>
      <c r="N1005" s="184">
        <v>83961.27</v>
      </c>
      <c r="O1005" s="184">
        <v>6670</v>
      </c>
      <c r="P1005" s="184">
        <v>0</v>
      </c>
      <c r="Q1005" s="184">
        <v>72656</v>
      </c>
      <c r="R1005" s="184">
        <v>101110</v>
      </c>
      <c r="S1005" s="184"/>
      <c r="T1005" s="192">
        <v>41640</v>
      </c>
      <c r="U1005" s="193">
        <v>6.596775788744931E-2</v>
      </c>
      <c r="V1005" s="39"/>
      <c r="W1005" s="36">
        <v>72656</v>
      </c>
      <c r="X1005" s="37">
        <v>0</v>
      </c>
      <c r="Y1005" s="38" t="s">
        <v>61</v>
      </c>
      <c r="Z1005" s="36">
        <v>0</v>
      </c>
      <c r="AA1005" s="164">
        <v>7.9999953692936776E-2</v>
      </c>
      <c r="AC1005" s="165"/>
    </row>
    <row r="1006" spans="1:29" ht="15.75" x14ac:dyDescent="0.25">
      <c r="A1006" s="180" t="s">
        <v>2146</v>
      </c>
      <c r="B1006" s="188" t="s">
        <v>2147</v>
      </c>
      <c r="C1006" s="188"/>
      <c r="D1006" s="176" t="s">
        <v>56</v>
      </c>
      <c r="E1006" s="189">
        <v>41579</v>
      </c>
      <c r="F1006" s="178" t="s">
        <v>57</v>
      </c>
      <c r="G1006" s="180"/>
      <c r="H1006" s="180" t="s">
        <v>58</v>
      </c>
      <c r="I1006" s="180" t="s">
        <v>97</v>
      </c>
      <c r="J1006" s="187">
        <v>1390.91</v>
      </c>
      <c r="K1006" s="191"/>
      <c r="L1006" s="180" t="s">
        <v>67</v>
      </c>
      <c r="M1006" s="180" t="s">
        <v>14</v>
      </c>
      <c r="N1006" s="184">
        <v>11757.24</v>
      </c>
      <c r="O1006" s="184">
        <v>10020</v>
      </c>
      <c r="P1006" s="184">
        <v>0</v>
      </c>
      <c r="Q1006" s="184">
        <v>9989.16</v>
      </c>
      <c r="R1006" s="184">
        <v>12930</v>
      </c>
      <c r="S1006" s="184"/>
      <c r="T1006" s="192">
        <v>41579</v>
      </c>
      <c r="U1006" s="193">
        <v>0.77494199535962882</v>
      </c>
      <c r="V1006" s="39"/>
      <c r="W1006" s="36">
        <v>9989.16</v>
      </c>
      <c r="X1006" s="37">
        <v>0</v>
      </c>
      <c r="Y1006" s="38" t="s">
        <v>61</v>
      </c>
      <c r="Z1006" s="36">
        <v>0</v>
      </c>
      <c r="AA1006" s="164">
        <v>9.999987650164166E-2</v>
      </c>
      <c r="AC1006" s="165"/>
    </row>
    <row r="1007" spans="1:29" ht="15.75" x14ac:dyDescent="0.25">
      <c r="A1007" s="180" t="s">
        <v>2148</v>
      </c>
      <c r="B1007" s="188" t="s">
        <v>2149</v>
      </c>
      <c r="C1007" s="188"/>
      <c r="D1007" s="176" t="s">
        <v>56</v>
      </c>
      <c r="E1007" s="189">
        <v>41655</v>
      </c>
      <c r="F1007" s="178" t="s">
        <v>57</v>
      </c>
      <c r="G1007" s="180"/>
      <c r="H1007" s="180" t="s">
        <v>58</v>
      </c>
      <c r="I1007" s="180" t="s">
        <v>97</v>
      </c>
      <c r="J1007" s="187">
        <v>20060.54</v>
      </c>
      <c r="K1007" s="191"/>
      <c r="L1007" s="180" t="s">
        <v>64</v>
      </c>
      <c r="M1007" s="180" t="s">
        <v>12</v>
      </c>
      <c r="N1007" s="184">
        <v>49646.89</v>
      </c>
      <c r="O1007" s="184">
        <v>0</v>
      </c>
      <c r="P1007" s="184">
        <v>0</v>
      </c>
      <c r="Q1007" s="184">
        <v>47717</v>
      </c>
      <c r="R1007" s="184">
        <v>75540</v>
      </c>
      <c r="S1007" s="184"/>
      <c r="T1007" s="192">
        <v>41640</v>
      </c>
      <c r="U1007" s="193" t="s">
        <v>57</v>
      </c>
      <c r="V1007" s="39" t="s">
        <v>654</v>
      </c>
      <c r="W1007" s="36">
        <v>42962</v>
      </c>
      <c r="X1007" s="37">
        <v>-4755</v>
      </c>
      <c r="Y1007" s="38" t="s">
        <v>61</v>
      </c>
      <c r="Z1007" s="36">
        <v>-4755</v>
      </c>
      <c r="AA1007" s="164">
        <v>8.0000060910163207E-2</v>
      </c>
      <c r="AC1007" s="165"/>
    </row>
    <row r="1008" spans="1:29" ht="15.75" x14ac:dyDescent="0.25">
      <c r="A1008" s="180" t="s">
        <v>2150</v>
      </c>
      <c r="B1008" s="188" t="s">
        <v>2151</v>
      </c>
      <c r="C1008" s="188"/>
      <c r="D1008" s="176" t="s">
        <v>56</v>
      </c>
      <c r="E1008" s="189">
        <v>41593</v>
      </c>
      <c r="F1008" s="178" t="s">
        <v>57</v>
      </c>
      <c r="G1008" s="180"/>
      <c r="H1008" s="180" t="s">
        <v>58</v>
      </c>
      <c r="I1008" s="180" t="s">
        <v>103</v>
      </c>
      <c r="J1008" s="187">
        <v>31226.639999999999</v>
      </c>
      <c r="K1008" s="191"/>
      <c r="L1008" s="180" t="s">
        <v>60</v>
      </c>
      <c r="M1008" s="180" t="s">
        <v>12</v>
      </c>
      <c r="N1008" s="184">
        <v>31435.69</v>
      </c>
      <c r="O1008" s="184">
        <v>0</v>
      </c>
      <c r="P1008" s="184">
        <v>0</v>
      </c>
      <c r="Q1008" s="184">
        <v>26708.32</v>
      </c>
      <c r="R1008" s="184">
        <v>43340</v>
      </c>
      <c r="S1008" s="184"/>
      <c r="T1008" s="192">
        <v>41579</v>
      </c>
      <c r="U1008" s="193" t="s">
        <v>57</v>
      </c>
      <c r="V1008" s="39"/>
      <c r="W1008" s="36">
        <v>26708.32</v>
      </c>
      <c r="X1008" s="37">
        <v>0</v>
      </c>
      <c r="Y1008" s="38" t="s">
        <v>61</v>
      </c>
      <c r="Z1008" s="36">
        <v>0</v>
      </c>
      <c r="AA1008" s="164">
        <v>9.9999907620931472E-2</v>
      </c>
      <c r="AC1008" s="165"/>
    </row>
    <row r="1009" spans="1:29" ht="15.75" x14ac:dyDescent="0.25">
      <c r="A1009" s="180" t="s">
        <v>2152</v>
      </c>
      <c r="B1009" s="188" t="s">
        <v>2153</v>
      </c>
      <c r="C1009" s="188"/>
      <c r="D1009" s="176" t="s">
        <v>56</v>
      </c>
      <c r="E1009" s="189">
        <v>41596</v>
      </c>
      <c r="F1009" s="178">
        <v>41599</v>
      </c>
      <c r="G1009" s="180"/>
      <c r="H1009" s="180" t="s">
        <v>78</v>
      </c>
      <c r="I1009" s="180" t="s">
        <v>97</v>
      </c>
      <c r="J1009" s="187">
        <v>10364.469999999999</v>
      </c>
      <c r="K1009" s="191"/>
      <c r="L1009" s="180" t="s">
        <v>67</v>
      </c>
      <c r="M1009" s="180" t="s">
        <v>14</v>
      </c>
      <c r="N1009" s="184">
        <v>54723.49</v>
      </c>
      <c r="O1009" s="184">
        <v>0</v>
      </c>
      <c r="P1009" s="184">
        <v>0</v>
      </c>
      <c r="Q1009" s="184">
        <v>49086.04</v>
      </c>
      <c r="R1009" s="184">
        <v>64130</v>
      </c>
      <c r="S1009" s="184"/>
      <c r="T1009" s="192">
        <v>41579</v>
      </c>
      <c r="U1009" s="193" t="s">
        <v>57</v>
      </c>
      <c r="V1009" s="39" t="s">
        <v>1291</v>
      </c>
      <c r="W1009" s="36">
        <v>46494.04</v>
      </c>
      <c r="X1009" s="37">
        <v>-2592</v>
      </c>
      <c r="Y1009" s="38" t="s">
        <v>61</v>
      </c>
      <c r="Z1009" s="36">
        <v>-2592</v>
      </c>
      <c r="AA1009" s="164">
        <v>0.10000009889721007</v>
      </c>
      <c r="AC1009" s="165"/>
    </row>
    <row r="1010" spans="1:29" ht="15.75" x14ac:dyDescent="0.25">
      <c r="A1010" s="180" t="s">
        <v>2154</v>
      </c>
      <c r="B1010" s="188" t="s">
        <v>2155</v>
      </c>
      <c r="C1010" s="188"/>
      <c r="D1010" s="176" t="s">
        <v>56</v>
      </c>
      <c r="E1010" s="189">
        <v>41579</v>
      </c>
      <c r="F1010" s="178" t="s">
        <v>57</v>
      </c>
      <c r="G1010" s="180"/>
      <c r="H1010" s="180" t="s">
        <v>58</v>
      </c>
      <c r="I1010" s="180" t="s">
        <v>103</v>
      </c>
      <c r="J1010" s="187">
        <v>3756.34</v>
      </c>
      <c r="K1010" s="191"/>
      <c r="L1010" s="180" t="s">
        <v>232</v>
      </c>
      <c r="M1010" s="180" t="s">
        <v>14</v>
      </c>
      <c r="N1010" s="184">
        <v>4472.6000000000004</v>
      </c>
      <c r="O1010" s="184">
        <v>4920</v>
      </c>
      <c r="P1010" s="184">
        <v>0</v>
      </c>
      <c r="Q1010" s="184">
        <v>3800</v>
      </c>
      <c r="R1010" s="184">
        <v>4920</v>
      </c>
      <c r="S1010" s="184"/>
      <c r="T1010" s="192">
        <v>41579</v>
      </c>
      <c r="U1010" s="193">
        <v>1</v>
      </c>
      <c r="V1010" s="39" t="s">
        <v>124</v>
      </c>
      <c r="W1010" s="36">
        <v>3800</v>
      </c>
      <c r="X1010" s="37">
        <v>0</v>
      </c>
      <c r="Y1010" s="38" t="s">
        <v>61</v>
      </c>
      <c r="Z1010" s="36">
        <v>0</v>
      </c>
      <c r="AA1010" s="164">
        <v>0.10000000000000009</v>
      </c>
      <c r="AC1010" s="165"/>
    </row>
    <row r="1011" spans="1:29" ht="15.75" x14ac:dyDescent="0.25">
      <c r="A1011" s="180" t="s">
        <v>2156</v>
      </c>
      <c r="B1011" s="188" t="s">
        <v>2157</v>
      </c>
      <c r="C1011" s="188"/>
      <c r="D1011" s="176" t="s">
        <v>56</v>
      </c>
      <c r="E1011" s="189">
        <v>41719</v>
      </c>
      <c r="F1011" s="178">
        <v>41730</v>
      </c>
      <c r="G1011" s="180"/>
      <c r="H1011" s="180" t="s">
        <v>78</v>
      </c>
      <c r="I1011" s="180" t="s">
        <v>97</v>
      </c>
      <c r="J1011" s="187">
        <v>7021.4</v>
      </c>
      <c r="K1011" s="191"/>
      <c r="L1011" s="180" t="s">
        <v>111</v>
      </c>
      <c r="M1011" s="180" t="s">
        <v>12</v>
      </c>
      <c r="N1011" s="184">
        <v>143771.66</v>
      </c>
      <c r="O1011" s="184">
        <v>44280</v>
      </c>
      <c r="P1011" s="184">
        <v>0</v>
      </c>
      <c r="Q1011" s="184">
        <v>124413</v>
      </c>
      <c r="R1011" s="184">
        <v>175320</v>
      </c>
      <c r="S1011" s="184"/>
      <c r="T1011" s="192">
        <v>41699</v>
      </c>
      <c r="U1011" s="193">
        <v>0.25256673511293637</v>
      </c>
      <c r="V1011" s="39"/>
      <c r="W1011" s="36">
        <v>124413</v>
      </c>
      <c r="X1011" s="37">
        <v>0</v>
      </c>
      <c r="Y1011" s="38" t="s">
        <v>61</v>
      </c>
      <c r="Z1011" s="36">
        <v>0</v>
      </c>
      <c r="AA1011" s="164">
        <v>7.9999978966648122E-2</v>
      </c>
      <c r="AC1011" s="165"/>
    </row>
    <row r="1012" spans="1:29" ht="15.75" x14ac:dyDescent="0.25">
      <c r="A1012" s="180" t="s">
        <v>2158</v>
      </c>
      <c r="B1012" s="188" t="s">
        <v>2159</v>
      </c>
      <c r="C1012" s="188"/>
      <c r="D1012" s="176" t="s">
        <v>56</v>
      </c>
      <c r="E1012" s="189">
        <v>41632</v>
      </c>
      <c r="F1012" s="178" t="s">
        <v>57</v>
      </c>
      <c r="G1012" s="180"/>
      <c r="H1012" s="180" t="s">
        <v>58</v>
      </c>
      <c r="I1012" s="180" t="s">
        <v>103</v>
      </c>
      <c r="J1012" s="187">
        <v>2958.15</v>
      </c>
      <c r="K1012" s="191"/>
      <c r="L1012" s="180" t="s">
        <v>129</v>
      </c>
      <c r="M1012" s="180" t="s">
        <v>13</v>
      </c>
      <c r="N1012" s="184">
        <v>2892.47</v>
      </c>
      <c r="O1012" s="184">
        <v>0</v>
      </c>
      <c r="P1012" s="184">
        <v>0</v>
      </c>
      <c r="Q1012" s="184">
        <v>2503</v>
      </c>
      <c r="R1012" s="184">
        <v>3180</v>
      </c>
      <c r="S1012" s="184"/>
      <c r="T1012" s="192">
        <v>41609</v>
      </c>
      <c r="U1012" s="193" t="s">
        <v>57</v>
      </c>
      <c r="V1012" s="39"/>
      <c r="W1012" s="36">
        <v>2503</v>
      </c>
      <c r="X1012" s="37">
        <v>0</v>
      </c>
      <c r="Y1012" s="38" t="s">
        <v>61</v>
      </c>
      <c r="Z1012" s="36">
        <v>0</v>
      </c>
      <c r="AA1012" s="164">
        <v>8.00011948278887E-2</v>
      </c>
      <c r="AC1012" s="165"/>
    </row>
    <row r="1013" spans="1:29" ht="15.75" x14ac:dyDescent="0.25">
      <c r="A1013" s="180" t="s">
        <v>2160</v>
      </c>
      <c r="B1013" s="188" t="s">
        <v>2161</v>
      </c>
      <c r="C1013" s="188"/>
      <c r="D1013" s="176" t="s">
        <v>56</v>
      </c>
      <c r="E1013" s="189">
        <v>41591</v>
      </c>
      <c r="F1013" s="178" t="s">
        <v>57</v>
      </c>
      <c r="G1013" s="180"/>
      <c r="H1013" s="180" t="s">
        <v>58</v>
      </c>
      <c r="I1013" s="180" t="s">
        <v>97</v>
      </c>
      <c r="J1013" s="187">
        <v>5915.96</v>
      </c>
      <c r="K1013" s="191"/>
      <c r="L1013" s="180" t="s">
        <v>64</v>
      </c>
      <c r="M1013" s="180" t="s">
        <v>12</v>
      </c>
      <c r="N1013" s="184">
        <v>46915.22</v>
      </c>
      <c r="O1013" s="184">
        <v>7720</v>
      </c>
      <c r="P1013" s="184">
        <v>0</v>
      </c>
      <c r="Q1013" s="184">
        <v>39860</v>
      </c>
      <c r="R1013" s="184">
        <v>60360</v>
      </c>
      <c r="S1013" s="184"/>
      <c r="T1013" s="192">
        <v>41579</v>
      </c>
      <c r="U1013" s="193">
        <v>0.12789927104042412</v>
      </c>
      <c r="V1013" s="39"/>
      <c r="W1013" s="36">
        <v>39860</v>
      </c>
      <c r="X1013" s="37">
        <v>0</v>
      </c>
      <c r="Y1013" s="38" t="s">
        <v>61</v>
      </c>
      <c r="Z1013" s="36">
        <v>0</v>
      </c>
      <c r="AA1013" s="164">
        <v>0.10000000000000009</v>
      </c>
      <c r="AC1013" s="165"/>
    </row>
    <row r="1014" spans="1:29" ht="15.75" x14ac:dyDescent="0.25">
      <c r="A1014" s="180" t="s">
        <v>2162</v>
      </c>
      <c r="B1014" s="188" t="s">
        <v>2163</v>
      </c>
      <c r="C1014" s="188"/>
      <c r="D1014" s="176" t="s">
        <v>56</v>
      </c>
      <c r="E1014" s="189">
        <v>41591</v>
      </c>
      <c r="F1014" s="178">
        <v>41596</v>
      </c>
      <c r="G1014" s="180"/>
      <c r="H1014" s="180" t="s">
        <v>78</v>
      </c>
      <c r="I1014" s="180" t="s">
        <v>97</v>
      </c>
      <c r="J1014" s="187">
        <v>9767.41</v>
      </c>
      <c r="K1014" s="191"/>
      <c r="L1014" s="180" t="s">
        <v>64</v>
      </c>
      <c r="M1014" s="180" t="s">
        <v>12</v>
      </c>
      <c r="N1014" s="184">
        <v>66050.63</v>
      </c>
      <c r="O1014" s="184">
        <v>8420</v>
      </c>
      <c r="P1014" s="184">
        <v>0</v>
      </c>
      <c r="Q1014" s="184">
        <v>57157</v>
      </c>
      <c r="R1014" s="184">
        <v>85560</v>
      </c>
      <c r="S1014" s="184"/>
      <c r="T1014" s="192">
        <v>41579</v>
      </c>
      <c r="U1014" s="193">
        <v>9.8410472183263209E-2</v>
      </c>
      <c r="V1014" s="39" t="s">
        <v>259</v>
      </c>
      <c r="W1014" s="36">
        <v>57157</v>
      </c>
      <c r="X1014" s="37">
        <v>0</v>
      </c>
      <c r="Y1014" s="38" t="s">
        <v>61</v>
      </c>
      <c r="Z1014" s="36">
        <v>0</v>
      </c>
      <c r="AA1014" s="164">
        <v>8.0000013080874677E-2</v>
      </c>
      <c r="AC1014" s="165"/>
    </row>
    <row r="1015" spans="1:29" ht="15.75" x14ac:dyDescent="0.25">
      <c r="A1015" s="180" t="s">
        <v>2164</v>
      </c>
      <c r="B1015" s="188" t="s">
        <v>2165</v>
      </c>
      <c r="C1015" s="188"/>
      <c r="D1015" s="176" t="s">
        <v>56</v>
      </c>
      <c r="E1015" s="189">
        <v>41614</v>
      </c>
      <c r="F1015" s="178">
        <v>41619</v>
      </c>
      <c r="G1015" s="180"/>
      <c r="H1015" s="180" t="s">
        <v>78</v>
      </c>
      <c r="I1015" s="180" t="s">
        <v>97</v>
      </c>
      <c r="J1015" s="187">
        <v>83537.990000000005</v>
      </c>
      <c r="K1015" s="191"/>
      <c r="L1015" s="180" t="s">
        <v>235</v>
      </c>
      <c r="M1015" s="180" t="s">
        <v>12</v>
      </c>
      <c r="N1015" s="184">
        <v>77370.66</v>
      </c>
      <c r="O1015" s="184">
        <v>24760</v>
      </c>
      <c r="P1015" s="184">
        <v>0</v>
      </c>
      <c r="Q1015" s="184">
        <v>66952.800000000003</v>
      </c>
      <c r="R1015" s="184">
        <v>85110</v>
      </c>
      <c r="S1015" s="184"/>
      <c r="T1015" s="192">
        <v>41609</v>
      </c>
      <c r="U1015" s="193">
        <v>0.29091763600046999</v>
      </c>
      <c r="V1015" s="39"/>
      <c r="W1015" s="36">
        <v>66952.800000000003</v>
      </c>
      <c r="X1015" s="37">
        <v>0</v>
      </c>
      <c r="Y1015" s="38" t="s">
        <v>61</v>
      </c>
      <c r="Z1015" s="36">
        <v>0</v>
      </c>
      <c r="AA1015" s="164">
        <v>8.0000060301931741E-2</v>
      </c>
      <c r="AC1015" s="165"/>
    </row>
    <row r="1016" spans="1:29" ht="15.75" x14ac:dyDescent="0.25">
      <c r="A1016" s="180" t="s">
        <v>2166</v>
      </c>
      <c r="B1016" s="188" t="s">
        <v>2167</v>
      </c>
      <c r="C1016" s="188"/>
      <c r="D1016" s="176" t="s">
        <v>56</v>
      </c>
      <c r="E1016" s="189">
        <v>41585</v>
      </c>
      <c r="F1016" s="178" t="s">
        <v>57</v>
      </c>
      <c r="G1016" s="180"/>
      <c r="H1016" s="180" t="s">
        <v>58</v>
      </c>
      <c r="I1016" s="180" t="s">
        <v>97</v>
      </c>
      <c r="J1016" s="187">
        <v>20952.080000000002</v>
      </c>
      <c r="K1016" s="191"/>
      <c r="L1016" s="180" t="s">
        <v>129</v>
      </c>
      <c r="M1016" s="180" t="s">
        <v>13</v>
      </c>
      <c r="N1016" s="184">
        <v>17853.91</v>
      </c>
      <c r="O1016" s="184">
        <v>0</v>
      </c>
      <c r="P1016" s="184">
        <v>0</v>
      </c>
      <c r="Q1016" s="184">
        <v>15169</v>
      </c>
      <c r="R1016" s="184">
        <v>19640</v>
      </c>
      <c r="S1016" s="184"/>
      <c r="T1016" s="192">
        <v>41579</v>
      </c>
      <c r="U1016" s="193" t="s">
        <v>57</v>
      </c>
      <c r="V1016" s="39"/>
      <c r="W1016" s="36">
        <v>15169</v>
      </c>
      <c r="X1016" s="37">
        <v>0</v>
      </c>
      <c r="Y1016" s="38" t="s">
        <v>61</v>
      </c>
      <c r="Z1016" s="36">
        <v>0</v>
      </c>
      <c r="AA1016" s="164">
        <v>9.9999815166568862E-2</v>
      </c>
      <c r="AC1016" s="165"/>
    </row>
    <row r="1017" spans="1:29" ht="15.75" x14ac:dyDescent="0.25">
      <c r="A1017" s="180" t="s">
        <v>2168</v>
      </c>
      <c r="B1017" s="188" t="s">
        <v>2169</v>
      </c>
      <c r="C1017" s="188"/>
      <c r="D1017" s="176" t="s">
        <v>56</v>
      </c>
      <c r="E1017" s="189">
        <v>41579</v>
      </c>
      <c r="F1017" s="178" t="s">
        <v>57</v>
      </c>
      <c r="G1017" s="180"/>
      <c r="H1017" s="180" t="s">
        <v>58</v>
      </c>
      <c r="I1017" s="180" t="s">
        <v>97</v>
      </c>
      <c r="J1017" s="187">
        <v>4765.34</v>
      </c>
      <c r="K1017" s="191"/>
      <c r="L1017" s="180" t="s">
        <v>67</v>
      </c>
      <c r="M1017" s="180" t="s">
        <v>14</v>
      </c>
      <c r="N1017" s="184">
        <v>4463.47</v>
      </c>
      <c r="O1017" s="184">
        <v>0</v>
      </c>
      <c r="P1017" s="184">
        <v>0</v>
      </c>
      <c r="Q1017" s="184">
        <v>3792.24</v>
      </c>
      <c r="R1017" s="184">
        <v>4910</v>
      </c>
      <c r="S1017" s="184"/>
      <c r="T1017" s="192">
        <v>41579</v>
      </c>
      <c r="U1017" s="193" t="s">
        <v>57</v>
      </c>
      <c r="V1017" s="39"/>
      <c r="W1017" s="36">
        <v>3792.24</v>
      </c>
      <c r="X1017" s="37">
        <v>0</v>
      </c>
      <c r="Y1017" s="38" t="s">
        <v>61</v>
      </c>
      <c r="Z1017" s="36">
        <v>0</v>
      </c>
      <c r="AA1017" s="164">
        <v>0.10000086748719128</v>
      </c>
      <c r="AC1017" s="165"/>
    </row>
    <row r="1018" spans="1:29" ht="15.75" x14ac:dyDescent="0.25">
      <c r="A1018" s="180" t="s">
        <v>2170</v>
      </c>
      <c r="B1018" s="188" t="s">
        <v>2171</v>
      </c>
      <c r="C1018" s="188"/>
      <c r="D1018" s="176" t="s">
        <v>56</v>
      </c>
      <c r="E1018" s="189">
        <v>41585</v>
      </c>
      <c r="F1018" s="178">
        <v>41590</v>
      </c>
      <c r="G1018" s="180"/>
      <c r="H1018" s="180" t="s">
        <v>78</v>
      </c>
      <c r="I1018" s="180" t="s">
        <v>97</v>
      </c>
      <c r="J1018" s="187">
        <v>51790.9</v>
      </c>
      <c r="K1018" s="191"/>
      <c r="L1018" s="180" t="s">
        <v>67</v>
      </c>
      <c r="M1018" s="180" t="s">
        <v>14</v>
      </c>
      <c r="N1018" s="184">
        <v>58850</v>
      </c>
      <c r="O1018" s="184">
        <v>64740</v>
      </c>
      <c r="P1018" s="184">
        <v>0</v>
      </c>
      <c r="Q1018" s="184">
        <v>50000</v>
      </c>
      <c r="R1018" s="184">
        <v>64740</v>
      </c>
      <c r="S1018" s="184"/>
      <c r="T1018" s="192">
        <v>41579</v>
      </c>
      <c r="U1018" s="193">
        <v>1</v>
      </c>
      <c r="V1018" s="39" t="s">
        <v>1111</v>
      </c>
      <c r="W1018" s="36">
        <v>50000</v>
      </c>
      <c r="X1018" s="37">
        <v>0</v>
      </c>
      <c r="Y1018" s="38" t="s">
        <v>61</v>
      </c>
      <c r="Z1018" s="36">
        <v>0</v>
      </c>
      <c r="AA1018" s="164">
        <v>0.10000000000000009</v>
      </c>
      <c r="AC1018" s="165"/>
    </row>
    <row r="1019" spans="1:29" ht="15.75" x14ac:dyDescent="0.25">
      <c r="A1019" s="180" t="s">
        <v>2172</v>
      </c>
      <c r="B1019" s="188" t="s">
        <v>2173</v>
      </c>
      <c r="C1019" s="188"/>
      <c r="D1019" s="176" t="s">
        <v>56</v>
      </c>
      <c r="E1019" s="189">
        <v>41817</v>
      </c>
      <c r="F1019" s="178" t="s">
        <v>57</v>
      </c>
      <c r="G1019" s="180"/>
      <c r="H1019" s="180" t="s">
        <v>58</v>
      </c>
      <c r="I1019" s="180" t="s">
        <v>97</v>
      </c>
      <c r="J1019" s="187">
        <v>5595.81</v>
      </c>
      <c r="K1019" s="191"/>
      <c r="L1019" s="180" t="s">
        <v>64</v>
      </c>
      <c r="M1019" s="180" t="s">
        <v>12</v>
      </c>
      <c r="N1019" s="184">
        <v>36932.720000000001</v>
      </c>
      <c r="O1019" s="184">
        <v>0</v>
      </c>
      <c r="P1019" s="184">
        <v>0</v>
      </c>
      <c r="Q1019" s="184">
        <v>31096</v>
      </c>
      <c r="R1019" s="184">
        <v>49380</v>
      </c>
      <c r="S1019" s="184"/>
      <c r="T1019" s="192">
        <v>41791</v>
      </c>
      <c r="U1019" s="193" t="s">
        <v>57</v>
      </c>
      <c r="V1019" s="39"/>
      <c r="W1019" s="36">
        <v>31096</v>
      </c>
      <c r="X1019" s="37">
        <v>0</v>
      </c>
      <c r="Y1019" s="38" t="s">
        <v>61</v>
      </c>
      <c r="Z1019" s="36">
        <v>0</v>
      </c>
      <c r="AA1019" s="164">
        <v>0.11000002404372111</v>
      </c>
      <c r="AC1019" s="165"/>
    </row>
    <row r="1020" spans="1:29" ht="15.75" x14ac:dyDescent="0.25">
      <c r="A1020" s="180" t="s">
        <v>2174</v>
      </c>
      <c r="B1020" s="188" t="s">
        <v>2175</v>
      </c>
      <c r="C1020" s="188"/>
      <c r="D1020" s="176" t="s">
        <v>56</v>
      </c>
      <c r="E1020" s="189">
        <v>41593</v>
      </c>
      <c r="F1020" s="178">
        <v>41605</v>
      </c>
      <c r="G1020" s="180"/>
      <c r="H1020" s="180" t="s">
        <v>78</v>
      </c>
      <c r="I1020" s="180" t="s">
        <v>97</v>
      </c>
      <c r="J1020" s="187">
        <v>142887.69</v>
      </c>
      <c r="K1020" s="191"/>
      <c r="L1020" s="180" t="s">
        <v>111</v>
      </c>
      <c r="M1020" s="180" t="s">
        <v>12</v>
      </c>
      <c r="N1020" s="184">
        <v>85791.53</v>
      </c>
      <c r="O1020" s="184">
        <v>23560</v>
      </c>
      <c r="P1020" s="184">
        <v>0</v>
      </c>
      <c r="Q1020" s="184">
        <v>72890</v>
      </c>
      <c r="R1020" s="184">
        <v>118890</v>
      </c>
      <c r="S1020" s="184"/>
      <c r="T1020" s="192">
        <v>41579</v>
      </c>
      <c r="U1020" s="193">
        <v>0.1981663722768946</v>
      </c>
      <c r="V1020" s="39"/>
      <c r="W1020" s="36">
        <v>72890</v>
      </c>
      <c r="X1020" s="37">
        <v>0</v>
      </c>
      <c r="Y1020" s="38" t="s">
        <v>61</v>
      </c>
      <c r="Z1020" s="36">
        <v>0</v>
      </c>
      <c r="AA1020" s="164">
        <v>0.10000000000000009</v>
      </c>
      <c r="AC1020" s="165"/>
    </row>
    <row r="1021" spans="1:29" ht="15.75" x14ac:dyDescent="0.25">
      <c r="A1021" s="180" t="s">
        <v>2176</v>
      </c>
      <c r="B1021" s="188" t="s">
        <v>2177</v>
      </c>
      <c r="C1021" s="188"/>
      <c r="D1021" s="176" t="s">
        <v>56</v>
      </c>
      <c r="E1021" s="189">
        <v>41603</v>
      </c>
      <c r="F1021" s="178">
        <v>41605</v>
      </c>
      <c r="G1021" s="180"/>
      <c r="H1021" s="180" t="s">
        <v>78</v>
      </c>
      <c r="I1021" s="180" t="s">
        <v>97</v>
      </c>
      <c r="J1021" s="187">
        <v>4864.96</v>
      </c>
      <c r="K1021" s="191"/>
      <c r="L1021" s="180" t="s">
        <v>111</v>
      </c>
      <c r="M1021" s="180" t="s">
        <v>12</v>
      </c>
      <c r="N1021" s="184">
        <v>114833.96</v>
      </c>
      <c r="O1021" s="184">
        <v>49730</v>
      </c>
      <c r="P1021" s="184">
        <v>0</v>
      </c>
      <c r="Q1021" s="184">
        <v>96686</v>
      </c>
      <c r="R1021" s="184">
        <v>143290</v>
      </c>
      <c r="S1021" s="184"/>
      <c r="T1021" s="192">
        <v>41579</v>
      </c>
      <c r="U1021" s="193">
        <v>0.34705841300858398</v>
      </c>
      <c r="V1021" s="39" t="s">
        <v>960</v>
      </c>
      <c r="W1021" s="36">
        <v>96686</v>
      </c>
      <c r="X1021" s="37">
        <v>0</v>
      </c>
      <c r="Y1021" s="38" t="s">
        <v>61</v>
      </c>
      <c r="Z1021" s="36">
        <v>0</v>
      </c>
      <c r="AA1021" s="164">
        <v>0.10999997873451406</v>
      </c>
      <c r="AC1021" s="165"/>
    </row>
    <row r="1022" spans="1:29" ht="15.75" x14ac:dyDescent="0.25">
      <c r="A1022" s="180" t="s">
        <v>2178</v>
      </c>
      <c r="B1022" s="188" t="s">
        <v>2179</v>
      </c>
      <c r="C1022" s="188"/>
      <c r="D1022" s="176" t="s">
        <v>56</v>
      </c>
      <c r="E1022" s="189">
        <v>41687</v>
      </c>
      <c r="F1022" s="178">
        <v>41694</v>
      </c>
      <c r="G1022" s="180"/>
      <c r="H1022" s="180" t="s">
        <v>78</v>
      </c>
      <c r="I1022" s="180" t="s">
        <v>97</v>
      </c>
      <c r="J1022" s="187">
        <v>70242.47</v>
      </c>
      <c r="K1022" s="191"/>
      <c r="L1022" s="180" t="s">
        <v>79</v>
      </c>
      <c r="M1022" s="180" t="s">
        <v>12</v>
      </c>
      <c r="N1022" s="184">
        <v>105160.76</v>
      </c>
      <c r="O1022" s="184">
        <v>151130</v>
      </c>
      <c r="P1022" s="184">
        <v>0</v>
      </c>
      <c r="Q1022" s="184">
        <v>98595.16</v>
      </c>
      <c r="R1022" s="184">
        <v>178480</v>
      </c>
      <c r="S1022" s="184"/>
      <c r="T1022" s="192">
        <v>41671</v>
      </c>
      <c r="U1022" s="193">
        <v>0.84676154190945763</v>
      </c>
      <c r="V1022" s="39" t="s">
        <v>661</v>
      </c>
      <c r="W1022" s="36">
        <v>91001</v>
      </c>
      <c r="X1022" s="37">
        <v>-7594.1600000000035</v>
      </c>
      <c r="Y1022" s="38" t="s">
        <v>61</v>
      </c>
      <c r="Z1022" s="36">
        <v>-7594.16</v>
      </c>
      <c r="AA1022" s="164">
        <v>8.0000045187959667E-2</v>
      </c>
      <c r="AC1022" s="165"/>
    </row>
    <row r="1023" spans="1:29" ht="15.75" x14ac:dyDescent="0.25">
      <c r="A1023" s="180" t="s">
        <v>2180</v>
      </c>
      <c r="B1023" s="188" t="s">
        <v>2181</v>
      </c>
      <c r="C1023" s="188"/>
      <c r="D1023" s="176" t="s">
        <v>56</v>
      </c>
      <c r="E1023" s="189">
        <v>41687</v>
      </c>
      <c r="F1023" s="178" t="s">
        <v>57</v>
      </c>
      <c r="G1023" s="180"/>
      <c r="H1023" s="180" t="s">
        <v>58</v>
      </c>
      <c r="I1023" s="180" t="s">
        <v>97</v>
      </c>
      <c r="J1023" s="187">
        <v>-0.01</v>
      </c>
      <c r="K1023" s="191"/>
      <c r="L1023" s="180" t="s">
        <v>106</v>
      </c>
      <c r="M1023" s="180" t="s">
        <v>14</v>
      </c>
      <c r="N1023" s="184">
        <v>26220.560000000001</v>
      </c>
      <c r="O1023" s="184">
        <v>28840</v>
      </c>
      <c r="P1023" s="184">
        <v>0</v>
      </c>
      <c r="Q1023" s="184">
        <v>22690</v>
      </c>
      <c r="R1023" s="184">
        <v>28840</v>
      </c>
      <c r="S1023" s="184"/>
      <c r="T1023" s="192">
        <v>41671</v>
      </c>
      <c r="U1023" s="193">
        <v>1</v>
      </c>
      <c r="V1023" s="39"/>
      <c r="W1023" s="36">
        <v>22690</v>
      </c>
      <c r="X1023" s="37">
        <v>0</v>
      </c>
      <c r="Y1023" s="38" t="s">
        <v>61</v>
      </c>
      <c r="Z1023" s="36">
        <v>0</v>
      </c>
      <c r="AA1023" s="164">
        <v>7.9999835243818485E-2</v>
      </c>
      <c r="AC1023" s="165"/>
    </row>
    <row r="1024" spans="1:29" ht="15.75" x14ac:dyDescent="0.25">
      <c r="A1024" s="180" t="s">
        <v>2182</v>
      </c>
      <c r="B1024" s="188" t="s">
        <v>2183</v>
      </c>
      <c r="C1024" s="188"/>
      <c r="D1024" s="176" t="s">
        <v>56</v>
      </c>
      <c r="E1024" s="189">
        <v>41611</v>
      </c>
      <c r="F1024" s="178" t="s">
        <v>57</v>
      </c>
      <c r="G1024" s="180"/>
      <c r="H1024" s="180" t="s">
        <v>58</v>
      </c>
      <c r="I1024" s="180" t="s">
        <v>97</v>
      </c>
      <c r="J1024" s="187">
        <v>4674.55</v>
      </c>
      <c r="K1024" s="191"/>
      <c r="L1024" s="180" t="s">
        <v>106</v>
      </c>
      <c r="M1024" s="180" t="s">
        <v>14</v>
      </c>
      <c r="N1024" s="184">
        <v>18700.52</v>
      </c>
      <c r="O1024" s="184">
        <v>17380</v>
      </c>
      <c r="P1024" s="184">
        <v>0</v>
      </c>
      <c r="Q1024" s="184">
        <v>16182.52</v>
      </c>
      <c r="R1024" s="184">
        <v>20570</v>
      </c>
      <c r="S1024" s="184"/>
      <c r="T1024" s="192">
        <v>41609</v>
      </c>
      <c r="U1024" s="193">
        <v>0.84491978609625673</v>
      </c>
      <c r="V1024" s="39" t="s">
        <v>661</v>
      </c>
      <c r="W1024" s="36">
        <v>16182.52</v>
      </c>
      <c r="X1024" s="37">
        <v>0</v>
      </c>
      <c r="Y1024" s="38" t="s">
        <v>61</v>
      </c>
      <c r="Z1024" s="36">
        <v>0</v>
      </c>
      <c r="AA1024" s="164">
        <v>7.9999993531730595E-2</v>
      </c>
      <c r="AC1024" s="165"/>
    </row>
    <row r="1025" spans="1:29" ht="15.75" x14ac:dyDescent="0.25">
      <c r="A1025" s="180" t="s">
        <v>2184</v>
      </c>
      <c r="B1025" s="188" t="s">
        <v>2185</v>
      </c>
      <c r="C1025" s="188"/>
      <c r="D1025" s="176" t="s">
        <v>56</v>
      </c>
      <c r="E1025" s="189">
        <v>41603</v>
      </c>
      <c r="F1025" s="178" t="s">
        <v>57</v>
      </c>
      <c r="G1025" s="180"/>
      <c r="H1025" s="180" t="s">
        <v>58</v>
      </c>
      <c r="I1025" s="180" t="s">
        <v>103</v>
      </c>
      <c r="J1025" s="187">
        <v>22446.240000000002</v>
      </c>
      <c r="K1025" s="191"/>
      <c r="L1025" s="180" t="s">
        <v>64</v>
      </c>
      <c r="M1025" s="180" t="s">
        <v>12</v>
      </c>
      <c r="N1025" s="184">
        <v>25330.22</v>
      </c>
      <c r="O1025" s="184">
        <v>2220</v>
      </c>
      <c r="P1025" s="184">
        <v>0</v>
      </c>
      <c r="Q1025" s="184">
        <v>21521</v>
      </c>
      <c r="R1025" s="184">
        <v>27860</v>
      </c>
      <c r="S1025" s="184"/>
      <c r="T1025" s="192">
        <v>41579</v>
      </c>
      <c r="U1025" s="193">
        <v>7.9684134960516864E-2</v>
      </c>
      <c r="V1025" s="39"/>
      <c r="W1025" s="36">
        <v>21521</v>
      </c>
      <c r="X1025" s="37">
        <v>0</v>
      </c>
      <c r="Y1025" s="38" t="s">
        <v>61</v>
      </c>
      <c r="Z1025" s="36">
        <v>0</v>
      </c>
      <c r="AA1025" s="164">
        <v>0.10000013027918397</v>
      </c>
      <c r="AC1025" s="165"/>
    </row>
    <row r="1026" spans="1:29" ht="15.75" x14ac:dyDescent="0.25">
      <c r="A1026" s="180" t="s">
        <v>2186</v>
      </c>
      <c r="B1026" s="188" t="s">
        <v>2187</v>
      </c>
      <c r="C1026" s="188"/>
      <c r="D1026" s="176" t="s">
        <v>56</v>
      </c>
      <c r="E1026" s="189">
        <v>41670</v>
      </c>
      <c r="F1026" s="178">
        <v>41675</v>
      </c>
      <c r="G1026" s="180"/>
      <c r="H1026" s="180" t="s">
        <v>78</v>
      </c>
      <c r="I1026" s="180" t="s">
        <v>97</v>
      </c>
      <c r="J1026" s="187">
        <v>10150.780000000001</v>
      </c>
      <c r="K1026" s="191"/>
      <c r="L1026" s="180" t="s">
        <v>64</v>
      </c>
      <c r="M1026" s="180" t="s">
        <v>12</v>
      </c>
      <c r="N1026" s="184">
        <v>69404.179999999993</v>
      </c>
      <c r="O1026" s="184">
        <v>0</v>
      </c>
      <c r="P1026" s="184">
        <v>0</v>
      </c>
      <c r="Q1026" s="184">
        <v>60059</v>
      </c>
      <c r="R1026" s="184">
        <v>89250</v>
      </c>
      <c r="S1026" s="184"/>
      <c r="T1026" s="192">
        <v>41640</v>
      </c>
      <c r="U1026" s="193" t="s">
        <v>57</v>
      </c>
      <c r="V1026" s="39"/>
      <c r="W1026" s="36">
        <v>60059</v>
      </c>
      <c r="X1026" s="37">
        <v>0</v>
      </c>
      <c r="Y1026" s="38" t="s">
        <v>61</v>
      </c>
      <c r="Z1026" s="36">
        <v>0</v>
      </c>
      <c r="AA1026" s="164">
        <v>7.9999993775590861E-2</v>
      </c>
      <c r="AC1026" s="165"/>
    </row>
    <row r="1027" spans="1:29" ht="15.75" x14ac:dyDescent="0.25">
      <c r="A1027" s="180" t="s">
        <v>2188</v>
      </c>
      <c r="B1027" s="188" t="s">
        <v>2189</v>
      </c>
      <c r="C1027" s="188"/>
      <c r="D1027" s="176" t="s">
        <v>56</v>
      </c>
      <c r="E1027" s="189">
        <v>41611</v>
      </c>
      <c r="F1027" s="178">
        <v>41612</v>
      </c>
      <c r="G1027" s="180"/>
      <c r="H1027" s="180" t="s">
        <v>78</v>
      </c>
      <c r="I1027" s="180" t="s">
        <v>97</v>
      </c>
      <c r="J1027" s="187">
        <v>5547.48</v>
      </c>
      <c r="K1027" s="191"/>
      <c r="L1027" s="180" t="s">
        <v>64</v>
      </c>
      <c r="M1027" s="180" t="s">
        <v>12</v>
      </c>
      <c r="N1027" s="184">
        <v>63751.05</v>
      </c>
      <c r="O1027" s="184">
        <v>870</v>
      </c>
      <c r="P1027" s="184">
        <v>0</v>
      </c>
      <c r="Q1027" s="184">
        <v>55167.06</v>
      </c>
      <c r="R1027" s="184">
        <v>83320</v>
      </c>
      <c r="S1027" s="184"/>
      <c r="T1027" s="192">
        <v>41609</v>
      </c>
      <c r="U1027" s="193">
        <v>1.0441670667306769E-2</v>
      </c>
      <c r="V1027" s="39"/>
      <c r="W1027" s="36">
        <v>55167.06</v>
      </c>
      <c r="X1027" s="37">
        <v>0</v>
      </c>
      <c r="Y1027" s="38" t="s">
        <v>61</v>
      </c>
      <c r="Z1027" s="36">
        <v>0</v>
      </c>
      <c r="AA1027" s="164">
        <v>7.999992315609461E-2</v>
      </c>
      <c r="AC1027" s="165"/>
    </row>
    <row r="1028" spans="1:29" ht="15.75" x14ac:dyDescent="0.25">
      <c r="A1028" s="180" t="s">
        <v>2190</v>
      </c>
      <c r="B1028" s="188" t="s">
        <v>2191</v>
      </c>
      <c r="C1028" s="188"/>
      <c r="D1028" s="176" t="s">
        <v>56</v>
      </c>
      <c r="E1028" s="189">
        <v>41617</v>
      </c>
      <c r="F1028" s="178">
        <v>41619</v>
      </c>
      <c r="G1028" s="180"/>
      <c r="H1028" s="180" t="s">
        <v>78</v>
      </c>
      <c r="I1028" s="180" t="s">
        <v>97</v>
      </c>
      <c r="J1028" s="187">
        <v>5283.2</v>
      </c>
      <c r="K1028" s="191"/>
      <c r="L1028" s="180" t="s">
        <v>111</v>
      </c>
      <c r="M1028" s="180" t="s">
        <v>12</v>
      </c>
      <c r="N1028" s="184">
        <v>143800.54999999999</v>
      </c>
      <c r="O1028" s="184">
        <v>36500</v>
      </c>
      <c r="P1028" s="184">
        <v>0</v>
      </c>
      <c r="Q1028" s="184">
        <v>124438</v>
      </c>
      <c r="R1028" s="184">
        <v>175150</v>
      </c>
      <c r="S1028" s="184">
        <v>138650</v>
      </c>
      <c r="T1028" s="192">
        <v>41609</v>
      </c>
      <c r="U1028" s="193">
        <v>0.20839280616614331</v>
      </c>
      <c r="V1028" s="39" t="s">
        <v>580</v>
      </c>
      <c r="W1028" s="36">
        <v>124438</v>
      </c>
      <c r="X1028" s="37">
        <v>0</v>
      </c>
      <c r="Y1028" s="38" t="s">
        <v>61</v>
      </c>
      <c r="Z1028" s="36">
        <v>0</v>
      </c>
      <c r="AA1028" s="164">
        <v>7.9999978970873409E-2</v>
      </c>
      <c r="AC1028" s="165"/>
    </row>
    <row r="1029" spans="1:29" ht="15.75" x14ac:dyDescent="0.25">
      <c r="A1029" s="180" t="s">
        <v>2192</v>
      </c>
      <c r="B1029" s="188" t="s">
        <v>2193</v>
      </c>
      <c r="C1029" s="188"/>
      <c r="D1029" s="176" t="s">
        <v>56</v>
      </c>
      <c r="E1029" s="189">
        <v>41607</v>
      </c>
      <c r="F1029" s="178" t="s">
        <v>57</v>
      </c>
      <c r="G1029" s="180"/>
      <c r="H1029" s="180" t="s">
        <v>58</v>
      </c>
      <c r="I1029" s="180" t="s">
        <v>103</v>
      </c>
      <c r="J1029" s="187">
        <v>9228.7999999999993</v>
      </c>
      <c r="K1029" s="191"/>
      <c r="L1029" s="180" t="s">
        <v>67</v>
      </c>
      <c r="M1029" s="180" t="s">
        <v>14</v>
      </c>
      <c r="N1029" s="184">
        <v>8386.19</v>
      </c>
      <c r="O1029" s="184">
        <v>1650</v>
      </c>
      <c r="P1029" s="184">
        <v>0</v>
      </c>
      <c r="Q1029" s="184">
        <v>7257</v>
      </c>
      <c r="R1029" s="184">
        <v>9220</v>
      </c>
      <c r="S1029" s="184"/>
      <c r="T1029" s="192">
        <v>41579</v>
      </c>
      <c r="U1029" s="193">
        <v>0.17895878524945771</v>
      </c>
      <c r="V1029" s="39"/>
      <c r="W1029" s="36">
        <v>7257</v>
      </c>
      <c r="X1029" s="37">
        <v>0</v>
      </c>
      <c r="Y1029" s="38" t="s">
        <v>61</v>
      </c>
      <c r="Z1029" s="36">
        <v>0</v>
      </c>
      <c r="AA1029" s="164">
        <v>8.0000103026533154E-2</v>
      </c>
      <c r="AC1029" s="165"/>
    </row>
    <row r="1030" spans="1:29" ht="15.75" x14ac:dyDescent="0.25">
      <c r="A1030" s="180" t="s">
        <v>2194</v>
      </c>
      <c r="B1030" s="188" t="s">
        <v>2195</v>
      </c>
      <c r="C1030" s="188"/>
      <c r="D1030" s="176" t="s">
        <v>56</v>
      </c>
      <c r="E1030" s="189">
        <v>41626</v>
      </c>
      <c r="F1030" s="178">
        <v>41942</v>
      </c>
      <c r="G1030" s="180"/>
      <c r="H1030" s="180" t="s">
        <v>78</v>
      </c>
      <c r="I1030" s="180" t="s">
        <v>97</v>
      </c>
      <c r="J1030" s="187">
        <v>4111</v>
      </c>
      <c r="K1030" s="191"/>
      <c r="L1030" s="180" t="s">
        <v>64</v>
      </c>
      <c r="M1030" s="180" t="s">
        <v>12</v>
      </c>
      <c r="N1030" s="184">
        <v>51470.17</v>
      </c>
      <c r="O1030" s="184">
        <v>0</v>
      </c>
      <c r="P1030" s="184">
        <v>0</v>
      </c>
      <c r="Q1030" s="184">
        <v>43336</v>
      </c>
      <c r="R1030" s="184">
        <v>65850</v>
      </c>
      <c r="S1030" s="184"/>
      <c r="T1030" s="192">
        <v>41609</v>
      </c>
      <c r="U1030" s="193" t="s">
        <v>57</v>
      </c>
      <c r="V1030" s="39" t="s">
        <v>408</v>
      </c>
      <c r="W1030" s="36">
        <v>43336</v>
      </c>
      <c r="X1030" s="37">
        <v>0</v>
      </c>
      <c r="Y1030" s="38" t="s">
        <v>61</v>
      </c>
      <c r="Z1030" s="36">
        <v>0</v>
      </c>
      <c r="AA1030" s="164">
        <v>0.11000006038449395</v>
      </c>
      <c r="AC1030" s="165"/>
    </row>
    <row r="1031" spans="1:29" ht="15.75" x14ac:dyDescent="0.25">
      <c r="A1031" s="180" t="s">
        <v>2196</v>
      </c>
      <c r="B1031" s="188" t="s">
        <v>2197</v>
      </c>
      <c r="C1031" s="188"/>
      <c r="D1031" s="176" t="s">
        <v>56</v>
      </c>
      <c r="E1031" s="189">
        <v>41802</v>
      </c>
      <c r="F1031" s="178">
        <v>41813</v>
      </c>
      <c r="G1031" s="180"/>
      <c r="H1031" s="180" t="s">
        <v>78</v>
      </c>
      <c r="I1031" s="180" t="s">
        <v>97</v>
      </c>
      <c r="J1031" s="187">
        <v>2229.06</v>
      </c>
      <c r="K1031" s="191"/>
      <c r="L1031" s="180" t="s">
        <v>60</v>
      </c>
      <c r="M1031" s="180" t="s">
        <v>12</v>
      </c>
      <c r="N1031" s="184">
        <v>82728.06</v>
      </c>
      <c r="O1031" s="184">
        <v>72910</v>
      </c>
      <c r="P1031" s="184">
        <v>0</v>
      </c>
      <c r="Q1031" s="184">
        <v>69654</v>
      </c>
      <c r="R1031" s="184">
        <v>104200</v>
      </c>
      <c r="S1031" s="184"/>
      <c r="T1031" s="192">
        <v>41791</v>
      </c>
      <c r="U1031" s="193">
        <v>0.69971209213051822</v>
      </c>
      <c r="V1031" s="39" t="s">
        <v>408</v>
      </c>
      <c r="W1031" s="36">
        <v>69654</v>
      </c>
      <c r="X1031" s="37">
        <v>0</v>
      </c>
      <c r="Y1031" s="38" t="s">
        <v>61</v>
      </c>
      <c r="Z1031" s="36">
        <v>0</v>
      </c>
      <c r="AA1031" s="164">
        <v>0.11000005635331278</v>
      </c>
      <c r="AC1031" s="165"/>
    </row>
    <row r="1032" spans="1:29" ht="15.75" x14ac:dyDescent="0.25">
      <c r="A1032" s="180" t="s">
        <v>2198</v>
      </c>
      <c r="B1032" s="188" t="s">
        <v>2199</v>
      </c>
      <c r="C1032" s="188"/>
      <c r="D1032" s="176" t="s">
        <v>56</v>
      </c>
      <c r="E1032" s="189">
        <v>41719</v>
      </c>
      <c r="F1032" s="178">
        <v>41730</v>
      </c>
      <c r="G1032" s="180"/>
      <c r="H1032" s="180" t="s">
        <v>78</v>
      </c>
      <c r="I1032" s="180" t="s">
        <v>97</v>
      </c>
      <c r="J1032" s="187">
        <v>25269.83</v>
      </c>
      <c r="K1032" s="191"/>
      <c r="L1032" s="180" t="s">
        <v>111</v>
      </c>
      <c r="M1032" s="180" t="s">
        <v>12</v>
      </c>
      <c r="N1032" s="184">
        <v>225850.46</v>
      </c>
      <c r="O1032" s="184">
        <v>35880</v>
      </c>
      <c r="P1032" s="184">
        <v>0</v>
      </c>
      <c r="Q1032" s="184">
        <v>195440</v>
      </c>
      <c r="R1032" s="184">
        <v>265600</v>
      </c>
      <c r="S1032" s="184"/>
      <c r="T1032" s="192">
        <v>41699</v>
      </c>
      <c r="U1032" s="193">
        <v>0.13509036144578312</v>
      </c>
      <c r="V1032" s="39"/>
      <c r="W1032" s="36">
        <v>195440</v>
      </c>
      <c r="X1032" s="37">
        <v>0</v>
      </c>
      <c r="Y1032" s="38" t="s">
        <v>61</v>
      </c>
      <c r="Z1032" s="36">
        <v>0</v>
      </c>
      <c r="AA1032" s="164">
        <v>7.9999980872299536E-2</v>
      </c>
      <c r="AC1032" s="165"/>
    </row>
    <row r="1033" spans="1:29" ht="15.75" x14ac:dyDescent="0.25">
      <c r="A1033" s="180" t="s">
        <v>2200</v>
      </c>
      <c r="B1033" s="188" t="s">
        <v>2201</v>
      </c>
      <c r="C1033" s="188"/>
      <c r="D1033" s="176" t="s">
        <v>56</v>
      </c>
      <c r="E1033" s="189">
        <v>41611</v>
      </c>
      <c r="F1033" s="178">
        <v>41612</v>
      </c>
      <c r="G1033" s="180"/>
      <c r="H1033" s="180" t="s">
        <v>78</v>
      </c>
      <c r="I1033" s="180" t="s">
        <v>97</v>
      </c>
      <c r="J1033" s="187">
        <v>4010.18</v>
      </c>
      <c r="K1033" s="191"/>
      <c r="L1033" s="180" t="s">
        <v>111</v>
      </c>
      <c r="M1033" s="180" t="s">
        <v>12</v>
      </c>
      <c r="N1033" s="184">
        <v>74027.740000000005</v>
      </c>
      <c r="O1033" s="184">
        <v>17450</v>
      </c>
      <c r="P1033" s="184">
        <v>0</v>
      </c>
      <c r="Q1033" s="184">
        <v>64060</v>
      </c>
      <c r="R1033" s="184">
        <v>81430</v>
      </c>
      <c r="S1033" s="184"/>
      <c r="T1033" s="192">
        <v>41609</v>
      </c>
      <c r="U1033" s="193">
        <v>0.21429448606164805</v>
      </c>
      <c r="V1033" s="39"/>
      <c r="W1033" s="36">
        <v>64060</v>
      </c>
      <c r="X1033" s="37">
        <v>0</v>
      </c>
      <c r="Y1033" s="38" t="s">
        <v>61</v>
      </c>
      <c r="Z1033" s="36">
        <v>0</v>
      </c>
      <c r="AA1033" s="164">
        <v>8.0000058356505699E-2</v>
      </c>
      <c r="AC1033" s="165"/>
    </row>
    <row r="1034" spans="1:29" ht="15.75" x14ac:dyDescent="0.25">
      <c r="A1034" s="180" t="s">
        <v>2202</v>
      </c>
      <c r="B1034" s="188" t="s">
        <v>2203</v>
      </c>
      <c r="C1034" s="188"/>
      <c r="D1034" s="176" t="s">
        <v>56</v>
      </c>
      <c r="E1034" s="189">
        <v>41613</v>
      </c>
      <c r="F1034" s="178">
        <v>41619</v>
      </c>
      <c r="G1034" s="180"/>
      <c r="H1034" s="180" t="s">
        <v>78</v>
      </c>
      <c r="I1034" s="180" t="s">
        <v>97</v>
      </c>
      <c r="J1034" s="187">
        <v>21580.75</v>
      </c>
      <c r="K1034" s="191"/>
      <c r="L1034" s="180" t="s">
        <v>111</v>
      </c>
      <c r="M1034" s="180" t="s">
        <v>12</v>
      </c>
      <c r="N1034" s="184">
        <v>164318.23000000001</v>
      </c>
      <c r="O1034" s="184">
        <v>89850</v>
      </c>
      <c r="P1034" s="184">
        <v>0</v>
      </c>
      <c r="Q1034" s="184">
        <v>142193</v>
      </c>
      <c r="R1034" s="184">
        <v>197920</v>
      </c>
      <c r="S1034" s="184"/>
      <c r="T1034" s="192">
        <v>41609</v>
      </c>
      <c r="U1034" s="193">
        <v>0.45397130153597415</v>
      </c>
      <c r="V1034" s="39"/>
      <c r="W1034" s="36">
        <v>142193</v>
      </c>
      <c r="X1034" s="37">
        <v>0</v>
      </c>
      <c r="Y1034" s="38" t="s">
        <v>61</v>
      </c>
      <c r="Z1034" s="36">
        <v>0</v>
      </c>
      <c r="AA1034" s="164">
        <v>7.999999474191033E-2</v>
      </c>
      <c r="AC1034" s="165"/>
    </row>
    <row r="1035" spans="1:29" ht="15.75" x14ac:dyDescent="0.25">
      <c r="A1035" s="180" t="s">
        <v>2204</v>
      </c>
      <c r="B1035" s="188" t="s">
        <v>2205</v>
      </c>
      <c r="C1035" s="188"/>
      <c r="D1035" s="176" t="s">
        <v>56</v>
      </c>
      <c r="E1035" s="189">
        <v>41611</v>
      </c>
      <c r="F1035" s="178" t="s">
        <v>57</v>
      </c>
      <c r="G1035" s="180"/>
      <c r="H1035" s="180" t="s">
        <v>58</v>
      </c>
      <c r="I1035" s="180" t="s">
        <v>97</v>
      </c>
      <c r="J1035" s="187">
        <v>3266.05</v>
      </c>
      <c r="K1035" s="191"/>
      <c r="L1035" s="180" t="s">
        <v>67</v>
      </c>
      <c r="M1035" s="180" t="s">
        <v>14</v>
      </c>
      <c r="N1035" s="184">
        <v>11234.74</v>
      </c>
      <c r="O1035" s="184">
        <v>12290</v>
      </c>
      <c r="P1035" s="184">
        <v>0</v>
      </c>
      <c r="Q1035" s="184">
        <v>9722</v>
      </c>
      <c r="R1035" s="184">
        <v>12360</v>
      </c>
      <c r="S1035" s="184"/>
      <c r="T1035" s="192">
        <v>41609</v>
      </c>
      <c r="U1035" s="193">
        <v>0.99433656957928807</v>
      </c>
      <c r="V1035" s="39"/>
      <c r="W1035" s="36">
        <v>9722</v>
      </c>
      <c r="X1035" s="37">
        <v>0</v>
      </c>
      <c r="Y1035" s="38" t="s">
        <v>61</v>
      </c>
      <c r="Z1035" s="36">
        <v>0</v>
      </c>
      <c r="AA1035" s="164">
        <v>7.9999692382821896E-2</v>
      </c>
      <c r="AC1035" s="165"/>
    </row>
    <row r="1036" spans="1:29" ht="15.75" x14ac:dyDescent="0.25">
      <c r="A1036" s="180" t="s">
        <v>2206</v>
      </c>
      <c r="B1036" s="188" t="s">
        <v>2207</v>
      </c>
      <c r="C1036" s="188"/>
      <c r="D1036" s="176" t="s">
        <v>56</v>
      </c>
      <c r="E1036" s="189">
        <v>41607</v>
      </c>
      <c r="F1036" s="178" t="s">
        <v>57</v>
      </c>
      <c r="G1036" s="180"/>
      <c r="H1036" s="180" t="s">
        <v>58</v>
      </c>
      <c r="I1036" s="180" t="s">
        <v>103</v>
      </c>
      <c r="J1036" s="187">
        <v>8273.44</v>
      </c>
      <c r="K1036" s="191"/>
      <c r="L1036" s="180" t="s">
        <v>129</v>
      </c>
      <c r="M1036" s="180" t="s">
        <v>13</v>
      </c>
      <c r="N1036" s="184">
        <v>7580.74</v>
      </c>
      <c r="O1036" s="184">
        <v>1420</v>
      </c>
      <c r="P1036" s="184">
        <v>1417</v>
      </c>
      <c r="Q1036" s="184">
        <v>6560</v>
      </c>
      <c r="R1036" s="184">
        <v>8340</v>
      </c>
      <c r="S1036" s="184"/>
      <c r="T1036" s="192">
        <v>41579</v>
      </c>
      <c r="U1036" s="193">
        <v>0.17026378896882494</v>
      </c>
      <c r="V1036" s="39"/>
      <c r="W1036" s="36">
        <v>6560</v>
      </c>
      <c r="X1036" s="37">
        <v>0</v>
      </c>
      <c r="Y1036" s="38" t="s">
        <v>61</v>
      </c>
      <c r="Z1036" s="36">
        <v>0</v>
      </c>
      <c r="AA1036" s="164">
        <v>8.0000569865511517E-2</v>
      </c>
      <c r="AC1036" s="165"/>
    </row>
    <row r="1037" spans="1:29" ht="15.75" x14ac:dyDescent="0.25">
      <c r="A1037" s="180" t="s">
        <v>2208</v>
      </c>
      <c r="B1037" s="188" t="s">
        <v>2209</v>
      </c>
      <c r="C1037" s="188"/>
      <c r="D1037" s="176" t="s">
        <v>56</v>
      </c>
      <c r="E1037" s="189">
        <v>41627</v>
      </c>
      <c r="F1037" s="178" t="s">
        <v>57</v>
      </c>
      <c r="G1037" s="180"/>
      <c r="H1037" s="180" t="s">
        <v>58</v>
      </c>
      <c r="I1037" s="180" t="s">
        <v>97</v>
      </c>
      <c r="J1037" s="187">
        <v>5700.08</v>
      </c>
      <c r="K1037" s="191"/>
      <c r="L1037" s="180" t="s">
        <v>129</v>
      </c>
      <c r="M1037" s="180" t="s">
        <v>13</v>
      </c>
      <c r="N1037" s="184">
        <v>12504.75</v>
      </c>
      <c r="O1037" s="184">
        <v>6840</v>
      </c>
      <c r="P1037" s="184">
        <v>6837</v>
      </c>
      <c r="Q1037" s="184">
        <v>10821</v>
      </c>
      <c r="R1037" s="184">
        <v>13760</v>
      </c>
      <c r="S1037" s="184"/>
      <c r="T1037" s="192">
        <v>41609</v>
      </c>
      <c r="U1037" s="193">
        <v>0.49709302325581395</v>
      </c>
      <c r="V1037" s="39" t="s">
        <v>112</v>
      </c>
      <c r="W1037" s="36">
        <v>10821</v>
      </c>
      <c r="X1037" s="37">
        <v>0</v>
      </c>
      <c r="Y1037" s="38" t="s">
        <v>61</v>
      </c>
      <c r="Z1037" s="36">
        <v>0</v>
      </c>
      <c r="AA1037" s="164">
        <v>8.0000207281272884E-2</v>
      </c>
      <c r="AC1037" s="165"/>
    </row>
    <row r="1038" spans="1:29" ht="15.75" x14ac:dyDescent="0.25">
      <c r="A1038" s="180" t="s">
        <v>2210</v>
      </c>
      <c r="B1038" s="188" t="s">
        <v>2211</v>
      </c>
      <c r="C1038" s="188"/>
      <c r="D1038" s="176" t="s">
        <v>56</v>
      </c>
      <c r="E1038" s="189">
        <v>41227</v>
      </c>
      <c r="F1038" s="190">
        <v>41232</v>
      </c>
      <c r="G1038" s="180"/>
      <c r="H1038" s="180" t="s">
        <v>58</v>
      </c>
      <c r="I1038" s="180" t="s">
        <v>103</v>
      </c>
      <c r="J1038" s="187">
        <v>47910</v>
      </c>
      <c r="K1038" s="191"/>
      <c r="L1038" s="180" t="s">
        <v>133</v>
      </c>
      <c r="M1038" s="180" t="s">
        <v>13</v>
      </c>
      <c r="N1038" s="184">
        <v>4025.34</v>
      </c>
      <c r="O1038" s="184">
        <v>7940</v>
      </c>
      <c r="P1038" s="184">
        <v>0</v>
      </c>
      <c r="Q1038" s="184">
        <v>3420</v>
      </c>
      <c r="R1038" s="184">
        <v>48569</v>
      </c>
      <c r="S1038" s="184">
        <v>39970</v>
      </c>
      <c r="T1038" s="192">
        <v>41214</v>
      </c>
      <c r="U1038" s="193">
        <v>0.16347876217340279</v>
      </c>
      <c r="V1038" s="39" t="s">
        <v>98</v>
      </c>
      <c r="W1038" s="36">
        <v>3420</v>
      </c>
      <c r="X1038" s="37">
        <v>0</v>
      </c>
      <c r="Y1038" s="38" t="s">
        <v>61</v>
      </c>
      <c r="Z1038" s="36">
        <v>0</v>
      </c>
      <c r="AA1038" s="164">
        <v>0.10000000000000009</v>
      </c>
      <c r="AC1038" s="165"/>
    </row>
    <row r="1039" spans="1:29" ht="15.75" x14ac:dyDescent="0.25">
      <c r="A1039" s="180" t="s">
        <v>2212</v>
      </c>
      <c r="B1039" s="188" t="s">
        <v>2213</v>
      </c>
      <c r="C1039" s="188"/>
      <c r="D1039" s="176" t="s">
        <v>56</v>
      </c>
      <c r="E1039" s="189">
        <v>41227</v>
      </c>
      <c r="F1039" s="190">
        <v>41232</v>
      </c>
      <c r="G1039" s="180"/>
      <c r="H1039" s="180" t="s">
        <v>58</v>
      </c>
      <c r="I1039" s="180" t="s">
        <v>103</v>
      </c>
      <c r="J1039" s="187">
        <v>48100</v>
      </c>
      <c r="K1039" s="191"/>
      <c r="L1039" s="180" t="s">
        <v>133</v>
      </c>
      <c r="M1039" s="180" t="s">
        <v>13</v>
      </c>
      <c r="N1039" s="184">
        <v>4025.34</v>
      </c>
      <c r="O1039" s="184">
        <v>7260</v>
      </c>
      <c r="P1039" s="184">
        <v>0</v>
      </c>
      <c r="Q1039" s="184">
        <v>3420</v>
      </c>
      <c r="R1039" s="184">
        <v>48780</v>
      </c>
      <c r="S1039" s="184">
        <v>40840</v>
      </c>
      <c r="T1039" s="192">
        <v>41214</v>
      </c>
      <c r="U1039" s="193">
        <v>0.14883148831488316</v>
      </c>
      <c r="V1039" s="39" t="s">
        <v>98</v>
      </c>
      <c r="W1039" s="36">
        <v>3420</v>
      </c>
      <c r="X1039" s="37">
        <v>0</v>
      </c>
      <c r="Y1039" s="38" t="s">
        <v>61</v>
      </c>
      <c r="Z1039" s="36">
        <v>0</v>
      </c>
      <c r="AA1039" s="164">
        <v>0.10000000000000009</v>
      </c>
      <c r="AC1039" s="165"/>
    </row>
    <row r="1040" spans="1:29" ht="15.75" x14ac:dyDescent="0.25">
      <c r="A1040" s="180" t="s">
        <v>2214</v>
      </c>
      <c r="B1040" s="188" t="s">
        <v>2215</v>
      </c>
      <c r="C1040" s="188"/>
      <c r="D1040" s="176" t="s">
        <v>56</v>
      </c>
      <c r="E1040" s="189">
        <v>41614</v>
      </c>
      <c r="F1040" s="178" t="s">
        <v>57</v>
      </c>
      <c r="G1040" s="180"/>
      <c r="H1040" s="180" t="s">
        <v>58</v>
      </c>
      <c r="I1040" s="180" t="s">
        <v>103</v>
      </c>
      <c r="J1040" s="187">
        <v>56190</v>
      </c>
      <c r="K1040" s="191"/>
      <c r="L1040" s="180" t="s">
        <v>129</v>
      </c>
      <c r="M1040" s="180" t="s">
        <v>13</v>
      </c>
      <c r="N1040" s="184">
        <v>2542.3200000000002</v>
      </c>
      <c r="O1040" s="184">
        <v>40570</v>
      </c>
      <c r="P1040" s="184">
        <v>0</v>
      </c>
      <c r="Q1040" s="184">
        <v>2160</v>
      </c>
      <c r="R1040" s="184">
        <v>59190</v>
      </c>
      <c r="S1040" s="184">
        <v>15620</v>
      </c>
      <c r="T1040" s="192">
        <v>41609</v>
      </c>
      <c r="U1040" s="193">
        <v>0.68541983443149179</v>
      </c>
      <c r="V1040" s="39" t="s">
        <v>98</v>
      </c>
      <c r="W1040" s="36">
        <v>2160</v>
      </c>
      <c r="X1040" s="37">
        <v>0</v>
      </c>
      <c r="Y1040" s="38" t="s">
        <v>61</v>
      </c>
      <c r="Z1040" s="36">
        <v>0</v>
      </c>
      <c r="AA1040" s="164">
        <v>0.10000000000000009</v>
      </c>
      <c r="AC1040" s="165"/>
    </row>
    <row r="1041" spans="1:29" ht="15.75" x14ac:dyDescent="0.25">
      <c r="A1041" s="180" t="s">
        <v>2216</v>
      </c>
      <c r="B1041" s="188" t="s">
        <v>2217</v>
      </c>
      <c r="C1041" s="188"/>
      <c r="D1041" s="176" t="s">
        <v>56</v>
      </c>
      <c r="E1041" s="189">
        <v>41239</v>
      </c>
      <c r="F1041" s="190">
        <v>41243</v>
      </c>
      <c r="G1041" s="180"/>
      <c r="H1041" s="180" t="s">
        <v>58</v>
      </c>
      <c r="I1041" s="180" t="s">
        <v>103</v>
      </c>
      <c r="J1041" s="187">
        <v>131690</v>
      </c>
      <c r="K1041" s="191"/>
      <c r="L1041" s="180" t="s">
        <v>133</v>
      </c>
      <c r="M1041" s="180" t="s">
        <v>13</v>
      </c>
      <c r="N1041" s="184">
        <v>4025.34</v>
      </c>
      <c r="O1041" s="184">
        <v>19510</v>
      </c>
      <c r="P1041" s="184">
        <v>0</v>
      </c>
      <c r="Q1041" s="184">
        <v>3420</v>
      </c>
      <c r="R1041" s="184">
        <v>140720</v>
      </c>
      <c r="S1041" s="184">
        <v>112180</v>
      </c>
      <c r="T1041" s="192">
        <v>41214</v>
      </c>
      <c r="U1041" s="193">
        <v>0.1386441159749858</v>
      </c>
      <c r="V1041" s="39" t="s">
        <v>98</v>
      </c>
      <c r="W1041" s="36">
        <v>3420</v>
      </c>
      <c r="X1041" s="37">
        <v>0</v>
      </c>
      <c r="Y1041" s="38" t="s">
        <v>61</v>
      </c>
      <c r="Z1041" s="36">
        <v>0</v>
      </c>
      <c r="AA1041" s="164">
        <v>0.10000000000000009</v>
      </c>
      <c r="AC1041" s="165"/>
    </row>
    <row r="1042" spans="1:29" ht="15.75" x14ac:dyDescent="0.25">
      <c r="A1042" s="180" t="s">
        <v>2218</v>
      </c>
      <c r="B1042" s="188" t="s">
        <v>2219</v>
      </c>
      <c r="C1042" s="188"/>
      <c r="D1042" s="176" t="s">
        <v>56</v>
      </c>
      <c r="E1042" s="189">
        <v>41617</v>
      </c>
      <c r="F1042" s="178">
        <v>41619</v>
      </c>
      <c r="G1042" s="180"/>
      <c r="H1042" s="180" t="s">
        <v>78</v>
      </c>
      <c r="I1042" s="180" t="s">
        <v>103</v>
      </c>
      <c r="J1042" s="187">
        <v>84708.78</v>
      </c>
      <c r="K1042" s="191"/>
      <c r="L1042" s="180" t="s">
        <v>67</v>
      </c>
      <c r="M1042" s="180" t="s">
        <v>14</v>
      </c>
      <c r="N1042" s="184">
        <v>76407.87</v>
      </c>
      <c r="O1042" s="184">
        <v>72060</v>
      </c>
      <c r="P1042" s="184">
        <v>0</v>
      </c>
      <c r="Q1042" s="184">
        <v>66119.649999999994</v>
      </c>
      <c r="R1042" s="184">
        <v>84050</v>
      </c>
      <c r="S1042" s="184"/>
      <c r="T1042" s="192">
        <v>41609</v>
      </c>
      <c r="U1042" s="193">
        <v>0.85734681737061269</v>
      </c>
      <c r="V1042" s="39" t="s">
        <v>1086</v>
      </c>
      <c r="W1042" s="36">
        <v>66119.649999999994</v>
      </c>
      <c r="X1042" s="37">
        <v>0</v>
      </c>
      <c r="Y1042" s="38" t="s">
        <v>61</v>
      </c>
      <c r="Z1042" s="36">
        <v>0</v>
      </c>
      <c r="AA1042" s="164">
        <v>8.0000034771288364E-2</v>
      </c>
      <c r="AC1042" s="165"/>
    </row>
    <row r="1043" spans="1:29" ht="15.75" x14ac:dyDescent="0.25">
      <c r="A1043" s="180" t="s">
        <v>2220</v>
      </c>
      <c r="B1043" s="188" t="s">
        <v>2221</v>
      </c>
      <c r="C1043" s="188"/>
      <c r="D1043" s="176" t="s">
        <v>56</v>
      </c>
      <c r="E1043" s="189">
        <v>41654</v>
      </c>
      <c r="F1043" s="178">
        <v>41656</v>
      </c>
      <c r="G1043" s="180"/>
      <c r="H1043" s="180" t="s">
        <v>78</v>
      </c>
      <c r="I1043" s="180" t="s">
        <v>97</v>
      </c>
      <c r="J1043" s="187">
        <v>14580.8</v>
      </c>
      <c r="K1043" s="191"/>
      <c r="L1043" s="180" t="s">
        <v>79</v>
      </c>
      <c r="M1043" s="180" t="s">
        <v>12</v>
      </c>
      <c r="N1043" s="184">
        <v>110159.88</v>
      </c>
      <c r="O1043" s="184">
        <v>13500</v>
      </c>
      <c r="P1043" s="184">
        <v>0</v>
      </c>
      <c r="Q1043" s="184">
        <v>95327</v>
      </c>
      <c r="R1043" s="184">
        <v>183840</v>
      </c>
      <c r="S1043" s="184"/>
      <c r="T1043" s="192">
        <v>41640</v>
      </c>
      <c r="U1043" s="193">
        <v>7.3433420365535254E-2</v>
      </c>
      <c r="V1043" s="39" t="s">
        <v>661</v>
      </c>
      <c r="W1043" s="36">
        <v>95327</v>
      </c>
      <c r="X1043" s="37">
        <v>0</v>
      </c>
      <c r="Y1043" s="38" t="s">
        <v>61</v>
      </c>
      <c r="Z1043" s="36">
        <v>0</v>
      </c>
      <c r="AA1043" s="164">
        <v>7.9999988235281538E-2</v>
      </c>
      <c r="AC1043" s="165"/>
    </row>
    <row r="1044" spans="1:29" ht="15.75" x14ac:dyDescent="0.25">
      <c r="A1044" s="180" t="s">
        <v>2222</v>
      </c>
      <c r="B1044" s="188" t="s">
        <v>2223</v>
      </c>
      <c r="C1044" s="188"/>
      <c r="D1044" s="176" t="s">
        <v>56</v>
      </c>
      <c r="E1044" s="189">
        <v>41611</v>
      </c>
      <c r="F1044" s="178">
        <v>41612</v>
      </c>
      <c r="G1044" s="180"/>
      <c r="H1044" s="180" t="s">
        <v>78</v>
      </c>
      <c r="I1044" s="180" t="s">
        <v>97</v>
      </c>
      <c r="J1044" s="187">
        <v>161452.51999999999</v>
      </c>
      <c r="K1044" s="191"/>
      <c r="L1044" s="180" t="s">
        <v>67</v>
      </c>
      <c r="M1044" s="180" t="s">
        <v>14</v>
      </c>
      <c r="N1044" s="184">
        <v>117700</v>
      </c>
      <c r="O1044" s="184">
        <v>129470</v>
      </c>
      <c r="P1044" s="184">
        <v>0</v>
      </c>
      <c r="Q1044" s="184">
        <v>100000</v>
      </c>
      <c r="R1044" s="184">
        <v>129470</v>
      </c>
      <c r="S1044" s="184"/>
      <c r="T1044" s="192">
        <v>41609</v>
      </c>
      <c r="U1044" s="193">
        <v>1</v>
      </c>
      <c r="V1044" s="39" t="s">
        <v>1086</v>
      </c>
      <c r="W1044" s="36">
        <v>100000</v>
      </c>
      <c r="X1044" s="37">
        <v>0</v>
      </c>
      <c r="Y1044" s="38" t="s">
        <v>61</v>
      </c>
      <c r="Z1044" s="36">
        <v>0</v>
      </c>
      <c r="AA1044" s="164">
        <v>0.10000000000000009</v>
      </c>
      <c r="AC1044" s="165"/>
    </row>
    <row r="1045" spans="1:29" ht="15.75" x14ac:dyDescent="0.25">
      <c r="A1045" s="180" t="s">
        <v>2224</v>
      </c>
      <c r="B1045" s="188" t="s">
        <v>2225</v>
      </c>
      <c r="C1045" s="188"/>
      <c r="D1045" s="176" t="s">
        <v>56</v>
      </c>
      <c r="E1045" s="189">
        <v>41739</v>
      </c>
      <c r="F1045" s="178" t="s">
        <v>57</v>
      </c>
      <c r="G1045" s="180"/>
      <c r="H1045" s="180" t="s">
        <v>58</v>
      </c>
      <c r="I1045" s="180" t="s">
        <v>97</v>
      </c>
      <c r="J1045" s="187">
        <v>7377.91</v>
      </c>
      <c r="K1045" s="191"/>
      <c r="L1045" s="180" t="s">
        <v>60</v>
      </c>
      <c r="M1045" s="180" t="s">
        <v>12</v>
      </c>
      <c r="N1045" s="184">
        <v>23565.71</v>
      </c>
      <c r="O1045" s="184">
        <v>0</v>
      </c>
      <c r="P1045" s="184">
        <v>0</v>
      </c>
      <c r="Q1045" s="184">
        <v>20392.62</v>
      </c>
      <c r="R1045" s="184">
        <v>39120</v>
      </c>
      <c r="S1045" s="184"/>
      <c r="T1045" s="192">
        <v>41730</v>
      </c>
      <c r="U1045" s="193" t="s">
        <v>57</v>
      </c>
      <c r="V1045" s="39"/>
      <c r="W1045" s="36">
        <v>20392.62</v>
      </c>
      <c r="X1045" s="37">
        <v>0</v>
      </c>
      <c r="Y1045" s="38" t="s">
        <v>61</v>
      </c>
      <c r="Z1045" s="36">
        <v>0</v>
      </c>
      <c r="AA1045" s="164">
        <v>7.9999923373415216E-2</v>
      </c>
      <c r="AC1045" s="165"/>
    </row>
    <row r="1046" spans="1:29" ht="15.75" x14ac:dyDescent="0.25">
      <c r="A1046" s="180" t="s">
        <v>2226</v>
      </c>
      <c r="B1046" s="188" t="s">
        <v>2227</v>
      </c>
      <c r="C1046" s="188"/>
      <c r="D1046" s="176" t="s">
        <v>56</v>
      </c>
      <c r="E1046" s="189">
        <v>41655</v>
      </c>
      <c r="F1046" s="178">
        <v>41656</v>
      </c>
      <c r="G1046" s="180"/>
      <c r="H1046" s="180" t="s">
        <v>78</v>
      </c>
      <c r="I1046" s="180" t="s">
        <v>97</v>
      </c>
      <c r="J1046" s="187">
        <v>6860.79</v>
      </c>
      <c r="K1046" s="191"/>
      <c r="L1046" s="180" t="s">
        <v>60</v>
      </c>
      <c r="M1046" s="180" t="s">
        <v>12</v>
      </c>
      <c r="N1046" s="184">
        <v>65710.880000000005</v>
      </c>
      <c r="O1046" s="184">
        <v>3930</v>
      </c>
      <c r="P1046" s="184">
        <v>0</v>
      </c>
      <c r="Q1046" s="184">
        <v>56863</v>
      </c>
      <c r="R1046" s="184">
        <v>72280</v>
      </c>
      <c r="S1046" s="184"/>
      <c r="T1046" s="192">
        <v>41640</v>
      </c>
      <c r="U1046" s="193">
        <v>5.4371887105700054E-2</v>
      </c>
      <c r="V1046" s="39"/>
      <c r="W1046" s="36">
        <v>56863</v>
      </c>
      <c r="X1046" s="37">
        <v>0</v>
      </c>
      <c r="Y1046" s="38" t="s">
        <v>61</v>
      </c>
      <c r="Z1046" s="36">
        <v>0</v>
      </c>
      <c r="AA1046" s="164">
        <v>7.9999953980225635E-2</v>
      </c>
      <c r="AC1046" s="165"/>
    </row>
    <row r="1047" spans="1:29" ht="15.75" x14ac:dyDescent="0.25">
      <c r="A1047" s="180" t="s">
        <v>2228</v>
      </c>
      <c r="B1047" s="188" t="s">
        <v>2229</v>
      </c>
      <c r="C1047" s="188"/>
      <c r="D1047" s="176" t="s">
        <v>56</v>
      </c>
      <c r="E1047" s="189">
        <v>41626</v>
      </c>
      <c r="F1047" s="178" t="s">
        <v>57</v>
      </c>
      <c r="G1047" s="180"/>
      <c r="H1047" s="180" t="s">
        <v>58</v>
      </c>
      <c r="I1047" s="180" t="s">
        <v>103</v>
      </c>
      <c r="J1047" s="187">
        <v>5046.28</v>
      </c>
      <c r="K1047" s="191"/>
      <c r="L1047" s="180" t="s">
        <v>60</v>
      </c>
      <c r="M1047" s="180" t="s">
        <v>12</v>
      </c>
      <c r="N1047" s="184">
        <v>7438.6</v>
      </c>
      <c r="O1047" s="184">
        <v>0</v>
      </c>
      <c r="P1047" s="184">
        <v>0</v>
      </c>
      <c r="Q1047" s="184">
        <v>6437</v>
      </c>
      <c r="R1047" s="184">
        <v>8180</v>
      </c>
      <c r="S1047" s="184"/>
      <c r="T1047" s="192">
        <v>41609</v>
      </c>
      <c r="U1047" s="193" t="s">
        <v>57</v>
      </c>
      <c r="V1047" s="39"/>
      <c r="W1047" s="36">
        <v>6437</v>
      </c>
      <c r="X1047" s="37">
        <v>0</v>
      </c>
      <c r="Y1047" s="38" t="s">
        <v>61</v>
      </c>
      <c r="Z1047" s="36">
        <v>0</v>
      </c>
      <c r="AA1047" s="164">
        <v>8.0000406528263124E-2</v>
      </c>
      <c r="AC1047" s="165"/>
    </row>
    <row r="1048" spans="1:29" ht="15.75" x14ac:dyDescent="0.25">
      <c r="A1048" s="180" t="s">
        <v>2230</v>
      </c>
      <c r="B1048" s="188" t="s">
        <v>2231</v>
      </c>
      <c r="C1048" s="188"/>
      <c r="D1048" s="176" t="s">
        <v>56</v>
      </c>
      <c r="E1048" s="189">
        <v>41716</v>
      </c>
      <c r="F1048" s="178" t="s">
        <v>57</v>
      </c>
      <c r="G1048" s="180"/>
      <c r="H1048" s="180" t="s">
        <v>58</v>
      </c>
      <c r="I1048" s="180" t="s">
        <v>97</v>
      </c>
      <c r="J1048" s="187">
        <v>3741.04</v>
      </c>
      <c r="K1048" s="191"/>
      <c r="L1048" s="180" t="s">
        <v>67</v>
      </c>
      <c r="M1048" s="180" t="s">
        <v>14</v>
      </c>
      <c r="N1048" s="184">
        <v>3866.64</v>
      </c>
      <c r="O1048" s="184">
        <v>4250</v>
      </c>
      <c r="P1048" s="184">
        <v>0</v>
      </c>
      <c r="Q1048" s="184">
        <v>3346</v>
      </c>
      <c r="R1048" s="184">
        <v>4250</v>
      </c>
      <c r="S1048" s="184"/>
      <c r="T1048" s="192">
        <v>41699</v>
      </c>
      <c r="U1048" s="193">
        <v>1</v>
      </c>
      <c r="V1048" s="39"/>
      <c r="W1048" s="36">
        <v>3346</v>
      </c>
      <c r="X1048" s="37">
        <v>0</v>
      </c>
      <c r="Y1048" s="38" t="s">
        <v>61</v>
      </c>
      <c r="Z1048" s="36">
        <v>0</v>
      </c>
      <c r="AA1048" s="164">
        <v>8.0000670349866576E-2</v>
      </c>
      <c r="AC1048" s="165"/>
    </row>
    <row r="1049" spans="1:29" ht="15.75" x14ac:dyDescent="0.25">
      <c r="A1049" s="180" t="s">
        <v>2232</v>
      </c>
      <c r="B1049" s="188" t="s">
        <v>2233</v>
      </c>
      <c r="C1049" s="188"/>
      <c r="D1049" s="176" t="s">
        <v>56</v>
      </c>
      <c r="E1049" s="189">
        <v>41655</v>
      </c>
      <c r="F1049" s="178" t="s">
        <v>57</v>
      </c>
      <c r="G1049" s="180"/>
      <c r="H1049" s="180" t="s">
        <v>58</v>
      </c>
      <c r="I1049" s="180" t="s">
        <v>97</v>
      </c>
      <c r="J1049" s="187">
        <v>5629.39</v>
      </c>
      <c r="K1049" s="191"/>
      <c r="L1049" s="180" t="s">
        <v>67</v>
      </c>
      <c r="M1049" s="180" t="s">
        <v>14</v>
      </c>
      <c r="N1049" s="184">
        <v>6744.95</v>
      </c>
      <c r="O1049" s="184">
        <v>21820</v>
      </c>
      <c r="P1049" s="184">
        <v>21820</v>
      </c>
      <c r="Q1049" s="184">
        <v>5679</v>
      </c>
      <c r="R1049" s="184">
        <v>25720</v>
      </c>
      <c r="S1049" s="184"/>
      <c r="T1049" s="192">
        <v>41640</v>
      </c>
      <c r="U1049" s="193">
        <v>0.84836702954898913</v>
      </c>
      <c r="V1049" s="39" t="s">
        <v>98</v>
      </c>
      <c r="W1049" s="36">
        <v>5679</v>
      </c>
      <c r="X1049" s="37">
        <v>0</v>
      </c>
      <c r="Y1049" s="38" t="s">
        <v>61</v>
      </c>
      <c r="Z1049" s="36">
        <v>0</v>
      </c>
      <c r="AA1049" s="164">
        <v>0.11000027976493154</v>
      </c>
      <c r="AC1049" s="165"/>
    </row>
    <row r="1050" spans="1:29" ht="15.75" x14ac:dyDescent="0.25">
      <c r="A1050" s="180" t="s">
        <v>2234</v>
      </c>
      <c r="B1050" s="188" t="s">
        <v>2235</v>
      </c>
      <c r="C1050" s="188"/>
      <c r="D1050" s="176" t="s">
        <v>56</v>
      </c>
      <c r="E1050" s="189">
        <v>41627</v>
      </c>
      <c r="F1050" s="178" t="s">
        <v>57</v>
      </c>
      <c r="G1050" s="180"/>
      <c r="H1050" s="180" t="s">
        <v>58</v>
      </c>
      <c r="I1050" s="180" t="s">
        <v>103</v>
      </c>
      <c r="J1050" s="187">
        <v>12199.4</v>
      </c>
      <c r="K1050" s="191"/>
      <c r="L1050" s="180" t="s">
        <v>106</v>
      </c>
      <c r="M1050" s="180" t="s">
        <v>14</v>
      </c>
      <c r="N1050" s="184">
        <v>16259.29</v>
      </c>
      <c r="O1050" s="184">
        <v>17890</v>
      </c>
      <c r="P1050" s="184">
        <v>0</v>
      </c>
      <c r="Q1050" s="184">
        <v>14070</v>
      </c>
      <c r="R1050" s="184">
        <v>17890</v>
      </c>
      <c r="S1050" s="184"/>
      <c r="T1050" s="192">
        <v>41609</v>
      </c>
      <c r="U1050" s="193">
        <v>1</v>
      </c>
      <c r="V1050" s="39"/>
      <c r="W1050" s="36">
        <v>14070</v>
      </c>
      <c r="X1050" s="37">
        <v>0</v>
      </c>
      <c r="Y1050" s="38" t="s">
        <v>61</v>
      </c>
      <c r="Z1050" s="36">
        <v>0</v>
      </c>
      <c r="AA1050" s="164">
        <v>7.9999867152886983E-2</v>
      </c>
      <c r="AC1050" s="165"/>
    </row>
    <row r="1051" spans="1:29" ht="15.75" x14ac:dyDescent="0.25">
      <c r="A1051" s="180" t="s">
        <v>2236</v>
      </c>
      <c r="B1051" s="188" t="s">
        <v>2237</v>
      </c>
      <c r="C1051" s="188"/>
      <c r="D1051" s="176" t="s">
        <v>56</v>
      </c>
      <c r="E1051" s="189">
        <v>41648</v>
      </c>
      <c r="F1051" s="178">
        <v>41656</v>
      </c>
      <c r="G1051" s="180"/>
      <c r="H1051" s="180" t="s">
        <v>78</v>
      </c>
      <c r="I1051" s="180" t="s">
        <v>97</v>
      </c>
      <c r="J1051" s="187">
        <v>38225.160000000003</v>
      </c>
      <c r="K1051" s="191"/>
      <c r="L1051" s="180" t="s">
        <v>79</v>
      </c>
      <c r="M1051" s="180" t="s">
        <v>12</v>
      </c>
      <c r="N1051" s="184">
        <v>72784.95</v>
      </c>
      <c r="O1051" s="184">
        <v>42460</v>
      </c>
      <c r="P1051" s="184">
        <v>0</v>
      </c>
      <c r="Q1051" s="184">
        <v>62984.55</v>
      </c>
      <c r="R1051" s="184">
        <v>114840</v>
      </c>
      <c r="S1051" s="184"/>
      <c r="T1051" s="192">
        <v>41640</v>
      </c>
      <c r="U1051" s="193">
        <v>0.36973180076628354</v>
      </c>
      <c r="V1051" s="39"/>
      <c r="W1051" s="36">
        <v>62984.55</v>
      </c>
      <c r="X1051" s="37">
        <v>0</v>
      </c>
      <c r="Y1051" s="38" t="s">
        <v>61</v>
      </c>
      <c r="Z1051" s="36">
        <v>0</v>
      </c>
      <c r="AA1051" s="164">
        <v>8.0000059649697253E-2</v>
      </c>
      <c r="AC1051" s="165"/>
    </row>
    <row r="1052" spans="1:29" ht="15.75" x14ac:dyDescent="0.25">
      <c r="A1052" s="180" t="s">
        <v>2238</v>
      </c>
      <c r="B1052" s="188" t="s">
        <v>2239</v>
      </c>
      <c r="C1052" s="188"/>
      <c r="D1052" s="176" t="s">
        <v>56</v>
      </c>
      <c r="E1052" s="189">
        <v>41779</v>
      </c>
      <c r="F1052" s="178">
        <v>41779</v>
      </c>
      <c r="G1052" s="180"/>
      <c r="H1052" s="180" t="s">
        <v>78</v>
      </c>
      <c r="I1052" s="180" t="s">
        <v>97</v>
      </c>
      <c r="J1052" s="187">
        <v>11224</v>
      </c>
      <c r="K1052" s="191"/>
      <c r="L1052" s="180" t="s">
        <v>64</v>
      </c>
      <c r="M1052" s="180" t="s">
        <v>12</v>
      </c>
      <c r="N1052" s="184">
        <v>131320.56</v>
      </c>
      <c r="O1052" s="184">
        <v>0</v>
      </c>
      <c r="P1052" s="184">
        <v>0</v>
      </c>
      <c r="Q1052" s="184">
        <v>113638.42</v>
      </c>
      <c r="R1052" s="184">
        <v>159930</v>
      </c>
      <c r="S1052" s="184"/>
      <c r="T1052" s="192">
        <v>41760</v>
      </c>
      <c r="U1052" s="193" t="s">
        <v>57</v>
      </c>
      <c r="V1052" s="39"/>
      <c r="W1052" s="36">
        <v>113638.42</v>
      </c>
      <c r="X1052" s="37">
        <v>0</v>
      </c>
      <c r="Y1052" s="38" t="s">
        <v>61</v>
      </c>
      <c r="Z1052" s="36">
        <v>0</v>
      </c>
      <c r="AA1052" s="164">
        <v>8.0000015198229635E-2</v>
      </c>
      <c r="AC1052" s="165"/>
    </row>
    <row r="1053" spans="1:29" ht="15.75" x14ac:dyDescent="0.25">
      <c r="A1053" s="180" t="s">
        <v>2240</v>
      </c>
      <c r="B1053" s="188" t="s">
        <v>2241</v>
      </c>
      <c r="C1053" s="188"/>
      <c r="D1053" s="176" t="s">
        <v>56</v>
      </c>
      <c r="E1053" s="189">
        <v>41682</v>
      </c>
      <c r="F1053" s="178" t="s">
        <v>57</v>
      </c>
      <c r="G1053" s="180"/>
      <c r="H1053" s="180" t="s">
        <v>58</v>
      </c>
      <c r="I1053" s="180" t="s">
        <v>97</v>
      </c>
      <c r="J1053" s="187">
        <v>6299.37</v>
      </c>
      <c r="K1053" s="191"/>
      <c r="L1053" s="180" t="s">
        <v>111</v>
      </c>
      <c r="M1053" s="180" t="s">
        <v>12</v>
      </c>
      <c r="N1053" s="184">
        <v>39004.97</v>
      </c>
      <c r="O1053" s="184">
        <v>42910</v>
      </c>
      <c r="P1053" s="184">
        <v>0</v>
      </c>
      <c r="Q1053" s="184">
        <v>33753</v>
      </c>
      <c r="R1053" s="184">
        <v>42910</v>
      </c>
      <c r="S1053" s="184"/>
      <c r="T1053" s="192">
        <v>41671</v>
      </c>
      <c r="U1053" s="193">
        <v>1</v>
      </c>
      <c r="V1053" s="39"/>
      <c r="W1053" s="36">
        <v>33753</v>
      </c>
      <c r="X1053" s="37">
        <v>0</v>
      </c>
      <c r="Y1053" s="38" t="s">
        <v>61</v>
      </c>
      <c r="Z1053" s="36">
        <v>0</v>
      </c>
      <c r="AA1053" s="164">
        <v>8.000008860410035E-2</v>
      </c>
      <c r="AC1053" s="165"/>
    </row>
    <row r="1054" spans="1:29" ht="15.75" x14ac:dyDescent="0.25">
      <c r="A1054" s="180" t="s">
        <v>2242</v>
      </c>
      <c r="B1054" s="188" t="s">
        <v>2243</v>
      </c>
      <c r="C1054" s="188"/>
      <c r="D1054" s="176" t="s">
        <v>56</v>
      </c>
      <c r="E1054" s="189">
        <v>41655</v>
      </c>
      <c r="F1054" s="178">
        <v>41782</v>
      </c>
      <c r="G1054" s="180"/>
      <c r="H1054" s="180" t="s">
        <v>78</v>
      </c>
      <c r="I1054" s="180" t="s">
        <v>97</v>
      </c>
      <c r="J1054" s="187">
        <v>11860.86</v>
      </c>
      <c r="K1054" s="191"/>
      <c r="L1054" s="180" t="s">
        <v>64</v>
      </c>
      <c r="M1054" s="180" t="s">
        <v>12</v>
      </c>
      <c r="N1054" s="184">
        <v>52902.31</v>
      </c>
      <c r="O1054" s="184">
        <v>11020</v>
      </c>
      <c r="P1054" s="184">
        <v>0</v>
      </c>
      <c r="Q1054" s="184">
        <v>45779</v>
      </c>
      <c r="R1054" s="184">
        <v>66950</v>
      </c>
      <c r="S1054" s="184"/>
      <c r="T1054" s="192">
        <v>41640</v>
      </c>
      <c r="U1054" s="193">
        <v>0.16460044809559374</v>
      </c>
      <c r="V1054" s="39" t="s">
        <v>580</v>
      </c>
      <c r="W1054" s="36">
        <v>45779</v>
      </c>
      <c r="X1054" s="37">
        <v>0</v>
      </c>
      <c r="Y1054" s="38" t="s">
        <v>61</v>
      </c>
      <c r="Z1054" s="36">
        <v>0</v>
      </c>
      <c r="AA1054" s="164">
        <v>8.0001992506460784E-2</v>
      </c>
      <c r="AC1054" s="165"/>
    </row>
    <row r="1055" spans="1:29" ht="15.75" x14ac:dyDescent="0.25">
      <c r="A1055" s="180" t="s">
        <v>2244</v>
      </c>
      <c r="B1055" s="188" t="s">
        <v>2245</v>
      </c>
      <c r="C1055" s="188"/>
      <c r="D1055" s="176" t="s">
        <v>56</v>
      </c>
      <c r="E1055" s="189">
        <v>41725</v>
      </c>
      <c r="F1055" s="178">
        <v>41730</v>
      </c>
      <c r="G1055" s="180"/>
      <c r="H1055" s="180" t="s">
        <v>78</v>
      </c>
      <c r="I1055" s="180" t="s">
        <v>97</v>
      </c>
      <c r="J1055" s="187">
        <v>4671.93</v>
      </c>
      <c r="K1055" s="191"/>
      <c r="L1055" s="180" t="s">
        <v>111</v>
      </c>
      <c r="M1055" s="180" t="s">
        <v>12</v>
      </c>
      <c r="N1055" s="184">
        <v>132145.88</v>
      </c>
      <c r="O1055" s="184">
        <v>55100</v>
      </c>
      <c r="P1055" s="184">
        <v>0</v>
      </c>
      <c r="Q1055" s="184">
        <v>111262</v>
      </c>
      <c r="R1055" s="184">
        <v>181380</v>
      </c>
      <c r="S1055" s="184"/>
      <c r="T1055" s="192">
        <v>41699</v>
      </c>
      <c r="U1055" s="193">
        <v>0.30378211489690155</v>
      </c>
      <c r="V1055" s="39" t="s">
        <v>654</v>
      </c>
      <c r="W1055" s="36">
        <v>111262</v>
      </c>
      <c r="X1055" s="37">
        <v>0</v>
      </c>
      <c r="Y1055" s="38" t="s">
        <v>61</v>
      </c>
      <c r="Z1055" s="36">
        <v>0</v>
      </c>
      <c r="AA1055" s="164">
        <v>0.11000002183950075</v>
      </c>
      <c r="AC1055" s="165"/>
    </row>
    <row r="1056" spans="1:29" ht="15.75" x14ac:dyDescent="0.25">
      <c r="A1056" s="180" t="s">
        <v>2246</v>
      </c>
      <c r="B1056" s="188" t="s">
        <v>2247</v>
      </c>
      <c r="C1056" s="188"/>
      <c r="D1056" s="176" t="s">
        <v>56</v>
      </c>
      <c r="E1056" s="189">
        <v>41912</v>
      </c>
      <c r="F1056" s="178">
        <v>41920</v>
      </c>
      <c r="G1056" s="180"/>
      <c r="H1056" s="180" t="s">
        <v>78</v>
      </c>
      <c r="I1056" s="180" t="s">
        <v>97</v>
      </c>
      <c r="J1056" s="187"/>
      <c r="K1056" s="191"/>
      <c r="L1056" s="180" t="s">
        <v>111</v>
      </c>
      <c r="M1056" s="180" t="s">
        <v>12</v>
      </c>
      <c r="N1056" s="184">
        <v>185833.43</v>
      </c>
      <c r="O1056" s="184">
        <v>27930</v>
      </c>
      <c r="P1056" s="184">
        <v>0</v>
      </c>
      <c r="Q1056" s="184">
        <v>156464.95999999999</v>
      </c>
      <c r="R1056" s="184">
        <v>228650</v>
      </c>
      <c r="S1056" s="184"/>
      <c r="T1056" s="192">
        <v>41883</v>
      </c>
      <c r="U1056" s="193">
        <v>0.12215176033238574</v>
      </c>
      <c r="V1056" s="39"/>
      <c r="W1056" s="36">
        <v>156464.95999999999</v>
      </c>
      <c r="X1056" s="37">
        <v>0</v>
      </c>
      <c r="Y1056" s="38" t="s">
        <v>61</v>
      </c>
      <c r="Z1056" s="36">
        <v>0</v>
      </c>
      <c r="AA1056" s="164">
        <v>0.10999998212851181</v>
      </c>
      <c r="AC1056" s="165"/>
    </row>
    <row r="1057" spans="1:29" ht="15.75" x14ac:dyDescent="0.25">
      <c r="A1057" s="180" t="s">
        <v>2248</v>
      </c>
      <c r="B1057" s="188" t="s">
        <v>2249</v>
      </c>
      <c r="C1057" s="188"/>
      <c r="D1057" s="176" t="s">
        <v>56</v>
      </c>
      <c r="E1057" s="189">
        <v>41621</v>
      </c>
      <c r="F1057" s="178" t="s">
        <v>57</v>
      </c>
      <c r="G1057" s="180"/>
      <c r="H1057" s="180" t="s">
        <v>58</v>
      </c>
      <c r="I1057" s="180" t="s">
        <v>97</v>
      </c>
      <c r="J1057" s="187">
        <v>1147.4100000000001</v>
      </c>
      <c r="K1057" s="191"/>
      <c r="L1057" s="180" t="s">
        <v>235</v>
      </c>
      <c r="M1057" s="180" t="s">
        <v>12</v>
      </c>
      <c r="N1057" s="184">
        <v>10120.799999999999</v>
      </c>
      <c r="O1057" s="184">
        <v>11130</v>
      </c>
      <c r="P1057" s="184">
        <v>0</v>
      </c>
      <c r="Q1057" s="184">
        <v>8758.0499999999993</v>
      </c>
      <c r="R1057" s="184">
        <v>11130</v>
      </c>
      <c r="S1057" s="184"/>
      <c r="T1057" s="192">
        <v>41609</v>
      </c>
      <c r="U1057" s="193">
        <v>1</v>
      </c>
      <c r="V1057" s="39"/>
      <c r="W1057" s="36">
        <v>8758.0499999999993</v>
      </c>
      <c r="X1057" s="37">
        <v>0</v>
      </c>
      <c r="Y1057" s="38" t="s">
        <v>61</v>
      </c>
      <c r="Z1057" s="36">
        <v>0</v>
      </c>
      <c r="AA1057" s="164">
        <v>7.9999724685865914E-2</v>
      </c>
      <c r="AC1057" s="165"/>
    </row>
    <row r="1058" spans="1:29" ht="15.75" x14ac:dyDescent="0.25">
      <c r="A1058" s="180" t="s">
        <v>2250</v>
      </c>
      <c r="B1058" s="188" t="s">
        <v>2251</v>
      </c>
      <c r="C1058" s="188"/>
      <c r="D1058" s="176" t="s">
        <v>56</v>
      </c>
      <c r="E1058" s="189">
        <v>41719</v>
      </c>
      <c r="F1058" s="178" t="s">
        <v>57</v>
      </c>
      <c r="G1058" s="180"/>
      <c r="H1058" s="180" t="s">
        <v>58</v>
      </c>
      <c r="I1058" s="180" t="s">
        <v>97</v>
      </c>
      <c r="J1058" s="187">
        <v>7708.92</v>
      </c>
      <c r="K1058" s="191"/>
      <c r="L1058" s="180" t="s">
        <v>64</v>
      </c>
      <c r="M1058" s="180" t="s">
        <v>12</v>
      </c>
      <c r="N1058" s="184">
        <v>8367.1200000000008</v>
      </c>
      <c r="O1058" s="184">
        <v>0</v>
      </c>
      <c r="P1058" s="184">
        <v>0</v>
      </c>
      <c r="Q1058" s="184">
        <v>7240.5</v>
      </c>
      <c r="R1058" s="184">
        <v>9200</v>
      </c>
      <c r="S1058" s="184"/>
      <c r="T1058" s="192">
        <v>41699</v>
      </c>
      <c r="U1058" s="193" t="s">
        <v>57</v>
      </c>
      <c r="V1058" s="39"/>
      <c r="W1058" s="36">
        <v>7240.5</v>
      </c>
      <c r="X1058" s="37">
        <v>0</v>
      </c>
      <c r="Y1058" s="38" t="s">
        <v>61</v>
      </c>
      <c r="Z1058" s="36">
        <v>0</v>
      </c>
      <c r="AA1058" s="164">
        <v>7.9999767662041199E-2</v>
      </c>
      <c r="AC1058" s="165"/>
    </row>
    <row r="1059" spans="1:29" ht="15.75" x14ac:dyDescent="0.25">
      <c r="A1059" s="180" t="s">
        <v>2252</v>
      </c>
      <c r="B1059" s="188" t="s">
        <v>2253</v>
      </c>
      <c r="C1059" s="188"/>
      <c r="D1059" s="176" t="s">
        <v>56</v>
      </c>
      <c r="E1059" s="189">
        <v>41626</v>
      </c>
      <c r="F1059" s="178" t="s">
        <v>57</v>
      </c>
      <c r="G1059" s="180"/>
      <c r="H1059" s="180" t="s">
        <v>58</v>
      </c>
      <c r="I1059" s="180" t="s">
        <v>97</v>
      </c>
      <c r="J1059" s="187">
        <v>15107.86</v>
      </c>
      <c r="K1059" s="191"/>
      <c r="L1059" s="180" t="s">
        <v>67</v>
      </c>
      <c r="M1059" s="180" t="s">
        <v>14</v>
      </c>
      <c r="N1059" s="184">
        <v>4911.3</v>
      </c>
      <c r="O1059" s="184">
        <v>14930</v>
      </c>
      <c r="P1059" s="184">
        <v>0</v>
      </c>
      <c r="Q1059" s="184">
        <v>4250</v>
      </c>
      <c r="R1059" s="184">
        <v>19530</v>
      </c>
      <c r="S1059" s="184"/>
      <c r="T1059" s="192">
        <v>41609</v>
      </c>
      <c r="U1059" s="193">
        <v>0.76446492575524838</v>
      </c>
      <c r="V1059" s="39" t="s">
        <v>98</v>
      </c>
      <c r="W1059" s="36">
        <v>4250</v>
      </c>
      <c r="X1059" s="37">
        <v>0</v>
      </c>
      <c r="Y1059" s="38" t="s">
        <v>61</v>
      </c>
      <c r="Z1059" s="36">
        <v>0</v>
      </c>
      <c r="AA1059" s="164">
        <v>8.0000000000000071E-2</v>
      </c>
      <c r="AC1059" s="165"/>
    </row>
    <row r="1060" spans="1:29" ht="15.75" x14ac:dyDescent="0.25">
      <c r="A1060" s="180" t="s">
        <v>2254</v>
      </c>
      <c r="B1060" s="188" t="s">
        <v>2255</v>
      </c>
      <c r="C1060" s="188"/>
      <c r="D1060" s="176" t="s">
        <v>56</v>
      </c>
      <c r="E1060" s="189">
        <v>41705</v>
      </c>
      <c r="F1060" s="178">
        <v>41715</v>
      </c>
      <c r="G1060" s="180"/>
      <c r="H1060" s="180" t="s">
        <v>78</v>
      </c>
      <c r="I1060" s="180" t="s">
        <v>97</v>
      </c>
      <c r="J1060" s="187">
        <v>7867.38</v>
      </c>
      <c r="K1060" s="191"/>
      <c r="L1060" s="180" t="s">
        <v>64</v>
      </c>
      <c r="M1060" s="180" t="s">
        <v>12</v>
      </c>
      <c r="N1060" s="184">
        <v>52130.27</v>
      </c>
      <c r="O1060" s="184">
        <v>6930</v>
      </c>
      <c r="P1060" s="184">
        <v>0</v>
      </c>
      <c r="Q1060" s="184">
        <v>45111</v>
      </c>
      <c r="R1060" s="184">
        <v>75810</v>
      </c>
      <c r="S1060" s="184"/>
      <c r="T1060" s="192">
        <v>41699</v>
      </c>
      <c r="U1060" s="193">
        <v>9.141274238227147E-2</v>
      </c>
      <c r="V1060" s="39"/>
      <c r="W1060" s="36">
        <v>45111</v>
      </c>
      <c r="X1060" s="37">
        <v>0</v>
      </c>
      <c r="Y1060" s="38" t="s">
        <v>61</v>
      </c>
      <c r="Z1060" s="36">
        <v>0</v>
      </c>
      <c r="AA1060" s="164">
        <v>7.9999966852273063E-2</v>
      </c>
      <c r="AC1060" s="165"/>
    </row>
    <row r="1061" spans="1:29" ht="15.75" x14ac:dyDescent="0.25">
      <c r="A1061" s="180" t="s">
        <v>2256</v>
      </c>
      <c r="B1061" s="188" t="s">
        <v>2257</v>
      </c>
      <c r="C1061" s="188"/>
      <c r="D1061" s="176" t="s">
        <v>56</v>
      </c>
      <c r="E1061" s="189">
        <v>41858</v>
      </c>
      <c r="F1061" s="178">
        <v>41863</v>
      </c>
      <c r="G1061" s="180"/>
      <c r="H1061" s="180" t="s">
        <v>78</v>
      </c>
      <c r="I1061" s="180" t="s">
        <v>97</v>
      </c>
      <c r="J1061" s="187">
        <v>7150.15</v>
      </c>
      <c r="K1061" s="191"/>
      <c r="L1061" s="180" t="s">
        <v>111</v>
      </c>
      <c r="M1061" s="180" t="s">
        <v>12</v>
      </c>
      <c r="N1061" s="184">
        <v>150456.65</v>
      </c>
      <c r="O1061" s="184">
        <v>34530</v>
      </c>
      <c r="P1061" s="184">
        <v>0</v>
      </c>
      <c r="Q1061" s="184">
        <v>126679</v>
      </c>
      <c r="R1061" s="184">
        <v>189740</v>
      </c>
      <c r="S1061" s="184"/>
      <c r="T1061" s="192">
        <v>41852</v>
      </c>
      <c r="U1061" s="193">
        <v>0.18198587540845368</v>
      </c>
      <c r="V1061" s="39"/>
      <c r="W1061" s="36">
        <v>126679</v>
      </c>
      <c r="X1061" s="37">
        <v>0</v>
      </c>
      <c r="Y1061" s="38" t="s">
        <v>61</v>
      </c>
      <c r="Z1061" s="36">
        <v>0</v>
      </c>
      <c r="AA1061" s="164">
        <v>0.11000001254181857</v>
      </c>
      <c r="AC1061" s="165"/>
    </row>
    <row r="1062" spans="1:29" ht="15.75" x14ac:dyDescent="0.25">
      <c r="A1062" s="180" t="s">
        <v>2258</v>
      </c>
      <c r="B1062" s="188" t="s">
        <v>2259</v>
      </c>
      <c r="C1062" s="188"/>
      <c r="D1062" s="176" t="s">
        <v>56</v>
      </c>
      <c r="E1062" s="189">
        <v>41627</v>
      </c>
      <c r="F1062" s="178" t="s">
        <v>57</v>
      </c>
      <c r="G1062" s="180"/>
      <c r="H1062" s="180" t="s">
        <v>58</v>
      </c>
      <c r="I1062" s="180" t="s">
        <v>97</v>
      </c>
      <c r="J1062" s="187">
        <v>3686.55</v>
      </c>
      <c r="K1062" s="191"/>
      <c r="L1062" s="180" t="s">
        <v>223</v>
      </c>
      <c r="M1062" s="180" t="s">
        <v>16</v>
      </c>
      <c r="N1062" s="184">
        <v>12105.49</v>
      </c>
      <c r="O1062" s="184">
        <v>13320</v>
      </c>
      <c r="P1062" s="184">
        <v>0</v>
      </c>
      <c r="Q1062" s="184">
        <v>10475.5</v>
      </c>
      <c r="R1062" s="184">
        <v>13320</v>
      </c>
      <c r="S1062" s="184"/>
      <c r="T1062" s="192">
        <v>41609</v>
      </c>
      <c r="U1062" s="193">
        <v>1</v>
      </c>
      <c r="V1062" s="39"/>
      <c r="W1062" s="36">
        <v>10475.5</v>
      </c>
      <c r="X1062" s="37">
        <v>0</v>
      </c>
      <c r="Y1062" s="38" t="s">
        <v>61</v>
      </c>
      <c r="Z1062" s="36">
        <v>0</v>
      </c>
      <c r="AA1062" s="164">
        <v>8.0000196274618407E-2</v>
      </c>
      <c r="AC1062" s="165"/>
    </row>
    <row r="1063" spans="1:29" ht="15.75" x14ac:dyDescent="0.25">
      <c r="A1063" s="180" t="s">
        <v>2260</v>
      </c>
      <c r="B1063" s="188" t="s">
        <v>2261</v>
      </c>
      <c r="C1063" s="188"/>
      <c r="D1063" s="176" t="s">
        <v>56</v>
      </c>
      <c r="E1063" s="189">
        <v>41632</v>
      </c>
      <c r="F1063" s="178" t="s">
        <v>57</v>
      </c>
      <c r="G1063" s="180"/>
      <c r="H1063" s="180" t="s">
        <v>58</v>
      </c>
      <c r="I1063" s="180" t="s">
        <v>97</v>
      </c>
      <c r="J1063" s="187">
        <v>4882.82</v>
      </c>
      <c r="K1063" s="191"/>
      <c r="L1063" s="180" t="s">
        <v>67</v>
      </c>
      <c r="M1063" s="180" t="s">
        <v>14</v>
      </c>
      <c r="N1063" s="184">
        <v>30429.26</v>
      </c>
      <c r="O1063" s="184">
        <v>22380</v>
      </c>
      <c r="P1063" s="184">
        <v>0</v>
      </c>
      <c r="Q1063" s="184">
        <v>26332</v>
      </c>
      <c r="R1063" s="184">
        <v>33470</v>
      </c>
      <c r="S1063" s="184"/>
      <c r="T1063" s="192">
        <v>41609</v>
      </c>
      <c r="U1063" s="193">
        <v>0.66865850014938755</v>
      </c>
      <c r="V1063" s="39"/>
      <c r="W1063" s="36">
        <v>26332</v>
      </c>
      <c r="X1063" s="37">
        <v>0</v>
      </c>
      <c r="Y1063" s="38" t="s">
        <v>61</v>
      </c>
      <c r="Z1063" s="36">
        <v>0</v>
      </c>
      <c r="AA1063" s="164">
        <v>8.0000028393724332E-2</v>
      </c>
      <c r="AC1063" s="165"/>
    </row>
    <row r="1064" spans="1:29" ht="15.75" x14ac:dyDescent="0.25">
      <c r="A1064" s="180" t="s">
        <v>2262</v>
      </c>
      <c r="B1064" s="188" t="s">
        <v>2263</v>
      </c>
      <c r="C1064" s="188"/>
      <c r="D1064" s="176" t="s">
        <v>56</v>
      </c>
      <c r="E1064" s="189">
        <v>41663</v>
      </c>
      <c r="F1064" s="178">
        <v>41667</v>
      </c>
      <c r="G1064" s="180"/>
      <c r="H1064" s="180" t="s">
        <v>78</v>
      </c>
      <c r="I1064" s="180" t="s">
        <v>97</v>
      </c>
      <c r="J1064" s="187">
        <v>11426.68</v>
      </c>
      <c r="K1064" s="191"/>
      <c r="L1064" s="180" t="s">
        <v>64</v>
      </c>
      <c r="M1064" s="180" t="s">
        <v>12</v>
      </c>
      <c r="N1064" s="184">
        <v>64175.09</v>
      </c>
      <c r="O1064" s="184">
        <v>13520</v>
      </c>
      <c r="P1064" s="184">
        <v>0</v>
      </c>
      <c r="Q1064" s="184">
        <v>55534</v>
      </c>
      <c r="R1064" s="184">
        <v>79830</v>
      </c>
      <c r="S1064" s="184"/>
      <c r="T1064" s="192">
        <v>41640</v>
      </c>
      <c r="U1064" s="193">
        <v>0.16935988976575223</v>
      </c>
      <c r="V1064" s="39"/>
      <c r="W1064" s="36">
        <v>55534</v>
      </c>
      <c r="X1064" s="37">
        <v>0</v>
      </c>
      <c r="Y1064" s="38" t="s">
        <v>61</v>
      </c>
      <c r="Z1064" s="36">
        <v>0</v>
      </c>
      <c r="AA1064" s="164">
        <v>7.9999993268416114E-2</v>
      </c>
      <c r="AC1064" s="165"/>
    </row>
    <row r="1065" spans="1:29" ht="15.75" x14ac:dyDescent="0.25">
      <c r="A1065" s="180" t="s">
        <v>2264</v>
      </c>
      <c r="B1065" s="188" t="s">
        <v>2265</v>
      </c>
      <c r="C1065" s="188"/>
      <c r="D1065" s="176" t="s">
        <v>56</v>
      </c>
      <c r="E1065" s="189">
        <v>41848</v>
      </c>
      <c r="F1065" s="178">
        <v>41855</v>
      </c>
      <c r="G1065" s="180"/>
      <c r="H1065" s="180" t="s">
        <v>78</v>
      </c>
      <c r="I1065" s="180" t="s">
        <v>97</v>
      </c>
      <c r="J1065" s="187">
        <v>6618.45</v>
      </c>
      <c r="K1065" s="191"/>
      <c r="L1065" s="180" t="s">
        <v>60</v>
      </c>
      <c r="M1065" s="180" t="s">
        <v>12</v>
      </c>
      <c r="N1065" s="184">
        <v>67337.8</v>
      </c>
      <c r="O1065" s="184">
        <v>30740</v>
      </c>
      <c r="P1065" s="184">
        <v>0</v>
      </c>
      <c r="Q1065" s="184">
        <v>56695.97</v>
      </c>
      <c r="R1065" s="184">
        <v>86980</v>
      </c>
      <c r="S1065" s="184"/>
      <c r="T1065" s="192">
        <v>41821</v>
      </c>
      <c r="U1065" s="193">
        <v>0.35341457806392274</v>
      </c>
      <c r="V1065" s="39" t="s">
        <v>1291</v>
      </c>
      <c r="W1065" s="36">
        <v>56695.97</v>
      </c>
      <c r="X1065" s="37">
        <v>0</v>
      </c>
      <c r="Y1065" s="38" t="s">
        <v>61</v>
      </c>
      <c r="Z1065" s="36">
        <v>0</v>
      </c>
      <c r="AA1065" s="164">
        <v>0.10999994116841072</v>
      </c>
      <c r="AC1065" s="165"/>
    </row>
    <row r="1066" spans="1:29" ht="15.75" x14ac:dyDescent="0.25">
      <c r="A1066" s="180" t="s">
        <v>2266</v>
      </c>
      <c r="B1066" s="188" t="s">
        <v>2267</v>
      </c>
      <c r="C1066" s="188"/>
      <c r="D1066" s="176" t="s">
        <v>56</v>
      </c>
      <c r="E1066" s="189">
        <v>41912</v>
      </c>
      <c r="F1066" s="178">
        <v>41920</v>
      </c>
      <c r="G1066" s="180"/>
      <c r="H1066" s="180" t="s">
        <v>78</v>
      </c>
      <c r="I1066" s="180" t="s">
        <v>97</v>
      </c>
      <c r="J1066" s="187">
        <v>4734.76</v>
      </c>
      <c r="K1066" s="191"/>
      <c r="L1066" s="180" t="s">
        <v>138</v>
      </c>
      <c r="M1066" s="180" t="s">
        <v>12</v>
      </c>
      <c r="N1066" s="184">
        <v>56474.17</v>
      </c>
      <c r="O1066" s="184">
        <v>0</v>
      </c>
      <c r="P1066" s="184">
        <v>0</v>
      </c>
      <c r="Q1066" s="184">
        <v>50008</v>
      </c>
      <c r="R1066" s="184">
        <v>65255</v>
      </c>
      <c r="S1066" s="184"/>
      <c r="T1066" s="192">
        <v>41883</v>
      </c>
      <c r="U1066" s="193" t="s">
        <v>57</v>
      </c>
      <c r="V1066" s="39" t="s">
        <v>1843</v>
      </c>
      <c r="W1066" s="36">
        <v>48870</v>
      </c>
      <c r="X1066" s="37">
        <v>-1138</v>
      </c>
      <c r="Y1066" s="38" t="s">
        <v>61</v>
      </c>
      <c r="Z1066" s="36">
        <v>-1138</v>
      </c>
      <c r="AA1066" s="164">
        <v>7.9999961752427184E-2</v>
      </c>
      <c r="AC1066" s="165"/>
    </row>
    <row r="1067" spans="1:29" ht="15.75" x14ac:dyDescent="0.25">
      <c r="A1067" s="180" t="s">
        <v>2268</v>
      </c>
      <c r="B1067" s="188" t="s">
        <v>2269</v>
      </c>
      <c r="C1067" s="188"/>
      <c r="D1067" s="176" t="s">
        <v>56</v>
      </c>
      <c r="E1067" s="189">
        <v>41758</v>
      </c>
      <c r="F1067" s="178">
        <v>41759</v>
      </c>
      <c r="G1067" s="180"/>
      <c r="H1067" s="180" t="s">
        <v>78</v>
      </c>
      <c r="I1067" s="180" t="s">
        <v>97</v>
      </c>
      <c r="J1067" s="187">
        <v>6767.13</v>
      </c>
      <c r="K1067" s="191"/>
      <c r="L1067" s="180" t="s">
        <v>111</v>
      </c>
      <c r="M1067" s="180" t="s">
        <v>12</v>
      </c>
      <c r="N1067" s="184">
        <v>208514.15</v>
      </c>
      <c r="O1067" s="184">
        <v>38920</v>
      </c>
      <c r="P1067" s="184">
        <v>0</v>
      </c>
      <c r="Q1067" s="184">
        <v>180438</v>
      </c>
      <c r="R1067" s="184">
        <v>246530</v>
      </c>
      <c r="S1067" s="184"/>
      <c r="T1067" s="192">
        <v>41730</v>
      </c>
      <c r="U1067" s="193">
        <v>0.15787125299152233</v>
      </c>
      <c r="V1067" s="39"/>
      <c r="W1067" s="36">
        <v>180438</v>
      </c>
      <c r="X1067" s="37">
        <v>0</v>
      </c>
      <c r="Y1067" s="38" t="s">
        <v>61</v>
      </c>
      <c r="Z1067" s="36">
        <v>0</v>
      </c>
      <c r="AA1067" s="164">
        <v>7.9999985497387183E-2</v>
      </c>
      <c r="AC1067" s="165"/>
    </row>
    <row r="1068" spans="1:29" ht="15.75" x14ac:dyDescent="0.25">
      <c r="A1068" s="180" t="s">
        <v>2270</v>
      </c>
      <c r="B1068" s="188" t="s">
        <v>2271</v>
      </c>
      <c r="C1068" s="188"/>
      <c r="D1068" s="176" t="s">
        <v>56</v>
      </c>
      <c r="E1068" s="189">
        <v>41648</v>
      </c>
      <c r="F1068" s="178" t="s">
        <v>57</v>
      </c>
      <c r="G1068" s="180"/>
      <c r="H1068" s="180" t="s">
        <v>58</v>
      </c>
      <c r="I1068" s="180" t="s">
        <v>97</v>
      </c>
      <c r="J1068" s="187">
        <v>30683.66</v>
      </c>
      <c r="K1068" s="191"/>
      <c r="L1068" s="180" t="s">
        <v>60</v>
      </c>
      <c r="M1068" s="180" t="s">
        <v>12</v>
      </c>
      <c r="N1068" s="184">
        <v>24091.95</v>
      </c>
      <c r="O1068" s="184">
        <v>0</v>
      </c>
      <c r="P1068" s="184">
        <v>0</v>
      </c>
      <c r="Q1068" s="184">
        <v>23650</v>
      </c>
      <c r="R1068" s="184">
        <v>32530</v>
      </c>
      <c r="S1068" s="184"/>
      <c r="T1068" s="192">
        <v>41640</v>
      </c>
      <c r="U1068" s="193" t="s">
        <v>57</v>
      </c>
      <c r="V1068" s="39" t="s">
        <v>1045</v>
      </c>
      <c r="W1068" s="36">
        <v>20848</v>
      </c>
      <c r="X1068" s="37">
        <v>-2802</v>
      </c>
      <c r="Y1068" s="38" t="s">
        <v>61</v>
      </c>
      <c r="Z1068" s="36">
        <v>-2802</v>
      </c>
      <c r="AA1068" s="164">
        <v>8.0000053793904735E-2</v>
      </c>
      <c r="AC1068" s="165"/>
    </row>
    <row r="1069" spans="1:29" ht="15.75" x14ac:dyDescent="0.25">
      <c r="A1069" s="180" t="s">
        <v>2272</v>
      </c>
      <c r="B1069" s="188" t="s">
        <v>2273</v>
      </c>
      <c r="C1069" s="188"/>
      <c r="D1069" s="176" t="s">
        <v>56</v>
      </c>
      <c r="E1069" s="189">
        <v>41654</v>
      </c>
      <c r="F1069" s="178" t="s">
        <v>57</v>
      </c>
      <c r="G1069" s="180"/>
      <c r="H1069" s="180" t="s">
        <v>58</v>
      </c>
      <c r="I1069" s="180" t="s">
        <v>97</v>
      </c>
      <c r="J1069" s="187">
        <v>7730.06</v>
      </c>
      <c r="K1069" s="191"/>
      <c r="L1069" s="180" t="s">
        <v>111</v>
      </c>
      <c r="M1069" s="180" t="s">
        <v>12</v>
      </c>
      <c r="N1069" s="184">
        <v>6025.3</v>
      </c>
      <c r="O1069" s="184">
        <v>396.08</v>
      </c>
      <c r="P1069" s="184">
        <v>0</v>
      </c>
      <c r="Q1069" s="184">
        <v>5214</v>
      </c>
      <c r="R1069" s="184">
        <v>6630</v>
      </c>
      <c r="S1069" s="184"/>
      <c r="T1069" s="192">
        <v>41640</v>
      </c>
      <c r="U1069" s="193">
        <v>5.9740573152337856E-2</v>
      </c>
      <c r="V1069" s="39"/>
      <c r="W1069" s="36">
        <v>5214</v>
      </c>
      <c r="X1069" s="37">
        <v>0</v>
      </c>
      <c r="Y1069" s="38" t="s">
        <v>61</v>
      </c>
      <c r="Z1069" s="36">
        <v>0</v>
      </c>
      <c r="AA1069" s="164">
        <v>8.0000286790775421E-2</v>
      </c>
      <c r="AC1069" s="165"/>
    </row>
    <row r="1070" spans="1:29" ht="15.75" x14ac:dyDescent="0.25">
      <c r="A1070" s="180" t="s">
        <v>2274</v>
      </c>
      <c r="B1070" s="188" t="s">
        <v>2275</v>
      </c>
      <c r="C1070" s="188"/>
      <c r="D1070" s="176" t="s">
        <v>56</v>
      </c>
      <c r="E1070" s="189">
        <v>41661</v>
      </c>
      <c r="F1070" s="178">
        <v>41667</v>
      </c>
      <c r="G1070" s="180"/>
      <c r="H1070" s="180" t="s">
        <v>78</v>
      </c>
      <c r="I1070" s="180" t="s">
        <v>97</v>
      </c>
      <c r="J1070" s="187">
        <v>6444.83</v>
      </c>
      <c r="K1070" s="191"/>
      <c r="L1070" s="180" t="s">
        <v>67</v>
      </c>
      <c r="M1070" s="180" t="s">
        <v>14</v>
      </c>
      <c r="N1070" s="184">
        <v>55942.6</v>
      </c>
      <c r="O1070" s="184">
        <v>61540</v>
      </c>
      <c r="P1070" s="184">
        <v>0</v>
      </c>
      <c r="Q1070" s="184">
        <v>48410</v>
      </c>
      <c r="R1070" s="184">
        <v>61540</v>
      </c>
      <c r="S1070" s="184"/>
      <c r="T1070" s="192">
        <v>41640</v>
      </c>
      <c r="U1070" s="193">
        <v>1</v>
      </c>
      <c r="V1070" s="39"/>
      <c r="W1070" s="36">
        <v>48410</v>
      </c>
      <c r="X1070" s="37">
        <v>0</v>
      </c>
      <c r="Y1070" s="38" t="s">
        <v>61</v>
      </c>
      <c r="Z1070" s="36">
        <v>0</v>
      </c>
      <c r="AA1070" s="164">
        <v>8.0000077222015076E-2</v>
      </c>
      <c r="AC1070" s="165"/>
    </row>
    <row r="1071" spans="1:29" ht="15.75" x14ac:dyDescent="0.25">
      <c r="A1071" s="180" t="s">
        <v>2276</v>
      </c>
      <c r="B1071" s="188" t="s">
        <v>2277</v>
      </c>
      <c r="C1071" s="188"/>
      <c r="D1071" s="176" t="s">
        <v>56</v>
      </c>
      <c r="E1071" s="189">
        <v>41654</v>
      </c>
      <c r="F1071" s="178">
        <v>41656</v>
      </c>
      <c r="G1071" s="180"/>
      <c r="H1071" s="180" t="s">
        <v>78</v>
      </c>
      <c r="I1071" s="180" t="s">
        <v>97</v>
      </c>
      <c r="J1071" s="187">
        <v>5075.33</v>
      </c>
      <c r="K1071" s="191"/>
      <c r="L1071" s="180" t="s">
        <v>64</v>
      </c>
      <c r="M1071" s="180" t="s">
        <v>12</v>
      </c>
      <c r="N1071" s="184">
        <v>65118.06</v>
      </c>
      <c r="O1071" s="184">
        <v>0</v>
      </c>
      <c r="P1071" s="184">
        <v>0</v>
      </c>
      <c r="Q1071" s="184">
        <v>56350</v>
      </c>
      <c r="R1071" s="184">
        <v>80390</v>
      </c>
      <c r="S1071" s="184"/>
      <c r="T1071" s="192">
        <v>41640</v>
      </c>
      <c r="U1071" s="193" t="s">
        <v>57</v>
      </c>
      <c r="V1071" s="39"/>
      <c r="W1071" s="36">
        <v>56350</v>
      </c>
      <c r="X1071" s="37">
        <v>0</v>
      </c>
      <c r="Y1071" s="38" t="s">
        <v>61</v>
      </c>
      <c r="Z1071" s="36">
        <v>0</v>
      </c>
      <c r="AA1071" s="164">
        <v>7.9999999999999849E-2</v>
      </c>
      <c r="AC1071" s="165"/>
    </row>
    <row r="1072" spans="1:29" ht="15.75" x14ac:dyDescent="0.25">
      <c r="A1072" s="180" t="s">
        <v>2278</v>
      </c>
      <c r="B1072" s="188" t="s">
        <v>1381</v>
      </c>
      <c r="C1072" s="188"/>
      <c r="D1072" s="176" t="s">
        <v>56</v>
      </c>
      <c r="E1072" s="189">
        <v>41780</v>
      </c>
      <c r="F1072" s="178">
        <v>41782</v>
      </c>
      <c r="G1072" s="180"/>
      <c r="H1072" s="180" t="s">
        <v>78</v>
      </c>
      <c r="I1072" s="180" t="s">
        <v>97</v>
      </c>
      <c r="J1072" s="187">
        <v>6078.19</v>
      </c>
      <c r="K1072" s="191"/>
      <c r="L1072" s="180" t="s">
        <v>64</v>
      </c>
      <c r="M1072" s="180" t="s">
        <v>12</v>
      </c>
      <c r="N1072" s="184">
        <v>94277.25</v>
      </c>
      <c r="O1072" s="184">
        <v>14190</v>
      </c>
      <c r="P1072" s="184">
        <v>0</v>
      </c>
      <c r="Q1072" s="184">
        <v>79378</v>
      </c>
      <c r="R1072" s="184">
        <v>116610</v>
      </c>
      <c r="S1072" s="184"/>
      <c r="T1072" s="192">
        <v>41760</v>
      </c>
      <c r="U1072" s="193">
        <v>0.12168767687162337</v>
      </c>
      <c r="V1072" s="39" t="s">
        <v>1045</v>
      </c>
      <c r="W1072" s="36">
        <v>79378</v>
      </c>
      <c r="X1072" s="37">
        <v>0</v>
      </c>
      <c r="Y1072" s="38" t="s">
        <v>61</v>
      </c>
      <c r="Z1072" s="36">
        <v>0</v>
      </c>
      <c r="AA1072" s="164">
        <v>0.1099999929357296</v>
      </c>
      <c r="AC1072" s="165"/>
    </row>
    <row r="1073" spans="1:29" ht="15.75" x14ac:dyDescent="0.25">
      <c r="A1073" s="180" t="s">
        <v>2279</v>
      </c>
      <c r="B1073" s="188" t="s">
        <v>2280</v>
      </c>
      <c r="C1073" s="188"/>
      <c r="D1073" s="176" t="s">
        <v>56</v>
      </c>
      <c r="E1073" s="189">
        <v>41661</v>
      </c>
      <c r="F1073" s="178">
        <v>41667</v>
      </c>
      <c r="G1073" s="180"/>
      <c r="H1073" s="180" t="s">
        <v>78</v>
      </c>
      <c r="I1073" s="180" t="s">
        <v>97</v>
      </c>
      <c r="J1073" s="187">
        <v>110194.13</v>
      </c>
      <c r="K1073" s="191"/>
      <c r="L1073" s="180" t="s">
        <v>111</v>
      </c>
      <c r="M1073" s="180" t="s">
        <v>12</v>
      </c>
      <c r="N1073" s="184">
        <v>90439.57</v>
      </c>
      <c r="O1073" s="184">
        <v>32790</v>
      </c>
      <c r="P1073" s="184">
        <v>0</v>
      </c>
      <c r="Q1073" s="184">
        <v>78262</v>
      </c>
      <c r="R1073" s="184">
        <v>124000</v>
      </c>
      <c r="S1073" s="184"/>
      <c r="T1073" s="192">
        <v>41640</v>
      </c>
      <c r="U1073" s="193">
        <v>0.26443548387096777</v>
      </c>
      <c r="V1073" s="39"/>
      <c r="W1073" s="36">
        <v>78262</v>
      </c>
      <c r="X1073" s="37">
        <v>0</v>
      </c>
      <c r="Y1073" s="38" t="s">
        <v>61</v>
      </c>
      <c r="Z1073" s="36">
        <v>0</v>
      </c>
      <c r="AA1073" s="164">
        <v>8.0000033436692597E-2</v>
      </c>
      <c r="AC1073" s="165"/>
    </row>
    <row r="1074" spans="1:29" ht="15.75" x14ac:dyDescent="0.25">
      <c r="A1074" s="180" t="s">
        <v>2281</v>
      </c>
      <c r="B1074" s="188" t="s">
        <v>2282</v>
      </c>
      <c r="C1074" s="188"/>
      <c r="D1074" s="176" t="s">
        <v>56</v>
      </c>
      <c r="E1074" s="189">
        <v>41673</v>
      </c>
      <c r="F1074" s="178">
        <v>41704</v>
      </c>
      <c r="G1074" s="180"/>
      <c r="H1074" s="180" t="s">
        <v>78</v>
      </c>
      <c r="I1074" s="180" t="s">
        <v>97</v>
      </c>
      <c r="J1074" s="187">
        <v>60937.760000000002</v>
      </c>
      <c r="K1074" s="191"/>
      <c r="L1074" s="180" t="s">
        <v>67</v>
      </c>
      <c r="M1074" s="180" t="s">
        <v>14</v>
      </c>
      <c r="N1074" s="184">
        <v>58850</v>
      </c>
      <c r="O1074" s="184">
        <v>64740</v>
      </c>
      <c r="P1074" s="184">
        <v>0</v>
      </c>
      <c r="Q1074" s="184">
        <v>50000</v>
      </c>
      <c r="R1074" s="184">
        <v>64740</v>
      </c>
      <c r="S1074" s="184"/>
      <c r="T1074" s="192">
        <v>41671</v>
      </c>
      <c r="U1074" s="193">
        <v>1</v>
      </c>
      <c r="V1074" s="39"/>
      <c r="W1074" s="36">
        <v>50000</v>
      </c>
      <c r="X1074" s="37">
        <v>0</v>
      </c>
      <c r="Y1074" s="38" t="s">
        <v>61</v>
      </c>
      <c r="Z1074" s="36">
        <v>0</v>
      </c>
      <c r="AA1074" s="164">
        <v>0.10000000000000009</v>
      </c>
      <c r="AC1074" s="165"/>
    </row>
    <row r="1075" spans="1:29" ht="15.75" x14ac:dyDescent="0.25">
      <c r="A1075" s="180" t="s">
        <v>2283</v>
      </c>
      <c r="B1075" s="188" t="s">
        <v>2284</v>
      </c>
      <c r="C1075" s="188"/>
      <c r="D1075" s="176" t="s">
        <v>56</v>
      </c>
      <c r="E1075" s="189">
        <v>41659</v>
      </c>
      <c r="F1075" s="178" t="s">
        <v>57</v>
      </c>
      <c r="G1075" s="180"/>
      <c r="H1075" s="180" t="s">
        <v>58</v>
      </c>
      <c r="I1075" s="180" t="s">
        <v>103</v>
      </c>
      <c r="J1075" s="187">
        <v>8655.34</v>
      </c>
      <c r="K1075" s="191"/>
      <c r="L1075" s="180" t="s">
        <v>60</v>
      </c>
      <c r="M1075" s="180" t="s">
        <v>12</v>
      </c>
      <c r="N1075" s="184">
        <v>42499.5</v>
      </c>
      <c r="O1075" s="184">
        <v>1970</v>
      </c>
      <c r="P1075" s="184">
        <v>0</v>
      </c>
      <c r="Q1075" s="184">
        <v>36777</v>
      </c>
      <c r="R1075" s="184">
        <v>46750</v>
      </c>
      <c r="S1075" s="184"/>
      <c r="T1075" s="192">
        <v>41640</v>
      </c>
      <c r="U1075" s="193">
        <v>4.2139037433155078E-2</v>
      </c>
      <c r="V1075" s="39"/>
      <c r="W1075" s="36">
        <v>36777</v>
      </c>
      <c r="X1075" s="37">
        <v>0</v>
      </c>
      <c r="Y1075" s="38" t="s">
        <v>61</v>
      </c>
      <c r="Z1075" s="36">
        <v>0</v>
      </c>
      <c r="AA1075" s="164">
        <v>7.999996950552446E-2</v>
      </c>
      <c r="AC1075" s="165"/>
    </row>
    <row r="1076" spans="1:29" ht="15.75" x14ac:dyDescent="0.25">
      <c r="A1076" s="180" t="s">
        <v>2285</v>
      </c>
      <c r="B1076" s="188" t="s">
        <v>2286</v>
      </c>
      <c r="C1076" s="188"/>
      <c r="D1076" s="176" t="s">
        <v>56</v>
      </c>
      <c r="E1076" s="189">
        <v>41661</v>
      </c>
      <c r="F1076" s="178" t="s">
        <v>57</v>
      </c>
      <c r="G1076" s="180"/>
      <c r="H1076" s="180" t="s">
        <v>58</v>
      </c>
      <c r="I1076" s="180" t="s">
        <v>97</v>
      </c>
      <c r="J1076" s="187">
        <v>11864.27</v>
      </c>
      <c r="K1076" s="191"/>
      <c r="L1076" s="180" t="s">
        <v>223</v>
      </c>
      <c r="M1076" s="180" t="s">
        <v>16</v>
      </c>
      <c r="N1076" s="184">
        <v>8389.66</v>
      </c>
      <c r="O1076" s="184">
        <v>9230</v>
      </c>
      <c r="P1076" s="184">
        <v>0</v>
      </c>
      <c r="Q1076" s="184">
        <v>7260</v>
      </c>
      <c r="R1076" s="184">
        <v>9230</v>
      </c>
      <c r="S1076" s="184"/>
      <c r="T1076" s="192">
        <v>41640</v>
      </c>
      <c r="U1076" s="193">
        <v>1</v>
      </c>
      <c r="V1076" s="39"/>
      <c r="W1076" s="36">
        <v>7260</v>
      </c>
      <c r="X1076" s="37">
        <v>0</v>
      </c>
      <c r="Y1076" s="38" t="s">
        <v>61</v>
      </c>
      <c r="Z1076" s="36">
        <v>0</v>
      </c>
      <c r="AA1076" s="164">
        <v>8.0000514919801091E-2</v>
      </c>
      <c r="AC1076" s="165"/>
    </row>
    <row r="1077" spans="1:29" ht="15.75" x14ac:dyDescent="0.25">
      <c r="A1077" s="180" t="s">
        <v>2287</v>
      </c>
      <c r="B1077" s="188" t="s">
        <v>2288</v>
      </c>
      <c r="C1077" s="188"/>
      <c r="D1077" s="176" t="s">
        <v>56</v>
      </c>
      <c r="E1077" s="189">
        <v>41725</v>
      </c>
      <c r="F1077" s="178" t="s">
        <v>57</v>
      </c>
      <c r="G1077" s="180"/>
      <c r="H1077" s="180" t="s">
        <v>58</v>
      </c>
      <c r="I1077" s="180" t="s">
        <v>97</v>
      </c>
      <c r="J1077" s="187">
        <v>2351.5300000000002</v>
      </c>
      <c r="K1077" s="191"/>
      <c r="L1077" s="180" t="s">
        <v>64</v>
      </c>
      <c r="M1077" s="180" t="s">
        <v>12</v>
      </c>
      <c r="N1077" s="184">
        <v>44802.61</v>
      </c>
      <c r="O1077" s="184">
        <v>20480</v>
      </c>
      <c r="P1077" s="184">
        <v>0</v>
      </c>
      <c r="Q1077" s="184">
        <v>38770</v>
      </c>
      <c r="R1077" s="184">
        <v>62480</v>
      </c>
      <c r="S1077" s="184"/>
      <c r="T1077" s="192">
        <v>41699</v>
      </c>
      <c r="U1077" s="193">
        <v>0.32778489116517284</v>
      </c>
      <c r="V1077" s="39"/>
      <c r="W1077" s="36">
        <v>38770</v>
      </c>
      <c r="X1077" s="37">
        <v>0</v>
      </c>
      <c r="Y1077" s="38" t="s">
        <v>61</v>
      </c>
      <c r="Z1077" s="36">
        <v>0</v>
      </c>
      <c r="AA1077" s="164">
        <v>7.9999951788525259E-2</v>
      </c>
      <c r="AC1077" s="165"/>
    </row>
    <row r="1078" spans="1:29" ht="15.75" x14ac:dyDescent="0.25">
      <c r="A1078" s="180" t="s">
        <v>2289</v>
      </c>
      <c r="B1078" s="188" t="s">
        <v>2290</v>
      </c>
      <c r="C1078" s="188"/>
      <c r="D1078" s="176" t="s">
        <v>56</v>
      </c>
      <c r="E1078" s="189">
        <v>41822</v>
      </c>
      <c r="F1078" s="178" t="s">
        <v>57</v>
      </c>
      <c r="G1078" s="180"/>
      <c r="H1078" s="180" t="s">
        <v>58</v>
      </c>
      <c r="I1078" s="180" t="s">
        <v>97</v>
      </c>
      <c r="J1078" s="187">
        <v>3663.99</v>
      </c>
      <c r="K1078" s="191"/>
      <c r="L1078" s="180" t="s">
        <v>67</v>
      </c>
      <c r="M1078" s="180" t="s">
        <v>14</v>
      </c>
      <c r="N1078" s="184">
        <v>16914.04</v>
      </c>
      <c r="O1078" s="184">
        <v>18610</v>
      </c>
      <c r="P1078" s="184">
        <v>0</v>
      </c>
      <c r="Q1078" s="184">
        <v>14241</v>
      </c>
      <c r="R1078" s="184">
        <v>18610</v>
      </c>
      <c r="S1078" s="184"/>
      <c r="T1078" s="192">
        <v>41821</v>
      </c>
      <c r="U1078" s="193">
        <v>1</v>
      </c>
      <c r="V1078" s="39" t="s">
        <v>1291</v>
      </c>
      <c r="W1078" s="36">
        <v>14241</v>
      </c>
      <c r="X1078" s="37">
        <v>0</v>
      </c>
      <c r="Y1078" s="38" t="s">
        <v>61</v>
      </c>
      <c r="Z1078" s="36">
        <v>0</v>
      </c>
      <c r="AA1078" s="164">
        <v>0.11000028219167124</v>
      </c>
      <c r="AC1078" s="165"/>
    </row>
    <row r="1079" spans="1:29" ht="15.75" x14ac:dyDescent="0.25">
      <c r="A1079" s="180" t="s">
        <v>2291</v>
      </c>
      <c r="B1079" s="188" t="s">
        <v>2292</v>
      </c>
      <c r="C1079" s="188"/>
      <c r="D1079" s="176" t="s">
        <v>56</v>
      </c>
      <c r="E1079" s="189">
        <v>41668</v>
      </c>
      <c r="F1079" s="178" t="s">
        <v>57</v>
      </c>
      <c r="G1079" s="180"/>
      <c r="H1079" s="180" t="s">
        <v>58</v>
      </c>
      <c r="I1079" s="180" t="s">
        <v>97</v>
      </c>
      <c r="J1079" s="187">
        <v>8559.26</v>
      </c>
      <c r="K1079" s="191"/>
      <c r="L1079" s="180" t="s">
        <v>67</v>
      </c>
      <c r="M1079" s="180" t="s">
        <v>14</v>
      </c>
      <c r="N1079" s="184">
        <v>26484.999948000001</v>
      </c>
      <c r="O1079" s="184">
        <v>28740</v>
      </c>
      <c r="P1079" s="184">
        <v>0</v>
      </c>
      <c r="Q1079" s="184">
        <v>22918.83</v>
      </c>
      <c r="R1079" s="184">
        <v>29130</v>
      </c>
      <c r="S1079" s="184"/>
      <c r="T1079" s="192">
        <v>41640</v>
      </c>
      <c r="U1079" s="193">
        <v>0.98661174047373845</v>
      </c>
      <c r="V1079" s="39" t="s">
        <v>580</v>
      </c>
      <c r="W1079" s="36">
        <v>22918.83</v>
      </c>
      <c r="X1079" s="37">
        <v>0</v>
      </c>
      <c r="Y1079" s="38" t="s">
        <v>61</v>
      </c>
      <c r="Z1079" s="36">
        <v>0</v>
      </c>
      <c r="AA1079" s="164">
        <v>7.9999999999999849E-2</v>
      </c>
      <c r="AC1079" s="165"/>
    </row>
    <row r="1080" spans="1:29" ht="15.75" x14ac:dyDescent="0.25">
      <c r="A1080" s="180" t="s">
        <v>2293</v>
      </c>
      <c r="B1080" s="188" t="s">
        <v>2294</v>
      </c>
      <c r="C1080" s="188"/>
      <c r="D1080" s="176" t="s">
        <v>56</v>
      </c>
      <c r="E1080" s="189">
        <v>41662</v>
      </c>
      <c r="F1080" s="178">
        <v>41667</v>
      </c>
      <c r="G1080" s="180"/>
      <c r="H1080" s="180" t="s">
        <v>78</v>
      </c>
      <c r="I1080" s="180" t="s">
        <v>97</v>
      </c>
      <c r="J1080" s="187">
        <v>5952.3</v>
      </c>
      <c r="K1080" s="191"/>
      <c r="L1080" s="180" t="s">
        <v>64</v>
      </c>
      <c r="M1080" s="180" t="s">
        <v>12</v>
      </c>
      <c r="N1080" s="184">
        <v>76966.429999999993</v>
      </c>
      <c r="O1080" s="184">
        <v>0</v>
      </c>
      <c r="P1080" s="184">
        <v>0</v>
      </c>
      <c r="Q1080" s="184">
        <v>66603</v>
      </c>
      <c r="R1080" s="184">
        <v>93900</v>
      </c>
      <c r="S1080" s="184"/>
      <c r="T1080" s="192">
        <v>41640</v>
      </c>
      <c r="U1080" s="193" t="s">
        <v>57</v>
      </c>
      <c r="V1080" s="39"/>
      <c r="W1080" s="36">
        <v>66603</v>
      </c>
      <c r="X1080" s="37">
        <v>0</v>
      </c>
      <c r="Y1080" s="38" t="s">
        <v>61</v>
      </c>
      <c r="Z1080" s="36">
        <v>0</v>
      </c>
      <c r="AA1080" s="164">
        <v>8.0000044902694967E-2</v>
      </c>
      <c r="AC1080" s="165"/>
    </row>
    <row r="1081" spans="1:29" ht="15.75" x14ac:dyDescent="0.25">
      <c r="A1081" s="180" t="s">
        <v>2295</v>
      </c>
      <c r="B1081" s="188" t="s">
        <v>2296</v>
      </c>
      <c r="C1081" s="188"/>
      <c r="D1081" s="176" t="s">
        <v>56</v>
      </c>
      <c r="E1081" s="189">
        <v>41673</v>
      </c>
      <c r="F1081" s="178">
        <v>41942</v>
      </c>
      <c r="G1081" s="180"/>
      <c r="H1081" s="180" t="s">
        <v>78</v>
      </c>
      <c r="I1081" s="180" t="s">
        <v>97</v>
      </c>
      <c r="J1081" s="187">
        <v>5776.08</v>
      </c>
      <c r="K1081" s="191"/>
      <c r="L1081" s="180" t="s">
        <v>64</v>
      </c>
      <c r="M1081" s="180" t="s">
        <v>12</v>
      </c>
      <c r="N1081" s="184">
        <v>62690.37</v>
      </c>
      <c r="O1081" s="184">
        <v>5720</v>
      </c>
      <c r="P1081" s="184">
        <v>0</v>
      </c>
      <c r="Q1081" s="184">
        <v>52783</v>
      </c>
      <c r="R1081" s="184">
        <v>77720</v>
      </c>
      <c r="S1081" s="184"/>
      <c r="T1081" s="192">
        <v>41671</v>
      </c>
      <c r="U1081" s="193">
        <v>7.3597529593412245E-2</v>
      </c>
      <c r="V1081" s="39" t="s">
        <v>408</v>
      </c>
      <c r="W1081" s="36">
        <v>52783</v>
      </c>
      <c r="X1081" s="37">
        <v>0</v>
      </c>
      <c r="Y1081" s="38" t="s">
        <v>61</v>
      </c>
      <c r="Z1081" s="36">
        <v>0</v>
      </c>
      <c r="AA1081" s="164">
        <v>0.11000001593546194</v>
      </c>
      <c r="AC1081" s="165"/>
    </row>
    <row r="1082" spans="1:29" ht="15.75" x14ac:dyDescent="0.25">
      <c r="A1082" s="180" t="s">
        <v>2297</v>
      </c>
      <c r="B1082" s="188" t="s">
        <v>2298</v>
      </c>
      <c r="C1082" s="188"/>
      <c r="D1082" s="176" t="s">
        <v>56</v>
      </c>
      <c r="E1082" s="189">
        <v>41680</v>
      </c>
      <c r="F1082" s="178" t="s">
        <v>57</v>
      </c>
      <c r="G1082" s="180"/>
      <c r="H1082" s="180" t="s">
        <v>58</v>
      </c>
      <c r="I1082" s="180" t="s">
        <v>97</v>
      </c>
      <c r="J1082" s="187">
        <v>8788.7199999999993</v>
      </c>
      <c r="K1082" s="191"/>
      <c r="L1082" s="180" t="s">
        <v>67</v>
      </c>
      <c r="M1082" s="180" t="s">
        <v>14</v>
      </c>
      <c r="N1082" s="184">
        <v>32613.05</v>
      </c>
      <c r="O1082" s="184">
        <v>32630</v>
      </c>
      <c r="P1082" s="184">
        <v>0</v>
      </c>
      <c r="Q1082" s="184">
        <v>27459</v>
      </c>
      <c r="R1082" s="184">
        <v>35870</v>
      </c>
      <c r="S1082" s="184"/>
      <c r="T1082" s="192">
        <v>41671</v>
      </c>
      <c r="U1082" s="193">
        <v>0.90967382213548931</v>
      </c>
      <c r="V1082" s="39" t="s">
        <v>1045</v>
      </c>
      <c r="W1082" s="36">
        <v>27459</v>
      </c>
      <c r="X1082" s="37">
        <v>0</v>
      </c>
      <c r="Y1082" s="38" t="s">
        <v>61</v>
      </c>
      <c r="Z1082" s="36">
        <v>0</v>
      </c>
      <c r="AA1082" s="164">
        <v>0.10999985364756215</v>
      </c>
      <c r="AC1082" s="165"/>
    </row>
    <row r="1083" spans="1:29" ht="15.75" x14ac:dyDescent="0.25">
      <c r="A1083" s="180" t="s">
        <v>2299</v>
      </c>
      <c r="B1083" s="188" t="s">
        <v>2300</v>
      </c>
      <c r="C1083" s="188"/>
      <c r="D1083" s="176" t="s">
        <v>56</v>
      </c>
      <c r="E1083" s="189">
        <v>41670</v>
      </c>
      <c r="F1083" s="178" t="s">
        <v>57</v>
      </c>
      <c r="G1083" s="180"/>
      <c r="H1083" s="180" t="s">
        <v>58</v>
      </c>
      <c r="I1083" s="180" t="s">
        <v>97</v>
      </c>
      <c r="J1083" s="187">
        <v>32808.839999999997</v>
      </c>
      <c r="K1083" s="191"/>
      <c r="L1083" s="180" t="s">
        <v>67</v>
      </c>
      <c r="M1083" s="180" t="s">
        <v>14</v>
      </c>
      <c r="N1083" s="184">
        <v>29140.77</v>
      </c>
      <c r="O1083" s="184">
        <v>31890</v>
      </c>
      <c r="P1083" s="184">
        <v>0</v>
      </c>
      <c r="Q1083" s="184">
        <v>25217</v>
      </c>
      <c r="R1083" s="184">
        <v>35056</v>
      </c>
      <c r="S1083" s="184"/>
      <c r="T1083" s="192">
        <v>41640</v>
      </c>
      <c r="U1083" s="193">
        <v>0.90968735737106343</v>
      </c>
      <c r="V1083" s="39" t="s">
        <v>1291</v>
      </c>
      <c r="W1083" s="36">
        <v>25217</v>
      </c>
      <c r="X1083" s="37">
        <v>0</v>
      </c>
      <c r="Y1083" s="38" t="s">
        <v>61</v>
      </c>
      <c r="Z1083" s="36">
        <v>0</v>
      </c>
      <c r="AA1083" s="164">
        <v>8.0000177895122704E-2</v>
      </c>
      <c r="AC1083" s="165"/>
    </row>
    <row r="1084" spans="1:29" ht="15.75" x14ac:dyDescent="0.25">
      <c r="A1084" s="180" t="s">
        <v>2301</v>
      </c>
      <c r="B1084" s="188" t="s">
        <v>2302</v>
      </c>
      <c r="C1084" s="188"/>
      <c r="D1084" s="176" t="s">
        <v>56</v>
      </c>
      <c r="E1084" s="189">
        <v>41723</v>
      </c>
      <c r="F1084" s="178" t="s">
        <v>57</v>
      </c>
      <c r="G1084" s="180"/>
      <c r="H1084" s="180" t="s">
        <v>58</v>
      </c>
      <c r="I1084" s="180" t="s">
        <v>97</v>
      </c>
      <c r="J1084" s="187">
        <v>5181.5600000000004</v>
      </c>
      <c r="K1084" s="191"/>
      <c r="L1084" s="180" t="s">
        <v>235</v>
      </c>
      <c r="M1084" s="180" t="s">
        <v>12</v>
      </c>
      <c r="N1084" s="184">
        <v>21309.26</v>
      </c>
      <c r="O1084" s="184">
        <v>280</v>
      </c>
      <c r="P1084" s="184">
        <v>0</v>
      </c>
      <c r="Q1084" s="184">
        <v>18440</v>
      </c>
      <c r="R1084" s="184">
        <v>23440</v>
      </c>
      <c r="S1084" s="184"/>
      <c r="T1084" s="192">
        <v>41699</v>
      </c>
      <c r="U1084" s="193">
        <v>1.1945392491467578E-2</v>
      </c>
      <c r="V1084" s="39"/>
      <c r="W1084" s="36">
        <v>18440</v>
      </c>
      <c r="X1084" s="37">
        <v>0</v>
      </c>
      <c r="Y1084" s="38" t="s">
        <v>61</v>
      </c>
      <c r="Z1084" s="36">
        <v>0</v>
      </c>
      <c r="AA1084" s="164">
        <v>7.9999797271271156E-2</v>
      </c>
      <c r="AC1084" s="165"/>
    </row>
    <row r="1085" spans="1:29" ht="15.75" x14ac:dyDescent="0.25">
      <c r="A1085" s="180" t="s">
        <v>2303</v>
      </c>
      <c r="B1085" s="188" t="s">
        <v>2304</v>
      </c>
      <c r="C1085" s="188"/>
      <c r="D1085" s="176" t="s">
        <v>56</v>
      </c>
      <c r="E1085" s="189">
        <v>41239</v>
      </c>
      <c r="F1085" s="190">
        <v>41243</v>
      </c>
      <c r="G1085" s="180"/>
      <c r="H1085" s="180" t="s">
        <v>58</v>
      </c>
      <c r="I1085" s="180" t="s">
        <v>103</v>
      </c>
      <c r="J1085" s="187">
        <v>163270</v>
      </c>
      <c r="K1085" s="191"/>
      <c r="L1085" s="180" t="s">
        <v>133</v>
      </c>
      <c r="M1085" s="180" t="s">
        <v>13</v>
      </c>
      <c r="N1085" s="184">
        <v>4025.34</v>
      </c>
      <c r="O1085" s="184">
        <v>35880</v>
      </c>
      <c r="P1085" s="184">
        <v>0</v>
      </c>
      <c r="Q1085" s="184">
        <v>3420</v>
      </c>
      <c r="R1085" s="184">
        <v>175460</v>
      </c>
      <c r="S1085" s="184">
        <v>130260</v>
      </c>
      <c r="T1085" s="192">
        <v>41214</v>
      </c>
      <c r="U1085" s="193">
        <v>0.20449105209164481</v>
      </c>
      <c r="V1085" s="39" t="s">
        <v>98</v>
      </c>
      <c r="W1085" s="36">
        <v>3420</v>
      </c>
      <c r="X1085" s="37">
        <v>0</v>
      </c>
      <c r="Y1085" s="38" t="s">
        <v>61</v>
      </c>
      <c r="Z1085" s="36">
        <v>0</v>
      </c>
      <c r="AA1085" s="164">
        <v>0.10000000000000009</v>
      </c>
      <c r="AC1085" s="165"/>
    </row>
    <row r="1086" spans="1:29" ht="15.75" x14ac:dyDescent="0.25">
      <c r="A1086" s="180" t="s">
        <v>2305</v>
      </c>
      <c r="B1086" s="188" t="s">
        <v>2306</v>
      </c>
      <c r="C1086" s="188"/>
      <c r="D1086" s="176" t="s">
        <v>56</v>
      </c>
      <c r="E1086" s="189">
        <v>41673</v>
      </c>
      <c r="F1086" s="178">
        <v>41704</v>
      </c>
      <c r="G1086" s="180"/>
      <c r="H1086" s="180" t="s">
        <v>78</v>
      </c>
      <c r="I1086" s="180" t="s">
        <v>97</v>
      </c>
      <c r="J1086" s="187">
        <v>87635.45</v>
      </c>
      <c r="K1086" s="191"/>
      <c r="L1086" s="180" t="s">
        <v>67</v>
      </c>
      <c r="M1086" s="180" t="s">
        <v>14</v>
      </c>
      <c r="N1086" s="184">
        <v>58850</v>
      </c>
      <c r="O1086" s="184">
        <v>64740</v>
      </c>
      <c r="P1086" s="184">
        <v>0</v>
      </c>
      <c r="Q1086" s="184">
        <v>50000</v>
      </c>
      <c r="R1086" s="184">
        <v>64740</v>
      </c>
      <c r="S1086" s="184"/>
      <c r="T1086" s="192">
        <v>41671</v>
      </c>
      <c r="U1086" s="193">
        <v>1</v>
      </c>
      <c r="V1086" s="39"/>
      <c r="W1086" s="36">
        <v>50000</v>
      </c>
      <c r="X1086" s="37">
        <v>0</v>
      </c>
      <c r="Y1086" s="38" t="s">
        <v>61</v>
      </c>
      <c r="Z1086" s="36">
        <v>0</v>
      </c>
      <c r="AA1086" s="164">
        <v>0.10000000000000009</v>
      </c>
      <c r="AC1086" s="165"/>
    </row>
    <row r="1087" spans="1:29" ht="15.75" x14ac:dyDescent="0.25">
      <c r="A1087" s="180" t="s">
        <v>2307</v>
      </c>
      <c r="B1087" s="188" t="s">
        <v>2308</v>
      </c>
      <c r="C1087" s="188"/>
      <c r="D1087" s="176" t="s">
        <v>56</v>
      </c>
      <c r="E1087" s="189">
        <v>41711</v>
      </c>
      <c r="F1087" s="178" t="s">
        <v>57</v>
      </c>
      <c r="G1087" s="180"/>
      <c r="H1087" s="180" t="s">
        <v>58</v>
      </c>
      <c r="I1087" s="180" t="s">
        <v>97</v>
      </c>
      <c r="J1087" s="187">
        <v>9740.33</v>
      </c>
      <c r="K1087" s="191"/>
      <c r="L1087" s="180" t="s">
        <v>106</v>
      </c>
      <c r="M1087" s="180" t="s">
        <v>14</v>
      </c>
      <c r="N1087" s="184">
        <v>10104.57</v>
      </c>
      <c r="O1087" s="184">
        <v>11120</v>
      </c>
      <c r="P1087" s="184">
        <v>0</v>
      </c>
      <c r="Q1087" s="184">
        <v>8744</v>
      </c>
      <c r="R1087" s="184">
        <v>11120</v>
      </c>
      <c r="S1087" s="184"/>
      <c r="T1087" s="192">
        <v>41699</v>
      </c>
      <c r="U1087" s="193">
        <v>1</v>
      </c>
      <c r="V1087" s="39"/>
      <c r="W1087" s="36">
        <v>8744</v>
      </c>
      <c r="X1087" s="37">
        <v>0</v>
      </c>
      <c r="Y1087" s="38" t="s">
        <v>61</v>
      </c>
      <c r="Z1087" s="36">
        <v>0</v>
      </c>
      <c r="AA1087" s="164">
        <v>8.0000384776530264E-2</v>
      </c>
      <c r="AC1087" s="165"/>
    </row>
    <row r="1088" spans="1:29" ht="15.75" x14ac:dyDescent="0.25">
      <c r="A1088" s="180" t="s">
        <v>2309</v>
      </c>
      <c r="B1088" s="188" t="s">
        <v>2310</v>
      </c>
      <c r="C1088" s="188"/>
      <c r="D1088" s="176" t="s">
        <v>56</v>
      </c>
      <c r="E1088" s="189">
        <v>41675</v>
      </c>
      <c r="F1088" s="178" t="s">
        <v>57</v>
      </c>
      <c r="G1088" s="180"/>
      <c r="H1088" s="180" t="s">
        <v>58</v>
      </c>
      <c r="I1088" s="180" t="s">
        <v>97</v>
      </c>
      <c r="J1088" s="187">
        <v>943.84</v>
      </c>
      <c r="K1088" s="191"/>
      <c r="L1088" s="180" t="s">
        <v>67</v>
      </c>
      <c r="M1088" s="180" t="s">
        <v>14</v>
      </c>
      <c r="N1088" s="184">
        <v>2829.58</v>
      </c>
      <c r="O1088" s="184">
        <v>2680</v>
      </c>
      <c r="P1088" s="184">
        <v>0</v>
      </c>
      <c r="Q1088" s="184">
        <v>2448.58</v>
      </c>
      <c r="R1088" s="184">
        <v>3110</v>
      </c>
      <c r="S1088" s="184"/>
      <c r="T1088" s="192">
        <v>41671</v>
      </c>
      <c r="U1088" s="193">
        <v>0.86173633440514474</v>
      </c>
      <c r="V1088" s="39"/>
      <c r="W1088" s="36">
        <v>2448.58</v>
      </c>
      <c r="X1088" s="37">
        <v>0</v>
      </c>
      <c r="Y1088" s="38" t="s">
        <v>61</v>
      </c>
      <c r="Z1088" s="36">
        <v>0</v>
      </c>
      <c r="AA1088" s="164">
        <v>8.0000363361469207E-2</v>
      </c>
      <c r="AC1088" s="165"/>
    </row>
    <row r="1089" spans="1:29" ht="15.75" x14ac:dyDescent="0.25">
      <c r="A1089" s="180" t="s">
        <v>2311</v>
      </c>
      <c r="B1089" s="188" t="s">
        <v>2312</v>
      </c>
      <c r="C1089" s="188"/>
      <c r="D1089" s="176" t="s">
        <v>56</v>
      </c>
      <c r="E1089" s="189">
        <v>41891</v>
      </c>
      <c r="F1089" s="178">
        <v>41904</v>
      </c>
      <c r="G1089" s="180"/>
      <c r="H1089" s="180" t="s">
        <v>78</v>
      </c>
      <c r="I1089" s="180" t="s">
        <v>97</v>
      </c>
      <c r="J1089" s="187"/>
      <c r="K1089" s="191"/>
      <c r="L1089" s="180" t="s">
        <v>67</v>
      </c>
      <c r="M1089" s="180" t="s">
        <v>14</v>
      </c>
      <c r="N1089" s="184">
        <v>95360.43</v>
      </c>
      <c r="O1089" s="184">
        <v>101250</v>
      </c>
      <c r="P1089" s="184">
        <v>0</v>
      </c>
      <c r="Q1089" s="184">
        <v>80290</v>
      </c>
      <c r="R1089" s="184">
        <v>104900</v>
      </c>
      <c r="S1089" s="184"/>
      <c r="T1089" s="192">
        <v>41883</v>
      </c>
      <c r="U1089" s="193">
        <v>0.96520495710200194</v>
      </c>
      <c r="V1089" s="39" t="s">
        <v>1291</v>
      </c>
      <c r="W1089" s="36">
        <v>80290</v>
      </c>
      <c r="X1089" s="37">
        <v>0</v>
      </c>
      <c r="Y1089" s="38" t="s">
        <v>61</v>
      </c>
      <c r="Z1089" s="36">
        <v>0</v>
      </c>
      <c r="AA1089" s="164">
        <v>0.10999996507985621</v>
      </c>
      <c r="AC1089" s="165"/>
    </row>
    <row r="1090" spans="1:29" ht="15.75" x14ac:dyDescent="0.25">
      <c r="A1090" s="180" t="s">
        <v>2313</v>
      </c>
      <c r="B1090" s="188" t="s">
        <v>2314</v>
      </c>
      <c r="C1090" s="188"/>
      <c r="D1090" s="176" t="s">
        <v>56</v>
      </c>
      <c r="E1090" s="189">
        <v>41725</v>
      </c>
      <c r="F1090" s="178">
        <v>41732</v>
      </c>
      <c r="G1090" s="180"/>
      <c r="H1090" s="180" t="s">
        <v>78</v>
      </c>
      <c r="I1090" s="180" t="s">
        <v>97</v>
      </c>
      <c r="J1090" s="187">
        <v>13494.66</v>
      </c>
      <c r="K1090" s="191"/>
      <c r="L1090" s="180" t="s">
        <v>133</v>
      </c>
      <c r="M1090" s="180" t="s">
        <v>13</v>
      </c>
      <c r="N1090" s="184">
        <v>113966.47</v>
      </c>
      <c r="O1090" s="184">
        <v>24560</v>
      </c>
      <c r="P1090" s="184">
        <v>0</v>
      </c>
      <c r="Q1090" s="184">
        <v>98621.04</v>
      </c>
      <c r="R1090" s="184">
        <v>160140</v>
      </c>
      <c r="S1090" s="184"/>
      <c r="T1090" s="192">
        <v>41699</v>
      </c>
      <c r="U1090" s="193">
        <v>0.1533658049206944</v>
      </c>
      <c r="V1090" s="39"/>
      <c r="W1090" s="36">
        <v>98621.04</v>
      </c>
      <c r="X1090" s="37">
        <v>0</v>
      </c>
      <c r="Y1090" s="38" t="s">
        <v>61</v>
      </c>
      <c r="Z1090" s="36">
        <v>0</v>
      </c>
      <c r="AA1090" s="164">
        <v>7.999996376197438E-2</v>
      </c>
      <c r="AC1090" s="165"/>
    </row>
    <row r="1091" spans="1:29" ht="15.75" x14ac:dyDescent="0.25">
      <c r="A1091" s="180" t="s">
        <v>2315</v>
      </c>
      <c r="B1091" s="188" t="s">
        <v>2316</v>
      </c>
      <c r="C1091" s="188"/>
      <c r="D1091" s="176" t="s">
        <v>56</v>
      </c>
      <c r="E1091" s="189">
        <v>41719</v>
      </c>
      <c r="F1091" s="178" t="s">
        <v>57</v>
      </c>
      <c r="G1091" s="180"/>
      <c r="H1091" s="180" t="s">
        <v>58</v>
      </c>
      <c r="I1091" s="180" t="s">
        <v>97</v>
      </c>
      <c r="J1091" s="187">
        <v>3230.49</v>
      </c>
      <c r="K1091" s="191"/>
      <c r="L1091" s="180" t="s">
        <v>64</v>
      </c>
      <c r="M1091" s="180" t="s">
        <v>12</v>
      </c>
      <c r="N1091" s="184">
        <v>26392.15</v>
      </c>
      <c r="O1091" s="184">
        <v>0</v>
      </c>
      <c r="P1091" s="184">
        <v>0</v>
      </c>
      <c r="Q1091" s="184">
        <v>22838.48</v>
      </c>
      <c r="R1091" s="184">
        <v>29030</v>
      </c>
      <c r="S1091" s="184"/>
      <c r="T1091" s="192">
        <v>41699</v>
      </c>
      <c r="U1091" s="193" t="s">
        <v>57</v>
      </c>
      <c r="V1091" s="39"/>
      <c r="W1091" s="36">
        <v>22838.48</v>
      </c>
      <c r="X1091" s="37">
        <v>0</v>
      </c>
      <c r="Y1091" s="38" t="s">
        <v>61</v>
      </c>
      <c r="Z1091" s="36">
        <v>0</v>
      </c>
      <c r="AA1091" s="164">
        <v>8.000010279421188E-2</v>
      </c>
      <c r="AC1091" s="165"/>
    </row>
    <row r="1092" spans="1:29" ht="15.75" x14ac:dyDescent="0.25">
      <c r="A1092" s="180" t="s">
        <v>2317</v>
      </c>
      <c r="B1092" s="188" t="s">
        <v>2318</v>
      </c>
      <c r="C1092" s="188"/>
      <c r="D1092" s="176" t="s">
        <v>56</v>
      </c>
      <c r="E1092" s="189">
        <v>41687</v>
      </c>
      <c r="F1092" s="178" t="s">
        <v>57</v>
      </c>
      <c r="G1092" s="180"/>
      <c r="H1092" s="180" t="s">
        <v>58</v>
      </c>
      <c r="I1092" s="180" t="s">
        <v>97</v>
      </c>
      <c r="J1092" s="187">
        <v>5897.57</v>
      </c>
      <c r="K1092" s="191"/>
      <c r="L1092" s="180" t="s">
        <v>67</v>
      </c>
      <c r="M1092" s="180" t="s">
        <v>14</v>
      </c>
      <c r="N1092" s="184">
        <v>6939.38</v>
      </c>
      <c r="O1092" s="184">
        <v>3580</v>
      </c>
      <c r="P1092" s="184">
        <v>0</v>
      </c>
      <c r="Q1092" s="184">
        <v>6005</v>
      </c>
      <c r="R1092" s="184">
        <v>7630</v>
      </c>
      <c r="S1092" s="184"/>
      <c r="T1092" s="192">
        <v>41671</v>
      </c>
      <c r="U1092" s="193">
        <v>0.4692005242463958</v>
      </c>
      <c r="V1092" s="39"/>
      <c r="W1092" s="36">
        <v>6005</v>
      </c>
      <c r="X1092" s="37">
        <v>0</v>
      </c>
      <c r="Y1092" s="38" t="s">
        <v>61</v>
      </c>
      <c r="Z1092" s="36">
        <v>0</v>
      </c>
      <c r="AA1092" s="164">
        <v>8.0000311267090396E-2</v>
      </c>
      <c r="AC1092" s="165"/>
    </row>
    <row r="1093" spans="1:29" ht="15.75" x14ac:dyDescent="0.25">
      <c r="A1093" s="180" t="s">
        <v>2319</v>
      </c>
      <c r="B1093" s="188" t="s">
        <v>2320</v>
      </c>
      <c r="C1093" s="188"/>
      <c r="D1093" s="176" t="s">
        <v>56</v>
      </c>
      <c r="E1093" s="189">
        <v>41691</v>
      </c>
      <c r="F1093" s="178" t="s">
        <v>57</v>
      </c>
      <c r="G1093" s="180"/>
      <c r="H1093" s="180" t="s">
        <v>58</v>
      </c>
      <c r="I1093" s="180" t="s">
        <v>97</v>
      </c>
      <c r="J1093" s="187">
        <v>9867.0499999999993</v>
      </c>
      <c r="K1093" s="191"/>
      <c r="L1093" s="180" t="s">
        <v>79</v>
      </c>
      <c r="M1093" s="180" t="s">
        <v>12</v>
      </c>
      <c r="N1093" s="184">
        <v>8986.1382000000012</v>
      </c>
      <c r="O1093" s="184">
        <v>670</v>
      </c>
      <c r="P1093" s="184">
        <v>0</v>
      </c>
      <c r="Q1093" s="184">
        <v>7566</v>
      </c>
      <c r="R1093" s="184">
        <v>9880</v>
      </c>
      <c r="S1093" s="184"/>
      <c r="T1093" s="192">
        <v>41671</v>
      </c>
      <c r="U1093" s="193">
        <v>6.7813765182186236E-2</v>
      </c>
      <c r="V1093" s="39"/>
      <c r="W1093" s="36">
        <v>7566</v>
      </c>
      <c r="X1093" s="37">
        <v>0</v>
      </c>
      <c r="Y1093" s="38" t="s">
        <v>61</v>
      </c>
      <c r="Z1093" s="36">
        <v>0</v>
      </c>
      <c r="AA1093" s="164">
        <v>0.1100000000000001</v>
      </c>
      <c r="AC1093" s="165"/>
    </row>
    <row r="1094" spans="1:29" ht="15.75" x14ac:dyDescent="0.25">
      <c r="A1094" s="180" t="s">
        <v>2321</v>
      </c>
      <c r="B1094" s="188" t="s">
        <v>2322</v>
      </c>
      <c r="C1094" s="188"/>
      <c r="D1094" s="176" t="s">
        <v>56</v>
      </c>
      <c r="E1094" s="189">
        <v>41719</v>
      </c>
      <c r="F1094" s="178" t="s">
        <v>57</v>
      </c>
      <c r="G1094" s="180"/>
      <c r="H1094" s="180" t="s">
        <v>58</v>
      </c>
      <c r="I1094" s="180" t="s">
        <v>97</v>
      </c>
      <c r="J1094" s="187">
        <v>6958.84</v>
      </c>
      <c r="K1094" s="191"/>
      <c r="L1094" s="180" t="s">
        <v>60</v>
      </c>
      <c r="M1094" s="180" t="s">
        <v>12</v>
      </c>
      <c r="N1094" s="184">
        <v>34990.94</v>
      </c>
      <c r="O1094" s="184">
        <v>0</v>
      </c>
      <c r="P1094" s="184">
        <v>0</v>
      </c>
      <c r="Q1094" s="184">
        <v>30279.46</v>
      </c>
      <c r="R1094" s="184">
        <v>49250</v>
      </c>
      <c r="S1094" s="184"/>
      <c r="T1094" s="192">
        <v>41699</v>
      </c>
      <c r="U1094" s="193" t="s">
        <v>57</v>
      </c>
      <c r="V1094" s="39"/>
      <c r="W1094" s="36">
        <v>30279.46</v>
      </c>
      <c r="X1094" s="37">
        <v>0</v>
      </c>
      <c r="Y1094" s="38" t="s">
        <v>61</v>
      </c>
      <c r="Z1094" s="36">
        <v>0</v>
      </c>
      <c r="AA1094" s="164">
        <v>7.9999877280247045E-2</v>
      </c>
      <c r="AC1094" s="165"/>
    </row>
    <row r="1095" spans="1:29" ht="15.75" x14ac:dyDescent="0.25">
      <c r="A1095" s="180" t="s">
        <v>2323</v>
      </c>
      <c r="B1095" s="188" t="s">
        <v>2324</v>
      </c>
      <c r="C1095" s="188"/>
      <c r="D1095" s="176" t="s">
        <v>56</v>
      </c>
      <c r="E1095" s="204">
        <v>41967</v>
      </c>
      <c r="F1095" s="178">
        <v>41970</v>
      </c>
      <c r="G1095" s="180"/>
      <c r="H1095" s="180" t="s">
        <v>58</v>
      </c>
      <c r="I1095" s="180"/>
      <c r="J1095" s="187"/>
      <c r="K1095" s="191"/>
      <c r="L1095" s="180" t="s">
        <v>67</v>
      </c>
      <c r="M1095" s="180" t="s">
        <v>14</v>
      </c>
      <c r="N1095" s="184">
        <v>5963.44</v>
      </c>
      <c r="O1095" s="184">
        <v>63410</v>
      </c>
      <c r="P1095" s="184">
        <v>63410</v>
      </c>
      <c r="Q1095" s="184">
        <v>5021</v>
      </c>
      <c r="R1095" s="184">
        <v>65450</v>
      </c>
      <c r="S1095" s="184"/>
      <c r="T1095" s="192">
        <v>41944</v>
      </c>
      <c r="U1095" s="193">
        <v>0.96883116883116882</v>
      </c>
      <c r="V1095" s="39"/>
      <c r="W1095" s="36">
        <v>5021</v>
      </c>
      <c r="X1095" s="37">
        <v>0</v>
      </c>
      <c r="Y1095" s="38" t="s">
        <v>61</v>
      </c>
      <c r="Z1095" s="36"/>
      <c r="AA1095" s="164">
        <v>0.10999968357198808</v>
      </c>
      <c r="AC1095" s="165"/>
    </row>
    <row r="1096" spans="1:29" ht="15.75" x14ac:dyDescent="0.25">
      <c r="A1096" s="180" t="s">
        <v>2325</v>
      </c>
      <c r="B1096" s="188" t="s">
        <v>2326</v>
      </c>
      <c r="C1096" s="188"/>
      <c r="D1096" s="176" t="s">
        <v>56</v>
      </c>
      <c r="E1096" s="189">
        <v>41687</v>
      </c>
      <c r="F1096" s="178" t="s">
        <v>57</v>
      </c>
      <c r="G1096" s="180"/>
      <c r="H1096" s="180" t="s">
        <v>58</v>
      </c>
      <c r="I1096" s="180" t="s">
        <v>97</v>
      </c>
      <c r="J1096" s="187">
        <v>21106.47</v>
      </c>
      <c r="K1096" s="191"/>
      <c r="L1096" s="180" t="s">
        <v>111</v>
      </c>
      <c r="M1096" s="180" t="s">
        <v>12</v>
      </c>
      <c r="N1096" s="184">
        <v>23999.279999999999</v>
      </c>
      <c r="O1096" s="184">
        <v>0</v>
      </c>
      <c r="P1096" s="184">
        <v>0</v>
      </c>
      <c r="Q1096" s="184">
        <v>20767.810000000001</v>
      </c>
      <c r="R1096" s="184">
        <v>26400</v>
      </c>
      <c r="S1096" s="184"/>
      <c r="T1096" s="192">
        <v>41671</v>
      </c>
      <c r="U1096" s="193" t="s">
        <v>57</v>
      </c>
      <c r="V1096" s="39"/>
      <c r="W1096" s="36">
        <v>20767.810000000001</v>
      </c>
      <c r="X1096" s="37">
        <v>0</v>
      </c>
      <c r="Y1096" s="38" t="s">
        <v>61</v>
      </c>
      <c r="Z1096" s="36">
        <v>0</v>
      </c>
      <c r="AA1096" s="164">
        <v>7.9999944378334131E-2</v>
      </c>
      <c r="AC1096" s="165"/>
    </row>
    <row r="1097" spans="1:29" ht="15.75" x14ac:dyDescent="0.25">
      <c r="A1097" s="180" t="s">
        <v>2327</v>
      </c>
      <c r="B1097" s="188" t="s">
        <v>2328</v>
      </c>
      <c r="C1097" s="188"/>
      <c r="D1097" s="176" t="s">
        <v>56</v>
      </c>
      <c r="E1097" s="189">
        <v>41731</v>
      </c>
      <c r="F1097" s="178" t="s">
        <v>57</v>
      </c>
      <c r="G1097" s="180"/>
      <c r="H1097" s="180" t="s">
        <v>58</v>
      </c>
      <c r="I1097" s="180" t="s">
        <v>97</v>
      </c>
      <c r="J1097" s="187">
        <v>4314.05</v>
      </c>
      <c r="K1097" s="191"/>
      <c r="L1097" s="180" t="s">
        <v>67</v>
      </c>
      <c r="M1097" s="180" t="s">
        <v>14</v>
      </c>
      <c r="N1097" s="184">
        <v>28595.32</v>
      </c>
      <c r="O1097" s="184">
        <v>29260</v>
      </c>
      <c r="P1097" s="184">
        <v>0</v>
      </c>
      <c r="Q1097" s="184">
        <v>24745</v>
      </c>
      <c r="R1097" s="184">
        <v>31450</v>
      </c>
      <c r="S1097" s="184"/>
      <c r="T1097" s="192">
        <v>41730</v>
      </c>
      <c r="U1097" s="193">
        <v>0.93036565977742447</v>
      </c>
      <c r="V1097" s="39"/>
      <c r="W1097" s="36">
        <v>24745</v>
      </c>
      <c r="X1097" s="37">
        <v>0</v>
      </c>
      <c r="Y1097" s="38" t="s">
        <v>61</v>
      </c>
      <c r="Z1097" s="36">
        <v>0</v>
      </c>
      <c r="AA1097" s="164">
        <v>7.9999924463169059E-2</v>
      </c>
      <c r="AC1097" s="165"/>
    </row>
    <row r="1098" spans="1:29" ht="15.75" x14ac:dyDescent="0.25">
      <c r="A1098" s="180" t="s">
        <v>2329</v>
      </c>
      <c r="B1098" s="188" t="s">
        <v>2330</v>
      </c>
      <c r="C1098" s="188"/>
      <c r="D1098" s="176" t="s">
        <v>56</v>
      </c>
      <c r="E1098" s="189">
        <v>41740</v>
      </c>
      <c r="F1098" s="178">
        <v>41757</v>
      </c>
      <c r="G1098" s="180"/>
      <c r="H1098" s="180" t="s">
        <v>78</v>
      </c>
      <c r="I1098" s="180" t="s">
        <v>97</v>
      </c>
      <c r="J1098" s="187">
        <v>4729.2700000000004</v>
      </c>
      <c r="K1098" s="191"/>
      <c r="L1098" s="180" t="s">
        <v>64</v>
      </c>
      <c r="M1098" s="180" t="s">
        <v>12</v>
      </c>
      <c r="N1098" s="184">
        <v>68211.649999999994</v>
      </c>
      <c r="O1098" s="184">
        <v>0</v>
      </c>
      <c r="P1098" s="184">
        <v>0</v>
      </c>
      <c r="Q1098" s="184">
        <v>59027.040000000001</v>
      </c>
      <c r="R1098" s="184">
        <v>75030</v>
      </c>
      <c r="S1098" s="184"/>
      <c r="T1098" s="192">
        <v>41730</v>
      </c>
      <c r="U1098" s="193" t="s">
        <v>57</v>
      </c>
      <c r="V1098" s="39"/>
      <c r="W1098" s="36">
        <v>59027.040000000001</v>
      </c>
      <c r="X1098" s="37">
        <v>0</v>
      </c>
      <c r="Y1098" s="38" t="s">
        <v>61</v>
      </c>
      <c r="Z1098" s="36">
        <v>0</v>
      </c>
      <c r="AA1098" s="164">
        <v>8.0000040785996207E-2</v>
      </c>
      <c r="AC1098" s="165"/>
    </row>
    <row r="1099" spans="1:29" ht="15.75" x14ac:dyDescent="0.25">
      <c r="A1099" s="180" t="s">
        <v>2331</v>
      </c>
      <c r="B1099" s="188" t="s">
        <v>2332</v>
      </c>
      <c r="C1099" s="188"/>
      <c r="D1099" s="176" t="s">
        <v>56</v>
      </c>
      <c r="E1099" s="189">
        <v>41723</v>
      </c>
      <c r="F1099" s="178">
        <v>41730</v>
      </c>
      <c r="G1099" s="180"/>
      <c r="H1099" s="180" t="s">
        <v>78</v>
      </c>
      <c r="I1099" s="180" t="s">
        <v>97</v>
      </c>
      <c r="J1099" s="187">
        <v>6864.85</v>
      </c>
      <c r="K1099" s="191"/>
      <c r="L1099" s="180" t="s">
        <v>235</v>
      </c>
      <c r="M1099" s="180" t="s">
        <v>12</v>
      </c>
      <c r="N1099" s="184">
        <v>59403.93</v>
      </c>
      <c r="O1099" s="184">
        <v>31670</v>
      </c>
      <c r="P1099" s="184">
        <v>0</v>
      </c>
      <c r="Q1099" s="184">
        <v>51407</v>
      </c>
      <c r="R1099" s="184">
        <v>65390</v>
      </c>
      <c r="S1099" s="184"/>
      <c r="T1099" s="192">
        <v>41699</v>
      </c>
      <c r="U1099" s="193">
        <v>0.48432482030891572</v>
      </c>
      <c r="V1099" s="39" t="s">
        <v>408</v>
      </c>
      <c r="W1099" s="36">
        <v>51407</v>
      </c>
      <c r="X1099" s="37">
        <v>0</v>
      </c>
      <c r="Y1099" s="38" t="s">
        <v>61</v>
      </c>
      <c r="Z1099" s="36">
        <v>0</v>
      </c>
      <c r="AA1099" s="164">
        <v>7.9963654537028805E-2</v>
      </c>
      <c r="AC1099" s="165"/>
    </row>
    <row r="1100" spans="1:29" ht="15.75" x14ac:dyDescent="0.25">
      <c r="A1100" s="180" t="s">
        <v>2333</v>
      </c>
      <c r="B1100" s="188" t="s">
        <v>2334</v>
      </c>
      <c r="C1100" s="188"/>
      <c r="D1100" s="176" t="s">
        <v>56</v>
      </c>
      <c r="E1100" s="189">
        <v>41716</v>
      </c>
      <c r="F1100" s="178">
        <v>41730</v>
      </c>
      <c r="G1100" s="180"/>
      <c r="H1100" s="180" t="s">
        <v>78</v>
      </c>
      <c r="I1100" s="180" t="s">
        <v>97</v>
      </c>
      <c r="J1100" s="187">
        <v>22548</v>
      </c>
      <c r="K1100" s="191"/>
      <c r="L1100" s="180" t="s">
        <v>111</v>
      </c>
      <c r="M1100" s="180" t="s">
        <v>12</v>
      </c>
      <c r="N1100" s="184">
        <v>114926.73</v>
      </c>
      <c r="O1100" s="184">
        <v>39490</v>
      </c>
      <c r="P1100" s="184">
        <v>0</v>
      </c>
      <c r="Q1100" s="184">
        <v>99452</v>
      </c>
      <c r="R1100" s="184">
        <v>143590</v>
      </c>
      <c r="S1100" s="184"/>
      <c r="T1100" s="192">
        <v>41699</v>
      </c>
      <c r="U1100" s="193">
        <v>0.27501915175151476</v>
      </c>
      <c r="V1100" s="39"/>
      <c r="W1100" s="36">
        <v>99452</v>
      </c>
      <c r="X1100" s="37">
        <v>0</v>
      </c>
      <c r="Y1100" s="38" t="s">
        <v>61</v>
      </c>
      <c r="Z1100" s="36">
        <v>0</v>
      </c>
      <c r="AA1100" s="164">
        <v>7.9999988723250093E-2</v>
      </c>
      <c r="AC1100" s="165"/>
    </row>
    <row r="1101" spans="1:29" ht="15.75" x14ac:dyDescent="0.25">
      <c r="A1101" s="180" t="s">
        <v>2335</v>
      </c>
      <c r="B1101" s="188" t="s">
        <v>2336</v>
      </c>
      <c r="C1101" s="188"/>
      <c r="D1101" s="176" t="s">
        <v>56</v>
      </c>
      <c r="E1101" s="189">
        <v>41782</v>
      </c>
      <c r="F1101" s="178" t="s">
        <v>57</v>
      </c>
      <c r="G1101" s="180"/>
      <c r="H1101" s="180" t="s">
        <v>58</v>
      </c>
      <c r="I1101" s="180" t="s">
        <v>97</v>
      </c>
      <c r="J1101" s="187">
        <v>7077.88</v>
      </c>
      <c r="K1101" s="191"/>
      <c r="L1101" s="180" t="s">
        <v>60</v>
      </c>
      <c r="M1101" s="180" t="s">
        <v>12</v>
      </c>
      <c r="N1101" s="184">
        <v>20761.509999999998</v>
      </c>
      <c r="O1101" s="184">
        <v>0</v>
      </c>
      <c r="P1101" s="184">
        <v>0</v>
      </c>
      <c r="Q1101" s="184">
        <v>17966</v>
      </c>
      <c r="R1101" s="184">
        <v>22840</v>
      </c>
      <c r="S1101" s="184"/>
      <c r="T1101" s="192">
        <v>41760</v>
      </c>
      <c r="U1101" s="193" t="s">
        <v>57</v>
      </c>
      <c r="V1101" s="39"/>
      <c r="W1101" s="36">
        <v>17966</v>
      </c>
      <c r="X1101" s="37">
        <v>0</v>
      </c>
      <c r="Y1101" s="38" t="s">
        <v>61</v>
      </c>
      <c r="Z1101" s="36">
        <v>0</v>
      </c>
      <c r="AA1101" s="164">
        <v>8.0000020807735384E-2</v>
      </c>
      <c r="AC1101" s="165"/>
    </row>
    <row r="1102" spans="1:29" ht="15.75" x14ac:dyDescent="0.25">
      <c r="A1102" s="180" t="s">
        <v>2337</v>
      </c>
      <c r="B1102" s="188" t="s">
        <v>2338</v>
      </c>
      <c r="C1102" s="188"/>
      <c r="D1102" s="176" t="s">
        <v>56</v>
      </c>
      <c r="E1102" s="189">
        <v>41760</v>
      </c>
      <c r="F1102" s="178" t="s">
        <v>57</v>
      </c>
      <c r="G1102" s="180"/>
      <c r="H1102" s="180" t="s">
        <v>58</v>
      </c>
      <c r="I1102" s="180" t="s">
        <v>97</v>
      </c>
      <c r="J1102" s="187">
        <v>4629.78</v>
      </c>
      <c r="K1102" s="191"/>
      <c r="L1102" s="180" t="s">
        <v>235</v>
      </c>
      <c r="M1102" s="180" t="s">
        <v>12</v>
      </c>
      <c r="N1102" s="184">
        <v>35078.239999999998</v>
      </c>
      <c r="O1102" s="184">
        <v>0</v>
      </c>
      <c r="P1102" s="184">
        <v>0</v>
      </c>
      <c r="Q1102" s="184">
        <v>30355</v>
      </c>
      <c r="R1102" s="184">
        <v>38590</v>
      </c>
      <c r="S1102" s="184"/>
      <c r="T1102" s="192">
        <v>41760</v>
      </c>
      <c r="U1102" s="193" t="s">
        <v>57</v>
      </c>
      <c r="V1102" s="39"/>
      <c r="W1102" s="36">
        <v>30355</v>
      </c>
      <c r="X1102" s="37">
        <v>0</v>
      </c>
      <c r="Y1102" s="38" t="s">
        <v>61</v>
      </c>
      <c r="Z1102" s="36">
        <v>0</v>
      </c>
      <c r="AA1102" s="164">
        <v>8.0000061576638748E-2</v>
      </c>
      <c r="AC1102" s="165"/>
    </row>
    <row r="1103" spans="1:29" ht="15.75" x14ac:dyDescent="0.25">
      <c r="A1103" s="180" t="s">
        <v>2339</v>
      </c>
      <c r="B1103" s="188" t="s">
        <v>2340</v>
      </c>
      <c r="C1103" s="188"/>
      <c r="D1103" s="176" t="s">
        <v>56</v>
      </c>
      <c r="E1103" s="189">
        <v>41729</v>
      </c>
      <c r="F1103" s="178">
        <v>41732</v>
      </c>
      <c r="G1103" s="180"/>
      <c r="H1103" s="180" t="s">
        <v>78</v>
      </c>
      <c r="I1103" s="180" t="s">
        <v>97</v>
      </c>
      <c r="J1103" s="187">
        <v>33324.79</v>
      </c>
      <c r="K1103" s="191"/>
      <c r="L1103" s="180" t="s">
        <v>79</v>
      </c>
      <c r="M1103" s="180" t="s">
        <v>12</v>
      </c>
      <c r="N1103" s="184">
        <v>174962.46</v>
      </c>
      <c r="O1103" s="184">
        <v>14010</v>
      </c>
      <c r="P1103" s="184">
        <v>0</v>
      </c>
      <c r="Q1103" s="184">
        <v>147312</v>
      </c>
      <c r="R1103" s="184">
        <v>224850</v>
      </c>
      <c r="S1103" s="184"/>
      <c r="T1103" s="192">
        <v>41699</v>
      </c>
      <c r="U1103" s="193">
        <v>6.2308205470313544E-2</v>
      </c>
      <c r="V1103" s="39" t="s">
        <v>1291</v>
      </c>
      <c r="W1103" s="36">
        <v>147312</v>
      </c>
      <c r="X1103" s="37">
        <v>0</v>
      </c>
      <c r="Y1103" s="38" t="s">
        <v>61</v>
      </c>
      <c r="Z1103" s="36">
        <v>0</v>
      </c>
      <c r="AA1103" s="164">
        <v>0.10999998477387662</v>
      </c>
      <c r="AC1103" s="165"/>
    </row>
    <row r="1104" spans="1:29" ht="15.75" x14ac:dyDescent="0.25">
      <c r="A1104" s="205" t="s">
        <v>2341</v>
      </c>
      <c r="B1104" s="206" t="s">
        <v>2342</v>
      </c>
      <c r="C1104" s="206"/>
      <c r="D1104" s="176" t="s">
        <v>56</v>
      </c>
      <c r="E1104" s="204">
        <v>41967</v>
      </c>
      <c r="F1104" s="178">
        <v>41970</v>
      </c>
      <c r="G1104" s="180"/>
      <c r="H1104" s="180" t="s">
        <v>78</v>
      </c>
      <c r="I1104" s="205"/>
      <c r="J1104" s="207"/>
      <c r="K1104" s="205"/>
      <c r="L1104" s="205" t="s">
        <v>64</v>
      </c>
      <c r="M1104" s="180" t="s">
        <v>12</v>
      </c>
      <c r="N1104" s="202">
        <v>142147.72</v>
      </c>
      <c r="O1104" s="202">
        <v>146600</v>
      </c>
      <c r="P1104" s="184">
        <v>0</v>
      </c>
      <c r="Q1104" s="184">
        <v>119683.19</v>
      </c>
      <c r="R1104" s="202">
        <v>188750</v>
      </c>
      <c r="S1104" s="202"/>
      <c r="T1104" s="192">
        <v>41944</v>
      </c>
      <c r="U1104" s="193">
        <v>0.77668874172185431</v>
      </c>
      <c r="V1104" s="43"/>
      <c r="W1104" s="36">
        <v>119683.19</v>
      </c>
      <c r="X1104" s="37">
        <v>0</v>
      </c>
      <c r="Y1104" s="38" t="s">
        <v>61</v>
      </c>
      <c r="Z1104" s="43"/>
      <c r="AA1104" s="164">
        <v>0.10999996280679114</v>
      </c>
      <c r="AC1104" s="165"/>
    </row>
    <row r="1105" spans="1:29" ht="15.75" x14ac:dyDescent="0.25">
      <c r="A1105" s="180" t="s">
        <v>2343</v>
      </c>
      <c r="B1105" s="188" t="s">
        <v>2344</v>
      </c>
      <c r="C1105" s="188"/>
      <c r="D1105" s="176" t="s">
        <v>56</v>
      </c>
      <c r="E1105" s="189">
        <v>41710</v>
      </c>
      <c r="F1105" s="178">
        <v>41715</v>
      </c>
      <c r="G1105" s="180"/>
      <c r="H1105" s="180" t="s">
        <v>78</v>
      </c>
      <c r="I1105" s="180" t="s">
        <v>97</v>
      </c>
      <c r="J1105" s="187">
        <v>5464.48</v>
      </c>
      <c r="K1105" s="191"/>
      <c r="L1105" s="180" t="s">
        <v>111</v>
      </c>
      <c r="M1105" s="180" t="s">
        <v>12</v>
      </c>
      <c r="N1105" s="184">
        <v>63191.67</v>
      </c>
      <c r="O1105" s="184">
        <v>23020</v>
      </c>
      <c r="P1105" s="184">
        <v>0</v>
      </c>
      <c r="Q1105" s="184">
        <v>54683</v>
      </c>
      <c r="R1105" s="184">
        <v>69150</v>
      </c>
      <c r="S1105" s="184"/>
      <c r="T1105" s="192">
        <v>41699</v>
      </c>
      <c r="U1105" s="193">
        <v>0.33289949385394069</v>
      </c>
      <c r="V1105" s="39"/>
      <c r="W1105" s="36">
        <v>54683</v>
      </c>
      <c r="X1105" s="37">
        <v>0</v>
      </c>
      <c r="Y1105" s="38" t="s">
        <v>61</v>
      </c>
      <c r="Z1105" s="36">
        <v>0</v>
      </c>
      <c r="AA1105" s="164">
        <v>7.9999917963877065E-2</v>
      </c>
      <c r="AC1105" s="165"/>
    </row>
    <row r="1106" spans="1:29" ht="15.75" x14ac:dyDescent="0.25">
      <c r="A1106" s="180" t="s">
        <v>2345</v>
      </c>
      <c r="B1106" s="188" t="s">
        <v>2346</v>
      </c>
      <c r="C1106" s="188"/>
      <c r="D1106" s="176" t="s">
        <v>56</v>
      </c>
      <c r="E1106" s="189">
        <v>41775</v>
      </c>
      <c r="F1106" s="178" t="s">
        <v>57</v>
      </c>
      <c r="G1106" s="180"/>
      <c r="H1106" s="180" t="s">
        <v>58</v>
      </c>
      <c r="I1106" s="180" t="s">
        <v>97</v>
      </c>
      <c r="J1106" s="187">
        <v>6241.56</v>
      </c>
      <c r="K1106" s="191"/>
      <c r="L1106" s="180" t="s">
        <v>235</v>
      </c>
      <c r="M1106" s="180" t="s">
        <v>12</v>
      </c>
      <c r="N1106" s="184">
        <v>45187.35</v>
      </c>
      <c r="O1106" s="184">
        <v>0</v>
      </c>
      <c r="P1106" s="184">
        <v>0</v>
      </c>
      <c r="Q1106" s="184">
        <v>39102.93</v>
      </c>
      <c r="R1106" s="184">
        <v>58940</v>
      </c>
      <c r="S1106" s="184"/>
      <c r="T1106" s="192">
        <v>41760</v>
      </c>
      <c r="U1106" s="193" t="s">
        <v>57</v>
      </c>
      <c r="V1106" s="39"/>
      <c r="W1106" s="36">
        <v>39102.93</v>
      </c>
      <c r="X1106" s="37">
        <v>0</v>
      </c>
      <c r="Y1106" s="38" t="s">
        <v>61</v>
      </c>
      <c r="Z1106" s="36">
        <v>0</v>
      </c>
      <c r="AA1106" s="164">
        <v>8.0000097800831504E-2</v>
      </c>
      <c r="AC1106" s="165"/>
    </row>
    <row r="1107" spans="1:29" ht="15.75" x14ac:dyDescent="0.25">
      <c r="A1107" s="180" t="s">
        <v>2347</v>
      </c>
      <c r="B1107" s="188" t="s">
        <v>2348</v>
      </c>
      <c r="C1107" s="188"/>
      <c r="D1107" s="176" t="s">
        <v>56</v>
      </c>
      <c r="E1107" s="189">
        <v>41901</v>
      </c>
      <c r="F1107" s="178">
        <v>41906</v>
      </c>
      <c r="G1107" s="180"/>
      <c r="H1107" s="180" t="s">
        <v>78</v>
      </c>
      <c r="I1107" s="180" t="s">
        <v>97</v>
      </c>
      <c r="J1107" s="187"/>
      <c r="K1107" s="191"/>
      <c r="L1107" s="180" t="s">
        <v>79</v>
      </c>
      <c r="M1107" s="180" t="s">
        <v>12</v>
      </c>
      <c r="N1107" s="184">
        <v>122682.53</v>
      </c>
      <c r="O1107" s="184">
        <v>890</v>
      </c>
      <c r="P1107" s="184">
        <v>0</v>
      </c>
      <c r="Q1107" s="184">
        <v>103294.21</v>
      </c>
      <c r="R1107" s="184">
        <v>169320</v>
      </c>
      <c r="S1107" s="184"/>
      <c r="T1107" s="192">
        <v>41883</v>
      </c>
      <c r="U1107" s="193">
        <v>5.2563193952279708E-3</v>
      </c>
      <c r="V1107" s="39"/>
      <c r="W1107" s="36">
        <v>103294.21</v>
      </c>
      <c r="X1107" s="37">
        <v>0</v>
      </c>
      <c r="Y1107" s="38" t="s">
        <v>61</v>
      </c>
      <c r="Z1107" s="36">
        <v>0</v>
      </c>
      <c r="AA1107" s="164">
        <v>0.1099999708934114</v>
      </c>
      <c r="AC1107" s="165"/>
    </row>
    <row r="1108" spans="1:29" ht="15.75" x14ac:dyDescent="0.25">
      <c r="A1108" s="180" t="s">
        <v>2349</v>
      </c>
      <c r="B1108" s="188" t="s">
        <v>2350</v>
      </c>
      <c r="C1108" s="188"/>
      <c r="D1108" s="176" t="s">
        <v>56</v>
      </c>
      <c r="E1108" s="189">
        <v>41738</v>
      </c>
      <c r="F1108" s="178">
        <v>41739</v>
      </c>
      <c r="G1108" s="180"/>
      <c r="H1108" s="180" t="s">
        <v>78</v>
      </c>
      <c r="I1108" s="180" t="s">
        <v>97</v>
      </c>
      <c r="J1108" s="187">
        <v>15079.06</v>
      </c>
      <c r="K1108" s="191"/>
      <c r="L1108" s="180" t="s">
        <v>138</v>
      </c>
      <c r="M1108" s="180" t="s">
        <v>12</v>
      </c>
      <c r="N1108" s="184">
        <v>362389.48</v>
      </c>
      <c r="O1108" s="184">
        <v>398630</v>
      </c>
      <c r="P1108" s="184">
        <v>0</v>
      </c>
      <c r="Q1108" s="184">
        <v>313594.21999999997</v>
      </c>
      <c r="R1108" s="184">
        <v>398630</v>
      </c>
      <c r="S1108" s="184"/>
      <c r="T1108" s="192">
        <v>41730</v>
      </c>
      <c r="U1108" s="193">
        <v>1</v>
      </c>
      <c r="V1108" s="39"/>
      <c r="W1108" s="36">
        <v>313594.21999999997</v>
      </c>
      <c r="X1108" s="37">
        <v>0</v>
      </c>
      <c r="Y1108" s="38" t="s">
        <v>61</v>
      </c>
      <c r="Z1108" s="36">
        <v>0</v>
      </c>
      <c r="AA1108" s="164">
        <v>7.9999998116501603E-2</v>
      </c>
      <c r="AC1108" s="165"/>
    </row>
    <row r="1109" spans="1:29" ht="15.75" x14ac:dyDescent="0.25">
      <c r="A1109" s="180" t="s">
        <v>2351</v>
      </c>
      <c r="B1109" s="188" t="s">
        <v>2352</v>
      </c>
      <c r="C1109" s="188"/>
      <c r="D1109" s="176" t="s">
        <v>56</v>
      </c>
      <c r="E1109" s="189">
        <v>41824</v>
      </c>
      <c r="F1109" s="178">
        <v>41831</v>
      </c>
      <c r="G1109" s="180"/>
      <c r="H1109" s="180" t="s">
        <v>78</v>
      </c>
      <c r="I1109" s="180" t="s">
        <v>97</v>
      </c>
      <c r="J1109" s="187">
        <v>30696.51</v>
      </c>
      <c r="K1109" s="191"/>
      <c r="L1109" s="180" t="s">
        <v>111</v>
      </c>
      <c r="M1109" s="180" t="s">
        <v>12</v>
      </c>
      <c r="N1109" s="184">
        <v>179934.17</v>
      </c>
      <c r="O1109" s="184">
        <v>21360</v>
      </c>
      <c r="P1109" s="184">
        <v>0</v>
      </c>
      <c r="Q1109" s="184">
        <v>151498</v>
      </c>
      <c r="R1109" s="184">
        <v>222160</v>
      </c>
      <c r="S1109" s="184"/>
      <c r="T1109" s="192">
        <v>41821</v>
      </c>
      <c r="U1109" s="193">
        <v>9.6146921137918617E-2</v>
      </c>
      <c r="V1109" s="39"/>
      <c r="W1109" s="36">
        <v>151498</v>
      </c>
      <c r="X1109" s="37">
        <v>0</v>
      </c>
      <c r="Y1109" s="38" t="s">
        <v>61</v>
      </c>
      <c r="Z1109" s="36">
        <v>0</v>
      </c>
      <c r="AA1109" s="164">
        <v>0.10999997162295605</v>
      </c>
      <c r="AC1109" s="165"/>
    </row>
    <row r="1110" spans="1:29" ht="15.75" x14ac:dyDescent="0.25">
      <c r="A1110" s="180" t="s">
        <v>2353</v>
      </c>
      <c r="B1110" s="188" t="s">
        <v>2354</v>
      </c>
      <c r="C1110" s="188"/>
      <c r="D1110" s="176" t="s">
        <v>56</v>
      </c>
      <c r="E1110" s="189">
        <v>41753</v>
      </c>
      <c r="F1110" s="178">
        <v>41759</v>
      </c>
      <c r="G1110" s="180"/>
      <c r="H1110" s="180" t="s">
        <v>78</v>
      </c>
      <c r="I1110" s="180" t="s">
        <v>97</v>
      </c>
      <c r="J1110" s="187">
        <v>34114.129999999997</v>
      </c>
      <c r="K1110" s="191"/>
      <c r="L1110" s="180" t="s">
        <v>64</v>
      </c>
      <c r="M1110" s="180" t="s">
        <v>12</v>
      </c>
      <c r="N1110" s="184">
        <v>58480.29</v>
      </c>
      <c r="O1110" s="184">
        <v>7220</v>
      </c>
      <c r="P1110" s="184">
        <v>0</v>
      </c>
      <c r="Q1110" s="184">
        <v>52154.61</v>
      </c>
      <c r="R1110" s="184">
        <v>75938</v>
      </c>
      <c r="S1110" s="184"/>
      <c r="T1110" s="192">
        <v>41730</v>
      </c>
      <c r="U1110" s="193">
        <v>9.5077563275303534E-2</v>
      </c>
      <c r="V1110" s="39" t="s">
        <v>1291</v>
      </c>
      <c r="W1110" s="36">
        <v>50606</v>
      </c>
      <c r="X1110" s="37">
        <v>-1548.6100000000006</v>
      </c>
      <c r="Y1110" s="38" t="s">
        <v>61</v>
      </c>
      <c r="Z1110" s="36">
        <v>-1548.61</v>
      </c>
      <c r="AA1110" s="164">
        <v>7.9999933516065713E-2</v>
      </c>
      <c r="AC1110" s="165"/>
    </row>
    <row r="1111" spans="1:29" ht="15.75" x14ac:dyDescent="0.25">
      <c r="A1111" s="180" t="s">
        <v>2355</v>
      </c>
      <c r="B1111" s="188" t="s">
        <v>2356</v>
      </c>
      <c r="C1111" s="188"/>
      <c r="D1111" s="176" t="s">
        <v>56</v>
      </c>
      <c r="E1111" s="189">
        <v>41723</v>
      </c>
      <c r="F1111" s="178" t="s">
        <v>57</v>
      </c>
      <c r="G1111" s="180"/>
      <c r="H1111" s="180" t="s">
        <v>58</v>
      </c>
      <c r="I1111" s="180" t="s">
        <v>97</v>
      </c>
      <c r="J1111" s="187">
        <v>1487</v>
      </c>
      <c r="K1111" s="191"/>
      <c r="L1111" s="180" t="s">
        <v>60</v>
      </c>
      <c r="M1111" s="180" t="s">
        <v>12</v>
      </c>
      <c r="N1111" s="184">
        <v>5352.74</v>
      </c>
      <c r="O1111" s="184">
        <v>5890</v>
      </c>
      <c r="P1111" s="184">
        <v>0</v>
      </c>
      <c r="Q1111" s="184">
        <v>4632</v>
      </c>
      <c r="R1111" s="184">
        <v>5890</v>
      </c>
      <c r="S1111" s="184"/>
      <c r="T1111" s="192">
        <v>41699</v>
      </c>
      <c r="U1111" s="193">
        <v>1</v>
      </c>
      <c r="V1111" s="39"/>
      <c r="W1111" s="36">
        <v>4632</v>
      </c>
      <c r="X1111" s="37">
        <v>0</v>
      </c>
      <c r="Y1111" s="38" t="s">
        <v>61</v>
      </c>
      <c r="Z1111" s="36">
        <v>0</v>
      </c>
      <c r="AA1111" s="164">
        <v>8.0000161412683513E-2</v>
      </c>
      <c r="AC1111" s="165"/>
    </row>
    <row r="1112" spans="1:29" ht="15.75" x14ac:dyDescent="0.25">
      <c r="A1112" s="180" t="s">
        <v>2357</v>
      </c>
      <c r="B1112" s="188" t="s">
        <v>2358</v>
      </c>
      <c r="C1112" s="188"/>
      <c r="D1112" s="176" t="s">
        <v>56</v>
      </c>
      <c r="E1112" s="189">
        <v>41844</v>
      </c>
      <c r="F1112" s="178" t="s">
        <v>57</v>
      </c>
      <c r="G1112" s="180"/>
      <c r="H1112" s="180" t="s">
        <v>58</v>
      </c>
      <c r="I1112" s="180" t="s">
        <v>97</v>
      </c>
      <c r="J1112" s="187">
        <v>7079.92</v>
      </c>
      <c r="K1112" s="191"/>
      <c r="L1112" s="180" t="s">
        <v>106</v>
      </c>
      <c r="M1112" s="180" t="s">
        <v>14</v>
      </c>
      <c r="N1112" s="184">
        <v>14190.88</v>
      </c>
      <c r="O1112" s="184">
        <v>15610</v>
      </c>
      <c r="P1112" s="184">
        <v>0</v>
      </c>
      <c r="Q1112" s="184">
        <v>11948.2</v>
      </c>
      <c r="R1112" s="184">
        <v>15610</v>
      </c>
      <c r="S1112" s="184"/>
      <c r="T1112" s="192">
        <v>41821</v>
      </c>
      <c r="U1112" s="193">
        <v>1</v>
      </c>
      <c r="V1112" s="39"/>
      <c r="W1112" s="36">
        <v>11948.2</v>
      </c>
      <c r="X1112" s="37">
        <v>0</v>
      </c>
      <c r="Y1112" s="38" t="s">
        <v>61</v>
      </c>
      <c r="Z1112" s="36">
        <v>0</v>
      </c>
      <c r="AA1112" s="164">
        <v>0.11000022370710183</v>
      </c>
      <c r="AC1112" s="165"/>
    </row>
    <row r="1113" spans="1:29" ht="15.75" x14ac:dyDescent="0.25">
      <c r="A1113" s="180" t="s">
        <v>2359</v>
      </c>
      <c r="B1113" s="188" t="s">
        <v>2360</v>
      </c>
      <c r="C1113" s="188"/>
      <c r="D1113" s="176" t="s">
        <v>56</v>
      </c>
      <c r="E1113" s="189">
        <v>41719</v>
      </c>
      <c r="F1113" s="178">
        <v>41730</v>
      </c>
      <c r="G1113" s="180"/>
      <c r="H1113" s="180" t="s">
        <v>78</v>
      </c>
      <c r="I1113" s="180" t="s">
        <v>97</v>
      </c>
      <c r="J1113" s="187">
        <v>24896.63</v>
      </c>
      <c r="K1113" s="191"/>
      <c r="L1113" s="180" t="s">
        <v>138</v>
      </c>
      <c r="M1113" s="180" t="s">
        <v>12</v>
      </c>
      <c r="N1113" s="184">
        <v>1545509.48</v>
      </c>
      <c r="O1113" s="184">
        <v>904250</v>
      </c>
      <c r="P1113" s="184">
        <v>0</v>
      </c>
      <c r="Q1113" s="184">
        <v>1337408.69</v>
      </c>
      <c r="R1113" s="184">
        <v>1700060</v>
      </c>
      <c r="S1113" s="184"/>
      <c r="T1113" s="192">
        <v>41699</v>
      </c>
      <c r="U1113" s="193">
        <v>0.53189299201204665</v>
      </c>
      <c r="V1113" s="39" t="s">
        <v>2361</v>
      </c>
      <c r="W1113" s="36">
        <v>1337408.69</v>
      </c>
      <c r="X1113" s="37">
        <v>0</v>
      </c>
      <c r="Y1113" s="38" t="s">
        <v>61</v>
      </c>
      <c r="Z1113" s="36">
        <v>0</v>
      </c>
      <c r="AA1113" s="164">
        <v>7.9999998487799706E-2</v>
      </c>
      <c r="AC1113" s="165"/>
    </row>
    <row r="1114" spans="1:29" ht="15.75" x14ac:dyDescent="0.25">
      <c r="A1114" s="180" t="s">
        <v>2362</v>
      </c>
      <c r="B1114" s="188" t="s">
        <v>2363</v>
      </c>
      <c r="C1114" s="188"/>
      <c r="D1114" s="176" t="s">
        <v>56</v>
      </c>
      <c r="E1114" s="189">
        <v>41722</v>
      </c>
      <c r="F1114" s="178" t="s">
        <v>57</v>
      </c>
      <c r="G1114" s="180"/>
      <c r="H1114" s="180" t="s">
        <v>58</v>
      </c>
      <c r="I1114" s="180" t="s">
        <v>97</v>
      </c>
      <c r="J1114" s="187">
        <v>5791.96</v>
      </c>
      <c r="K1114" s="191"/>
      <c r="L1114" s="180" t="s">
        <v>60</v>
      </c>
      <c r="M1114" s="180" t="s">
        <v>12</v>
      </c>
      <c r="N1114" s="184">
        <v>34310.92</v>
      </c>
      <c r="O1114" s="184">
        <v>0</v>
      </c>
      <c r="P1114" s="184">
        <v>0</v>
      </c>
      <c r="Q1114" s="184">
        <v>29691</v>
      </c>
      <c r="R1114" s="184">
        <v>46980</v>
      </c>
      <c r="S1114" s="184"/>
      <c r="T1114" s="192">
        <v>41699</v>
      </c>
      <c r="U1114" s="193" t="s">
        <v>57</v>
      </c>
      <c r="V1114" s="39"/>
      <c r="W1114" s="36">
        <v>29691</v>
      </c>
      <c r="X1114" s="37">
        <v>0</v>
      </c>
      <c r="Y1114" s="38" t="s">
        <v>61</v>
      </c>
      <c r="Z1114" s="36">
        <v>0</v>
      </c>
      <c r="AA1114" s="164">
        <v>8.000001259074363E-2</v>
      </c>
      <c r="AC1114" s="165"/>
    </row>
    <row r="1115" spans="1:29" ht="15.75" x14ac:dyDescent="0.25">
      <c r="A1115" s="180" t="s">
        <v>2364</v>
      </c>
      <c r="B1115" s="188" t="s">
        <v>2365</v>
      </c>
      <c r="C1115" s="188"/>
      <c r="D1115" s="176" t="s">
        <v>56</v>
      </c>
      <c r="E1115" s="189">
        <v>41702</v>
      </c>
      <c r="F1115" s="178">
        <v>41704</v>
      </c>
      <c r="G1115" s="180"/>
      <c r="H1115" s="180" t="s">
        <v>78</v>
      </c>
      <c r="I1115" s="180" t="s">
        <v>97</v>
      </c>
      <c r="J1115" s="187">
        <v>147150.88</v>
      </c>
      <c r="K1115" s="191"/>
      <c r="L1115" s="180" t="s">
        <v>67</v>
      </c>
      <c r="M1115" s="180" t="s">
        <v>14</v>
      </c>
      <c r="N1115" s="184">
        <v>141240</v>
      </c>
      <c r="O1115" s="184">
        <v>155360</v>
      </c>
      <c r="P1115" s="184">
        <v>0</v>
      </c>
      <c r="Q1115" s="184">
        <v>120000</v>
      </c>
      <c r="R1115" s="184">
        <v>155360</v>
      </c>
      <c r="S1115" s="184"/>
      <c r="T1115" s="192">
        <v>41699</v>
      </c>
      <c r="U1115" s="193">
        <v>1</v>
      </c>
      <c r="V1115" s="39" t="s">
        <v>1086</v>
      </c>
      <c r="W1115" s="36">
        <v>120000</v>
      </c>
      <c r="X1115" s="37">
        <v>0</v>
      </c>
      <c r="Y1115" s="38" t="s">
        <v>61</v>
      </c>
      <c r="Z1115" s="36">
        <v>0</v>
      </c>
      <c r="AA1115" s="164">
        <v>0.10000000000000009</v>
      </c>
      <c r="AC1115" s="165"/>
    </row>
    <row r="1116" spans="1:29" ht="15.75" x14ac:dyDescent="0.25">
      <c r="A1116" s="180" t="s">
        <v>2366</v>
      </c>
      <c r="B1116" s="188" t="s">
        <v>2367</v>
      </c>
      <c r="C1116" s="188"/>
      <c r="D1116" s="176" t="s">
        <v>56</v>
      </c>
      <c r="E1116" s="189">
        <v>41775</v>
      </c>
      <c r="F1116" s="178" t="s">
        <v>57</v>
      </c>
      <c r="G1116" s="180"/>
      <c r="H1116" s="180" t="s">
        <v>58</v>
      </c>
      <c r="I1116" s="180" t="s">
        <v>103</v>
      </c>
      <c r="J1116" s="187">
        <v>3787.55</v>
      </c>
      <c r="K1116" s="191"/>
      <c r="L1116" s="180" t="s">
        <v>67</v>
      </c>
      <c r="M1116" s="180" t="s">
        <v>14</v>
      </c>
      <c r="N1116" s="184">
        <v>28398.87</v>
      </c>
      <c r="O1116" s="184">
        <v>31240</v>
      </c>
      <c r="P1116" s="184">
        <v>0</v>
      </c>
      <c r="Q1116" s="184">
        <v>24575</v>
      </c>
      <c r="R1116" s="184">
        <v>31240</v>
      </c>
      <c r="S1116" s="184"/>
      <c r="T1116" s="192">
        <v>41760</v>
      </c>
      <c r="U1116" s="193">
        <v>1</v>
      </c>
      <c r="V1116" s="39"/>
      <c r="W1116" s="36">
        <v>24575</v>
      </c>
      <c r="X1116" s="37">
        <v>0</v>
      </c>
      <c r="Y1116" s="38" t="s">
        <v>61</v>
      </c>
      <c r="Z1116" s="36">
        <v>0</v>
      </c>
      <c r="AA1116" s="164">
        <v>7.9999999999999849E-2</v>
      </c>
      <c r="AC1116" s="165"/>
    </row>
    <row r="1117" spans="1:29" ht="15.75" x14ac:dyDescent="0.25">
      <c r="A1117" s="180" t="s">
        <v>2368</v>
      </c>
      <c r="B1117" s="188" t="s">
        <v>2369</v>
      </c>
      <c r="C1117" s="188"/>
      <c r="D1117" s="176" t="s">
        <v>56</v>
      </c>
      <c r="E1117" s="189">
        <v>41848</v>
      </c>
      <c r="F1117" s="178">
        <v>41855</v>
      </c>
      <c r="G1117" s="180"/>
      <c r="H1117" s="180" t="s">
        <v>78</v>
      </c>
      <c r="I1117" s="180" t="s">
        <v>97</v>
      </c>
      <c r="J1117" s="187">
        <v>3369.3</v>
      </c>
      <c r="K1117" s="191"/>
      <c r="L1117" s="180" t="s">
        <v>67</v>
      </c>
      <c r="M1117" s="180" t="s">
        <v>14</v>
      </c>
      <c r="N1117" s="184">
        <v>104478.41</v>
      </c>
      <c r="O1117" s="184">
        <v>114930</v>
      </c>
      <c r="P1117" s="184">
        <v>0</v>
      </c>
      <c r="Q1117" s="184">
        <v>87967</v>
      </c>
      <c r="R1117" s="184">
        <v>114930</v>
      </c>
      <c r="S1117" s="184"/>
      <c r="T1117" s="192">
        <v>41821</v>
      </c>
      <c r="U1117" s="193">
        <v>1</v>
      </c>
      <c r="V1117" s="39"/>
      <c r="W1117" s="36">
        <v>87967</v>
      </c>
      <c r="X1117" s="37">
        <v>0</v>
      </c>
      <c r="Y1117" s="38" t="s">
        <v>61</v>
      </c>
      <c r="Z1117" s="36">
        <v>0</v>
      </c>
      <c r="AA1117" s="164">
        <v>0.11000004355924031</v>
      </c>
      <c r="AC1117" s="165"/>
    </row>
    <row r="1118" spans="1:29" ht="15.75" x14ac:dyDescent="0.25">
      <c r="A1118" s="180" t="s">
        <v>2370</v>
      </c>
      <c r="B1118" s="188" t="s">
        <v>2371</v>
      </c>
      <c r="C1118" s="188"/>
      <c r="D1118" s="176" t="s">
        <v>56</v>
      </c>
      <c r="E1118" s="189">
        <v>41878</v>
      </c>
      <c r="F1118" s="178">
        <v>41885</v>
      </c>
      <c r="G1118" s="180"/>
      <c r="H1118" s="180" t="s">
        <v>78</v>
      </c>
      <c r="I1118" s="180" t="s">
        <v>97</v>
      </c>
      <c r="J1118" s="187"/>
      <c r="K1118" s="191"/>
      <c r="L1118" s="180" t="s">
        <v>111</v>
      </c>
      <c r="M1118" s="180" t="s">
        <v>12</v>
      </c>
      <c r="N1118" s="184">
        <v>1425798</v>
      </c>
      <c r="O1118" s="184">
        <v>957040</v>
      </c>
      <c r="P1118" s="184">
        <v>0</v>
      </c>
      <c r="Q1118" s="184">
        <v>1200469.83</v>
      </c>
      <c r="R1118" s="184">
        <v>1748490</v>
      </c>
      <c r="S1118" s="184"/>
      <c r="T1118" s="192">
        <v>41852</v>
      </c>
      <c r="U1118" s="193">
        <v>0.54735228683035075</v>
      </c>
      <c r="V1118" s="39"/>
      <c r="W1118" s="36">
        <v>1200469.83</v>
      </c>
      <c r="X1118" s="37">
        <v>0</v>
      </c>
      <c r="Y1118" s="38" t="s">
        <v>61</v>
      </c>
      <c r="Z1118" s="36">
        <v>0</v>
      </c>
      <c r="AA1118" s="164">
        <v>0.10999998669446165</v>
      </c>
      <c r="AC1118" s="165"/>
    </row>
    <row r="1119" spans="1:29" ht="15.75" x14ac:dyDescent="0.25">
      <c r="A1119" s="180" t="s">
        <v>2372</v>
      </c>
      <c r="B1119" s="188" t="s">
        <v>2373</v>
      </c>
      <c r="C1119" s="188"/>
      <c r="D1119" s="176" t="s">
        <v>56</v>
      </c>
      <c r="E1119" s="189">
        <v>41904</v>
      </c>
      <c r="F1119" s="178">
        <v>41912</v>
      </c>
      <c r="G1119" s="180"/>
      <c r="H1119" s="180" t="s">
        <v>78</v>
      </c>
      <c r="I1119" s="180" t="s">
        <v>97</v>
      </c>
      <c r="J1119" s="187"/>
      <c r="K1119" s="191"/>
      <c r="L1119" s="180" t="s">
        <v>111</v>
      </c>
      <c r="M1119" s="180" t="s">
        <v>12</v>
      </c>
      <c r="N1119" s="184">
        <v>233624.15</v>
      </c>
      <c r="O1119" s="184">
        <v>139200</v>
      </c>
      <c r="P1119" s="184">
        <v>0</v>
      </c>
      <c r="Q1119" s="184">
        <v>196703</v>
      </c>
      <c r="R1119" s="184">
        <v>281220</v>
      </c>
      <c r="S1119" s="184"/>
      <c r="T1119" s="192">
        <v>41883</v>
      </c>
      <c r="U1119" s="193">
        <v>0.49498613185406443</v>
      </c>
      <c r="V1119" s="39"/>
      <c r="W1119" s="36">
        <v>196703</v>
      </c>
      <c r="X1119" s="37">
        <v>0</v>
      </c>
      <c r="Y1119" s="38" t="s">
        <v>61</v>
      </c>
      <c r="Z1119" s="36">
        <v>0</v>
      </c>
      <c r="AA1119" s="164">
        <v>0.10999998527121457</v>
      </c>
      <c r="AC1119" s="165"/>
    </row>
    <row r="1120" spans="1:29" ht="15.75" x14ac:dyDescent="0.25">
      <c r="A1120" s="180" t="s">
        <v>2374</v>
      </c>
      <c r="B1120" s="188" t="s">
        <v>2375</v>
      </c>
      <c r="C1120" s="188"/>
      <c r="D1120" s="176" t="s">
        <v>56</v>
      </c>
      <c r="E1120" s="189">
        <v>41775</v>
      </c>
      <c r="F1120" s="178">
        <v>41904</v>
      </c>
      <c r="G1120" s="180"/>
      <c r="H1120" s="180" t="s">
        <v>78</v>
      </c>
      <c r="I1120" s="180" t="s">
        <v>97</v>
      </c>
      <c r="J1120" s="187">
        <v>4947.07</v>
      </c>
      <c r="K1120" s="191"/>
      <c r="L1120" s="180" t="s">
        <v>79</v>
      </c>
      <c r="M1120" s="180" t="s">
        <v>12</v>
      </c>
      <c r="N1120" s="184">
        <v>52927.48</v>
      </c>
      <c r="O1120" s="184">
        <v>7220</v>
      </c>
      <c r="P1120" s="184">
        <v>0</v>
      </c>
      <c r="Q1120" s="184">
        <v>44563</v>
      </c>
      <c r="R1120" s="184">
        <v>67450</v>
      </c>
      <c r="S1120" s="184"/>
      <c r="T1120" s="192">
        <v>41760</v>
      </c>
      <c r="U1120" s="193">
        <v>0.10704225352112676</v>
      </c>
      <c r="V1120" s="39" t="s">
        <v>654</v>
      </c>
      <c r="W1120" s="36">
        <v>44563</v>
      </c>
      <c r="X1120" s="37">
        <v>0</v>
      </c>
      <c r="Y1120" s="38" t="s">
        <v>61</v>
      </c>
      <c r="Z1120" s="36">
        <v>0</v>
      </c>
      <c r="AA1120" s="164">
        <v>0.11000010276326222</v>
      </c>
      <c r="AC1120" s="165"/>
    </row>
    <row r="1121" spans="1:29" ht="15.75" x14ac:dyDescent="0.25">
      <c r="A1121" s="180" t="s">
        <v>2376</v>
      </c>
      <c r="B1121" s="188" t="s">
        <v>2377</v>
      </c>
      <c r="C1121" s="188"/>
      <c r="D1121" s="176" t="s">
        <v>56</v>
      </c>
      <c r="E1121" s="189">
        <v>41724</v>
      </c>
      <c r="F1121" s="178" t="s">
        <v>57</v>
      </c>
      <c r="G1121" s="180"/>
      <c r="H1121" s="180" t="s">
        <v>58</v>
      </c>
      <c r="I1121" s="180" t="s">
        <v>97</v>
      </c>
      <c r="J1121" s="187">
        <v>542.84</v>
      </c>
      <c r="K1121" s="191"/>
      <c r="L1121" s="180" t="s">
        <v>67</v>
      </c>
      <c r="M1121" s="180" t="s">
        <v>14</v>
      </c>
      <c r="N1121" s="184">
        <v>1416.77</v>
      </c>
      <c r="O1121" s="184">
        <v>1560</v>
      </c>
      <c r="P1121" s="184">
        <v>0</v>
      </c>
      <c r="Q1121" s="184">
        <v>1226</v>
      </c>
      <c r="R1121" s="184">
        <v>1560</v>
      </c>
      <c r="S1121" s="184"/>
      <c r="T1121" s="192">
        <v>41699</v>
      </c>
      <c r="U1121" s="193">
        <v>1</v>
      </c>
      <c r="V1121" s="39"/>
      <c r="W1121" s="36">
        <v>1226</v>
      </c>
      <c r="X1121" s="37">
        <v>0</v>
      </c>
      <c r="Y1121" s="38" t="s">
        <v>61</v>
      </c>
      <c r="Z1121" s="36">
        <v>0</v>
      </c>
      <c r="AA1121" s="164">
        <v>8.0003354118705072E-2</v>
      </c>
      <c r="AC1121" s="165"/>
    </row>
    <row r="1122" spans="1:29" ht="15.75" x14ac:dyDescent="0.25">
      <c r="A1122" s="180" t="s">
        <v>2378</v>
      </c>
      <c r="B1122" s="188" t="s">
        <v>2379</v>
      </c>
      <c r="C1122" s="188"/>
      <c r="D1122" s="176" t="s">
        <v>56</v>
      </c>
      <c r="E1122" s="189">
        <v>41772</v>
      </c>
      <c r="F1122" s="178" t="s">
        <v>57</v>
      </c>
      <c r="G1122" s="180"/>
      <c r="H1122" s="180" t="s">
        <v>58</v>
      </c>
      <c r="I1122" s="180" t="s">
        <v>97</v>
      </c>
      <c r="J1122" s="187">
        <v>5494.34</v>
      </c>
      <c r="K1122" s="191"/>
      <c r="L1122" s="180" t="s">
        <v>67</v>
      </c>
      <c r="M1122" s="180" t="s">
        <v>14</v>
      </c>
      <c r="N1122" s="184">
        <v>25781.439999999999</v>
      </c>
      <c r="O1122" s="184">
        <v>28360</v>
      </c>
      <c r="P1122" s="184">
        <v>0</v>
      </c>
      <c r="Q1122" s="184">
        <v>22310</v>
      </c>
      <c r="R1122" s="184">
        <v>28360</v>
      </c>
      <c r="S1122" s="184"/>
      <c r="T1122" s="192">
        <v>41760</v>
      </c>
      <c r="U1122" s="193">
        <v>1</v>
      </c>
      <c r="V1122" s="39"/>
      <c r="W1122" s="36">
        <v>22310</v>
      </c>
      <c r="X1122" s="37">
        <v>0</v>
      </c>
      <c r="Y1122" s="38" t="s">
        <v>61</v>
      </c>
      <c r="Z1122" s="36">
        <v>0</v>
      </c>
      <c r="AA1122" s="164">
        <v>8.0000167562427338E-2</v>
      </c>
      <c r="AC1122" s="165"/>
    </row>
    <row r="1123" spans="1:29" ht="15.75" x14ac:dyDescent="0.25">
      <c r="A1123" s="180" t="s">
        <v>2380</v>
      </c>
      <c r="B1123" s="188" t="s">
        <v>2381</v>
      </c>
      <c r="C1123" s="188"/>
      <c r="D1123" s="176" t="s">
        <v>56</v>
      </c>
      <c r="E1123" s="189">
        <v>41719</v>
      </c>
      <c r="F1123" s="178" t="s">
        <v>57</v>
      </c>
      <c r="G1123" s="180"/>
      <c r="H1123" s="180" t="s">
        <v>58</v>
      </c>
      <c r="I1123" s="180" t="s">
        <v>97</v>
      </c>
      <c r="J1123" s="187">
        <v>2377.09</v>
      </c>
      <c r="K1123" s="191"/>
      <c r="L1123" s="180" t="s">
        <v>106</v>
      </c>
      <c r="M1123" s="180" t="s">
        <v>14</v>
      </c>
      <c r="N1123" s="184">
        <v>30851.05</v>
      </c>
      <c r="O1123" s="184">
        <v>31840</v>
      </c>
      <c r="P1123" s="184">
        <v>0</v>
      </c>
      <c r="Q1123" s="184">
        <v>26697</v>
      </c>
      <c r="R1123" s="184">
        <v>33940</v>
      </c>
      <c r="S1123" s="184"/>
      <c r="T1123" s="192">
        <v>41699</v>
      </c>
      <c r="U1123" s="193">
        <v>0.93812610489098414</v>
      </c>
      <c r="V1123" s="39"/>
      <c r="W1123" s="36">
        <v>26697</v>
      </c>
      <c r="X1123" s="37">
        <v>0</v>
      </c>
      <c r="Y1123" s="38" t="s">
        <v>61</v>
      </c>
      <c r="Z1123" s="36">
        <v>0</v>
      </c>
      <c r="AA1123" s="164">
        <v>7.9999887977892259E-2</v>
      </c>
      <c r="AC1123" s="165"/>
    </row>
    <row r="1124" spans="1:29" ht="15.75" x14ac:dyDescent="0.25">
      <c r="A1124" s="180" t="s">
        <v>2382</v>
      </c>
      <c r="B1124" s="188" t="s">
        <v>2383</v>
      </c>
      <c r="C1124" s="188"/>
      <c r="D1124" s="176" t="s">
        <v>56</v>
      </c>
      <c r="E1124" s="189">
        <v>41782</v>
      </c>
      <c r="F1124" s="178">
        <v>41787</v>
      </c>
      <c r="G1124" s="180"/>
      <c r="H1124" s="180" t="s">
        <v>78</v>
      </c>
      <c r="I1124" s="180" t="s">
        <v>97</v>
      </c>
      <c r="J1124" s="187">
        <v>4437.83</v>
      </c>
      <c r="K1124" s="191"/>
      <c r="L1124" s="180" t="s">
        <v>79</v>
      </c>
      <c r="M1124" s="180" t="s">
        <v>12</v>
      </c>
      <c r="N1124" s="184">
        <v>63504.02</v>
      </c>
      <c r="O1124" s="184">
        <v>102330</v>
      </c>
      <c r="P1124" s="184">
        <v>0</v>
      </c>
      <c r="Q1124" s="184">
        <v>54953.29</v>
      </c>
      <c r="R1124" s="184">
        <v>122580</v>
      </c>
      <c r="S1124" s="184"/>
      <c r="T1124" s="192">
        <v>41760</v>
      </c>
      <c r="U1124" s="193">
        <v>0.83480176211453749</v>
      </c>
      <c r="V1124" s="39"/>
      <c r="W1124" s="36">
        <v>54953.29</v>
      </c>
      <c r="X1124" s="37">
        <v>0</v>
      </c>
      <c r="Y1124" s="38" t="s">
        <v>61</v>
      </c>
      <c r="Z1124" s="36">
        <v>0</v>
      </c>
      <c r="AA1124" s="164">
        <v>7.9999967278922668E-2</v>
      </c>
      <c r="AC1124" s="165"/>
    </row>
    <row r="1125" spans="1:29" ht="15.75" x14ac:dyDescent="0.25">
      <c r="A1125" s="180" t="s">
        <v>2384</v>
      </c>
      <c r="B1125" s="188" t="s">
        <v>2385</v>
      </c>
      <c r="C1125" s="188"/>
      <c r="D1125" s="176" t="s">
        <v>56</v>
      </c>
      <c r="E1125" s="189">
        <v>41723</v>
      </c>
      <c r="F1125" s="178" t="s">
        <v>57</v>
      </c>
      <c r="G1125" s="180"/>
      <c r="H1125" s="180" t="s">
        <v>58</v>
      </c>
      <c r="I1125" s="180" t="s">
        <v>103</v>
      </c>
      <c r="J1125" s="187">
        <v>3033.64</v>
      </c>
      <c r="K1125" s="191"/>
      <c r="L1125" s="180" t="s">
        <v>60</v>
      </c>
      <c r="M1125" s="180" t="s">
        <v>12</v>
      </c>
      <c r="N1125" s="184">
        <v>37204.93</v>
      </c>
      <c r="O1125" s="184">
        <v>0</v>
      </c>
      <c r="P1125" s="184">
        <v>0</v>
      </c>
      <c r="Q1125" s="184">
        <v>32195.34</v>
      </c>
      <c r="R1125" s="184">
        <v>40930</v>
      </c>
      <c r="S1125" s="184"/>
      <c r="T1125" s="192">
        <v>41699</v>
      </c>
      <c r="U1125" s="193" t="s">
        <v>57</v>
      </c>
      <c r="V1125" s="39"/>
      <c r="W1125" s="36">
        <v>32195.34</v>
      </c>
      <c r="X1125" s="37">
        <v>0</v>
      </c>
      <c r="Y1125" s="38" t="s">
        <v>61</v>
      </c>
      <c r="Z1125" s="36">
        <v>0</v>
      </c>
      <c r="AA1125" s="164">
        <v>7.9999857644690975E-2</v>
      </c>
      <c r="AC1125" s="165"/>
    </row>
    <row r="1126" spans="1:29" ht="15.75" x14ac:dyDescent="0.25">
      <c r="A1126" s="180" t="s">
        <v>2386</v>
      </c>
      <c r="B1126" s="188" t="s">
        <v>2387</v>
      </c>
      <c r="C1126" s="188"/>
      <c r="D1126" s="176" t="s">
        <v>56</v>
      </c>
      <c r="E1126" s="189">
        <v>41816</v>
      </c>
      <c r="F1126" s="178">
        <v>41821</v>
      </c>
      <c r="G1126" s="180"/>
      <c r="H1126" s="180" t="s">
        <v>78</v>
      </c>
      <c r="I1126" s="180" t="s">
        <v>97</v>
      </c>
      <c r="J1126" s="187">
        <v>12819.37</v>
      </c>
      <c r="K1126" s="191"/>
      <c r="L1126" s="180" t="s">
        <v>64</v>
      </c>
      <c r="M1126" s="180" t="s">
        <v>12</v>
      </c>
      <c r="N1126" s="184">
        <v>302390.84000000003</v>
      </c>
      <c r="O1126" s="184">
        <v>0</v>
      </c>
      <c r="P1126" s="184">
        <v>0</v>
      </c>
      <c r="Q1126" s="184">
        <v>261674.32</v>
      </c>
      <c r="R1126" s="184">
        <v>341390</v>
      </c>
      <c r="S1126" s="184"/>
      <c r="T1126" s="192">
        <v>41791</v>
      </c>
      <c r="U1126" s="193" t="s">
        <v>57</v>
      </c>
      <c r="V1126" s="39"/>
      <c r="W1126" s="36">
        <v>261674.32</v>
      </c>
      <c r="X1126" s="37">
        <v>0</v>
      </c>
      <c r="Y1126" s="38" t="s">
        <v>61</v>
      </c>
      <c r="Z1126" s="36">
        <v>0</v>
      </c>
      <c r="AA1126" s="164">
        <v>7.9999985028118115E-2</v>
      </c>
      <c r="AC1126" s="165"/>
    </row>
    <row r="1127" spans="1:29" ht="15.75" x14ac:dyDescent="0.25">
      <c r="A1127" s="180" t="s">
        <v>2388</v>
      </c>
      <c r="B1127" s="188" t="s">
        <v>2389</v>
      </c>
      <c r="C1127" s="188"/>
      <c r="D1127" s="176" t="s">
        <v>56</v>
      </c>
      <c r="E1127" s="189">
        <v>41724</v>
      </c>
      <c r="F1127" s="178" t="s">
        <v>57</v>
      </c>
      <c r="G1127" s="180"/>
      <c r="H1127" s="180" t="s">
        <v>58</v>
      </c>
      <c r="I1127" s="180" t="s">
        <v>103</v>
      </c>
      <c r="J1127" s="187">
        <v>2843.67</v>
      </c>
      <c r="K1127" s="191"/>
      <c r="L1127" s="180" t="s">
        <v>235</v>
      </c>
      <c r="M1127" s="180" t="s">
        <v>12</v>
      </c>
      <c r="N1127" s="184">
        <v>13897.97</v>
      </c>
      <c r="O1127" s="184">
        <v>15290</v>
      </c>
      <c r="P1127" s="184">
        <v>0</v>
      </c>
      <c r="Q1127" s="184">
        <v>12026.63</v>
      </c>
      <c r="R1127" s="184">
        <v>15290</v>
      </c>
      <c r="S1127" s="184"/>
      <c r="T1127" s="192">
        <v>41699</v>
      </c>
      <c r="U1127" s="193">
        <v>1</v>
      </c>
      <c r="V1127" s="39"/>
      <c r="W1127" s="36">
        <v>12026.63</v>
      </c>
      <c r="X1127" s="37">
        <v>0</v>
      </c>
      <c r="Y1127" s="38" t="s">
        <v>61</v>
      </c>
      <c r="Z1127" s="36">
        <v>0</v>
      </c>
      <c r="AA1127" s="164">
        <v>7.9999718071130044E-2</v>
      </c>
      <c r="AC1127" s="165"/>
    </row>
    <row r="1128" spans="1:29" ht="15.75" x14ac:dyDescent="0.25">
      <c r="A1128" s="180" t="s">
        <v>2390</v>
      </c>
      <c r="B1128" s="188" t="s">
        <v>2391</v>
      </c>
      <c r="C1128" s="188"/>
      <c r="D1128" s="176" t="s">
        <v>56</v>
      </c>
      <c r="E1128" s="189">
        <v>41810</v>
      </c>
      <c r="F1128" s="178">
        <v>41813</v>
      </c>
      <c r="G1128" s="180"/>
      <c r="H1128" s="180" t="s">
        <v>78</v>
      </c>
      <c r="I1128" s="180" t="s">
        <v>97</v>
      </c>
      <c r="J1128" s="187">
        <v>3812.59</v>
      </c>
      <c r="K1128" s="191"/>
      <c r="L1128" s="180" t="s">
        <v>64</v>
      </c>
      <c r="M1128" s="180" t="s">
        <v>12</v>
      </c>
      <c r="N1128" s="184">
        <v>70083.47</v>
      </c>
      <c r="O1128" s="184">
        <v>0</v>
      </c>
      <c r="P1128" s="184">
        <v>0</v>
      </c>
      <c r="Q1128" s="184">
        <v>60646.82</v>
      </c>
      <c r="R1128" s="184">
        <v>90290</v>
      </c>
      <c r="S1128" s="184"/>
      <c r="T1128" s="192">
        <v>41791</v>
      </c>
      <c r="U1128" s="193" t="s">
        <v>57</v>
      </c>
      <c r="V1128" s="39"/>
      <c r="W1128" s="36">
        <v>60646.82</v>
      </c>
      <c r="X1128" s="37">
        <v>0</v>
      </c>
      <c r="Y1128" s="38" t="s">
        <v>61</v>
      </c>
      <c r="Z1128" s="36">
        <v>0</v>
      </c>
      <c r="AA1128" s="164">
        <v>8.0000074092226869E-2</v>
      </c>
      <c r="AC1128" s="165"/>
    </row>
    <row r="1129" spans="1:29" ht="15.75" x14ac:dyDescent="0.25">
      <c r="A1129" s="180" t="s">
        <v>2392</v>
      </c>
      <c r="B1129" s="188" t="s">
        <v>2393</v>
      </c>
      <c r="C1129" s="188"/>
      <c r="D1129" s="176" t="s">
        <v>56</v>
      </c>
      <c r="E1129" s="189">
        <v>41723</v>
      </c>
      <c r="F1129" s="178" t="s">
        <v>57</v>
      </c>
      <c r="G1129" s="180"/>
      <c r="H1129" s="180" t="s">
        <v>58</v>
      </c>
      <c r="I1129" s="180" t="s">
        <v>97</v>
      </c>
      <c r="J1129" s="187">
        <v>6615.91</v>
      </c>
      <c r="K1129" s="191"/>
      <c r="L1129" s="180" t="s">
        <v>60</v>
      </c>
      <c r="M1129" s="180" t="s">
        <v>12</v>
      </c>
      <c r="N1129" s="184">
        <v>6504.87</v>
      </c>
      <c r="O1129" s="184">
        <v>0</v>
      </c>
      <c r="P1129" s="184">
        <v>0</v>
      </c>
      <c r="Q1129" s="184">
        <v>5629</v>
      </c>
      <c r="R1129" s="184">
        <v>7160</v>
      </c>
      <c r="S1129" s="184"/>
      <c r="T1129" s="192">
        <v>41699</v>
      </c>
      <c r="U1129" s="193" t="s">
        <v>57</v>
      </c>
      <c r="V1129" s="39"/>
      <c r="W1129" s="36">
        <v>5629</v>
      </c>
      <c r="X1129" s="37">
        <v>0</v>
      </c>
      <c r="Y1129" s="38" t="s">
        <v>61</v>
      </c>
      <c r="Z1129" s="36">
        <v>0</v>
      </c>
      <c r="AA1129" s="164">
        <v>7.9999601529462838E-2</v>
      </c>
      <c r="AC1129" s="165"/>
    </row>
    <row r="1130" spans="1:29" ht="15.75" x14ac:dyDescent="0.25">
      <c r="A1130" s="180" t="s">
        <v>2394</v>
      </c>
      <c r="B1130" s="188" t="s">
        <v>2395</v>
      </c>
      <c r="C1130" s="188"/>
      <c r="D1130" s="176" t="s">
        <v>56</v>
      </c>
      <c r="E1130" s="189">
        <v>41718</v>
      </c>
      <c r="F1130" s="178">
        <v>41730</v>
      </c>
      <c r="G1130" s="180"/>
      <c r="H1130" s="180" t="s">
        <v>78</v>
      </c>
      <c r="I1130" s="180" t="s">
        <v>97</v>
      </c>
      <c r="J1130" s="187">
        <v>171079.32</v>
      </c>
      <c r="K1130" s="191"/>
      <c r="L1130" s="180" t="s">
        <v>67</v>
      </c>
      <c r="M1130" s="180" t="s">
        <v>14</v>
      </c>
      <c r="N1130" s="184">
        <v>58850</v>
      </c>
      <c r="O1130" s="184">
        <v>64740</v>
      </c>
      <c r="P1130" s="184">
        <v>0</v>
      </c>
      <c r="Q1130" s="184">
        <v>50000</v>
      </c>
      <c r="R1130" s="184">
        <v>64740</v>
      </c>
      <c r="S1130" s="184"/>
      <c r="T1130" s="192">
        <v>41699</v>
      </c>
      <c r="U1130" s="193">
        <v>1</v>
      </c>
      <c r="V1130" s="39"/>
      <c r="W1130" s="36">
        <v>50000</v>
      </c>
      <c r="X1130" s="37">
        <v>0</v>
      </c>
      <c r="Y1130" s="38" t="s">
        <v>61</v>
      </c>
      <c r="Z1130" s="36">
        <v>0</v>
      </c>
      <c r="AA1130" s="164">
        <v>0.10000000000000009</v>
      </c>
      <c r="AC1130" s="165"/>
    </row>
    <row r="1131" spans="1:29" ht="15.75" x14ac:dyDescent="0.25">
      <c r="A1131" s="180" t="s">
        <v>2396</v>
      </c>
      <c r="B1131" s="188" t="s">
        <v>2397</v>
      </c>
      <c r="C1131" s="188"/>
      <c r="D1131" s="176" t="s">
        <v>56</v>
      </c>
      <c r="E1131" s="189">
        <v>41802</v>
      </c>
      <c r="F1131" s="178" t="s">
        <v>57</v>
      </c>
      <c r="G1131" s="180"/>
      <c r="H1131" s="180" t="s">
        <v>58</v>
      </c>
      <c r="I1131" s="180" t="s">
        <v>97</v>
      </c>
      <c r="J1131" s="187">
        <v>11899.41</v>
      </c>
      <c r="K1131" s="191"/>
      <c r="L1131" s="180" t="s">
        <v>67</v>
      </c>
      <c r="M1131" s="180" t="s">
        <v>14</v>
      </c>
      <c r="N1131" s="184">
        <v>14322.19</v>
      </c>
      <c r="O1131" s="184">
        <v>0</v>
      </c>
      <c r="P1131" s="184">
        <v>0</v>
      </c>
      <c r="Q1131" s="184">
        <v>12393.73</v>
      </c>
      <c r="R1131" s="184">
        <v>15750</v>
      </c>
      <c r="S1131" s="184"/>
      <c r="T1131" s="192">
        <v>41791</v>
      </c>
      <c r="U1131" s="193" t="s">
        <v>57</v>
      </c>
      <c r="V1131" s="39"/>
      <c r="W1131" s="36">
        <v>12393.73</v>
      </c>
      <c r="X1131" s="37">
        <v>0</v>
      </c>
      <c r="Y1131" s="38" t="s">
        <v>61</v>
      </c>
      <c r="Z1131" s="36">
        <v>0</v>
      </c>
      <c r="AA1131" s="164">
        <v>7.9999669112157612E-2</v>
      </c>
      <c r="AC1131" s="165"/>
    </row>
    <row r="1132" spans="1:29" ht="15.75" x14ac:dyDescent="0.25">
      <c r="A1132" s="180" t="s">
        <v>2398</v>
      </c>
      <c r="B1132" s="188" t="s">
        <v>2399</v>
      </c>
      <c r="C1132" s="188"/>
      <c r="D1132" s="176" t="s">
        <v>56</v>
      </c>
      <c r="E1132" s="189">
        <v>41724</v>
      </c>
      <c r="F1132" s="178" t="s">
        <v>57</v>
      </c>
      <c r="G1132" s="180"/>
      <c r="H1132" s="180" t="s">
        <v>58</v>
      </c>
      <c r="I1132" s="180" t="s">
        <v>97</v>
      </c>
      <c r="J1132" s="187">
        <v>1108.74</v>
      </c>
      <c r="K1132" s="191"/>
      <c r="L1132" s="180" t="s">
        <v>106</v>
      </c>
      <c r="M1132" s="180" t="s">
        <v>14</v>
      </c>
      <c r="N1132" s="184">
        <v>12834.09</v>
      </c>
      <c r="O1132" s="184">
        <v>14120</v>
      </c>
      <c r="P1132" s="184">
        <v>0</v>
      </c>
      <c r="Q1132" s="184">
        <v>11106</v>
      </c>
      <c r="R1132" s="184">
        <v>14120</v>
      </c>
      <c r="S1132" s="184"/>
      <c r="T1132" s="192">
        <v>41699</v>
      </c>
      <c r="U1132" s="193">
        <v>1</v>
      </c>
      <c r="V1132" s="39"/>
      <c r="W1132" s="36">
        <v>11106</v>
      </c>
      <c r="X1132" s="37">
        <v>0</v>
      </c>
      <c r="Y1132" s="38" t="s">
        <v>61</v>
      </c>
      <c r="Z1132" s="36">
        <v>0</v>
      </c>
      <c r="AA1132" s="164">
        <v>7.9999697056907904E-2</v>
      </c>
      <c r="AC1132" s="165"/>
    </row>
    <row r="1133" spans="1:29" ht="15.75" x14ac:dyDescent="0.25">
      <c r="A1133" s="180" t="s">
        <v>2400</v>
      </c>
      <c r="B1133" s="188" t="s">
        <v>2401</v>
      </c>
      <c r="C1133" s="188"/>
      <c r="D1133" s="176" t="s">
        <v>56</v>
      </c>
      <c r="E1133" s="189">
        <v>41730</v>
      </c>
      <c r="F1133" s="178" t="s">
        <v>57</v>
      </c>
      <c r="G1133" s="180"/>
      <c r="H1133" s="180" t="s">
        <v>58</v>
      </c>
      <c r="I1133" s="180" t="s">
        <v>97</v>
      </c>
      <c r="J1133" s="187">
        <v>2916.22</v>
      </c>
      <c r="K1133" s="191"/>
      <c r="L1133" s="180" t="s">
        <v>129</v>
      </c>
      <c r="M1133" s="180" t="s">
        <v>13</v>
      </c>
      <c r="N1133" s="184">
        <v>14119.12</v>
      </c>
      <c r="O1133" s="184">
        <v>8340</v>
      </c>
      <c r="P1133" s="184">
        <v>15268</v>
      </c>
      <c r="Q1133" s="184">
        <v>17192</v>
      </c>
      <c r="R1133" s="184">
        <v>22460</v>
      </c>
      <c r="S1133" s="184"/>
      <c r="T1133" s="192">
        <v>41730</v>
      </c>
      <c r="U1133" s="193">
        <v>0.371326803205699</v>
      </c>
      <c r="V1133" s="39"/>
      <c r="W1133" s="36">
        <v>12218</v>
      </c>
      <c r="X1133" s="37">
        <v>-4974</v>
      </c>
      <c r="Y1133" s="38" t="s">
        <v>61</v>
      </c>
      <c r="Z1133" s="36">
        <v>-4974</v>
      </c>
      <c r="AA1133" s="164">
        <v>7.9999938806387894E-2</v>
      </c>
      <c r="AC1133" s="165"/>
    </row>
    <row r="1134" spans="1:29" ht="15.75" x14ac:dyDescent="0.25">
      <c r="A1134" s="180" t="s">
        <v>2402</v>
      </c>
      <c r="B1134" s="188" t="s">
        <v>2403</v>
      </c>
      <c r="C1134" s="188"/>
      <c r="D1134" s="176" t="s">
        <v>56</v>
      </c>
      <c r="E1134" s="189">
        <v>41760</v>
      </c>
      <c r="F1134" s="178" t="s">
        <v>57</v>
      </c>
      <c r="G1134" s="180"/>
      <c r="H1134" s="180" t="s">
        <v>58</v>
      </c>
      <c r="I1134" s="180" t="s">
        <v>103</v>
      </c>
      <c r="J1134" s="187">
        <v>3140.24</v>
      </c>
      <c r="K1134" s="191"/>
      <c r="L1134" s="180" t="s">
        <v>235</v>
      </c>
      <c r="M1134" s="180" t="s">
        <v>12</v>
      </c>
      <c r="N1134" s="184">
        <v>3526.2</v>
      </c>
      <c r="O1134" s="184">
        <v>0</v>
      </c>
      <c r="P1134" s="184">
        <v>0</v>
      </c>
      <c r="Q1134" s="184">
        <v>3051.4</v>
      </c>
      <c r="R1134" s="184">
        <v>3880</v>
      </c>
      <c r="S1134" s="184"/>
      <c r="T1134" s="192">
        <v>41760</v>
      </c>
      <c r="U1134" s="193" t="s">
        <v>57</v>
      </c>
      <c r="V1134" s="39"/>
      <c r="W1134" s="36">
        <v>3051.4</v>
      </c>
      <c r="X1134" s="37">
        <v>0</v>
      </c>
      <c r="Y1134" s="38" t="s">
        <v>61</v>
      </c>
      <c r="Z1134" s="36">
        <v>0</v>
      </c>
      <c r="AA1134" s="164">
        <v>8.0000661562426467E-2</v>
      </c>
      <c r="AC1134" s="165"/>
    </row>
    <row r="1135" spans="1:29" ht="15.75" x14ac:dyDescent="0.25">
      <c r="A1135" s="180" t="s">
        <v>2404</v>
      </c>
      <c r="B1135" s="188" t="s">
        <v>2405</v>
      </c>
      <c r="C1135" s="188"/>
      <c r="D1135" s="176" t="s">
        <v>56</v>
      </c>
      <c r="E1135" s="189">
        <v>41743</v>
      </c>
      <c r="F1135" s="178" t="s">
        <v>57</v>
      </c>
      <c r="G1135" s="180"/>
      <c r="H1135" s="180" t="s">
        <v>58</v>
      </c>
      <c r="I1135" s="180" t="s">
        <v>97</v>
      </c>
      <c r="J1135" s="187">
        <v>5585.76</v>
      </c>
      <c r="K1135" s="191"/>
      <c r="L1135" s="180" t="s">
        <v>64</v>
      </c>
      <c r="M1135" s="180" t="s">
        <v>12</v>
      </c>
      <c r="N1135" s="184">
        <v>49891.56</v>
      </c>
      <c r="O1135" s="184">
        <v>3170</v>
      </c>
      <c r="P1135" s="184">
        <v>0</v>
      </c>
      <c r="Q1135" s="184">
        <v>43173.73</v>
      </c>
      <c r="R1135" s="184">
        <v>67790</v>
      </c>
      <c r="S1135" s="184"/>
      <c r="T1135" s="192">
        <v>41730</v>
      </c>
      <c r="U1135" s="193">
        <v>4.6762059300781825E-2</v>
      </c>
      <c r="V1135" s="39"/>
      <c r="W1135" s="36">
        <v>43173.73</v>
      </c>
      <c r="X1135" s="37">
        <v>0</v>
      </c>
      <c r="Y1135" s="38" t="s">
        <v>61</v>
      </c>
      <c r="Z1135" s="36">
        <v>0</v>
      </c>
      <c r="AA1135" s="164">
        <v>7.9999948307090563E-2</v>
      </c>
      <c r="AC1135" s="165"/>
    </row>
    <row r="1136" spans="1:29" ht="15.75" x14ac:dyDescent="0.25">
      <c r="A1136" s="180" t="s">
        <v>2406</v>
      </c>
      <c r="B1136" s="188" t="s">
        <v>2407</v>
      </c>
      <c r="C1136" s="188"/>
      <c r="D1136" s="176" t="s">
        <v>56</v>
      </c>
      <c r="E1136" s="189">
        <v>41736</v>
      </c>
      <c r="F1136" s="178" t="s">
        <v>57</v>
      </c>
      <c r="G1136" s="180"/>
      <c r="H1136" s="180" t="s">
        <v>58</v>
      </c>
      <c r="I1136" s="180" t="s">
        <v>97</v>
      </c>
      <c r="J1136" s="187">
        <v>3796.16</v>
      </c>
      <c r="K1136" s="191"/>
      <c r="L1136" s="180" t="s">
        <v>67</v>
      </c>
      <c r="M1136" s="180" t="s">
        <v>14</v>
      </c>
      <c r="N1136" s="184">
        <v>49400.74</v>
      </c>
      <c r="O1136" s="184">
        <v>54340</v>
      </c>
      <c r="P1136" s="184">
        <v>0</v>
      </c>
      <c r="Q1136" s="184">
        <v>42749</v>
      </c>
      <c r="R1136" s="184">
        <v>54340</v>
      </c>
      <c r="S1136" s="184"/>
      <c r="T1136" s="192">
        <v>41730</v>
      </c>
      <c r="U1136" s="193">
        <v>1</v>
      </c>
      <c r="V1136" s="39"/>
      <c r="W1136" s="36">
        <v>42749</v>
      </c>
      <c r="X1136" s="37">
        <v>0</v>
      </c>
      <c r="Y1136" s="38" t="s">
        <v>61</v>
      </c>
      <c r="Z1136" s="36">
        <v>0</v>
      </c>
      <c r="AA1136" s="164">
        <v>7.9999903807117301E-2</v>
      </c>
      <c r="AC1136" s="165"/>
    </row>
    <row r="1137" spans="1:29" ht="15.75" x14ac:dyDescent="0.25">
      <c r="A1137" s="180" t="s">
        <v>2408</v>
      </c>
      <c r="B1137" s="188" t="s">
        <v>2409</v>
      </c>
      <c r="C1137" s="188"/>
      <c r="D1137" s="176" t="s">
        <v>56</v>
      </c>
      <c r="E1137" s="189">
        <v>41837</v>
      </c>
      <c r="F1137" s="178">
        <v>41843</v>
      </c>
      <c r="G1137" s="180"/>
      <c r="H1137" s="180" t="s">
        <v>78</v>
      </c>
      <c r="I1137" s="180" t="s">
        <v>97</v>
      </c>
      <c r="J1137" s="187">
        <v>7573.69</v>
      </c>
      <c r="K1137" s="191"/>
      <c r="L1137" s="180" t="s">
        <v>79</v>
      </c>
      <c r="M1137" s="180" t="s">
        <v>12</v>
      </c>
      <c r="N1137" s="184">
        <v>313089.90999999997</v>
      </c>
      <c r="O1137" s="184">
        <v>18080</v>
      </c>
      <c r="P1137" s="184">
        <v>94977</v>
      </c>
      <c r="Q1137" s="184">
        <v>263610.26</v>
      </c>
      <c r="R1137" s="184">
        <v>376790</v>
      </c>
      <c r="S1137" s="184"/>
      <c r="T1137" s="192">
        <v>41821</v>
      </c>
      <c r="U1137" s="193">
        <v>4.7984288330369704E-2</v>
      </c>
      <c r="V1137" s="39"/>
      <c r="W1137" s="36">
        <v>263610.26</v>
      </c>
      <c r="X1137" s="37">
        <v>0</v>
      </c>
      <c r="Y1137" s="38" t="s">
        <v>61</v>
      </c>
      <c r="Z1137" s="36">
        <v>0</v>
      </c>
      <c r="AA1137" s="164">
        <v>0.11000001488320077</v>
      </c>
      <c r="AC1137" s="165"/>
    </row>
    <row r="1138" spans="1:29" ht="15.75" x14ac:dyDescent="0.25">
      <c r="A1138" s="180" t="s">
        <v>2410</v>
      </c>
      <c r="B1138" s="188" t="s">
        <v>2411</v>
      </c>
      <c r="C1138" s="188"/>
      <c r="D1138" s="176" t="s">
        <v>56</v>
      </c>
      <c r="E1138" s="189">
        <v>41732</v>
      </c>
      <c r="F1138" s="178" t="s">
        <v>57</v>
      </c>
      <c r="G1138" s="180"/>
      <c r="H1138" s="180" t="s">
        <v>58</v>
      </c>
      <c r="I1138" s="180" t="s">
        <v>97</v>
      </c>
      <c r="J1138" s="187">
        <v>12809.2</v>
      </c>
      <c r="K1138" s="191"/>
      <c r="L1138" s="180" t="s">
        <v>129</v>
      </c>
      <c r="M1138" s="180" t="s">
        <v>13</v>
      </c>
      <c r="N1138" s="184">
        <v>10901.93</v>
      </c>
      <c r="O1138" s="184">
        <v>4800</v>
      </c>
      <c r="P1138" s="184">
        <v>4798</v>
      </c>
      <c r="Q1138" s="184">
        <v>9434</v>
      </c>
      <c r="R1138" s="184">
        <v>11990</v>
      </c>
      <c r="S1138" s="184"/>
      <c r="T1138" s="192">
        <v>41730</v>
      </c>
      <c r="U1138" s="193">
        <v>0.40033361134278567</v>
      </c>
      <c r="V1138" s="39"/>
      <c r="W1138" s="36">
        <v>9434</v>
      </c>
      <c r="X1138" s="37">
        <v>0</v>
      </c>
      <c r="Y1138" s="38" t="s">
        <v>61</v>
      </c>
      <c r="Z1138" s="36">
        <v>0</v>
      </c>
      <c r="AA1138" s="164">
        <v>7.9999960373990264E-2</v>
      </c>
      <c r="AC1138" s="165"/>
    </row>
    <row r="1139" spans="1:29" ht="15.75" x14ac:dyDescent="0.25">
      <c r="A1139" s="180" t="s">
        <v>2412</v>
      </c>
      <c r="B1139" s="188" t="s">
        <v>2413</v>
      </c>
      <c r="C1139" s="188"/>
      <c r="D1139" s="176" t="s">
        <v>56</v>
      </c>
      <c r="E1139" s="189">
        <v>41775</v>
      </c>
      <c r="F1139" s="178" t="s">
        <v>57</v>
      </c>
      <c r="G1139" s="180"/>
      <c r="H1139" s="180" t="s">
        <v>58</v>
      </c>
      <c r="I1139" s="180" t="s">
        <v>97</v>
      </c>
      <c r="J1139" s="187">
        <v>6554.19</v>
      </c>
      <c r="K1139" s="191"/>
      <c r="L1139" s="180" t="s">
        <v>235</v>
      </c>
      <c r="M1139" s="180" t="s">
        <v>12</v>
      </c>
      <c r="N1139" s="184">
        <v>22705.19</v>
      </c>
      <c r="O1139" s="184">
        <v>0</v>
      </c>
      <c r="P1139" s="184">
        <v>0</v>
      </c>
      <c r="Q1139" s="184">
        <v>19647.97</v>
      </c>
      <c r="R1139" s="184">
        <v>24980</v>
      </c>
      <c r="S1139" s="184"/>
      <c r="T1139" s="192">
        <v>41760</v>
      </c>
      <c r="U1139" s="193" t="s">
        <v>57</v>
      </c>
      <c r="V1139" s="39"/>
      <c r="W1139" s="36">
        <v>19647.97</v>
      </c>
      <c r="X1139" s="37">
        <v>0</v>
      </c>
      <c r="Y1139" s="38" t="s">
        <v>61</v>
      </c>
      <c r="Z1139" s="36">
        <v>0</v>
      </c>
      <c r="AA1139" s="164">
        <v>7.9999803456425989E-2</v>
      </c>
      <c r="AC1139" s="165"/>
    </row>
    <row r="1140" spans="1:29" ht="15.75" x14ac:dyDescent="0.25">
      <c r="A1140" s="180" t="s">
        <v>2414</v>
      </c>
      <c r="B1140" s="188" t="s">
        <v>2415</v>
      </c>
      <c r="C1140" s="188"/>
      <c r="D1140" s="176" t="s">
        <v>56</v>
      </c>
      <c r="E1140" s="189">
        <v>41858</v>
      </c>
      <c r="F1140" s="178" t="s">
        <v>57</v>
      </c>
      <c r="G1140" s="180"/>
      <c r="H1140" s="180" t="s">
        <v>58</v>
      </c>
      <c r="I1140" s="180" t="s">
        <v>97</v>
      </c>
      <c r="J1140" s="187">
        <v>4605.93</v>
      </c>
      <c r="K1140" s="191"/>
      <c r="L1140" s="180" t="s">
        <v>64</v>
      </c>
      <c r="M1140" s="180" t="s">
        <v>12</v>
      </c>
      <c r="N1140" s="184">
        <v>48184.29</v>
      </c>
      <c r="O1140" s="184">
        <v>9460</v>
      </c>
      <c r="P1140" s="184">
        <v>0</v>
      </c>
      <c r="Q1140" s="184">
        <v>41696.339999999997</v>
      </c>
      <c r="R1140" s="184">
        <v>62240</v>
      </c>
      <c r="S1140" s="184"/>
      <c r="T1140" s="192">
        <v>41852</v>
      </c>
      <c r="U1140" s="193">
        <v>0.15199228791773778</v>
      </c>
      <c r="V1140" s="39"/>
      <c r="W1140" s="36">
        <v>41696.339999999997</v>
      </c>
      <c r="X1140" s="37">
        <v>0</v>
      </c>
      <c r="Y1140" s="38" t="s">
        <v>61</v>
      </c>
      <c r="Z1140" s="36">
        <v>0</v>
      </c>
      <c r="AA1140" s="164">
        <v>7.9999988703372216E-2</v>
      </c>
      <c r="AC1140" s="165"/>
    </row>
    <row r="1141" spans="1:29" ht="15.75" x14ac:dyDescent="0.25">
      <c r="A1141" s="180" t="s">
        <v>2416</v>
      </c>
      <c r="B1141" s="188" t="s">
        <v>2417</v>
      </c>
      <c r="C1141" s="188"/>
      <c r="D1141" s="176" t="s">
        <v>56</v>
      </c>
      <c r="E1141" s="189">
        <v>41731</v>
      </c>
      <c r="F1141" s="178" t="s">
        <v>57</v>
      </c>
      <c r="G1141" s="180"/>
      <c r="H1141" s="180" t="s">
        <v>58</v>
      </c>
      <c r="I1141" s="180" t="s">
        <v>103</v>
      </c>
      <c r="J1141" s="187">
        <v>4646.32</v>
      </c>
      <c r="K1141" s="191"/>
      <c r="L1141" s="180" t="s">
        <v>235</v>
      </c>
      <c r="M1141" s="180" t="s">
        <v>12</v>
      </c>
      <c r="N1141" s="184">
        <v>48237.06</v>
      </c>
      <c r="O1141" s="184">
        <v>0</v>
      </c>
      <c r="P1141" s="184">
        <v>0</v>
      </c>
      <c r="Q1141" s="184">
        <v>41742</v>
      </c>
      <c r="R1141" s="184">
        <v>53060</v>
      </c>
      <c r="S1141" s="184"/>
      <c r="T1141" s="192">
        <v>41730</v>
      </c>
      <c r="U1141" s="193" t="s">
        <v>57</v>
      </c>
      <c r="V1141" s="39"/>
      <c r="W1141" s="36">
        <v>41742</v>
      </c>
      <c r="X1141" s="37">
        <v>0</v>
      </c>
      <c r="Y1141" s="38" t="s">
        <v>61</v>
      </c>
      <c r="Z1141" s="36">
        <v>0</v>
      </c>
      <c r="AA1141" s="164">
        <v>8.0000107469246906E-2</v>
      </c>
      <c r="AC1141" s="165"/>
    </row>
    <row r="1142" spans="1:29" ht="15.75" x14ac:dyDescent="0.25">
      <c r="A1142" s="180" t="s">
        <v>2418</v>
      </c>
      <c r="B1142" s="188" t="s">
        <v>2419</v>
      </c>
      <c r="C1142" s="188"/>
      <c r="D1142" s="176" t="s">
        <v>56</v>
      </c>
      <c r="E1142" s="189">
        <v>41743</v>
      </c>
      <c r="F1142" s="178">
        <v>41757</v>
      </c>
      <c r="G1142" s="180"/>
      <c r="H1142" s="180" t="s">
        <v>78</v>
      </c>
      <c r="I1142" s="180" t="s">
        <v>97</v>
      </c>
      <c r="J1142" s="187">
        <v>3131.85</v>
      </c>
      <c r="K1142" s="191"/>
      <c r="L1142" s="180" t="s">
        <v>64</v>
      </c>
      <c r="M1142" s="180" t="s">
        <v>12</v>
      </c>
      <c r="N1142" s="184">
        <v>53255.85</v>
      </c>
      <c r="O1142" s="184">
        <v>11220</v>
      </c>
      <c r="P1142" s="184">
        <v>0</v>
      </c>
      <c r="Q1142" s="184">
        <v>46085.02</v>
      </c>
      <c r="R1142" s="184">
        <v>67820</v>
      </c>
      <c r="S1142" s="184"/>
      <c r="T1142" s="192">
        <v>41730</v>
      </c>
      <c r="U1142" s="193">
        <v>0.1654379239162489</v>
      </c>
      <c r="V1142" s="39"/>
      <c r="W1142" s="36">
        <v>46085.02</v>
      </c>
      <c r="X1142" s="37">
        <v>0</v>
      </c>
      <c r="Y1142" s="38" t="s">
        <v>61</v>
      </c>
      <c r="Z1142" s="36">
        <v>0</v>
      </c>
      <c r="AA1142" s="164">
        <v>8.000001800816281E-2</v>
      </c>
      <c r="AC1142" s="165"/>
    </row>
    <row r="1143" spans="1:29" ht="15.75" x14ac:dyDescent="0.25">
      <c r="A1143" s="180" t="s">
        <v>2420</v>
      </c>
      <c r="B1143" s="188" t="s">
        <v>2421</v>
      </c>
      <c r="C1143" s="188"/>
      <c r="D1143" s="176" t="s">
        <v>56</v>
      </c>
      <c r="E1143" s="189">
        <v>41894</v>
      </c>
      <c r="F1143" s="178" t="s">
        <v>57</v>
      </c>
      <c r="G1143" s="180"/>
      <c r="H1143" s="180" t="s">
        <v>58</v>
      </c>
      <c r="I1143" s="180" t="s">
        <v>97</v>
      </c>
      <c r="J1143" s="187">
        <v>3890.38</v>
      </c>
      <c r="K1143" s="191"/>
      <c r="L1143" s="180" t="s">
        <v>129</v>
      </c>
      <c r="M1143" s="180" t="s">
        <v>13</v>
      </c>
      <c r="N1143" s="184">
        <v>16079.77</v>
      </c>
      <c r="O1143" s="184">
        <v>10500</v>
      </c>
      <c r="P1143" s="184">
        <v>8008</v>
      </c>
      <c r="Q1143" s="184">
        <v>17717.900000000001</v>
      </c>
      <c r="R1143" s="184">
        <v>23150</v>
      </c>
      <c r="S1143" s="184"/>
      <c r="T1143" s="192">
        <v>41730</v>
      </c>
      <c r="U1143" s="193">
        <v>0.45356371490280778</v>
      </c>
      <c r="V1143" s="39" t="s">
        <v>654</v>
      </c>
      <c r="W1143" s="36">
        <v>13538.58</v>
      </c>
      <c r="X1143" s="37">
        <v>-4179.3200000000015</v>
      </c>
      <c r="Y1143" s="38" t="s">
        <v>61</v>
      </c>
      <c r="Z1143" s="36">
        <v>-4179.32</v>
      </c>
      <c r="AA1143" s="164">
        <v>0.10999989880080063</v>
      </c>
      <c r="AC1143" s="165"/>
    </row>
    <row r="1144" spans="1:29" ht="15.75" x14ac:dyDescent="0.25">
      <c r="A1144" s="180" t="s">
        <v>2422</v>
      </c>
      <c r="B1144" s="188" t="s">
        <v>2423</v>
      </c>
      <c r="C1144" s="188"/>
      <c r="D1144" s="176" t="s">
        <v>56</v>
      </c>
      <c r="E1144" s="189">
        <v>41894</v>
      </c>
      <c r="F1144" s="178">
        <v>41904</v>
      </c>
      <c r="G1144" s="180"/>
      <c r="H1144" s="180" t="s">
        <v>78</v>
      </c>
      <c r="I1144" s="180" t="s">
        <v>97</v>
      </c>
      <c r="J1144" s="187"/>
      <c r="K1144" s="191"/>
      <c r="L1144" s="180" t="s">
        <v>67</v>
      </c>
      <c r="M1144" s="180" t="s">
        <v>14</v>
      </c>
      <c r="N1144" s="184">
        <v>104913.1</v>
      </c>
      <c r="O1144" s="184">
        <v>102340</v>
      </c>
      <c r="P1144" s="184">
        <v>0</v>
      </c>
      <c r="Q1144" s="184">
        <v>88333</v>
      </c>
      <c r="R1144" s="184">
        <v>115400</v>
      </c>
      <c r="S1144" s="184"/>
      <c r="T1144" s="192">
        <v>41883</v>
      </c>
      <c r="U1144" s="193">
        <v>0.88682842287694974</v>
      </c>
      <c r="V1144" s="39"/>
      <c r="W1144" s="36">
        <v>88333</v>
      </c>
      <c r="X1144" s="37">
        <v>0</v>
      </c>
      <c r="Y1144" s="38" t="s">
        <v>61</v>
      </c>
      <c r="Z1144" s="36">
        <v>0</v>
      </c>
      <c r="AA1144" s="164">
        <v>0.10999995662124351</v>
      </c>
      <c r="AC1144" s="165"/>
    </row>
    <row r="1145" spans="1:29" ht="15.75" x14ac:dyDescent="0.25">
      <c r="A1145" s="180" t="s">
        <v>2424</v>
      </c>
      <c r="B1145" s="188" t="s">
        <v>2425</v>
      </c>
      <c r="C1145" s="188"/>
      <c r="D1145" s="176" t="s">
        <v>56</v>
      </c>
      <c r="E1145" s="189">
        <v>41744</v>
      </c>
      <c r="F1145" s="178">
        <v>41757</v>
      </c>
      <c r="G1145" s="180"/>
      <c r="H1145" s="180" t="s">
        <v>78</v>
      </c>
      <c r="I1145" s="180" t="s">
        <v>97</v>
      </c>
      <c r="J1145" s="187">
        <v>3907.53</v>
      </c>
      <c r="K1145" s="191"/>
      <c r="L1145" s="180" t="s">
        <v>67</v>
      </c>
      <c r="M1145" s="180" t="s">
        <v>14</v>
      </c>
      <c r="N1145" s="184">
        <v>223185.65</v>
      </c>
      <c r="O1145" s="184">
        <v>245500</v>
      </c>
      <c r="P1145" s="184">
        <v>0</v>
      </c>
      <c r="Q1145" s="184">
        <v>193134</v>
      </c>
      <c r="R1145" s="184">
        <v>245500</v>
      </c>
      <c r="S1145" s="184"/>
      <c r="T1145" s="192">
        <v>41730</v>
      </c>
      <c r="U1145" s="193">
        <v>1</v>
      </c>
      <c r="V1145" s="39"/>
      <c r="W1145" s="36">
        <v>193134</v>
      </c>
      <c r="X1145" s="37">
        <v>0</v>
      </c>
      <c r="Y1145" s="38" t="s">
        <v>61</v>
      </c>
      <c r="Z1145" s="36">
        <v>0</v>
      </c>
      <c r="AA1145" s="164">
        <v>7.9999998064391509E-2</v>
      </c>
      <c r="AC1145" s="165"/>
    </row>
    <row r="1146" spans="1:29" ht="15.75" x14ac:dyDescent="0.25">
      <c r="A1146" s="180" t="s">
        <v>2426</v>
      </c>
      <c r="B1146" s="188" t="s">
        <v>2427</v>
      </c>
      <c r="C1146" s="188"/>
      <c r="D1146" s="176" t="s">
        <v>56</v>
      </c>
      <c r="E1146" s="189">
        <v>41775</v>
      </c>
      <c r="F1146" s="178" t="s">
        <v>57</v>
      </c>
      <c r="G1146" s="180"/>
      <c r="H1146" s="180" t="s">
        <v>58</v>
      </c>
      <c r="I1146" s="180" t="s">
        <v>97</v>
      </c>
      <c r="J1146" s="187">
        <v>3736.31</v>
      </c>
      <c r="K1146" s="191"/>
      <c r="L1146" s="180" t="s">
        <v>235</v>
      </c>
      <c r="M1146" s="180" t="s">
        <v>12</v>
      </c>
      <c r="N1146" s="184">
        <v>13139.32</v>
      </c>
      <c r="O1146" s="184">
        <v>0</v>
      </c>
      <c r="P1146" s="184">
        <v>0</v>
      </c>
      <c r="Q1146" s="184">
        <v>11370.13</v>
      </c>
      <c r="R1146" s="184">
        <v>14450</v>
      </c>
      <c r="S1146" s="184"/>
      <c r="T1146" s="192">
        <v>41760</v>
      </c>
      <c r="U1146" s="193" t="s">
        <v>57</v>
      </c>
      <c r="V1146" s="39"/>
      <c r="W1146" s="36">
        <v>11370.13</v>
      </c>
      <c r="X1146" s="37">
        <v>0</v>
      </c>
      <c r="Y1146" s="38" t="s">
        <v>61</v>
      </c>
      <c r="Z1146" s="36">
        <v>0</v>
      </c>
      <c r="AA1146" s="164">
        <v>7.9999816867266205E-2</v>
      </c>
      <c r="AC1146" s="165"/>
    </row>
    <row r="1147" spans="1:29" ht="15.75" x14ac:dyDescent="0.25">
      <c r="A1147" s="180" t="s">
        <v>2428</v>
      </c>
      <c r="B1147" s="188" t="s">
        <v>2429</v>
      </c>
      <c r="C1147" s="188"/>
      <c r="D1147" s="176" t="s">
        <v>56</v>
      </c>
      <c r="E1147" s="189">
        <v>41745</v>
      </c>
      <c r="F1147" s="178">
        <v>41779</v>
      </c>
      <c r="G1147" s="180"/>
      <c r="H1147" s="180" t="s">
        <v>78</v>
      </c>
      <c r="I1147" s="180" t="s">
        <v>97</v>
      </c>
      <c r="J1147" s="187">
        <v>6920.04</v>
      </c>
      <c r="K1147" s="191"/>
      <c r="L1147" s="180" t="s">
        <v>64</v>
      </c>
      <c r="M1147" s="180" t="s">
        <v>12</v>
      </c>
      <c r="N1147" s="184">
        <v>73832.22</v>
      </c>
      <c r="O1147" s="184">
        <v>19580</v>
      </c>
      <c r="P1147" s="184">
        <v>0</v>
      </c>
      <c r="Q1147" s="184">
        <v>63890.81</v>
      </c>
      <c r="R1147" s="184">
        <v>94120</v>
      </c>
      <c r="S1147" s="184"/>
      <c r="T1147" s="192">
        <v>41730</v>
      </c>
      <c r="U1147" s="193">
        <v>0.2080322991925202</v>
      </c>
      <c r="V1147" s="39"/>
      <c r="W1147" s="36">
        <v>63890.81</v>
      </c>
      <c r="X1147" s="37">
        <v>0</v>
      </c>
      <c r="Y1147" s="38" t="s">
        <v>61</v>
      </c>
      <c r="Z1147" s="36">
        <v>0</v>
      </c>
      <c r="AA1147" s="164">
        <v>7.9999999473400418E-2</v>
      </c>
      <c r="AC1147" s="165"/>
    </row>
    <row r="1148" spans="1:29" ht="15.75" x14ac:dyDescent="0.25">
      <c r="A1148" s="180" t="s">
        <v>2430</v>
      </c>
      <c r="B1148" s="188" t="s">
        <v>2431</v>
      </c>
      <c r="C1148" s="188"/>
      <c r="D1148" s="176" t="s">
        <v>56</v>
      </c>
      <c r="E1148" s="189">
        <v>41904</v>
      </c>
      <c r="F1148" s="178" t="s">
        <v>57</v>
      </c>
      <c r="G1148" s="180"/>
      <c r="H1148" s="180" t="s">
        <v>58</v>
      </c>
      <c r="I1148" s="180" t="s">
        <v>97</v>
      </c>
      <c r="J1148" s="187"/>
      <c r="K1148" s="191"/>
      <c r="L1148" s="180" t="s">
        <v>67</v>
      </c>
      <c r="M1148" s="180" t="s">
        <v>14</v>
      </c>
      <c r="N1148" s="184">
        <v>19592.240000000002</v>
      </c>
      <c r="O1148" s="184">
        <v>21110</v>
      </c>
      <c r="P1148" s="184">
        <v>0</v>
      </c>
      <c r="Q1148" s="184">
        <v>16495.95</v>
      </c>
      <c r="R1148" s="184">
        <v>21550</v>
      </c>
      <c r="S1148" s="184"/>
      <c r="T1148" s="192">
        <v>41883</v>
      </c>
      <c r="U1148" s="193">
        <v>0.97958236658932718</v>
      </c>
      <c r="V1148" s="39"/>
      <c r="W1148" s="36">
        <v>16495.95</v>
      </c>
      <c r="X1148" s="37">
        <v>0</v>
      </c>
      <c r="Y1148" s="38" t="s">
        <v>61</v>
      </c>
      <c r="Z1148" s="36">
        <v>0</v>
      </c>
      <c r="AA1148" s="164">
        <v>0.11000001048119068</v>
      </c>
      <c r="AC1148" s="165"/>
    </row>
    <row r="1149" spans="1:29" ht="15.75" x14ac:dyDescent="0.25">
      <c r="A1149" s="180" t="s">
        <v>2432</v>
      </c>
      <c r="B1149" s="188" t="s">
        <v>2433</v>
      </c>
      <c r="C1149" s="188"/>
      <c r="D1149" s="176" t="s">
        <v>56</v>
      </c>
      <c r="E1149" s="189">
        <v>41830</v>
      </c>
      <c r="F1149" s="178" t="s">
        <v>57</v>
      </c>
      <c r="G1149" s="180"/>
      <c r="H1149" s="180" t="s">
        <v>58</v>
      </c>
      <c r="I1149" s="180" t="s">
        <v>103</v>
      </c>
      <c r="J1149" s="187">
        <v>2869.18</v>
      </c>
      <c r="K1149" s="191"/>
      <c r="L1149" s="180" t="s">
        <v>223</v>
      </c>
      <c r="M1149" s="180" t="s">
        <v>16</v>
      </c>
      <c r="N1149" s="184">
        <v>4128.45</v>
      </c>
      <c r="O1149" s="184">
        <v>19900</v>
      </c>
      <c r="P1149" s="184">
        <v>0</v>
      </c>
      <c r="Q1149" s="184">
        <v>3476</v>
      </c>
      <c r="R1149" s="184">
        <v>24028.45</v>
      </c>
      <c r="S1149" s="184"/>
      <c r="T1149" s="192">
        <v>41821</v>
      </c>
      <c r="U1149" s="193">
        <v>0.82818492245650466</v>
      </c>
      <c r="V1149" s="39"/>
      <c r="W1149" s="36">
        <v>3476</v>
      </c>
      <c r="X1149" s="37">
        <v>0</v>
      </c>
      <c r="Y1149" s="38" t="s">
        <v>61</v>
      </c>
      <c r="Z1149" s="36">
        <v>0</v>
      </c>
      <c r="AA1149" s="164">
        <v>0.11000129055848906</v>
      </c>
      <c r="AC1149" s="165"/>
    </row>
    <row r="1150" spans="1:29" ht="15.75" x14ac:dyDescent="0.25">
      <c r="A1150" s="180" t="s">
        <v>2434</v>
      </c>
      <c r="B1150" s="188" t="s">
        <v>2435</v>
      </c>
      <c r="C1150" s="188"/>
      <c r="D1150" s="176" t="s">
        <v>56</v>
      </c>
      <c r="E1150" s="189">
        <v>41794</v>
      </c>
      <c r="F1150" s="178">
        <v>41801</v>
      </c>
      <c r="G1150" s="180"/>
      <c r="H1150" s="180" t="s">
        <v>78</v>
      </c>
      <c r="I1150" s="180" t="s">
        <v>97</v>
      </c>
      <c r="J1150" s="187">
        <v>7286.19</v>
      </c>
      <c r="K1150" s="191"/>
      <c r="L1150" s="180" t="s">
        <v>64</v>
      </c>
      <c r="M1150" s="180" t="s">
        <v>12</v>
      </c>
      <c r="N1150" s="184">
        <v>89814.39</v>
      </c>
      <c r="O1150" s="184">
        <v>12770</v>
      </c>
      <c r="P1150" s="184">
        <v>0</v>
      </c>
      <c r="Q1150" s="184">
        <v>77721</v>
      </c>
      <c r="R1150" s="184">
        <v>98800</v>
      </c>
      <c r="S1150" s="184"/>
      <c r="T1150" s="192">
        <v>41791</v>
      </c>
      <c r="U1150" s="193">
        <v>0.12925101214574899</v>
      </c>
      <c r="V1150" s="39"/>
      <c r="W1150" s="36">
        <v>77721</v>
      </c>
      <c r="X1150" s="37">
        <v>0</v>
      </c>
      <c r="Y1150" s="38" t="s">
        <v>61</v>
      </c>
      <c r="Z1150" s="36">
        <v>0</v>
      </c>
      <c r="AA1150" s="164">
        <v>8.0000028859518624E-2</v>
      </c>
      <c r="AC1150" s="165"/>
    </row>
    <row r="1151" spans="1:29" ht="15.75" x14ac:dyDescent="0.25">
      <c r="A1151" s="180" t="s">
        <v>2436</v>
      </c>
      <c r="B1151" s="188" t="s">
        <v>2437</v>
      </c>
      <c r="C1151" s="188"/>
      <c r="D1151" s="176" t="s">
        <v>56</v>
      </c>
      <c r="E1151" s="189">
        <v>41775</v>
      </c>
      <c r="F1151" s="178" t="s">
        <v>57</v>
      </c>
      <c r="G1151" s="180"/>
      <c r="H1151" s="180" t="s">
        <v>58</v>
      </c>
      <c r="I1151" s="180" t="s">
        <v>97</v>
      </c>
      <c r="J1151" s="187">
        <v>3761.2</v>
      </c>
      <c r="K1151" s="191"/>
      <c r="L1151" s="180" t="s">
        <v>60</v>
      </c>
      <c r="M1151" s="180" t="s">
        <v>12</v>
      </c>
      <c r="N1151" s="184">
        <v>47630.09</v>
      </c>
      <c r="O1151" s="184">
        <v>0</v>
      </c>
      <c r="P1151" s="184">
        <v>0</v>
      </c>
      <c r="Q1151" s="184">
        <v>41216.76</v>
      </c>
      <c r="R1151" s="184">
        <v>52390</v>
      </c>
      <c r="S1151" s="184"/>
      <c r="T1151" s="192">
        <v>41760</v>
      </c>
      <c r="U1151" s="193" t="s">
        <v>57</v>
      </c>
      <c r="V1151" s="39"/>
      <c r="W1151" s="36">
        <v>41216.76</v>
      </c>
      <c r="X1151" s="37">
        <v>0</v>
      </c>
      <c r="Y1151" s="38" t="s">
        <v>61</v>
      </c>
      <c r="Z1151" s="36">
        <v>0</v>
      </c>
      <c r="AA1151" s="164">
        <v>8.0000048614648822E-2</v>
      </c>
      <c r="AC1151" s="165"/>
    </row>
    <row r="1152" spans="1:29" ht="15.75" x14ac:dyDescent="0.25">
      <c r="A1152" s="180" t="s">
        <v>2438</v>
      </c>
      <c r="B1152" s="188" t="s">
        <v>2439</v>
      </c>
      <c r="C1152" s="188"/>
      <c r="D1152" s="176" t="s">
        <v>56</v>
      </c>
      <c r="E1152" s="189">
        <v>41753</v>
      </c>
      <c r="F1152" s="178">
        <v>41759</v>
      </c>
      <c r="G1152" s="180"/>
      <c r="H1152" s="180" t="s">
        <v>78</v>
      </c>
      <c r="I1152" s="180" t="s">
        <v>97</v>
      </c>
      <c r="J1152" s="187">
        <v>6459.96</v>
      </c>
      <c r="K1152" s="191"/>
      <c r="L1152" s="180" t="s">
        <v>67</v>
      </c>
      <c r="M1152" s="180" t="s">
        <v>14</v>
      </c>
      <c r="N1152" s="184">
        <v>123634.18</v>
      </c>
      <c r="O1152" s="184">
        <v>127510</v>
      </c>
      <c r="P1152" s="184">
        <v>0</v>
      </c>
      <c r="Q1152" s="184">
        <v>106987</v>
      </c>
      <c r="R1152" s="184">
        <v>136000</v>
      </c>
      <c r="S1152" s="184"/>
      <c r="T1152" s="192">
        <v>41730</v>
      </c>
      <c r="U1152" s="193">
        <v>0.93757352941176475</v>
      </c>
      <c r="V1152" s="39"/>
      <c r="W1152" s="36">
        <v>106987</v>
      </c>
      <c r="X1152" s="37">
        <v>0</v>
      </c>
      <c r="Y1152" s="38" t="s">
        <v>61</v>
      </c>
      <c r="Z1152" s="36">
        <v>0</v>
      </c>
      <c r="AA1152" s="164">
        <v>8.0000024459256025E-2</v>
      </c>
      <c r="AC1152" s="165"/>
    </row>
    <row r="1153" spans="1:29" ht="15.75" x14ac:dyDescent="0.25">
      <c r="A1153" s="180" t="s">
        <v>2440</v>
      </c>
      <c r="B1153" s="188" t="s">
        <v>2441</v>
      </c>
      <c r="C1153" s="188"/>
      <c r="D1153" s="176" t="s">
        <v>56</v>
      </c>
      <c r="E1153" s="189">
        <v>41830</v>
      </c>
      <c r="F1153" s="178" t="s">
        <v>57</v>
      </c>
      <c r="G1153" s="180"/>
      <c r="H1153" s="180" t="s">
        <v>58</v>
      </c>
      <c r="I1153" s="180" t="s">
        <v>97</v>
      </c>
      <c r="J1153" s="187">
        <v>1564.55</v>
      </c>
      <c r="K1153" s="191"/>
      <c r="L1153" s="180" t="s">
        <v>223</v>
      </c>
      <c r="M1153" s="180" t="s">
        <v>16</v>
      </c>
      <c r="N1153" s="184">
        <v>1997.71</v>
      </c>
      <c r="O1153" s="184">
        <v>33770</v>
      </c>
      <c r="P1153" s="184">
        <v>0</v>
      </c>
      <c r="Q1153" s="184">
        <v>1682</v>
      </c>
      <c r="R1153" s="184">
        <v>35767.71</v>
      </c>
      <c r="S1153" s="184"/>
      <c r="T1153" s="192">
        <v>41821</v>
      </c>
      <c r="U1153" s="193">
        <v>0.9441476683858151</v>
      </c>
      <c r="V1153" s="39"/>
      <c r="W1153" s="36">
        <v>1682</v>
      </c>
      <c r="X1153" s="37">
        <v>0</v>
      </c>
      <c r="Y1153" s="38" t="s">
        <v>61</v>
      </c>
      <c r="Z1153" s="36">
        <v>0</v>
      </c>
      <c r="AA1153" s="164">
        <v>0.10999922210986024</v>
      </c>
      <c r="AC1153" s="165"/>
    </row>
    <row r="1154" spans="1:29" ht="15.75" x14ac:dyDescent="0.25">
      <c r="A1154" s="180" t="s">
        <v>2442</v>
      </c>
      <c r="B1154" s="188" t="s">
        <v>2443</v>
      </c>
      <c r="C1154" s="188"/>
      <c r="D1154" s="176" t="s">
        <v>56</v>
      </c>
      <c r="E1154" s="189">
        <v>41822</v>
      </c>
      <c r="F1154" s="178">
        <v>41831</v>
      </c>
      <c r="G1154" s="180"/>
      <c r="H1154" s="180" t="s">
        <v>78</v>
      </c>
      <c r="I1154" s="180" t="s">
        <v>97</v>
      </c>
      <c r="J1154" s="187">
        <v>6348.81</v>
      </c>
      <c r="K1154" s="191"/>
      <c r="L1154" s="180" t="s">
        <v>60</v>
      </c>
      <c r="M1154" s="180" t="s">
        <v>12</v>
      </c>
      <c r="N1154" s="184">
        <v>70493.56</v>
      </c>
      <c r="O1154" s="184">
        <v>6500</v>
      </c>
      <c r="P1154" s="184">
        <v>0</v>
      </c>
      <c r="Q1154" s="184">
        <v>59353</v>
      </c>
      <c r="R1154" s="184">
        <v>77540</v>
      </c>
      <c r="S1154" s="184"/>
      <c r="T1154" s="192">
        <v>41821</v>
      </c>
      <c r="U1154" s="193">
        <v>8.382770183131287E-2</v>
      </c>
      <c r="V1154" s="39"/>
      <c r="W1154" s="36">
        <v>59353</v>
      </c>
      <c r="X1154" s="37">
        <v>0</v>
      </c>
      <c r="Y1154" s="38" t="s">
        <v>61</v>
      </c>
      <c r="Z1154" s="36">
        <v>0</v>
      </c>
      <c r="AA1154" s="164">
        <v>0.11000002991762736</v>
      </c>
      <c r="AC1154" s="165"/>
    </row>
    <row r="1155" spans="1:29" ht="15.75" x14ac:dyDescent="0.25">
      <c r="A1155" s="180" t="s">
        <v>2444</v>
      </c>
      <c r="B1155" s="188" t="s">
        <v>2445</v>
      </c>
      <c r="C1155" s="188"/>
      <c r="D1155" s="176" t="s">
        <v>56</v>
      </c>
      <c r="E1155" s="189">
        <v>41765</v>
      </c>
      <c r="F1155" s="178">
        <v>41766</v>
      </c>
      <c r="G1155" s="180"/>
      <c r="H1155" s="180" t="s">
        <v>78</v>
      </c>
      <c r="I1155" s="180" t="s">
        <v>97</v>
      </c>
      <c r="J1155" s="187">
        <v>4899.66</v>
      </c>
      <c r="K1155" s="191"/>
      <c r="L1155" s="180" t="s">
        <v>67</v>
      </c>
      <c r="M1155" s="180" t="s">
        <v>14</v>
      </c>
      <c r="N1155" s="184">
        <v>62863.48</v>
      </c>
      <c r="O1155" s="184">
        <v>63760</v>
      </c>
      <c r="P1155" s="184">
        <v>0</v>
      </c>
      <c r="Q1155" s="184">
        <v>54399</v>
      </c>
      <c r="R1155" s="184">
        <v>69150</v>
      </c>
      <c r="S1155" s="184"/>
      <c r="T1155" s="192">
        <v>41760</v>
      </c>
      <c r="U1155" s="193">
        <v>0.92205350686912513</v>
      </c>
      <c r="V1155" s="39"/>
      <c r="W1155" s="36">
        <v>54399</v>
      </c>
      <c r="X1155" s="37">
        <v>0</v>
      </c>
      <c r="Y1155" s="38" t="s">
        <v>61</v>
      </c>
      <c r="Z1155" s="36">
        <v>0</v>
      </c>
      <c r="AA1155" s="164">
        <v>7.9999924407626377E-2</v>
      </c>
      <c r="AC1155" s="165"/>
    </row>
    <row r="1156" spans="1:29" ht="15.75" x14ac:dyDescent="0.25">
      <c r="A1156" s="205" t="s">
        <v>2446</v>
      </c>
      <c r="B1156" s="206" t="s">
        <v>2447</v>
      </c>
      <c r="C1156" s="206"/>
      <c r="D1156" s="176" t="s">
        <v>56</v>
      </c>
      <c r="E1156" s="204">
        <v>41967</v>
      </c>
      <c r="F1156" s="178">
        <v>41970</v>
      </c>
      <c r="G1156" s="180"/>
      <c r="H1156" s="180" t="s">
        <v>78</v>
      </c>
      <c r="I1156" s="205"/>
      <c r="J1156" s="207"/>
      <c r="K1156" s="205"/>
      <c r="L1156" s="205" t="s">
        <v>111</v>
      </c>
      <c r="M1156" s="180" t="s">
        <v>12</v>
      </c>
      <c r="N1156" s="202">
        <v>113864.8</v>
      </c>
      <c r="O1156" s="202">
        <v>4820</v>
      </c>
      <c r="P1156" s="184">
        <v>0</v>
      </c>
      <c r="Q1156" s="184">
        <v>95870</v>
      </c>
      <c r="R1156" s="202">
        <v>172120</v>
      </c>
      <c r="S1156" s="202"/>
      <c r="T1156" s="192">
        <v>41944</v>
      </c>
      <c r="U1156" s="193">
        <v>2.800371833604462E-2</v>
      </c>
      <c r="V1156" s="43"/>
      <c r="W1156" s="36">
        <v>95870</v>
      </c>
      <c r="X1156" s="37">
        <v>0</v>
      </c>
      <c r="Y1156" s="38" t="s">
        <v>61</v>
      </c>
      <c r="Z1156" s="43"/>
      <c r="AA1156" s="164">
        <v>0.11000000974840352</v>
      </c>
      <c r="AC1156" s="165"/>
    </row>
    <row r="1157" spans="1:29" ht="15.75" x14ac:dyDescent="0.25">
      <c r="A1157" s="180" t="s">
        <v>2448</v>
      </c>
      <c r="B1157" s="188" t="s">
        <v>2449</v>
      </c>
      <c r="C1157" s="188"/>
      <c r="D1157" s="176" t="s">
        <v>56</v>
      </c>
      <c r="E1157" s="189">
        <v>41779</v>
      </c>
      <c r="F1157" s="178">
        <v>41782</v>
      </c>
      <c r="G1157" s="180"/>
      <c r="H1157" s="180" t="s">
        <v>78</v>
      </c>
      <c r="I1157" s="180" t="s">
        <v>97</v>
      </c>
      <c r="J1157" s="187">
        <v>4941.2299999999996</v>
      </c>
      <c r="K1157" s="191"/>
      <c r="L1157" s="180" t="s">
        <v>64</v>
      </c>
      <c r="M1157" s="180" t="s">
        <v>12</v>
      </c>
      <c r="N1157" s="184">
        <v>105339.91</v>
      </c>
      <c r="O1157" s="184">
        <v>0</v>
      </c>
      <c r="P1157" s="184">
        <v>0</v>
      </c>
      <c r="Q1157" s="184">
        <v>91156.03</v>
      </c>
      <c r="R1157" s="184">
        <v>115870</v>
      </c>
      <c r="S1157" s="184"/>
      <c r="T1157" s="192">
        <v>41760</v>
      </c>
      <c r="U1157" s="193" t="s">
        <v>57</v>
      </c>
      <c r="V1157" s="39"/>
      <c r="W1157" s="36">
        <v>91156.03</v>
      </c>
      <c r="X1157" s="37">
        <v>0</v>
      </c>
      <c r="Y1157" s="38" t="s">
        <v>61</v>
      </c>
      <c r="Z1157" s="36">
        <v>0</v>
      </c>
      <c r="AA1157" s="164">
        <v>8.0000017757372532E-2</v>
      </c>
      <c r="AC1157" s="165"/>
    </row>
    <row r="1158" spans="1:29" ht="15.75" x14ac:dyDescent="0.25">
      <c r="A1158" s="180" t="s">
        <v>2450</v>
      </c>
      <c r="B1158" s="188" t="s">
        <v>2451</v>
      </c>
      <c r="C1158" s="188"/>
      <c r="D1158" s="176" t="s">
        <v>56</v>
      </c>
      <c r="E1158" s="189">
        <v>41760</v>
      </c>
      <c r="F1158" s="178">
        <v>41779</v>
      </c>
      <c r="G1158" s="180"/>
      <c r="H1158" s="180" t="s">
        <v>78</v>
      </c>
      <c r="I1158" s="180" t="s">
        <v>97</v>
      </c>
      <c r="J1158" s="187">
        <v>5994.56</v>
      </c>
      <c r="K1158" s="191"/>
      <c r="L1158" s="180" t="s">
        <v>111</v>
      </c>
      <c r="M1158" s="180" t="s">
        <v>12</v>
      </c>
      <c r="N1158" s="184">
        <v>107054.53</v>
      </c>
      <c r="O1158" s="184">
        <v>35850</v>
      </c>
      <c r="P1158" s="184">
        <v>0</v>
      </c>
      <c r="Q1158" s="184">
        <v>90136</v>
      </c>
      <c r="R1158" s="184">
        <v>142000</v>
      </c>
      <c r="S1158" s="184"/>
      <c r="T1158" s="192">
        <v>41760</v>
      </c>
      <c r="U1158" s="193">
        <v>0.25246478873239436</v>
      </c>
      <c r="V1158" s="39" t="s">
        <v>654</v>
      </c>
      <c r="W1158" s="36">
        <v>90136</v>
      </c>
      <c r="X1158" s="37">
        <v>0</v>
      </c>
      <c r="Y1158" s="38" t="s">
        <v>61</v>
      </c>
      <c r="Z1158" s="36">
        <v>0</v>
      </c>
      <c r="AA1158" s="164">
        <v>0.11000002903193429</v>
      </c>
      <c r="AC1158" s="165"/>
    </row>
    <row r="1159" spans="1:29" ht="15.75" x14ac:dyDescent="0.25">
      <c r="A1159" s="180" t="s">
        <v>2452</v>
      </c>
      <c r="B1159" s="188" t="s">
        <v>2453</v>
      </c>
      <c r="C1159" s="188"/>
      <c r="D1159" s="176" t="s">
        <v>56</v>
      </c>
      <c r="E1159" s="189">
        <v>41852</v>
      </c>
      <c r="F1159" s="178">
        <v>41852</v>
      </c>
      <c r="G1159" s="180"/>
      <c r="H1159" s="180" t="s">
        <v>78</v>
      </c>
      <c r="I1159" s="180" t="s">
        <v>97</v>
      </c>
      <c r="J1159" s="187">
        <v>4263.0600000000004</v>
      </c>
      <c r="K1159" s="191"/>
      <c r="L1159" s="180" t="s">
        <v>138</v>
      </c>
      <c r="M1159" s="180" t="s">
        <v>12</v>
      </c>
      <c r="N1159" s="184">
        <v>117300.08</v>
      </c>
      <c r="O1159" s="184">
        <v>10910</v>
      </c>
      <c r="P1159" s="184">
        <v>0</v>
      </c>
      <c r="Q1159" s="184">
        <v>98762.38</v>
      </c>
      <c r="R1159" s="184">
        <v>129030</v>
      </c>
      <c r="S1159" s="184"/>
      <c r="T1159" s="192">
        <v>41852</v>
      </c>
      <c r="U1159" s="193">
        <v>8.4553979694644663E-2</v>
      </c>
      <c r="V1159" s="39"/>
      <c r="W1159" s="36">
        <v>98762.38</v>
      </c>
      <c r="X1159" s="37">
        <v>0</v>
      </c>
      <c r="Y1159" s="38" t="s">
        <v>61</v>
      </c>
      <c r="Z1159" s="36">
        <v>0</v>
      </c>
      <c r="AA1159" s="164">
        <v>0.11000001205574628</v>
      </c>
      <c r="AC1159" s="165"/>
    </row>
    <row r="1160" spans="1:29" ht="15.75" x14ac:dyDescent="0.25">
      <c r="A1160" s="180" t="s">
        <v>2454</v>
      </c>
      <c r="B1160" s="188" t="s">
        <v>2455</v>
      </c>
      <c r="C1160" s="188"/>
      <c r="D1160" s="176" t="s">
        <v>56</v>
      </c>
      <c r="E1160" s="189">
        <v>41775</v>
      </c>
      <c r="F1160" s="178">
        <v>41779</v>
      </c>
      <c r="G1160" s="180"/>
      <c r="H1160" s="180" t="s">
        <v>78</v>
      </c>
      <c r="I1160" s="180" t="s">
        <v>97</v>
      </c>
      <c r="J1160" s="187">
        <v>2744.74</v>
      </c>
      <c r="K1160" s="191"/>
      <c r="L1160" s="180" t="s">
        <v>60</v>
      </c>
      <c r="M1160" s="180" t="s">
        <v>12</v>
      </c>
      <c r="N1160" s="184">
        <v>57385.760000000002</v>
      </c>
      <c r="O1160" s="184">
        <v>0</v>
      </c>
      <c r="P1160" s="184">
        <v>0</v>
      </c>
      <c r="Q1160" s="184">
        <v>49658.84</v>
      </c>
      <c r="R1160" s="184">
        <v>72360</v>
      </c>
      <c r="S1160" s="184"/>
      <c r="T1160" s="192">
        <v>41760</v>
      </c>
      <c r="U1160" s="193" t="s">
        <v>57</v>
      </c>
      <c r="V1160" s="39"/>
      <c r="W1160" s="36">
        <v>49658.84</v>
      </c>
      <c r="X1160" s="37">
        <v>0</v>
      </c>
      <c r="Y1160" s="38" t="s">
        <v>61</v>
      </c>
      <c r="Z1160" s="36">
        <v>0</v>
      </c>
      <c r="AA1160" s="164">
        <v>8.0000084614726408E-2</v>
      </c>
      <c r="AC1160" s="165"/>
    </row>
    <row r="1161" spans="1:29" ht="15.75" x14ac:dyDescent="0.25">
      <c r="A1161" s="180" t="s">
        <v>2456</v>
      </c>
      <c r="B1161" s="188" t="s">
        <v>2457</v>
      </c>
      <c r="C1161" s="188"/>
      <c r="D1161" s="176" t="s">
        <v>56</v>
      </c>
      <c r="E1161" s="189">
        <v>41780</v>
      </c>
      <c r="F1161" s="178" t="s">
        <v>57</v>
      </c>
      <c r="G1161" s="180"/>
      <c r="H1161" s="180" t="s">
        <v>58</v>
      </c>
      <c r="I1161" s="180" t="s">
        <v>97</v>
      </c>
      <c r="J1161" s="187">
        <v>2866.78</v>
      </c>
      <c r="K1161" s="191"/>
      <c r="L1161" s="180" t="s">
        <v>67</v>
      </c>
      <c r="M1161" s="180" t="s">
        <v>14</v>
      </c>
      <c r="N1161" s="184">
        <v>22689.05</v>
      </c>
      <c r="O1161" s="184">
        <v>22720</v>
      </c>
      <c r="P1161" s="184">
        <v>0</v>
      </c>
      <c r="Q1161" s="184">
        <v>19634</v>
      </c>
      <c r="R1161" s="184">
        <v>24960</v>
      </c>
      <c r="S1161" s="184"/>
      <c r="T1161" s="192">
        <v>41760</v>
      </c>
      <c r="U1161" s="193">
        <v>0.91025641025641024</v>
      </c>
      <c r="V1161" s="39"/>
      <c r="W1161" s="36">
        <v>19634</v>
      </c>
      <c r="X1161" s="37">
        <v>0</v>
      </c>
      <c r="Y1161" s="38" t="s">
        <v>61</v>
      </c>
      <c r="Z1161" s="36">
        <v>0</v>
      </c>
      <c r="AA1161" s="164">
        <v>7.9999980959978734E-2</v>
      </c>
      <c r="AC1161" s="165"/>
    </row>
    <row r="1162" spans="1:29" ht="15.75" x14ac:dyDescent="0.25">
      <c r="A1162" s="180" t="s">
        <v>2458</v>
      </c>
      <c r="B1162" s="188" t="s">
        <v>2459</v>
      </c>
      <c r="C1162" s="188"/>
      <c r="D1162" s="176" t="s">
        <v>56</v>
      </c>
      <c r="E1162" s="189">
        <v>41873</v>
      </c>
      <c r="F1162" s="178">
        <v>41879</v>
      </c>
      <c r="G1162" s="180"/>
      <c r="H1162" s="180" t="s">
        <v>78</v>
      </c>
      <c r="I1162" s="180" t="s">
        <v>97</v>
      </c>
      <c r="J1162" s="187"/>
      <c r="K1162" s="191"/>
      <c r="L1162" s="180" t="s">
        <v>79</v>
      </c>
      <c r="M1162" s="180" t="s">
        <v>12</v>
      </c>
      <c r="N1162" s="184">
        <v>241783.53</v>
      </c>
      <c r="O1162" s="184">
        <v>58460</v>
      </c>
      <c r="P1162" s="184">
        <v>0</v>
      </c>
      <c r="Q1162" s="184">
        <v>203572.9</v>
      </c>
      <c r="R1162" s="184">
        <v>282930</v>
      </c>
      <c r="S1162" s="184"/>
      <c r="T1162" s="192">
        <v>41852</v>
      </c>
      <c r="U1162" s="193">
        <v>0.20662354646025519</v>
      </c>
      <c r="V1162" s="39"/>
      <c r="W1162" s="36">
        <v>203572.9</v>
      </c>
      <c r="X1162" s="37">
        <v>0</v>
      </c>
      <c r="Y1162" s="38" t="s">
        <v>61</v>
      </c>
      <c r="Z1162" s="36">
        <v>0</v>
      </c>
      <c r="AA1162" s="164">
        <v>0.10999998471235828</v>
      </c>
      <c r="AC1162" s="165"/>
    </row>
    <row r="1163" spans="1:29" ht="15.75" x14ac:dyDescent="0.25">
      <c r="A1163" s="180" t="s">
        <v>2460</v>
      </c>
      <c r="B1163" s="188" t="s">
        <v>2461</v>
      </c>
      <c r="C1163" s="188"/>
      <c r="D1163" s="176" t="s">
        <v>56</v>
      </c>
      <c r="E1163" s="189">
        <v>41872</v>
      </c>
      <c r="F1163" s="178" t="s">
        <v>57</v>
      </c>
      <c r="G1163" s="180"/>
      <c r="H1163" s="180" t="s">
        <v>58</v>
      </c>
      <c r="I1163" s="180" t="s">
        <v>97</v>
      </c>
      <c r="J1163" s="187"/>
      <c r="K1163" s="191"/>
      <c r="L1163" s="180" t="s">
        <v>67</v>
      </c>
      <c r="M1163" s="180" t="s">
        <v>14</v>
      </c>
      <c r="N1163" s="184">
        <v>29181.79</v>
      </c>
      <c r="O1163" s="184">
        <v>31520</v>
      </c>
      <c r="P1163" s="184">
        <v>0</v>
      </c>
      <c r="Q1163" s="184">
        <v>24570</v>
      </c>
      <c r="R1163" s="184">
        <v>32100</v>
      </c>
      <c r="S1163" s="184"/>
      <c r="T1163" s="192">
        <v>41852</v>
      </c>
      <c r="U1163" s="193">
        <v>0.98193146417445487</v>
      </c>
      <c r="V1163" s="39"/>
      <c r="W1163" s="36">
        <v>24570</v>
      </c>
      <c r="X1163" s="37">
        <v>0</v>
      </c>
      <c r="Y1163" s="38" t="s">
        <v>61</v>
      </c>
      <c r="Z1163" s="36">
        <v>0</v>
      </c>
      <c r="AA1163" s="164">
        <v>0.11000003803742131</v>
      </c>
      <c r="AC1163" s="165"/>
    </row>
    <row r="1164" spans="1:29" ht="15.75" x14ac:dyDescent="0.25">
      <c r="A1164" s="180" t="s">
        <v>2462</v>
      </c>
      <c r="B1164" s="188" t="s">
        <v>2463</v>
      </c>
      <c r="C1164" s="188"/>
      <c r="D1164" s="176" t="s">
        <v>56</v>
      </c>
      <c r="E1164" s="189">
        <v>41780</v>
      </c>
      <c r="F1164" s="178">
        <v>41787</v>
      </c>
      <c r="G1164" s="180"/>
      <c r="H1164" s="180" t="s">
        <v>78</v>
      </c>
      <c r="I1164" s="180" t="s">
        <v>97</v>
      </c>
      <c r="J1164" s="187">
        <v>2307.54</v>
      </c>
      <c r="K1164" s="191"/>
      <c r="L1164" s="180" t="s">
        <v>64</v>
      </c>
      <c r="M1164" s="180" t="s">
        <v>12</v>
      </c>
      <c r="N1164" s="184">
        <v>52063.56</v>
      </c>
      <c r="O1164" s="184">
        <v>2300</v>
      </c>
      <c r="P1164" s="184">
        <v>0</v>
      </c>
      <c r="Q1164" s="184">
        <v>45053.27</v>
      </c>
      <c r="R1164" s="184">
        <v>70180</v>
      </c>
      <c r="S1164" s="184"/>
      <c r="T1164" s="192">
        <v>41760</v>
      </c>
      <c r="U1164" s="193">
        <v>3.2772869763465377E-2</v>
      </c>
      <c r="V1164" s="39"/>
      <c r="W1164" s="36">
        <v>45053.27</v>
      </c>
      <c r="X1164" s="37">
        <v>0</v>
      </c>
      <c r="Y1164" s="38" t="s">
        <v>61</v>
      </c>
      <c r="Z1164" s="36">
        <v>0</v>
      </c>
      <c r="AA1164" s="164">
        <v>8.0000024643724466E-2</v>
      </c>
      <c r="AC1164" s="165"/>
    </row>
    <row r="1165" spans="1:29" ht="15.75" x14ac:dyDescent="0.25">
      <c r="A1165" s="180" t="s">
        <v>2464</v>
      </c>
      <c r="B1165" s="188" t="s">
        <v>2465</v>
      </c>
      <c r="C1165" s="188"/>
      <c r="D1165" s="176" t="s">
        <v>56</v>
      </c>
      <c r="E1165" s="189">
        <v>41766</v>
      </c>
      <c r="F1165" s="178">
        <v>41771</v>
      </c>
      <c r="G1165" s="180"/>
      <c r="H1165" s="180" t="s">
        <v>78</v>
      </c>
      <c r="I1165" s="180" t="s">
        <v>97</v>
      </c>
      <c r="J1165" s="187">
        <v>55284.85</v>
      </c>
      <c r="K1165" s="191"/>
      <c r="L1165" s="180" t="s">
        <v>111</v>
      </c>
      <c r="M1165" s="180" t="s">
        <v>12</v>
      </c>
      <c r="N1165" s="184">
        <v>99775.66</v>
      </c>
      <c r="O1165" s="184">
        <v>0</v>
      </c>
      <c r="P1165" s="184">
        <v>0</v>
      </c>
      <c r="Q1165" s="184">
        <v>86341</v>
      </c>
      <c r="R1165" s="184">
        <v>126720</v>
      </c>
      <c r="S1165" s="184"/>
      <c r="T1165" s="192">
        <v>41760</v>
      </c>
      <c r="U1165" s="193" t="s">
        <v>57</v>
      </c>
      <c r="V1165" s="39"/>
      <c r="W1165" s="36">
        <v>86341</v>
      </c>
      <c r="X1165" s="37">
        <v>0</v>
      </c>
      <c r="Y1165" s="38" t="s">
        <v>61</v>
      </c>
      <c r="Z1165" s="36">
        <v>0</v>
      </c>
      <c r="AA1165" s="164">
        <v>8.0000004329713326E-2</v>
      </c>
      <c r="AC1165" s="165"/>
    </row>
    <row r="1166" spans="1:29" ht="15.75" x14ac:dyDescent="0.25">
      <c r="A1166" s="180" t="s">
        <v>2466</v>
      </c>
      <c r="B1166" s="188" t="s">
        <v>2467</v>
      </c>
      <c r="C1166" s="188"/>
      <c r="D1166" s="176" t="s">
        <v>56</v>
      </c>
      <c r="E1166" s="189">
        <v>41824</v>
      </c>
      <c r="F1166" s="178">
        <v>41838</v>
      </c>
      <c r="G1166" s="180"/>
      <c r="H1166" s="180" t="s">
        <v>78</v>
      </c>
      <c r="I1166" s="180" t="s">
        <v>97</v>
      </c>
      <c r="J1166" s="187">
        <v>6320.38</v>
      </c>
      <c r="K1166" s="191"/>
      <c r="L1166" s="180" t="s">
        <v>111</v>
      </c>
      <c r="M1166" s="180" t="s">
        <v>12</v>
      </c>
      <c r="N1166" s="184">
        <v>126341.59</v>
      </c>
      <c r="O1166" s="184">
        <v>78250</v>
      </c>
      <c r="P1166" s="184">
        <v>0</v>
      </c>
      <c r="Q1166" s="184">
        <v>106375</v>
      </c>
      <c r="R1166" s="184">
        <v>155260</v>
      </c>
      <c r="S1166" s="184"/>
      <c r="T1166" s="192">
        <v>41821</v>
      </c>
      <c r="U1166" s="193">
        <v>0.50399330155867572</v>
      </c>
      <c r="V1166" s="39"/>
      <c r="W1166" s="36">
        <v>106375</v>
      </c>
      <c r="X1166" s="37">
        <v>0</v>
      </c>
      <c r="Y1166" s="38" t="s">
        <v>61</v>
      </c>
      <c r="Z1166" s="36">
        <v>0</v>
      </c>
      <c r="AA1166" s="164">
        <v>0.11000002196426406</v>
      </c>
      <c r="AC1166" s="165"/>
    </row>
    <row r="1167" spans="1:29" ht="15.75" x14ac:dyDescent="0.25">
      <c r="A1167" s="180" t="s">
        <v>2468</v>
      </c>
      <c r="B1167" s="188" t="s">
        <v>2469</v>
      </c>
      <c r="C1167" s="188"/>
      <c r="D1167" s="176" t="s">
        <v>56</v>
      </c>
      <c r="E1167" s="189">
        <v>41835</v>
      </c>
      <c r="F1167" s="178">
        <v>41843</v>
      </c>
      <c r="G1167" s="180"/>
      <c r="H1167" s="180" t="s">
        <v>78</v>
      </c>
      <c r="I1167" s="180" t="s">
        <v>97</v>
      </c>
      <c r="J1167" s="187">
        <v>9351.61</v>
      </c>
      <c r="K1167" s="191"/>
      <c r="L1167" s="180" t="s">
        <v>111</v>
      </c>
      <c r="M1167" s="180" t="s">
        <v>12</v>
      </c>
      <c r="N1167" s="184">
        <v>254815.1</v>
      </c>
      <c r="O1167" s="184">
        <v>66750</v>
      </c>
      <c r="P1167" s="184">
        <v>30715</v>
      </c>
      <c r="Q1167" s="184">
        <v>214545</v>
      </c>
      <c r="R1167" s="184">
        <v>304530</v>
      </c>
      <c r="S1167" s="184"/>
      <c r="T1167" s="192">
        <v>41821</v>
      </c>
      <c r="U1167" s="193">
        <v>0.21919022756378681</v>
      </c>
      <c r="V1167" s="39"/>
      <c r="W1167" s="36">
        <v>214545</v>
      </c>
      <c r="X1167" s="37">
        <v>0</v>
      </c>
      <c r="Y1167" s="38" t="s">
        <v>61</v>
      </c>
      <c r="Z1167" s="36">
        <v>0</v>
      </c>
      <c r="AA1167" s="164">
        <v>0.11000001524634939</v>
      </c>
      <c r="AC1167" s="165"/>
    </row>
    <row r="1168" spans="1:29" ht="15.75" x14ac:dyDescent="0.25">
      <c r="A1168" s="180" t="s">
        <v>2470</v>
      </c>
      <c r="B1168" s="188" t="s">
        <v>2471</v>
      </c>
      <c r="C1168" s="188"/>
      <c r="D1168" s="176" t="s">
        <v>56</v>
      </c>
      <c r="E1168" s="189">
        <v>41772</v>
      </c>
      <c r="F1168" s="178" t="s">
        <v>57</v>
      </c>
      <c r="G1168" s="180"/>
      <c r="H1168" s="180" t="s">
        <v>58</v>
      </c>
      <c r="I1168" s="180" t="s">
        <v>97</v>
      </c>
      <c r="J1168" s="187">
        <v>2033.21</v>
      </c>
      <c r="K1168" s="191"/>
      <c r="L1168" s="180" t="s">
        <v>79</v>
      </c>
      <c r="M1168" s="180" t="s">
        <v>12</v>
      </c>
      <c r="N1168" s="184">
        <v>12547.5</v>
      </c>
      <c r="O1168" s="184">
        <v>13800</v>
      </c>
      <c r="P1168" s="184">
        <v>0</v>
      </c>
      <c r="Q1168" s="184">
        <v>10858</v>
      </c>
      <c r="R1168" s="184">
        <v>13800</v>
      </c>
      <c r="S1168" s="184"/>
      <c r="T1168" s="192">
        <v>41760</v>
      </c>
      <c r="U1168" s="193">
        <v>1</v>
      </c>
      <c r="V1168" s="39"/>
      <c r="W1168" s="36">
        <v>10858</v>
      </c>
      <c r="X1168" s="37">
        <v>0</v>
      </c>
      <c r="Y1168" s="38" t="s">
        <v>61</v>
      </c>
      <c r="Z1168" s="36">
        <v>0</v>
      </c>
      <c r="AA1168" s="164">
        <v>7.9999586850128201E-2</v>
      </c>
      <c r="AC1168" s="165"/>
    </row>
    <row r="1169" spans="1:29" ht="15.75" x14ac:dyDescent="0.25">
      <c r="A1169" s="180" t="s">
        <v>2472</v>
      </c>
      <c r="B1169" s="188" t="s">
        <v>2473</v>
      </c>
      <c r="C1169" s="188"/>
      <c r="D1169" s="176" t="s">
        <v>56</v>
      </c>
      <c r="E1169" s="189">
        <v>41787</v>
      </c>
      <c r="F1169" s="178">
        <v>41795</v>
      </c>
      <c r="G1169" s="180"/>
      <c r="H1169" s="180" t="s">
        <v>78</v>
      </c>
      <c r="I1169" s="180" t="s">
        <v>97</v>
      </c>
      <c r="J1169" s="187">
        <v>55134.06</v>
      </c>
      <c r="K1169" s="191"/>
      <c r="L1169" s="180" t="s">
        <v>67</v>
      </c>
      <c r="M1169" s="180" t="s">
        <v>14</v>
      </c>
      <c r="N1169" s="184">
        <v>57780</v>
      </c>
      <c r="O1169" s="184">
        <v>63560</v>
      </c>
      <c r="P1169" s="184">
        <v>0</v>
      </c>
      <c r="Q1169" s="184">
        <v>50000</v>
      </c>
      <c r="R1169" s="184">
        <v>63560</v>
      </c>
      <c r="S1169" s="184"/>
      <c r="T1169" s="192">
        <v>41760</v>
      </c>
      <c r="U1169" s="193">
        <v>1</v>
      </c>
      <c r="V1169" s="39"/>
      <c r="W1169" s="36">
        <v>50000</v>
      </c>
      <c r="X1169" s="37">
        <v>0</v>
      </c>
      <c r="Y1169" s="38" t="s">
        <v>61</v>
      </c>
      <c r="Z1169" s="36">
        <v>0</v>
      </c>
      <c r="AA1169" s="164">
        <v>8.0000000000000071E-2</v>
      </c>
      <c r="AC1169" s="165"/>
    </row>
    <row r="1170" spans="1:29" ht="15.75" x14ac:dyDescent="0.25">
      <c r="A1170" s="180" t="s">
        <v>2474</v>
      </c>
      <c r="B1170" s="188" t="s">
        <v>2475</v>
      </c>
      <c r="C1170" s="188"/>
      <c r="D1170" s="176" t="s">
        <v>56</v>
      </c>
      <c r="E1170" s="189">
        <v>41775</v>
      </c>
      <c r="F1170" s="178" t="s">
        <v>57</v>
      </c>
      <c r="G1170" s="180"/>
      <c r="H1170" s="180" t="s">
        <v>58</v>
      </c>
      <c r="I1170" s="180" t="s">
        <v>97</v>
      </c>
      <c r="J1170" s="187">
        <v>7600.87</v>
      </c>
      <c r="K1170" s="191"/>
      <c r="L1170" s="180" t="s">
        <v>67</v>
      </c>
      <c r="M1170" s="180" t="s">
        <v>14</v>
      </c>
      <c r="N1170" s="184">
        <v>19981.48</v>
      </c>
      <c r="O1170" s="184">
        <v>21070</v>
      </c>
      <c r="P1170" s="184">
        <v>0</v>
      </c>
      <c r="Q1170" s="184">
        <v>17291</v>
      </c>
      <c r="R1170" s="184">
        <v>21980</v>
      </c>
      <c r="S1170" s="184"/>
      <c r="T1170" s="192">
        <v>41760</v>
      </c>
      <c r="U1170" s="193">
        <v>0.95859872611464969</v>
      </c>
      <c r="V1170" s="39"/>
      <c r="W1170" s="36">
        <v>17291</v>
      </c>
      <c r="X1170" s="37">
        <v>0</v>
      </c>
      <c r="Y1170" s="38" t="s">
        <v>61</v>
      </c>
      <c r="Z1170" s="36">
        <v>0</v>
      </c>
      <c r="AA1170" s="164">
        <v>8.0000021620020512E-2</v>
      </c>
      <c r="AC1170" s="165"/>
    </row>
    <row r="1171" spans="1:29" ht="15.75" x14ac:dyDescent="0.25">
      <c r="A1171" s="180" t="s">
        <v>2476</v>
      </c>
      <c r="B1171" s="188" t="s">
        <v>2477</v>
      </c>
      <c r="C1171" s="188"/>
      <c r="D1171" s="176" t="s">
        <v>535</v>
      </c>
      <c r="E1171" s="189">
        <v>41848</v>
      </c>
      <c r="F1171" s="178" t="s">
        <v>536</v>
      </c>
      <c r="G1171" s="180"/>
      <c r="H1171" s="180" t="s">
        <v>78</v>
      </c>
      <c r="I1171" s="180" t="s">
        <v>97</v>
      </c>
      <c r="J1171" s="187">
        <v>9643.4</v>
      </c>
      <c r="K1171" s="191"/>
      <c r="L1171" s="180" t="s">
        <v>79</v>
      </c>
      <c r="M1171" s="180" t="s">
        <v>12</v>
      </c>
      <c r="N1171" s="184">
        <v>106471.32</v>
      </c>
      <c r="O1171" s="184">
        <v>0</v>
      </c>
      <c r="P1171" s="184">
        <v>0</v>
      </c>
      <c r="Q1171" s="184">
        <v>89644.96</v>
      </c>
      <c r="R1171" s="184">
        <v>117120</v>
      </c>
      <c r="S1171" s="184"/>
      <c r="T1171" s="192">
        <v>41821</v>
      </c>
      <c r="U1171" s="193" t="s">
        <v>57</v>
      </c>
      <c r="V1171" s="39"/>
      <c r="W1171" s="36">
        <v>89644.96</v>
      </c>
      <c r="X1171" s="37">
        <v>0</v>
      </c>
      <c r="Y1171" s="38" t="s">
        <v>61</v>
      </c>
      <c r="Z1171" s="36">
        <v>0</v>
      </c>
      <c r="AA1171" s="164">
        <v>0.11000001050874553</v>
      </c>
      <c r="AC1171" s="165"/>
    </row>
    <row r="1172" spans="1:29" ht="15.75" x14ac:dyDescent="0.25">
      <c r="A1172" s="180" t="s">
        <v>2478</v>
      </c>
      <c r="B1172" s="188" t="s">
        <v>2479</v>
      </c>
      <c r="C1172" s="188"/>
      <c r="D1172" s="176" t="s">
        <v>56</v>
      </c>
      <c r="E1172" s="189">
        <v>41772</v>
      </c>
      <c r="F1172" s="178" t="s">
        <v>57</v>
      </c>
      <c r="G1172" s="180"/>
      <c r="H1172" s="180" t="s">
        <v>58</v>
      </c>
      <c r="I1172" s="180" t="s">
        <v>97</v>
      </c>
      <c r="J1172" s="187">
        <v>1674.21</v>
      </c>
      <c r="K1172" s="191"/>
      <c r="L1172" s="180" t="s">
        <v>67</v>
      </c>
      <c r="M1172" s="180" t="s">
        <v>14</v>
      </c>
      <c r="N1172" s="184">
        <v>15263.13</v>
      </c>
      <c r="O1172" s="184">
        <v>10480</v>
      </c>
      <c r="P1172" s="184">
        <v>0</v>
      </c>
      <c r="Q1172" s="184">
        <v>12851</v>
      </c>
      <c r="R1172" s="184">
        <v>16790</v>
      </c>
      <c r="S1172" s="184"/>
      <c r="T1172" s="192">
        <v>41760</v>
      </c>
      <c r="U1172" s="193">
        <v>0.62418106015485408</v>
      </c>
      <c r="V1172" s="39" t="s">
        <v>654</v>
      </c>
      <c r="W1172" s="36">
        <v>12851</v>
      </c>
      <c r="X1172" s="37">
        <v>0</v>
      </c>
      <c r="Y1172" s="38" t="s">
        <v>61</v>
      </c>
      <c r="Z1172" s="36">
        <v>0</v>
      </c>
      <c r="AA1172" s="164">
        <v>0.10999980364450335</v>
      </c>
      <c r="AC1172" s="165"/>
    </row>
    <row r="1173" spans="1:29" ht="15.75" x14ac:dyDescent="0.25">
      <c r="A1173" s="180" t="s">
        <v>2480</v>
      </c>
      <c r="B1173" s="188" t="s">
        <v>2481</v>
      </c>
      <c r="C1173" s="188"/>
      <c r="D1173" s="176" t="s">
        <v>56</v>
      </c>
      <c r="E1173" s="189">
        <v>41772</v>
      </c>
      <c r="F1173" s="178" t="s">
        <v>57</v>
      </c>
      <c r="G1173" s="180"/>
      <c r="H1173" s="180" t="s">
        <v>58</v>
      </c>
      <c r="I1173" s="180" t="s">
        <v>97</v>
      </c>
      <c r="J1173" s="187">
        <v>1944.64</v>
      </c>
      <c r="K1173" s="191"/>
      <c r="L1173" s="180" t="s">
        <v>235</v>
      </c>
      <c r="M1173" s="180" t="s">
        <v>12</v>
      </c>
      <c r="N1173" s="184">
        <v>32849.25</v>
      </c>
      <c r="O1173" s="184">
        <v>2740</v>
      </c>
      <c r="P1173" s="184">
        <v>0</v>
      </c>
      <c r="Q1173" s="184">
        <v>28426.14</v>
      </c>
      <c r="R1173" s="184">
        <v>36130</v>
      </c>
      <c r="S1173" s="184"/>
      <c r="T1173" s="192">
        <v>41760</v>
      </c>
      <c r="U1173" s="193">
        <v>7.5837254359258241E-2</v>
      </c>
      <c r="V1173" s="39"/>
      <c r="W1173" s="36">
        <v>28426.14</v>
      </c>
      <c r="X1173" s="37">
        <v>0</v>
      </c>
      <c r="Y1173" s="38" t="s">
        <v>61</v>
      </c>
      <c r="Z1173" s="36">
        <v>0</v>
      </c>
      <c r="AA1173" s="164">
        <v>8.00000860074499E-2</v>
      </c>
      <c r="AC1173" s="165"/>
    </row>
    <row r="1174" spans="1:29" ht="15.75" x14ac:dyDescent="0.25">
      <c r="A1174" s="180" t="s">
        <v>2482</v>
      </c>
      <c r="B1174" s="188" t="s">
        <v>2483</v>
      </c>
      <c r="C1174" s="188"/>
      <c r="D1174" s="176" t="s">
        <v>56</v>
      </c>
      <c r="E1174" s="189">
        <v>41772</v>
      </c>
      <c r="F1174" s="178" t="s">
        <v>57</v>
      </c>
      <c r="G1174" s="180"/>
      <c r="H1174" s="180" t="s">
        <v>58</v>
      </c>
      <c r="I1174" s="180" t="s">
        <v>103</v>
      </c>
      <c r="J1174" s="187">
        <v>7084.41</v>
      </c>
      <c r="K1174" s="191"/>
      <c r="L1174" s="180" t="s">
        <v>129</v>
      </c>
      <c r="M1174" s="180" t="s">
        <v>13</v>
      </c>
      <c r="N1174" s="184">
        <v>10685.83</v>
      </c>
      <c r="O1174" s="184">
        <v>0</v>
      </c>
      <c r="P1174" s="184">
        <v>0</v>
      </c>
      <c r="Q1174" s="184">
        <v>9247</v>
      </c>
      <c r="R1174" s="184">
        <v>11750</v>
      </c>
      <c r="S1174" s="184"/>
      <c r="T1174" s="192">
        <v>41760</v>
      </c>
      <c r="U1174" s="193" t="s">
        <v>57</v>
      </c>
      <c r="V1174" s="39"/>
      <c r="W1174" s="36">
        <v>9247</v>
      </c>
      <c r="X1174" s="37">
        <v>0</v>
      </c>
      <c r="Y1174" s="38" t="s">
        <v>61</v>
      </c>
      <c r="Z1174" s="36">
        <v>0</v>
      </c>
      <c r="AA1174" s="164">
        <v>7.9999676581139267E-2</v>
      </c>
      <c r="AC1174" s="165"/>
    </row>
    <row r="1175" spans="1:29" ht="15.75" x14ac:dyDescent="0.25">
      <c r="A1175" s="180" t="s">
        <v>2484</v>
      </c>
      <c r="B1175" s="188" t="s">
        <v>2485</v>
      </c>
      <c r="C1175" s="188"/>
      <c r="D1175" s="176" t="s">
        <v>56</v>
      </c>
      <c r="E1175" s="189">
        <v>41785</v>
      </c>
      <c r="F1175" s="178">
        <v>41795</v>
      </c>
      <c r="G1175" s="180"/>
      <c r="H1175" s="180" t="s">
        <v>78</v>
      </c>
      <c r="I1175" s="180" t="s">
        <v>97</v>
      </c>
      <c r="J1175" s="187">
        <v>3947.16</v>
      </c>
      <c r="K1175" s="191"/>
      <c r="L1175" s="180" t="s">
        <v>111</v>
      </c>
      <c r="M1175" s="180" t="s">
        <v>12</v>
      </c>
      <c r="N1175" s="184">
        <v>168095.89</v>
      </c>
      <c r="O1175" s="184">
        <v>0</v>
      </c>
      <c r="P1175" s="184">
        <v>0</v>
      </c>
      <c r="Q1175" s="184">
        <v>145462</v>
      </c>
      <c r="R1175" s="184">
        <v>201880</v>
      </c>
      <c r="S1175" s="184"/>
      <c r="T1175" s="192">
        <v>41760</v>
      </c>
      <c r="U1175" s="193" t="s">
        <v>57</v>
      </c>
      <c r="V1175" s="39"/>
      <c r="W1175" s="36">
        <v>145462</v>
      </c>
      <c r="X1175" s="37">
        <v>0</v>
      </c>
      <c r="Y1175" s="38" t="s">
        <v>61</v>
      </c>
      <c r="Z1175" s="36">
        <v>0</v>
      </c>
      <c r="AA1175" s="164">
        <v>8.0000017989732219E-2</v>
      </c>
      <c r="AC1175" s="165"/>
    </row>
    <row r="1176" spans="1:29" ht="15.75" x14ac:dyDescent="0.25">
      <c r="A1176" s="180" t="s">
        <v>2486</v>
      </c>
      <c r="B1176" s="188" t="s">
        <v>2487</v>
      </c>
      <c r="C1176" s="188"/>
      <c r="D1176" s="176" t="s">
        <v>56</v>
      </c>
      <c r="E1176" s="189">
        <v>41817</v>
      </c>
      <c r="F1176" s="178" t="s">
        <v>57</v>
      </c>
      <c r="G1176" s="180"/>
      <c r="H1176" s="180" t="s">
        <v>58</v>
      </c>
      <c r="I1176" s="180" t="s">
        <v>97</v>
      </c>
      <c r="J1176" s="187">
        <v>2756.73</v>
      </c>
      <c r="K1176" s="191"/>
      <c r="L1176" s="180" t="s">
        <v>67</v>
      </c>
      <c r="M1176" s="180" t="s">
        <v>14</v>
      </c>
      <c r="N1176" s="184">
        <v>49391.69</v>
      </c>
      <c r="O1176" s="184">
        <v>41080</v>
      </c>
      <c r="P1176" s="184">
        <v>0</v>
      </c>
      <c r="Q1176" s="184">
        <v>41586</v>
      </c>
      <c r="R1176" s="184">
        <v>54330</v>
      </c>
      <c r="S1176" s="184"/>
      <c r="T1176" s="192">
        <v>41791</v>
      </c>
      <c r="U1176" s="193">
        <v>0.75612000736241491</v>
      </c>
      <c r="V1176" s="39"/>
      <c r="W1176" s="36">
        <v>41586</v>
      </c>
      <c r="X1176" s="37">
        <v>0</v>
      </c>
      <c r="Y1176" s="38" t="s">
        <v>61</v>
      </c>
      <c r="Z1176" s="36">
        <v>0</v>
      </c>
      <c r="AA1176" s="164">
        <v>0.10999995055848677</v>
      </c>
      <c r="AC1176" s="165"/>
    </row>
    <row r="1177" spans="1:29" ht="15.75" x14ac:dyDescent="0.25">
      <c r="A1177" s="180" t="s">
        <v>2488</v>
      </c>
      <c r="B1177" s="188" t="s">
        <v>2489</v>
      </c>
      <c r="C1177" s="188"/>
      <c r="D1177" s="176" t="s">
        <v>56</v>
      </c>
      <c r="E1177" s="189">
        <v>41782</v>
      </c>
      <c r="F1177" s="178" t="s">
        <v>57</v>
      </c>
      <c r="G1177" s="180"/>
      <c r="H1177" s="180" t="s">
        <v>58</v>
      </c>
      <c r="I1177" s="180" t="s">
        <v>97</v>
      </c>
      <c r="J1177" s="187">
        <v>3088.24</v>
      </c>
      <c r="K1177" s="191"/>
      <c r="L1177" s="180" t="s">
        <v>67</v>
      </c>
      <c r="M1177" s="180" t="s">
        <v>14</v>
      </c>
      <c r="N1177" s="184">
        <v>33021.269999999997</v>
      </c>
      <c r="O1177" s="184">
        <v>20670</v>
      </c>
      <c r="P1177" s="184">
        <v>0</v>
      </c>
      <c r="Q1177" s="184">
        <v>28575</v>
      </c>
      <c r="R1177" s="184">
        <v>36320</v>
      </c>
      <c r="S1177" s="184"/>
      <c r="T1177" s="192">
        <v>41760</v>
      </c>
      <c r="U1177" s="193">
        <v>0.56910792951541855</v>
      </c>
      <c r="V1177" s="39"/>
      <c r="W1177" s="36">
        <v>28575</v>
      </c>
      <c r="X1177" s="37">
        <v>0</v>
      </c>
      <c r="Y1177" s="38" t="s">
        <v>61</v>
      </c>
      <c r="Z1177" s="36">
        <v>0</v>
      </c>
      <c r="AA1177" s="164">
        <v>7.9999999999999849E-2</v>
      </c>
      <c r="AC1177" s="165"/>
    </row>
    <row r="1178" spans="1:29" ht="15.75" x14ac:dyDescent="0.25">
      <c r="A1178" s="180" t="s">
        <v>2490</v>
      </c>
      <c r="B1178" s="188" t="s">
        <v>2491</v>
      </c>
      <c r="C1178" s="188"/>
      <c r="D1178" s="176" t="s">
        <v>56</v>
      </c>
      <c r="E1178" s="189">
        <v>41775</v>
      </c>
      <c r="F1178" s="178" t="s">
        <v>57</v>
      </c>
      <c r="G1178" s="180"/>
      <c r="H1178" s="180" t="s">
        <v>58</v>
      </c>
      <c r="I1178" s="180" t="s">
        <v>97</v>
      </c>
      <c r="J1178" s="187">
        <v>1971.43</v>
      </c>
      <c r="K1178" s="191"/>
      <c r="L1178" s="180" t="s">
        <v>60</v>
      </c>
      <c r="M1178" s="180" t="s">
        <v>12</v>
      </c>
      <c r="N1178" s="184">
        <v>31475.3</v>
      </c>
      <c r="O1178" s="184">
        <v>0</v>
      </c>
      <c r="P1178" s="184">
        <v>0</v>
      </c>
      <c r="Q1178" s="184">
        <v>27237.19</v>
      </c>
      <c r="R1178" s="184">
        <v>43380</v>
      </c>
      <c r="S1178" s="184"/>
      <c r="T1178" s="192">
        <v>41760</v>
      </c>
      <c r="U1178" s="193" t="s">
        <v>57</v>
      </c>
      <c r="V1178" s="39"/>
      <c r="W1178" s="36">
        <v>27237.19</v>
      </c>
      <c r="X1178" s="37">
        <v>0</v>
      </c>
      <c r="Y1178" s="38" t="s">
        <v>61</v>
      </c>
      <c r="Z1178" s="36">
        <v>0</v>
      </c>
      <c r="AA1178" s="164">
        <v>8.0000111035648969E-2</v>
      </c>
      <c r="AC1178" s="165"/>
    </row>
    <row r="1179" spans="1:29" ht="15.75" x14ac:dyDescent="0.25">
      <c r="A1179" s="180" t="s">
        <v>2492</v>
      </c>
      <c r="B1179" s="188" t="s">
        <v>2493</v>
      </c>
      <c r="C1179" s="188"/>
      <c r="D1179" s="176" t="s">
        <v>56</v>
      </c>
      <c r="E1179" s="189">
        <v>41775</v>
      </c>
      <c r="F1179" s="178" t="s">
        <v>57</v>
      </c>
      <c r="G1179" s="180"/>
      <c r="H1179" s="180" t="s">
        <v>58</v>
      </c>
      <c r="I1179" s="180" t="s">
        <v>97</v>
      </c>
      <c r="J1179" s="187">
        <v>2759.63</v>
      </c>
      <c r="K1179" s="191"/>
      <c r="L1179" s="180" t="s">
        <v>67</v>
      </c>
      <c r="M1179" s="180" t="s">
        <v>14</v>
      </c>
      <c r="N1179" s="184">
        <v>9448.15</v>
      </c>
      <c r="O1179" s="184">
        <v>60670</v>
      </c>
      <c r="P1179" s="184">
        <v>0</v>
      </c>
      <c r="Q1179" s="184">
        <v>7955</v>
      </c>
      <c r="R1179" s="184">
        <v>82720</v>
      </c>
      <c r="S1179" s="184">
        <v>22050</v>
      </c>
      <c r="T1179" s="192">
        <v>41760</v>
      </c>
      <c r="U1179" s="193">
        <v>0.7334381044487428</v>
      </c>
      <c r="V1179" s="39" t="s">
        <v>98</v>
      </c>
      <c r="W1179" s="36">
        <v>7955</v>
      </c>
      <c r="X1179" s="37">
        <v>0</v>
      </c>
      <c r="Y1179" s="38" t="s">
        <v>61</v>
      </c>
      <c r="Z1179" s="36">
        <v>0</v>
      </c>
      <c r="AA1179" s="164">
        <v>0.10999958880854321</v>
      </c>
      <c r="AC1179" s="165"/>
    </row>
    <row r="1180" spans="1:29" ht="15.75" x14ac:dyDescent="0.25">
      <c r="A1180" s="180" t="s">
        <v>2494</v>
      </c>
      <c r="B1180" s="188" t="s">
        <v>2495</v>
      </c>
      <c r="C1180" s="188"/>
      <c r="D1180" s="176" t="s">
        <v>56</v>
      </c>
      <c r="E1180" s="189">
        <v>41779</v>
      </c>
      <c r="F1180" s="178">
        <v>41782</v>
      </c>
      <c r="G1180" s="180"/>
      <c r="H1180" s="180" t="s">
        <v>78</v>
      </c>
      <c r="I1180" s="180" t="s">
        <v>97</v>
      </c>
      <c r="J1180" s="187">
        <v>2235.08</v>
      </c>
      <c r="K1180" s="191"/>
      <c r="L1180" s="180" t="s">
        <v>111</v>
      </c>
      <c r="M1180" s="180" t="s">
        <v>12</v>
      </c>
      <c r="N1180" s="184">
        <v>131565.23000000001</v>
      </c>
      <c r="O1180" s="184">
        <v>38650</v>
      </c>
      <c r="P1180" s="184">
        <v>0</v>
      </c>
      <c r="Q1180" s="184">
        <v>113850.15</v>
      </c>
      <c r="R1180" s="184">
        <v>161000</v>
      </c>
      <c r="S1180" s="184"/>
      <c r="T1180" s="192">
        <v>41760</v>
      </c>
      <c r="U1180" s="193">
        <v>0.24006211180124223</v>
      </c>
      <c r="V1180" s="39"/>
      <c r="W1180" s="36">
        <v>113850.15</v>
      </c>
      <c r="X1180" s="37">
        <v>0</v>
      </c>
      <c r="Y1180" s="38" t="s">
        <v>61</v>
      </c>
      <c r="Z1180" s="36">
        <v>0</v>
      </c>
      <c r="AA1180" s="164">
        <v>7.9999972582422529E-2</v>
      </c>
      <c r="AC1180" s="165"/>
    </row>
    <row r="1181" spans="1:29" ht="15.75" x14ac:dyDescent="0.25">
      <c r="A1181" s="180" t="s">
        <v>2496</v>
      </c>
      <c r="B1181" s="188" t="s">
        <v>2497</v>
      </c>
      <c r="C1181" s="188"/>
      <c r="D1181" s="176" t="s">
        <v>56</v>
      </c>
      <c r="E1181" s="189">
        <v>41780</v>
      </c>
      <c r="F1181" s="178" t="s">
        <v>57</v>
      </c>
      <c r="G1181" s="180"/>
      <c r="H1181" s="180" t="s">
        <v>58</v>
      </c>
      <c r="I1181" s="180" t="s">
        <v>97</v>
      </c>
      <c r="J1181" s="187">
        <v>1443.21</v>
      </c>
      <c r="K1181" s="191"/>
      <c r="L1181" s="180" t="s">
        <v>67</v>
      </c>
      <c r="M1181" s="180" t="s">
        <v>14</v>
      </c>
      <c r="N1181" s="184">
        <v>20042.060000000001</v>
      </c>
      <c r="O1181" s="184">
        <v>20490</v>
      </c>
      <c r="P1181" s="184">
        <v>0</v>
      </c>
      <c r="Q1181" s="184">
        <v>17343.419999999998</v>
      </c>
      <c r="R1181" s="184">
        <v>22050</v>
      </c>
      <c r="S1181" s="184"/>
      <c r="T1181" s="192">
        <v>41760</v>
      </c>
      <c r="U1181" s="193">
        <v>0.92925170068027207</v>
      </c>
      <c r="V1181" s="39"/>
      <c r="W1181" s="36">
        <v>17343.419999999998</v>
      </c>
      <c r="X1181" s="37">
        <v>0</v>
      </c>
      <c r="Y1181" s="38" t="s">
        <v>61</v>
      </c>
      <c r="Z1181" s="36">
        <v>0</v>
      </c>
      <c r="AA1181" s="164">
        <v>8.0000207355970465E-2</v>
      </c>
      <c r="AC1181" s="165"/>
    </row>
    <row r="1182" spans="1:29" ht="15.75" x14ac:dyDescent="0.25">
      <c r="A1182" s="180" t="s">
        <v>2498</v>
      </c>
      <c r="B1182" s="188" t="s">
        <v>2499</v>
      </c>
      <c r="C1182" s="188"/>
      <c r="D1182" s="176" t="s">
        <v>56</v>
      </c>
      <c r="E1182" s="189">
        <v>41822</v>
      </c>
      <c r="F1182" s="178" t="s">
        <v>57</v>
      </c>
      <c r="G1182" s="180"/>
      <c r="H1182" s="180" t="s">
        <v>58</v>
      </c>
      <c r="I1182" s="180" t="s">
        <v>97</v>
      </c>
      <c r="J1182" s="187">
        <v>3864.12</v>
      </c>
      <c r="K1182" s="191"/>
      <c r="L1182" s="180" t="s">
        <v>67</v>
      </c>
      <c r="M1182" s="180" t="s">
        <v>14</v>
      </c>
      <c r="N1182" s="184">
        <v>33815.01</v>
      </c>
      <c r="O1182" s="184">
        <v>25220</v>
      </c>
      <c r="P1182" s="184">
        <v>0</v>
      </c>
      <c r="Q1182" s="184">
        <v>28471</v>
      </c>
      <c r="R1182" s="184">
        <v>37200</v>
      </c>
      <c r="S1182" s="184"/>
      <c r="T1182" s="192">
        <v>41821</v>
      </c>
      <c r="U1182" s="193">
        <v>0.67795698924731185</v>
      </c>
      <c r="V1182" s="39"/>
      <c r="W1182" s="36">
        <v>28471</v>
      </c>
      <c r="X1182" s="37">
        <v>0</v>
      </c>
      <c r="Y1182" s="38" t="s">
        <v>61</v>
      </c>
      <c r="Z1182" s="36">
        <v>0</v>
      </c>
      <c r="AA1182" s="164">
        <v>0.11000010832468643</v>
      </c>
      <c r="AC1182" s="165"/>
    </row>
    <row r="1183" spans="1:29" ht="15.75" x14ac:dyDescent="0.25">
      <c r="A1183" s="180" t="s">
        <v>2500</v>
      </c>
      <c r="B1183" s="188" t="s">
        <v>2501</v>
      </c>
      <c r="C1183" s="188"/>
      <c r="D1183" s="176" t="s">
        <v>56</v>
      </c>
      <c r="E1183" s="189">
        <v>41837</v>
      </c>
      <c r="F1183" s="178">
        <v>41843</v>
      </c>
      <c r="G1183" s="180"/>
      <c r="H1183" s="180" t="s">
        <v>78</v>
      </c>
      <c r="I1183" s="180" t="s">
        <v>97</v>
      </c>
      <c r="J1183" s="187">
        <v>2826.21</v>
      </c>
      <c r="K1183" s="191"/>
      <c r="L1183" s="180" t="s">
        <v>133</v>
      </c>
      <c r="M1183" s="180" t="s">
        <v>13</v>
      </c>
      <c r="N1183" s="184">
        <v>78392.31</v>
      </c>
      <c r="O1183" s="184">
        <v>120760</v>
      </c>
      <c r="P1183" s="184">
        <v>13190</v>
      </c>
      <c r="Q1183" s="184">
        <v>66003.460000000006</v>
      </c>
      <c r="R1183" s="184">
        <v>120760</v>
      </c>
      <c r="S1183" s="184"/>
      <c r="T1183" s="192">
        <v>41821</v>
      </c>
      <c r="U1183" s="193">
        <v>1</v>
      </c>
      <c r="V1183" s="39"/>
      <c r="W1183" s="36">
        <v>66003.460000000006</v>
      </c>
      <c r="X1183" s="37">
        <v>0</v>
      </c>
      <c r="Y1183" s="38" t="s">
        <v>61</v>
      </c>
      <c r="Z1183" s="36">
        <v>0</v>
      </c>
      <c r="AA1183" s="164">
        <v>0.11000000790102993</v>
      </c>
      <c r="AC1183" s="165"/>
    </row>
    <row r="1184" spans="1:29" ht="15.75" x14ac:dyDescent="0.25">
      <c r="A1184" s="180" t="s">
        <v>2502</v>
      </c>
      <c r="B1184" s="188" t="s">
        <v>2503</v>
      </c>
      <c r="C1184" s="188"/>
      <c r="D1184" s="176" t="s">
        <v>56</v>
      </c>
      <c r="E1184" s="189">
        <v>41858</v>
      </c>
      <c r="F1184" s="178">
        <v>41863</v>
      </c>
      <c r="G1184" s="180"/>
      <c r="H1184" s="180" t="s">
        <v>78</v>
      </c>
      <c r="I1184" s="180" t="s">
        <v>97</v>
      </c>
      <c r="J1184" s="187">
        <v>1369.56</v>
      </c>
      <c r="K1184" s="191"/>
      <c r="L1184" s="180" t="s">
        <v>232</v>
      </c>
      <c r="M1184" s="180" t="s">
        <v>14</v>
      </c>
      <c r="N1184" s="184">
        <v>213490.37</v>
      </c>
      <c r="O1184" s="184">
        <v>226880</v>
      </c>
      <c r="P1184" s="184">
        <v>0</v>
      </c>
      <c r="Q1184" s="184">
        <v>179751.09</v>
      </c>
      <c r="R1184" s="184">
        <v>234840</v>
      </c>
      <c r="S1184" s="184"/>
      <c r="T1184" s="192">
        <v>41852</v>
      </c>
      <c r="U1184" s="193">
        <v>0.96610458184295689</v>
      </c>
      <c r="V1184" s="39"/>
      <c r="W1184" s="36">
        <v>179751.09</v>
      </c>
      <c r="X1184" s="37">
        <v>0</v>
      </c>
      <c r="Y1184" s="38" t="s">
        <v>61</v>
      </c>
      <c r="Z1184" s="36">
        <v>0</v>
      </c>
      <c r="AA1184" s="164">
        <v>0.11000000211611405</v>
      </c>
      <c r="AC1184" s="165"/>
    </row>
    <row r="1185" spans="1:29" ht="15.75" x14ac:dyDescent="0.25">
      <c r="A1185" s="180" t="s">
        <v>2504</v>
      </c>
      <c r="B1185" s="188" t="s">
        <v>2505</v>
      </c>
      <c r="C1185" s="188"/>
      <c r="D1185" s="176" t="s">
        <v>56</v>
      </c>
      <c r="E1185" s="189">
        <v>41830</v>
      </c>
      <c r="F1185" s="178" t="s">
        <v>57</v>
      </c>
      <c r="G1185" s="180"/>
      <c r="H1185" s="180" t="s">
        <v>58</v>
      </c>
      <c r="I1185" s="180" t="s">
        <v>97</v>
      </c>
      <c r="J1185" s="187">
        <v>6727.73</v>
      </c>
      <c r="K1185" s="191"/>
      <c r="L1185" s="180" t="s">
        <v>67</v>
      </c>
      <c r="M1185" s="180" t="s">
        <v>14</v>
      </c>
      <c r="N1185" s="184">
        <v>22259.99</v>
      </c>
      <c r="O1185" s="184">
        <v>16490</v>
      </c>
      <c r="P1185" s="184">
        <v>0</v>
      </c>
      <c r="Q1185" s="184">
        <v>18742.099999999999</v>
      </c>
      <c r="R1185" s="184">
        <v>24490</v>
      </c>
      <c r="S1185" s="184"/>
      <c r="T1185" s="192">
        <v>41821</v>
      </c>
      <c r="U1185" s="193">
        <v>0.67333605553287057</v>
      </c>
      <c r="V1185" s="39"/>
      <c r="W1185" s="36">
        <v>18742.099999999999</v>
      </c>
      <c r="X1185" s="37">
        <v>0</v>
      </c>
      <c r="Y1185" s="38" t="s">
        <v>61</v>
      </c>
      <c r="Z1185" s="36">
        <v>0</v>
      </c>
      <c r="AA1185" s="164">
        <v>0.10999989179241476</v>
      </c>
      <c r="AC1185" s="165"/>
    </row>
    <row r="1186" spans="1:29" ht="15.75" x14ac:dyDescent="0.25">
      <c r="A1186" s="180" t="s">
        <v>2506</v>
      </c>
      <c r="B1186" s="188" t="s">
        <v>2507</v>
      </c>
      <c r="C1186" s="188"/>
      <c r="D1186" s="176" t="s">
        <v>56</v>
      </c>
      <c r="E1186" s="189">
        <v>41782</v>
      </c>
      <c r="F1186" s="178" t="s">
        <v>57</v>
      </c>
      <c r="G1186" s="180"/>
      <c r="H1186" s="180" t="s">
        <v>58</v>
      </c>
      <c r="I1186" s="180" t="s">
        <v>97</v>
      </c>
      <c r="J1186" s="187">
        <v>3382.6</v>
      </c>
      <c r="K1186" s="191"/>
      <c r="L1186" s="180" t="s">
        <v>64</v>
      </c>
      <c r="M1186" s="180" t="s">
        <v>12</v>
      </c>
      <c r="N1186" s="184">
        <v>43816.89</v>
      </c>
      <c r="O1186" s="184">
        <v>5750</v>
      </c>
      <c r="P1186" s="184">
        <v>0</v>
      </c>
      <c r="Q1186" s="184">
        <v>37917</v>
      </c>
      <c r="R1186" s="184">
        <v>61100</v>
      </c>
      <c r="S1186" s="184"/>
      <c r="T1186" s="192">
        <v>41760</v>
      </c>
      <c r="U1186" s="193">
        <v>9.4108019639934537E-2</v>
      </c>
      <c r="V1186" s="39"/>
      <c r="W1186" s="36">
        <v>37917</v>
      </c>
      <c r="X1186" s="37">
        <v>0</v>
      </c>
      <c r="Y1186" s="38" t="s">
        <v>61</v>
      </c>
      <c r="Z1186" s="36">
        <v>0</v>
      </c>
      <c r="AA1186" s="164">
        <v>8.0000118310554758E-2</v>
      </c>
      <c r="AC1186" s="165"/>
    </row>
    <row r="1187" spans="1:29" ht="15.75" x14ac:dyDescent="0.25">
      <c r="A1187" s="180" t="s">
        <v>2508</v>
      </c>
      <c r="B1187" s="188" t="s">
        <v>2509</v>
      </c>
      <c r="C1187" s="188"/>
      <c r="D1187" s="176" t="s">
        <v>56</v>
      </c>
      <c r="E1187" s="189">
        <v>41872</v>
      </c>
      <c r="F1187" s="178">
        <v>41879</v>
      </c>
      <c r="G1187" s="180"/>
      <c r="H1187" s="180" t="s">
        <v>78</v>
      </c>
      <c r="I1187" s="180" t="s">
        <v>97</v>
      </c>
      <c r="J1187" s="187"/>
      <c r="K1187" s="191"/>
      <c r="L1187" s="180" t="s">
        <v>111</v>
      </c>
      <c r="M1187" s="180" t="s">
        <v>12</v>
      </c>
      <c r="N1187" s="184">
        <v>131844.20000000001</v>
      </c>
      <c r="O1187" s="184">
        <v>48420</v>
      </c>
      <c r="P1187" s="184">
        <v>0</v>
      </c>
      <c r="Q1187" s="184">
        <v>111008</v>
      </c>
      <c r="R1187" s="184">
        <v>162000</v>
      </c>
      <c r="S1187" s="184"/>
      <c r="T1187" s="192">
        <v>41852</v>
      </c>
      <c r="U1187" s="193">
        <v>0.29888888888888887</v>
      </c>
      <c r="V1187" s="39"/>
      <c r="W1187" s="36">
        <v>111008</v>
      </c>
      <c r="X1187" s="37">
        <v>0</v>
      </c>
      <c r="Y1187" s="38" t="s">
        <v>61</v>
      </c>
      <c r="Z1187" s="36">
        <v>0</v>
      </c>
      <c r="AA1187" s="164">
        <v>0.10999998652955556</v>
      </c>
      <c r="AC1187" s="165"/>
    </row>
    <row r="1188" spans="1:29" ht="15.75" x14ac:dyDescent="0.25">
      <c r="A1188" s="180" t="s">
        <v>2510</v>
      </c>
      <c r="B1188" s="188" t="s">
        <v>2511</v>
      </c>
      <c r="C1188" s="188"/>
      <c r="D1188" s="176" t="s">
        <v>56</v>
      </c>
      <c r="E1188" s="189">
        <v>41807</v>
      </c>
      <c r="F1188" s="178" t="s">
        <v>57</v>
      </c>
      <c r="G1188" s="180"/>
      <c r="H1188" s="180" t="s">
        <v>58</v>
      </c>
      <c r="I1188" s="180" t="s">
        <v>103</v>
      </c>
      <c r="J1188" s="187">
        <v>2156.02</v>
      </c>
      <c r="K1188" s="191"/>
      <c r="L1188" s="180" t="s">
        <v>67</v>
      </c>
      <c r="M1188" s="180" t="s">
        <v>14</v>
      </c>
      <c r="N1188" s="184">
        <v>6889.69</v>
      </c>
      <c r="O1188" s="184">
        <v>14800</v>
      </c>
      <c r="P1188" s="184">
        <v>0</v>
      </c>
      <c r="Q1188" s="184">
        <v>5962</v>
      </c>
      <c r="R1188" s="184">
        <v>14800</v>
      </c>
      <c r="S1188" s="184"/>
      <c r="T1188" s="192">
        <v>41791</v>
      </c>
      <c r="U1188" s="193">
        <v>1</v>
      </c>
      <c r="V1188" s="39"/>
      <c r="W1188" s="36">
        <v>5962</v>
      </c>
      <c r="X1188" s="37">
        <v>0</v>
      </c>
      <c r="Y1188" s="38" t="s">
        <v>61</v>
      </c>
      <c r="Z1188" s="36">
        <v>0</v>
      </c>
      <c r="AA1188" s="164">
        <v>8.0000438916878469E-2</v>
      </c>
      <c r="AC1188" s="165"/>
    </row>
    <row r="1189" spans="1:29" ht="15.75" x14ac:dyDescent="0.25">
      <c r="A1189" s="180" t="s">
        <v>2512</v>
      </c>
      <c r="B1189" s="188" t="s">
        <v>2513</v>
      </c>
      <c r="C1189" s="188"/>
      <c r="D1189" s="176" t="s">
        <v>56</v>
      </c>
      <c r="E1189" s="189">
        <v>41809</v>
      </c>
      <c r="F1189" s="178" t="s">
        <v>57</v>
      </c>
      <c r="G1189" s="180"/>
      <c r="H1189" s="180" t="s">
        <v>58</v>
      </c>
      <c r="I1189" s="180" t="s">
        <v>97</v>
      </c>
      <c r="J1189" s="187">
        <v>1848.8</v>
      </c>
      <c r="K1189" s="191"/>
      <c r="L1189" s="180" t="s">
        <v>67</v>
      </c>
      <c r="M1189" s="180" t="s">
        <v>14</v>
      </c>
      <c r="N1189" s="184">
        <v>3917.48</v>
      </c>
      <c r="O1189" s="184">
        <v>4310</v>
      </c>
      <c r="P1189" s="184">
        <v>0</v>
      </c>
      <c r="Q1189" s="184">
        <v>3390</v>
      </c>
      <c r="R1189" s="184">
        <v>4310</v>
      </c>
      <c r="S1189" s="184"/>
      <c r="T1189" s="192">
        <v>41791</v>
      </c>
      <c r="U1189" s="193">
        <v>1</v>
      </c>
      <c r="V1189" s="39"/>
      <c r="W1189" s="36">
        <v>3390</v>
      </c>
      <c r="X1189" s="37">
        <v>0</v>
      </c>
      <c r="Y1189" s="38" t="s">
        <v>61</v>
      </c>
      <c r="Z1189" s="36">
        <v>0</v>
      </c>
      <c r="AA1189" s="164">
        <v>7.9998897251399192E-2</v>
      </c>
      <c r="AC1189" s="165"/>
    </row>
    <row r="1190" spans="1:29" ht="15.75" x14ac:dyDescent="0.25">
      <c r="A1190" s="205" t="s">
        <v>2514</v>
      </c>
      <c r="B1190" s="206" t="s">
        <v>2515</v>
      </c>
      <c r="C1190" s="206"/>
      <c r="D1190" s="176" t="s">
        <v>535</v>
      </c>
      <c r="E1190" s="204">
        <v>41969</v>
      </c>
      <c r="F1190" s="178" t="s">
        <v>536</v>
      </c>
      <c r="G1190" s="180"/>
      <c r="H1190" s="180" t="s">
        <v>78</v>
      </c>
      <c r="I1190" s="205"/>
      <c r="J1190" s="207"/>
      <c r="K1190" s="205"/>
      <c r="L1190" s="205" t="s">
        <v>79</v>
      </c>
      <c r="M1190" s="180" t="s">
        <v>12</v>
      </c>
      <c r="N1190" s="202">
        <v>80382.350000000006</v>
      </c>
      <c r="O1190" s="202">
        <v>38060</v>
      </c>
      <c r="P1190" s="184">
        <v>0</v>
      </c>
      <c r="Q1190" s="184">
        <v>67679</v>
      </c>
      <c r="R1190" s="202">
        <v>101330</v>
      </c>
      <c r="S1190" s="202"/>
      <c r="T1190" s="192">
        <v>41944</v>
      </c>
      <c r="U1190" s="193">
        <v>0.37560446067304848</v>
      </c>
      <c r="V1190" s="43"/>
      <c r="W1190" s="36">
        <v>67679</v>
      </c>
      <c r="X1190" s="37">
        <v>0</v>
      </c>
      <c r="Y1190" s="38" t="s">
        <v>61</v>
      </c>
      <c r="Z1190" s="36">
        <v>0</v>
      </c>
      <c r="AA1190" s="164">
        <v>0.11000002347530335</v>
      </c>
      <c r="AC1190" s="165"/>
    </row>
    <row r="1191" spans="1:29" ht="15.75" x14ac:dyDescent="0.25">
      <c r="A1191" s="180" t="s">
        <v>2514</v>
      </c>
      <c r="B1191" s="188" t="s">
        <v>2515</v>
      </c>
      <c r="C1191" s="188"/>
      <c r="D1191" s="176" t="s">
        <v>56</v>
      </c>
      <c r="E1191" s="189">
        <v>41969</v>
      </c>
      <c r="F1191" s="178">
        <v>41975</v>
      </c>
      <c r="G1191" s="180"/>
      <c r="H1191" s="180" t="s">
        <v>78</v>
      </c>
      <c r="I1191" s="180"/>
      <c r="J1191" s="187"/>
      <c r="K1191" s="191"/>
      <c r="L1191" s="180" t="s">
        <v>79</v>
      </c>
      <c r="M1191" s="180" t="s">
        <v>12</v>
      </c>
      <c r="N1191" s="184">
        <v>80382.350000000006</v>
      </c>
      <c r="O1191" s="184">
        <v>38060</v>
      </c>
      <c r="P1191" s="184">
        <v>0</v>
      </c>
      <c r="Q1191" s="184">
        <v>67679</v>
      </c>
      <c r="R1191" s="184">
        <v>101330</v>
      </c>
      <c r="S1191" s="184"/>
      <c r="T1191" s="192">
        <v>41944</v>
      </c>
      <c r="U1191" s="193">
        <v>0.37560446067304848</v>
      </c>
      <c r="V1191" s="39"/>
      <c r="W1191" s="36">
        <v>67679</v>
      </c>
      <c r="X1191" s="37">
        <v>0</v>
      </c>
      <c r="Y1191" s="38" t="s">
        <v>61</v>
      </c>
      <c r="Z1191" s="36">
        <v>0</v>
      </c>
      <c r="AA1191" s="164">
        <v>0.11000002347530335</v>
      </c>
      <c r="AC1191" s="165"/>
    </row>
    <row r="1192" spans="1:29" ht="15.75" x14ac:dyDescent="0.25">
      <c r="A1192" s="180" t="s">
        <v>2516</v>
      </c>
      <c r="B1192" s="188" t="s">
        <v>2517</v>
      </c>
      <c r="C1192" s="188"/>
      <c r="D1192" s="176" t="s">
        <v>56</v>
      </c>
      <c r="E1192" s="189">
        <v>41782</v>
      </c>
      <c r="F1192" s="178" t="s">
        <v>57</v>
      </c>
      <c r="G1192" s="180"/>
      <c r="H1192" s="180" t="s">
        <v>58</v>
      </c>
      <c r="I1192" s="180" t="s">
        <v>97</v>
      </c>
      <c r="J1192" s="187">
        <v>2155.58</v>
      </c>
      <c r="K1192" s="191"/>
      <c r="L1192" s="180" t="s">
        <v>67</v>
      </c>
      <c r="M1192" s="180" t="s">
        <v>14</v>
      </c>
      <c r="N1192" s="184">
        <v>2444.09</v>
      </c>
      <c r="O1192" s="184">
        <v>2690</v>
      </c>
      <c r="P1192" s="184">
        <v>0</v>
      </c>
      <c r="Q1192" s="184">
        <v>2115</v>
      </c>
      <c r="R1192" s="184">
        <v>2690</v>
      </c>
      <c r="S1192" s="184"/>
      <c r="T1192" s="192">
        <v>41760</v>
      </c>
      <c r="U1192" s="193">
        <v>1</v>
      </c>
      <c r="V1192" s="39"/>
      <c r="W1192" s="36">
        <v>2115</v>
      </c>
      <c r="X1192" s="37">
        <v>0</v>
      </c>
      <c r="Y1192" s="38" t="s">
        <v>61</v>
      </c>
      <c r="Z1192" s="36">
        <v>0</v>
      </c>
      <c r="AA1192" s="164">
        <v>7.999823247387372E-2</v>
      </c>
      <c r="AC1192" s="165"/>
    </row>
    <row r="1193" spans="1:29" ht="15.75" x14ac:dyDescent="0.25">
      <c r="A1193" s="180" t="s">
        <v>2518</v>
      </c>
      <c r="B1193" s="188" t="s">
        <v>2519</v>
      </c>
      <c r="C1193" s="188"/>
      <c r="D1193" s="176" t="s">
        <v>56</v>
      </c>
      <c r="E1193" s="189">
        <v>41788</v>
      </c>
      <c r="F1193" s="178" t="s">
        <v>57</v>
      </c>
      <c r="G1193" s="180"/>
      <c r="H1193" s="180" t="s">
        <v>58</v>
      </c>
      <c r="I1193" s="180" t="s">
        <v>97</v>
      </c>
      <c r="J1193" s="187">
        <v>4401.3999999999996</v>
      </c>
      <c r="K1193" s="191"/>
      <c r="L1193" s="180" t="s">
        <v>64</v>
      </c>
      <c r="M1193" s="180" t="s">
        <v>12</v>
      </c>
      <c r="N1193" s="184">
        <v>42304.99</v>
      </c>
      <c r="O1193" s="184">
        <v>9580</v>
      </c>
      <c r="P1193" s="184">
        <v>0</v>
      </c>
      <c r="Q1193" s="184">
        <v>36608.68</v>
      </c>
      <c r="R1193" s="184">
        <v>55770</v>
      </c>
      <c r="S1193" s="184"/>
      <c r="T1193" s="192">
        <v>41760</v>
      </c>
      <c r="U1193" s="193">
        <v>0.17177694100771024</v>
      </c>
      <c r="V1193" s="39"/>
      <c r="W1193" s="36">
        <v>36608.68</v>
      </c>
      <c r="X1193" s="37">
        <v>0</v>
      </c>
      <c r="Y1193" s="38" t="s">
        <v>61</v>
      </c>
      <c r="Z1193" s="36">
        <v>0</v>
      </c>
      <c r="AA1193" s="164">
        <v>7.9999984478426711E-2</v>
      </c>
      <c r="AC1193" s="165"/>
    </row>
    <row r="1194" spans="1:29" ht="15.75" x14ac:dyDescent="0.25">
      <c r="A1194" s="180" t="s">
        <v>2520</v>
      </c>
      <c r="B1194" s="188" t="s">
        <v>2521</v>
      </c>
      <c r="C1194" s="188"/>
      <c r="D1194" s="176" t="s">
        <v>56</v>
      </c>
      <c r="E1194" s="189">
        <v>41787</v>
      </c>
      <c r="F1194" s="178" t="s">
        <v>57</v>
      </c>
      <c r="G1194" s="180"/>
      <c r="H1194" s="180" t="s">
        <v>58</v>
      </c>
      <c r="I1194" s="180" t="s">
        <v>97</v>
      </c>
      <c r="J1194" s="187">
        <v>6488.31</v>
      </c>
      <c r="K1194" s="191"/>
      <c r="L1194" s="180" t="s">
        <v>60</v>
      </c>
      <c r="M1194" s="180" t="s">
        <v>12</v>
      </c>
      <c r="N1194" s="184">
        <v>7023.08</v>
      </c>
      <c r="O1194" s="184">
        <v>0</v>
      </c>
      <c r="P1194" s="184">
        <v>0</v>
      </c>
      <c r="Q1194" s="184">
        <v>6077.43</v>
      </c>
      <c r="R1194" s="184">
        <v>7730</v>
      </c>
      <c r="S1194" s="184"/>
      <c r="T1194" s="192">
        <v>41760</v>
      </c>
      <c r="U1194" s="193" t="s">
        <v>57</v>
      </c>
      <c r="V1194" s="39"/>
      <c r="W1194" s="36">
        <v>6077.43</v>
      </c>
      <c r="X1194" s="37">
        <v>0</v>
      </c>
      <c r="Y1194" s="38" t="s">
        <v>61</v>
      </c>
      <c r="Z1194" s="36">
        <v>0</v>
      </c>
      <c r="AA1194" s="164">
        <v>8.0000290949348241E-2</v>
      </c>
      <c r="AC1194" s="165"/>
    </row>
    <row r="1195" spans="1:29" ht="15.75" x14ac:dyDescent="0.25">
      <c r="A1195" s="180" t="s">
        <v>2522</v>
      </c>
      <c r="B1195" s="188" t="s">
        <v>2523</v>
      </c>
      <c r="C1195" s="188"/>
      <c r="D1195" s="176" t="s">
        <v>56</v>
      </c>
      <c r="E1195" s="189">
        <v>41873</v>
      </c>
      <c r="F1195" s="178">
        <v>41879</v>
      </c>
      <c r="G1195" s="180"/>
      <c r="H1195" s="180" t="s">
        <v>78</v>
      </c>
      <c r="I1195" s="180" t="s">
        <v>97</v>
      </c>
      <c r="J1195" s="187"/>
      <c r="K1195" s="191"/>
      <c r="L1195" s="180" t="s">
        <v>60</v>
      </c>
      <c r="M1195" s="180" t="s">
        <v>12</v>
      </c>
      <c r="N1195" s="184">
        <v>74212.179999999993</v>
      </c>
      <c r="O1195" s="184">
        <v>0</v>
      </c>
      <c r="P1195" s="184">
        <v>0</v>
      </c>
      <c r="Q1195" s="184">
        <v>62483.94</v>
      </c>
      <c r="R1195" s="184">
        <v>90390</v>
      </c>
      <c r="S1195" s="184"/>
      <c r="T1195" s="192">
        <v>41852</v>
      </c>
      <c r="U1195" s="193" t="s">
        <v>57</v>
      </c>
      <c r="V1195" s="39"/>
      <c r="W1195" s="36">
        <v>62483.94</v>
      </c>
      <c r="X1195" s="37">
        <v>0</v>
      </c>
      <c r="Y1195" s="38" t="s">
        <v>61</v>
      </c>
      <c r="Z1195" s="36">
        <v>0</v>
      </c>
      <c r="AA1195" s="164">
        <v>0.11000006673864426</v>
      </c>
      <c r="AC1195" s="165"/>
    </row>
    <row r="1196" spans="1:29" ht="15.75" x14ac:dyDescent="0.25">
      <c r="A1196" s="180" t="s">
        <v>2524</v>
      </c>
      <c r="B1196" s="188" t="s">
        <v>2525</v>
      </c>
      <c r="C1196" s="188"/>
      <c r="D1196" s="176" t="s">
        <v>56</v>
      </c>
      <c r="E1196" s="189">
        <v>41794</v>
      </c>
      <c r="F1196" s="178" t="s">
        <v>57</v>
      </c>
      <c r="G1196" s="180"/>
      <c r="H1196" s="180" t="s">
        <v>58</v>
      </c>
      <c r="I1196" s="180" t="s">
        <v>97</v>
      </c>
      <c r="J1196" s="187">
        <v>1887.93</v>
      </c>
      <c r="K1196" s="191"/>
      <c r="L1196" s="180" t="s">
        <v>129</v>
      </c>
      <c r="M1196" s="180" t="s">
        <v>13</v>
      </c>
      <c r="N1196" s="184">
        <v>23140.89</v>
      </c>
      <c r="O1196" s="184">
        <v>25450</v>
      </c>
      <c r="P1196" s="184">
        <v>0</v>
      </c>
      <c r="Q1196" s="184">
        <v>20025</v>
      </c>
      <c r="R1196" s="184">
        <v>25450</v>
      </c>
      <c r="S1196" s="184"/>
      <c r="T1196" s="192">
        <v>41791</v>
      </c>
      <c r="U1196" s="193">
        <v>1</v>
      </c>
      <c r="V1196" s="39"/>
      <c r="W1196" s="36">
        <v>20025</v>
      </c>
      <c r="X1196" s="37">
        <v>0</v>
      </c>
      <c r="Y1196" s="38" t="s">
        <v>61</v>
      </c>
      <c r="Z1196" s="36">
        <v>0</v>
      </c>
      <c r="AA1196" s="164">
        <v>8.0000000000000071E-2</v>
      </c>
      <c r="AC1196" s="165"/>
    </row>
    <row r="1197" spans="1:29" ht="15.75" x14ac:dyDescent="0.25">
      <c r="A1197" s="180" t="s">
        <v>2526</v>
      </c>
      <c r="B1197" s="188" t="s">
        <v>2527</v>
      </c>
      <c r="C1197" s="188"/>
      <c r="D1197" s="176" t="s">
        <v>56</v>
      </c>
      <c r="E1197" s="189">
        <v>41793</v>
      </c>
      <c r="F1197" s="178" t="s">
        <v>57</v>
      </c>
      <c r="G1197" s="180"/>
      <c r="H1197" s="180" t="s">
        <v>58</v>
      </c>
      <c r="I1197" s="180" t="s">
        <v>103</v>
      </c>
      <c r="J1197" s="187">
        <v>4215.67</v>
      </c>
      <c r="K1197" s="191"/>
      <c r="L1197" s="180" t="s">
        <v>129</v>
      </c>
      <c r="M1197" s="180" t="s">
        <v>13</v>
      </c>
      <c r="N1197" s="184">
        <v>10902.14</v>
      </c>
      <c r="O1197" s="184">
        <v>1200</v>
      </c>
      <c r="P1197" s="184">
        <v>0</v>
      </c>
      <c r="Q1197" s="184">
        <v>9434.18</v>
      </c>
      <c r="R1197" s="184">
        <v>11990</v>
      </c>
      <c r="S1197" s="184"/>
      <c r="T1197" s="192">
        <v>41791</v>
      </c>
      <c r="U1197" s="193">
        <v>0.10008340283569642</v>
      </c>
      <c r="V1197" s="39"/>
      <c r="W1197" s="36">
        <v>9434.18</v>
      </c>
      <c r="X1197" s="37">
        <v>0</v>
      </c>
      <c r="Y1197" s="38" t="s">
        <v>61</v>
      </c>
      <c r="Z1197" s="36">
        <v>0</v>
      </c>
      <c r="AA1197" s="164">
        <v>8.0000157708509434E-2</v>
      </c>
      <c r="AC1197" s="165"/>
    </row>
    <row r="1198" spans="1:29" ht="15.75" x14ac:dyDescent="0.25">
      <c r="A1198" s="180" t="s">
        <v>2528</v>
      </c>
      <c r="B1198" s="188" t="s">
        <v>2529</v>
      </c>
      <c r="C1198" s="188"/>
      <c r="D1198" s="176" t="s">
        <v>56</v>
      </c>
      <c r="E1198" s="189">
        <v>41824</v>
      </c>
      <c r="F1198" s="178">
        <v>41831</v>
      </c>
      <c r="G1198" s="180"/>
      <c r="H1198" s="180" t="s">
        <v>78</v>
      </c>
      <c r="I1198" s="180" t="s">
        <v>97</v>
      </c>
      <c r="J1198" s="187">
        <v>2834.29</v>
      </c>
      <c r="K1198" s="191"/>
      <c r="L1198" s="180" t="s">
        <v>111</v>
      </c>
      <c r="M1198" s="180" t="s">
        <v>12</v>
      </c>
      <c r="N1198" s="184">
        <v>211198.2</v>
      </c>
      <c r="O1198" s="184">
        <v>113020</v>
      </c>
      <c r="P1198" s="184">
        <v>0</v>
      </c>
      <c r="Q1198" s="184">
        <v>177821.17</v>
      </c>
      <c r="R1198" s="184">
        <v>256550</v>
      </c>
      <c r="S1198" s="184"/>
      <c r="T1198" s="192">
        <v>41821</v>
      </c>
      <c r="U1198" s="193">
        <v>0.44053790684077176</v>
      </c>
      <c r="V1198" s="39"/>
      <c r="W1198" s="36">
        <v>177821.17</v>
      </c>
      <c r="X1198" s="37">
        <v>0</v>
      </c>
      <c r="Y1198" s="38" t="s">
        <v>61</v>
      </c>
      <c r="Z1198" s="36">
        <v>0</v>
      </c>
      <c r="AA1198" s="164">
        <v>0.10999998103208286</v>
      </c>
      <c r="AC1198" s="165"/>
    </row>
    <row r="1199" spans="1:29" ht="15.75" x14ac:dyDescent="0.25">
      <c r="A1199" s="205" t="s">
        <v>2530</v>
      </c>
      <c r="B1199" s="206" t="s">
        <v>2531</v>
      </c>
      <c r="C1199" s="206"/>
      <c r="D1199" s="176" t="s">
        <v>56</v>
      </c>
      <c r="E1199" s="204">
        <v>41969</v>
      </c>
      <c r="F1199" s="178" t="s">
        <v>57</v>
      </c>
      <c r="G1199" s="180"/>
      <c r="H1199" s="180" t="s">
        <v>58</v>
      </c>
      <c r="I1199" s="205"/>
      <c r="J1199" s="207"/>
      <c r="K1199" s="205"/>
      <c r="L1199" s="205" t="s">
        <v>235</v>
      </c>
      <c r="M1199" s="180" t="s">
        <v>12</v>
      </c>
      <c r="N1199" s="202">
        <v>22525.82</v>
      </c>
      <c r="O1199" s="202">
        <v>24780</v>
      </c>
      <c r="P1199" s="184">
        <v>0</v>
      </c>
      <c r="Q1199" s="184">
        <v>18965.919999999998</v>
      </c>
      <c r="R1199" s="202">
        <v>24780</v>
      </c>
      <c r="S1199" s="202"/>
      <c r="T1199" s="192">
        <v>41944</v>
      </c>
      <c r="U1199" s="193">
        <v>1</v>
      </c>
      <c r="V1199" s="43"/>
      <c r="W1199" s="36">
        <v>18965.919999999998</v>
      </c>
      <c r="X1199" s="37">
        <v>0</v>
      </c>
      <c r="Y1199" s="38" t="s">
        <v>61</v>
      </c>
      <c r="Z1199" s="36">
        <v>0</v>
      </c>
      <c r="AA1199" s="164">
        <v>0.10999984310273736</v>
      </c>
      <c r="AC1199" s="165"/>
    </row>
    <row r="1200" spans="1:29" ht="15.75" x14ac:dyDescent="0.25">
      <c r="A1200" s="180" t="s">
        <v>2532</v>
      </c>
      <c r="B1200" s="188" t="s">
        <v>2533</v>
      </c>
      <c r="C1200" s="188"/>
      <c r="D1200" s="176" t="s">
        <v>56</v>
      </c>
      <c r="E1200" s="189">
        <v>41873</v>
      </c>
      <c r="F1200" s="178" t="s">
        <v>57</v>
      </c>
      <c r="G1200" s="180"/>
      <c r="H1200" s="180" t="s">
        <v>58</v>
      </c>
      <c r="I1200" s="180" t="s">
        <v>97</v>
      </c>
      <c r="J1200" s="187"/>
      <c r="K1200" s="191"/>
      <c r="L1200" s="180" t="s">
        <v>111</v>
      </c>
      <c r="M1200" s="180" t="s">
        <v>12</v>
      </c>
      <c r="N1200" s="184">
        <v>28416.91</v>
      </c>
      <c r="O1200" s="184">
        <v>0</v>
      </c>
      <c r="P1200" s="184">
        <v>0</v>
      </c>
      <c r="Q1200" s="184">
        <v>23926</v>
      </c>
      <c r="R1200" s="184">
        <v>31260</v>
      </c>
      <c r="S1200" s="184"/>
      <c r="T1200" s="192">
        <v>41852</v>
      </c>
      <c r="U1200" s="193" t="s">
        <v>57</v>
      </c>
      <c r="V1200" s="39"/>
      <c r="W1200" s="36">
        <v>23926</v>
      </c>
      <c r="X1200" s="37">
        <v>0</v>
      </c>
      <c r="Y1200" s="38" t="s">
        <v>61</v>
      </c>
      <c r="Z1200" s="36">
        <v>0</v>
      </c>
      <c r="AA1200" s="164">
        <v>0.10999999218775014</v>
      </c>
      <c r="AC1200" s="165"/>
    </row>
    <row r="1201" spans="1:29" ht="15.75" x14ac:dyDescent="0.25">
      <c r="A1201" s="180" t="s">
        <v>2534</v>
      </c>
      <c r="B1201" s="188" t="s">
        <v>2535</v>
      </c>
      <c r="C1201" s="188"/>
      <c r="D1201" s="176" t="s">
        <v>56</v>
      </c>
      <c r="E1201" s="189">
        <v>41912</v>
      </c>
      <c r="F1201" s="178">
        <v>41920</v>
      </c>
      <c r="G1201" s="180"/>
      <c r="H1201" s="180" t="s">
        <v>78</v>
      </c>
      <c r="I1201" s="180" t="s">
        <v>97</v>
      </c>
      <c r="J1201" s="187"/>
      <c r="K1201" s="191"/>
      <c r="L1201" s="180" t="s">
        <v>111</v>
      </c>
      <c r="M1201" s="180" t="s">
        <v>12</v>
      </c>
      <c r="N1201" s="184">
        <v>124941.94</v>
      </c>
      <c r="O1201" s="184">
        <v>41760</v>
      </c>
      <c r="P1201" s="184">
        <v>0</v>
      </c>
      <c r="Q1201" s="184">
        <v>105196.55</v>
      </c>
      <c r="R1201" s="184">
        <v>161670</v>
      </c>
      <c r="S1201" s="184"/>
      <c r="T1201" s="192">
        <v>41883</v>
      </c>
      <c r="U1201" s="193">
        <v>0.25830395249582483</v>
      </c>
      <c r="V1201" s="39"/>
      <c r="W1201" s="36">
        <v>105196.55</v>
      </c>
      <c r="X1201" s="37">
        <v>0</v>
      </c>
      <c r="Y1201" s="38" t="s">
        <v>61</v>
      </c>
      <c r="Z1201" s="36">
        <v>0</v>
      </c>
      <c r="AA1201" s="164">
        <v>0.10999997836715236</v>
      </c>
      <c r="AC1201" s="165"/>
    </row>
    <row r="1202" spans="1:29" ht="15.75" x14ac:dyDescent="0.25">
      <c r="A1202" s="180" t="s">
        <v>2536</v>
      </c>
      <c r="B1202" s="188" t="s">
        <v>2537</v>
      </c>
      <c r="C1202" s="188"/>
      <c r="D1202" s="176" t="s">
        <v>56</v>
      </c>
      <c r="E1202" s="189">
        <v>41800</v>
      </c>
      <c r="F1202" s="178" t="s">
        <v>57</v>
      </c>
      <c r="G1202" s="180"/>
      <c r="H1202" s="180" t="s">
        <v>58</v>
      </c>
      <c r="I1202" s="180" t="s">
        <v>97</v>
      </c>
      <c r="J1202" s="187">
        <v>4015.86</v>
      </c>
      <c r="K1202" s="191"/>
      <c r="L1202" s="180" t="s">
        <v>67</v>
      </c>
      <c r="M1202" s="180" t="s">
        <v>14</v>
      </c>
      <c r="N1202" s="184">
        <v>18120.96</v>
      </c>
      <c r="O1202" s="184">
        <v>18070</v>
      </c>
      <c r="P1202" s="184">
        <v>0</v>
      </c>
      <c r="Q1202" s="184">
        <v>15681</v>
      </c>
      <c r="R1202" s="184">
        <v>19930</v>
      </c>
      <c r="S1202" s="184"/>
      <c r="T1202" s="192">
        <v>41791</v>
      </c>
      <c r="U1202" s="193">
        <v>0.90667335674862015</v>
      </c>
      <c r="V1202" s="39"/>
      <c r="W1202" s="36">
        <v>15681</v>
      </c>
      <c r="X1202" s="37">
        <v>0</v>
      </c>
      <c r="Y1202" s="38" t="s">
        <v>61</v>
      </c>
      <c r="Z1202" s="36">
        <v>0</v>
      </c>
      <c r="AA1202" s="164">
        <v>7.9999785441873472E-2</v>
      </c>
      <c r="AC1202" s="165"/>
    </row>
    <row r="1203" spans="1:29" ht="15.75" x14ac:dyDescent="0.25">
      <c r="A1203" s="180" t="s">
        <v>2538</v>
      </c>
      <c r="B1203" s="188" t="s">
        <v>2539</v>
      </c>
      <c r="C1203" s="188"/>
      <c r="D1203" s="176" t="s">
        <v>56</v>
      </c>
      <c r="E1203" s="189">
        <v>41802</v>
      </c>
      <c r="F1203" s="178" t="s">
        <v>57</v>
      </c>
      <c r="G1203" s="180"/>
      <c r="H1203" s="180" t="s">
        <v>58</v>
      </c>
      <c r="I1203" s="180" t="s">
        <v>97</v>
      </c>
      <c r="J1203" s="187">
        <v>3935.25</v>
      </c>
      <c r="K1203" s="191"/>
      <c r="L1203" s="180" t="s">
        <v>67</v>
      </c>
      <c r="M1203" s="180" t="s">
        <v>14</v>
      </c>
      <c r="N1203" s="184">
        <v>15910.3</v>
      </c>
      <c r="O1203" s="184">
        <v>17500</v>
      </c>
      <c r="P1203" s="184">
        <v>0</v>
      </c>
      <c r="Q1203" s="184">
        <v>13768</v>
      </c>
      <c r="R1203" s="184">
        <v>17500</v>
      </c>
      <c r="S1203" s="184"/>
      <c r="T1203" s="192">
        <v>41791</v>
      </c>
      <c r="U1203" s="193">
        <v>1</v>
      </c>
      <c r="V1203" s="39"/>
      <c r="W1203" s="36">
        <v>13768</v>
      </c>
      <c r="X1203" s="37">
        <v>0</v>
      </c>
      <c r="Y1203" s="38" t="s">
        <v>61</v>
      </c>
      <c r="Z1203" s="36">
        <v>0</v>
      </c>
      <c r="AA1203" s="164">
        <v>7.9999945695558461E-2</v>
      </c>
      <c r="AC1203" s="165"/>
    </row>
    <row r="1204" spans="1:29" ht="15.75" x14ac:dyDescent="0.25">
      <c r="A1204" s="180" t="s">
        <v>2540</v>
      </c>
      <c r="B1204" s="188" t="s">
        <v>2541</v>
      </c>
      <c r="C1204" s="188"/>
      <c r="D1204" s="176" t="s">
        <v>56</v>
      </c>
      <c r="E1204" s="189">
        <v>41795</v>
      </c>
      <c r="F1204" s="178">
        <v>41801</v>
      </c>
      <c r="G1204" s="180"/>
      <c r="H1204" s="180" t="s">
        <v>78</v>
      </c>
      <c r="I1204" s="180" t="s">
        <v>97</v>
      </c>
      <c r="J1204" s="187">
        <v>6094.46</v>
      </c>
      <c r="K1204" s="191"/>
      <c r="L1204" s="180" t="s">
        <v>138</v>
      </c>
      <c r="M1204" s="180" t="s">
        <v>12</v>
      </c>
      <c r="N1204" s="184">
        <v>64885.84</v>
      </c>
      <c r="O1204" s="184">
        <v>71370</v>
      </c>
      <c r="P1204" s="184">
        <v>0</v>
      </c>
      <c r="Q1204" s="184">
        <v>54631.51</v>
      </c>
      <c r="R1204" s="184">
        <v>71370</v>
      </c>
      <c r="S1204" s="184"/>
      <c r="T1204" s="192">
        <v>41791</v>
      </c>
      <c r="U1204" s="193">
        <v>1</v>
      </c>
      <c r="V1204" s="39" t="s">
        <v>408</v>
      </c>
      <c r="W1204" s="36">
        <v>54631.51</v>
      </c>
      <c r="X1204" s="37">
        <v>0</v>
      </c>
      <c r="Y1204" s="38" t="s">
        <v>61</v>
      </c>
      <c r="Z1204" s="36">
        <v>0</v>
      </c>
      <c r="AA1204" s="164">
        <v>0.10999992426745697</v>
      </c>
      <c r="AC1204" s="165"/>
    </row>
    <row r="1205" spans="1:29" ht="15.75" x14ac:dyDescent="0.25">
      <c r="A1205" s="180" t="s">
        <v>2542</v>
      </c>
      <c r="B1205" s="188" t="s">
        <v>2543</v>
      </c>
      <c r="C1205" s="188"/>
      <c r="D1205" s="176" t="s">
        <v>56</v>
      </c>
      <c r="E1205" s="189">
        <v>41864</v>
      </c>
      <c r="F1205" s="178">
        <v>41871</v>
      </c>
      <c r="G1205" s="180"/>
      <c r="H1205" s="180" t="s">
        <v>78</v>
      </c>
      <c r="I1205" s="180" t="s">
        <v>97</v>
      </c>
      <c r="J1205" s="187"/>
      <c r="K1205" s="191"/>
      <c r="L1205" s="180" t="s">
        <v>67</v>
      </c>
      <c r="M1205" s="180" t="s">
        <v>14</v>
      </c>
      <c r="N1205" s="184">
        <v>58850</v>
      </c>
      <c r="O1205" s="184">
        <v>64740</v>
      </c>
      <c r="P1205" s="184">
        <v>0</v>
      </c>
      <c r="Q1205" s="184">
        <v>50000</v>
      </c>
      <c r="R1205" s="184">
        <v>64740</v>
      </c>
      <c r="S1205" s="184"/>
      <c r="T1205" s="192">
        <v>41852</v>
      </c>
      <c r="U1205" s="193">
        <v>1</v>
      </c>
      <c r="V1205" s="39"/>
      <c r="W1205" s="36">
        <v>50000</v>
      </c>
      <c r="X1205" s="37">
        <v>0</v>
      </c>
      <c r="Y1205" s="38" t="s">
        <v>61</v>
      </c>
      <c r="Z1205" s="36">
        <v>0</v>
      </c>
      <c r="AA1205" s="164">
        <v>0.10000000000000009</v>
      </c>
      <c r="AC1205" s="165"/>
    </row>
    <row r="1206" spans="1:29" ht="15.75" x14ac:dyDescent="0.25">
      <c r="A1206" s="180" t="s">
        <v>2544</v>
      </c>
      <c r="B1206" s="188" t="s">
        <v>2545</v>
      </c>
      <c r="C1206" s="188"/>
      <c r="D1206" s="176" t="s">
        <v>56</v>
      </c>
      <c r="E1206" s="189">
        <v>41941</v>
      </c>
      <c r="F1206" s="178" t="s">
        <v>57</v>
      </c>
      <c r="G1206" s="180"/>
      <c r="H1206" s="180" t="s">
        <v>58</v>
      </c>
      <c r="I1206" s="180"/>
      <c r="J1206" s="187"/>
      <c r="K1206" s="191"/>
      <c r="L1206" s="180" t="s">
        <v>67</v>
      </c>
      <c r="M1206" s="180" t="s">
        <v>14</v>
      </c>
      <c r="N1206" s="184">
        <v>3607.04</v>
      </c>
      <c r="O1206" s="184">
        <v>25360</v>
      </c>
      <c r="P1206" s="184">
        <v>0</v>
      </c>
      <c r="Q1206" s="184">
        <v>3037</v>
      </c>
      <c r="R1206" s="184">
        <v>25360</v>
      </c>
      <c r="S1206" s="184"/>
      <c r="T1206" s="192">
        <v>41913</v>
      </c>
      <c r="U1206" s="193">
        <v>1</v>
      </c>
      <c r="V1206" s="39" t="s">
        <v>98</v>
      </c>
      <c r="W1206" s="36">
        <v>3037</v>
      </c>
      <c r="X1206" s="37">
        <v>0</v>
      </c>
      <c r="Y1206" s="38" t="s">
        <v>61</v>
      </c>
      <c r="Z1206" s="36">
        <v>0</v>
      </c>
      <c r="AA1206" s="164">
        <v>0.10999849211746704</v>
      </c>
      <c r="AC1206" s="165"/>
    </row>
    <row r="1207" spans="1:29" ht="15.75" x14ac:dyDescent="0.25">
      <c r="A1207" s="180" t="s">
        <v>2546</v>
      </c>
      <c r="B1207" s="188" t="s">
        <v>2547</v>
      </c>
      <c r="C1207" s="188"/>
      <c r="D1207" s="176" t="s">
        <v>56</v>
      </c>
      <c r="E1207" s="189">
        <v>41858</v>
      </c>
      <c r="F1207" s="178">
        <v>41863</v>
      </c>
      <c r="G1207" s="180"/>
      <c r="H1207" s="180" t="s">
        <v>78</v>
      </c>
      <c r="I1207" s="180" t="s">
        <v>97</v>
      </c>
      <c r="J1207" s="187">
        <v>1507.35</v>
      </c>
      <c r="K1207" s="191"/>
      <c r="L1207" s="180" t="s">
        <v>64</v>
      </c>
      <c r="M1207" s="180" t="s">
        <v>12</v>
      </c>
      <c r="N1207" s="184">
        <v>64492.11</v>
      </c>
      <c r="O1207" s="184">
        <v>2130</v>
      </c>
      <c r="P1207" s="184">
        <v>0</v>
      </c>
      <c r="Q1207" s="184">
        <v>54300</v>
      </c>
      <c r="R1207" s="184">
        <v>83850</v>
      </c>
      <c r="S1207" s="184"/>
      <c r="T1207" s="192">
        <v>41852</v>
      </c>
      <c r="U1207" s="193">
        <v>2.5402504472271915E-2</v>
      </c>
      <c r="V1207" s="39"/>
      <c r="W1207" s="36">
        <v>54300</v>
      </c>
      <c r="X1207" s="37">
        <v>0</v>
      </c>
      <c r="Y1207" s="38" t="s">
        <v>61</v>
      </c>
      <c r="Z1207" s="36">
        <v>0</v>
      </c>
      <c r="AA1207" s="164">
        <v>0.1100000000000001</v>
      </c>
      <c r="AC1207" s="165"/>
    </row>
    <row r="1208" spans="1:29" ht="15.75" x14ac:dyDescent="0.25">
      <c r="A1208" s="180" t="s">
        <v>2548</v>
      </c>
      <c r="B1208" s="188" t="s">
        <v>2549</v>
      </c>
      <c r="C1208" s="188"/>
      <c r="D1208" s="176" t="s">
        <v>56</v>
      </c>
      <c r="E1208" s="189">
        <v>41851</v>
      </c>
      <c r="F1208" s="178" t="s">
        <v>57</v>
      </c>
      <c r="G1208" s="180"/>
      <c r="H1208" s="180" t="s">
        <v>58</v>
      </c>
      <c r="I1208" s="180" t="s">
        <v>97</v>
      </c>
      <c r="J1208" s="187">
        <v>4248.16</v>
      </c>
      <c r="K1208" s="191"/>
      <c r="L1208" s="180" t="s">
        <v>79</v>
      </c>
      <c r="M1208" s="180" t="s">
        <v>12</v>
      </c>
      <c r="N1208" s="184">
        <v>10218.969999999999</v>
      </c>
      <c r="O1208" s="184">
        <v>880</v>
      </c>
      <c r="P1208" s="184">
        <v>0</v>
      </c>
      <c r="Q1208" s="184">
        <v>8604</v>
      </c>
      <c r="R1208" s="184">
        <v>11240</v>
      </c>
      <c r="S1208" s="184"/>
      <c r="T1208" s="192">
        <v>41821</v>
      </c>
      <c r="U1208" s="193">
        <v>7.8291814946619215E-2</v>
      </c>
      <c r="V1208" s="39"/>
      <c r="W1208" s="36">
        <v>8604</v>
      </c>
      <c r="X1208" s="37">
        <v>0</v>
      </c>
      <c r="Y1208" s="38" t="s">
        <v>61</v>
      </c>
      <c r="Z1208" s="36">
        <v>0</v>
      </c>
      <c r="AA1208" s="164">
        <v>0.10999991310279489</v>
      </c>
      <c r="AC1208" s="165"/>
    </row>
    <row r="1209" spans="1:29" ht="15.75" x14ac:dyDescent="0.25">
      <c r="A1209" s="180" t="s">
        <v>2550</v>
      </c>
      <c r="B1209" s="188" t="s">
        <v>2551</v>
      </c>
      <c r="C1209" s="188"/>
      <c r="D1209" s="176" t="s">
        <v>56</v>
      </c>
      <c r="E1209" s="189">
        <v>41894</v>
      </c>
      <c r="F1209" s="178">
        <v>41904</v>
      </c>
      <c r="G1209" s="180"/>
      <c r="H1209" s="180" t="s">
        <v>78</v>
      </c>
      <c r="I1209" s="180" t="s">
        <v>97</v>
      </c>
      <c r="J1209" s="187"/>
      <c r="K1209" s="191"/>
      <c r="L1209" s="180" t="s">
        <v>2552</v>
      </c>
      <c r="M1209" s="180" t="s">
        <v>12</v>
      </c>
      <c r="N1209" s="184">
        <v>82705.490000000005</v>
      </c>
      <c r="O1209" s="184">
        <v>0</v>
      </c>
      <c r="P1209" s="184">
        <v>0</v>
      </c>
      <c r="Q1209" s="184">
        <v>69635</v>
      </c>
      <c r="R1209" s="184">
        <v>136160</v>
      </c>
      <c r="S1209" s="184"/>
      <c r="T1209" s="192">
        <v>41883</v>
      </c>
      <c r="U1209" s="193" t="s">
        <v>57</v>
      </c>
      <c r="V1209" s="39"/>
      <c r="W1209" s="36">
        <v>69635</v>
      </c>
      <c r="X1209" s="37">
        <v>0</v>
      </c>
      <c r="Y1209" s="38" t="s">
        <v>61</v>
      </c>
      <c r="Z1209" s="36">
        <v>0</v>
      </c>
      <c r="AA1209" s="164">
        <v>0.11000000671055821</v>
      </c>
      <c r="AC1209" s="165"/>
    </row>
    <row r="1210" spans="1:29" ht="15.75" x14ac:dyDescent="0.25">
      <c r="A1210" s="180" t="s">
        <v>2553</v>
      </c>
      <c r="B1210" s="188" t="s">
        <v>2554</v>
      </c>
      <c r="C1210" s="188"/>
      <c r="D1210" s="176" t="s">
        <v>56</v>
      </c>
      <c r="E1210" s="189">
        <v>41908</v>
      </c>
      <c r="F1210" s="178" t="s">
        <v>57</v>
      </c>
      <c r="G1210" s="180"/>
      <c r="H1210" s="180" t="s">
        <v>58</v>
      </c>
      <c r="I1210" s="180" t="s">
        <v>97</v>
      </c>
      <c r="J1210" s="187"/>
      <c r="K1210" s="191"/>
      <c r="L1210" s="180" t="s">
        <v>129</v>
      </c>
      <c r="M1210" s="180" t="s">
        <v>13</v>
      </c>
      <c r="N1210" s="184">
        <v>9439.16</v>
      </c>
      <c r="O1210" s="184">
        <v>0</v>
      </c>
      <c r="P1210" s="184">
        <v>0</v>
      </c>
      <c r="Q1210" s="184">
        <v>7947.43</v>
      </c>
      <c r="R1210" s="184">
        <v>10380</v>
      </c>
      <c r="S1210" s="184"/>
      <c r="T1210" s="192">
        <v>41883</v>
      </c>
      <c r="U1210" s="193" t="s">
        <v>57</v>
      </c>
      <c r="V1210" s="39"/>
      <c r="W1210" s="36">
        <v>7947.43</v>
      </c>
      <c r="X1210" s="37">
        <v>0</v>
      </c>
      <c r="Y1210" s="38" t="s">
        <v>61</v>
      </c>
      <c r="Z1210" s="36">
        <v>0</v>
      </c>
      <c r="AA1210" s="164">
        <v>0.10999969295899215</v>
      </c>
      <c r="AC1210" s="165"/>
    </row>
    <row r="1211" spans="1:29" ht="15.75" x14ac:dyDescent="0.25">
      <c r="A1211" s="180" t="s">
        <v>2555</v>
      </c>
      <c r="B1211" s="188" t="s">
        <v>2556</v>
      </c>
      <c r="C1211" s="188"/>
      <c r="D1211" s="176" t="s">
        <v>56</v>
      </c>
      <c r="E1211" s="189">
        <v>41864</v>
      </c>
      <c r="F1211" s="178">
        <v>41871</v>
      </c>
      <c r="G1211" s="180"/>
      <c r="H1211" s="180" t="s">
        <v>78</v>
      </c>
      <c r="I1211" s="180" t="s">
        <v>97</v>
      </c>
      <c r="J1211" s="187"/>
      <c r="K1211" s="191"/>
      <c r="L1211" s="180" t="s">
        <v>82</v>
      </c>
      <c r="M1211" s="180" t="s">
        <v>14</v>
      </c>
      <c r="N1211" s="184">
        <v>58242.48</v>
      </c>
      <c r="O1211" s="184">
        <v>0</v>
      </c>
      <c r="P1211" s="184">
        <v>0</v>
      </c>
      <c r="Q1211" s="184">
        <v>49038.04</v>
      </c>
      <c r="R1211" s="184">
        <v>73300</v>
      </c>
      <c r="S1211" s="184"/>
      <c r="T1211" s="192">
        <v>41852</v>
      </c>
      <c r="U1211" s="193" t="s">
        <v>57</v>
      </c>
      <c r="V1211" s="39"/>
      <c r="W1211" s="36">
        <v>49038.04</v>
      </c>
      <c r="X1211" s="37">
        <v>0</v>
      </c>
      <c r="Y1211" s="38" t="s">
        <v>61</v>
      </c>
      <c r="Z1211" s="36">
        <v>0</v>
      </c>
      <c r="AA1211" s="164">
        <v>0.10999999794170856</v>
      </c>
      <c r="AC1211" s="165"/>
    </row>
    <row r="1212" spans="1:29" ht="15.75" x14ac:dyDescent="0.25">
      <c r="A1212" s="180" t="s">
        <v>2557</v>
      </c>
      <c r="B1212" s="188" t="s">
        <v>2558</v>
      </c>
      <c r="C1212" s="188"/>
      <c r="D1212" s="176" t="s">
        <v>56</v>
      </c>
      <c r="E1212" s="189">
        <v>41872</v>
      </c>
      <c r="F1212" s="178" t="s">
        <v>57</v>
      </c>
      <c r="G1212" s="180"/>
      <c r="H1212" s="180" t="s">
        <v>58</v>
      </c>
      <c r="I1212" s="180" t="s">
        <v>97</v>
      </c>
      <c r="J1212" s="187"/>
      <c r="K1212" s="191"/>
      <c r="L1212" s="180" t="s">
        <v>64</v>
      </c>
      <c r="M1212" s="180" t="s">
        <v>12</v>
      </c>
      <c r="N1212" s="184">
        <v>45177.59</v>
      </c>
      <c r="O1212" s="184">
        <v>0</v>
      </c>
      <c r="P1212" s="184">
        <v>0</v>
      </c>
      <c r="Q1212" s="184">
        <v>38037.96</v>
      </c>
      <c r="R1212" s="184">
        <v>58930</v>
      </c>
      <c r="S1212" s="184"/>
      <c r="T1212" s="192">
        <v>41852</v>
      </c>
      <c r="U1212" s="193" t="s">
        <v>57</v>
      </c>
      <c r="V1212" s="39"/>
      <c r="W1212" s="36">
        <v>38037.96</v>
      </c>
      <c r="X1212" s="37">
        <v>0</v>
      </c>
      <c r="Y1212" s="38" t="s">
        <v>61</v>
      </c>
      <c r="Z1212" s="36">
        <v>0</v>
      </c>
      <c r="AA1212" s="164">
        <v>0.10999766362265384</v>
      </c>
      <c r="AC1212" s="165"/>
    </row>
    <row r="1213" spans="1:29" ht="15.75" x14ac:dyDescent="0.25">
      <c r="A1213" s="180" t="s">
        <v>2559</v>
      </c>
      <c r="B1213" s="188" t="s">
        <v>2560</v>
      </c>
      <c r="C1213" s="188"/>
      <c r="D1213" s="176" t="s">
        <v>56</v>
      </c>
      <c r="E1213" s="189">
        <v>41918</v>
      </c>
      <c r="F1213" s="178">
        <v>41920</v>
      </c>
      <c r="G1213" s="180"/>
      <c r="H1213" s="180" t="s">
        <v>78</v>
      </c>
      <c r="I1213" s="180" t="s">
        <v>97</v>
      </c>
      <c r="J1213" s="187"/>
      <c r="K1213" s="191"/>
      <c r="L1213" s="180" t="s">
        <v>64</v>
      </c>
      <c r="M1213" s="180" t="s">
        <v>12</v>
      </c>
      <c r="N1213" s="184">
        <v>69048.13</v>
      </c>
      <c r="O1213" s="184">
        <v>36170</v>
      </c>
      <c r="P1213" s="184">
        <v>0</v>
      </c>
      <c r="Q1213" s="184">
        <v>58136</v>
      </c>
      <c r="R1213" s="184">
        <v>110480</v>
      </c>
      <c r="S1213" s="184"/>
      <c r="T1213" s="192">
        <v>41913</v>
      </c>
      <c r="U1213" s="193">
        <v>0.32738957277335262</v>
      </c>
      <c r="V1213" s="39"/>
      <c r="W1213" s="36">
        <v>58136</v>
      </c>
      <c r="X1213" s="37">
        <v>0</v>
      </c>
      <c r="Y1213" s="38" t="s">
        <v>61</v>
      </c>
      <c r="Z1213" s="36">
        <v>0</v>
      </c>
      <c r="AA1213" s="164">
        <v>0.11000004501208238</v>
      </c>
      <c r="AC1213" s="165"/>
    </row>
    <row r="1214" spans="1:29" ht="15.75" x14ac:dyDescent="0.25">
      <c r="A1214" s="180" t="s">
        <v>2561</v>
      </c>
      <c r="B1214" s="188" t="s">
        <v>2562</v>
      </c>
      <c r="C1214" s="188"/>
      <c r="D1214" s="176" t="s">
        <v>56</v>
      </c>
      <c r="E1214" s="189">
        <v>41802</v>
      </c>
      <c r="F1214" s="178" t="s">
        <v>57</v>
      </c>
      <c r="G1214" s="180"/>
      <c r="H1214" s="180" t="s">
        <v>58</v>
      </c>
      <c r="I1214" s="180" t="s">
        <v>103</v>
      </c>
      <c r="J1214" s="187">
        <v>5327.79</v>
      </c>
      <c r="K1214" s="191"/>
      <c r="L1214" s="180" t="s">
        <v>67</v>
      </c>
      <c r="M1214" s="180" t="s">
        <v>14</v>
      </c>
      <c r="N1214" s="184">
        <v>7465.89</v>
      </c>
      <c r="O1214" s="184">
        <v>8210</v>
      </c>
      <c r="P1214" s="184">
        <v>0</v>
      </c>
      <c r="Q1214" s="184">
        <v>6460.62</v>
      </c>
      <c r="R1214" s="184">
        <v>8210</v>
      </c>
      <c r="S1214" s="184"/>
      <c r="T1214" s="192">
        <v>41791</v>
      </c>
      <c r="U1214" s="193">
        <v>1</v>
      </c>
      <c r="V1214" s="39"/>
      <c r="W1214" s="36">
        <v>6460.62</v>
      </c>
      <c r="X1214" s="37">
        <v>0</v>
      </c>
      <c r="Y1214" s="38" t="s">
        <v>61</v>
      </c>
      <c r="Z1214" s="36">
        <v>0</v>
      </c>
      <c r="AA1214" s="164">
        <v>7.9999642405779392E-2</v>
      </c>
      <c r="AC1214" s="165"/>
    </row>
    <row r="1215" spans="1:29" ht="15.75" x14ac:dyDescent="0.25">
      <c r="A1215" s="180" t="s">
        <v>2563</v>
      </c>
      <c r="B1215" s="188" t="s">
        <v>2564</v>
      </c>
      <c r="C1215" s="188"/>
      <c r="D1215" s="176" t="s">
        <v>56</v>
      </c>
      <c r="E1215" s="189">
        <v>41913</v>
      </c>
      <c r="F1215" s="178">
        <v>41922</v>
      </c>
      <c r="G1215" s="180"/>
      <c r="H1215" s="180" t="s">
        <v>78</v>
      </c>
      <c r="I1215" s="180" t="s">
        <v>97</v>
      </c>
      <c r="J1215" s="187"/>
      <c r="K1215" s="191"/>
      <c r="L1215" s="180" t="s">
        <v>60</v>
      </c>
      <c r="M1215" s="180" t="s">
        <v>12</v>
      </c>
      <c r="N1215" s="184">
        <v>131238.47</v>
      </c>
      <c r="O1215" s="184">
        <v>0</v>
      </c>
      <c r="P1215" s="184">
        <v>0</v>
      </c>
      <c r="Q1215" s="184">
        <v>110498</v>
      </c>
      <c r="R1215" s="184">
        <v>168600</v>
      </c>
      <c r="S1215" s="184"/>
      <c r="T1215" s="192">
        <v>41913</v>
      </c>
      <c r="U1215" s="193" t="s">
        <v>57</v>
      </c>
      <c r="V1215" s="39"/>
      <c r="W1215" s="36">
        <v>110498</v>
      </c>
      <c r="X1215" s="37">
        <v>0</v>
      </c>
      <c r="Y1215" s="38" t="s">
        <v>61</v>
      </c>
      <c r="Z1215" s="37">
        <v>0</v>
      </c>
      <c r="AA1215" s="164">
        <v>0.10999996109372634</v>
      </c>
      <c r="AC1215" s="165"/>
    </row>
    <row r="1216" spans="1:29" ht="15.75" x14ac:dyDescent="0.25">
      <c r="A1216" s="180" t="s">
        <v>2565</v>
      </c>
      <c r="B1216" s="188" t="s">
        <v>2566</v>
      </c>
      <c r="C1216" s="188"/>
      <c r="D1216" s="176" t="s">
        <v>56</v>
      </c>
      <c r="E1216" s="189">
        <v>41810</v>
      </c>
      <c r="F1216" s="178">
        <v>41821</v>
      </c>
      <c r="G1216" s="180"/>
      <c r="H1216" s="180" t="s">
        <v>78</v>
      </c>
      <c r="I1216" s="180" t="s">
        <v>97</v>
      </c>
      <c r="J1216" s="187">
        <v>3804.36</v>
      </c>
      <c r="K1216" s="191"/>
      <c r="L1216" s="180" t="s">
        <v>111</v>
      </c>
      <c r="M1216" s="180" t="s">
        <v>12</v>
      </c>
      <c r="N1216" s="184">
        <v>72968.05</v>
      </c>
      <c r="O1216" s="184">
        <v>90</v>
      </c>
      <c r="P1216" s="184">
        <v>0</v>
      </c>
      <c r="Q1216" s="184">
        <v>63143</v>
      </c>
      <c r="R1216" s="184">
        <v>80260</v>
      </c>
      <c r="S1216" s="184"/>
      <c r="T1216" s="192">
        <v>41791</v>
      </c>
      <c r="U1216" s="193">
        <v>1.121355594318465E-3</v>
      </c>
      <c r="V1216" s="39"/>
      <c r="W1216" s="36">
        <v>63143</v>
      </c>
      <c r="X1216" s="37">
        <v>0</v>
      </c>
      <c r="Y1216" s="38" t="s">
        <v>61</v>
      </c>
      <c r="Z1216" s="36">
        <v>0</v>
      </c>
      <c r="AA1216" s="164">
        <v>7.9999988159201285E-2</v>
      </c>
      <c r="AC1216" s="165"/>
    </row>
    <row r="1217" spans="1:29" ht="15.75" x14ac:dyDescent="0.25">
      <c r="A1217" s="180" t="s">
        <v>2567</v>
      </c>
      <c r="B1217" s="188" t="s">
        <v>2568</v>
      </c>
      <c r="C1217" s="188"/>
      <c r="D1217" s="176" t="s">
        <v>56</v>
      </c>
      <c r="E1217" s="189">
        <v>41830</v>
      </c>
      <c r="F1217" s="178">
        <v>41831</v>
      </c>
      <c r="G1217" s="180"/>
      <c r="H1217" s="180" t="s">
        <v>78</v>
      </c>
      <c r="I1217" s="180" t="s">
        <v>97</v>
      </c>
      <c r="J1217" s="187">
        <v>2409.06</v>
      </c>
      <c r="K1217" s="191"/>
      <c r="L1217" s="180" t="s">
        <v>111</v>
      </c>
      <c r="M1217" s="180" t="s">
        <v>12</v>
      </c>
      <c r="N1217" s="184">
        <v>106022.12</v>
      </c>
      <c r="O1217" s="184">
        <v>59830</v>
      </c>
      <c r="P1217" s="184">
        <v>0</v>
      </c>
      <c r="Q1217" s="184">
        <v>89266.75</v>
      </c>
      <c r="R1217" s="184">
        <v>149010</v>
      </c>
      <c r="S1217" s="184"/>
      <c r="T1217" s="192">
        <v>41821</v>
      </c>
      <c r="U1217" s="193">
        <v>0.40151667673310515</v>
      </c>
      <c r="V1217" s="39"/>
      <c r="W1217" s="36">
        <v>89266.75</v>
      </c>
      <c r="X1217" s="37">
        <v>0</v>
      </c>
      <c r="Y1217" s="38" t="s">
        <v>61</v>
      </c>
      <c r="Z1217" s="36">
        <v>0</v>
      </c>
      <c r="AA1217" s="164">
        <v>0.11000001073125132</v>
      </c>
      <c r="AC1217" s="165"/>
    </row>
    <row r="1218" spans="1:29" ht="15.75" x14ac:dyDescent="0.25">
      <c r="A1218" s="180" t="s">
        <v>2569</v>
      </c>
      <c r="B1218" s="188" t="s">
        <v>2570</v>
      </c>
      <c r="C1218" s="188"/>
      <c r="D1218" s="176" t="s">
        <v>56</v>
      </c>
      <c r="E1218" s="189">
        <v>41862</v>
      </c>
      <c r="F1218" s="178" t="s">
        <v>57</v>
      </c>
      <c r="G1218" s="180"/>
      <c r="H1218" s="180" t="s">
        <v>58</v>
      </c>
      <c r="I1218" s="180" t="s">
        <v>97</v>
      </c>
      <c r="J1218" s="187">
        <v>1184.03</v>
      </c>
      <c r="K1218" s="191"/>
      <c r="L1218" s="180" t="s">
        <v>64</v>
      </c>
      <c r="M1218" s="180" t="s">
        <v>12</v>
      </c>
      <c r="N1218" s="184">
        <v>43437.24</v>
      </c>
      <c r="O1218" s="184">
        <v>4310</v>
      </c>
      <c r="P1218" s="184">
        <v>0</v>
      </c>
      <c r="Q1218" s="184">
        <v>36572.57</v>
      </c>
      <c r="R1218" s="184">
        <v>47780</v>
      </c>
      <c r="S1218" s="184"/>
      <c r="T1218" s="192">
        <v>41852</v>
      </c>
      <c r="U1218" s="193">
        <v>9.0205106739221427E-2</v>
      </c>
      <c r="V1218" s="39"/>
      <c r="W1218" s="36">
        <v>36572.57</v>
      </c>
      <c r="X1218" s="37">
        <v>0</v>
      </c>
      <c r="Y1218" s="38" t="s">
        <v>61</v>
      </c>
      <c r="Z1218" s="36">
        <v>0</v>
      </c>
      <c r="AA1218" s="164">
        <v>0.10999996450534244</v>
      </c>
      <c r="AC1218" s="165"/>
    </row>
    <row r="1219" spans="1:29" ht="15.75" x14ac:dyDescent="0.25">
      <c r="A1219" s="180" t="s">
        <v>2571</v>
      </c>
      <c r="B1219" s="188" t="s">
        <v>2572</v>
      </c>
      <c r="C1219" s="188"/>
      <c r="D1219" s="176" t="s">
        <v>56</v>
      </c>
      <c r="E1219" s="189">
        <v>41810</v>
      </c>
      <c r="F1219" s="178" t="s">
        <v>57</v>
      </c>
      <c r="G1219" s="180"/>
      <c r="H1219" s="180" t="s">
        <v>58</v>
      </c>
      <c r="I1219" s="180" t="s">
        <v>97</v>
      </c>
      <c r="J1219" s="187">
        <v>2318.6799999999998</v>
      </c>
      <c r="K1219" s="191"/>
      <c r="L1219" s="180" t="s">
        <v>67</v>
      </c>
      <c r="M1219" s="180" t="s">
        <v>14</v>
      </c>
      <c r="N1219" s="184">
        <v>7475.38</v>
      </c>
      <c r="O1219" s="184">
        <v>8220</v>
      </c>
      <c r="P1219" s="184">
        <v>0</v>
      </c>
      <c r="Q1219" s="184">
        <v>6294</v>
      </c>
      <c r="R1219" s="184">
        <v>8220</v>
      </c>
      <c r="S1219" s="184"/>
      <c r="T1219" s="192">
        <v>41791</v>
      </c>
      <c r="U1219" s="193">
        <v>1</v>
      </c>
      <c r="V1219" s="39" t="s">
        <v>960</v>
      </c>
      <c r="W1219" s="36">
        <v>6294</v>
      </c>
      <c r="X1219" s="37">
        <v>0</v>
      </c>
      <c r="Y1219" s="38" t="s">
        <v>61</v>
      </c>
      <c r="Z1219" s="36">
        <v>0</v>
      </c>
      <c r="AA1219" s="164">
        <v>0.10999943574803472</v>
      </c>
      <c r="AC1219" s="165"/>
    </row>
    <row r="1220" spans="1:29" ht="15.75" x14ac:dyDescent="0.25">
      <c r="A1220" s="180" t="s">
        <v>2573</v>
      </c>
      <c r="B1220" s="188" t="s">
        <v>2574</v>
      </c>
      <c r="C1220" s="188"/>
      <c r="D1220" s="176" t="s">
        <v>56</v>
      </c>
      <c r="E1220" s="189">
        <v>41848</v>
      </c>
      <c r="F1220" s="178">
        <v>41855</v>
      </c>
      <c r="G1220" s="180"/>
      <c r="H1220" s="180" t="s">
        <v>78</v>
      </c>
      <c r="I1220" s="180" t="s">
        <v>97</v>
      </c>
      <c r="J1220" s="187">
        <v>4264.43</v>
      </c>
      <c r="K1220" s="191"/>
      <c r="L1220" s="180" t="s">
        <v>111</v>
      </c>
      <c r="M1220" s="180" t="s">
        <v>12</v>
      </c>
      <c r="N1220" s="184">
        <v>314995.86</v>
      </c>
      <c r="O1220" s="184">
        <v>36290</v>
      </c>
      <c r="P1220" s="184">
        <v>0</v>
      </c>
      <c r="Q1220" s="184">
        <v>265215</v>
      </c>
      <c r="R1220" s="184">
        <v>381540</v>
      </c>
      <c r="S1220" s="184"/>
      <c r="T1220" s="192">
        <v>41821</v>
      </c>
      <c r="U1220" s="193">
        <v>9.5114535828484559E-2</v>
      </c>
      <c r="V1220" s="39"/>
      <c r="W1220" s="36">
        <v>265215</v>
      </c>
      <c r="X1220" s="37">
        <v>0</v>
      </c>
      <c r="Y1220" s="38" t="s">
        <v>61</v>
      </c>
      <c r="Z1220" s="36">
        <v>0</v>
      </c>
      <c r="AA1220" s="164">
        <v>0.11000001585735131</v>
      </c>
      <c r="AC1220" s="165"/>
    </row>
    <row r="1221" spans="1:29" ht="15.75" x14ac:dyDescent="0.25">
      <c r="A1221" s="180" t="s">
        <v>2575</v>
      </c>
      <c r="B1221" s="188" t="s">
        <v>2576</v>
      </c>
      <c r="C1221" s="188"/>
      <c r="D1221" s="176" t="s">
        <v>56</v>
      </c>
      <c r="E1221" s="189">
        <v>41830</v>
      </c>
      <c r="F1221" s="178" t="s">
        <v>57</v>
      </c>
      <c r="G1221" s="180"/>
      <c r="H1221" s="180" t="s">
        <v>58</v>
      </c>
      <c r="I1221" s="180" t="s">
        <v>97</v>
      </c>
      <c r="J1221" s="187">
        <v>1927.31</v>
      </c>
      <c r="K1221" s="191"/>
      <c r="L1221" s="180" t="s">
        <v>106</v>
      </c>
      <c r="M1221" s="180" t="s">
        <v>14</v>
      </c>
      <c r="N1221" s="184">
        <v>12950.18</v>
      </c>
      <c r="O1221" s="184">
        <v>13210</v>
      </c>
      <c r="P1221" s="184">
        <v>0</v>
      </c>
      <c r="Q1221" s="184">
        <v>10903.58</v>
      </c>
      <c r="R1221" s="184">
        <v>14250</v>
      </c>
      <c r="S1221" s="184"/>
      <c r="T1221" s="192">
        <v>41821</v>
      </c>
      <c r="U1221" s="193">
        <v>0.92701754385964907</v>
      </c>
      <c r="V1221" s="39"/>
      <c r="W1221" s="36">
        <v>10903.58</v>
      </c>
      <c r="X1221" s="37">
        <v>0</v>
      </c>
      <c r="Y1221" s="38" t="s">
        <v>61</v>
      </c>
      <c r="Z1221" s="36">
        <v>0</v>
      </c>
      <c r="AA1221" s="164">
        <v>0.10999983148808212</v>
      </c>
      <c r="AC1221" s="165"/>
    </row>
    <row r="1222" spans="1:29" ht="15.75" x14ac:dyDescent="0.25">
      <c r="A1222" s="180" t="s">
        <v>2577</v>
      </c>
      <c r="B1222" s="188" t="s">
        <v>2578</v>
      </c>
      <c r="C1222" s="188"/>
      <c r="D1222" s="176" t="s">
        <v>56</v>
      </c>
      <c r="E1222" s="189">
        <v>41815</v>
      </c>
      <c r="F1222" s="178" t="s">
        <v>57</v>
      </c>
      <c r="G1222" s="180"/>
      <c r="H1222" s="180" t="s">
        <v>58</v>
      </c>
      <c r="I1222" s="180" t="s">
        <v>97</v>
      </c>
      <c r="J1222" s="187">
        <v>2318.66</v>
      </c>
      <c r="K1222" s="191"/>
      <c r="L1222" s="180" t="s">
        <v>106</v>
      </c>
      <c r="M1222" s="180" t="s">
        <v>14</v>
      </c>
      <c r="N1222" s="184">
        <v>15681.2</v>
      </c>
      <c r="O1222" s="184">
        <v>16870</v>
      </c>
      <c r="P1222" s="184">
        <v>0</v>
      </c>
      <c r="Q1222" s="184">
        <v>13203</v>
      </c>
      <c r="R1222" s="184">
        <v>17250</v>
      </c>
      <c r="S1222" s="184"/>
      <c r="T1222" s="192">
        <v>41791</v>
      </c>
      <c r="U1222" s="193">
        <v>0.97797101449275359</v>
      </c>
      <c r="V1222" s="39"/>
      <c r="W1222" s="36">
        <v>13203</v>
      </c>
      <c r="X1222" s="37">
        <v>0</v>
      </c>
      <c r="Y1222" s="38" t="s">
        <v>61</v>
      </c>
      <c r="Z1222" s="36">
        <v>0</v>
      </c>
      <c r="AA1222" s="164">
        <v>0.10999978056530613</v>
      </c>
      <c r="AC1222" s="165"/>
    </row>
    <row r="1223" spans="1:29" ht="15.75" x14ac:dyDescent="0.25">
      <c r="A1223" s="180" t="s">
        <v>2579</v>
      </c>
      <c r="B1223" s="188" t="s">
        <v>2580</v>
      </c>
      <c r="C1223" s="188"/>
      <c r="D1223" s="176" t="s">
        <v>56</v>
      </c>
      <c r="E1223" s="189">
        <v>41817</v>
      </c>
      <c r="F1223" s="178" t="s">
        <v>57</v>
      </c>
      <c r="G1223" s="180"/>
      <c r="H1223" s="180" t="s">
        <v>58</v>
      </c>
      <c r="I1223" s="180" t="s">
        <v>97</v>
      </c>
      <c r="J1223" s="187">
        <v>1641.78</v>
      </c>
      <c r="K1223" s="191"/>
      <c r="L1223" s="180" t="s">
        <v>129</v>
      </c>
      <c r="M1223" s="180" t="s">
        <v>13</v>
      </c>
      <c r="N1223" s="184">
        <v>15202.8</v>
      </c>
      <c r="O1223" s="184">
        <v>9530</v>
      </c>
      <c r="P1223" s="184">
        <v>9528</v>
      </c>
      <c r="Q1223" s="184">
        <v>12800.2</v>
      </c>
      <c r="R1223" s="184">
        <v>16720</v>
      </c>
      <c r="S1223" s="184"/>
      <c r="T1223" s="192">
        <v>41791</v>
      </c>
      <c r="U1223" s="193">
        <v>0.56997607655502391</v>
      </c>
      <c r="V1223" s="39"/>
      <c r="W1223" s="36">
        <v>12800.2</v>
      </c>
      <c r="X1223" s="37">
        <v>0</v>
      </c>
      <c r="Y1223" s="38" t="s">
        <v>61</v>
      </c>
      <c r="Z1223" s="36">
        <v>0</v>
      </c>
      <c r="AA1223" s="164">
        <v>0.11000017961167941</v>
      </c>
      <c r="AC1223" s="165"/>
    </row>
    <row r="1224" spans="1:29" ht="15.75" x14ac:dyDescent="0.25">
      <c r="A1224" s="180" t="s">
        <v>2581</v>
      </c>
      <c r="B1224" s="188" t="s">
        <v>2582</v>
      </c>
      <c r="C1224" s="188"/>
      <c r="D1224" s="176" t="s">
        <v>56</v>
      </c>
      <c r="E1224" s="189">
        <v>41837</v>
      </c>
      <c r="F1224" s="178" t="s">
        <v>57</v>
      </c>
      <c r="G1224" s="180"/>
      <c r="H1224" s="180" t="s">
        <v>58</v>
      </c>
      <c r="I1224" s="180" t="s">
        <v>97</v>
      </c>
      <c r="J1224" s="187">
        <v>3120.98</v>
      </c>
      <c r="K1224" s="191"/>
      <c r="L1224" s="180" t="s">
        <v>106</v>
      </c>
      <c r="M1224" s="180" t="s">
        <v>14</v>
      </c>
      <c r="N1224" s="184">
        <v>25297.87</v>
      </c>
      <c r="O1224" s="184">
        <v>27830</v>
      </c>
      <c r="P1224" s="184">
        <v>0</v>
      </c>
      <c r="Q1224" s="184">
        <v>21299.88</v>
      </c>
      <c r="R1224" s="184">
        <v>27830</v>
      </c>
      <c r="S1224" s="184"/>
      <c r="T1224" s="192">
        <v>41821</v>
      </c>
      <c r="U1224" s="193">
        <v>1</v>
      </c>
      <c r="V1224" s="39"/>
      <c r="W1224" s="36">
        <v>21299.88</v>
      </c>
      <c r="X1224" s="37">
        <v>0</v>
      </c>
      <c r="Y1224" s="38" t="s">
        <v>61</v>
      </c>
      <c r="Z1224" s="36">
        <v>0</v>
      </c>
      <c r="AA1224" s="164">
        <v>0.1100001107460935</v>
      </c>
      <c r="AC1224" s="165"/>
    </row>
    <row r="1225" spans="1:29" ht="15.75" x14ac:dyDescent="0.25">
      <c r="A1225" s="180" t="s">
        <v>2583</v>
      </c>
      <c r="B1225" s="188" t="s">
        <v>2584</v>
      </c>
      <c r="C1225" s="188"/>
      <c r="D1225" s="176" t="s">
        <v>56</v>
      </c>
      <c r="E1225" s="189">
        <v>41830</v>
      </c>
      <c r="F1225" s="178">
        <v>41838</v>
      </c>
      <c r="G1225" s="180"/>
      <c r="H1225" s="180" t="s">
        <v>78</v>
      </c>
      <c r="I1225" s="180" t="s">
        <v>97</v>
      </c>
      <c r="J1225" s="187">
        <v>4269.41</v>
      </c>
      <c r="K1225" s="191"/>
      <c r="L1225" s="180" t="s">
        <v>64</v>
      </c>
      <c r="M1225" s="180" t="s">
        <v>12</v>
      </c>
      <c r="N1225" s="184">
        <v>55395.519999999997</v>
      </c>
      <c r="O1225" s="184">
        <v>12090</v>
      </c>
      <c r="P1225" s="184">
        <v>0</v>
      </c>
      <c r="Q1225" s="184">
        <v>46641</v>
      </c>
      <c r="R1225" s="184">
        <v>69690</v>
      </c>
      <c r="S1225" s="184"/>
      <c r="T1225" s="192">
        <v>41821</v>
      </c>
      <c r="U1225" s="193">
        <v>0.17348256564786912</v>
      </c>
      <c r="V1225" s="39"/>
      <c r="W1225" s="36">
        <v>46641</v>
      </c>
      <c r="X1225" s="37">
        <v>0</v>
      </c>
      <c r="Y1225" s="38" t="s">
        <v>61</v>
      </c>
      <c r="Z1225" s="36">
        <v>0</v>
      </c>
      <c r="AA1225" s="164">
        <v>0.1100000861622088</v>
      </c>
      <c r="AC1225" s="165"/>
    </row>
    <row r="1226" spans="1:29" ht="15.75" x14ac:dyDescent="0.25">
      <c r="A1226" s="180" t="s">
        <v>2585</v>
      </c>
      <c r="B1226" s="188" t="s">
        <v>2586</v>
      </c>
      <c r="C1226" s="188"/>
      <c r="D1226" s="176" t="s">
        <v>56</v>
      </c>
      <c r="E1226" s="189">
        <v>41921</v>
      </c>
      <c r="F1226" s="178" t="s">
        <v>57</v>
      </c>
      <c r="G1226" s="180"/>
      <c r="H1226" s="180" t="s">
        <v>58</v>
      </c>
      <c r="I1226" s="180"/>
      <c r="J1226" s="187"/>
      <c r="K1226" s="191"/>
      <c r="L1226" s="180" t="s">
        <v>106</v>
      </c>
      <c r="M1226" s="180" t="s">
        <v>14</v>
      </c>
      <c r="N1226" s="184">
        <v>38066.97</v>
      </c>
      <c r="O1226" s="184">
        <v>39610</v>
      </c>
      <c r="P1226" s="184">
        <v>0</v>
      </c>
      <c r="Q1226" s="184">
        <v>32051</v>
      </c>
      <c r="R1226" s="184">
        <v>41870</v>
      </c>
      <c r="S1226" s="184"/>
      <c r="T1226" s="192">
        <v>41913</v>
      </c>
      <c r="U1226" s="193">
        <v>0.9460234057797946</v>
      </c>
      <c r="V1226" s="39"/>
      <c r="W1226" s="36">
        <v>32051</v>
      </c>
      <c r="X1226" s="37">
        <v>0</v>
      </c>
      <c r="Y1226" s="38" t="s">
        <v>61</v>
      </c>
      <c r="Z1226" s="36">
        <v>0</v>
      </c>
      <c r="AA1226" s="164">
        <v>0.10999992127033531</v>
      </c>
      <c r="AC1226" s="165"/>
    </row>
    <row r="1227" spans="1:29" ht="15.75" x14ac:dyDescent="0.25">
      <c r="A1227" s="180" t="s">
        <v>2587</v>
      </c>
      <c r="B1227" s="188" t="s">
        <v>2588</v>
      </c>
      <c r="C1227" s="188"/>
      <c r="D1227" s="176" t="s">
        <v>56</v>
      </c>
      <c r="E1227" s="189">
        <v>41851</v>
      </c>
      <c r="F1227" s="178">
        <v>41855</v>
      </c>
      <c r="G1227" s="180"/>
      <c r="H1227" s="180" t="s">
        <v>78</v>
      </c>
      <c r="I1227" s="180" t="s">
        <v>97</v>
      </c>
      <c r="J1227" s="187">
        <v>3826.39</v>
      </c>
      <c r="K1227" s="191"/>
      <c r="L1227" s="180" t="s">
        <v>60</v>
      </c>
      <c r="M1227" s="180" t="s">
        <v>12</v>
      </c>
      <c r="N1227" s="184">
        <v>50998.98</v>
      </c>
      <c r="O1227" s="184">
        <v>0</v>
      </c>
      <c r="P1227" s="184">
        <v>0</v>
      </c>
      <c r="Q1227" s="184">
        <v>42939.28</v>
      </c>
      <c r="R1227" s="184">
        <v>64860</v>
      </c>
      <c r="S1227" s="184"/>
      <c r="T1227" s="192">
        <v>41821</v>
      </c>
      <c r="U1227" s="193" t="s">
        <v>57</v>
      </c>
      <c r="V1227" s="39"/>
      <c r="W1227" s="36">
        <v>42939.28</v>
      </c>
      <c r="X1227" s="37">
        <v>0</v>
      </c>
      <c r="Y1227" s="38" t="s">
        <v>61</v>
      </c>
      <c r="Z1227" s="36">
        <v>0</v>
      </c>
      <c r="AA1227" s="164">
        <v>0.10999993783876016</v>
      </c>
      <c r="AC1227" s="165"/>
    </row>
    <row r="1228" spans="1:29" ht="15.75" x14ac:dyDescent="0.25">
      <c r="A1228" s="180" t="s">
        <v>2589</v>
      </c>
      <c r="B1228" s="188" t="s">
        <v>2590</v>
      </c>
      <c r="C1228" s="188"/>
      <c r="D1228" s="176" t="s">
        <v>56</v>
      </c>
      <c r="E1228" s="189">
        <v>41824</v>
      </c>
      <c r="F1228" s="178" t="s">
        <v>57</v>
      </c>
      <c r="G1228" s="180"/>
      <c r="H1228" s="180" t="s">
        <v>58</v>
      </c>
      <c r="I1228" s="180" t="s">
        <v>97</v>
      </c>
      <c r="J1228" s="187">
        <v>1802.05</v>
      </c>
      <c r="K1228" s="191"/>
      <c r="L1228" s="180" t="s">
        <v>129</v>
      </c>
      <c r="M1228" s="180" t="s">
        <v>13</v>
      </c>
      <c r="N1228" s="184">
        <v>18978.259999999998</v>
      </c>
      <c r="O1228" s="184">
        <v>2090</v>
      </c>
      <c r="P1228" s="184">
        <v>0</v>
      </c>
      <c r="Q1228" s="184">
        <v>15979</v>
      </c>
      <c r="R1228" s="184">
        <v>20880</v>
      </c>
      <c r="S1228" s="184"/>
      <c r="T1228" s="192">
        <v>41821</v>
      </c>
      <c r="U1228" s="193">
        <v>0.10009578544061302</v>
      </c>
      <c r="V1228" s="39"/>
      <c r="W1228" s="36">
        <v>15979</v>
      </c>
      <c r="X1228" s="37">
        <v>0</v>
      </c>
      <c r="Y1228" s="38" t="s">
        <v>61</v>
      </c>
      <c r="Z1228" s="36">
        <v>0</v>
      </c>
      <c r="AA1228" s="164">
        <v>0.11000009942956668</v>
      </c>
      <c r="AC1228" s="165"/>
    </row>
    <row r="1229" spans="1:29" ht="15.75" x14ac:dyDescent="0.25">
      <c r="A1229" s="180" t="s">
        <v>2591</v>
      </c>
      <c r="B1229" s="188" t="s">
        <v>2592</v>
      </c>
      <c r="C1229" s="188"/>
      <c r="D1229" s="176" t="s">
        <v>56</v>
      </c>
      <c r="E1229" s="189">
        <v>41824</v>
      </c>
      <c r="F1229" s="178" t="s">
        <v>57</v>
      </c>
      <c r="G1229" s="180"/>
      <c r="H1229" s="180" t="s">
        <v>58</v>
      </c>
      <c r="I1229" s="180" t="s">
        <v>97</v>
      </c>
      <c r="J1229" s="187">
        <v>2175.0300000000002</v>
      </c>
      <c r="K1229" s="191"/>
      <c r="L1229" s="180" t="s">
        <v>60</v>
      </c>
      <c r="M1229" s="180" t="s">
        <v>12</v>
      </c>
      <c r="N1229" s="184">
        <v>29199.599999999999</v>
      </c>
      <c r="O1229" s="184">
        <v>32120</v>
      </c>
      <c r="P1229" s="184">
        <v>32120</v>
      </c>
      <c r="Q1229" s="184">
        <v>24585</v>
      </c>
      <c r="R1229" s="184">
        <v>32120</v>
      </c>
      <c r="S1229" s="184"/>
      <c r="T1229" s="192">
        <v>41821</v>
      </c>
      <c r="U1229" s="193">
        <v>1</v>
      </c>
      <c r="V1229" s="39"/>
      <c r="W1229" s="36">
        <v>24585</v>
      </c>
      <c r="X1229" s="37">
        <v>0</v>
      </c>
      <c r="Y1229" s="38" t="s">
        <v>61</v>
      </c>
      <c r="Z1229" s="36">
        <v>0</v>
      </c>
      <c r="AA1229" s="164">
        <v>0.1099998289360391</v>
      </c>
      <c r="AC1229" s="165"/>
    </row>
    <row r="1230" spans="1:29" ht="15.75" x14ac:dyDescent="0.25">
      <c r="A1230" s="180" t="s">
        <v>2593</v>
      </c>
      <c r="B1230" s="188" t="s">
        <v>2594</v>
      </c>
      <c r="C1230" s="188"/>
      <c r="D1230" s="176" t="s">
        <v>56</v>
      </c>
      <c r="E1230" s="189">
        <v>41824</v>
      </c>
      <c r="F1230" s="178" t="s">
        <v>57</v>
      </c>
      <c r="G1230" s="180"/>
      <c r="H1230" s="180" t="s">
        <v>58</v>
      </c>
      <c r="I1230" s="180" t="s">
        <v>97</v>
      </c>
      <c r="J1230" s="187">
        <v>7072.33</v>
      </c>
      <c r="K1230" s="191"/>
      <c r="L1230" s="180" t="s">
        <v>60</v>
      </c>
      <c r="M1230" s="180" t="s">
        <v>12</v>
      </c>
      <c r="N1230" s="184">
        <v>25453.16</v>
      </c>
      <c r="O1230" s="184">
        <v>0</v>
      </c>
      <c r="P1230" s="184">
        <v>0</v>
      </c>
      <c r="Q1230" s="184">
        <v>21430.63</v>
      </c>
      <c r="R1230" s="184">
        <v>28000</v>
      </c>
      <c r="S1230" s="184"/>
      <c r="T1230" s="192">
        <v>41821</v>
      </c>
      <c r="U1230" s="193" t="s">
        <v>57</v>
      </c>
      <c r="V1230" s="39"/>
      <c r="W1230" s="36">
        <v>21430.63</v>
      </c>
      <c r="X1230" s="37">
        <v>0</v>
      </c>
      <c r="Y1230" s="38" t="s">
        <v>61</v>
      </c>
      <c r="Z1230" s="36">
        <v>0</v>
      </c>
      <c r="AA1230" s="164">
        <v>0.11000003266352865</v>
      </c>
      <c r="AC1230" s="165"/>
    </row>
    <row r="1231" spans="1:29" ht="15.75" x14ac:dyDescent="0.25">
      <c r="A1231" s="180" t="s">
        <v>2595</v>
      </c>
      <c r="B1231" s="188" t="s">
        <v>2596</v>
      </c>
      <c r="C1231" s="188"/>
      <c r="D1231" s="176" t="s">
        <v>56</v>
      </c>
      <c r="E1231" s="189">
        <v>41876</v>
      </c>
      <c r="F1231" s="178">
        <v>41879</v>
      </c>
      <c r="G1231" s="180"/>
      <c r="H1231" s="180" t="s">
        <v>78</v>
      </c>
      <c r="I1231" s="180" t="s">
        <v>97</v>
      </c>
      <c r="J1231" s="187"/>
      <c r="K1231" s="191"/>
      <c r="L1231" s="180" t="s">
        <v>67</v>
      </c>
      <c r="M1231" s="180" t="s">
        <v>14</v>
      </c>
      <c r="N1231" s="184">
        <v>57283.39</v>
      </c>
      <c r="O1231" s="184">
        <v>60230</v>
      </c>
      <c r="P1231" s="184">
        <v>0</v>
      </c>
      <c r="Q1231" s="184">
        <v>48230.52</v>
      </c>
      <c r="R1231" s="184">
        <v>63010</v>
      </c>
      <c r="S1231" s="184"/>
      <c r="T1231" s="192">
        <v>41852</v>
      </c>
      <c r="U1231" s="193">
        <v>0.95588001904459607</v>
      </c>
      <c r="V1231" s="39"/>
      <c r="W1231" s="36">
        <v>48230.52</v>
      </c>
      <c r="X1231" s="37">
        <v>0</v>
      </c>
      <c r="Y1231" s="38" t="s">
        <v>61</v>
      </c>
      <c r="Z1231" s="36">
        <v>0</v>
      </c>
      <c r="AA1231" s="164">
        <v>0.11000002705077394</v>
      </c>
      <c r="AC1231" s="165"/>
    </row>
    <row r="1232" spans="1:29" ht="15.75" x14ac:dyDescent="0.25">
      <c r="A1232" s="180" t="s">
        <v>2597</v>
      </c>
      <c r="B1232" s="188" t="s">
        <v>2598</v>
      </c>
      <c r="C1232" s="188"/>
      <c r="D1232" s="176" t="s">
        <v>56</v>
      </c>
      <c r="E1232" s="189">
        <v>41844</v>
      </c>
      <c r="F1232" s="178">
        <v>41849</v>
      </c>
      <c r="G1232" s="180"/>
      <c r="H1232" s="180" t="s">
        <v>78</v>
      </c>
      <c r="I1232" s="180" t="s">
        <v>97</v>
      </c>
      <c r="J1232" s="187">
        <v>3777.95</v>
      </c>
      <c r="K1232" s="191"/>
      <c r="L1232" s="180" t="s">
        <v>64</v>
      </c>
      <c r="M1232" s="180" t="s">
        <v>12</v>
      </c>
      <c r="N1232" s="184">
        <v>96301.09</v>
      </c>
      <c r="O1232" s="184">
        <v>0</v>
      </c>
      <c r="P1232" s="184">
        <v>0</v>
      </c>
      <c r="Q1232" s="184">
        <v>81082</v>
      </c>
      <c r="R1232" s="184">
        <v>119130</v>
      </c>
      <c r="S1232" s="184"/>
      <c r="T1232" s="192">
        <v>41821</v>
      </c>
      <c r="U1232" s="193" t="s">
        <v>57</v>
      </c>
      <c r="V1232" s="39"/>
      <c r="W1232" s="36">
        <v>81082</v>
      </c>
      <c r="X1232" s="37">
        <v>0</v>
      </c>
      <c r="Y1232" s="38" t="s">
        <v>61</v>
      </c>
      <c r="Z1232" s="36">
        <v>0</v>
      </c>
      <c r="AA1232" s="164">
        <v>0.10999998386311116</v>
      </c>
      <c r="AC1232" s="165"/>
    </row>
    <row r="1233" spans="1:29" ht="15.75" x14ac:dyDescent="0.25">
      <c r="A1233" s="180" t="s">
        <v>2599</v>
      </c>
      <c r="B1233" s="188" t="s">
        <v>2600</v>
      </c>
      <c r="C1233" s="188"/>
      <c r="D1233" s="176" t="s">
        <v>56</v>
      </c>
      <c r="E1233" s="189">
        <v>41837</v>
      </c>
      <c r="F1233" s="178" t="s">
        <v>57</v>
      </c>
      <c r="G1233" s="180"/>
      <c r="H1233" s="180" t="s">
        <v>58</v>
      </c>
      <c r="I1233" s="180" t="s">
        <v>97</v>
      </c>
      <c r="J1233" s="187">
        <v>1218.8800000000001</v>
      </c>
      <c r="K1233" s="191"/>
      <c r="L1233" s="180" t="s">
        <v>79</v>
      </c>
      <c r="M1233" s="180" t="s">
        <v>12</v>
      </c>
      <c r="N1233" s="184">
        <v>37153.629999999997</v>
      </c>
      <c r="O1233" s="184">
        <v>12750</v>
      </c>
      <c r="P1233" s="184">
        <v>0</v>
      </c>
      <c r="Q1233" s="184">
        <v>31282</v>
      </c>
      <c r="R1233" s="184">
        <v>40870</v>
      </c>
      <c r="S1233" s="184"/>
      <c r="T1233" s="192">
        <v>41821</v>
      </c>
      <c r="U1233" s="193">
        <v>0.31196476633227305</v>
      </c>
      <c r="V1233" s="39"/>
      <c r="W1233" s="36">
        <v>31282</v>
      </c>
      <c r="X1233" s="37">
        <v>0</v>
      </c>
      <c r="Y1233" s="38" t="s">
        <v>61</v>
      </c>
      <c r="Z1233" s="36">
        <v>0</v>
      </c>
      <c r="AA1233" s="164">
        <v>0.10999995817367125</v>
      </c>
      <c r="AC1233" s="165"/>
    </row>
    <row r="1234" spans="1:29" ht="15.75" x14ac:dyDescent="0.25">
      <c r="A1234" s="180" t="s">
        <v>2601</v>
      </c>
      <c r="B1234" s="188" t="s">
        <v>2602</v>
      </c>
      <c r="C1234" s="188"/>
      <c r="D1234" s="176" t="s">
        <v>56</v>
      </c>
      <c r="E1234" s="189">
        <v>41822</v>
      </c>
      <c r="F1234" s="178" t="s">
        <v>57</v>
      </c>
      <c r="G1234" s="180"/>
      <c r="H1234" s="180" t="s">
        <v>58</v>
      </c>
      <c r="I1234" s="180" t="s">
        <v>97</v>
      </c>
      <c r="J1234" s="187">
        <v>2181.75</v>
      </c>
      <c r="K1234" s="191"/>
      <c r="L1234" s="180" t="s">
        <v>60</v>
      </c>
      <c r="M1234" s="180" t="s">
        <v>12</v>
      </c>
      <c r="N1234" s="184">
        <v>24632.9</v>
      </c>
      <c r="O1234" s="184">
        <v>0</v>
      </c>
      <c r="P1234" s="184">
        <v>0</v>
      </c>
      <c r="Q1234" s="184">
        <v>20740</v>
      </c>
      <c r="R1234" s="184">
        <v>40000</v>
      </c>
      <c r="S1234" s="184"/>
      <c r="T1234" s="192">
        <v>41821</v>
      </c>
      <c r="U1234" s="193" t="s">
        <v>57</v>
      </c>
      <c r="V1234" s="39"/>
      <c r="W1234" s="36">
        <v>20740</v>
      </c>
      <c r="X1234" s="37">
        <v>0</v>
      </c>
      <c r="Y1234" s="38" t="s">
        <v>61</v>
      </c>
      <c r="Z1234" s="36">
        <v>0</v>
      </c>
      <c r="AA1234" s="164">
        <v>0.11000009012337886</v>
      </c>
      <c r="AC1234" s="165"/>
    </row>
    <row r="1235" spans="1:29" ht="15.75" x14ac:dyDescent="0.25">
      <c r="A1235" s="180" t="s">
        <v>2603</v>
      </c>
      <c r="B1235" s="188" t="s">
        <v>2604</v>
      </c>
      <c r="C1235" s="188"/>
      <c r="D1235" s="176" t="s">
        <v>56</v>
      </c>
      <c r="E1235" s="189">
        <v>41816</v>
      </c>
      <c r="F1235" s="178">
        <v>41821</v>
      </c>
      <c r="G1235" s="180"/>
      <c r="H1235" s="180" t="s">
        <v>78</v>
      </c>
      <c r="I1235" s="180" t="s">
        <v>97</v>
      </c>
      <c r="J1235" s="187">
        <v>3608.14</v>
      </c>
      <c r="K1235" s="191"/>
      <c r="L1235" s="180" t="s">
        <v>223</v>
      </c>
      <c r="M1235" s="180" t="s">
        <v>16</v>
      </c>
      <c r="N1235" s="184">
        <v>66460.399999999994</v>
      </c>
      <c r="O1235" s="184">
        <v>95386</v>
      </c>
      <c r="P1235" s="184">
        <v>0</v>
      </c>
      <c r="Q1235" s="184">
        <v>55433.5</v>
      </c>
      <c r="R1235" s="184">
        <v>73106.44</v>
      </c>
      <c r="S1235" s="184"/>
      <c r="T1235" s="192">
        <v>41791</v>
      </c>
      <c r="U1235" s="193">
        <v>1.3047550940792629</v>
      </c>
      <c r="V1235" s="39"/>
      <c r="W1235" s="36">
        <v>55957.23</v>
      </c>
      <c r="X1235" s="37">
        <v>523.7300000000032</v>
      </c>
      <c r="Y1235" s="38" t="s">
        <v>61</v>
      </c>
      <c r="Z1235" s="36">
        <v>523.7300000000032</v>
      </c>
      <c r="AA1235" s="164">
        <v>0.1099999654108319</v>
      </c>
      <c r="AC1235" s="165"/>
    </row>
    <row r="1236" spans="1:29" ht="15.75" x14ac:dyDescent="0.25">
      <c r="A1236" s="180" t="s">
        <v>2605</v>
      </c>
      <c r="B1236" s="188" t="s">
        <v>2606</v>
      </c>
      <c r="C1236" s="188"/>
      <c r="D1236" s="176" t="s">
        <v>56</v>
      </c>
      <c r="E1236" s="189">
        <v>41855</v>
      </c>
      <c r="F1236" s="178">
        <v>41863</v>
      </c>
      <c r="G1236" s="180"/>
      <c r="H1236" s="180" t="s">
        <v>78</v>
      </c>
      <c r="I1236" s="180" t="s">
        <v>97</v>
      </c>
      <c r="J1236" s="187">
        <v>615.47</v>
      </c>
      <c r="K1236" s="191"/>
      <c r="L1236" s="180" t="s">
        <v>79</v>
      </c>
      <c r="M1236" s="180" t="s">
        <v>12</v>
      </c>
      <c r="N1236" s="184">
        <v>53634.16</v>
      </c>
      <c r="O1236" s="184">
        <v>8880</v>
      </c>
      <c r="P1236" s="184">
        <v>0</v>
      </c>
      <c r="Q1236" s="184">
        <v>45158</v>
      </c>
      <c r="R1236" s="184">
        <v>93520</v>
      </c>
      <c r="S1236" s="184"/>
      <c r="T1236" s="192">
        <v>41852</v>
      </c>
      <c r="U1236" s="193">
        <v>9.4952951240376393E-2</v>
      </c>
      <c r="V1236" s="39"/>
      <c r="W1236" s="36">
        <v>45158</v>
      </c>
      <c r="X1236" s="37">
        <v>0</v>
      </c>
      <c r="Y1236" s="38" t="s">
        <v>61</v>
      </c>
      <c r="Z1236" s="36">
        <v>0</v>
      </c>
      <c r="AA1236" s="164">
        <v>0.11000007036560744</v>
      </c>
      <c r="AC1236" s="165"/>
    </row>
    <row r="1237" spans="1:29" ht="15.75" x14ac:dyDescent="0.25">
      <c r="A1237" s="180" t="s">
        <v>2607</v>
      </c>
      <c r="B1237" s="188" t="s">
        <v>2608</v>
      </c>
      <c r="C1237" s="188"/>
      <c r="D1237" s="176" t="s">
        <v>56</v>
      </c>
      <c r="E1237" s="189">
        <v>41830</v>
      </c>
      <c r="F1237" s="178">
        <v>41831</v>
      </c>
      <c r="G1237" s="180"/>
      <c r="H1237" s="180" t="s">
        <v>78</v>
      </c>
      <c r="I1237" s="180" t="s">
        <v>97</v>
      </c>
      <c r="J1237" s="187">
        <v>2400.6799999999998</v>
      </c>
      <c r="K1237" s="191"/>
      <c r="L1237" s="180" t="s">
        <v>64</v>
      </c>
      <c r="M1237" s="180" t="s">
        <v>12</v>
      </c>
      <c r="N1237" s="184">
        <v>55425.21</v>
      </c>
      <c r="O1237" s="184">
        <v>33500</v>
      </c>
      <c r="P1237" s="184">
        <v>0</v>
      </c>
      <c r="Q1237" s="184">
        <v>46666</v>
      </c>
      <c r="R1237" s="184">
        <v>73870</v>
      </c>
      <c r="S1237" s="184"/>
      <c r="T1237" s="192">
        <v>41821</v>
      </c>
      <c r="U1237" s="193">
        <v>0.45349939082171381</v>
      </c>
      <c r="V1237" s="39"/>
      <c r="W1237" s="36">
        <v>46666</v>
      </c>
      <c r="X1237" s="37">
        <v>0</v>
      </c>
      <c r="Y1237" s="38" t="s">
        <v>61</v>
      </c>
      <c r="Z1237" s="36">
        <v>0</v>
      </c>
      <c r="AA1237" s="164">
        <v>0.11000003604857889</v>
      </c>
      <c r="AC1237" s="165"/>
    </row>
    <row r="1238" spans="1:29" ht="15.75" x14ac:dyDescent="0.25">
      <c r="A1238" s="180" t="s">
        <v>2609</v>
      </c>
      <c r="B1238" s="188" t="s">
        <v>2610</v>
      </c>
      <c r="C1238" s="188"/>
      <c r="D1238" s="176" t="s">
        <v>56</v>
      </c>
      <c r="E1238" s="189">
        <v>41850</v>
      </c>
      <c r="F1238" s="178">
        <v>41855</v>
      </c>
      <c r="G1238" s="180"/>
      <c r="H1238" s="180" t="s">
        <v>78</v>
      </c>
      <c r="I1238" s="180" t="s">
        <v>97</v>
      </c>
      <c r="J1238" s="187">
        <v>34779.1</v>
      </c>
      <c r="K1238" s="191"/>
      <c r="L1238" s="180" t="s">
        <v>67</v>
      </c>
      <c r="M1238" s="180" t="s">
        <v>14</v>
      </c>
      <c r="N1238" s="184">
        <v>59385</v>
      </c>
      <c r="O1238" s="184">
        <v>65320</v>
      </c>
      <c r="P1238" s="184">
        <v>0</v>
      </c>
      <c r="Q1238" s="184">
        <v>50000</v>
      </c>
      <c r="R1238" s="184">
        <v>65320</v>
      </c>
      <c r="S1238" s="184"/>
      <c r="T1238" s="192">
        <v>41821</v>
      </c>
      <c r="U1238" s="193">
        <v>1</v>
      </c>
      <c r="V1238" s="39"/>
      <c r="W1238" s="36">
        <v>50000</v>
      </c>
      <c r="X1238" s="37">
        <v>0</v>
      </c>
      <c r="Y1238" s="38" t="s">
        <v>61</v>
      </c>
      <c r="Z1238" s="36">
        <v>0</v>
      </c>
      <c r="AA1238" s="164">
        <v>0.1100000000000001</v>
      </c>
      <c r="AC1238" s="165"/>
    </row>
    <row r="1239" spans="1:29" ht="15.75" x14ac:dyDescent="0.25">
      <c r="A1239" s="180" t="s">
        <v>2611</v>
      </c>
      <c r="B1239" s="188" t="s">
        <v>2612</v>
      </c>
      <c r="C1239" s="188"/>
      <c r="D1239" s="176" t="s">
        <v>56</v>
      </c>
      <c r="E1239" s="189">
        <v>41830</v>
      </c>
      <c r="F1239" s="178" t="s">
        <v>57</v>
      </c>
      <c r="G1239" s="180"/>
      <c r="H1239" s="180" t="s">
        <v>58</v>
      </c>
      <c r="I1239" s="180" t="s">
        <v>97</v>
      </c>
      <c r="J1239" s="187">
        <v>1897.96</v>
      </c>
      <c r="K1239" s="191"/>
      <c r="L1239" s="180" t="s">
        <v>67</v>
      </c>
      <c r="M1239" s="180" t="s">
        <v>14</v>
      </c>
      <c r="N1239" s="184">
        <v>39037.32</v>
      </c>
      <c r="O1239" s="184">
        <v>41290</v>
      </c>
      <c r="P1239" s="184">
        <v>0</v>
      </c>
      <c r="Q1239" s="184">
        <v>32868</v>
      </c>
      <c r="R1239" s="184">
        <v>42940</v>
      </c>
      <c r="S1239" s="184"/>
      <c r="T1239" s="192">
        <v>41821</v>
      </c>
      <c r="U1239" s="193">
        <v>0.96157428970656733</v>
      </c>
      <c r="V1239" s="39"/>
      <c r="W1239" s="36">
        <v>32868</v>
      </c>
      <c r="X1239" s="37">
        <v>0</v>
      </c>
      <c r="Y1239" s="38" t="s">
        <v>61</v>
      </c>
      <c r="Z1239" s="36">
        <v>0</v>
      </c>
      <c r="AA1239" s="164">
        <v>0.10999989763642493</v>
      </c>
      <c r="AC1239" s="165"/>
    </row>
    <row r="1240" spans="1:29" ht="15.75" x14ac:dyDescent="0.25">
      <c r="A1240" s="180" t="s">
        <v>2613</v>
      </c>
      <c r="B1240" s="188" t="s">
        <v>2614</v>
      </c>
      <c r="C1240" s="188"/>
      <c r="D1240" s="176" t="s">
        <v>56</v>
      </c>
      <c r="E1240" s="189">
        <v>41837</v>
      </c>
      <c r="F1240" s="178">
        <v>41838</v>
      </c>
      <c r="G1240" s="180"/>
      <c r="H1240" s="180" t="s">
        <v>78</v>
      </c>
      <c r="I1240" s="180" t="s">
        <v>97</v>
      </c>
      <c r="J1240" s="187">
        <v>2021.36</v>
      </c>
      <c r="K1240" s="191"/>
      <c r="L1240" s="180" t="s">
        <v>79</v>
      </c>
      <c r="M1240" s="180" t="s">
        <v>12</v>
      </c>
      <c r="N1240" s="184">
        <v>101112.46</v>
      </c>
      <c r="O1240" s="184">
        <v>27100</v>
      </c>
      <c r="P1240" s="184">
        <v>27102</v>
      </c>
      <c r="Q1240" s="184">
        <v>85133</v>
      </c>
      <c r="R1240" s="184">
        <v>143610</v>
      </c>
      <c r="S1240" s="184"/>
      <c r="T1240" s="192">
        <v>41821</v>
      </c>
      <c r="U1240" s="193">
        <v>0.18870552189958917</v>
      </c>
      <c r="V1240" s="39"/>
      <c r="W1240" s="36">
        <v>85133</v>
      </c>
      <c r="X1240" s="37">
        <v>0</v>
      </c>
      <c r="Y1240" s="38" t="s">
        <v>61</v>
      </c>
      <c r="Z1240" s="36">
        <v>0</v>
      </c>
      <c r="AA1240" s="164">
        <v>0.10999995499071225</v>
      </c>
      <c r="AC1240" s="165"/>
    </row>
    <row r="1241" spans="1:29" ht="15.75" x14ac:dyDescent="0.25">
      <c r="A1241" s="180" t="s">
        <v>2615</v>
      </c>
      <c r="B1241" s="188" t="s">
        <v>2616</v>
      </c>
      <c r="C1241" s="188"/>
      <c r="D1241" s="176" t="s">
        <v>56</v>
      </c>
      <c r="E1241" s="189">
        <v>41865</v>
      </c>
      <c r="F1241" s="178">
        <v>41879</v>
      </c>
      <c r="G1241" s="180"/>
      <c r="H1241" s="180" t="s">
        <v>78</v>
      </c>
      <c r="I1241" s="180" t="s">
        <v>97</v>
      </c>
      <c r="J1241" s="187"/>
      <c r="K1241" s="191"/>
      <c r="L1241" s="180" t="s">
        <v>60</v>
      </c>
      <c r="M1241" s="180" t="s">
        <v>12</v>
      </c>
      <c r="N1241" s="184">
        <v>155672.92000000001</v>
      </c>
      <c r="O1241" s="184">
        <v>4130</v>
      </c>
      <c r="P1241" s="184">
        <v>0</v>
      </c>
      <c r="Q1241" s="184">
        <v>131070.91</v>
      </c>
      <c r="R1241" s="184">
        <v>180000</v>
      </c>
      <c r="S1241" s="184"/>
      <c r="T1241" s="192">
        <v>41852</v>
      </c>
      <c r="U1241" s="193">
        <v>2.2944444444444444E-2</v>
      </c>
      <c r="V1241" s="39"/>
      <c r="W1241" s="36">
        <v>131070.91</v>
      </c>
      <c r="X1241" s="37">
        <v>0</v>
      </c>
      <c r="Y1241" s="38" t="s">
        <v>61</v>
      </c>
      <c r="Z1241" s="36">
        <v>0</v>
      </c>
      <c r="AA1241" s="164">
        <v>0.11000000137615462</v>
      </c>
      <c r="AC1241" s="165"/>
    </row>
    <row r="1242" spans="1:29" ht="15.75" x14ac:dyDescent="0.25">
      <c r="A1242" s="180" t="s">
        <v>2617</v>
      </c>
      <c r="B1242" s="188" t="s">
        <v>2618</v>
      </c>
      <c r="C1242" s="188"/>
      <c r="D1242" s="176" t="s">
        <v>56</v>
      </c>
      <c r="E1242" s="189">
        <v>41842</v>
      </c>
      <c r="F1242" s="178">
        <v>41843</v>
      </c>
      <c r="G1242" s="180"/>
      <c r="H1242" s="180" t="s">
        <v>78</v>
      </c>
      <c r="I1242" s="180" t="s">
        <v>97</v>
      </c>
      <c r="J1242" s="187">
        <v>1222.73</v>
      </c>
      <c r="K1242" s="191"/>
      <c r="L1242" s="180" t="s">
        <v>64</v>
      </c>
      <c r="M1242" s="180" t="s">
        <v>12</v>
      </c>
      <c r="N1242" s="184">
        <v>67801.039999999994</v>
      </c>
      <c r="O1242" s="184">
        <v>74580</v>
      </c>
      <c r="P1242" s="184">
        <v>0</v>
      </c>
      <c r="Q1242" s="184">
        <v>57086</v>
      </c>
      <c r="R1242" s="184">
        <v>74580</v>
      </c>
      <c r="S1242" s="184"/>
      <c r="T1242" s="192">
        <v>41821</v>
      </c>
      <c r="U1242" s="193">
        <v>1</v>
      </c>
      <c r="V1242" s="39"/>
      <c r="W1242" s="36">
        <v>57086</v>
      </c>
      <c r="X1242" s="37">
        <v>0</v>
      </c>
      <c r="Y1242" s="38" t="s">
        <v>61</v>
      </c>
      <c r="Z1242" s="36">
        <v>0</v>
      </c>
      <c r="AA1242" s="164">
        <v>0.10999996398285439</v>
      </c>
      <c r="AC1242" s="165"/>
    </row>
    <row r="1243" spans="1:29" ht="15.75" x14ac:dyDescent="0.25">
      <c r="A1243" s="180" t="s">
        <v>2619</v>
      </c>
      <c r="B1243" s="188" t="s">
        <v>2620</v>
      </c>
      <c r="C1243" s="188"/>
      <c r="D1243" s="176" t="s">
        <v>56</v>
      </c>
      <c r="E1243" s="189">
        <v>41842</v>
      </c>
      <c r="F1243" s="178" t="s">
        <v>57</v>
      </c>
      <c r="G1243" s="180"/>
      <c r="H1243" s="180" t="s">
        <v>58</v>
      </c>
      <c r="I1243" s="180" t="s">
        <v>97</v>
      </c>
      <c r="J1243" s="187">
        <v>1804.53</v>
      </c>
      <c r="K1243" s="191"/>
      <c r="L1243" s="180" t="s">
        <v>111</v>
      </c>
      <c r="M1243" s="180" t="s">
        <v>12</v>
      </c>
      <c r="N1243" s="184">
        <v>43478.13</v>
      </c>
      <c r="O1243" s="184">
        <v>5030</v>
      </c>
      <c r="P1243" s="184">
        <v>0</v>
      </c>
      <c r="Q1243" s="184">
        <v>36607</v>
      </c>
      <c r="R1243" s="184">
        <v>72060</v>
      </c>
      <c r="S1243" s="184"/>
      <c r="T1243" s="192">
        <v>41821</v>
      </c>
      <c r="U1243" s="193">
        <v>6.9802941992783793E-2</v>
      </c>
      <c r="V1243" s="39"/>
      <c r="W1243" s="36">
        <v>36607</v>
      </c>
      <c r="X1243" s="37">
        <v>0</v>
      </c>
      <c r="Y1243" s="38" t="s">
        <v>61</v>
      </c>
      <c r="Z1243" s="36">
        <v>0</v>
      </c>
      <c r="AA1243" s="164">
        <v>0.10999990043270924</v>
      </c>
      <c r="AC1243" s="165"/>
    </row>
    <row r="1244" spans="1:29" ht="15.75" x14ac:dyDescent="0.25">
      <c r="A1244" s="180" t="s">
        <v>2621</v>
      </c>
      <c r="B1244" s="188" t="s">
        <v>2622</v>
      </c>
      <c r="C1244" s="188"/>
      <c r="D1244" s="176" t="s">
        <v>56</v>
      </c>
      <c r="E1244" s="189">
        <v>41852</v>
      </c>
      <c r="F1244" s="178">
        <v>41852</v>
      </c>
      <c r="G1244" s="180"/>
      <c r="H1244" s="180" t="s">
        <v>78</v>
      </c>
      <c r="I1244" s="180" t="s">
        <v>97</v>
      </c>
      <c r="J1244" s="187">
        <v>0</v>
      </c>
      <c r="K1244" s="191"/>
      <c r="L1244" s="180" t="s">
        <v>79</v>
      </c>
      <c r="M1244" s="180" t="s">
        <v>12</v>
      </c>
      <c r="N1244" s="184">
        <v>398005.08</v>
      </c>
      <c r="O1244" s="184">
        <v>16660</v>
      </c>
      <c r="P1244" s="184">
        <v>0</v>
      </c>
      <c r="Q1244" s="184">
        <v>335105.73</v>
      </c>
      <c r="R1244" s="184">
        <v>437810</v>
      </c>
      <c r="S1244" s="184"/>
      <c r="T1244" s="192">
        <v>41852</v>
      </c>
      <c r="U1244" s="193">
        <v>3.8053036705420158E-2</v>
      </c>
      <c r="V1244" s="39"/>
      <c r="W1244" s="36">
        <v>335105.73</v>
      </c>
      <c r="X1244" s="37">
        <v>0</v>
      </c>
      <c r="Y1244" s="38" t="s">
        <v>61</v>
      </c>
      <c r="Z1244" s="36">
        <v>0</v>
      </c>
      <c r="AA1244" s="164">
        <v>0.11000001249152414</v>
      </c>
      <c r="AC1244" s="165"/>
    </row>
    <row r="1245" spans="1:29" ht="15.75" x14ac:dyDescent="0.25">
      <c r="A1245" s="180" t="s">
        <v>2623</v>
      </c>
      <c r="B1245" s="188" t="s">
        <v>2624</v>
      </c>
      <c r="C1245" s="188"/>
      <c r="D1245" s="176" t="s">
        <v>56</v>
      </c>
      <c r="E1245" s="189">
        <v>41837</v>
      </c>
      <c r="F1245" s="178" t="s">
        <v>57</v>
      </c>
      <c r="G1245" s="180"/>
      <c r="H1245" s="180" t="s">
        <v>58</v>
      </c>
      <c r="I1245" s="180" t="s">
        <v>97</v>
      </c>
      <c r="J1245" s="187">
        <v>2209.39</v>
      </c>
      <c r="K1245" s="191"/>
      <c r="L1245" s="180" t="s">
        <v>67</v>
      </c>
      <c r="M1245" s="180" t="s">
        <v>14</v>
      </c>
      <c r="N1245" s="184">
        <v>43726.36</v>
      </c>
      <c r="O1245" s="184">
        <v>40990</v>
      </c>
      <c r="P1245" s="184">
        <v>0</v>
      </c>
      <c r="Q1245" s="184">
        <v>36816</v>
      </c>
      <c r="R1245" s="184">
        <v>48100</v>
      </c>
      <c r="S1245" s="184"/>
      <c r="T1245" s="192">
        <v>41821</v>
      </c>
      <c r="U1245" s="193">
        <v>0.85218295218295215</v>
      </c>
      <c r="V1245" s="39"/>
      <c r="W1245" s="36">
        <v>36816</v>
      </c>
      <c r="X1245" s="37">
        <v>0</v>
      </c>
      <c r="Y1245" s="38" t="s">
        <v>61</v>
      </c>
      <c r="Z1245" s="36">
        <v>0</v>
      </c>
      <c r="AA1245" s="164">
        <v>0.10999991876754112</v>
      </c>
      <c r="AC1245" s="165"/>
    </row>
    <row r="1246" spans="1:29" ht="15.75" x14ac:dyDescent="0.25">
      <c r="A1246" s="180" t="s">
        <v>2625</v>
      </c>
      <c r="B1246" s="188" t="s">
        <v>2626</v>
      </c>
      <c r="C1246" s="188"/>
      <c r="D1246" s="176" t="s">
        <v>56</v>
      </c>
      <c r="E1246" s="189">
        <v>41848</v>
      </c>
      <c r="F1246" s="178">
        <v>41855</v>
      </c>
      <c r="G1246" s="180"/>
      <c r="H1246" s="180" t="s">
        <v>78</v>
      </c>
      <c r="I1246" s="180" t="s">
        <v>97</v>
      </c>
      <c r="J1246" s="187">
        <v>2653.74</v>
      </c>
      <c r="K1246" s="191"/>
      <c r="L1246" s="180" t="s">
        <v>79</v>
      </c>
      <c r="M1246" s="180" t="s">
        <v>12</v>
      </c>
      <c r="N1246" s="184">
        <v>56949.03</v>
      </c>
      <c r="O1246" s="184">
        <v>33110</v>
      </c>
      <c r="P1246" s="184">
        <v>0</v>
      </c>
      <c r="Q1246" s="184">
        <v>47949</v>
      </c>
      <c r="R1246" s="184">
        <v>97170</v>
      </c>
      <c r="S1246" s="184"/>
      <c r="T1246" s="192">
        <v>41821</v>
      </c>
      <c r="U1246" s="193">
        <v>0.34074302768344139</v>
      </c>
      <c r="V1246" s="39" t="s">
        <v>960</v>
      </c>
      <c r="W1246" s="36">
        <v>47949</v>
      </c>
      <c r="X1246" s="37">
        <v>0</v>
      </c>
      <c r="Y1246" s="38" t="s">
        <v>61</v>
      </c>
      <c r="Z1246" s="36">
        <v>0</v>
      </c>
      <c r="AA1246" s="164">
        <v>0.11000005262600854</v>
      </c>
      <c r="AC1246" s="165"/>
    </row>
    <row r="1247" spans="1:29" ht="15.75" x14ac:dyDescent="0.25">
      <c r="A1247" s="180" t="s">
        <v>2627</v>
      </c>
      <c r="B1247" s="188" t="s">
        <v>2628</v>
      </c>
      <c r="C1247" s="188"/>
      <c r="D1247" s="176" t="s">
        <v>56</v>
      </c>
      <c r="E1247" s="189">
        <v>41855</v>
      </c>
      <c r="F1247" s="178">
        <v>41863</v>
      </c>
      <c r="G1247" s="180"/>
      <c r="H1247" s="180" t="s">
        <v>78</v>
      </c>
      <c r="I1247" s="180" t="s">
        <v>97</v>
      </c>
      <c r="J1247" s="187">
        <v>1011.44</v>
      </c>
      <c r="K1247" s="191"/>
      <c r="L1247" s="180" t="s">
        <v>60</v>
      </c>
      <c r="M1247" s="180" t="s">
        <v>12</v>
      </c>
      <c r="N1247" s="184">
        <v>59205.66</v>
      </c>
      <c r="O1247" s="184">
        <v>14280</v>
      </c>
      <c r="P1247" s="184">
        <v>0</v>
      </c>
      <c r="Q1247" s="184">
        <v>49849</v>
      </c>
      <c r="R1247" s="184">
        <v>78320</v>
      </c>
      <c r="S1247" s="184"/>
      <c r="T1247" s="192">
        <v>41852</v>
      </c>
      <c r="U1247" s="193">
        <v>0.18232890704800817</v>
      </c>
      <c r="V1247" s="39"/>
      <c r="W1247" s="36">
        <v>49849</v>
      </c>
      <c r="X1247" s="37">
        <v>0</v>
      </c>
      <c r="Y1247" s="38" t="s">
        <v>61</v>
      </c>
      <c r="Z1247" s="36">
        <v>0</v>
      </c>
      <c r="AA1247" s="164">
        <v>0.1100000506201626</v>
      </c>
      <c r="AC1247" s="165"/>
    </row>
    <row r="1248" spans="1:29" ht="15.75" x14ac:dyDescent="0.25">
      <c r="A1248" s="180" t="s">
        <v>2629</v>
      </c>
      <c r="B1248" s="188" t="s">
        <v>2630</v>
      </c>
      <c r="C1248" s="188"/>
      <c r="D1248" s="176" t="s">
        <v>56</v>
      </c>
      <c r="E1248" s="189">
        <v>41911</v>
      </c>
      <c r="F1248" s="178">
        <v>41922</v>
      </c>
      <c r="G1248" s="180"/>
      <c r="H1248" s="180" t="s">
        <v>78</v>
      </c>
      <c r="I1248" s="180" t="s">
        <v>97</v>
      </c>
      <c r="J1248" s="187"/>
      <c r="K1248" s="191"/>
      <c r="L1248" s="180" t="s">
        <v>67</v>
      </c>
      <c r="M1248" s="180" t="s">
        <v>14</v>
      </c>
      <c r="N1248" s="184">
        <v>144235.74</v>
      </c>
      <c r="O1248" s="184">
        <v>160160</v>
      </c>
      <c r="P1248" s="184">
        <v>0</v>
      </c>
      <c r="Q1248" s="184">
        <v>121441.22</v>
      </c>
      <c r="R1248" s="184">
        <v>171850</v>
      </c>
      <c r="S1248" s="184"/>
      <c r="T1248" s="192">
        <v>41883</v>
      </c>
      <c r="U1248" s="193">
        <v>0.93197556008146643</v>
      </c>
      <c r="V1248" s="39"/>
      <c r="W1248" s="36">
        <v>121441.22</v>
      </c>
      <c r="X1248" s="37">
        <v>0</v>
      </c>
      <c r="Y1248" s="38" t="s">
        <v>61</v>
      </c>
      <c r="Z1248" s="36">
        <v>0</v>
      </c>
      <c r="AA1248" s="164">
        <v>0.11000002313337909</v>
      </c>
      <c r="AC1248" s="165"/>
    </row>
    <row r="1249" spans="1:29" ht="15.75" x14ac:dyDescent="0.25">
      <c r="A1249" s="180" t="s">
        <v>2631</v>
      </c>
      <c r="B1249" s="188" t="s">
        <v>2632</v>
      </c>
      <c r="C1249" s="188"/>
      <c r="D1249" s="176" t="s">
        <v>56</v>
      </c>
      <c r="E1249" s="189">
        <v>41858</v>
      </c>
      <c r="F1249" s="178">
        <v>41863</v>
      </c>
      <c r="G1249" s="180"/>
      <c r="H1249" s="180" t="s">
        <v>78</v>
      </c>
      <c r="I1249" s="180" t="s">
        <v>97</v>
      </c>
      <c r="J1249" s="187">
        <v>615.47</v>
      </c>
      <c r="K1249" s="191"/>
      <c r="L1249" s="180" t="s">
        <v>60</v>
      </c>
      <c r="M1249" s="180" t="s">
        <v>12</v>
      </c>
      <c r="N1249" s="184">
        <v>57691.34</v>
      </c>
      <c r="O1249" s="184">
        <v>0</v>
      </c>
      <c r="P1249" s="184">
        <v>0</v>
      </c>
      <c r="Q1249" s="184">
        <v>48574</v>
      </c>
      <c r="R1249" s="184">
        <v>63460</v>
      </c>
      <c r="S1249" s="184"/>
      <c r="T1249" s="192">
        <v>41852</v>
      </c>
      <c r="U1249" s="193" t="s">
        <v>57</v>
      </c>
      <c r="V1249" s="39"/>
      <c r="W1249" s="36">
        <v>48574</v>
      </c>
      <c r="X1249" s="37">
        <v>0</v>
      </c>
      <c r="Y1249" s="38" t="s">
        <v>61</v>
      </c>
      <c r="Z1249" s="36">
        <v>0</v>
      </c>
      <c r="AA1249" s="164">
        <v>0.11000000384806441</v>
      </c>
      <c r="AC1249" s="165"/>
    </row>
    <row r="1250" spans="1:29" ht="15.75" x14ac:dyDescent="0.25">
      <c r="A1250" s="180" t="s">
        <v>2633</v>
      </c>
      <c r="B1250" s="188" t="s">
        <v>2634</v>
      </c>
      <c r="C1250" s="188"/>
      <c r="D1250" s="176" t="s">
        <v>56</v>
      </c>
      <c r="E1250" s="189">
        <v>41876</v>
      </c>
      <c r="F1250" s="178" t="s">
        <v>57</v>
      </c>
      <c r="G1250" s="180"/>
      <c r="H1250" s="180" t="s">
        <v>58</v>
      </c>
      <c r="I1250" s="180" t="s">
        <v>97</v>
      </c>
      <c r="J1250" s="187"/>
      <c r="K1250" s="191"/>
      <c r="L1250" s="180" t="s">
        <v>67</v>
      </c>
      <c r="M1250" s="180" t="s">
        <v>14</v>
      </c>
      <c r="N1250" s="184">
        <v>22448.720000000001</v>
      </c>
      <c r="O1250" s="184">
        <v>24690</v>
      </c>
      <c r="P1250" s="184">
        <v>0</v>
      </c>
      <c r="Q1250" s="184">
        <v>18901</v>
      </c>
      <c r="R1250" s="184">
        <v>24690</v>
      </c>
      <c r="S1250" s="184"/>
      <c r="T1250" s="192">
        <v>41852</v>
      </c>
      <c r="U1250" s="193">
        <v>1</v>
      </c>
      <c r="V1250" s="39"/>
      <c r="W1250" s="36">
        <v>18901</v>
      </c>
      <c r="X1250" s="37">
        <v>0</v>
      </c>
      <c r="Y1250" s="38" t="s">
        <v>61</v>
      </c>
      <c r="Z1250" s="36">
        <v>0</v>
      </c>
      <c r="AA1250" s="164">
        <v>0.11000011372587215</v>
      </c>
      <c r="AC1250" s="165"/>
    </row>
    <row r="1251" spans="1:29" ht="15.75" x14ac:dyDescent="0.25">
      <c r="A1251" s="180" t="s">
        <v>2635</v>
      </c>
      <c r="B1251" s="188" t="s">
        <v>2636</v>
      </c>
      <c r="C1251" s="188"/>
      <c r="D1251" s="176" t="s">
        <v>56</v>
      </c>
      <c r="E1251" s="189">
        <v>41844</v>
      </c>
      <c r="F1251" s="178" t="s">
        <v>57</v>
      </c>
      <c r="G1251" s="180"/>
      <c r="H1251" s="180" t="s">
        <v>58</v>
      </c>
      <c r="I1251" s="180" t="s">
        <v>97</v>
      </c>
      <c r="J1251" s="187">
        <v>1789.98</v>
      </c>
      <c r="K1251" s="191"/>
      <c r="L1251" s="180" t="s">
        <v>60</v>
      </c>
      <c r="M1251" s="180" t="s">
        <v>12</v>
      </c>
      <c r="N1251" s="184">
        <v>17496</v>
      </c>
      <c r="O1251" s="184">
        <v>0</v>
      </c>
      <c r="P1251" s="184">
        <v>0</v>
      </c>
      <c r="Q1251" s="184">
        <v>14731</v>
      </c>
      <c r="R1251" s="184">
        <v>19250</v>
      </c>
      <c r="S1251" s="184"/>
      <c r="T1251" s="192">
        <v>41821</v>
      </c>
      <c r="U1251" s="193" t="s">
        <v>57</v>
      </c>
      <c r="V1251" s="39"/>
      <c r="W1251" s="36">
        <v>14731</v>
      </c>
      <c r="X1251" s="37">
        <v>0</v>
      </c>
      <c r="Y1251" s="38" t="s">
        <v>61</v>
      </c>
      <c r="Z1251" s="36">
        <v>0</v>
      </c>
      <c r="AA1251" s="164">
        <v>0.10999944804554196</v>
      </c>
      <c r="AC1251" s="165"/>
    </row>
    <row r="1252" spans="1:29" ht="15.75" x14ac:dyDescent="0.25">
      <c r="A1252" s="180" t="s">
        <v>2637</v>
      </c>
      <c r="B1252" s="188" t="s">
        <v>2638</v>
      </c>
      <c r="C1252" s="188"/>
      <c r="D1252" s="176" t="s">
        <v>56</v>
      </c>
      <c r="E1252" s="189">
        <v>41918</v>
      </c>
      <c r="F1252" s="178">
        <v>41920</v>
      </c>
      <c r="G1252" s="180"/>
      <c r="H1252" s="180" t="s">
        <v>78</v>
      </c>
      <c r="I1252" s="180" t="s">
        <v>97</v>
      </c>
      <c r="J1252" s="187"/>
      <c r="K1252" s="191"/>
      <c r="L1252" s="180" t="s">
        <v>235</v>
      </c>
      <c r="M1252" s="180" t="s">
        <v>12</v>
      </c>
      <c r="N1252" s="184">
        <v>62291.3</v>
      </c>
      <c r="O1252" s="184">
        <v>7090</v>
      </c>
      <c r="P1252" s="184">
        <v>0</v>
      </c>
      <c r="Q1252" s="184">
        <v>52447</v>
      </c>
      <c r="R1252" s="184">
        <v>68520</v>
      </c>
      <c r="S1252" s="184"/>
      <c r="T1252" s="192">
        <v>41913</v>
      </c>
      <c r="U1252" s="193">
        <v>0.10347343841214245</v>
      </c>
      <c r="V1252" s="39"/>
      <c r="W1252" s="36">
        <v>52447</v>
      </c>
      <c r="X1252" s="37">
        <v>0</v>
      </c>
      <c r="Y1252" s="38" t="s">
        <v>61</v>
      </c>
      <c r="Z1252" s="36">
        <v>0</v>
      </c>
      <c r="AA1252" s="164">
        <v>0.1099999661429456</v>
      </c>
      <c r="AC1252" s="165"/>
    </row>
    <row r="1253" spans="1:29" ht="15.75" x14ac:dyDescent="0.25">
      <c r="A1253" s="180" t="s">
        <v>2639</v>
      </c>
      <c r="B1253" s="188" t="s">
        <v>2640</v>
      </c>
      <c r="C1253" s="188"/>
      <c r="D1253" s="176" t="s">
        <v>56</v>
      </c>
      <c r="E1253" s="189">
        <v>41844</v>
      </c>
      <c r="F1253" s="178" t="s">
        <v>57</v>
      </c>
      <c r="G1253" s="180"/>
      <c r="H1253" s="180" t="s">
        <v>58</v>
      </c>
      <c r="I1253" s="180" t="s">
        <v>97</v>
      </c>
      <c r="J1253" s="187">
        <v>1545.06</v>
      </c>
      <c r="K1253" s="191"/>
      <c r="L1253" s="180" t="s">
        <v>67</v>
      </c>
      <c r="M1253" s="180" t="s">
        <v>14</v>
      </c>
      <c r="N1253" s="184">
        <v>7631.2337939999989</v>
      </c>
      <c r="O1253" s="184">
        <v>8390</v>
      </c>
      <c r="P1253" s="184">
        <v>0</v>
      </c>
      <c r="Q1253" s="184">
        <v>6425.2199999999993</v>
      </c>
      <c r="R1253" s="184">
        <v>8390</v>
      </c>
      <c r="S1253" s="184"/>
      <c r="T1253" s="192">
        <v>41821</v>
      </c>
      <c r="U1253" s="193">
        <v>1</v>
      </c>
      <c r="V1253" s="39"/>
      <c r="W1253" s="36">
        <v>6425.2199999999993</v>
      </c>
      <c r="X1253" s="37">
        <v>0</v>
      </c>
      <c r="Y1253" s="38" t="s">
        <v>61</v>
      </c>
      <c r="Z1253" s="36">
        <v>0</v>
      </c>
      <c r="AA1253" s="164">
        <v>0.10999999999999988</v>
      </c>
      <c r="AC1253" s="165"/>
    </row>
    <row r="1254" spans="1:29" ht="15.75" x14ac:dyDescent="0.25">
      <c r="A1254" s="180" t="s">
        <v>2641</v>
      </c>
      <c r="B1254" s="188" t="s">
        <v>2642</v>
      </c>
      <c r="C1254" s="188"/>
      <c r="D1254" s="176" t="s">
        <v>56</v>
      </c>
      <c r="E1254" s="189">
        <v>41864</v>
      </c>
      <c r="F1254" s="178">
        <v>41871</v>
      </c>
      <c r="G1254" s="180"/>
      <c r="H1254" s="180" t="s">
        <v>58</v>
      </c>
      <c r="I1254" s="180" t="s">
        <v>97</v>
      </c>
      <c r="J1254" s="187"/>
      <c r="K1254" s="191"/>
      <c r="L1254" s="180" t="s">
        <v>79</v>
      </c>
      <c r="M1254" s="180" t="s">
        <v>12</v>
      </c>
      <c r="N1254" s="184">
        <v>0</v>
      </c>
      <c r="O1254" s="184">
        <v>0</v>
      </c>
      <c r="P1254" s="184">
        <v>0</v>
      </c>
      <c r="Q1254" s="184">
        <v>50000</v>
      </c>
      <c r="R1254" s="184">
        <v>65320</v>
      </c>
      <c r="S1254" s="184"/>
      <c r="T1254" s="192">
        <v>41852</v>
      </c>
      <c r="U1254" s="193" t="s">
        <v>57</v>
      </c>
      <c r="V1254" s="39"/>
      <c r="W1254" s="36">
        <v>0</v>
      </c>
      <c r="X1254" s="37">
        <v>-50000</v>
      </c>
      <c r="Y1254" s="38" t="s">
        <v>61</v>
      </c>
      <c r="Z1254" s="36">
        <v>-50000</v>
      </c>
      <c r="AA1254" s="164">
        <v>0.1</v>
      </c>
      <c r="AC1254" s="165"/>
    </row>
    <row r="1255" spans="1:29" ht="15.75" x14ac:dyDescent="0.25">
      <c r="A1255" s="180" t="s">
        <v>2643</v>
      </c>
      <c r="B1255" s="188" t="s">
        <v>2644</v>
      </c>
      <c r="C1255" s="188"/>
      <c r="D1255" s="176" t="s">
        <v>56</v>
      </c>
      <c r="E1255" s="189">
        <v>41855</v>
      </c>
      <c r="F1255" s="178" t="s">
        <v>57</v>
      </c>
      <c r="G1255" s="180"/>
      <c r="H1255" s="180" t="s">
        <v>58</v>
      </c>
      <c r="I1255" s="180" t="s">
        <v>97</v>
      </c>
      <c r="J1255" s="187">
        <v>1191.93</v>
      </c>
      <c r="K1255" s="191"/>
      <c r="L1255" s="180" t="s">
        <v>60</v>
      </c>
      <c r="M1255" s="180" t="s">
        <v>12</v>
      </c>
      <c r="N1255" s="184">
        <v>37346.04</v>
      </c>
      <c r="O1255" s="184">
        <v>0</v>
      </c>
      <c r="P1255" s="184">
        <v>0</v>
      </c>
      <c r="Q1255" s="184">
        <v>31444</v>
      </c>
      <c r="R1255" s="184">
        <v>53990</v>
      </c>
      <c r="S1255" s="184"/>
      <c r="T1255" s="192">
        <v>41852</v>
      </c>
      <c r="U1255" s="193" t="s">
        <v>57</v>
      </c>
      <c r="V1255" s="39"/>
      <c r="W1255" s="36">
        <v>31444</v>
      </c>
      <c r="X1255" s="37">
        <v>0</v>
      </c>
      <c r="Y1255" s="38" t="s">
        <v>61</v>
      </c>
      <c r="Z1255" s="36">
        <v>0</v>
      </c>
      <c r="AA1255" s="164">
        <v>0.11000003566643302</v>
      </c>
      <c r="AC1255" s="165"/>
    </row>
    <row r="1256" spans="1:29" ht="15.75" x14ac:dyDescent="0.25">
      <c r="A1256" s="180" t="s">
        <v>2645</v>
      </c>
      <c r="B1256" s="188" t="s">
        <v>2646</v>
      </c>
      <c r="C1256" s="188"/>
      <c r="D1256" s="176" t="s">
        <v>56</v>
      </c>
      <c r="E1256" s="189">
        <v>41850</v>
      </c>
      <c r="F1256" s="178" t="s">
        <v>57</v>
      </c>
      <c r="G1256" s="180"/>
      <c r="H1256" s="180" t="s">
        <v>58</v>
      </c>
      <c r="I1256" s="180" t="s">
        <v>97</v>
      </c>
      <c r="J1256" s="187">
        <v>2340.0500000000002</v>
      </c>
      <c r="K1256" s="191"/>
      <c r="L1256" s="180" t="s">
        <v>79</v>
      </c>
      <c r="M1256" s="180" t="s">
        <v>12</v>
      </c>
      <c r="N1256" s="184">
        <v>49107.83</v>
      </c>
      <c r="O1256" s="184">
        <v>42670</v>
      </c>
      <c r="P1256" s="184">
        <v>0</v>
      </c>
      <c r="Q1256" s="184">
        <v>41347</v>
      </c>
      <c r="R1256" s="184">
        <v>88550</v>
      </c>
      <c r="S1256" s="184"/>
      <c r="T1256" s="192">
        <v>41821</v>
      </c>
      <c r="U1256" s="193">
        <v>0.48187464709203842</v>
      </c>
      <c r="V1256" s="39"/>
      <c r="W1256" s="36">
        <v>41347</v>
      </c>
      <c r="X1256" s="37">
        <v>0</v>
      </c>
      <c r="Y1256" s="38" t="s">
        <v>61</v>
      </c>
      <c r="Z1256" s="36">
        <v>0</v>
      </c>
      <c r="AA1256" s="164">
        <v>0.10999995705369359</v>
      </c>
      <c r="AC1256" s="165"/>
    </row>
    <row r="1257" spans="1:29" ht="15.75" x14ac:dyDescent="0.25">
      <c r="A1257" s="180" t="s">
        <v>2647</v>
      </c>
      <c r="B1257" s="188" t="s">
        <v>2648</v>
      </c>
      <c r="C1257" s="188"/>
      <c r="D1257" s="176" t="s">
        <v>56</v>
      </c>
      <c r="E1257" s="208">
        <v>41955</v>
      </c>
      <c r="F1257" s="178">
        <v>41956</v>
      </c>
      <c r="G1257" s="180"/>
      <c r="H1257" s="180" t="s">
        <v>78</v>
      </c>
      <c r="I1257" s="180"/>
      <c r="J1257" s="187"/>
      <c r="K1257" s="191"/>
      <c r="L1257" s="180" t="s">
        <v>111</v>
      </c>
      <c r="M1257" s="180" t="s">
        <v>12</v>
      </c>
      <c r="N1257" s="184">
        <v>153468.66</v>
      </c>
      <c r="O1257" s="184">
        <v>0</v>
      </c>
      <c r="P1257" s="184">
        <v>0</v>
      </c>
      <c r="Q1257" s="184">
        <v>129215</v>
      </c>
      <c r="R1257" s="184">
        <v>181720</v>
      </c>
      <c r="S1257" s="184"/>
      <c r="T1257" s="192">
        <v>41944</v>
      </c>
      <c r="U1257" s="193" t="s">
        <v>57</v>
      </c>
      <c r="V1257" s="39"/>
      <c r="W1257" s="36">
        <v>129215</v>
      </c>
      <c r="X1257" s="37">
        <v>0</v>
      </c>
      <c r="Y1257" s="38" t="s">
        <v>61</v>
      </c>
      <c r="Z1257" s="36"/>
      <c r="AA1257" s="164">
        <v>0.1100000325473629</v>
      </c>
      <c r="AC1257" s="165"/>
    </row>
    <row r="1258" spans="1:29" ht="15.75" x14ac:dyDescent="0.25">
      <c r="A1258" s="180" t="s">
        <v>2649</v>
      </c>
      <c r="B1258" s="188" t="s">
        <v>2650</v>
      </c>
      <c r="C1258" s="188"/>
      <c r="D1258" s="176" t="s">
        <v>56</v>
      </c>
      <c r="E1258" s="189">
        <v>41866</v>
      </c>
      <c r="F1258" s="178" t="s">
        <v>57</v>
      </c>
      <c r="G1258" s="180"/>
      <c r="H1258" s="180" t="s">
        <v>58</v>
      </c>
      <c r="I1258" s="180" t="s">
        <v>97</v>
      </c>
      <c r="J1258" s="187"/>
      <c r="K1258" s="191"/>
      <c r="L1258" s="180" t="s">
        <v>235</v>
      </c>
      <c r="M1258" s="180" t="s">
        <v>12</v>
      </c>
      <c r="N1258" s="184">
        <v>27522.54</v>
      </c>
      <c r="O1258" s="184">
        <v>1800</v>
      </c>
      <c r="P1258" s="184">
        <v>0</v>
      </c>
      <c r="Q1258" s="184">
        <v>23172.97</v>
      </c>
      <c r="R1258" s="184">
        <v>30270</v>
      </c>
      <c r="S1258" s="184"/>
      <c r="T1258" s="192">
        <v>41852</v>
      </c>
      <c r="U1258" s="193">
        <v>5.9464816650148661E-2</v>
      </c>
      <c r="V1258" s="39"/>
      <c r="W1258" s="36">
        <v>23172.97</v>
      </c>
      <c r="X1258" s="37">
        <v>0</v>
      </c>
      <c r="Y1258" s="38" t="s">
        <v>61</v>
      </c>
      <c r="Z1258" s="36">
        <v>0</v>
      </c>
      <c r="AA1258" s="164">
        <v>0.11000014240729605</v>
      </c>
      <c r="AC1258" s="165"/>
    </row>
    <row r="1259" spans="1:29" ht="15.75" x14ac:dyDescent="0.25">
      <c r="A1259" s="180" t="s">
        <v>2651</v>
      </c>
      <c r="B1259" s="188" t="s">
        <v>2652</v>
      </c>
      <c r="C1259" s="188"/>
      <c r="D1259" s="176" t="s">
        <v>56</v>
      </c>
      <c r="E1259" s="189">
        <v>41863</v>
      </c>
      <c r="F1259" s="178" t="s">
        <v>57</v>
      </c>
      <c r="G1259" s="180"/>
      <c r="H1259" s="180" t="s">
        <v>58</v>
      </c>
      <c r="I1259" s="180" t="s">
        <v>103</v>
      </c>
      <c r="J1259" s="187"/>
      <c r="K1259" s="191"/>
      <c r="L1259" s="180" t="s">
        <v>60</v>
      </c>
      <c r="M1259" s="180" t="s">
        <v>12</v>
      </c>
      <c r="N1259" s="184">
        <v>13213.16</v>
      </c>
      <c r="O1259" s="184">
        <v>0</v>
      </c>
      <c r="P1259" s="184">
        <v>0</v>
      </c>
      <c r="Q1259" s="184">
        <v>11125</v>
      </c>
      <c r="R1259" s="184">
        <v>14530</v>
      </c>
      <c r="S1259" s="184"/>
      <c r="T1259" s="192">
        <v>41852</v>
      </c>
      <c r="U1259" s="193" t="s">
        <v>57</v>
      </c>
      <c r="V1259" s="39"/>
      <c r="W1259" s="36">
        <v>11125</v>
      </c>
      <c r="X1259" s="37">
        <v>0</v>
      </c>
      <c r="Y1259" s="38" t="s">
        <v>61</v>
      </c>
      <c r="Z1259" s="36">
        <v>0</v>
      </c>
      <c r="AA1259" s="164">
        <v>0.10999978998214832</v>
      </c>
      <c r="AC1259" s="165"/>
    </row>
    <row r="1260" spans="1:29" ht="15.75" x14ac:dyDescent="0.25">
      <c r="A1260" s="180" t="s">
        <v>2653</v>
      </c>
      <c r="B1260" s="188" t="s">
        <v>2654</v>
      </c>
      <c r="C1260" s="188"/>
      <c r="D1260" s="176" t="s">
        <v>56</v>
      </c>
      <c r="E1260" s="189">
        <v>41866</v>
      </c>
      <c r="F1260" s="178">
        <v>41871</v>
      </c>
      <c r="G1260" s="180"/>
      <c r="H1260" s="180" t="s">
        <v>78</v>
      </c>
      <c r="I1260" s="180" t="s">
        <v>97</v>
      </c>
      <c r="J1260" s="187"/>
      <c r="K1260" s="191"/>
      <c r="L1260" s="180" t="s">
        <v>64</v>
      </c>
      <c r="M1260" s="180" t="s">
        <v>12</v>
      </c>
      <c r="N1260" s="184">
        <v>71979.37</v>
      </c>
      <c r="O1260" s="184">
        <v>0</v>
      </c>
      <c r="P1260" s="184">
        <v>0</v>
      </c>
      <c r="Q1260" s="184">
        <v>60604</v>
      </c>
      <c r="R1260" s="184">
        <v>88410</v>
      </c>
      <c r="S1260" s="184"/>
      <c r="T1260" s="192">
        <v>41852</v>
      </c>
      <c r="U1260" s="193" t="s">
        <v>57</v>
      </c>
      <c r="V1260" s="39" t="s">
        <v>408</v>
      </c>
      <c r="W1260" s="36">
        <v>60604</v>
      </c>
      <c r="X1260" s="37">
        <v>0</v>
      </c>
      <c r="Y1260" s="38" t="s">
        <v>61</v>
      </c>
      <c r="Z1260" s="36">
        <v>0</v>
      </c>
      <c r="AA1260" s="164">
        <v>0.10999998766313168</v>
      </c>
      <c r="AC1260" s="165"/>
    </row>
    <row r="1261" spans="1:29" ht="15.75" x14ac:dyDescent="0.25">
      <c r="A1261" s="180" t="s">
        <v>2655</v>
      </c>
      <c r="B1261" s="188" t="s">
        <v>2656</v>
      </c>
      <c r="C1261" s="188"/>
      <c r="D1261" s="176" t="s">
        <v>56</v>
      </c>
      <c r="E1261" s="189">
        <v>41864</v>
      </c>
      <c r="F1261" s="178">
        <v>41871</v>
      </c>
      <c r="G1261" s="180"/>
      <c r="H1261" s="180" t="s">
        <v>78</v>
      </c>
      <c r="I1261" s="180" t="s">
        <v>97</v>
      </c>
      <c r="J1261" s="187"/>
      <c r="K1261" s="191"/>
      <c r="L1261" s="180" t="s">
        <v>67</v>
      </c>
      <c r="M1261" s="180" t="s">
        <v>14</v>
      </c>
      <c r="N1261" s="184">
        <v>59385</v>
      </c>
      <c r="O1261" s="184">
        <v>65320</v>
      </c>
      <c r="P1261" s="184">
        <v>0</v>
      </c>
      <c r="Q1261" s="184">
        <v>50000</v>
      </c>
      <c r="R1261" s="184">
        <v>65320</v>
      </c>
      <c r="S1261" s="184"/>
      <c r="T1261" s="192">
        <v>41852</v>
      </c>
      <c r="U1261" s="193">
        <v>1</v>
      </c>
      <c r="V1261" s="39"/>
      <c r="W1261" s="36">
        <v>50000</v>
      </c>
      <c r="X1261" s="37">
        <v>0</v>
      </c>
      <c r="Y1261" s="38" t="s">
        <v>61</v>
      </c>
      <c r="Z1261" s="36">
        <v>0</v>
      </c>
      <c r="AA1261" s="164">
        <v>0.1100000000000001</v>
      </c>
      <c r="AC1261" s="165"/>
    </row>
    <row r="1262" spans="1:29" ht="15.75" x14ac:dyDescent="0.25">
      <c r="A1262" s="180" t="s">
        <v>2657</v>
      </c>
      <c r="B1262" s="188" t="s">
        <v>2658</v>
      </c>
      <c r="C1262" s="188"/>
      <c r="D1262" s="176" t="s">
        <v>56</v>
      </c>
      <c r="E1262" s="189">
        <v>41863</v>
      </c>
      <c r="F1262" s="178" t="s">
        <v>57</v>
      </c>
      <c r="G1262" s="180"/>
      <c r="H1262" s="180" t="s">
        <v>58</v>
      </c>
      <c r="I1262" s="180" t="s">
        <v>97</v>
      </c>
      <c r="J1262" s="187"/>
      <c r="K1262" s="191"/>
      <c r="L1262" s="180" t="s">
        <v>60</v>
      </c>
      <c r="M1262" s="180" t="s">
        <v>12</v>
      </c>
      <c r="N1262" s="184">
        <v>23629.29</v>
      </c>
      <c r="O1262" s="184">
        <v>14960</v>
      </c>
      <c r="P1262" s="184">
        <v>14959</v>
      </c>
      <c r="Q1262" s="184">
        <v>19895</v>
      </c>
      <c r="R1262" s="184">
        <v>25990</v>
      </c>
      <c r="S1262" s="184"/>
      <c r="T1262" s="192">
        <v>41852</v>
      </c>
      <c r="U1262" s="193">
        <v>0.57560600230858028</v>
      </c>
      <c r="V1262" s="39"/>
      <c r="W1262" s="36">
        <v>19895</v>
      </c>
      <c r="X1262" s="37">
        <v>0</v>
      </c>
      <c r="Y1262" s="38" t="s">
        <v>61</v>
      </c>
      <c r="Z1262" s="36">
        <v>0</v>
      </c>
      <c r="AA1262" s="164">
        <v>0.1099999295366092</v>
      </c>
      <c r="AC1262" s="165"/>
    </row>
    <row r="1263" spans="1:29" ht="15.75" x14ac:dyDescent="0.25">
      <c r="A1263" s="180" t="s">
        <v>2659</v>
      </c>
      <c r="B1263" s="188" t="s">
        <v>2660</v>
      </c>
      <c r="C1263" s="188"/>
      <c r="D1263" s="176" t="s">
        <v>56</v>
      </c>
      <c r="E1263" s="189">
        <v>41894</v>
      </c>
      <c r="F1263" s="178">
        <v>41906</v>
      </c>
      <c r="G1263" s="180"/>
      <c r="H1263" s="180" t="s">
        <v>78</v>
      </c>
      <c r="I1263" s="180" t="s">
        <v>97</v>
      </c>
      <c r="J1263" s="187"/>
      <c r="K1263" s="191"/>
      <c r="L1263" s="180" t="s">
        <v>67</v>
      </c>
      <c r="M1263" s="180" t="s">
        <v>14</v>
      </c>
      <c r="N1263" s="184">
        <v>166555.92000000001</v>
      </c>
      <c r="O1263" s="184">
        <v>183210</v>
      </c>
      <c r="P1263" s="184">
        <v>0</v>
      </c>
      <c r="Q1263" s="184">
        <v>140234</v>
      </c>
      <c r="R1263" s="184">
        <v>183210</v>
      </c>
      <c r="S1263" s="184"/>
      <c r="T1263" s="192">
        <v>41883</v>
      </c>
      <c r="U1263" s="193">
        <v>1</v>
      </c>
      <c r="V1263" s="39"/>
      <c r="W1263" s="36">
        <v>140234</v>
      </c>
      <c r="X1263" s="37">
        <v>0</v>
      </c>
      <c r="Y1263" s="38" t="s">
        <v>61</v>
      </c>
      <c r="Z1263" s="36">
        <v>0</v>
      </c>
      <c r="AA1263" s="164">
        <v>0.10999998800402899</v>
      </c>
      <c r="AC1263" s="165"/>
    </row>
    <row r="1264" spans="1:29" ht="15.75" x14ac:dyDescent="0.25">
      <c r="A1264" s="180" t="s">
        <v>2661</v>
      </c>
      <c r="B1264" s="188" t="s">
        <v>2662</v>
      </c>
      <c r="C1264" s="188"/>
      <c r="D1264" s="176" t="s">
        <v>56</v>
      </c>
      <c r="E1264" s="189">
        <v>41873</v>
      </c>
      <c r="F1264" s="178" t="s">
        <v>57</v>
      </c>
      <c r="G1264" s="180"/>
      <c r="H1264" s="180" t="s">
        <v>58</v>
      </c>
      <c r="I1264" s="180" t="s">
        <v>97</v>
      </c>
      <c r="J1264" s="187"/>
      <c r="K1264" s="191"/>
      <c r="L1264" s="180" t="s">
        <v>129</v>
      </c>
      <c r="M1264" s="180" t="s">
        <v>13</v>
      </c>
      <c r="N1264" s="184">
        <v>18028.099999999999</v>
      </c>
      <c r="O1264" s="184">
        <v>8070</v>
      </c>
      <c r="P1264" s="184">
        <v>6084</v>
      </c>
      <c r="Q1264" s="184">
        <v>15179</v>
      </c>
      <c r="R1264" s="184">
        <v>19830</v>
      </c>
      <c r="S1264" s="184"/>
      <c r="T1264" s="192">
        <v>41852</v>
      </c>
      <c r="U1264" s="193">
        <v>0.40695915279878969</v>
      </c>
      <c r="V1264" s="39"/>
      <c r="W1264" s="36">
        <v>15179</v>
      </c>
      <c r="X1264" s="37">
        <v>0</v>
      </c>
      <c r="Y1264" s="38" t="s">
        <v>61</v>
      </c>
      <c r="Z1264" s="36">
        <v>0</v>
      </c>
      <c r="AA1264" s="164">
        <v>0.1100001046699417</v>
      </c>
      <c r="AC1264" s="165"/>
    </row>
    <row r="1265" spans="1:29" ht="15.75" x14ac:dyDescent="0.25">
      <c r="A1265" s="180" t="s">
        <v>2663</v>
      </c>
      <c r="B1265" s="188" t="s">
        <v>2664</v>
      </c>
      <c r="C1265" s="188"/>
      <c r="D1265" s="176" t="s">
        <v>56</v>
      </c>
      <c r="E1265" s="189">
        <v>41872</v>
      </c>
      <c r="F1265" s="178" t="s">
        <v>57</v>
      </c>
      <c r="G1265" s="180"/>
      <c r="H1265" s="180" t="s">
        <v>58</v>
      </c>
      <c r="I1265" s="180" t="s">
        <v>97</v>
      </c>
      <c r="J1265" s="187"/>
      <c r="K1265" s="191"/>
      <c r="L1265" s="180" t="s">
        <v>67</v>
      </c>
      <c r="M1265" s="180" t="s">
        <v>14</v>
      </c>
      <c r="N1265" s="184">
        <v>40754.74</v>
      </c>
      <c r="O1265" s="184">
        <v>9230</v>
      </c>
      <c r="P1265" s="184">
        <v>0</v>
      </c>
      <c r="Q1265" s="184">
        <v>34314</v>
      </c>
      <c r="R1265" s="184">
        <v>44830</v>
      </c>
      <c r="S1265" s="184"/>
      <c r="T1265" s="192">
        <v>41852</v>
      </c>
      <c r="U1265" s="193">
        <v>0.2058889136738791</v>
      </c>
      <c r="V1265" s="39"/>
      <c r="W1265" s="36">
        <v>34314</v>
      </c>
      <c r="X1265" s="37">
        <v>0</v>
      </c>
      <c r="Y1265" s="38" t="s">
        <v>61</v>
      </c>
      <c r="Z1265" s="36">
        <v>0</v>
      </c>
      <c r="AA1265" s="164">
        <v>0.11000005991941353</v>
      </c>
      <c r="AC1265" s="165"/>
    </row>
    <row r="1266" spans="1:29" ht="15.75" x14ac:dyDescent="0.25">
      <c r="A1266" s="180" t="s">
        <v>2665</v>
      </c>
      <c r="B1266" s="188" t="s">
        <v>2666</v>
      </c>
      <c r="C1266" s="188"/>
      <c r="D1266" s="176" t="s">
        <v>56</v>
      </c>
      <c r="E1266" s="189">
        <v>41873</v>
      </c>
      <c r="F1266" s="178">
        <v>41879</v>
      </c>
      <c r="G1266" s="180"/>
      <c r="H1266" s="180" t="s">
        <v>78</v>
      </c>
      <c r="I1266" s="180" t="s">
        <v>97</v>
      </c>
      <c r="J1266" s="187"/>
      <c r="K1266" s="191"/>
      <c r="L1266" s="180" t="s">
        <v>79</v>
      </c>
      <c r="M1266" s="180" t="s">
        <v>12</v>
      </c>
      <c r="N1266" s="184">
        <v>103099.49</v>
      </c>
      <c r="O1266" s="184">
        <v>123210</v>
      </c>
      <c r="P1266" s="184">
        <v>0</v>
      </c>
      <c r="Q1266" s="184">
        <v>86806</v>
      </c>
      <c r="R1266" s="184">
        <v>171130</v>
      </c>
      <c r="S1266" s="184"/>
      <c r="T1266" s="192">
        <v>41852</v>
      </c>
      <c r="U1266" s="193">
        <v>0.71997896336118739</v>
      </c>
      <c r="V1266" s="39"/>
      <c r="W1266" s="36">
        <v>86806</v>
      </c>
      <c r="X1266" s="37">
        <v>0</v>
      </c>
      <c r="Y1266" s="38" t="s">
        <v>61</v>
      </c>
      <c r="Z1266" s="36">
        <v>0</v>
      </c>
      <c r="AA1266" s="164">
        <v>0.11000004091194016</v>
      </c>
      <c r="AC1266" s="165"/>
    </row>
    <row r="1267" spans="1:29" ht="15.75" x14ac:dyDescent="0.25">
      <c r="A1267" s="180" t="s">
        <v>2667</v>
      </c>
      <c r="B1267" s="188" t="s">
        <v>2668</v>
      </c>
      <c r="C1267" s="188"/>
      <c r="D1267" s="176" t="s">
        <v>56</v>
      </c>
      <c r="E1267" s="189">
        <v>41873</v>
      </c>
      <c r="F1267" s="178" t="s">
        <v>57</v>
      </c>
      <c r="G1267" s="180"/>
      <c r="H1267" s="180" t="s">
        <v>58</v>
      </c>
      <c r="I1267" s="180" t="s">
        <v>97</v>
      </c>
      <c r="J1267" s="187"/>
      <c r="K1267" s="191"/>
      <c r="L1267" s="180" t="s">
        <v>60</v>
      </c>
      <c r="M1267" s="180" t="s">
        <v>12</v>
      </c>
      <c r="N1267" s="184">
        <v>23604.35</v>
      </c>
      <c r="O1267" s="184">
        <v>0</v>
      </c>
      <c r="P1267" s="184">
        <v>0</v>
      </c>
      <c r="Q1267" s="184">
        <v>19874</v>
      </c>
      <c r="R1267" s="184">
        <v>25960</v>
      </c>
      <c r="S1267" s="184"/>
      <c r="T1267" s="192">
        <v>41852</v>
      </c>
      <c r="U1267" s="193" t="s">
        <v>57</v>
      </c>
      <c r="V1267" s="39"/>
      <c r="W1267" s="36">
        <v>19874</v>
      </c>
      <c r="X1267" s="37">
        <v>0</v>
      </c>
      <c r="Y1267" s="38" t="s">
        <v>61</v>
      </c>
      <c r="Z1267" s="36">
        <v>0</v>
      </c>
      <c r="AA1267" s="164">
        <v>0.11000000940504595</v>
      </c>
      <c r="AC1267" s="165"/>
    </row>
    <row r="1268" spans="1:29" ht="15.75" x14ac:dyDescent="0.25">
      <c r="A1268" s="180" t="s">
        <v>2669</v>
      </c>
      <c r="B1268" s="188" t="s">
        <v>2670</v>
      </c>
      <c r="C1268" s="188"/>
      <c r="D1268" s="176" t="s">
        <v>56</v>
      </c>
      <c r="E1268" s="189">
        <v>41898</v>
      </c>
      <c r="F1268" s="178" t="s">
        <v>57</v>
      </c>
      <c r="G1268" s="180"/>
      <c r="H1268" s="180" t="s">
        <v>58</v>
      </c>
      <c r="I1268" s="180" t="s">
        <v>97</v>
      </c>
      <c r="J1268" s="187"/>
      <c r="K1268" s="191"/>
      <c r="L1268" s="180" t="s">
        <v>106</v>
      </c>
      <c r="M1268" s="180" t="s">
        <v>14</v>
      </c>
      <c r="N1268" s="184">
        <v>35111.980000000003</v>
      </c>
      <c r="O1268" s="184">
        <v>38620</v>
      </c>
      <c r="P1268" s="184">
        <v>0</v>
      </c>
      <c r="Q1268" s="184">
        <v>29563</v>
      </c>
      <c r="R1268" s="184">
        <v>38620</v>
      </c>
      <c r="S1268" s="184"/>
      <c r="T1268" s="192">
        <v>41883</v>
      </c>
      <c r="U1268" s="193">
        <v>1</v>
      </c>
      <c r="V1268" s="39"/>
      <c r="W1268" s="36">
        <v>29563</v>
      </c>
      <c r="X1268" s="37">
        <v>0</v>
      </c>
      <c r="Y1268" s="38" t="s">
        <v>61</v>
      </c>
      <c r="Z1268" s="36">
        <v>0</v>
      </c>
      <c r="AA1268" s="164">
        <v>0.11000015490441606</v>
      </c>
      <c r="AC1268" s="165"/>
    </row>
    <row r="1269" spans="1:29" ht="15.75" x14ac:dyDescent="0.25">
      <c r="A1269" s="180" t="s">
        <v>2671</v>
      </c>
      <c r="B1269" s="188" t="s">
        <v>2672</v>
      </c>
      <c r="C1269" s="188"/>
      <c r="D1269" s="176" t="s">
        <v>56</v>
      </c>
      <c r="E1269" s="189">
        <v>41872</v>
      </c>
      <c r="F1269" s="178" t="s">
        <v>57</v>
      </c>
      <c r="G1269" s="180"/>
      <c r="H1269" s="180" t="s">
        <v>58</v>
      </c>
      <c r="I1269" s="180" t="s">
        <v>97</v>
      </c>
      <c r="J1269" s="187"/>
      <c r="K1269" s="191"/>
      <c r="L1269" s="180" t="s">
        <v>67</v>
      </c>
      <c r="M1269" s="180" t="s">
        <v>14</v>
      </c>
      <c r="N1269" s="184">
        <v>4510.88</v>
      </c>
      <c r="O1269" s="184">
        <v>4100</v>
      </c>
      <c r="P1269" s="184">
        <v>0</v>
      </c>
      <c r="Q1269" s="184">
        <v>3798</v>
      </c>
      <c r="R1269" s="184">
        <v>4960</v>
      </c>
      <c r="S1269" s="184"/>
      <c r="T1269" s="192">
        <v>41852</v>
      </c>
      <c r="U1269" s="193">
        <v>0.82661290322580649</v>
      </c>
      <c r="V1269" s="39"/>
      <c r="W1269" s="36">
        <v>3798</v>
      </c>
      <c r="X1269" s="37">
        <v>0</v>
      </c>
      <c r="Y1269" s="38" t="s">
        <v>61</v>
      </c>
      <c r="Z1269" s="36">
        <v>0</v>
      </c>
      <c r="AA1269" s="164">
        <v>0.10999886807124271</v>
      </c>
      <c r="AC1269" s="165"/>
    </row>
    <row r="1270" spans="1:29" ht="15.75" x14ac:dyDescent="0.25">
      <c r="A1270" s="180" t="s">
        <v>2673</v>
      </c>
      <c r="B1270" s="188" t="s">
        <v>2674</v>
      </c>
      <c r="C1270" s="188"/>
      <c r="D1270" s="176" t="s">
        <v>56</v>
      </c>
      <c r="E1270" s="189">
        <v>41893</v>
      </c>
      <c r="F1270" s="178">
        <v>41904</v>
      </c>
      <c r="G1270" s="180"/>
      <c r="H1270" s="180" t="s">
        <v>78</v>
      </c>
      <c r="I1270" s="180" t="s">
        <v>97</v>
      </c>
      <c r="J1270" s="187"/>
      <c r="K1270" s="191"/>
      <c r="L1270" s="180" t="s">
        <v>111</v>
      </c>
      <c r="M1270" s="180" t="s">
        <v>12</v>
      </c>
      <c r="N1270" s="184">
        <v>97051.79</v>
      </c>
      <c r="O1270" s="184">
        <v>71020</v>
      </c>
      <c r="P1270" s="184">
        <v>0</v>
      </c>
      <c r="Q1270" s="184">
        <v>81714.06</v>
      </c>
      <c r="R1270" s="184">
        <v>123730</v>
      </c>
      <c r="S1270" s="184"/>
      <c r="T1270" s="192">
        <v>41883</v>
      </c>
      <c r="U1270" s="193">
        <v>0.57399175624343324</v>
      </c>
      <c r="V1270" s="39"/>
      <c r="W1270" s="36">
        <v>81714.06</v>
      </c>
      <c r="X1270" s="37">
        <v>0</v>
      </c>
      <c r="Y1270" s="38" t="s">
        <v>61</v>
      </c>
      <c r="Z1270" s="36">
        <v>0</v>
      </c>
      <c r="AA1270" s="164">
        <v>0.11000001072808652</v>
      </c>
      <c r="AC1270" s="165"/>
    </row>
    <row r="1271" spans="1:29" ht="15.75" x14ac:dyDescent="0.25">
      <c r="A1271" s="180" t="s">
        <v>2675</v>
      </c>
      <c r="B1271" s="188" t="s">
        <v>2676</v>
      </c>
      <c r="C1271" s="188"/>
      <c r="D1271" s="176" t="s">
        <v>56</v>
      </c>
      <c r="E1271" s="189">
        <v>41891</v>
      </c>
      <c r="F1271" s="178">
        <v>41904</v>
      </c>
      <c r="G1271" s="180"/>
      <c r="H1271" s="180" t="s">
        <v>78</v>
      </c>
      <c r="I1271" s="180" t="s">
        <v>97</v>
      </c>
      <c r="J1271" s="187"/>
      <c r="K1271" s="191"/>
      <c r="L1271" s="180" t="s">
        <v>64</v>
      </c>
      <c r="M1271" s="180" t="s">
        <v>12</v>
      </c>
      <c r="N1271" s="184">
        <v>78177.98</v>
      </c>
      <c r="O1271" s="184">
        <v>10340</v>
      </c>
      <c r="P1271" s="184">
        <v>0</v>
      </c>
      <c r="Q1271" s="184">
        <v>65823</v>
      </c>
      <c r="R1271" s="184">
        <v>98900</v>
      </c>
      <c r="S1271" s="184"/>
      <c r="T1271" s="192">
        <v>41883</v>
      </c>
      <c r="U1271" s="193">
        <v>0.1045500505561173</v>
      </c>
      <c r="V1271" s="39"/>
      <c r="W1271" s="36">
        <v>65823</v>
      </c>
      <c r="X1271" s="37">
        <v>0</v>
      </c>
      <c r="Y1271" s="38" t="s">
        <v>61</v>
      </c>
      <c r="Z1271" s="36">
        <v>0</v>
      </c>
      <c r="AA1271" s="164">
        <v>0.11000004117527862</v>
      </c>
      <c r="AC1271" s="165"/>
    </row>
    <row r="1272" spans="1:29" ht="15.75" x14ac:dyDescent="0.25">
      <c r="A1272" s="180" t="s">
        <v>2677</v>
      </c>
      <c r="B1272" s="188" t="s">
        <v>2678</v>
      </c>
      <c r="C1272" s="188"/>
      <c r="D1272" s="176" t="s">
        <v>56</v>
      </c>
      <c r="E1272" s="189">
        <v>41912</v>
      </c>
      <c r="F1272" s="178">
        <v>41920</v>
      </c>
      <c r="G1272" s="180"/>
      <c r="H1272" s="180" t="s">
        <v>78</v>
      </c>
      <c r="I1272" s="180" t="s">
        <v>97</v>
      </c>
      <c r="J1272" s="187"/>
      <c r="K1272" s="191"/>
      <c r="L1272" s="180" t="s">
        <v>67</v>
      </c>
      <c r="M1272" s="180" t="s">
        <v>14</v>
      </c>
      <c r="N1272" s="184">
        <v>126511.43</v>
      </c>
      <c r="O1272" s="184">
        <v>111470</v>
      </c>
      <c r="P1272" s="184">
        <v>0</v>
      </c>
      <c r="Q1272" s="184">
        <v>106518</v>
      </c>
      <c r="R1272" s="184">
        <v>139160</v>
      </c>
      <c r="S1272" s="184"/>
      <c r="T1272" s="192">
        <v>41883</v>
      </c>
      <c r="U1272" s="193">
        <v>0.80102040816326525</v>
      </c>
      <c r="V1272" s="39"/>
      <c r="W1272" s="36">
        <v>106518</v>
      </c>
      <c r="X1272" s="37">
        <v>0</v>
      </c>
      <c r="Y1272" s="38" t="s">
        <v>61</v>
      </c>
      <c r="Z1272" s="36">
        <v>0</v>
      </c>
      <c r="AA1272" s="164">
        <v>0.110000012283475</v>
      </c>
      <c r="AC1272" s="165"/>
    </row>
    <row r="1273" spans="1:29" ht="15.75" x14ac:dyDescent="0.25">
      <c r="A1273" s="180" t="s">
        <v>2679</v>
      </c>
      <c r="B1273" s="188" t="s">
        <v>2680</v>
      </c>
      <c r="C1273" s="188"/>
      <c r="D1273" s="176" t="s">
        <v>56</v>
      </c>
      <c r="E1273" s="189">
        <v>41879</v>
      </c>
      <c r="F1273" s="178" t="s">
        <v>57</v>
      </c>
      <c r="G1273" s="180"/>
      <c r="H1273" s="180" t="s">
        <v>58</v>
      </c>
      <c r="I1273" s="180" t="s">
        <v>103</v>
      </c>
      <c r="J1273" s="187"/>
      <c r="K1273" s="191"/>
      <c r="L1273" s="180" t="s">
        <v>129</v>
      </c>
      <c r="M1273" s="180" t="s">
        <v>13</v>
      </c>
      <c r="N1273" s="184">
        <v>10607.35</v>
      </c>
      <c r="O1273" s="184">
        <v>4480</v>
      </c>
      <c r="P1273" s="184">
        <v>4478</v>
      </c>
      <c r="Q1273" s="184">
        <v>8931</v>
      </c>
      <c r="R1273" s="184">
        <v>11670</v>
      </c>
      <c r="S1273" s="184"/>
      <c r="T1273" s="192">
        <v>41852</v>
      </c>
      <c r="U1273" s="193">
        <v>0.38389031705227078</v>
      </c>
      <c r="V1273" s="39"/>
      <c r="W1273" s="36">
        <v>8931</v>
      </c>
      <c r="X1273" s="37">
        <v>0</v>
      </c>
      <c r="Y1273" s="38" t="s">
        <v>61</v>
      </c>
      <c r="Z1273" s="36">
        <v>0</v>
      </c>
      <c r="AA1273" s="164">
        <v>0.11000013603776404</v>
      </c>
      <c r="AC1273" s="165"/>
    </row>
    <row r="1274" spans="1:29" ht="15.75" x14ac:dyDescent="0.25">
      <c r="A1274" s="180" t="s">
        <v>2681</v>
      </c>
      <c r="B1274" s="188" t="s">
        <v>2682</v>
      </c>
      <c r="C1274" s="188"/>
      <c r="D1274" s="176" t="s">
        <v>56</v>
      </c>
      <c r="E1274" s="189">
        <v>41936</v>
      </c>
      <c r="F1274" s="178" t="s">
        <v>2683</v>
      </c>
      <c r="G1274" s="180"/>
      <c r="H1274" s="180" t="s">
        <v>78</v>
      </c>
      <c r="I1274" s="180"/>
      <c r="J1274" s="187"/>
      <c r="K1274" s="191"/>
      <c r="L1274" s="180" t="s">
        <v>64</v>
      </c>
      <c r="M1274" s="180" t="s">
        <v>12</v>
      </c>
      <c r="N1274" s="184">
        <v>57609.58</v>
      </c>
      <c r="O1274" s="184">
        <v>0</v>
      </c>
      <c r="P1274" s="184">
        <v>0</v>
      </c>
      <c r="Q1274" s="184">
        <v>48505.16</v>
      </c>
      <c r="R1274" s="184">
        <v>72610</v>
      </c>
      <c r="S1274" s="184"/>
      <c r="T1274" s="192">
        <v>41913</v>
      </c>
      <c r="U1274" s="193" t="s">
        <v>57</v>
      </c>
      <c r="V1274" s="39"/>
      <c r="W1274" s="36">
        <v>48505.16</v>
      </c>
      <c r="X1274" s="37">
        <v>0</v>
      </c>
      <c r="Y1274" s="38" t="s">
        <v>61</v>
      </c>
      <c r="Z1274" s="36">
        <v>0</v>
      </c>
      <c r="AA1274" s="164">
        <v>0.11000002828487965</v>
      </c>
      <c r="AC1274" s="165"/>
    </row>
    <row r="1275" spans="1:29" ht="15.75" x14ac:dyDescent="0.25">
      <c r="A1275" s="180" t="s">
        <v>2684</v>
      </c>
      <c r="B1275" s="188" t="s">
        <v>2685</v>
      </c>
      <c r="C1275" s="188"/>
      <c r="D1275" s="176" t="s">
        <v>56</v>
      </c>
      <c r="E1275" s="189">
        <v>41890</v>
      </c>
      <c r="F1275" s="178">
        <v>41904</v>
      </c>
      <c r="G1275" s="180"/>
      <c r="H1275" s="180" t="s">
        <v>78</v>
      </c>
      <c r="I1275" s="180" t="s">
        <v>97</v>
      </c>
      <c r="J1275" s="187"/>
      <c r="K1275" s="191"/>
      <c r="L1275" s="180" t="s">
        <v>79</v>
      </c>
      <c r="M1275" s="180" t="s">
        <v>12</v>
      </c>
      <c r="N1275" s="184">
        <v>91217.74</v>
      </c>
      <c r="O1275" s="184">
        <v>55080</v>
      </c>
      <c r="P1275" s="184">
        <v>0</v>
      </c>
      <c r="Q1275" s="184">
        <v>76802</v>
      </c>
      <c r="R1275" s="184">
        <v>129240</v>
      </c>
      <c r="S1275" s="184"/>
      <c r="T1275" s="192">
        <v>41883</v>
      </c>
      <c r="U1275" s="193">
        <v>0.42618384401114207</v>
      </c>
      <c r="V1275" s="39"/>
      <c r="W1275" s="36">
        <v>76802</v>
      </c>
      <c r="X1275" s="37">
        <v>0</v>
      </c>
      <c r="Y1275" s="38" t="s">
        <v>61</v>
      </c>
      <c r="Z1275" s="36">
        <v>0</v>
      </c>
      <c r="AA1275" s="164">
        <v>0.11000005597595663</v>
      </c>
      <c r="AC1275" s="165"/>
    </row>
    <row r="1276" spans="1:29" ht="15.75" x14ac:dyDescent="0.25">
      <c r="A1276" s="180" t="s">
        <v>2686</v>
      </c>
      <c r="B1276" s="188" t="s">
        <v>2687</v>
      </c>
      <c r="C1276" s="188"/>
      <c r="D1276" s="176" t="s">
        <v>56</v>
      </c>
      <c r="E1276" s="189">
        <v>41927</v>
      </c>
      <c r="F1276" s="178">
        <v>41928</v>
      </c>
      <c r="G1276" s="180"/>
      <c r="H1276" s="180" t="s">
        <v>78</v>
      </c>
      <c r="I1276" s="180"/>
      <c r="J1276" s="187"/>
      <c r="K1276" s="191"/>
      <c r="L1276" s="180" t="s">
        <v>67</v>
      </c>
      <c r="M1276" s="180" t="s">
        <v>14</v>
      </c>
      <c r="N1276" s="184">
        <v>91760.25</v>
      </c>
      <c r="O1276" s="184">
        <v>56800</v>
      </c>
      <c r="P1276" s="184">
        <v>0</v>
      </c>
      <c r="Q1276" s="184">
        <v>77258.78</v>
      </c>
      <c r="R1276" s="184">
        <v>113840</v>
      </c>
      <c r="S1276" s="184"/>
      <c r="T1276" s="192">
        <v>41913</v>
      </c>
      <c r="U1276" s="193">
        <v>0.49894588896697117</v>
      </c>
      <c r="V1276" s="39"/>
      <c r="W1276" s="36">
        <v>77258.78</v>
      </c>
      <c r="X1276" s="37">
        <v>0</v>
      </c>
      <c r="Y1276" s="38" t="s">
        <v>61</v>
      </c>
      <c r="Z1276" s="36">
        <v>0</v>
      </c>
      <c r="AA1276" s="164">
        <v>0.10999996363719688</v>
      </c>
      <c r="AC1276" s="165"/>
    </row>
    <row r="1277" spans="1:29" ht="15.75" x14ac:dyDescent="0.25">
      <c r="A1277" s="180" t="s">
        <v>2688</v>
      </c>
      <c r="B1277" s="188" t="s">
        <v>2689</v>
      </c>
      <c r="C1277" s="188"/>
      <c r="D1277" s="176" t="s">
        <v>56</v>
      </c>
      <c r="E1277" s="189">
        <v>41911</v>
      </c>
      <c r="F1277" s="178">
        <v>41922</v>
      </c>
      <c r="G1277" s="180"/>
      <c r="H1277" s="180" t="s">
        <v>78</v>
      </c>
      <c r="I1277" s="180" t="s">
        <v>97</v>
      </c>
      <c r="J1277" s="187"/>
      <c r="K1277" s="191"/>
      <c r="L1277" s="180" t="s">
        <v>67</v>
      </c>
      <c r="M1277" s="180" t="s">
        <v>14</v>
      </c>
      <c r="N1277" s="184">
        <v>253529.63</v>
      </c>
      <c r="O1277" s="184">
        <v>264250</v>
      </c>
      <c r="P1277" s="184">
        <v>0</v>
      </c>
      <c r="Q1277" s="184">
        <v>213462.68</v>
      </c>
      <c r="R1277" s="184">
        <v>278880</v>
      </c>
      <c r="S1277" s="184"/>
      <c r="T1277" s="192">
        <v>41883</v>
      </c>
      <c r="U1277" s="193">
        <v>0.94754016064257029</v>
      </c>
      <c r="V1277" s="39"/>
      <c r="W1277" s="36">
        <v>213462.68</v>
      </c>
      <c r="X1277" s="37">
        <v>0</v>
      </c>
      <c r="Y1277" s="38" t="s">
        <v>61</v>
      </c>
      <c r="Z1277" s="36">
        <v>0</v>
      </c>
      <c r="AA1277" s="164">
        <v>0.11000002173331813</v>
      </c>
      <c r="AC1277" s="165"/>
    </row>
    <row r="1278" spans="1:29" ht="15.75" x14ac:dyDescent="0.25">
      <c r="A1278" s="180" t="s">
        <v>2690</v>
      </c>
      <c r="B1278" s="188" t="s">
        <v>2691</v>
      </c>
      <c r="C1278" s="188"/>
      <c r="D1278" s="176" t="s">
        <v>56</v>
      </c>
      <c r="E1278" s="189">
        <v>41918</v>
      </c>
      <c r="F1278" s="178">
        <v>41920</v>
      </c>
      <c r="G1278" s="180"/>
      <c r="H1278" s="180" t="s">
        <v>78</v>
      </c>
      <c r="I1278" s="180" t="s">
        <v>97</v>
      </c>
      <c r="J1278" s="187"/>
      <c r="K1278" s="191"/>
      <c r="L1278" s="180" t="s">
        <v>64</v>
      </c>
      <c r="M1278" s="180" t="s">
        <v>12</v>
      </c>
      <c r="N1278" s="184">
        <v>93826.38</v>
      </c>
      <c r="O1278" s="184">
        <v>84750</v>
      </c>
      <c r="P1278" s="184">
        <v>0</v>
      </c>
      <c r="Q1278" s="184">
        <v>78998.38</v>
      </c>
      <c r="R1278" s="184">
        <v>116110</v>
      </c>
      <c r="S1278" s="184"/>
      <c r="T1278" s="192">
        <v>41913</v>
      </c>
      <c r="U1278" s="193">
        <v>0.72991129101713892</v>
      </c>
      <c r="V1278" s="39" t="s">
        <v>1843</v>
      </c>
      <c r="W1278" s="36">
        <v>78998.38</v>
      </c>
      <c r="X1278" s="37">
        <v>0</v>
      </c>
      <c r="Y1278" s="38" t="s">
        <v>61</v>
      </c>
      <c r="Z1278" s="36">
        <v>0</v>
      </c>
      <c r="AA1278" s="164">
        <v>0.11000004819689502</v>
      </c>
      <c r="AC1278" s="165"/>
    </row>
    <row r="1279" spans="1:29" ht="15.75" x14ac:dyDescent="0.25">
      <c r="A1279" s="180" t="s">
        <v>2692</v>
      </c>
      <c r="B1279" s="188" t="s">
        <v>2693</v>
      </c>
      <c r="C1279" s="188"/>
      <c r="D1279" s="176" t="s">
        <v>56</v>
      </c>
      <c r="E1279" s="189">
        <v>41879</v>
      </c>
      <c r="F1279" s="178">
        <v>41884</v>
      </c>
      <c r="G1279" s="180"/>
      <c r="H1279" s="180" t="s">
        <v>78</v>
      </c>
      <c r="I1279" s="180" t="s">
        <v>97</v>
      </c>
      <c r="J1279" s="187"/>
      <c r="K1279" s="191"/>
      <c r="L1279" s="180" t="s">
        <v>67</v>
      </c>
      <c r="M1279" s="180" t="s">
        <v>14</v>
      </c>
      <c r="N1279" s="184">
        <v>59385</v>
      </c>
      <c r="O1279" s="184">
        <v>65320</v>
      </c>
      <c r="P1279" s="184">
        <v>0</v>
      </c>
      <c r="Q1279" s="184">
        <v>50000</v>
      </c>
      <c r="R1279" s="184">
        <v>65320</v>
      </c>
      <c r="S1279" s="184"/>
      <c r="T1279" s="192">
        <v>41852</v>
      </c>
      <c r="U1279" s="193">
        <v>1</v>
      </c>
      <c r="V1279" s="39"/>
      <c r="W1279" s="36">
        <v>50000</v>
      </c>
      <c r="X1279" s="37">
        <v>0</v>
      </c>
      <c r="Y1279" s="38" t="s">
        <v>61</v>
      </c>
      <c r="Z1279" s="36">
        <v>0</v>
      </c>
      <c r="AA1279" s="164">
        <v>0.1100000000000001</v>
      </c>
      <c r="AC1279" s="165"/>
    </row>
    <row r="1280" spans="1:29" ht="15.75" x14ac:dyDescent="0.25">
      <c r="A1280" s="180" t="s">
        <v>2694</v>
      </c>
      <c r="B1280" s="188" t="s">
        <v>2695</v>
      </c>
      <c r="C1280" s="188"/>
      <c r="D1280" s="176" t="s">
        <v>56</v>
      </c>
      <c r="E1280" s="189">
        <v>41891</v>
      </c>
      <c r="F1280" s="178" t="s">
        <v>57</v>
      </c>
      <c r="G1280" s="180"/>
      <c r="H1280" s="180" t="s">
        <v>58</v>
      </c>
      <c r="I1280" s="180" t="s">
        <v>97</v>
      </c>
      <c r="J1280" s="187"/>
      <c r="K1280" s="191"/>
      <c r="L1280" s="180" t="s">
        <v>67</v>
      </c>
      <c r="M1280" s="180" t="s">
        <v>14</v>
      </c>
      <c r="N1280" s="184">
        <v>34403.81</v>
      </c>
      <c r="O1280" s="184">
        <v>37840</v>
      </c>
      <c r="P1280" s="184">
        <v>0</v>
      </c>
      <c r="Q1280" s="184">
        <v>28966.75</v>
      </c>
      <c r="R1280" s="184">
        <v>37840</v>
      </c>
      <c r="S1280" s="184"/>
      <c r="T1280" s="192">
        <v>41883</v>
      </c>
      <c r="U1280" s="193">
        <v>1</v>
      </c>
      <c r="V1280" s="39"/>
      <c r="W1280" s="36">
        <v>28966.75</v>
      </c>
      <c r="X1280" s="37">
        <v>0</v>
      </c>
      <c r="Y1280" s="38" t="s">
        <v>61</v>
      </c>
      <c r="Z1280" s="36">
        <v>0</v>
      </c>
      <c r="AA1280" s="164">
        <v>0.11000003307046602</v>
      </c>
      <c r="AC1280" s="165"/>
    </row>
    <row r="1281" spans="1:29" ht="15.75" x14ac:dyDescent="0.25">
      <c r="A1281" s="180" t="s">
        <v>2696</v>
      </c>
      <c r="B1281" s="188" t="s">
        <v>2697</v>
      </c>
      <c r="C1281" s="188"/>
      <c r="D1281" s="176" t="s">
        <v>56</v>
      </c>
      <c r="E1281" s="189">
        <v>41898</v>
      </c>
      <c r="F1281" s="178">
        <v>41904</v>
      </c>
      <c r="G1281" s="180"/>
      <c r="H1281" s="180" t="s">
        <v>78</v>
      </c>
      <c r="I1281" s="180" t="s">
        <v>97</v>
      </c>
      <c r="J1281" s="187"/>
      <c r="K1281" s="191"/>
      <c r="L1281" s="180" t="s">
        <v>79</v>
      </c>
      <c r="M1281" s="180" t="s">
        <v>12</v>
      </c>
      <c r="N1281" s="184">
        <v>80831.3</v>
      </c>
      <c r="O1281" s="184">
        <v>6170</v>
      </c>
      <c r="P1281" s="184">
        <v>0</v>
      </c>
      <c r="Q1281" s="184">
        <v>68057</v>
      </c>
      <c r="R1281" s="184">
        <v>123640</v>
      </c>
      <c r="S1281" s="184"/>
      <c r="T1281" s="192">
        <v>41883</v>
      </c>
      <c r="U1281" s="193">
        <v>4.9902944031057911E-2</v>
      </c>
      <c r="V1281" s="39"/>
      <c r="W1281" s="36">
        <v>68057</v>
      </c>
      <c r="X1281" s="37">
        <v>0</v>
      </c>
      <c r="Y1281" s="38" t="s">
        <v>61</v>
      </c>
      <c r="Z1281" s="36">
        <v>0</v>
      </c>
      <c r="AA1281" s="164">
        <v>0.11000001510553492</v>
      </c>
      <c r="AC1281" s="165"/>
    </row>
    <row r="1282" spans="1:29" ht="15.75" x14ac:dyDescent="0.25">
      <c r="A1282" s="180" t="s">
        <v>2698</v>
      </c>
      <c r="B1282" s="188" t="s">
        <v>2699</v>
      </c>
      <c r="C1282" s="188"/>
      <c r="D1282" s="176" t="s">
        <v>56</v>
      </c>
      <c r="E1282" s="189">
        <v>41904</v>
      </c>
      <c r="F1282" s="178" t="s">
        <v>57</v>
      </c>
      <c r="G1282" s="180"/>
      <c r="H1282" s="180" t="s">
        <v>58</v>
      </c>
      <c r="I1282" s="180" t="s">
        <v>97</v>
      </c>
      <c r="J1282" s="187"/>
      <c r="K1282" s="191"/>
      <c r="L1282" s="180" t="s">
        <v>64</v>
      </c>
      <c r="M1282" s="180" t="s">
        <v>12</v>
      </c>
      <c r="N1282" s="184">
        <v>33047.75</v>
      </c>
      <c r="O1282" s="184">
        <v>36350</v>
      </c>
      <c r="P1282" s="184">
        <v>0</v>
      </c>
      <c r="Q1282" s="184">
        <v>27825</v>
      </c>
      <c r="R1282" s="184">
        <v>36350</v>
      </c>
      <c r="S1282" s="184"/>
      <c r="T1282" s="192">
        <v>41883</v>
      </c>
      <c r="U1282" s="193">
        <v>1</v>
      </c>
      <c r="V1282" s="39"/>
      <c r="W1282" s="36">
        <v>27825</v>
      </c>
      <c r="X1282" s="37">
        <v>0</v>
      </c>
      <c r="Y1282" s="38" t="s">
        <v>61</v>
      </c>
      <c r="Z1282" s="36">
        <v>0</v>
      </c>
      <c r="AA1282" s="164">
        <v>0.10999991603059844</v>
      </c>
      <c r="AC1282" s="165"/>
    </row>
    <row r="1283" spans="1:29" ht="15.75" x14ac:dyDescent="0.25">
      <c r="A1283" s="180" t="s">
        <v>2700</v>
      </c>
      <c r="B1283" s="188" t="s">
        <v>2701</v>
      </c>
      <c r="C1283" s="188"/>
      <c r="D1283" s="176" t="s">
        <v>56</v>
      </c>
      <c r="E1283" s="189">
        <v>41901</v>
      </c>
      <c r="F1283" s="178">
        <v>41906</v>
      </c>
      <c r="G1283" s="180"/>
      <c r="H1283" s="180" t="s">
        <v>78</v>
      </c>
      <c r="I1283" s="180" t="s">
        <v>97</v>
      </c>
      <c r="J1283" s="187"/>
      <c r="K1283" s="191"/>
      <c r="L1283" s="180" t="s">
        <v>64</v>
      </c>
      <c r="M1283" s="180" t="s">
        <v>12</v>
      </c>
      <c r="N1283" s="184">
        <v>77890.55</v>
      </c>
      <c r="O1283" s="184">
        <v>17780</v>
      </c>
      <c r="P1283" s="184">
        <v>0</v>
      </c>
      <c r="Q1283" s="184">
        <v>65581</v>
      </c>
      <c r="R1283" s="184">
        <v>94440</v>
      </c>
      <c r="S1283" s="184"/>
      <c r="T1283" s="192">
        <v>41883</v>
      </c>
      <c r="U1283" s="193">
        <v>0.18826768318509107</v>
      </c>
      <c r="V1283" s="39"/>
      <c r="W1283" s="36">
        <v>65581</v>
      </c>
      <c r="X1283" s="37">
        <v>0</v>
      </c>
      <c r="Y1283" s="38" t="s">
        <v>61</v>
      </c>
      <c r="Z1283" s="36">
        <v>0</v>
      </c>
      <c r="AA1283" s="164">
        <v>0.10999994727216844</v>
      </c>
      <c r="AC1283" s="165"/>
    </row>
    <row r="1284" spans="1:29" ht="15.75" x14ac:dyDescent="0.25">
      <c r="A1284" s="180" t="s">
        <v>2702</v>
      </c>
      <c r="B1284" s="188" t="s">
        <v>2703</v>
      </c>
      <c r="C1284" s="188"/>
      <c r="D1284" s="176" t="s">
        <v>56</v>
      </c>
      <c r="E1284" s="189">
        <v>41905</v>
      </c>
      <c r="F1284" s="178">
        <v>41906</v>
      </c>
      <c r="G1284" s="180"/>
      <c r="H1284" s="180" t="s">
        <v>78</v>
      </c>
      <c r="I1284" s="180" t="s">
        <v>97</v>
      </c>
      <c r="J1284" s="187"/>
      <c r="K1284" s="191"/>
      <c r="L1284" s="180" t="s">
        <v>67</v>
      </c>
      <c r="M1284" s="180" t="s">
        <v>14</v>
      </c>
      <c r="N1284" s="184">
        <v>273394.28999999998</v>
      </c>
      <c r="O1284" s="184">
        <v>310960</v>
      </c>
      <c r="P1284" s="184">
        <v>0</v>
      </c>
      <c r="Q1284" s="184">
        <v>230188</v>
      </c>
      <c r="R1284" s="184">
        <v>324970</v>
      </c>
      <c r="S1284" s="184"/>
      <c r="T1284" s="192">
        <v>41883</v>
      </c>
      <c r="U1284" s="193">
        <v>0.956888328153368</v>
      </c>
      <c r="V1284" s="39" t="s">
        <v>1843</v>
      </c>
      <c r="W1284" s="36">
        <v>230188</v>
      </c>
      <c r="X1284" s="37">
        <v>0</v>
      </c>
      <c r="Y1284" s="38" t="s">
        <v>61</v>
      </c>
      <c r="Z1284" s="36">
        <v>0</v>
      </c>
      <c r="AA1284" s="164">
        <v>0.11000000974416824</v>
      </c>
      <c r="AC1284" s="165"/>
    </row>
    <row r="1285" spans="1:29" ht="15.75" x14ac:dyDescent="0.25">
      <c r="A1285" s="180" t="s">
        <v>2704</v>
      </c>
      <c r="B1285" s="188" t="s">
        <v>2705</v>
      </c>
      <c r="C1285" s="188"/>
      <c r="D1285" s="176" t="s">
        <v>56</v>
      </c>
      <c r="E1285" s="189">
        <v>41927</v>
      </c>
      <c r="F1285" s="178">
        <v>41922</v>
      </c>
      <c r="G1285" s="180"/>
      <c r="H1285" s="180" t="s">
        <v>78</v>
      </c>
      <c r="I1285" s="180"/>
      <c r="J1285" s="187"/>
      <c r="K1285" s="191"/>
      <c r="L1285" s="180" t="s">
        <v>79</v>
      </c>
      <c r="M1285" s="180" t="s">
        <v>12</v>
      </c>
      <c r="N1285" s="184">
        <v>66430.44</v>
      </c>
      <c r="O1285" s="184">
        <v>42480.44</v>
      </c>
      <c r="P1285" s="184">
        <v>0</v>
      </c>
      <c r="Q1285" s="184">
        <v>55932</v>
      </c>
      <c r="R1285" s="184">
        <v>105460</v>
      </c>
      <c r="S1285" s="184"/>
      <c r="T1285" s="192">
        <v>41913</v>
      </c>
      <c r="U1285" s="193">
        <v>0.40281092357291864</v>
      </c>
      <c r="V1285" s="39"/>
      <c r="W1285" s="36">
        <v>55932</v>
      </c>
      <c r="X1285" s="37">
        <v>0</v>
      </c>
      <c r="Y1285" s="38" t="s">
        <v>61</v>
      </c>
      <c r="Z1285" s="36">
        <v>0</v>
      </c>
      <c r="AA1285" s="164">
        <v>0.11000006015314989</v>
      </c>
      <c r="AC1285" s="165"/>
    </row>
    <row r="1286" spans="1:29" ht="15.75" x14ac:dyDescent="0.25">
      <c r="A1286" s="180" t="s">
        <v>2706</v>
      </c>
      <c r="B1286" s="188" t="s">
        <v>2707</v>
      </c>
      <c r="C1286" s="188"/>
      <c r="D1286" s="176" t="s">
        <v>56</v>
      </c>
      <c r="E1286" s="189">
        <v>41891</v>
      </c>
      <c r="F1286" s="178" t="s">
        <v>57</v>
      </c>
      <c r="G1286" s="180"/>
      <c r="H1286" s="180" t="s">
        <v>58</v>
      </c>
      <c r="I1286" s="180" t="s">
        <v>97</v>
      </c>
      <c r="J1286" s="187"/>
      <c r="K1286" s="191"/>
      <c r="L1286" s="180" t="s">
        <v>67</v>
      </c>
      <c r="M1286" s="180" t="s">
        <v>14</v>
      </c>
      <c r="N1286" s="184">
        <v>7609.59</v>
      </c>
      <c r="O1286" s="184">
        <v>8370</v>
      </c>
      <c r="P1286" s="184">
        <v>0</v>
      </c>
      <c r="Q1286" s="184">
        <v>6407</v>
      </c>
      <c r="R1286" s="184">
        <v>8370</v>
      </c>
      <c r="S1286" s="184"/>
      <c r="T1286" s="192">
        <v>41883</v>
      </c>
      <c r="U1286" s="193">
        <v>1</v>
      </c>
      <c r="V1286" s="39"/>
      <c r="W1286" s="36">
        <v>6407</v>
      </c>
      <c r="X1286" s="37">
        <v>0</v>
      </c>
      <c r="Y1286" s="38" t="s">
        <v>61</v>
      </c>
      <c r="Z1286" s="36">
        <v>0</v>
      </c>
      <c r="AA1286" s="164">
        <v>0.10999943111287447</v>
      </c>
      <c r="AC1286" s="165"/>
    </row>
    <row r="1287" spans="1:29" ht="15.75" x14ac:dyDescent="0.25">
      <c r="A1287" s="180" t="s">
        <v>2708</v>
      </c>
      <c r="B1287" s="188" t="s">
        <v>2709</v>
      </c>
      <c r="C1287" s="188"/>
      <c r="D1287" s="176" t="s">
        <v>56</v>
      </c>
      <c r="E1287" s="189">
        <v>41920</v>
      </c>
      <c r="F1287" s="178">
        <v>41922</v>
      </c>
      <c r="G1287" s="180"/>
      <c r="H1287" s="180" t="s">
        <v>78</v>
      </c>
      <c r="I1287" s="180"/>
      <c r="J1287" s="187"/>
      <c r="K1287" s="191"/>
      <c r="L1287" s="180" t="s">
        <v>60</v>
      </c>
      <c r="M1287" s="180" t="s">
        <v>12</v>
      </c>
      <c r="N1287" s="184">
        <v>69114.64</v>
      </c>
      <c r="O1287" s="184">
        <v>0</v>
      </c>
      <c r="P1287" s="184">
        <v>0</v>
      </c>
      <c r="Q1287" s="184">
        <v>58192</v>
      </c>
      <c r="R1287" s="184">
        <v>84780</v>
      </c>
      <c r="S1287" s="184"/>
      <c r="T1287" s="192">
        <v>41913</v>
      </c>
      <c r="U1287" s="193" t="s">
        <v>57</v>
      </c>
      <c r="V1287" s="39"/>
      <c r="W1287" s="36">
        <v>58192</v>
      </c>
      <c r="X1287" s="37">
        <v>0</v>
      </c>
      <c r="Y1287" s="38" t="s">
        <v>61</v>
      </c>
      <c r="Z1287" s="36">
        <v>0</v>
      </c>
      <c r="AA1287" s="164">
        <v>0.11000002569643752</v>
      </c>
      <c r="AC1287" s="165"/>
    </row>
    <row r="1288" spans="1:29" ht="15.75" x14ac:dyDescent="0.25">
      <c r="A1288" s="180" t="s">
        <v>2710</v>
      </c>
      <c r="B1288" s="188" t="s">
        <v>2711</v>
      </c>
      <c r="C1288" s="188"/>
      <c r="D1288" s="176" t="s">
        <v>56</v>
      </c>
      <c r="E1288" s="189">
        <v>41894</v>
      </c>
      <c r="F1288" s="178" t="s">
        <v>57</v>
      </c>
      <c r="G1288" s="180"/>
      <c r="H1288" s="180" t="s">
        <v>58</v>
      </c>
      <c r="I1288" s="180" t="s">
        <v>97</v>
      </c>
      <c r="J1288" s="187"/>
      <c r="K1288" s="191"/>
      <c r="L1288" s="180" t="s">
        <v>235</v>
      </c>
      <c r="M1288" s="180" t="s">
        <v>12</v>
      </c>
      <c r="N1288" s="184">
        <v>27345.599999999999</v>
      </c>
      <c r="O1288" s="184">
        <v>2400</v>
      </c>
      <c r="P1288" s="184">
        <v>0</v>
      </c>
      <c r="Q1288" s="184">
        <v>23024</v>
      </c>
      <c r="R1288" s="184">
        <v>30080</v>
      </c>
      <c r="S1288" s="184"/>
      <c r="T1288" s="192">
        <v>41883</v>
      </c>
      <c r="U1288" s="193">
        <v>7.9787234042553196E-2</v>
      </c>
      <c r="V1288" s="39"/>
      <c r="W1288" s="36">
        <v>23024</v>
      </c>
      <c r="X1288" s="37">
        <v>0</v>
      </c>
      <c r="Y1288" s="38" t="s">
        <v>61</v>
      </c>
      <c r="Z1288" s="36">
        <v>0</v>
      </c>
      <c r="AA1288" s="164">
        <v>0.109999805160645</v>
      </c>
      <c r="AC1288" s="165"/>
    </row>
    <row r="1289" spans="1:29" ht="15.75" x14ac:dyDescent="0.25">
      <c r="A1289" s="180" t="s">
        <v>2712</v>
      </c>
      <c r="B1289" s="188" t="s">
        <v>2713</v>
      </c>
      <c r="C1289" s="188"/>
      <c r="D1289" s="176" t="s">
        <v>56</v>
      </c>
      <c r="E1289" s="189">
        <v>41936</v>
      </c>
      <c r="F1289" s="178" t="s">
        <v>57</v>
      </c>
      <c r="G1289" s="180"/>
      <c r="H1289" s="180" t="s">
        <v>58</v>
      </c>
      <c r="I1289" s="180"/>
      <c r="J1289" s="187"/>
      <c r="K1289" s="191"/>
      <c r="L1289" s="180" t="s">
        <v>223</v>
      </c>
      <c r="M1289" s="180" t="s">
        <v>16</v>
      </c>
      <c r="N1289" s="184">
        <v>4598.7700000000004</v>
      </c>
      <c r="O1289" s="184">
        <v>15990</v>
      </c>
      <c r="P1289" s="184">
        <v>0</v>
      </c>
      <c r="Q1289" s="184">
        <v>3872</v>
      </c>
      <c r="R1289" s="184">
        <v>15990</v>
      </c>
      <c r="S1289" s="184"/>
      <c r="T1289" s="192">
        <v>41913</v>
      </c>
      <c r="U1289" s="193">
        <v>1</v>
      </c>
      <c r="V1289" s="39"/>
      <c r="W1289" s="36">
        <v>3872</v>
      </c>
      <c r="X1289" s="37">
        <v>0</v>
      </c>
      <c r="Y1289" s="38" t="s">
        <v>61</v>
      </c>
      <c r="Z1289" s="36">
        <v>0</v>
      </c>
      <c r="AA1289" s="164">
        <v>0.10999893797791005</v>
      </c>
      <c r="AC1289" s="165"/>
    </row>
    <row r="1290" spans="1:29" ht="15.75" x14ac:dyDescent="0.25">
      <c r="A1290" s="180" t="s">
        <v>2714</v>
      </c>
      <c r="B1290" s="188" t="s">
        <v>2715</v>
      </c>
      <c r="C1290" s="188"/>
      <c r="D1290" s="176" t="s">
        <v>56</v>
      </c>
      <c r="E1290" s="189">
        <v>41912</v>
      </c>
      <c r="F1290" s="178">
        <v>41920</v>
      </c>
      <c r="G1290" s="180"/>
      <c r="H1290" s="180" t="s">
        <v>78</v>
      </c>
      <c r="I1290" s="180" t="s">
        <v>97</v>
      </c>
      <c r="J1290" s="187"/>
      <c r="K1290" s="191"/>
      <c r="L1290" s="180" t="s">
        <v>111</v>
      </c>
      <c r="M1290" s="180" t="s">
        <v>12</v>
      </c>
      <c r="N1290" s="184">
        <v>126245.38</v>
      </c>
      <c r="O1290" s="184">
        <v>45360</v>
      </c>
      <c r="P1290" s="184">
        <v>0</v>
      </c>
      <c r="Q1290" s="184">
        <v>106294</v>
      </c>
      <c r="R1290" s="184">
        <v>173910</v>
      </c>
      <c r="S1290" s="184"/>
      <c r="T1290" s="192">
        <v>41883</v>
      </c>
      <c r="U1290" s="193">
        <v>0.2608245644298775</v>
      </c>
      <c r="V1290" s="39"/>
      <c r="W1290" s="36">
        <v>106294</v>
      </c>
      <c r="X1290" s="37">
        <v>0</v>
      </c>
      <c r="Y1290" s="38" t="s">
        <v>61</v>
      </c>
      <c r="Z1290" s="36">
        <v>0</v>
      </c>
      <c r="AA1290" s="164">
        <v>0.10999996658887734</v>
      </c>
      <c r="AC1290" s="165"/>
    </row>
    <row r="1291" spans="1:29" ht="15.75" x14ac:dyDescent="0.25">
      <c r="A1291" s="180" t="s">
        <v>2716</v>
      </c>
      <c r="B1291" s="188" t="s">
        <v>2717</v>
      </c>
      <c r="C1291" s="188"/>
      <c r="D1291" s="176" t="s">
        <v>56</v>
      </c>
      <c r="E1291" s="189">
        <v>41904</v>
      </c>
      <c r="F1291" s="178" t="s">
        <v>57</v>
      </c>
      <c r="G1291" s="180"/>
      <c r="H1291" s="180" t="s">
        <v>58</v>
      </c>
      <c r="I1291" s="180" t="s">
        <v>97</v>
      </c>
      <c r="J1291" s="187"/>
      <c r="K1291" s="191"/>
      <c r="L1291" s="180" t="s">
        <v>129</v>
      </c>
      <c r="M1291" s="180" t="s">
        <v>13</v>
      </c>
      <c r="N1291" s="184">
        <v>12535.22</v>
      </c>
      <c r="O1291" s="184">
        <v>6600</v>
      </c>
      <c r="P1291" s="184">
        <v>0</v>
      </c>
      <c r="Q1291" s="184">
        <v>10554.2</v>
      </c>
      <c r="R1291" s="184">
        <v>13790</v>
      </c>
      <c r="S1291" s="184"/>
      <c r="T1291" s="192">
        <v>41883</v>
      </c>
      <c r="U1291" s="193">
        <v>0.47860768672951415</v>
      </c>
      <c r="V1291" s="39"/>
      <c r="W1291" s="36">
        <v>10554.2</v>
      </c>
      <c r="X1291" s="37">
        <v>0</v>
      </c>
      <c r="Y1291" s="38" t="s">
        <v>61</v>
      </c>
      <c r="Z1291" s="36">
        <v>0</v>
      </c>
      <c r="AA1291" s="164">
        <v>0.10999970424140826</v>
      </c>
      <c r="AC1291" s="165"/>
    </row>
    <row r="1292" spans="1:29" ht="15.75" x14ac:dyDescent="0.25">
      <c r="A1292" s="180" t="s">
        <v>2718</v>
      </c>
      <c r="B1292" s="188" t="s">
        <v>2719</v>
      </c>
      <c r="C1292" s="188"/>
      <c r="D1292" s="176" t="s">
        <v>56</v>
      </c>
      <c r="E1292" s="189">
        <v>41899</v>
      </c>
      <c r="F1292" s="178" t="s">
        <v>57</v>
      </c>
      <c r="G1292" s="180"/>
      <c r="H1292" s="180" t="s">
        <v>58</v>
      </c>
      <c r="I1292" s="180" t="s">
        <v>97</v>
      </c>
      <c r="J1292" s="187"/>
      <c r="K1292" s="191"/>
      <c r="L1292" s="180" t="s">
        <v>64</v>
      </c>
      <c r="M1292" s="180" t="s">
        <v>12</v>
      </c>
      <c r="N1292" s="184">
        <v>0</v>
      </c>
      <c r="O1292" s="184">
        <v>0</v>
      </c>
      <c r="P1292" s="184">
        <v>0</v>
      </c>
      <c r="Q1292" s="184">
        <v>12093.98</v>
      </c>
      <c r="R1292" s="184">
        <v>15800</v>
      </c>
      <c r="S1292" s="184"/>
      <c r="T1292" s="192">
        <v>41883</v>
      </c>
      <c r="U1292" s="193" t="s">
        <v>57</v>
      </c>
      <c r="V1292" s="39" t="s">
        <v>2720</v>
      </c>
      <c r="W1292" s="36">
        <v>0</v>
      </c>
      <c r="X1292" s="37">
        <v>-12093.98</v>
      </c>
      <c r="Y1292" s="38" t="s">
        <v>61</v>
      </c>
      <c r="Z1292" s="36">
        <v>-12093.98</v>
      </c>
      <c r="AA1292" s="164">
        <v>0.11</v>
      </c>
      <c r="AC1292" s="165"/>
    </row>
    <row r="1293" spans="1:29" ht="15.75" x14ac:dyDescent="0.25">
      <c r="A1293" s="205" t="s">
        <v>2721</v>
      </c>
      <c r="B1293" s="206" t="s">
        <v>2722</v>
      </c>
      <c r="C1293" s="206"/>
      <c r="D1293" s="176" t="s">
        <v>56</v>
      </c>
      <c r="E1293" s="204">
        <v>41955</v>
      </c>
      <c r="F1293" s="178">
        <v>41960</v>
      </c>
      <c r="G1293" s="180"/>
      <c r="H1293" s="180" t="s">
        <v>78</v>
      </c>
      <c r="I1293" s="205"/>
      <c r="J1293" s="207"/>
      <c r="K1293" s="205"/>
      <c r="L1293" s="205" t="s">
        <v>129</v>
      </c>
      <c r="M1293" s="180" t="s">
        <v>13</v>
      </c>
      <c r="N1293" s="202">
        <v>51197.59</v>
      </c>
      <c r="O1293" s="202">
        <v>0</v>
      </c>
      <c r="P1293" s="184">
        <v>0</v>
      </c>
      <c r="Q1293" s="184">
        <v>43106.5</v>
      </c>
      <c r="R1293" s="202">
        <v>56320</v>
      </c>
      <c r="S1293" s="202"/>
      <c r="T1293" s="192">
        <v>41944</v>
      </c>
      <c r="U1293" s="193" t="s">
        <v>57</v>
      </c>
      <c r="V1293" s="43"/>
      <c r="W1293" s="36">
        <v>43106.5</v>
      </c>
      <c r="X1293" s="37">
        <v>0</v>
      </c>
      <c r="Y1293" s="38" t="s">
        <v>61</v>
      </c>
      <c r="Z1293" s="44"/>
      <c r="AA1293" s="164">
        <v>0.10999999891596457</v>
      </c>
      <c r="AC1293" s="165"/>
    </row>
    <row r="1294" spans="1:29" ht="15.75" x14ac:dyDescent="0.25">
      <c r="A1294" s="180" t="s">
        <v>2723</v>
      </c>
      <c r="B1294" s="188" t="s">
        <v>2724</v>
      </c>
      <c r="C1294" s="188"/>
      <c r="D1294" s="176" t="s">
        <v>56</v>
      </c>
      <c r="E1294" s="189">
        <v>41887</v>
      </c>
      <c r="F1294" s="178" t="s">
        <v>57</v>
      </c>
      <c r="G1294" s="180"/>
      <c r="H1294" s="180" t="s">
        <v>58</v>
      </c>
      <c r="I1294" s="180" t="s">
        <v>97</v>
      </c>
      <c r="J1294" s="187"/>
      <c r="K1294" s="191"/>
      <c r="L1294" s="180" t="s">
        <v>223</v>
      </c>
      <c r="M1294" s="180" t="s">
        <v>16</v>
      </c>
      <c r="N1294" s="184">
        <v>2934.81</v>
      </c>
      <c r="O1294" s="184">
        <v>3220</v>
      </c>
      <c r="P1294" s="184">
        <v>0</v>
      </c>
      <c r="Q1294" s="184">
        <v>21243.3</v>
      </c>
      <c r="R1294" s="184">
        <v>27750</v>
      </c>
      <c r="S1294" s="184"/>
      <c r="T1294" s="192">
        <v>41883</v>
      </c>
      <c r="U1294" s="193">
        <v>0.11603603603603603</v>
      </c>
      <c r="V1294" s="39"/>
      <c r="W1294" s="36">
        <v>2934.81</v>
      </c>
      <c r="X1294" s="37">
        <v>-18308.489999999998</v>
      </c>
      <c r="Y1294" s="38" t="s">
        <v>61</v>
      </c>
      <c r="Z1294" s="36">
        <v>-18308.489999999998</v>
      </c>
      <c r="AA1294" s="164">
        <v>0.11</v>
      </c>
      <c r="AC1294" s="165"/>
    </row>
    <row r="1295" spans="1:29" ht="15.75" x14ac:dyDescent="0.25">
      <c r="A1295" s="180" t="s">
        <v>2725</v>
      </c>
      <c r="B1295" s="188" t="s">
        <v>2726</v>
      </c>
      <c r="C1295" s="188"/>
      <c r="D1295" s="176" t="s">
        <v>56</v>
      </c>
      <c r="E1295" s="189">
        <v>41918</v>
      </c>
      <c r="F1295" s="178">
        <v>41920</v>
      </c>
      <c r="G1295" s="180"/>
      <c r="H1295" s="180" t="s">
        <v>78</v>
      </c>
      <c r="I1295" s="180"/>
      <c r="J1295" s="187"/>
      <c r="K1295" s="191"/>
      <c r="L1295" s="180" t="s">
        <v>60</v>
      </c>
      <c r="M1295" s="180" t="s">
        <v>12</v>
      </c>
      <c r="N1295" s="184">
        <v>59631.78</v>
      </c>
      <c r="O1295" s="184">
        <v>0</v>
      </c>
      <c r="P1295" s="184">
        <v>0</v>
      </c>
      <c r="Q1295" s="184">
        <v>50207.78</v>
      </c>
      <c r="R1295" s="184">
        <v>78790</v>
      </c>
      <c r="S1295" s="184"/>
      <c r="T1295" s="192">
        <v>41913</v>
      </c>
      <c r="U1295" s="193" t="s">
        <v>57</v>
      </c>
      <c r="V1295" s="39"/>
      <c r="W1295" s="36">
        <v>50207.78</v>
      </c>
      <c r="X1295" s="37">
        <v>0</v>
      </c>
      <c r="Y1295" s="38" t="s">
        <v>61</v>
      </c>
      <c r="Z1295" s="36">
        <v>0</v>
      </c>
      <c r="AA1295" s="164">
        <v>0.10999999430404395</v>
      </c>
      <c r="AC1295" s="165"/>
    </row>
    <row r="1296" spans="1:29" ht="15.75" x14ac:dyDescent="0.25">
      <c r="A1296" s="180" t="s">
        <v>2727</v>
      </c>
      <c r="B1296" s="188" t="s">
        <v>2728</v>
      </c>
      <c r="C1296" s="188"/>
      <c r="D1296" s="176" t="s">
        <v>56</v>
      </c>
      <c r="E1296" s="189">
        <v>41925</v>
      </c>
      <c r="F1296" s="178">
        <v>41928</v>
      </c>
      <c r="G1296" s="180"/>
      <c r="H1296" s="180" t="s">
        <v>78</v>
      </c>
      <c r="I1296" s="180"/>
      <c r="J1296" s="187"/>
      <c r="K1296" s="191"/>
      <c r="L1296" s="180" t="s">
        <v>64</v>
      </c>
      <c r="M1296" s="180" t="s">
        <v>12</v>
      </c>
      <c r="N1296" s="184">
        <v>86121.31</v>
      </c>
      <c r="O1296" s="184">
        <v>8190</v>
      </c>
      <c r="P1296" s="184">
        <v>0</v>
      </c>
      <c r="Q1296" s="184">
        <v>72511</v>
      </c>
      <c r="R1296" s="184">
        <v>107930</v>
      </c>
      <c r="S1296" s="184"/>
      <c r="T1296" s="192">
        <v>41913</v>
      </c>
      <c r="U1296" s="193">
        <v>7.5882516445844525E-2</v>
      </c>
      <c r="V1296" s="39"/>
      <c r="W1296" s="36">
        <v>72511</v>
      </c>
      <c r="X1296" s="37">
        <v>0</v>
      </c>
      <c r="Y1296" s="38" t="s">
        <v>61</v>
      </c>
      <c r="Z1296" s="36">
        <v>0</v>
      </c>
      <c r="AA1296" s="164">
        <v>0.10999993942266184</v>
      </c>
      <c r="AC1296" s="165"/>
    </row>
    <row r="1297" spans="1:29" ht="15.75" x14ac:dyDescent="0.25">
      <c r="A1297" s="180" t="s">
        <v>2729</v>
      </c>
      <c r="B1297" s="188" t="s">
        <v>2730</v>
      </c>
      <c r="C1297" s="188"/>
      <c r="D1297" s="176" t="s">
        <v>56</v>
      </c>
      <c r="E1297" s="189">
        <v>41920</v>
      </c>
      <c r="F1297" s="178">
        <v>41922</v>
      </c>
      <c r="G1297" s="180"/>
      <c r="H1297" s="180" t="s">
        <v>78</v>
      </c>
      <c r="I1297" s="180"/>
      <c r="J1297" s="187"/>
      <c r="K1297" s="191"/>
      <c r="L1297" s="180" t="s">
        <v>64</v>
      </c>
      <c r="M1297" s="180" t="s">
        <v>12</v>
      </c>
      <c r="N1297" s="184">
        <v>87227.06</v>
      </c>
      <c r="O1297" s="184">
        <v>56570</v>
      </c>
      <c r="P1297" s="184">
        <v>0</v>
      </c>
      <c r="Q1297" s="184">
        <v>73442</v>
      </c>
      <c r="R1297" s="184">
        <v>109140</v>
      </c>
      <c r="S1297" s="184"/>
      <c r="T1297" s="192">
        <v>41913</v>
      </c>
      <c r="U1297" s="193">
        <v>0.51832508704416347</v>
      </c>
      <c r="V1297" s="39"/>
      <c r="W1297" s="36">
        <v>73442</v>
      </c>
      <c r="X1297" s="37">
        <v>0</v>
      </c>
      <c r="Y1297" s="38" t="s">
        <v>61</v>
      </c>
      <c r="Z1297" s="36">
        <v>0</v>
      </c>
      <c r="AA1297" s="164">
        <v>0.10999995673361163</v>
      </c>
      <c r="AC1297" s="165"/>
    </row>
    <row r="1298" spans="1:29" ht="15.75" x14ac:dyDescent="0.25">
      <c r="A1298" s="205" t="s">
        <v>2731</v>
      </c>
      <c r="B1298" s="206" t="s">
        <v>2732</v>
      </c>
      <c r="C1298" s="206"/>
      <c r="D1298" s="176" t="s">
        <v>56</v>
      </c>
      <c r="E1298" s="204">
        <v>41969</v>
      </c>
      <c r="F1298" s="178" t="s">
        <v>57</v>
      </c>
      <c r="G1298" s="180"/>
      <c r="H1298" s="180" t="s">
        <v>58</v>
      </c>
      <c r="I1298" s="205"/>
      <c r="J1298" s="207"/>
      <c r="K1298" s="205"/>
      <c r="L1298" s="205" t="s">
        <v>64</v>
      </c>
      <c r="M1298" s="180" t="s">
        <v>12</v>
      </c>
      <c r="N1298" s="202">
        <v>49929.72</v>
      </c>
      <c r="O1298" s="202">
        <v>4950</v>
      </c>
      <c r="P1298" s="184">
        <v>0</v>
      </c>
      <c r="Q1298" s="184">
        <v>42039</v>
      </c>
      <c r="R1298" s="202">
        <v>64160</v>
      </c>
      <c r="S1298" s="202"/>
      <c r="T1298" s="192">
        <v>41944</v>
      </c>
      <c r="U1298" s="193">
        <v>7.7150872817955116E-2</v>
      </c>
      <c r="V1298" s="43"/>
      <c r="W1298" s="36">
        <v>42039</v>
      </c>
      <c r="X1298" s="37">
        <v>0</v>
      </c>
      <c r="Y1298" s="38" t="s">
        <v>61</v>
      </c>
      <c r="Z1298" s="36">
        <v>0</v>
      </c>
      <c r="AA1298" s="164">
        <v>0.10999999333062549</v>
      </c>
      <c r="AC1298" s="165"/>
    </row>
    <row r="1299" spans="1:29" ht="15.75" x14ac:dyDescent="0.25">
      <c r="A1299" s="180" t="s">
        <v>2733</v>
      </c>
      <c r="B1299" s="188" t="s">
        <v>2734</v>
      </c>
      <c r="C1299" s="188"/>
      <c r="D1299" s="176" t="s">
        <v>56</v>
      </c>
      <c r="E1299" s="189">
        <v>41936</v>
      </c>
      <c r="F1299" s="178">
        <v>41942</v>
      </c>
      <c r="G1299" s="180"/>
      <c r="H1299" s="180" t="s">
        <v>78</v>
      </c>
      <c r="I1299" s="180"/>
      <c r="J1299" s="187"/>
      <c r="K1299" s="191"/>
      <c r="L1299" s="180" t="s">
        <v>235</v>
      </c>
      <c r="M1299" s="180" t="s">
        <v>12</v>
      </c>
      <c r="N1299" s="184">
        <v>59729.85</v>
      </c>
      <c r="O1299" s="184">
        <v>36400</v>
      </c>
      <c r="P1299" s="184">
        <v>0</v>
      </c>
      <c r="Q1299" s="184">
        <v>50290.35</v>
      </c>
      <c r="R1299" s="184">
        <v>100430</v>
      </c>
      <c r="S1299" s="184"/>
      <c r="T1299" s="192">
        <v>41913</v>
      </c>
      <c r="U1299" s="193">
        <v>0.36244150154336352</v>
      </c>
      <c r="V1299" s="39"/>
      <c r="W1299" s="36">
        <v>50290.35</v>
      </c>
      <c r="X1299" s="37">
        <v>0</v>
      </c>
      <c r="Y1299" s="38" t="s">
        <v>61</v>
      </c>
      <c r="Z1299" s="36">
        <v>0</v>
      </c>
      <c r="AA1299" s="164">
        <v>0.11000002425169364</v>
      </c>
      <c r="AC1299" s="165"/>
    </row>
    <row r="1300" spans="1:29" ht="15.75" x14ac:dyDescent="0.25">
      <c r="A1300" s="180" t="s">
        <v>2735</v>
      </c>
      <c r="B1300" s="188" t="s">
        <v>2736</v>
      </c>
      <c r="C1300" s="188"/>
      <c r="D1300" s="176" t="s">
        <v>56</v>
      </c>
      <c r="E1300" s="189">
        <v>41941</v>
      </c>
      <c r="F1300" s="178">
        <v>41953</v>
      </c>
      <c r="G1300" s="180"/>
      <c r="H1300" s="180" t="s">
        <v>78</v>
      </c>
      <c r="I1300" s="180"/>
      <c r="J1300" s="187"/>
      <c r="K1300" s="191"/>
      <c r="L1300" s="180" t="s">
        <v>79</v>
      </c>
      <c r="M1300" s="180" t="s">
        <v>12</v>
      </c>
      <c r="N1300" s="184">
        <v>98266.73</v>
      </c>
      <c r="O1300" s="184">
        <v>0</v>
      </c>
      <c r="P1300" s="184">
        <v>0</v>
      </c>
      <c r="Q1300" s="184">
        <v>82737</v>
      </c>
      <c r="R1300" s="184">
        <v>165810</v>
      </c>
      <c r="S1300" s="184"/>
      <c r="T1300" s="192">
        <v>41913</v>
      </c>
      <c r="U1300" s="193" t="s">
        <v>57</v>
      </c>
      <c r="V1300" s="39"/>
      <c r="W1300" s="36">
        <v>82737</v>
      </c>
      <c r="X1300" s="37">
        <v>0</v>
      </c>
      <c r="Y1300" s="38" t="s">
        <v>61</v>
      </c>
      <c r="Z1300" s="36">
        <v>0</v>
      </c>
      <c r="AA1300" s="164">
        <v>0.109999944650649</v>
      </c>
      <c r="AC1300" s="165"/>
    </row>
    <row r="1301" spans="1:29" ht="15.75" x14ac:dyDescent="0.25">
      <c r="A1301" s="180" t="s">
        <v>2737</v>
      </c>
      <c r="B1301" s="188" t="s">
        <v>2738</v>
      </c>
      <c r="C1301" s="188"/>
      <c r="D1301" s="176" t="s">
        <v>56</v>
      </c>
      <c r="E1301" s="189">
        <v>41936</v>
      </c>
      <c r="F1301" s="178">
        <v>41942</v>
      </c>
      <c r="G1301" s="180"/>
      <c r="H1301" s="180" t="s">
        <v>78</v>
      </c>
      <c r="I1301" s="180"/>
      <c r="J1301" s="187"/>
      <c r="K1301" s="191"/>
      <c r="L1301" s="180" t="s">
        <v>67</v>
      </c>
      <c r="M1301" s="180" t="s">
        <v>14</v>
      </c>
      <c r="N1301" s="184">
        <v>59385</v>
      </c>
      <c r="O1301" s="184">
        <v>65320</v>
      </c>
      <c r="P1301" s="184">
        <v>0</v>
      </c>
      <c r="Q1301" s="184">
        <v>50000</v>
      </c>
      <c r="R1301" s="184">
        <v>65320</v>
      </c>
      <c r="S1301" s="184"/>
      <c r="T1301" s="192">
        <v>41913</v>
      </c>
      <c r="U1301" s="193">
        <v>1</v>
      </c>
      <c r="V1301" s="39"/>
      <c r="W1301" s="36">
        <v>50000</v>
      </c>
      <c r="X1301" s="37">
        <v>0</v>
      </c>
      <c r="Y1301" s="38" t="s">
        <v>61</v>
      </c>
      <c r="Z1301" s="36">
        <v>0</v>
      </c>
      <c r="AA1301" s="164">
        <v>0.1100000000000001</v>
      </c>
      <c r="AC1301" s="165"/>
    </row>
    <row r="1302" spans="1:29" ht="15.75" x14ac:dyDescent="0.25">
      <c r="A1302" s="180" t="s">
        <v>2739</v>
      </c>
      <c r="B1302" s="188" t="s">
        <v>2740</v>
      </c>
      <c r="C1302" s="188"/>
      <c r="D1302" s="176" t="s">
        <v>56</v>
      </c>
      <c r="E1302" s="189">
        <v>41920</v>
      </c>
      <c r="F1302" s="178" t="s">
        <v>57</v>
      </c>
      <c r="G1302" s="180"/>
      <c r="H1302" s="180" t="s">
        <v>58</v>
      </c>
      <c r="I1302" s="180"/>
      <c r="J1302" s="187"/>
      <c r="K1302" s="191"/>
      <c r="L1302" s="180" t="s">
        <v>60</v>
      </c>
      <c r="M1302" s="180" t="s">
        <v>12</v>
      </c>
      <c r="N1302" s="184">
        <v>11881.75</v>
      </c>
      <c r="O1302" s="184">
        <v>0</v>
      </c>
      <c r="P1302" s="184">
        <v>0</v>
      </c>
      <c r="Q1302" s="184">
        <v>10004</v>
      </c>
      <c r="R1302" s="184">
        <v>13070</v>
      </c>
      <c r="S1302" s="184"/>
      <c r="T1302" s="192">
        <v>41913</v>
      </c>
      <c r="U1302" s="193" t="s">
        <v>57</v>
      </c>
      <c r="V1302" s="39"/>
      <c r="W1302" s="36">
        <v>10004</v>
      </c>
      <c r="X1302" s="37">
        <v>0</v>
      </c>
      <c r="Y1302" s="38" t="s">
        <v>61</v>
      </c>
      <c r="Z1302" s="36">
        <v>0</v>
      </c>
      <c r="AA1302" s="164">
        <v>0.1099999252635393</v>
      </c>
      <c r="AC1302" s="165"/>
    </row>
    <row r="1303" spans="1:29" ht="15.75" x14ac:dyDescent="0.25">
      <c r="A1303" s="205" t="s">
        <v>2741</v>
      </c>
      <c r="B1303" s="206" t="s">
        <v>2742</v>
      </c>
      <c r="C1303" s="206"/>
      <c r="D1303" s="176" t="s">
        <v>56</v>
      </c>
      <c r="E1303" s="204">
        <v>41971</v>
      </c>
      <c r="F1303" s="178" t="s">
        <v>57</v>
      </c>
      <c r="G1303" s="180"/>
      <c r="H1303" s="180" t="s">
        <v>58</v>
      </c>
      <c r="I1303" s="205"/>
      <c r="J1303" s="207"/>
      <c r="K1303" s="205"/>
      <c r="L1303" s="205" t="s">
        <v>235</v>
      </c>
      <c r="M1303" s="180" t="s">
        <v>12</v>
      </c>
      <c r="N1303" s="202">
        <v>20112.52</v>
      </c>
      <c r="O1303" s="202">
        <v>22120</v>
      </c>
      <c r="P1303" s="184">
        <v>0</v>
      </c>
      <c r="Q1303" s="184">
        <v>16934.009999999998</v>
      </c>
      <c r="R1303" s="202">
        <v>22120</v>
      </c>
      <c r="S1303" s="202"/>
      <c r="T1303" s="192">
        <v>41944</v>
      </c>
      <c r="U1303" s="193">
        <v>1</v>
      </c>
      <c r="V1303" s="43"/>
      <c r="W1303" s="36">
        <v>16934.009999999998</v>
      </c>
      <c r="X1303" s="37">
        <v>0</v>
      </c>
      <c r="Y1303" s="38" t="s">
        <v>61</v>
      </c>
      <c r="Z1303" s="36">
        <v>0</v>
      </c>
      <c r="AA1303" s="164">
        <v>0.10999979706823138</v>
      </c>
      <c r="AC1303" s="165"/>
    </row>
    <row r="1304" spans="1:29" ht="15.75" x14ac:dyDescent="0.25">
      <c r="A1304" s="180" t="s">
        <v>2743</v>
      </c>
      <c r="B1304" s="188" t="s">
        <v>2744</v>
      </c>
      <c r="C1304" s="188"/>
      <c r="D1304" s="176" t="s">
        <v>56</v>
      </c>
      <c r="E1304" s="189">
        <v>41936</v>
      </c>
      <c r="F1304" s="178" t="s">
        <v>57</v>
      </c>
      <c r="G1304" s="180"/>
      <c r="H1304" s="180" t="s">
        <v>58</v>
      </c>
      <c r="I1304" s="180"/>
      <c r="J1304" s="187"/>
      <c r="K1304" s="191"/>
      <c r="L1304" s="180" t="s">
        <v>129</v>
      </c>
      <c r="M1304" s="180" t="s">
        <v>13</v>
      </c>
      <c r="N1304" s="184">
        <v>8450.5</v>
      </c>
      <c r="O1304" s="184">
        <v>0</v>
      </c>
      <c r="P1304" s="184">
        <v>0</v>
      </c>
      <c r="Q1304" s="184">
        <v>7115.01</v>
      </c>
      <c r="R1304" s="184">
        <v>9300</v>
      </c>
      <c r="S1304" s="184"/>
      <c r="T1304" s="192">
        <v>41913</v>
      </c>
      <c r="U1304" s="193" t="s">
        <v>57</v>
      </c>
      <c r="V1304" s="39"/>
      <c r="W1304" s="36">
        <v>7115.01</v>
      </c>
      <c r="X1304" s="37">
        <v>0</v>
      </c>
      <c r="Y1304" s="38" t="s">
        <v>61</v>
      </c>
      <c r="Z1304" s="36">
        <v>0</v>
      </c>
      <c r="AA1304" s="164">
        <v>0.11000034453948326</v>
      </c>
      <c r="AC1304" s="165"/>
    </row>
    <row r="1305" spans="1:29" ht="15.75" x14ac:dyDescent="0.25">
      <c r="A1305" s="180" t="s">
        <v>2745</v>
      </c>
      <c r="B1305" s="188" t="s">
        <v>2746</v>
      </c>
      <c r="C1305" s="188"/>
      <c r="D1305" s="176" t="s">
        <v>56</v>
      </c>
      <c r="E1305" s="189">
        <v>41932</v>
      </c>
      <c r="F1305" s="178" t="s">
        <v>57</v>
      </c>
      <c r="G1305" s="180"/>
      <c r="H1305" s="180" t="s">
        <v>58</v>
      </c>
      <c r="I1305" s="180"/>
      <c r="J1305" s="187"/>
      <c r="K1305" s="191"/>
      <c r="L1305" s="180" t="s">
        <v>67</v>
      </c>
      <c r="M1305" s="180" t="s">
        <v>14</v>
      </c>
      <c r="N1305" s="184">
        <v>42645.02</v>
      </c>
      <c r="O1305" s="184">
        <v>42130</v>
      </c>
      <c r="P1305" s="184">
        <v>0</v>
      </c>
      <c r="Q1305" s="184">
        <v>35905.550000000003</v>
      </c>
      <c r="R1305" s="184">
        <v>46910</v>
      </c>
      <c r="S1305" s="184"/>
      <c r="T1305" s="192">
        <v>41913</v>
      </c>
      <c r="U1305" s="193">
        <v>0.89810274994670647</v>
      </c>
      <c r="V1305" s="39" t="s">
        <v>1291</v>
      </c>
      <c r="W1305" s="36">
        <v>35905.550000000003</v>
      </c>
      <c r="X1305" s="37">
        <v>0</v>
      </c>
      <c r="Y1305" s="38" t="s">
        <v>61</v>
      </c>
      <c r="Z1305" s="36">
        <v>0</v>
      </c>
      <c r="AA1305" s="164">
        <v>0.1099999548399806</v>
      </c>
      <c r="AC1305" s="165"/>
    </row>
    <row r="1306" spans="1:29" ht="15.75" x14ac:dyDescent="0.25">
      <c r="A1306" s="205" t="s">
        <v>2747</v>
      </c>
      <c r="B1306" s="206" t="s">
        <v>2748</v>
      </c>
      <c r="C1306" s="206"/>
      <c r="D1306" s="176" t="s">
        <v>56</v>
      </c>
      <c r="E1306" s="204">
        <v>41964</v>
      </c>
      <c r="F1306" s="178">
        <v>41967</v>
      </c>
      <c r="G1306" s="180"/>
      <c r="H1306" s="180" t="s">
        <v>78</v>
      </c>
      <c r="I1306" s="205"/>
      <c r="J1306" s="207"/>
      <c r="K1306" s="205"/>
      <c r="L1306" s="205" t="s">
        <v>106</v>
      </c>
      <c r="M1306" s="180" t="s">
        <v>14</v>
      </c>
      <c r="N1306" s="202">
        <v>96625.96</v>
      </c>
      <c r="O1306" s="202">
        <v>83970</v>
      </c>
      <c r="P1306" s="184">
        <v>0</v>
      </c>
      <c r="Q1306" s="184">
        <v>81355.53</v>
      </c>
      <c r="R1306" s="202">
        <v>106290</v>
      </c>
      <c r="S1306" s="202"/>
      <c r="T1306" s="192">
        <v>41944</v>
      </c>
      <c r="U1306" s="193">
        <v>0.79000846740050801</v>
      </c>
      <c r="V1306" s="43"/>
      <c r="W1306" s="36">
        <v>81355.53</v>
      </c>
      <c r="X1306" s="37">
        <v>0</v>
      </c>
      <c r="Y1306" s="38" t="s">
        <v>61</v>
      </c>
      <c r="Z1306" s="43"/>
      <c r="AA1306" s="164">
        <v>0.1099999657554771</v>
      </c>
      <c r="AC1306" s="165"/>
    </row>
    <row r="1307" spans="1:29" ht="15.75" x14ac:dyDescent="0.25">
      <c r="A1307" s="205" t="s">
        <v>2749</v>
      </c>
      <c r="B1307" s="206" t="s">
        <v>2750</v>
      </c>
      <c r="C1307" s="206"/>
      <c r="D1307" s="176" t="s">
        <v>56</v>
      </c>
      <c r="E1307" s="204">
        <v>41948</v>
      </c>
      <c r="F1307" s="178">
        <v>41953</v>
      </c>
      <c r="G1307" s="180"/>
      <c r="H1307" s="180" t="s">
        <v>78</v>
      </c>
      <c r="I1307" s="205"/>
      <c r="J1307" s="207"/>
      <c r="K1307" s="205"/>
      <c r="L1307" s="205" t="s">
        <v>64</v>
      </c>
      <c r="M1307" s="180" t="s">
        <v>12</v>
      </c>
      <c r="N1307" s="202">
        <v>50212.39</v>
      </c>
      <c r="O1307" s="202">
        <v>13080</v>
      </c>
      <c r="P1307" s="184">
        <v>0</v>
      </c>
      <c r="Q1307" s="184">
        <v>42277</v>
      </c>
      <c r="R1307" s="202">
        <v>64470</v>
      </c>
      <c r="S1307" s="202"/>
      <c r="T1307" s="192">
        <v>41944</v>
      </c>
      <c r="U1307" s="193">
        <v>0.20288506281991625</v>
      </c>
      <c r="V1307" s="43"/>
      <c r="W1307" s="36">
        <v>42277</v>
      </c>
      <c r="X1307" s="37">
        <v>0</v>
      </c>
      <c r="Y1307" s="38" t="s">
        <v>61</v>
      </c>
      <c r="Z1307" s="44"/>
      <c r="AA1307" s="164">
        <v>0.10999993589232027</v>
      </c>
      <c r="AC1307" s="165"/>
    </row>
    <row r="1308" spans="1:29" ht="15.75" x14ac:dyDescent="0.25">
      <c r="A1308" s="205" t="s">
        <v>2751</v>
      </c>
      <c r="B1308" s="206" t="s">
        <v>2752</v>
      </c>
      <c r="C1308" s="209"/>
      <c r="D1308" s="176" t="s">
        <v>56</v>
      </c>
      <c r="E1308" s="210">
        <v>41943</v>
      </c>
      <c r="F1308" s="211" t="s">
        <v>57</v>
      </c>
      <c r="G1308" s="180"/>
      <c r="H1308" s="180" t="s">
        <v>58</v>
      </c>
      <c r="I1308" s="205"/>
      <c r="J1308" s="207"/>
      <c r="K1308" s="205"/>
      <c r="L1308" s="205" t="s">
        <v>60</v>
      </c>
      <c r="M1308" s="180" t="s">
        <v>12</v>
      </c>
      <c r="N1308" s="202">
        <v>18949.75</v>
      </c>
      <c r="O1308" s="202">
        <v>0</v>
      </c>
      <c r="P1308" s="184">
        <v>0</v>
      </c>
      <c r="Q1308" s="184">
        <v>15955</v>
      </c>
      <c r="R1308" s="202">
        <v>20840</v>
      </c>
      <c r="S1308" s="202"/>
      <c r="T1308" s="192">
        <v>41913</v>
      </c>
      <c r="U1308" s="193" t="s">
        <v>57</v>
      </c>
      <c r="V1308" s="43"/>
      <c r="W1308" s="36">
        <v>15955</v>
      </c>
      <c r="X1308" s="37">
        <v>0</v>
      </c>
      <c r="Y1308" s="38" t="s">
        <v>61</v>
      </c>
      <c r="Z1308" s="44"/>
      <c r="AA1308" s="164">
        <v>0.10999979498414048</v>
      </c>
      <c r="AC1308" s="165"/>
    </row>
    <row r="1309" spans="1:29" ht="15.75" x14ac:dyDescent="0.25">
      <c r="A1309" s="205" t="s">
        <v>2753</v>
      </c>
      <c r="B1309" s="206" t="s">
        <v>2754</v>
      </c>
      <c r="C1309" s="206"/>
      <c r="D1309" s="176" t="s">
        <v>56</v>
      </c>
      <c r="E1309" s="212">
        <v>41954</v>
      </c>
      <c r="F1309" s="178">
        <v>41956</v>
      </c>
      <c r="G1309" s="180"/>
      <c r="H1309" s="180" t="s">
        <v>78</v>
      </c>
      <c r="I1309" s="205"/>
      <c r="J1309" s="207"/>
      <c r="K1309" s="205"/>
      <c r="L1309" s="205" t="s">
        <v>67</v>
      </c>
      <c r="M1309" s="180" t="s">
        <v>14</v>
      </c>
      <c r="N1309" s="202">
        <v>91665.5</v>
      </c>
      <c r="O1309" s="202">
        <v>83100</v>
      </c>
      <c r="P1309" s="184">
        <v>0</v>
      </c>
      <c r="Q1309" s="184">
        <v>77179</v>
      </c>
      <c r="R1309" s="202">
        <v>100830</v>
      </c>
      <c r="S1309" s="202"/>
      <c r="T1309" s="192">
        <v>41944</v>
      </c>
      <c r="U1309" s="193">
        <v>0.82415947634632547</v>
      </c>
      <c r="V1309" s="43"/>
      <c r="W1309" s="36">
        <v>77179</v>
      </c>
      <c r="X1309" s="37">
        <v>0</v>
      </c>
      <c r="Y1309" s="38" t="s">
        <v>61</v>
      </c>
      <c r="Z1309" s="43"/>
      <c r="AA1309" s="164">
        <v>0.11000002058571701</v>
      </c>
      <c r="AC1309" s="165"/>
    </row>
    <row r="1310" spans="1:29" ht="15.75" x14ac:dyDescent="0.25">
      <c r="A1310" s="213" t="s">
        <v>2755</v>
      </c>
      <c r="B1310" s="214" t="s">
        <v>2756</v>
      </c>
      <c r="C1310" s="214"/>
      <c r="D1310" s="176" t="s">
        <v>56</v>
      </c>
      <c r="E1310" s="215">
        <v>41954</v>
      </c>
      <c r="F1310" s="178">
        <v>41956</v>
      </c>
      <c r="G1310" s="216"/>
      <c r="H1310" s="180" t="s">
        <v>78</v>
      </c>
      <c r="I1310" s="205"/>
      <c r="J1310" s="217"/>
      <c r="K1310" s="213"/>
      <c r="L1310" s="213" t="s">
        <v>64</v>
      </c>
      <c r="M1310" s="216" t="s">
        <v>12</v>
      </c>
      <c r="N1310" s="218">
        <v>74538.86</v>
      </c>
      <c r="O1310" s="218">
        <v>10430</v>
      </c>
      <c r="P1310" s="219">
        <v>0</v>
      </c>
      <c r="Q1310" s="219">
        <v>62759</v>
      </c>
      <c r="R1310" s="218">
        <v>94900</v>
      </c>
      <c r="S1310" s="218"/>
      <c r="T1310" s="192">
        <v>41944</v>
      </c>
      <c r="U1310" s="193">
        <v>0.10990516332982087</v>
      </c>
      <c r="V1310" s="45"/>
      <c r="W1310" s="36">
        <v>62759</v>
      </c>
      <c r="X1310" s="37">
        <v>0</v>
      </c>
      <c r="Y1310" s="38" t="s">
        <v>61</v>
      </c>
      <c r="Z1310" s="43"/>
      <c r="AA1310" s="164">
        <v>0.10999993596629021</v>
      </c>
      <c r="AC1310" s="165"/>
    </row>
    <row r="1311" spans="1:29" ht="15.75" x14ac:dyDescent="0.25">
      <c r="A1311" s="220" t="s">
        <v>2757</v>
      </c>
      <c r="B1311" s="221" t="s">
        <v>2758</v>
      </c>
      <c r="C1311" s="221"/>
      <c r="D1311" s="176" t="s">
        <v>56</v>
      </c>
      <c r="E1311" s="215">
        <v>41956</v>
      </c>
      <c r="F1311" s="178">
        <v>41960</v>
      </c>
      <c r="G1311" s="222"/>
      <c r="H1311" s="180" t="s">
        <v>78</v>
      </c>
      <c r="I1311" s="205"/>
      <c r="J1311" s="223"/>
      <c r="K1311" s="220"/>
      <c r="L1311" s="220" t="s">
        <v>67</v>
      </c>
      <c r="M1311" s="222" t="s">
        <v>14</v>
      </c>
      <c r="N1311" s="224">
        <v>137878.91</v>
      </c>
      <c r="O1311" s="224">
        <v>151670</v>
      </c>
      <c r="P1311" s="225">
        <v>0</v>
      </c>
      <c r="Q1311" s="225">
        <v>116089</v>
      </c>
      <c r="R1311" s="224">
        <v>151670</v>
      </c>
      <c r="S1311" s="224"/>
      <c r="T1311" s="192">
        <v>41944</v>
      </c>
      <c r="U1311" s="193">
        <v>1</v>
      </c>
      <c r="V1311" s="46"/>
      <c r="W1311" s="36">
        <v>116089</v>
      </c>
      <c r="X1311" s="37">
        <v>0</v>
      </c>
      <c r="Y1311" s="38" t="s">
        <v>61</v>
      </c>
      <c r="Z1311" s="43"/>
      <c r="AA1311" s="164">
        <v>0.11000003783755008</v>
      </c>
      <c r="AC1311" s="165"/>
    </row>
    <row r="1312" spans="1:29" ht="15.75" x14ac:dyDescent="0.25">
      <c r="A1312" s="220" t="s">
        <v>2759</v>
      </c>
      <c r="B1312" s="221" t="s">
        <v>2760</v>
      </c>
      <c r="C1312" s="221"/>
      <c r="D1312" s="176" t="s">
        <v>56</v>
      </c>
      <c r="E1312" s="215">
        <v>41960</v>
      </c>
      <c r="F1312" s="178">
        <v>41967</v>
      </c>
      <c r="G1312" s="222"/>
      <c r="H1312" s="180" t="s">
        <v>78</v>
      </c>
      <c r="I1312" s="205"/>
      <c r="J1312" s="223"/>
      <c r="K1312" s="220"/>
      <c r="L1312" s="220" t="s">
        <v>79</v>
      </c>
      <c r="M1312" s="222" t="s">
        <v>12</v>
      </c>
      <c r="N1312" s="224">
        <v>74812.039999999994</v>
      </c>
      <c r="O1312" s="224">
        <v>30530</v>
      </c>
      <c r="P1312" s="225">
        <v>0</v>
      </c>
      <c r="Q1312" s="225">
        <v>62989</v>
      </c>
      <c r="R1312" s="224">
        <v>114680</v>
      </c>
      <c r="S1312" s="224"/>
      <c r="T1312" s="192">
        <v>41944</v>
      </c>
      <c r="U1312" s="193">
        <v>0.26621904429717475</v>
      </c>
      <c r="V1312" s="46"/>
      <c r="W1312" s="36">
        <v>62989</v>
      </c>
      <c r="X1312" s="37">
        <v>0</v>
      </c>
      <c r="Y1312" s="38" t="s">
        <v>61</v>
      </c>
      <c r="Z1312" s="43"/>
      <c r="AA1312" s="164">
        <v>0.11000006973476895</v>
      </c>
      <c r="AC1312" s="165"/>
    </row>
    <row r="1313" spans="1:29" ht="15.75" x14ac:dyDescent="0.25">
      <c r="A1313" s="222" t="s">
        <v>2761</v>
      </c>
      <c r="B1313" s="226" t="s">
        <v>2762</v>
      </c>
      <c r="C1313" s="226"/>
      <c r="D1313" s="176" t="s">
        <v>56</v>
      </c>
      <c r="E1313" s="227">
        <v>41941</v>
      </c>
      <c r="F1313" s="178" t="s">
        <v>57</v>
      </c>
      <c r="G1313" s="222"/>
      <c r="H1313" s="180" t="s">
        <v>58</v>
      </c>
      <c r="I1313" s="180"/>
      <c r="J1313" s="228"/>
      <c r="K1313" s="229"/>
      <c r="L1313" s="222" t="s">
        <v>64</v>
      </c>
      <c r="M1313" s="222" t="s">
        <v>12</v>
      </c>
      <c r="N1313" s="225">
        <v>38410.22</v>
      </c>
      <c r="O1313" s="225">
        <v>0</v>
      </c>
      <c r="P1313" s="225">
        <v>0</v>
      </c>
      <c r="Q1313" s="225">
        <v>32340</v>
      </c>
      <c r="R1313" s="225">
        <v>55450</v>
      </c>
      <c r="S1313" s="225"/>
      <c r="T1313" s="192">
        <v>41913</v>
      </c>
      <c r="U1313" s="193" t="s">
        <v>57</v>
      </c>
      <c r="V1313" s="47"/>
      <c r="W1313" s="36">
        <v>32340</v>
      </c>
      <c r="X1313" s="37">
        <v>0</v>
      </c>
      <c r="Y1313" s="38" t="s">
        <v>61</v>
      </c>
      <c r="Z1313" s="36">
        <v>0</v>
      </c>
      <c r="AA1313" s="164">
        <v>0.11000005779712052</v>
      </c>
      <c r="AC1313" s="165"/>
    </row>
    <row r="1314" spans="1:29" ht="15.75" x14ac:dyDescent="0.25">
      <c r="A1314" s="220" t="s">
        <v>2763</v>
      </c>
      <c r="B1314" s="221" t="s">
        <v>2764</v>
      </c>
      <c r="C1314" s="221"/>
      <c r="D1314" s="176" t="s">
        <v>56</v>
      </c>
      <c r="E1314" s="215">
        <v>41971</v>
      </c>
      <c r="F1314" s="178" t="s">
        <v>57</v>
      </c>
      <c r="G1314" s="222"/>
      <c r="H1314" s="180" t="s">
        <v>58</v>
      </c>
      <c r="I1314" s="205"/>
      <c r="J1314" s="223"/>
      <c r="K1314" s="220"/>
      <c r="L1314" s="220" t="s">
        <v>67</v>
      </c>
      <c r="M1314" s="222" t="s">
        <v>14</v>
      </c>
      <c r="N1314" s="224">
        <v>9534.86</v>
      </c>
      <c r="O1314" s="224">
        <v>10490</v>
      </c>
      <c r="P1314" s="225">
        <v>0</v>
      </c>
      <c r="Q1314" s="225">
        <v>8028</v>
      </c>
      <c r="R1314" s="224">
        <v>10490</v>
      </c>
      <c r="S1314" s="224"/>
      <c r="T1314" s="192">
        <v>41944</v>
      </c>
      <c r="U1314" s="193">
        <v>1</v>
      </c>
      <c r="V1314" s="46"/>
      <c r="W1314" s="36">
        <v>8028</v>
      </c>
      <c r="X1314" s="37">
        <v>0</v>
      </c>
      <c r="Y1314" s="38" t="s">
        <v>61</v>
      </c>
      <c r="Z1314" s="36">
        <v>0</v>
      </c>
      <c r="AA1314" s="164">
        <v>0.1100005122259009</v>
      </c>
      <c r="AC1314" s="165"/>
    </row>
    <row r="1315" spans="1:29" ht="15.75" x14ac:dyDescent="0.25">
      <c r="A1315" s="220" t="s">
        <v>2765</v>
      </c>
      <c r="B1315" s="221" t="s">
        <v>2766</v>
      </c>
      <c r="C1315" s="221"/>
      <c r="D1315" s="176" t="s">
        <v>535</v>
      </c>
      <c r="E1315" s="230">
        <v>41971</v>
      </c>
      <c r="F1315" s="178" t="s">
        <v>536</v>
      </c>
      <c r="G1315" s="222"/>
      <c r="H1315" s="180" t="s">
        <v>78</v>
      </c>
      <c r="I1315" s="205"/>
      <c r="J1315" s="223"/>
      <c r="K1315" s="220"/>
      <c r="L1315" s="220" t="s">
        <v>79</v>
      </c>
      <c r="M1315" s="222" t="s">
        <v>12</v>
      </c>
      <c r="N1315" s="224">
        <v>127558.98</v>
      </c>
      <c r="O1315" s="224">
        <v>48660</v>
      </c>
      <c r="P1315" s="225">
        <v>0</v>
      </c>
      <c r="Q1315" s="225">
        <v>107400</v>
      </c>
      <c r="R1315" s="224">
        <v>185500</v>
      </c>
      <c r="S1315" s="224"/>
      <c r="T1315" s="192">
        <v>41944</v>
      </c>
      <c r="U1315" s="193">
        <v>0.26231805929919139</v>
      </c>
      <c r="V1315" s="46"/>
      <c r="W1315" s="36">
        <v>107400</v>
      </c>
      <c r="X1315" s="37">
        <v>0</v>
      </c>
      <c r="Y1315" s="38" t="s">
        <v>61</v>
      </c>
      <c r="Z1315" s="36">
        <v>0</v>
      </c>
      <c r="AA1315" s="164">
        <v>0.10999999999999988</v>
      </c>
      <c r="AC1315" s="165"/>
    </row>
    <row r="1316" spans="1:29" ht="15.75" x14ac:dyDescent="0.25">
      <c r="A1316" s="220" t="s">
        <v>2767</v>
      </c>
      <c r="B1316" s="221" t="s">
        <v>2768</v>
      </c>
      <c r="C1316" s="221"/>
      <c r="D1316" s="176" t="s">
        <v>56</v>
      </c>
      <c r="E1316" s="215">
        <v>41954</v>
      </c>
      <c r="F1316" s="178">
        <v>41956</v>
      </c>
      <c r="G1316" s="222"/>
      <c r="H1316" s="180" t="s">
        <v>78</v>
      </c>
      <c r="I1316" s="205"/>
      <c r="J1316" s="223"/>
      <c r="K1316" s="220"/>
      <c r="L1316" s="220" t="s">
        <v>64</v>
      </c>
      <c r="M1316" s="222" t="s">
        <v>12</v>
      </c>
      <c r="N1316" s="224">
        <v>55631.87</v>
      </c>
      <c r="O1316" s="224">
        <v>4120</v>
      </c>
      <c r="P1316" s="225">
        <v>0</v>
      </c>
      <c r="Q1316" s="225">
        <v>46840</v>
      </c>
      <c r="R1316" s="224">
        <v>74100</v>
      </c>
      <c r="S1316" s="224"/>
      <c r="T1316" s="192">
        <v>41944</v>
      </c>
      <c r="U1316" s="193">
        <v>5.5600539811066128E-2</v>
      </c>
      <c r="V1316" s="46"/>
      <c r="W1316" s="36">
        <v>46840</v>
      </c>
      <c r="X1316" s="37">
        <v>0</v>
      </c>
      <c r="Y1316" s="38" t="s">
        <v>61</v>
      </c>
      <c r="Z1316" s="43"/>
      <c r="AA1316" s="164">
        <v>0.11000003990518525</v>
      </c>
      <c r="AC1316" s="165"/>
    </row>
    <row r="1317" spans="1:29" ht="15.75" x14ac:dyDescent="0.25">
      <c r="A1317" s="220" t="s">
        <v>2769</v>
      </c>
      <c r="B1317" s="221" t="s">
        <v>2770</v>
      </c>
      <c r="C1317" s="221"/>
      <c r="D1317" s="176" t="s">
        <v>56</v>
      </c>
      <c r="E1317" s="215">
        <v>41967</v>
      </c>
      <c r="F1317" s="178">
        <v>41970</v>
      </c>
      <c r="G1317" s="222"/>
      <c r="H1317" s="180" t="s">
        <v>78</v>
      </c>
      <c r="I1317" s="205"/>
      <c r="J1317" s="223"/>
      <c r="K1317" s="220"/>
      <c r="L1317" s="220" t="s">
        <v>111</v>
      </c>
      <c r="M1317" s="222" t="s">
        <v>12</v>
      </c>
      <c r="N1317" s="224">
        <v>124829.43</v>
      </c>
      <c r="O1317" s="224">
        <v>103340</v>
      </c>
      <c r="P1317" s="225">
        <v>0</v>
      </c>
      <c r="Q1317" s="225">
        <v>105101.82</v>
      </c>
      <c r="R1317" s="224">
        <v>154280</v>
      </c>
      <c r="S1317" s="224"/>
      <c r="T1317" s="192">
        <v>41944</v>
      </c>
      <c r="U1317" s="193">
        <v>0.66982110448535126</v>
      </c>
      <c r="V1317" s="46"/>
      <c r="W1317" s="36">
        <v>105101.82</v>
      </c>
      <c r="X1317" s="37">
        <v>0</v>
      </c>
      <c r="Y1317" s="38" t="s">
        <v>61</v>
      </c>
      <c r="Z1317" s="43"/>
      <c r="AA1317" s="164">
        <v>0.10999998564809599</v>
      </c>
      <c r="AC1317" s="165"/>
    </row>
    <row r="1318" spans="1:29" ht="15.75" x14ac:dyDescent="0.25">
      <c r="A1318" s="220" t="s">
        <v>2771</v>
      </c>
      <c r="B1318" s="221" t="s">
        <v>2772</v>
      </c>
      <c r="C1318" s="221"/>
      <c r="D1318" s="176" t="s">
        <v>535</v>
      </c>
      <c r="E1318" s="215">
        <v>41969</v>
      </c>
      <c r="F1318" s="178" t="s">
        <v>536</v>
      </c>
      <c r="G1318" s="222"/>
      <c r="H1318" s="180" t="s">
        <v>78</v>
      </c>
      <c r="I1318" s="205"/>
      <c r="J1318" s="223"/>
      <c r="K1318" s="220"/>
      <c r="L1318" s="220" t="s">
        <v>67</v>
      </c>
      <c r="M1318" s="222" t="s">
        <v>14</v>
      </c>
      <c r="N1318" s="224">
        <v>76921.39</v>
      </c>
      <c r="O1318" s="224">
        <v>0</v>
      </c>
      <c r="P1318" s="225">
        <v>0</v>
      </c>
      <c r="Q1318" s="225">
        <v>64765</v>
      </c>
      <c r="R1318" s="224">
        <v>84610</v>
      </c>
      <c r="S1318" s="224"/>
      <c r="T1318" s="192">
        <v>41944</v>
      </c>
      <c r="U1318" s="193" t="s">
        <v>57</v>
      </c>
      <c r="V1318" s="46"/>
      <c r="W1318" s="36">
        <v>64765</v>
      </c>
      <c r="X1318" s="37">
        <v>0</v>
      </c>
      <c r="Y1318" s="38" t="s">
        <v>61</v>
      </c>
      <c r="Z1318" s="36">
        <v>0</v>
      </c>
      <c r="AA1318" s="164">
        <v>0.10999999278484163</v>
      </c>
      <c r="AC1318" s="165"/>
    </row>
    <row r="1319" spans="1:29" ht="15.75" x14ac:dyDescent="0.25">
      <c r="A1319" s="220" t="s">
        <v>2773</v>
      </c>
      <c r="B1319" s="221" t="s">
        <v>2497</v>
      </c>
      <c r="C1319" s="221"/>
      <c r="D1319" s="176" t="s">
        <v>56</v>
      </c>
      <c r="E1319" s="215">
        <v>41954</v>
      </c>
      <c r="F1319" s="178">
        <v>41956</v>
      </c>
      <c r="G1319" s="222"/>
      <c r="H1319" s="180" t="s">
        <v>78</v>
      </c>
      <c r="I1319" s="205"/>
      <c r="J1319" s="223"/>
      <c r="K1319" s="220"/>
      <c r="L1319" s="220" t="s">
        <v>67</v>
      </c>
      <c r="M1319" s="222" t="s">
        <v>14</v>
      </c>
      <c r="N1319" s="224">
        <v>59385</v>
      </c>
      <c r="O1319" s="224">
        <v>65320</v>
      </c>
      <c r="P1319" s="225">
        <v>0</v>
      </c>
      <c r="Q1319" s="225">
        <v>50000</v>
      </c>
      <c r="R1319" s="224">
        <v>65320</v>
      </c>
      <c r="S1319" s="224"/>
      <c r="T1319" s="192">
        <v>41944</v>
      </c>
      <c r="U1319" s="193">
        <v>1</v>
      </c>
      <c r="V1319" s="46"/>
      <c r="W1319" s="36">
        <v>50000</v>
      </c>
      <c r="X1319" s="37">
        <v>0</v>
      </c>
      <c r="Y1319" s="38" t="s">
        <v>61</v>
      </c>
      <c r="Z1319" s="43"/>
      <c r="AA1319" s="164">
        <v>0.1100000000000001</v>
      </c>
      <c r="AC1319" s="165"/>
    </row>
    <row r="1320" spans="1:29" ht="15.75" x14ac:dyDescent="0.25">
      <c r="A1320" s="220" t="s">
        <v>2774</v>
      </c>
      <c r="B1320" s="221" t="s">
        <v>2775</v>
      </c>
      <c r="C1320" s="221"/>
      <c r="D1320" s="176" t="s">
        <v>56</v>
      </c>
      <c r="E1320" s="215">
        <v>41969</v>
      </c>
      <c r="F1320" s="178" t="s">
        <v>57</v>
      </c>
      <c r="G1320" s="222"/>
      <c r="H1320" s="180" t="s">
        <v>58</v>
      </c>
      <c r="I1320" s="205"/>
      <c r="J1320" s="223"/>
      <c r="K1320" s="220"/>
      <c r="L1320" s="220" t="s">
        <v>106</v>
      </c>
      <c r="M1320" s="222" t="s">
        <v>14</v>
      </c>
      <c r="N1320" s="224">
        <v>28800.68</v>
      </c>
      <c r="O1320" s="224">
        <v>30550</v>
      </c>
      <c r="P1320" s="225">
        <v>0</v>
      </c>
      <c r="Q1320" s="225">
        <v>24249.119999999999</v>
      </c>
      <c r="R1320" s="224">
        <v>31680</v>
      </c>
      <c r="S1320" s="224"/>
      <c r="T1320" s="192">
        <v>41944</v>
      </c>
      <c r="U1320" s="193">
        <v>0.96433080808080807</v>
      </c>
      <c r="V1320" s="46"/>
      <c r="W1320" s="36">
        <v>24249.119999999999</v>
      </c>
      <c r="X1320" s="37">
        <v>0</v>
      </c>
      <c r="Y1320" s="38" t="s">
        <v>61</v>
      </c>
      <c r="Z1320" s="36">
        <v>0</v>
      </c>
      <c r="AA1320" s="164">
        <v>0.11000000678317323</v>
      </c>
      <c r="AC1320" s="165"/>
    </row>
    <row r="1321" spans="1:29" ht="15.75" x14ac:dyDescent="0.25">
      <c r="A1321" s="220" t="s">
        <v>2776</v>
      </c>
      <c r="B1321" s="221" t="s">
        <v>2777</v>
      </c>
      <c r="C1321" s="221"/>
      <c r="D1321" s="176" t="s">
        <v>56</v>
      </c>
      <c r="E1321" s="230">
        <v>41967</v>
      </c>
      <c r="F1321" s="178">
        <v>41970</v>
      </c>
      <c r="G1321" s="222"/>
      <c r="H1321" s="180" t="s">
        <v>78</v>
      </c>
      <c r="I1321" s="205"/>
      <c r="J1321" s="223"/>
      <c r="K1321" s="220"/>
      <c r="L1321" s="220" t="s">
        <v>79</v>
      </c>
      <c r="M1321" s="222" t="s">
        <v>12</v>
      </c>
      <c r="N1321" s="224">
        <v>111289.87</v>
      </c>
      <c r="O1321" s="224">
        <v>40080</v>
      </c>
      <c r="P1321" s="225">
        <v>0</v>
      </c>
      <c r="Q1321" s="225">
        <v>93702</v>
      </c>
      <c r="R1321" s="224">
        <v>158400</v>
      </c>
      <c r="S1321" s="224"/>
      <c r="T1321" s="192">
        <v>41944</v>
      </c>
      <c r="U1321" s="193">
        <v>0.25303030303030305</v>
      </c>
      <c r="V1321" s="46"/>
      <c r="W1321" s="36">
        <v>93702</v>
      </c>
      <c r="X1321" s="37">
        <v>0</v>
      </c>
      <c r="Y1321" s="38" t="s">
        <v>61</v>
      </c>
      <c r="Z1321" s="43"/>
      <c r="AA1321" s="164">
        <v>0.11000004588018841</v>
      </c>
      <c r="AC1321" s="165"/>
    </row>
    <row r="1322" spans="1:29" ht="15.75" x14ac:dyDescent="0.25">
      <c r="A1322" s="220" t="s">
        <v>2778</v>
      </c>
      <c r="B1322" s="221" t="s">
        <v>2779</v>
      </c>
      <c r="C1322" s="221"/>
      <c r="D1322" s="176" t="s">
        <v>56</v>
      </c>
      <c r="E1322" s="230">
        <v>41955</v>
      </c>
      <c r="F1322" s="178" t="s">
        <v>57</v>
      </c>
      <c r="G1322" s="222"/>
      <c r="H1322" s="180" t="s">
        <v>58</v>
      </c>
      <c r="I1322" s="205"/>
      <c r="J1322" s="223"/>
      <c r="K1322" s="220"/>
      <c r="L1322" s="220" t="s">
        <v>67</v>
      </c>
      <c r="M1322" s="222" t="s">
        <v>14</v>
      </c>
      <c r="N1322" s="224">
        <v>5338.71</v>
      </c>
      <c r="O1322" s="224">
        <v>3930</v>
      </c>
      <c r="P1322" s="225">
        <v>0</v>
      </c>
      <c r="Q1322" s="225">
        <v>4495</v>
      </c>
      <c r="R1322" s="224">
        <v>5870</v>
      </c>
      <c r="S1322" s="224"/>
      <c r="T1322" s="192">
        <v>41944</v>
      </c>
      <c r="U1322" s="193">
        <v>0.66950596252129468</v>
      </c>
      <c r="V1322" s="46"/>
      <c r="W1322" s="36">
        <v>4495</v>
      </c>
      <c r="X1322" s="37">
        <v>0</v>
      </c>
      <c r="Y1322" s="38" t="s">
        <v>61</v>
      </c>
      <c r="Z1322" s="43"/>
      <c r="AA1322" s="164">
        <v>0.10999968812699468</v>
      </c>
      <c r="AC1322" s="165"/>
    </row>
    <row r="1323" spans="1:29" ht="15.75" x14ac:dyDescent="0.25">
      <c r="A1323" s="220" t="s">
        <v>2780</v>
      </c>
      <c r="B1323" s="221" t="s">
        <v>2781</v>
      </c>
      <c r="C1323" s="221"/>
      <c r="D1323" s="176" t="s">
        <v>56</v>
      </c>
      <c r="E1323" s="230">
        <v>41969</v>
      </c>
      <c r="F1323" s="178" t="s">
        <v>57</v>
      </c>
      <c r="G1323" s="222"/>
      <c r="H1323" s="180" t="s">
        <v>58</v>
      </c>
      <c r="I1323" s="205"/>
      <c r="J1323" s="223"/>
      <c r="K1323" s="220"/>
      <c r="L1323" s="220" t="s">
        <v>64</v>
      </c>
      <c r="M1323" s="222" t="s">
        <v>12</v>
      </c>
      <c r="N1323" s="224">
        <v>49144.65</v>
      </c>
      <c r="O1323" s="224">
        <v>13400</v>
      </c>
      <c r="P1323" s="225">
        <v>0</v>
      </c>
      <c r="Q1323" s="225">
        <v>41378</v>
      </c>
      <c r="R1323" s="224">
        <v>62820</v>
      </c>
      <c r="S1323" s="224"/>
      <c r="T1323" s="192">
        <v>41944</v>
      </c>
      <c r="U1323" s="193">
        <v>0.21330786373766317</v>
      </c>
      <c r="V1323" s="46"/>
      <c r="W1323" s="36">
        <v>41378</v>
      </c>
      <c r="X1323" s="37">
        <v>0</v>
      </c>
      <c r="Y1323" s="38" t="s">
        <v>61</v>
      </c>
      <c r="Z1323" s="36">
        <v>0</v>
      </c>
      <c r="AA1323" s="164">
        <v>0.10999998644816911</v>
      </c>
      <c r="AC1323" s="165"/>
    </row>
    <row r="1324" spans="1:29" ht="15.75" x14ac:dyDescent="0.25">
      <c r="A1324" s="220" t="s">
        <v>2782</v>
      </c>
      <c r="B1324" s="221" t="s">
        <v>2783</v>
      </c>
      <c r="C1324" s="221"/>
      <c r="D1324" s="176" t="s">
        <v>535</v>
      </c>
      <c r="E1324" s="230">
        <v>41970</v>
      </c>
      <c r="F1324" s="178" t="s">
        <v>536</v>
      </c>
      <c r="G1324" s="222"/>
      <c r="H1324" s="180" t="s">
        <v>78</v>
      </c>
      <c r="I1324" s="205"/>
      <c r="J1324" s="223"/>
      <c r="K1324" s="220"/>
      <c r="L1324" s="220" t="s">
        <v>67</v>
      </c>
      <c r="M1324" s="222" t="s">
        <v>14</v>
      </c>
      <c r="N1324" s="224">
        <v>77593.7</v>
      </c>
      <c r="O1324" s="224">
        <v>0</v>
      </c>
      <c r="P1324" s="225">
        <v>0</v>
      </c>
      <c r="Q1324" s="225">
        <v>65331.06</v>
      </c>
      <c r="R1324" s="224">
        <v>85350</v>
      </c>
      <c r="S1324" s="224"/>
      <c r="T1324" s="231">
        <v>41944</v>
      </c>
      <c r="U1324" s="232" t="s">
        <v>57</v>
      </c>
      <c r="V1324" s="46"/>
      <c r="W1324" s="36">
        <v>65331.06</v>
      </c>
      <c r="X1324" s="37">
        <v>0</v>
      </c>
      <c r="Y1324" s="38" t="s">
        <v>61</v>
      </c>
      <c r="Z1324" s="36">
        <v>0</v>
      </c>
      <c r="AA1324" s="164">
        <v>0.11000000054360082</v>
      </c>
      <c r="AC1324" s="165"/>
    </row>
    <row r="1325" spans="1:29" ht="15.75" x14ac:dyDescent="0.25">
      <c r="A1325" s="222" t="s">
        <v>2784</v>
      </c>
      <c r="B1325" s="226" t="s">
        <v>2785</v>
      </c>
      <c r="C1325" s="226"/>
      <c r="D1325" s="176" t="s">
        <v>56</v>
      </c>
      <c r="E1325" s="233">
        <v>41961</v>
      </c>
      <c r="F1325" s="178" t="s">
        <v>57</v>
      </c>
      <c r="G1325" s="222"/>
      <c r="H1325" s="180" t="s">
        <v>58</v>
      </c>
      <c r="I1325" s="180"/>
      <c r="J1325" s="228"/>
      <c r="K1325" s="229"/>
      <c r="L1325" s="222" t="s">
        <v>129</v>
      </c>
      <c r="M1325" s="222" t="s">
        <v>13</v>
      </c>
      <c r="N1325" s="225">
        <v>25231.5</v>
      </c>
      <c r="O1325" s="225">
        <v>13370</v>
      </c>
      <c r="P1325" s="225">
        <v>13366</v>
      </c>
      <c r="Q1325" s="225">
        <v>21244</v>
      </c>
      <c r="R1325" s="225">
        <v>27750</v>
      </c>
      <c r="S1325" s="225"/>
      <c r="T1325" s="231">
        <v>41944</v>
      </c>
      <c r="U1325" s="232">
        <v>0.48180180180180182</v>
      </c>
      <c r="V1325" s="47"/>
      <c r="W1325" s="36">
        <v>21244</v>
      </c>
      <c r="X1325" s="37">
        <v>0</v>
      </c>
      <c r="Y1325" s="38" t="s">
        <v>61</v>
      </c>
      <c r="Z1325" s="36"/>
      <c r="AA1325" s="164">
        <v>0.11000005279115643</v>
      </c>
      <c r="AC1325" s="165"/>
    </row>
    <row r="1326" spans="1:29" ht="15.75" x14ac:dyDescent="0.25">
      <c r="A1326" s="220" t="s">
        <v>2786</v>
      </c>
      <c r="B1326" s="221" t="s">
        <v>2787</v>
      </c>
      <c r="C1326" s="221"/>
      <c r="D1326" s="176" t="s">
        <v>56</v>
      </c>
      <c r="E1326" s="230">
        <v>41967</v>
      </c>
      <c r="F1326" s="178" t="s">
        <v>57</v>
      </c>
      <c r="G1326" s="222"/>
      <c r="H1326" s="180" t="s">
        <v>58</v>
      </c>
      <c r="I1326" s="205"/>
      <c r="J1326" s="223"/>
      <c r="K1326" s="220"/>
      <c r="L1326" s="220" t="s">
        <v>129</v>
      </c>
      <c r="M1326" s="222" t="s">
        <v>13</v>
      </c>
      <c r="N1326" s="224">
        <v>12279.63</v>
      </c>
      <c r="O1326" s="224">
        <v>13510</v>
      </c>
      <c r="P1326" s="225">
        <v>0</v>
      </c>
      <c r="Q1326" s="225">
        <v>10339</v>
      </c>
      <c r="R1326" s="224">
        <v>13510</v>
      </c>
      <c r="S1326" s="224"/>
      <c r="T1326" s="231">
        <v>41944</v>
      </c>
      <c r="U1326" s="232">
        <v>1</v>
      </c>
      <c r="V1326" s="46"/>
      <c r="W1326" s="36">
        <v>10339</v>
      </c>
      <c r="X1326" s="37">
        <v>0</v>
      </c>
      <c r="Y1326" s="38" t="s">
        <v>61</v>
      </c>
      <c r="Z1326" s="43"/>
      <c r="AA1326" s="164">
        <v>0.10999997288191965</v>
      </c>
      <c r="AC1326" s="165"/>
    </row>
    <row r="1327" spans="1:29" ht="15.75" x14ac:dyDescent="0.25">
      <c r="A1327" s="234" t="s">
        <v>2788</v>
      </c>
      <c r="B1327" s="235" t="s">
        <v>2789</v>
      </c>
      <c r="C1327" s="235"/>
      <c r="D1327" s="176" t="s">
        <v>56</v>
      </c>
      <c r="E1327" s="236">
        <v>41971</v>
      </c>
      <c r="F1327" s="178" t="s">
        <v>57</v>
      </c>
      <c r="G1327" s="237"/>
      <c r="H1327" s="180" t="s">
        <v>58</v>
      </c>
      <c r="I1327" s="205"/>
      <c r="J1327" s="238"/>
      <c r="K1327" s="234"/>
      <c r="L1327" s="234" t="s">
        <v>67</v>
      </c>
      <c r="M1327" s="237" t="s">
        <v>14</v>
      </c>
      <c r="N1327" s="239">
        <v>9132.23</v>
      </c>
      <c r="O1327" s="239">
        <v>10050</v>
      </c>
      <c r="P1327" s="240">
        <v>0</v>
      </c>
      <c r="Q1327" s="240">
        <v>7689</v>
      </c>
      <c r="R1327" s="239">
        <v>10050</v>
      </c>
      <c r="S1327" s="239"/>
      <c r="T1327" s="231">
        <v>41944</v>
      </c>
      <c r="U1327" s="232">
        <v>1</v>
      </c>
      <c r="V1327" s="48"/>
      <c r="W1327" s="36">
        <v>7689</v>
      </c>
      <c r="X1327" s="37">
        <v>0</v>
      </c>
      <c r="Y1327" s="38" t="s">
        <v>61</v>
      </c>
      <c r="Z1327" s="36">
        <v>0</v>
      </c>
      <c r="AA1327" s="164">
        <v>0.1100005712736849</v>
      </c>
      <c r="AC1327" s="165"/>
    </row>
    <row r="1328" spans="1:29" ht="15.75" x14ac:dyDescent="0.25">
      <c r="A1328" s="241" t="s">
        <v>2790</v>
      </c>
      <c r="B1328" s="221" t="s">
        <v>2791</v>
      </c>
      <c r="C1328" s="221"/>
      <c r="D1328" s="176" t="s">
        <v>56</v>
      </c>
      <c r="E1328" s="230">
        <v>41971</v>
      </c>
      <c r="F1328" s="178" t="s">
        <v>57</v>
      </c>
      <c r="G1328" s="222"/>
      <c r="H1328" s="180" t="s">
        <v>58</v>
      </c>
      <c r="I1328" s="205"/>
      <c r="J1328" s="223"/>
      <c r="K1328" s="220"/>
      <c r="L1328" s="220" t="s">
        <v>67</v>
      </c>
      <c r="M1328" s="222" t="s">
        <v>14</v>
      </c>
      <c r="N1328" s="224">
        <v>14671.66</v>
      </c>
      <c r="O1328" s="224">
        <v>11810</v>
      </c>
      <c r="P1328" s="225">
        <v>0</v>
      </c>
      <c r="Q1328" s="225">
        <v>12353</v>
      </c>
      <c r="R1328" s="224">
        <v>16140</v>
      </c>
      <c r="S1328" s="224"/>
      <c r="T1328" s="231">
        <v>41944</v>
      </c>
      <c r="U1328" s="232">
        <v>0.73172242874845106</v>
      </c>
      <c r="V1328" s="46"/>
      <c r="W1328" s="36">
        <v>12353</v>
      </c>
      <c r="X1328" s="37">
        <v>0</v>
      </c>
      <c r="Y1328" s="38" t="s">
        <v>61</v>
      </c>
      <c r="Z1328" s="36">
        <v>0</v>
      </c>
      <c r="AA1328" s="164">
        <v>0.11000014374653388</v>
      </c>
      <c r="AC1328" s="165"/>
    </row>
    <row r="1329" spans="1:29" ht="15.75" x14ac:dyDescent="0.25">
      <c r="A1329" s="242" t="s">
        <v>2792</v>
      </c>
      <c r="B1329" s="243" t="s">
        <v>2793</v>
      </c>
      <c r="C1329" s="243"/>
      <c r="D1329" s="176" t="s">
        <v>56</v>
      </c>
      <c r="E1329" s="244">
        <v>41248</v>
      </c>
      <c r="F1329" s="178" t="s">
        <v>57</v>
      </c>
      <c r="G1329" s="242"/>
      <c r="H1329" s="180" t="s">
        <v>58</v>
      </c>
      <c r="I1329" s="180"/>
      <c r="J1329" s="245"/>
      <c r="K1329" s="246"/>
      <c r="L1329" s="242" t="s">
        <v>92</v>
      </c>
      <c r="M1329" s="242" t="s">
        <v>18</v>
      </c>
      <c r="N1329" s="247">
        <v>11770</v>
      </c>
      <c r="O1329" s="247">
        <v>11770</v>
      </c>
      <c r="P1329" s="225">
        <v>0</v>
      </c>
      <c r="Q1329" s="247">
        <v>10000</v>
      </c>
      <c r="R1329" s="247">
        <v>12950</v>
      </c>
      <c r="S1329" s="247"/>
      <c r="T1329" s="231">
        <v>41244</v>
      </c>
      <c r="U1329" s="232">
        <v>0.90888030888030891</v>
      </c>
      <c r="V1329" s="49"/>
      <c r="W1329" s="36">
        <v>10000</v>
      </c>
      <c r="X1329" s="37">
        <v>0</v>
      </c>
      <c r="Y1329" s="38" t="s">
        <v>61</v>
      </c>
      <c r="Z1329" s="36">
        <v>0</v>
      </c>
      <c r="AA1329" s="164">
        <v>0.10000000000000009</v>
      </c>
      <c r="AC1329" s="165"/>
    </row>
    <row r="1330" spans="1:29" ht="15.75" x14ac:dyDescent="0.25">
      <c r="A1330" s="180" t="s">
        <v>2792</v>
      </c>
      <c r="B1330" s="188" t="s">
        <v>2794</v>
      </c>
      <c r="C1330" s="188"/>
      <c r="D1330" s="176" t="s">
        <v>56</v>
      </c>
      <c r="E1330" s="189">
        <v>41330</v>
      </c>
      <c r="F1330" s="178" t="s">
        <v>57</v>
      </c>
      <c r="G1330" s="180"/>
      <c r="H1330" s="180" t="s">
        <v>58</v>
      </c>
      <c r="I1330" s="180"/>
      <c r="J1330" s="187"/>
      <c r="K1330" s="191"/>
      <c r="L1330" s="180" t="s">
        <v>92</v>
      </c>
      <c r="M1330" s="180" t="s">
        <v>18</v>
      </c>
      <c r="N1330" s="184">
        <v>4789.21</v>
      </c>
      <c r="O1330" s="184">
        <v>5270</v>
      </c>
      <c r="P1330" s="225">
        <v>0</v>
      </c>
      <c r="Q1330" s="184">
        <v>4069</v>
      </c>
      <c r="R1330" s="184">
        <v>5270</v>
      </c>
      <c r="S1330" s="184"/>
      <c r="T1330" s="231">
        <v>41306</v>
      </c>
      <c r="U1330" s="232">
        <v>1</v>
      </c>
      <c r="V1330" s="39"/>
      <c r="W1330" s="36">
        <v>4069</v>
      </c>
      <c r="X1330" s="37">
        <v>0</v>
      </c>
      <c r="Y1330" s="38" t="s">
        <v>61</v>
      </c>
      <c r="Z1330" s="36">
        <v>0</v>
      </c>
      <c r="AA1330" s="164">
        <v>9.9999310951507159E-2</v>
      </c>
      <c r="AC1330" s="165"/>
    </row>
    <row r="1331" spans="1:29" ht="15.75" x14ac:dyDescent="0.25">
      <c r="A1331" s="180" t="s">
        <v>2792</v>
      </c>
      <c r="B1331" s="188" t="s">
        <v>2795</v>
      </c>
      <c r="C1331" s="188"/>
      <c r="D1331" s="176" t="s">
        <v>56</v>
      </c>
      <c r="E1331" s="189">
        <v>41325</v>
      </c>
      <c r="F1331" s="178" t="s">
        <v>57</v>
      </c>
      <c r="G1331" s="180"/>
      <c r="H1331" s="180" t="s">
        <v>58</v>
      </c>
      <c r="I1331" s="180"/>
      <c r="J1331" s="187"/>
      <c r="K1331" s="191"/>
      <c r="L1331" s="180" t="s">
        <v>92</v>
      </c>
      <c r="M1331" s="180" t="s">
        <v>18</v>
      </c>
      <c r="N1331" s="184">
        <v>2913.08</v>
      </c>
      <c r="O1331" s="184">
        <v>3200</v>
      </c>
      <c r="P1331" s="225">
        <v>0</v>
      </c>
      <c r="Q1331" s="184">
        <v>2475</v>
      </c>
      <c r="R1331" s="184">
        <v>3200</v>
      </c>
      <c r="S1331" s="184"/>
      <c r="T1331" s="231">
        <v>41306</v>
      </c>
      <c r="U1331" s="232">
        <v>1</v>
      </c>
      <c r="V1331" s="39"/>
      <c r="W1331" s="36">
        <v>2475</v>
      </c>
      <c r="X1331" s="37">
        <v>0</v>
      </c>
      <c r="Y1331" s="38" t="s">
        <v>61</v>
      </c>
      <c r="Z1331" s="36">
        <v>0</v>
      </c>
      <c r="AA1331" s="164">
        <v>0.10000188803927124</v>
      </c>
      <c r="AC1331" s="165"/>
    </row>
    <row r="1332" spans="1:29" ht="15.75" x14ac:dyDescent="0.25">
      <c r="A1332" s="180" t="s">
        <v>2792</v>
      </c>
      <c r="B1332" s="188" t="s">
        <v>2796</v>
      </c>
      <c r="C1332" s="188"/>
      <c r="D1332" s="176" t="s">
        <v>56</v>
      </c>
      <c r="E1332" s="189">
        <v>41312</v>
      </c>
      <c r="F1332" s="178" t="s">
        <v>57</v>
      </c>
      <c r="G1332" s="180"/>
      <c r="H1332" s="180" t="s">
        <v>58</v>
      </c>
      <c r="I1332" s="180"/>
      <c r="J1332" s="187"/>
      <c r="K1332" s="191"/>
      <c r="L1332" s="180" t="s">
        <v>92</v>
      </c>
      <c r="M1332" s="180" t="s">
        <v>18</v>
      </c>
      <c r="N1332" s="184">
        <v>1062.83</v>
      </c>
      <c r="O1332" s="184">
        <v>1170</v>
      </c>
      <c r="P1332" s="225">
        <v>0</v>
      </c>
      <c r="Q1332" s="184">
        <v>903</v>
      </c>
      <c r="R1332" s="184">
        <v>1170</v>
      </c>
      <c r="S1332" s="184"/>
      <c r="T1332" s="231">
        <v>41306</v>
      </c>
      <c r="U1332" s="232">
        <v>1</v>
      </c>
      <c r="V1332" s="39"/>
      <c r="W1332" s="36">
        <v>903</v>
      </c>
      <c r="X1332" s="37">
        <v>0</v>
      </c>
      <c r="Y1332" s="38" t="s">
        <v>61</v>
      </c>
      <c r="Z1332" s="36">
        <v>0</v>
      </c>
      <c r="AA1332" s="164">
        <v>9.9998965028306408E-2</v>
      </c>
      <c r="AC1332" s="165"/>
    </row>
    <row r="1333" spans="1:29" ht="15.75" x14ac:dyDescent="0.25">
      <c r="A1333" s="180" t="s">
        <v>2792</v>
      </c>
      <c r="B1333" s="188" t="s">
        <v>2797</v>
      </c>
      <c r="C1333" s="188"/>
      <c r="D1333" s="176" t="s">
        <v>56</v>
      </c>
      <c r="E1333" s="189">
        <v>41438</v>
      </c>
      <c r="F1333" s="178" t="s">
        <v>57</v>
      </c>
      <c r="G1333" s="180"/>
      <c r="H1333" s="180" t="s">
        <v>58</v>
      </c>
      <c r="I1333" s="180"/>
      <c r="J1333" s="187"/>
      <c r="K1333" s="191"/>
      <c r="L1333" s="180" t="s">
        <v>92</v>
      </c>
      <c r="M1333" s="180" t="s">
        <v>18</v>
      </c>
      <c r="N1333" s="184">
        <v>3155.54</v>
      </c>
      <c r="O1333" s="184">
        <v>3470</v>
      </c>
      <c r="P1333" s="225">
        <v>0</v>
      </c>
      <c r="Q1333" s="184">
        <v>2681</v>
      </c>
      <c r="R1333" s="184">
        <v>3470</v>
      </c>
      <c r="S1333" s="184"/>
      <c r="T1333" s="231">
        <v>41426</v>
      </c>
      <c r="U1333" s="232">
        <v>1</v>
      </c>
      <c r="V1333" s="39"/>
      <c r="W1333" s="36">
        <v>2681</v>
      </c>
      <c r="X1333" s="37">
        <v>0</v>
      </c>
      <c r="Y1333" s="38" t="s">
        <v>61</v>
      </c>
      <c r="Z1333" s="36">
        <v>0</v>
      </c>
      <c r="AA1333" s="164">
        <v>0.10000104578079738</v>
      </c>
      <c r="AC1333" s="165"/>
    </row>
    <row r="1334" spans="1:29" ht="15.75" x14ac:dyDescent="0.25">
      <c r="A1334" s="180" t="s">
        <v>2792</v>
      </c>
      <c r="B1334" s="188" t="s">
        <v>2798</v>
      </c>
      <c r="C1334" s="188"/>
      <c r="D1334" s="176" t="s">
        <v>56</v>
      </c>
      <c r="E1334" s="189">
        <v>41444</v>
      </c>
      <c r="F1334" s="178" t="s">
        <v>57</v>
      </c>
      <c r="G1334" s="180"/>
      <c r="H1334" s="180" t="s">
        <v>58</v>
      </c>
      <c r="I1334" s="180"/>
      <c r="J1334" s="187"/>
      <c r="K1334" s="191"/>
      <c r="L1334" s="180" t="s">
        <v>92</v>
      </c>
      <c r="M1334" s="180" t="s">
        <v>18</v>
      </c>
      <c r="N1334" s="184">
        <v>2675.32</v>
      </c>
      <c r="O1334" s="184">
        <v>2840</v>
      </c>
      <c r="P1334" s="240">
        <v>0</v>
      </c>
      <c r="Q1334" s="184">
        <v>2273</v>
      </c>
      <c r="R1334" s="184">
        <v>1940</v>
      </c>
      <c r="S1334" s="184"/>
      <c r="T1334" s="231">
        <v>41426</v>
      </c>
      <c r="U1334" s="232">
        <v>1.4639175257731958</v>
      </c>
      <c r="V1334" s="39"/>
      <c r="W1334" s="36">
        <v>2273</v>
      </c>
      <c r="X1334" s="37">
        <v>0</v>
      </c>
      <c r="Y1334" s="38" t="s">
        <v>61</v>
      </c>
      <c r="Z1334" s="36">
        <v>0</v>
      </c>
      <c r="AA1334" s="164">
        <v>9.9999588834386754E-2</v>
      </c>
      <c r="AC1334" s="165"/>
    </row>
    <row r="1335" spans="1:29" ht="15.75" x14ac:dyDescent="0.25">
      <c r="A1335" s="180" t="s">
        <v>2799</v>
      </c>
      <c r="B1335" s="188" t="s">
        <v>2800</v>
      </c>
      <c r="C1335" s="188"/>
      <c r="D1335" s="176" t="s">
        <v>56</v>
      </c>
      <c r="E1335" s="189">
        <v>41873</v>
      </c>
      <c r="F1335" s="178" t="s">
        <v>57</v>
      </c>
      <c r="G1335" s="180"/>
      <c r="H1335" s="180" t="s">
        <v>58</v>
      </c>
      <c r="I1335" s="180"/>
      <c r="J1335" s="187"/>
      <c r="K1335" s="191"/>
      <c r="L1335" s="180" t="s">
        <v>92</v>
      </c>
      <c r="M1335" s="180" t="s">
        <v>18</v>
      </c>
      <c r="N1335" s="184">
        <v>3203.23</v>
      </c>
      <c r="O1335" s="184">
        <v>0</v>
      </c>
      <c r="P1335" s="240">
        <v>0</v>
      </c>
      <c r="Q1335" s="184">
        <v>2697</v>
      </c>
      <c r="R1335" s="184">
        <v>3520</v>
      </c>
      <c r="S1335" s="184"/>
      <c r="T1335" s="192">
        <v>41852</v>
      </c>
      <c r="U1335" s="193" t="s">
        <v>57</v>
      </c>
      <c r="V1335" s="39"/>
      <c r="W1335" s="36">
        <v>2697</v>
      </c>
      <c r="X1335" s="37">
        <v>0</v>
      </c>
      <c r="Y1335" s="38" t="s">
        <v>61</v>
      </c>
      <c r="Z1335" s="36">
        <v>0</v>
      </c>
      <c r="AA1335" s="164">
        <v>0.11000107422924055</v>
      </c>
      <c r="AC1335" s="165"/>
    </row>
    <row r="1336" spans="1:29" ht="15.75" x14ac:dyDescent="0.25">
      <c r="A1336" s="180" t="s">
        <v>2799</v>
      </c>
      <c r="B1336" s="188" t="s">
        <v>2801</v>
      </c>
      <c r="C1336" s="188"/>
      <c r="D1336" s="176" t="s">
        <v>56</v>
      </c>
      <c r="E1336" s="189">
        <v>41873</v>
      </c>
      <c r="F1336" s="178" t="s">
        <v>57</v>
      </c>
      <c r="G1336" s="180"/>
      <c r="H1336" s="180" t="s">
        <v>58</v>
      </c>
      <c r="I1336" s="180"/>
      <c r="J1336" s="187"/>
      <c r="K1336" s="191"/>
      <c r="L1336" s="180" t="s">
        <v>92</v>
      </c>
      <c r="M1336" s="180" t="s">
        <v>18</v>
      </c>
      <c r="N1336" s="184">
        <v>2813.66</v>
      </c>
      <c r="O1336" s="184">
        <v>661.2</v>
      </c>
      <c r="P1336" s="240">
        <v>0</v>
      </c>
      <c r="Q1336" s="184">
        <v>2369</v>
      </c>
      <c r="R1336" s="184">
        <v>3100</v>
      </c>
      <c r="S1336" s="184"/>
      <c r="T1336" s="192">
        <v>41852</v>
      </c>
      <c r="U1336" s="193">
        <v>0.21329032258064518</v>
      </c>
      <c r="V1336" s="39"/>
      <c r="W1336" s="36">
        <v>2369</v>
      </c>
      <c r="X1336" s="37">
        <v>0</v>
      </c>
      <c r="Y1336" s="38" t="s">
        <v>61</v>
      </c>
      <c r="Z1336" s="36">
        <v>0</v>
      </c>
      <c r="AA1336" s="164">
        <v>0.10999948714509444</v>
      </c>
      <c r="AC1336" s="165"/>
    </row>
    <row r="1337" spans="1:29" ht="15.75" x14ac:dyDescent="0.25">
      <c r="A1337" s="205" t="s">
        <v>2802</v>
      </c>
      <c r="B1337" s="206" t="s">
        <v>2803</v>
      </c>
      <c r="C1337" s="206"/>
      <c r="D1337" s="176" t="s">
        <v>56</v>
      </c>
      <c r="E1337" s="204">
        <v>41971</v>
      </c>
      <c r="F1337" s="178" t="s">
        <v>57</v>
      </c>
      <c r="G1337" s="180"/>
      <c r="H1337" s="180" t="s">
        <v>58</v>
      </c>
      <c r="I1337" s="205"/>
      <c r="J1337" s="207"/>
      <c r="K1337" s="205"/>
      <c r="L1337" s="205" t="s">
        <v>92</v>
      </c>
      <c r="M1337" s="180" t="s">
        <v>18</v>
      </c>
      <c r="N1337" s="202">
        <v>9178.44</v>
      </c>
      <c r="O1337" s="239">
        <v>10100</v>
      </c>
      <c r="P1337" s="240">
        <v>0</v>
      </c>
      <c r="Q1337" s="184">
        <v>7727.91</v>
      </c>
      <c r="R1337" s="202">
        <v>10100</v>
      </c>
      <c r="S1337" s="202"/>
      <c r="T1337" s="192">
        <v>41944</v>
      </c>
      <c r="U1337" s="193">
        <v>1</v>
      </c>
      <c r="V1337" s="43"/>
      <c r="W1337" s="36">
        <v>7727.91</v>
      </c>
      <c r="X1337" s="37">
        <v>0</v>
      </c>
      <c r="Y1337" s="38" t="s">
        <v>61</v>
      </c>
      <c r="Z1337" s="36">
        <v>0</v>
      </c>
      <c r="AA1337" s="164">
        <v>0.11000015636973193</v>
      </c>
      <c r="AC1337" s="165"/>
    </row>
    <row r="1338" spans="1:29" ht="15.75" x14ac:dyDescent="0.25">
      <c r="A1338" s="205" t="s">
        <v>2802</v>
      </c>
      <c r="B1338" s="206" t="s">
        <v>2804</v>
      </c>
      <c r="C1338" s="206"/>
      <c r="D1338" s="176" t="s">
        <v>56</v>
      </c>
      <c r="E1338" s="204">
        <v>41948</v>
      </c>
      <c r="F1338" s="178" t="s">
        <v>57</v>
      </c>
      <c r="G1338" s="180"/>
      <c r="H1338" s="180" t="s">
        <v>58</v>
      </c>
      <c r="I1338" s="205"/>
      <c r="J1338" s="207"/>
      <c r="K1338" s="205"/>
      <c r="L1338" s="205" t="s">
        <v>92</v>
      </c>
      <c r="M1338" s="180" t="s">
        <v>18</v>
      </c>
      <c r="N1338" s="202">
        <v>3616.55</v>
      </c>
      <c r="O1338" s="202">
        <v>3980</v>
      </c>
      <c r="P1338" s="240">
        <v>0</v>
      </c>
      <c r="Q1338" s="184">
        <v>3045</v>
      </c>
      <c r="R1338" s="202">
        <v>3980</v>
      </c>
      <c r="S1338" s="202"/>
      <c r="T1338" s="192">
        <v>41944</v>
      </c>
      <c r="U1338" s="193">
        <v>1</v>
      </c>
      <c r="V1338" s="43"/>
      <c r="W1338" s="36">
        <v>3045</v>
      </c>
      <c r="X1338" s="37">
        <v>0</v>
      </c>
      <c r="Y1338" s="38" t="s">
        <v>61</v>
      </c>
      <c r="Z1338" s="43"/>
      <c r="AA1338" s="164">
        <v>0.11000107422924055</v>
      </c>
      <c r="AC1338" s="165"/>
    </row>
    <row r="1339" spans="1:29" ht="15.75" x14ac:dyDescent="0.25">
      <c r="A1339" s="205" t="s">
        <v>2802</v>
      </c>
      <c r="B1339" s="206" t="s">
        <v>2805</v>
      </c>
      <c r="C1339" s="206"/>
      <c r="D1339" s="176" t="s">
        <v>56</v>
      </c>
      <c r="E1339" s="204">
        <v>41962</v>
      </c>
      <c r="F1339" s="178" t="s">
        <v>57</v>
      </c>
      <c r="G1339" s="180"/>
      <c r="H1339" s="180" t="s">
        <v>58</v>
      </c>
      <c r="I1339" s="205"/>
      <c r="J1339" s="207"/>
      <c r="K1339" s="205"/>
      <c r="L1339" s="205" t="s">
        <v>92</v>
      </c>
      <c r="M1339" s="180" t="s">
        <v>18</v>
      </c>
      <c r="N1339" s="202">
        <v>4229.3999999999996</v>
      </c>
      <c r="O1339" s="202">
        <v>4650</v>
      </c>
      <c r="P1339" s="240">
        <v>0</v>
      </c>
      <c r="Q1339" s="184">
        <v>3561</v>
      </c>
      <c r="R1339" s="202">
        <v>4650</v>
      </c>
      <c r="S1339" s="202"/>
      <c r="T1339" s="192">
        <v>41944</v>
      </c>
      <c r="U1339" s="193">
        <v>1</v>
      </c>
      <c r="V1339" s="43"/>
      <c r="W1339" s="36">
        <v>3561</v>
      </c>
      <c r="X1339" s="37">
        <v>0</v>
      </c>
      <c r="Y1339" s="38" t="s">
        <v>61</v>
      </c>
      <c r="Z1339" s="44"/>
      <c r="AA1339" s="164">
        <v>0.11000007873457762</v>
      </c>
      <c r="AC1339" s="165"/>
    </row>
    <row r="1340" spans="1:29" ht="15.75" x14ac:dyDescent="0.25">
      <c r="A1340" s="180" t="s">
        <v>2802</v>
      </c>
      <c r="B1340" s="188" t="s">
        <v>2806</v>
      </c>
      <c r="C1340" s="188"/>
      <c r="D1340" s="176" t="s">
        <v>56</v>
      </c>
      <c r="E1340" s="189">
        <v>41822</v>
      </c>
      <c r="F1340" s="178" t="s">
        <v>57</v>
      </c>
      <c r="G1340" s="180"/>
      <c r="H1340" s="180" t="s">
        <v>58</v>
      </c>
      <c r="I1340" s="180"/>
      <c r="J1340" s="187"/>
      <c r="K1340" s="191"/>
      <c r="L1340" s="180" t="s">
        <v>92</v>
      </c>
      <c r="M1340" s="180" t="s">
        <v>18</v>
      </c>
      <c r="N1340" s="184">
        <v>4014.43</v>
      </c>
      <c r="O1340" s="248">
        <v>412.76</v>
      </c>
      <c r="P1340" s="240">
        <v>0</v>
      </c>
      <c r="Q1340" s="249">
        <v>3380</v>
      </c>
      <c r="R1340" s="184">
        <v>4420</v>
      </c>
      <c r="S1340" s="184"/>
      <c r="T1340" s="192">
        <v>41821</v>
      </c>
      <c r="U1340" s="193">
        <v>9.3384615384615385E-2</v>
      </c>
      <c r="V1340" s="39"/>
      <c r="W1340" s="36">
        <v>3380</v>
      </c>
      <c r="X1340" s="37">
        <v>0</v>
      </c>
      <c r="Y1340" s="38" t="s">
        <v>61</v>
      </c>
      <c r="Z1340" s="36">
        <v>0</v>
      </c>
      <c r="AA1340" s="164">
        <v>0.11000110601117052</v>
      </c>
      <c r="AC1340" s="165"/>
    </row>
    <row r="1341" spans="1:29" ht="15.75" x14ac:dyDescent="0.25">
      <c r="A1341" s="180" t="s">
        <v>2802</v>
      </c>
      <c r="B1341" s="188" t="s">
        <v>2807</v>
      </c>
      <c r="C1341" s="188"/>
      <c r="D1341" s="176" t="s">
        <v>56</v>
      </c>
      <c r="E1341" s="189">
        <v>41822</v>
      </c>
      <c r="F1341" s="178" t="s">
        <v>57</v>
      </c>
      <c r="G1341" s="180"/>
      <c r="H1341" s="180" t="s">
        <v>58</v>
      </c>
      <c r="I1341" s="180"/>
      <c r="J1341" s="187"/>
      <c r="K1341" s="191"/>
      <c r="L1341" s="180" t="s">
        <v>92</v>
      </c>
      <c r="M1341" s="180" t="s">
        <v>18</v>
      </c>
      <c r="N1341" s="184">
        <v>2976.38</v>
      </c>
      <c r="O1341" s="248">
        <v>3270</v>
      </c>
      <c r="P1341" s="240">
        <v>0</v>
      </c>
      <c r="Q1341" s="250">
        <v>2506</v>
      </c>
      <c r="R1341" s="184">
        <v>3270</v>
      </c>
      <c r="S1341" s="184"/>
      <c r="T1341" s="192">
        <v>41821</v>
      </c>
      <c r="U1341" s="193">
        <v>1</v>
      </c>
      <c r="V1341" s="39"/>
      <c r="W1341" s="36">
        <v>2506</v>
      </c>
      <c r="X1341" s="37">
        <v>0</v>
      </c>
      <c r="Y1341" s="38" t="s">
        <v>61</v>
      </c>
      <c r="Z1341" s="36">
        <v>0</v>
      </c>
      <c r="AA1341" s="164">
        <v>0.11000141715956469</v>
      </c>
      <c r="AC1341" s="165"/>
    </row>
    <row r="1342" spans="1:29" ht="15.75" x14ac:dyDescent="0.25">
      <c r="A1342" s="180" t="s">
        <v>2802</v>
      </c>
      <c r="B1342" s="188" t="s">
        <v>2808</v>
      </c>
      <c r="C1342" s="188"/>
      <c r="D1342" s="176" t="s">
        <v>56</v>
      </c>
      <c r="E1342" s="189">
        <v>41837</v>
      </c>
      <c r="F1342" s="178" t="s">
        <v>57</v>
      </c>
      <c r="G1342" s="180"/>
      <c r="H1342" s="180" t="s">
        <v>58</v>
      </c>
      <c r="I1342" s="180"/>
      <c r="J1342" s="187"/>
      <c r="K1342" s="191"/>
      <c r="L1342" s="180" t="s">
        <v>92</v>
      </c>
      <c r="M1342" s="180" t="s">
        <v>18</v>
      </c>
      <c r="N1342" s="184">
        <v>3856.46</v>
      </c>
      <c r="O1342" s="240">
        <v>530</v>
      </c>
      <c r="P1342" s="240">
        <v>0</v>
      </c>
      <c r="Q1342" s="184">
        <v>3247</v>
      </c>
      <c r="R1342" s="184">
        <v>4240</v>
      </c>
      <c r="S1342" s="184"/>
      <c r="T1342" s="192">
        <v>41821</v>
      </c>
      <c r="U1342" s="193">
        <v>0.125</v>
      </c>
      <c r="V1342" s="39"/>
      <c r="W1342" s="36">
        <v>3247</v>
      </c>
      <c r="X1342" s="37">
        <v>0</v>
      </c>
      <c r="Y1342" s="38" t="s">
        <v>61</v>
      </c>
      <c r="Z1342" s="36">
        <v>0</v>
      </c>
      <c r="AA1342" s="164">
        <v>0.1099994531256745</v>
      </c>
      <c r="AC1342" s="165"/>
    </row>
    <row r="1343" spans="1:29" ht="15.75" x14ac:dyDescent="0.25">
      <c r="A1343" s="180" t="s">
        <v>2802</v>
      </c>
      <c r="B1343" s="188" t="s">
        <v>2809</v>
      </c>
      <c r="C1343" s="188"/>
      <c r="D1343" s="176" t="s">
        <v>56</v>
      </c>
      <c r="E1343" s="189">
        <v>41838</v>
      </c>
      <c r="F1343" s="178" t="s">
        <v>57</v>
      </c>
      <c r="G1343" s="180"/>
      <c r="H1343" s="180" t="s">
        <v>58</v>
      </c>
      <c r="I1343" s="180"/>
      <c r="J1343" s="187"/>
      <c r="K1343" s="191"/>
      <c r="L1343" s="180" t="s">
        <v>92</v>
      </c>
      <c r="M1343" s="180" t="s">
        <v>18</v>
      </c>
      <c r="N1343" s="184">
        <v>2813.66</v>
      </c>
      <c r="O1343" s="184">
        <v>661.6</v>
      </c>
      <c r="P1343" s="240">
        <v>0</v>
      </c>
      <c r="Q1343" s="184">
        <v>2369</v>
      </c>
      <c r="R1343" s="184">
        <v>3100</v>
      </c>
      <c r="S1343" s="184"/>
      <c r="T1343" s="192">
        <v>41821</v>
      </c>
      <c r="U1343" s="193">
        <v>0.21341935483870969</v>
      </c>
      <c r="V1343" s="39"/>
      <c r="W1343" s="36">
        <v>2369</v>
      </c>
      <c r="X1343" s="37">
        <v>0</v>
      </c>
      <c r="Y1343" s="38" t="s">
        <v>61</v>
      </c>
      <c r="Z1343" s="36">
        <v>0</v>
      </c>
      <c r="AA1343" s="164">
        <v>0.10999948714509444</v>
      </c>
      <c r="AC1343" s="165"/>
    </row>
    <row r="1344" spans="1:29" ht="15.75" x14ac:dyDescent="0.25">
      <c r="A1344" s="180" t="s">
        <v>2802</v>
      </c>
      <c r="B1344" s="188" t="s">
        <v>2810</v>
      </c>
      <c r="C1344" s="188"/>
      <c r="D1344" s="176" t="s">
        <v>56</v>
      </c>
      <c r="E1344" s="189">
        <v>41855</v>
      </c>
      <c r="F1344" s="178" t="s">
        <v>57</v>
      </c>
      <c r="G1344" s="180"/>
      <c r="H1344" s="180" t="s">
        <v>58</v>
      </c>
      <c r="I1344" s="180"/>
      <c r="J1344" s="187"/>
      <c r="K1344" s="191"/>
      <c r="L1344" s="180" t="s">
        <v>92</v>
      </c>
      <c r="M1344" s="180" t="s">
        <v>18</v>
      </c>
      <c r="N1344" s="184">
        <v>3559.54</v>
      </c>
      <c r="O1344" s="184">
        <v>3920</v>
      </c>
      <c r="P1344" s="240">
        <v>0</v>
      </c>
      <c r="Q1344" s="184">
        <v>2997</v>
      </c>
      <c r="R1344" s="184">
        <v>3920</v>
      </c>
      <c r="S1344" s="184"/>
      <c r="T1344" s="192">
        <v>41852</v>
      </c>
      <c r="U1344" s="193">
        <v>1</v>
      </c>
      <c r="V1344" s="39"/>
      <c r="W1344" s="36">
        <v>2997</v>
      </c>
      <c r="X1344" s="37">
        <v>0</v>
      </c>
      <c r="Y1344" s="38" t="s">
        <v>61</v>
      </c>
      <c r="Z1344" s="36">
        <v>0</v>
      </c>
      <c r="AA1344" s="164">
        <v>0.11000096669878601</v>
      </c>
      <c r="AC1344" s="165"/>
    </row>
    <row r="1345" spans="1:29" ht="15.75" x14ac:dyDescent="0.25">
      <c r="A1345" s="180" t="s">
        <v>2802</v>
      </c>
      <c r="B1345" s="188" t="s">
        <v>2811</v>
      </c>
      <c r="C1345" s="188"/>
      <c r="D1345" s="176" t="s">
        <v>56</v>
      </c>
      <c r="E1345" s="189">
        <v>41904</v>
      </c>
      <c r="F1345" s="178" t="s">
        <v>57</v>
      </c>
      <c r="G1345" s="180"/>
      <c r="H1345" s="180" t="s">
        <v>58</v>
      </c>
      <c r="I1345" s="180"/>
      <c r="J1345" s="187"/>
      <c r="K1345" s="191"/>
      <c r="L1345" s="180" t="s">
        <v>92</v>
      </c>
      <c r="M1345" s="180" t="s">
        <v>18</v>
      </c>
      <c r="N1345" s="184">
        <v>14833.08</v>
      </c>
      <c r="O1345" s="184">
        <v>16320</v>
      </c>
      <c r="P1345" s="240">
        <v>0</v>
      </c>
      <c r="Q1345" s="184">
        <v>12488.91</v>
      </c>
      <c r="R1345" s="184">
        <v>16320</v>
      </c>
      <c r="S1345" s="184"/>
      <c r="T1345" s="192">
        <v>41883</v>
      </c>
      <c r="U1345" s="193">
        <v>1</v>
      </c>
      <c r="V1345" s="39"/>
      <c r="W1345" s="36">
        <v>12488.91</v>
      </c>
      <c r="X1345" s="37">
        <v>0</v>
      </c>
      <c r="Y1345" s="38" t="s">
        <v>61</v>
      </c>
      <c r="Z1345" s="36">
        <v>0</v>
      </c>
      <c r="AA1345" s="164">
        <v>0.11000011920856556</v>
      </c>
      <c r="AC1345" s="165"/>
    </row>
    <row r="1346" spans="1:29" ht="15.75" x14ac:dyDescent="0.25">
      <c r="A1346" s="180" t="s">
        <v>2802</v>
      </c>
      <c r="B1346" s="188" t="s">
        <v>2812</v>
      </c>
      <c r="C1346" s="188"/>
      <c r="D1346" s="176" t="s">
        <v>56</v>
      </c>
      <c r="E1346" s="189">
        <v>41898</v>
      </c>
      <c r="F1346" s="178" t="s">
        <v>57</v>
      </c>
      <c r="G1346" s="180"/>
      <c r="H1346" s="180" t="s">
        <v>58</v>
      </c>
      <c r="I1346" s="180"/>
      <c r="J1346" s="187"/>
      <c r="K1346" s="191"/>
      <c r="L1346" s="180" t="s">
        <v>92</v>
      </c>
      <c r="M1346" s="180" t="s">
        <v>18</v>
      </c>
      <c r="N1346" s="184">
        <v>3012.65</v>
      </c>
      <c r="O1346" s="240">
        <v>462.24</v>
      </c>
      <c r="P1346" s="240">
        <v>0</v>
      </c>
      <c r="Q1346" s="184">
        <v>2607</v>
      </c>
      <c r="R1346" s="184">
        <v>3310</v>
      </c>
      <c r="S1346" s="184"/>
      <c r="T1346" s="192">
        <v>41883</v>
      </c>
      <c r="U1346" s="193">
        <v>0.13964954682779457</v>
      </c>
      <c r="V1346" s="39"/>
      <c r="W1346" s="36">
        <v>2607</v>
      </c>
      <c r="X1346" s="37">
        <v>0</v>
      </c>
      <c r="Y1346" s="38" t="s">
        <v>61</v>
      </c>
      <c r="Z1346" s="36">
        <v>0</v>
      </c>
      <c r="AA1346" s="164">
        <v>8.0000286790775421E-2</v>
      </c>
      <c r="AC1346" s="165"/>
    </row>
    <row r="1347" spans="1:29" ht="15.75" x14ac:dyDescent="0.25">
      <c r="A1347" s="180" t="s">
        <v>2802</v>
      </c>
      <c r="B1347" s="188" t="s">
        <v>2813</v>
      </c>
      <c r="C1347" s="188"/>
      <c r="D1347" s="176" t="s">
        <v>56</v>
      </c>
      <c r="E1347" s="189">
        <v>41898</v>
      </c>
      <c r="F1347" s="178" t="s">
        <v>57</v>
      </c>
      <c r="G1347" s="180"/>
      <c r="H1347" s="180" t="s">
        <v>58</v>
      </c>
      <c r="I1347" s="180"/>
      <c r="J1347" s="187"/>
      <c r="K1347" s="191"/>
      <c r="L1347" s="180" t="s">
        <v>92</v>
      </c>
      <c r="M1347" s="180" t="s">
        <v>18</v>
      </c>
      <c r="N1347" s="184">
        <v>2483.48</v>
      </c>
      <c r="O1347" s="240">
        <v>2730</v>
      </c>
      <c r="P1347" s="240">
        <v>0</v>
      </c>
      <c r="Q1347" s="184">
        <v>2091</v>
      </c>
      <c r="R1347" s="184">
        <v>2730</v>
      </c>
      <c r="S1347" s="184"/>
      <c r="T1347" s="192">
        <v>41883</v>
      </c>
      <c r="U1347" s="193">
        <v>1</v>
      </c>
      <c r="V1347" s="39"/>
      <c r="W1347" s="36">
        <v>2091</v>
      </c>
      <c r="X1347" s="37">
        <v>0</v>
      </c>
      <c r="Y1347" s="38" t="s">
        <v>61</v>
      </c>
      <c r="Z1347" s="36">
        <v>0</v>
      </c>
      <c r="AA1347" s="164">
        <v>0.10999968713266028</v>
      </c>
      <c r="AC1347" s="165"/>
    </row>
    <row r="1348" spans="1:29" ht="15.75" x14ac:dyDescent="0.25">
      <c r="A1348" s="180" t="s">
        <v>2802</v>
      </c>
      <c r="B1348" s="188" t="s">
        <v>2814</v>
      </c>
      <c r="C1348" s="188"/>
      <c r="D1348" s="176" t="s">
        <v>56</v>
      </c>
      <c r="E1348" s="189">
        <v>41899</v>
      </c>
      <c r="F1348" s="178" t="s">
        <v>57</v>
      </c>
      <c r="G1348" s="180"/>
      <c r="H1348" s="180" t="s">
        <v>58</v>
      </c>
      <c r="I1348" s="180"/>
      <c r="J1348" s="187"/>
      <c r="K1348" s="191"/>
      <c r="L1348" s="180" t="s">
        <v>92</v>
      </c>
      <c r="M1348" s="180" t="s">
        <v>18</v>
      </c>
      <c r="N1348" s="184">
        <v>3732.94</v>
      </c>
      <c r="O1348" s="184">
        <v>661.6</v>
      </c>
      <c r="P1348" s="240">
        <v>0</v>
      </c>
      <c r="Q1348" s="184">
        <v>3143</v>
      </c>
      <c r="R1348" s="184">
        <v>4110</v>
      </c>
      <c r="S1348" s="184"/>
      <c r="T1348" s="192">
        <v>41883</v>
      </c>
      <c r="U1348" s="193">
        <v>0.16097323600973237</v>
      </c>
      <c r="V1348" s="39"/>
      <c r="W1348" s="36">
        <v>3143</v>
      </c>
      <c r="X1348" s="37">
        <v>0</v>
      </c>
      <c r="Y1348" s="38" t="s">
        <v>61</v>
      </c>
      <c r="Z1348" s="36">
        <v>0</v>
      </c>
      <c r="AA1348" s="164">
        <v>0.10999967291206381</v>
      </c>
      <c r="AC1348" s="165"/>
    </row>
    <row r="1349" spans="1:29" ht="15.75" x14ac:dyDescent="0.25">
      <c r="A1349" s="180" t="s">
        <v>2802</v>
      </c>
      <c r="B1349" s="188" t="s">
        <v>2815</v>
      </c>
      <c r="C1349" s="188"/>
      <c r="D1349" s="176" t="s">
        <v>56</v>
      </c>
      <c r="E1349" s="189">
        <v>41899</v>
      </c>
      <c r="F1349" s="178" t="s">
        <v>57</v>
      </c>
      <c r="G1349" s="180"/>
      <c r="H1349" s="180" t="s">
        <v>58</v>
      </c>
      <c r="I1349" s="180"/>
      <c r="J1349" s="187"/>
      <c r="K1349" s="191"/>
      <c r="L1349" s="180" t="s">
        <v>92</v>
      </c>
      <c r="M1349" s="180" t="s">
        <v>18</v>
      </c>
      <c r="N1349" s="184">
        <v>5214</v>
      </c>
      <c r="O1349" s="240">
        <v>1128.24</v>
      </c>
      <c r="P1349" s="240">
        <v>0</v>
      </c>
      <c r="Q1349" s="184">
        <v>4390</v>
      </c>
      <c r="R1349" s="184">
        <v>5740</v>
      </c>
      <c r="S1349" s="184"/>
      <c r="T1349" s="192">
        <v>41883</v>
      </c>
      <c r="U1349" s="193">
        <v>0.19655749128919861</v>
      </c>
      <c r="V1349" s="39"/>
      <c r="W1349" s="36">
        <v>4390</v>
      </c>
      <c r="X1349" s="37">
        <v>0</v>
      </c>
      <c r="Y1349" s="38" t="s">
        <v>61</v>
      </c>
      <c r="Z1349" s="36">
        <v>0</v>
      </c>
      <c r="AA1349" s="164">
        <v>0.10999936133523502</v>
      </c>
      <c r="AC1349" s="165"/>
    </row>
    <row r="1350" spans="1:29" ht="15.75" x14ac:dyDescent="0.25">
      <c r="A1350" s="180" t="s">
        <v>2802</v>
      </c>
      <c r="B1350" s="188" t="s">
        <v>2816</v>
      </c>
      <c r="C1350" s="188"/>
      <c r="D1350" s="176" t="s">
        <v>56</v>
      </c>
      <c r="E1350" s="189">
        <v>41873</v>
      </c>
      <c r="F1350" s="178" t="s">
        <v>57</v>
      </c>
      <c r="G1350" s="180"/>
      <c r="H1350" s="180" t="s">
        <v>58</v>
      </c>
      <c r="I1350" s="180"/>
      <c r="J1350" s="187"/>
      <c r="K1350" s="191"/>
      <c r="L1350" s="180" t="s">
        <v>92</v>
      </c>
      <c r="M1350" s="180" t="s">
        <v>18</v>
      </c>
      <c r="N1350" s="184">
        <v>4971.71</v>
      </c>
      <c r="O1350" s="248">
        <v>0</v>
      </c>
      <c r="P1350" s="184">
        <v>0</v>
      </c>
      <c r="Q1350" s="250">
        <v>4186</v>
      </c>
      <c r="R1350" s="184">
        <v>5470</v>
      </c>
      <c r="S1350" s="184"/>
      <c r="T1350" s="192">
        <v>41852</v>
      </c>
      <c r="U1350" s="193" t="s">
        <v>57</v>
      </c>
      <c r="V1350" s="39"/>
      <c r="W1350" s="36">
        <v>4186</v>
      </c>
      <c r="X1350" s="37">
        <v>0</v>
      </c>
      <c r="Y1350" s="38" t="s">
        <v>61</v>
      </c>
      <c r="Z1350" s="36">
        <v>0</v>
      </c>
      <c r="AA1350" s="164">
        <v>0.10999950882112608</v>
      </c>
      <c r="AC1350" s="165"/>
    </row>
    <row r="1351" spans="1:29" ht="15.75" x14ac:dyDescent="0.25">
      <c r="A1351" s="180" t="s">
        <v>2802</v>
      </c>
      <c r="B1351" s="188" t="s">
        <v>2817</v>
      </c>
      <c r="C1351" s="188"/>
      <c r="D1351" s="176" t="s">
        <v>56</v>
      </c>
      <c r="E1351" s="189">
        <v>41936</v>
      </c>
      <c r="F1351" s="178" t="s">
        <v>57</v>
      </c>
      <c r="G1351" s="180"/>
      <c r="H1351" s="180" t="s">
        <v>58</v>
      </c>
      <c r="I1351" s="180"/>
      <c r="J1351" s="187"/>
      <c r="K1351" s="191"/>
      <c r="L1351" s="180" t="s">
        <v>92</v>
      </c>
      <c r="M1351" s="180" t="s">
        <v>18</v>
      </c>
      <c r="N1351" s="184">
        <v>3087.44</v>
      </c>
      <c r="O1351" s="248">
        <v>3400</v>
      </c>
      <c r="P1351" s="184">
        <v>0</v>
      </c>
      <c r="Q1351" s="250">
        <v>2599.5100000000002</v>
      </c>
      <c r="R1351" s="184">
        <v>3400</v>
      </c>
      <c r="S1351" s="184"/>
      <c r="T1351" s="192">
        <v>41913</v>
      </c>
      <c r="U1351" s="193">
        <v>1</v>
      </c>
      <c r="V1351" s="39"/>
      <c r="W1351" s="36">
        <v>2599.5100000000002</v>
      </c>
      <c r="X1351" s="37">
        <v>0</v>
      </c>
      <c r="Y1351" s="38" t="s">
        <v>61</v>
      </c>
      <c r="Z1351" s="36">
        <v>0</v>
      </c>
      <c r="AA1351" s="164">
        <v>0.11000070933569517</v>
      </c>
      <c r="AC1351" s="165"/>
    </row>
    <row r="1352" spans="1:29" ht="15.75" x14ac:dyDescent="0.25">
      <c r="A1352" s="180" t="s">
        <v>2818</v>
      </c>
      <c r="B1352" s="188" t="s">
        <v>2819</v>
      </c>
      <c r="C1352" s="188"/>
      <c r="D1352" s="176" t="s">
        <v>56</v>
      </c>
      <c r="E1352" s="189">
        <v>40998</v>
      </c>
      <c r="F1352" s="178" t="s">
        <v>57</v>
      </c>
      <c r="G1352" s="180"/>
      <c r="H1352" s="180" t="s">
        <v>58</v>
      </c>
      <c r="I1352" s="180"/>
      <c r="J1352" s="187"/>
      <c r="K1352" s="191"/>
      <c r="L1352" s="180" t="s">
        <v>92</v>
      </c>
      <c r="M1352" s="180" t="s">
        <v>18</v>
      </c>
      <c r="N1352" s="184">
        <v>12099.56</v>
      </c>
      <c r="O1352" s="248">
        <v>13310</v>
      </c>
      <c r="P1352" s="184">
        <v>0</v>
      </c>
      <c r="Q1352" s="250">
        <v>10280</v>
      </c>
      <c r="R1352" s="184">
        <v>13310</v>
      </c>
      <c r="S1352" s="184"/>
      <c r="T1352" s="192">
        <v>40969</v>
      </c>
      <c r="U1352" s="193">
        <v>1</v>
      </c>
      <c r="V1352" s="39"/>
      <c r="W1352" s="36">
        <v>10280</v>
      </c>
      <c r="X1352" s="37">
        <v>0</v>
      </c>
      <c r="Y1352" s="38" t="s">
        <v>61</v>
      </c>
      <c r="Z1352" s="36">
        <v>0</v>
      </c>
      <c r="AA1352" s="164">
        <v>9.9999999999999867E-2</v>
      </c>
      <c r="AC1352" s="165"/>
    </row>
    <row r="1353" spans="1:29" ht="15.75" x14ac:dyDescent="0.25">
      <c r="A1353" s="180" t="s">
        <v>2818</v>
      </c>
      <c r="B1353" s="188" t="s">
        <v>2820</v>
      </c>
      <c r="C1353" s="188"/>
      <c r="D1353" s="176" t="s">
        <v>56</v>
      </c>
      <c r="E1353" s="189">
        <v>41037</v>
      </c>
      <c r="F1353" s="178" t="s">
        <v>57</v>
      </c>
      <c r="G1353" s="180"/>
      <c r="H1353" s="180" t="s">
        <v>58</v>
      </c>
      <c r="I1353" s="180"/>
      <c r="J1353" s="187"/>
      <c r="K1353" s="191"/>
      <c r="L1353" s="180" t="s">
        <v>92</v>
      </c>
      <c r="M1353" s="180" t="s">
        <v>18</v>
      </c>
      <c r="N1353" s="184">
        <v>3414.48</v>
      </c>
      <c r="O1353" s="248">
        <v>3760</v>
      </c>
      <c r="P1353" s="184">
        <v>0</v>
      </c>
      <c r="Q1353" s="250">
        <v>2901</v>
      </c>
      <c r="R1353" s="184">
        <v>3760</v>
      </c>
      <c r="S1353" s="184"/>
      <c r="T1353" s="192">
        <v>41030</v>
      </c>
      <c r="U1353" s="193">
        <v>1</v>
      </c>
      <c r="V1353" s="39"/>
      <c r="W1353" s="36">
        <v>2901</v>
      </c>
      <c r="X1353" s="37">
        <v>0</v>
      </c>
      <c r="Y1353" s="38" t="s">
        <v>61</v>
      </c>
      <c r="Z1353" s="36">
        <v>0</v>
      </c>
      <c r="AA1353" s="164">
        <v>0.1000009664730499</v>
      </c>
      <c r="AC1353" s="165"/>
    </row>
    <row r="1354" spans="1:29" ht="15.75" x14ac:dyDescent="0.25">
      <c r="A1354" s="180" t="s">
        <v>2818</v>
      </c>
      <c r="B1354" s="188" t="s">
        <v>2821</v>
      </c>
      <c r="C1354" s="188"/>
      <c r="D1354" s="176" t="s">
        <v>56</v>
      </c>
      <c r="E1354" s="189">
        <v>41047</v>
      </c>
      <c r="F1354" s="178" t="s">
        <v>57</v>
      </c>
      <c r="G1354" s="180"/>
      <c r="H1354" s="180" t="s">
        <v>58</v>
      </c>
      <c r="I1354" s="180"/>
      <c r="J1354" s="187"/>
      <c r="K1354" s="191"/>
      <c r="L1354" s="180" t="s">
        <v>92</v>
      </c>
      <c r="M1354" s="180" t="s">
        <v>18</v>
      </c>
      <c r="N1354" s="184">
        <v>2991.93</v>
      </c>
      <c r="O1354" s="248">
        <v>3290</v>
      </c>
      <c r="P1354" s="184">
        <v>0</v>
      </c>
      <c r="Q1354" s="250">
        <v>2542</v>
      </c>
      <c r="R1354" s="184">
        <v>3290</v>
      </c>
      <c r="S1354" s="184"/>
      <c r="T1354" s="192">
        <v>41030</v>
      </c>
      <c r="U1354" s="193">
        <v>1</v>
      </c>
      <c r="V1354" s="39"/>
      <c r="W1354" s="36">
        <v>2542</v>
      </c>
      <c r="X1354" s="37">
        <v>0</v>
      </c>
      <c r="Y1354" s="38" t="s">
        <v>61</v>
      </c>
      <c r="Z1354" s="36">
        <v>0</v>
      </c>
      <c r="AA1354" s="164">
        <v>9.9998529379324408E-2</v>
      </c>
      <c r="AC1354" s="165"/>
    </row>
    <row r="1355" spans="1:29" ht="15.75" x14ac:dyDescent="0.25">
      <c r="A1355" s="180" t="s">
        <v>2818</v>
      </c>
      <c r="B1355" s="188" t="s">
        <v>2822</v>
      </c>
      <c r="C1355" s="188"/>
      <c r="D1355" s="176" t="s">
        <v>56</v>
      </c>
      <c r="E1355" s="189">
        <v>41116</v>
      </c>
      <c r="F1355" s="178" t="s">
        <v>57</v>
      </c>
      <c r="G1355" s="180"/>
      <c r="H1355" s="180" t="s">
        <v>58</v>
      </c>
      <c r="I1355" s="180"/>
      <c r="J1355" s="187"/>
      <c r="K1355" s="191"/>
      <c r="L1355" s="180" t="s">
        <v>92</v>
      </c>
      <c r="M1355" s="180" t="s">
        <v>18</v>
      </c>
      <c r="N1355" s="184">
        <v>3013.12</v>
      </c>
      <c r="O1355" s="248">
        <v>3310</v>
      </c>
      <c r="P1355" s="184">
        <v>0</v>
      </c>
      <c r="Q1355" s="250">
        <v>2560</v>
      </c>
      <c r="R1355" s="184">
        <v>3310</v>
      </c>
      <c r="S1355" s="184"/>
      <c r="T1355" s="192">
        <v>41091</v>
      </c>
      <c r="U1355" s="193">
        <v>1</v>
      </c>
      <c r="V1355" s="39"/>
      <c r="W1355" s="36">
        <v>2560</v>
      </c>
      <c r="X1355" s="37">
        <v>0</v>
      </c>
      <c r="Y1355" s="38" t="s">
        <v>61</v>
      </c>
      <c r="Z1355" s="36">
        <v>0</v>
      </c>
      <c r="AA1355" s="164">
        <v>9.9999999999999867E-2</v>
      </c>
      <c r="AC1355" s="165"/>
    </row>
    <row r="1356" spans="1:29" ht="15.75" x14ac:dyDescent="0.25">
      <c r="A1356" s="180" t="s">
        <v>2818</v>
      </c>
      <c r="B1356" s="188" t="s">
        <v>2823</v>
      </c>
      <c r="C1356" s="188"/>
      <c r="D1356" s="176" t="s">
        <v>56</v>
      </c>
      <c r="E1356" s="189">
        <v>41149</v>
      </c>
      <c r="F1356" s="178" t="s">
        <v>57</v>
      </c>
      <c r="G1356" s="180"/>
      <c r="H1356" s="180" t="s">
        <v>58</v>
      </c>
      <c r="I1356" s="180"/>
      <c r="J1356" s="187"/>
      <c r="K1356" s="191"/>
      <c r="L1356" s="180" t="s">
        <v>92</v>
      </c>
      <c r="M1356" s="180" t="s">
        <v>18</v>
      </c>
      <c r="N1356" s="184">
        <v>2909.54</v>
      </c>
      <c r="O1356" s="248">
        <v>3200</v>
      </c>
      <c r="P1356" s="184">
        <v>0</v>
      </c>
      <c r="Q1356" s="250">
        <v>2472</v>
      </c>
      <c r="R1356" s="184">
        <v>3200</v>
      </c>
      <c r="S1356" s="184"/>
      <c r="T1356" s="192">
        <v>41122</v>
      </c>
      <c r="U1356" s="193">
        <v>1</v>
      </c>
      <c r="V1356" s="39"/>
      <c r="W1356" s="36">
        <v>2472</v>
      </c>
      <c r="X1356" s="37">
        <v>0</v>
      </c>
      <c r="Y1356" s="38" t="s">
        <v>61</v>
      </c>
      <c r="Z1356" s="36">
        <v>0</v>
      </c>
      <c r="AA1356" s="164">
        <v>9.9998487735535102E-2</v>
      </c>
      <c r="AC1356" s="165"/>
    </row>
    <row r="1357" spans="1:29" ht="15.75" x14ac:dyDescent="0.25">
      <c r="A1357" s="180" t="s">
        <v>2818</v>
      </c>
      <c r="B1357" s="188" t="s">
        <v>2824</v>
      </c>
      <c r="C1357" s="188"/>
      <c r="D1357" s="176" t="s">
        <v>56</v>
      </c>
      <c r="E1357" s="189">
        <v>41137</v>
      </c>
      <c r="F1357" s="178" t="s">
        <v>57</v>
      </c>
      <c r="G1357" s="180"/>
      <c r="H1357" s="180" t="s">
        <v>58</v>
      </c>
      <c r="I1357" s="180"/>
      <c r="J1357" s="187"/>
      <c r="K1357" s="191"/>
      <c r="L1357" s="180" t="s">
        <v>92</v>
      </c>
      <c r="M1357" s="180" t="s">
        <v>18</v>
      </c>
      <c r="N1357" s="184">
        <v>2827.17</v>
      </c>
      <c r="O1357" s="248">
        <v>3110</v>
      </c>
      <c r="P1357" s="184">
        <v>0</v>
      </c>
      <c r="Q1357" s="250">
        <v>2402.0100000000002</v>
      </c>
      <c r="R1357" s="184">
        <v>3110</v>
      </c>
      <c r="S1357" s="184"/>
      <c r="T1357" s="192">
        <v>41122</v>
      </c>
      <c r="U1357" s="193">
        <v>1</v>
      </c>
      <c r="V1357" s="39"/>
      <c r="W1357" s="36">
        <v>2402.0100000000002</v>
      </c>
      <c r="X1357" s="37">
        <v>0</v>
      </c>
      <c r="Y1357" s="38" t="s">
        <v>61</v>
      </c>
      <c r="Z1357" s="36">
        <v>0</v>
      </c>
      <c r="AA1357" s="164">
        <v>0.10000164581788895</v>
      </c>
      <c r="AC1357" s="165"/>
    </row>
    <row r="1358" spans="1:29" ht="15.75" x14ac:dyDescent="0.25">
      <c r="A1358" s="180" t="s">
        <v>2825</v>
      </c>
      <c r="B1358" s="188" t="s">
        <v>2826</v>
      </c>
      <c r="C1358" s="188"/>
      <c r="D1358" s="176" t="s">
        <v>56</v>
      </c>
      <c r="E1358" s="189">
        <v>40787</v>
      </c>
      <c r="F1358" s="178" t="s">
        <v>57</v>
      </c>
      <c r="G1358" s="180"/>
      <c r="H1358" s="180" t="s">
        <v>58</v>
      </c>
      <c r="I1358" s="180"/>
      <c r="J1358" s="187"/>
      <c r="K1358" s="191"/>
      <c r="L1358" s="180" t="s">
        <v>92</v>
      </c>
      <c r="M1358" s="180" t="s">
        <v>18</v>
      </c>
      <c r="N1358" s="184">
        <v>4884.0776699029129</v>
      </c>
      <c r="O1358" s="248">
        <v>5530</v>
      </c>
      <c r="P1358" s="184">
        <v>0</v>
      </c>
      <c r="Q1358" s="250">
        <v>3952</v>
      </c>
      <c r="R1358" s="184">
        <v>5530</v>
      </c>
      <c r="S1358" s="184"/>
      <c r="T1358" s="192">
        <v>40787</v>
      </c>
      <c r="U1358" s="193">
        <v>1</v>
      </c>
      <c r="V1358" s="39"/>
      <c r="W1358" s="36">
        <v>3952</v>
      </c>
      <c r="X1358" s="37">
        <v>0</v>
      </c>
      <c r="Y1358" s="38" t="s">
        <v>61</v>
      </c>
      <c r="Z1358" s="36">
        <v>0</v>
      </c>
      <c r="AA1358" s="164">
        <v>9.999965538912714E-2</v>
      </c>
      <c r="AC1358" s="165"/>
    </row>
    <row r="1359" spans="1:29" ht="15.75" x14ac:dyDescent="0.25">
      <c r="A1359" s="180" t="s">
        <v>2827</v>
      </c>
      <c r="B1359" s="188" t="s">
        <v>2828</v>
      </c>
      <c r="C1359" s="188"/>
      <c r="D1359" s="176" t="s">
        <v>56</v>
      </c>
      <c r="E1359" s="189">
        <v>40756</v>
      </c>
      <c r="F1359" s="178" t="s">
        <v>57</v>
      </c>
      <c r="G1359" s="180"/>
      <c r="H1359" s="180" t="s">
        <v>58</v>
      </c>
      <c r="I1359" s="180"/>
      <c r="J1359" s="187"/>
      <c r="K1359" s="191">
        <v>40785</v>
      </c>
      <c r="L1359" s="180" t="s">
        <v>92</v>
      </c>
      <c r="M1359" s="180" t="s">
        <v>18</v>
      </c>
      <c r="N1359" s="184">
        <v>4038.7572815533986</v>
      </c>
      <c r="O1359" s="184">
        <v>4580</v>
      </c>
      <c r="P1359" s="184">
        <v>0</v>
      </c>
      <c r="Q1359" s="250">
        <v>3268</v>
      </c>
      <c r="R1359" s="184">
        <v>4580</v>
      </c>
      <c r="S1359" s="184"/>
      <c r="T1359" s="192">
        <v>40756</v>
      </c>
      <c r="U1359" s="193">
        <v>1</v>
      </c>
      <c r="V1359" s="39"/>
      <c r="W1359" s="36">
        <v>3268</v>
      </c>
      <c r="X1359" s="37">
        <v>0</v>
      </c>
      <c r="Y1359" s="38" t="s">
        <v>61</v>
      </c>
      <c r="Z1359" s="36">
        <v>0</v>
      </c>
      <c r="AA1359" s="164">
        <v>9.9999858795379648E-2</v>
      </c>
      <c r="AC1359" s="165"/>
    </row>
    <row r="1360" spans="1:29" ht="15.75" x14ac:dyDescent="0.25">
      <c r="A1360" s="180" t="s">
        <v>2829</v>
      </c>
      <c r="B1360" s="188" t="s">
        <v>2830</v>
      </c>
      <c r="C1360" s="188"/>
      <c r="D1360" s="176" t="s">
        <v>56</v>
      </c>
      <c r="E1360" s="189">
        <v>40756</v>
      </c>
      <c r="F1360" s="178" t="s">
        <v>57</v>
      </c>
      <c r="G1360" s="180"/>
      <c r="H1360" s="180" t="s">
        <v>58</v>
      </c>
      <c r="I1360" s="180"/>
      <c r="J1360" s="187"/>
      <c r="K1360" s="191">
        <v>40798</v>
      </c>
      <c r="L1360" s="180" t="s">
        <v>92</v>
      </c>
      <c r="M1360" s="180" t="s">
        <v>18</v>
      </c>
      <c r="N1360" s="184">
        <v>6551.2427184466023</v>
      </c>
      <c r="O1360" s="184">
        <v>7420</v>
      </c>
      <c r="P1360" s="184">
        <v>0</v>
      </c>
      <c r="Q1360" s="184">
        <v>5301</v>
      </c>
      <c r="R1360" s="184">
        <v>7420</v>
      </c>
      <c r="S1360" s="184"/>
      <c r="T1360" s="192">
        <v>40756</v>
      </c>
      <c r="U1360" s="193">
        <v>1</v>
      </c>
      <c r="V1360" s="39"/>
      <c r="W1360" s="36">
        <v>5301</v>
      </c>
      <c r="X1360" s="37">
        <v>0</v>
      </c>
      <c r="Y1360" s="38" t="s">
        <v>61</v>
      </c>
      <c r="Z1360" s="36">
        <v>0</v>
      </c>
      <c r="AA1360" s="164">
        <v>0.10000031372549234</v>
      </c>
      <c r="AC1360" s="165"/>
    </row>
    <row r="1361" spans="1:29" ht="15.75" x14ac:dyDescent="0.25">
      <c r="A1361" s="180" t="s">
        <v>2831</v>
      </c>
      <c r="B1361" s="188" t="s">
        <v>2832</v>
      </c>
      <c r="C1361" s="188"/>
      <c r="D1361" s="176" t="s">
        <v>56</v>
      </c>
      <c r="E1361" s="189">
        <v>40787</v>
      </c>
      <c r="F1361" s="178" t="s">
        <v>57</v>
      </c>
      <c r="G1361" s="180"/>
      <c r="H1361" s="180" t="s">
        <v>58</v>
      </c>
      <c r="I1361" s="180"/>
      <c r="J1361" s="187"/>
      <c r="K1361" s="191">
        <v>40809</v>
      </c>
      <c r="L1361" s="180" t="s">
        <v>92</v>
      </c>
      <c r="M1361" s="180" t="s">
        <v>18</v>
      </c>
      <c r="N1361" s="184">
        <v>4892.728155339807</v>
      </c>
      <c r="O1361" s="184">
        <v>5540</v>
      </c>
      <c r="P1361" s="184">
        <v>0</v>
      </c>
      <c r="Q1361" s="184">
        <v>3959</v>
      </c>
      <c r="R1361" s="250">
        <v>5540</v>
      </c>
      <c r="S1361" s="184"/>
      <c r="T1361" s="192">
        <v>40787</v>
      </c>
      <c r="U1361" s="193">
        <v>1</v>
      </c>
      <c r="V1361" s="39"/>
      <c r="W1361" s="36">
        <v>3959</v>
      </c>
      <c r="X1361" s="37">
        <v>0</v>
      </c>
      <c r="Y1361" s="38" t="s">
        <v>61</v>
      </c>
      <c r="Z1361" s="36">
        <v>0</v>
      </c>
      <c r="AA1361" s="164">
        <v>9.9999551553806354E-2</v>
      </c>
      <c r="AC1361" s="165"/>
    </row>
    <row r="1362" spans="1:29" ht="15.75" x14ac:dyDescent="0.25">
      <c r="A1362" s="180" t="s">
        <v>2833</v>
      </c>
      <c r="B1362" s="188" t="s">
        <v>2834</v>
      </c>
      <c r="C1362" s="188"/>
      <c r="D1362" s="176" t="s">
        <v>56</v>
      </c>
      <c r="E1362" s="189">
        <v>40807</v>
      </c>
      <c r="F1362" s="178" t="s">
        <v>57</v>
      </c>
      <c r="G1362" s="180"/>
      <c r="H1362" s="180" t="s">
        <v>58</v>
      </c>
      <c r="I1362" s="180"/>
      <c r="J1362" s="187"/>
      <c r="K1362" s="191"/>
      <c r="L1362" s="180" t="s">
        <v>92</v>
      </c>
      <c r="M1362" s="180" t="s">
        <v>18</v>
      </c>
      <c r="N1362" s="184">
        <v>2124.4271844660193</v>
      </c>
      <c r="O1362" s="248">
        <v>2410</v>
      </c>
      <c r="P1362" s="184">
        <v>0</v>
      </c>
      <c r="Q1362" s="250">
        <v>1719</v>
      </c>
      <c r="R1362" s="184">
        <v>2410</v>
      </c>
      <c r="S1362" s="184"/>
      <c r="T1362" s="192">
        <v>40787</v>
      </c>
      <c r="U1362" s="193">
        <v>1</v>
      </c>
      <c r="V1362" s="39"/>
      <c r="W1362" s="36">
        <v>1719</v>
      </c>
      <c r="X1362" s="37">
        <v>0</v>
      </c>
      <c r="Y1362" s="38" t="s">
        <v>61</v>
      </c>
      <c r="Z1362" s="36">
        <v>0</v>
      </c>
      <c r="AA1362" s="164">
        <v>0.10000053563293831</v>
      </c>
      <c r="AC1362" s="165"/>
    </row>
    <row r="1363" spans="1:29" ht="15.75" x14ac:dyDescent="0.25">
      <c r="A1363" s="180" t="s">
        <v>2835</v>
      </c>
      <c r="B1363" s="188" t="s">
        <v>2836</v>
      </c>
      <c r="C1363" s="188"/>
      <c r="D1363" s="176" t="s">
        <v>56</v>
      </c>
      <c r="E1363" s="189">
        <v>40837</v>
      </c>
      <c r="F1363" s="178" t="s">
        <v>57</v>
      </c>
      <c r="G1363" s="180"/>
      <c r="H1363" s="180" t="s">
        <v>58</v>
      </c>
      <c r="I1363" s="180"/>
      <c r="J1363" s="187"/>
      <c r="K1363" s="191"/>
      <c r="L1363" s="180" t="s">
        <v>60</v>
      </c>
      <c r="M1363" s="180" t="s">
        <v>12</v>
      </c>
      <c r="N1363" s="184">
        <v>4301.9902912621365</v>
      </c>
      <c r="O1363" s="248">
        <v>0</v>
      </c>
      <c r="P1363" s="184">
        <v>0</v>
      </c>
      <c r="Q1363" s="250">
        <v>3481</v>
      </c>
      <c r="R1363" s="184">
        <v>4870</v>
      </c>
      <c r="S1363" s="184"/>
      <c r="T1363" s="192">
        <v>40817</v>
      </c>
      <c r="U1363" s="193" t="s">
        <v>57</v>
      </c>
      <c r="V1363" s="39"/>
      <c r="W1363" s="36">
        <v>3481</v>
      </c>
      <c r="X1363" s="37">
        <v>0</v>
      </c>
      <c r="Y1363" s="38" t="s">
        <v>61</v>
      </c>
      <c r="Z1363" s="36">
        <v>0</v>
      </c>
      <c r="AA1363" s="164">
        <v>9.9999090047130146E-2</v>
      </c>
      <c r="AC1363" s="165"/>
    </row>
    <row r="1364" spans="1:29" ht="15.75" x14ac:dyDescent="0.25">
      <c r="A1364" s="180" t="s">
        <v>2837</v>
      </c>
      <c r="B1364" s="188" t="s">
        <v>2838</v>
      </c>
      <c r="C1364" s="188"/>
      <c r="D1364" s="176" t="s">
        <v>56</v>
      </c>
      <c r="E1364" s="189">
        <v>41463</v>
      </c>
      <c r="F1364" s="178" t="s">
        <v>57</v>
      </c>
      <c r="G1364" s="180"/>
      <c r="H1364" s="180" t="s">
        <v>58</v>
      </c>
      <c r="I1364" s="180"/>
      <c r="J1364" s="187"/>
      <c r="K1364" s="191"/>
      <c r="L1364" s="180" t="s">
        <v>92</v>
      </c>
      <c r="M1364" s="180" t="s">
        <v>18</v>
      </c>
      <c r="N1364" s="184">
        <v>3977.08</v>
      </c>
      <c r="O1364" s="248">
        <v>4370</v>
      </c>
      <c r="P1364" s="184">
        <v>0</v>
      </c>
      <c r="Q1364" s="250">
        <v>3379</v>
      </c>
      <c r="R1364" s="184">
        <v>4370</v>
      </c>
      <c r="S1364" s="184"/>
      <c r="T1364" s="192">
        <v>41456</v>
      </c>
      <c r="U1364" s="193">
        <v>1</v>
      </c>
      <c r="V1364" s="39"/>
      <c r="W1364" s="36">
        <v>3379</v>
      </c>
      <c r="X1364" s="37">
        <v>0</v>
      </c>
      <c r="Y1364" s="38" t="s">
        <v>61</v>
      </c>
      <c r="Z1364" s="36">
        <v>0</v>
      </c>
      <c r="AA1364" s="164">
        <v>9.9999170246132474E-2</v>
      </c>
      <c r="AC1364" s="165"/>
    </row>
    <row r="1365" spans="1:29" ht="15.75" x14ac:dyDescent="0.25">
      <c r="A1365" s="180" t="s">
        <v>2837</v>
      </c>
      <c r="B1365" s="188" t="s">
        <v>2839</v>
      </c>
      <c r="C1365" s="188"/>
      <c r="D1365" s="176" t="s">
        <v>56</v>
      </c>
      <c r="E1365" s="189">
        <v>41466</v>
      </c>
      <c r="F1365" s="178" t="s">
        <v>57</v>
      </c>
      <c r="G1365" s="180"/>
      <c r="H1365" s="180" t="s">
        <v>58</v>
      </c>
      <c r="I1365" s="180"/>
      <c r="J1365" s="187"/>
      <c r="K1365" s="191"/>
      <c r="L1365" s="180" t="s">
        <v>92</v>
      </c>
      <c r="M1365" s="180" t="s">
        <v>18</v>
      </c>
      <c r="N1365" s="184">
        <v>2047.98</v>
      </c>
      <c r="O1365" s="248">
        <v>2250</v>
      </c>
      <c r="P1365" s="184">
        <v>0</v>
      </c>
      <c r="Q1365" s="184">
        <v>1740</v>
      </c>
      <c r="R1365" s="184">
        <v>2250</v>
      </c>
      <c r="S1365" s="184"/>
      <c r="T1365" s="192">
        <v>41456</v>
      </c>
      <c r="U1365" s="193">
        <v>1</v>
      </c>
      <c r="V1365" s="39"/>
      <c r="W1365" s="36">
        <v>1740</v>
      </c>
      <c r="X1365" s="37">
        <v>0</v>
      </c>
      <c r="Y1365" s="38" t="s">
        <v>61</v>
      </c>
      <c r="Z1365" s="36">
        <v>0</v>
      </c>
      <c r="AA1365" s="164">
        <v>0.10000000000000009</v>
      </c>
      <c r="AC1365" s="165"/>
    </row>
    <row r="1366" spans="1:29" ht="15.75" x14ac:dyDescent="0.25">
      <c r="A1366" s="180" t="s">
        <v>2837</v>
      </c>
      <c r="B1366" s="188" t="s">
        <v>2840</v>
      </c>
      <c r="C1366" s="188"/>
      <c r="D1366" s="176" t="s">
        <v>56</v>
      </c>
      <c r="E1366" s="189">
        <v>41478</v>
      </c>
      <c r="F1366" s="178" t="s">
        <v>57</v>
      </c>
      <c r="G1366" s="180"/>
      <c r="H1366" s="180" t="s">
        <v>58</v>
      </c>
      <c r="I1366" s="180"/>
      <c r="J1366" s="187"/>
      <c r="K1366" s="191"/>
      <c r="L1366" s="180" t="s">
        <v>92</v>
      </c>
      <c r="M1366" s="180" t="s">
        <v>18</v>
      </c>
      <c r="N1366" s="184">
        <v>2047.98</v>
      </c>
      <c r="O1366" s="248">
        <v>2250</v>
      </c>
      <c r="P1366" s="184">
        <v>0</v>
      </c>
      <c r="Q1366" s="184">
        <v>1740</v>
      </c>
      <c r="R1366" s="184">
        <v>2250</v>
      </c>
      <c r="S1366" s="184"/>
      <c r="T1366" s="192">
        <v>41456</v>
      </c>
      <c r="U1366" s="193">
        <v>1</v>
      </c>
      <c r="V1366" s="39"/>
      <c r="W1366" s="36">
        <v>1740</v>
      </c>
      <c r="X1366" s="37">
        <v>0</v>
      </c>
      <c r="Y1366" s="38" t="s">
        <v>61</v>
      </c>
      <c r="Z1366" s="36">
        <v>0</v>
      </c>
      <c r="AA1366" s="164">
        <v>0.10000000000000009</v>
      </c>
      <c r="AC1366" s="165"/>
    </row>
    <row r="1367" spans="1:29" ht="15.75" x14ac:dyDescent="0.25">
      <c r="A1367" s="180" t="s">
        <v>2837</v>
      </c>
      <c r="B1367" s="188" t="s">
        <v>2841</v>
      </c>
      <c r="C1367" s="188"/>
      <c r="D1367" s="176" t="s">
        <v>56</v>
      </c>
      <c r="E1367" s="189">
        <v>41478</v>
      </c>
      <c r="F1367" s="178" t="s">
        <v>57</v>
      </c>
      <c r="G1367" s="180"/>
      <c r="H1367" s="180" t="s">
        <v>58</v>
      </c>
      <c r="I1367" s="180"/>
      <c r="J1367" s="187"/>
      <c r="K1367" s="191"/>
      <c r="L1367" s="180" t="s">
        <v>92</v>
      </c>
      <c r="M1367" s="180" t="s">
        <v>18</v>
      </c>
      <c r="N1367" s="184">
        <v>7077.3</v>
      </c>
      <c r="O1367" s="184">
        <v>7790</v>
      </c>
      <c r="P1367" s="184">
        <v>0</v>
      </c>
      <c r="Q1367" s="184">
        <v>6013</v>
      </c>
      <c r="R1367" s="184">
        <v>7790</v>
      </c>
      <c r="S1367" s="184"/>
      <c r="T1367" s="192">
        <v>41456</v>
      </c>
      <c r="U1367" s="193">
        <v>1</v>
      </c>
      <c r="V1367" s="39" t="s">
        <v>189</v>
      </c>
      <c r="W1367" s="36">
        <v>6013</v>
      </c>
      <c r="X1367" s="37">
        <v>0</v>
      </c>
      <c r="Y1367" s="38" t="s">
        <v>61</v>
      </c>
      <c r="Z1367" s="36">
        <v>0</v>
      </c>
      <c r="AA1367" s="164">
        <v>9.9999844573517516E-2</v>
      </c>
      <c r="AC1367" s="165"/>
    </row>
    <row r="1368" spans="1:29" ht="15.75" x14ac:dyDescent="0.25">
      <c r="A1368" s="180" t="s">
        <v>2837</v>
      </c>
      <c r="B1368" s="188" t="s">
        <v>2842</v>
      </c>
      <c r="C1368" s="188"/>
      <c r="D1368" s="176" t="s">
        <v>56</v>
      </c>
      <c r="E1368" s="189">
        <v>41493</v>
      </c>
      <c r="F1368" s="178" t="s">
        <v>57</v>
      </c>
      <c r="G1368" s="180"/>
      <c r="H1368" s="180" t="s">
        <v>58</v>
      </c>
      <c r="I1368" s="180"/>
      <c r="J1368" s="187"/>
      <c r="K1368" s="191"/>
      <c r="L1368" s="180" t="s">
        <v>92</v>
      </c>
      <c r="M1368" s="180" t="s">
        <v>18</v>
      </c>
      <c r="N1368" s="184">
        <v>3372.11</v>
      </c>
      <c r="O1368" s="184">
        <v>3710</v>
      </c>
      <c r="P1368" s="184">
        <v>0</v>
      </c>
      <c r="Q1368" s="184">
        <v>2865</v>
      </c>
      <c r="R1368" s="184">
        <v>3710</v>
      </c>
      <c r="S1368" s="184"/>
      <c r="T1368" s="192">
        <v>41487</v>
      </c>
      <c r="U1368" s="193">
        <v>1</v>
      </c>
      <c r="V1368" s="39"/>
      <c r="W1368" s="36">
        <v>2865</v>
      </c>
      <c r="X1368" s="37">
        <v>0</v>
      </c>
      <c r="Y1368" s="38" t="s">
        <v>61</v>
      </c>
      <c r="Z1368" s="36">
        <v>0</v>
      </c>
      <c r="AA1368" s="164">
        <v>0.10000163102868975</v>
      </c>
      <c r="AC1368" s="165"/>
    </row>
    <row r="1369" spans="1:29" ht="15.75" x14ac:dyDescent="0.25">
      <c r="A1369" s="180" t="s">
        <v>2837</v>
      </c>
      <c r="B1369" s="188" t="s">
        <v>2843</v>
      </c>
      <c r="C1369" s="188"/>
      <c r="D1369" s="176" t="s">
        <v>56</v>
      </c>
      <c r="E1369" s="189">
        <v>41506</v>
      </c>
      <c r="F1369" s="178" t="s">
        <v>57</v>
      </c>
      <c r="G1369" s="180"/>
      <c r="H1369" s="180" t="s">
        <v>58</v>
      </c>
      <c r="I1369" s="180"/>
      <c r="J1369" s="187"/>
      <c r="K1369" s="191"/>
      <c r="L1369" s="180" t="s">
        <v>92</v>
      </c>
      <c r="M1369" s="180" t="s">
        <v>18</v>
      </c>
      <c r="N1369" s="184">
        <v>6459.38</v>
      </c>
      <c r="O1369" s="184">
        <v>7110</v>
      </c>
      <c r="P1369" s="184">
        <v>0</v>
      </c>
      <c r="Q1369" s="184">
        <v>5488</v>
      </c>
      <c r="R1369" s="184">
        <v>7110</v>
      </c>
      <c r="S1369" s="184"/>
      <c r="T1369" s="192">
        <v>41487</v>
      </c>
      <c r="U1369" s="193">
        <v>1</v>
      </c>
      <c r="V1369" s="39" t="s">
        <v>589</v>
      </c>
      <c r="W1369" s="36">
        <v>5488</v>
      </c>
      <c r="X1369" s="37">
        <v>0</v>
      </c>
      <c r="Y1369" s="38" t="s">
        <v>61</v>
      </c>
      <c r="Z1369" s="36">
        <v>0</v>
      </c>
      <c r="AA1369" s="164">
        <v>0.10000068118034933</v>
      </c>
      <c r="AC1369" s="165"/>
    </row>
    <row r="1370" spans="1:29" ht="15.75" x14ac:dyDescent="0.25">
      <c r="A1370" s="180" t="s">
        <v>2837</v>
      </c>
      <c r="B1370" s="188" t="s">
        <v>2844</v>
      </c>
      <c r="C1370" s="188"/>
      <c r="D1370" s="176" t="s">
        <v>56</v>
      </c>
      <c r="E1370" s="189">
        <v>41505</v>
      </c>
      <c r="F1370" s="178" t="s">
        <v>57</v>
      </c>
      <c r="G1370" s="180"/>
      <c r="H1370" s="180" t="s">
        <v>58</v>
      </c>
      <c r="I1370" s="180"/>
      <c r="J1370" s="187"/>
      <c r="K1370" s="191"/>
      <c r="L1370" s="180" t="s">
        <v>92</v>
      </c>
      <c r="M1370" s="180" t="s">
        <v>18</v>
      </c>
      <c r="N1370" s="184">
        <v>3164.95</v>
      </c>
      <c r="O1370" s="184">
        <v>3480</v>
      </c>
      <c r="P1370" s="184">
        <v>0</v>
      </c>
      <c r="Q1370" s="184">
        <v>2689</v>
      </c>
      <c r="R1370" s="184">
        <v>3480</v>
      </c>
      <c r="S1370" s="184"/>
      <c r="T1370" s="192">
        <v>41487</v>
      </c>
      <c r="U1370" s="193">
        <v>1</v>
      </c>
      <c r="V1370" s="39"/>
      <c r="W1370" s="36">
        <v>2689</v>
      </c>
      <c r="X1370" s="37">
        <v>0</v>
      </c>
      <c r="Y1370" s="38" t="s">
        <v>61</v>
      </c>
      <c r="Z1370" s="36">
        <v>0</v>
      </c>
      <c r="AA1370" s="164">
        <v>9.9998957330487803E-2</v>
      </c>
      <c r="AC1370" s="165"/>
    </row>
    <row r="1371" spans="1:29" ht="15.75" x14ac:dyDescent="0.25">
      <c r="A1371" s="180" t="s">
        <v>2837</v>
      </c>
      <c r="B1371" s="188" t="s">
        <v>2845</v>
      </c>
      <c r="C1371" s="188"/>
      <c r="D1371" s="176" t="s">
        <v>56</v>
      </c>
      <c r="E1371" s="189">
        <v>41505</v>
      </c>
      <c r="F1371" s="178" t="s">
        <v>57</v>
      </c>
      <c r="G1371" s="180"/>
      <c r="H1371" s="180" t="s">
        <v>58</v>
      </c>
      <c r="I1371" s="180"/>
      <c r="J1371" s="187"/>
      <c r="K1371" s="191"/>
      <c r="L1371" s="180" t="s">
        <v>92</v>
      </c>
      <c r="M1371" s="180" t="s">
        <v>18</v>
      </c>
      <c r="N1371" s="184">
        <v>3031.95</v>
      </c>
      <c r="O1371" s="184">
        <v>3340</v>
      </c>
      <c r="P1371" s="184">
        <v>0</v>
      </c>
      <c r="Q1371" s="184">
        <v>2576</v>
      </c>
      <c r="R1371" s="184">
        <v>3340</v>
      </c>
      <c r="S1371" s="184"/>
      <c r="T1371" s="192">
        <v>41487</v>
      </c>
      <c r="U1371" s="193">
        <v>1</v>
      </c>
      <c r="V1371" s="39"/>
      <c r="W1371" s="36">
        <v>2576</v>
      </c>
      <c r="X1371" s="37">
        <v>0</v>
      </c>
      <c r="Y1371" s="38" t="s">
        <v>61</v>
      </c>
      <c r="Z1371" s="36">
        <v>0</v>
      </c>
      <c r="AA1371" s="164">
        <v>9.9999274394845017E-2</v>
      </c>
      <c r="AC1371" s="165"/>
    </row>
    <row r="1372" spans="1:29" ht="15.75" x14ac:dyDescent="0.25">
      <c r="A1372" s="180" t="s">
        <v>2837</v>
      </c>
      <c r="B1372" s="188" t="s">
        <v>2846</v>
      </c>
      <c r="C1372" s="188"/>
      <c r="D1372" s="176" t="s">
        <v>56</v>
      </c>
      <c r="E1372" s="189">
        <v>41522</v>
      </c>
      <c r="F1372" s="178" t="s">
        <v>57</v>
      </c>
      <c r="G1372" s="180"/>
      <c r="H1372" s="180" t="s">
        <v>58</v>
      </c>
      <c r="I1372" s="180"/>
      <c r="J1372" s="187"/>
      <c r="K1372" s="191"/>
      <c r="L1372" s="180" t="s">
        <v>92</v>
      </c>
      <c r="M1372" s="180" t="s">
        <v>18</v>
      </c>
      <c r="N1372" s="184">
        <v>2528.1999999999998</v>
      </c>
      <c r="O1372" s="184">
        <v>2780</v>
      </c>
      <c r="P1372" s="184">
        <v>0</v>
      </c>
      <c r="Q1372" s="184">
        <v>2148</v>
      </c>
      <c r="R1372" s="184">
        <v>2780</v>
      </c>
      <c r="S1372" s="184"/>
      <c r="T1372" s="192">
        <v>41487</v>
      </c>
      <c r="U1372" s="193">
        <v>1</v>
      </c>
      <c r="V1372" s="39"/>
      <c r="W1372" s="36">
        <v>2148</v>
      </c>
      <c r="X1372" s="37">
        <v>0</v>
      </c>
      <c r="Y1372" s="38" t="s">
        <v>61</v>
      </c>
      <c r="Z1372" s="36">
        <v>0</v>
      </c>
      <c r="AA1372" s="164">
        <v>0.10000174037139509</v>
      </c>
      <c r="AC1372" s="165"/>
    </row>
    <row r="1373" spans="1:29" ht="15.75" x14ac:dyDescent="0.25">
      <c r="A1373" s="180" t="s">
        <v>2837</v>
      </c>
      <c r="B1373" s="188" t="s">
        <v>2847</v>
      </c>
      <c r="C1373" s="188"/>
      <c r="D1373" s="176" t="s">
        <v>56</v>
      </c>
      <c r="E1373" s="189">
        <v>41528</v>
      </c>
      <c r="F1373" s="178" t="s">
        <v>57</v>
      </c>
      <c r="G1373" s="180"/>
      <c r="H1373" s="180" t="s">
        <v>58</v>
      </c>
      <c r="I1373" s="180"/>
      <c r="J1373" s="187"/>
      <c r="K1373" s="191"/>
      <c r="L1373" s="180" t="s">
        <v>92</v>
      </c>
      <c r="M1373" s="180" t="s">
        <v>18</v>
      </c>
      <c r="N1373" s="184">
        <v>11803.29</v>
      </c>
      <c r="O1373" s="184">
        <v>12980</v>
      </c>
      <c r="P1373" s="184">
        <v>0</v>
      </c>
      <c r="Q1373" s="184">
        <v>10028.280000000001</v>
      </c>
      <c r="R1373" s="184">
        <v>12980</v>
      </c>
      <c r="S1373" s="184"/>
      <c r="T1373" s="192">
        <v>41518</v>
      </c>
      <c r="U1373" s="193">
        <v>1</v>
      </c>
      <c r="V1373" s="39"/>
      <c r="W1373" s="36">
        <v>10028.280000000001</v>
      </c>
      <c r="X1373" s="37">
        <v>0</v>
      </c>
      <c r="Y1373" s="38" t="s">
        <v>61</v>
      </c>
      <c r="Z1373" s="36">
        <v>0</v>
      </c>
      <c r="AA1373" s="164">
        <v>0.10000041378309232</v>
      </c>
      <c r="AC1373" s="165"/>
    </row>
    <row r="1374" spans="1:29" ht="15.75" x14ac:dyDescent="0.25">
      <c r="A1374" s="180" t="s">
        <v>2837</v>
      </c>
      <c r="B1374" s="188" t="s">
        <v>2848</v>
      </c>
      <c r="C1374" s="188"/>
      <c r="D1374" s="176" t="s">
        <v>56</v>
      </c>
      <c r="E1374" s="189">
        <v>41541</v>
      </c>
      <c r="F1374" s="178" t="s">
        <v>57</v>
      </c>
      <c r="G1374" s="180"/>
      <c r="H1374" s="180" t="s">
        <v>58</v>
      </c>
      <c r="I1374" s="180"/>
      <c r="J1374" s="187"/>
      <c r="K1374" s="191"/>
      <c r="L1374" s="180" t="s">
        <v>92</v>
      </c>
      <c r="M1374" s="180" t="s">
        <v>18</v>
      </c>
      <c r="N1374" s="184">
        <v>2047.98</v>
      </c>
      <c r="O1374" s="184">
        <v>2250</v>
      </c>
      <c r="P1374" s="184">
        <v>0</v>
      </c>
      <c r="Q1374" s="184">
        <v>1740</v>
      </c>
      <c r="R1374" s="184">
        <v>2250</v>
      </c>
      <c r="S1374" s="184"/>
      <c r="T1374" s="192">
        <v>41518</v>
      </c>
      <c r="U1374" s="193">
        <v>1</v>
      </c>
      <c r="V1374" s="39"/>
      <c r="W1374" s="36">
        <v>1740</v>
      </c>
      <c r="X1374" s="37">
        <v>0</v>
      </c>
      <c r="Y1374" s="38" t="s">
        <v>61</v>
      </c>
      <c r="Z1374" s="36">
        <v>0</v>
      </c>
      <c r="AA1374" s="164">
        <v>0.10000000000000009</v>
      </c>
      <c r="AC1374" s="165"/>
    </row>
    <row r="1375" spans="1:29" ht="15.75" x14ac:dyDescent="0.25">
      <c r="A1375" s="180" t="s">
        <v>2837</v>
      </c>
      <c r="B1375" s="188" t="s">
        <v>2849</v>
      </c>
      <c r="C1375" s="188"/>
      <c r="D1375" s="176" t="s">
        <v>56</v>
      </c>
      <c r="E1375" s="189">
        <v>41549</v>
      </c>
      <c r="F1375" s="178" t="s">
        <v>57</v>
      </c>
      <c r="G1375" s="180"/>
      <c r="H1375" s="180" t="s">
        <v>58</v>
      </c>
      <c r="I1375" s="180"/>
      <c r="J1375" s="187"/>
      <c r="K1375" s="191"/>
      <c r="L1375" s="180" t="s">
        <v>92</v>
      </c>
      <c r="M1375" s="180" t="s">
        <v>18</v>
      </c>
      <c r="N1375" s="184">
        <v>3164.95</v>
      </c>
      <c r="O1375" s="184">
        <v>3480</v>
      </c>
      <c r="P1375" s="184">
        <v>0</v>
      </c>
      <c r="Q1375" s="184">
        <v>2689</v>
      </c>
      <c r="R1375" s="184">
        <v>3480</v>
      </c>
      <c r="S1375" s="184"/>
      <c r="T1375" s="192">
        <v>41548</v>
      </c>
      <c r="U1375" s="193">
        <v>1</v>
      </c>
      <c r="V1375" s="39"/>
      <c r="W1375" s="36">
        <v>2689</v>
      </c>
      <c r="X1375" s="37">
        <v>0</v>
      </c>
      <c r="Y1375" s="38" t="s">
        <v>61</v>
      </c>
      <c r="Z1375" s="36">
        <v>0</v>
      </c>
      <c r="AA1375" s="164">
        <v>9.9998957330487803E-2</v>
      </c>
      <c r="AC1375" s="165"/>
    </row>
    <row r="1376" spans="1:29" ht="15.75" x14ac:dyDescent="0.25">
      <c r="A1376" s="180" t="s">
        <v>2837</v>
      </c>
      <c r="B1376" s="188" t="s">
        <v>2850</v>
      </c>
      <c r="C1376" s="188"/>
      <c r="D1376" s="176" t="s">
        <v>56</v>
      </c>
      <c r="E1376" s="189">
        <v>41599</v>
      </c>
      <c r="F1376" s="178" t="s">
        <v>57</v>
      </c>
      <c r="G1376" s="180"/>
      <c r="H1376" s="180" t="s">
        <v>58</v>
      </c>
      <c r="I1376" s="180"/>
      <c r="J1376" s="187"/>
      <c r="K1376" s="191"/>
      <c r="L1376" s="180" t="s">
        <v>92</v>
      </c>
      <c r="M1376" s="180" t="s">
        <v>18</v>
      </c>
      <c r="N1376" s="184">
        <v>4490.26</v>
      </c>
      <c r="O1376" s="184">
        <v>4940</v>
      </c>
      <c r="P1376" s="184">
        <v>0</v>
      </c>
      <c r="Q1376" s="184">
        <v>3815</v>
      </c>
      <c r="R1376" s="184">
        <v>4940</v>
      </c>
      <c r="S1376" s="184"/>
      <c r="T1376" s="192">
        <v>41579</v>
      </c>
      <c r="U1376" s="193">
        <v>1</v>
      </c>
      <c r="V1376" s="39"/>
      <c r="W1376" s="36">
        <v>3815</v>
      </c>
      <c r="X1376" s="37">
        <v>0</v>
      </c>
      <c r="Y1376" s="38" t="s">
        <v>61</v>
      </c>
      <c r="Z1376" s="36">
        <v>0</v>
      </c>
      <c r="AA1376" s="164">
        <v>0.1000012248747566</v>
      </c>
      <c r="AC1376" s="165"/>
    </row>
    <row r="1377" spans="1:29" ht="15.75" x14ac:dyDescent="0.25">
      <c r="A1377" s="180" t="s">
        <v>2837</v>
      </c>
      <c r="B1377" s="188" t="s">
        <v>2851</v>
      </c>
      <c r="C1377" s="188"/>
      <c r="D1377" s="176" t="s">
        <v>56</v>
      </c>
      <c r="E1377" s="189">
        <v>41586</v>
      </c>
      <c r="F1377" s="178" t="s">
        <v>57</v>
      </c>
      <c r="G1377" s="180"/>
      <c r="H1377" s="180" t="s">
        <v>58</v>
      </c>
      <c r="I1377" s="180"/>
      <c r="J1377" s="187"/>
      <c r="K1377" s="191"/>
      <c r="L1377" s="180" t="s">
        <v>92</v>
      </c>
      <c r="M1377" s="180" t="s">
        <v>18</v>
      </c>
      <c r="N1377" s="184">
        <v>2528.1999999999998</v>
      </c>
      <c r="O1377" s="184">
        <v>2780</v>
      </c>
      <c r="P1377" s="184">
        <v>0</v>
      </c>
      <c r="Q1377" s="184">
        <v>2148</v>
      </c>
      <c r="R1377" s="184">
        <v>2780</v>
      </c>
      <c r="S1377" s="184"/>
      <c r="T1377" s="192">
        <v>41579</v>
      </c>
      <c r="U1377" s="193">
        <v>1</v>
      </c>
      <c r="V1377" s="39"/>
      <c r="W1377" s="36">
        <v>2148</v>
      </c>
      <c r="X1377" s="37">
        <v>0</v>
      </c>
      <c r="Y1377" s="38" t="s">
        <v>61</v>
      </c>
      <c r="Z1377" s="36">
        <v>0</v>
      </c>
      <c r="AA1377" s="164">
        <v>0.10000174037139509</v>
      </c>
      <c r="AC1377" s="165"/>
    </row>
    <row r="1378" spans="1:29" ht="15.75" x14ac:dyDescent="0.25">
      <c r="A1378" s="180" t="s">
        <v>2837</v>
      </c>
      <c r="B1378" s="188" t="s">
        <v>2852</v>
      </c>
      <c r="C1378" s="188"/>
      <c r="D1378" s="176" t="s">
        <v>56</v>
      </c>
      <c r="E1378" s="189">
        <v>41599</v>
      </c>
      <c r="F1378" s="178" t="s">
        <v>57</v>
      </c>
      <c r="G1378" s="180"/>
      <c r="H1378" s="180" t="s">
        <v>58</v>
      </c>
      <c r="I1378" s="180"/>
      <c r="J1378" s="187"/>
      <c r="K1378" s="191"/>
      <c r="L1378" s="180" t="s">
        <v>92</v>
      </c>
      <c r="M1378" s="180" t="s">
        <v>18</v>
      </c>
      <c r="N1378" s="184">
        <v>3387.41</v>
      </c>
      <c r="O1378" s="184">
        <v>3730</v>
      </c>
      <c r="P1378" s="184">
        <v>0</v>
      </c>
      <c r="Q1378" s="184">
        <v>2878</v>
      </c>
      <c r="R1378" s="184">
        <v>3730</v>
      </c>
      <c r="S1378" s="184"/>
      <c r="T1378" s="192">
        <v>41579</v>
      </c>
      <c r="U1378" s="193">
        <v>1</v>
      </c>
      <c r="V1378" s="39"/>
      <c r="W1378" s="36">
        <v>2878</v>
      </c>
      <c r="X1378" s="37">
        <v>0</v>
      </c>
      <c r="Y1378" s="38" t="s">
        <v>61</v>
      </c>
      <c r="Z1378" s="36">
        <v>0</v>
      </c>
      <c r="AA1378" s="164">
        <v>0.10000129892903287</v>
      </c>
      <c r="AC1378" s="165"/>
    </row>
    <row r="1379" spans="1:29" ht="15.75" x14ac:dyDescent="0.25">
      <c r="A1379" s="180" t="s">
        <v>2837</v>
      </c>
      <c r="B1379" s="188" t="s">
        <v>2853</v>
      </c>
      <c r="C1379" s="188"/>
      <c r="D1379" s="176" t="s">
        <v>56</v>
      </c>
      <c r="E1379" s="189">
        <v>41614</v>
      </c>
      <c r="F1379" s="178" t="s">
        <v>57</v>
      </c>
      <c r="G1379" s="180"/>
      <c r="H1379" s="180" t="s">
        <v>58</v>
      </c>
      <c r="I1379" s="180"/>
      <c r="J1379" s="187"/>
      <c r="K1379" s="191"/>
      <c r="L1379" s="180" t="s">
        <v>92</v>
      </c>
      <c r="M1379" s="180" t="s">
        <v>18</v>
      </c>
      <c r="N1379" s="184">
        <v>2773.44</v>
      </c>
      <c r="O1379" s="184">
        <v>3050</v>
      </c>
      <c r="P1379" s="184">
        <v>0</v>
      </c>
      <c r="Q1379" s="184">
        <v>2400</v>
      </c>
      <c r="R1379" s="184">
        <v>3050</v>
      </c>
      <c r="S1379" s="184"/>
      <c r="T1379" s="192">
        <v>41609</v>
      </c>
      <c r="U1379" s="193">
        <v>1</v>
      </c>
      <c r="V1379" s="39" t="s">
        <v>259</v>
      </c>
      <c r="W1379" s="36">
        <v>2400</v>
      </c>
      <c r="X1379" s="37">
        <v>0</v>
      </c>
      <c r="Y1379" s="38" t="s">
        <v>61</v>
      </c>
      <c r="Z1379" s="36">
        <v>0</v>
      </c>
      <c r="AA1379" s="164">
        <v>8.0000000000000071E-2</v>
      </c>
      <c r="AC1379" s="165"/>
    </row>
    <row r="1380" spans="1:29" ht="15.75" x14ac:dyDescent="0.25">
      <c r="A1380" s="180" t="s">
        <v>2837</v>
      </c>
      <c r="B1380" s="188" t="s">
        <v>2854</v>
      </c>
      <c r="C1380" s="188"/>
      <c r="D1380" s="176" t="s">
        <v>56</v>
      </c>
      <c r="E1380" s="189">
        <v>41613</v>
      </c>
      <c r="F1380" s="178" t="s">
        <v>57</v>
      </c>
      <c r="G1380" s="180"/>
      <c r="H1380" s="180" t="s">
        <v>58</v>
      </c>
      <c r="I1380" s="180"/>
      <c r="J1380" s="187"/>
      <c r="K1380" s="191"/>
      <c r="L1380" s="180" t="s">
        <v>92</v>
      </c>
      <c r="M1380" s="180" t="s">
        <v>18</v>
      </c>
      <c r="N1380" s="184">
        <v>3570.8</v>
      </c>
      <c r="O1380" s="184">
        <v>3930</v>
      </c>
      <c r="P1380" s="184">
        <v>0</v>
      </c>
      <c r="Q1380" s="184">
        <v>3090</v>
      </c>
      <c r="R1380" s="184">
        <v>3930</v>
      </c>
      <c r="S1380" s="184"/>
      <c r="T1380" s="192">
        <v>41609</v>
      </c>
      <c r="U1380" s="193">
        <v>1</v>
      </c>
      <c r="V1380" s="39"/>
      <c r="W1380" s="36">
        <v>3090</v>
      </c>
      <c r="X1380" s="37">
        <v>0</v>
      </c>
      <c r="Y1380" s="38" t="s">
        <v>61</v>
      </c>
      <c r="Z1380" s="36">
        <v>0</v>
      </c>
      <c r="AA1380" s="164">
        <v>7.9998790188428037E-2</v>
      </c>
      <c r="AC1380" s="165"/>
    </row>
    <row r="1381" spans="1:29" ht="15.75" x14ac:dyDescent="0.25">
      <c r="A1381" s="180" t="s">
        <v>2837</v>
      </c>
      <c r="B1381" s="188" t="s">
        <v>2855</v>
      </c>
      <c r="C1381" s="188"/>
      <c r="D1381" s="176" t="s">
        <v>56</v>
      </c>
      <c r="E1381" s="189">
        <v>41614</v>
      </c>
      <c r="F1381" s="178" t="s">
        <v>57</v>
      </c>
      <c r="G1381" s="180"/>
      <c r="H1381" s="180" t="s">
        <v>58</v>
      </c>
      <c r="I1381" s="180"/>
      <c r="J1381" s="187"/>
      <c r="K1381" s="191"/>
      <c r="L1381" s="180" t="s">
        <v>92</v>
      </c>
      <c r="M1381" s="180" t="s">
        <v>18</v>
      </c>
      <c r="N1381" s="184">
        <v>8351.52</v>
      </c>
      <c r="O1381" s="184">
        <v>1720</v>
      </c>
      <c r="P1381" s="184">
        <v>0</v>
      </c>
      <c r="Q1381" s="184">
        <v>7227</v>
      </c>
      <c r="R1381" s="184">
        <v>9190</v>
      </c>
      <c r="S1381" s="184"/>
      <c r="T1381" s="192">
        <v>41609</v>
      </c>
      <c r="U1381" s="193">
        <v>0.18715995647442873</v>
      </c>
      <c r="V1381" s="39" t="s">
        <v>944</v>
      </c>
      <c r="W1381" s="36">
        <v>7227</v>
      </c>
      <c r="X1381" s="37">
        <v>0</v>
      </c>
      <c r="Y1381" s="38" t="s">
        <v>61</v>
      </c>
      <c r="Z1381" s="36">
        <v>0</v>
      </c>
      <c r="AA1381" s="164">
        <v>7.9999844818690047E-2</v>
      </c>
      <c r="AC1381" s="165"/>
    </row>
    <row r="1382" spans="1:29" ht="15.75" x14ac:dyDescent="0.25">
      <c r="A1382" s="180" t="s">
        <v>2837</v>
      </c>
      <c r="B1382" s="188" t="s">
        <v>2856</v>
      </c>
      <c r="C1382" s="188"/>
      <c r="D1382" s="176" t="s">
        <v>56</v>
      </c>
      <c r="E1382" s="189">
        <v>41618</v>
      </c>
      <c r="F1382" s="178" t="s">
        <v>57</v>
      </c>
      <c r="G1382" s="180"/>
      <c r="H1382" s="180" t="s">
        <v>58</v>
      </c>
      <c r="I1382" s="180"/>
      <c r="J1382" s="187"/>
      <c r="K1382" s="191"/>
      <c r="L1382" s="180" t="s">
        <v>92</v>
      </c>
      <c r="M1382" s="180" t="s">
        <v>18</v>
      </c>
      <c r="N1382" s="184">
        <v>2007.28</v>
      </c>
      <c r="O1382" s="184">
        <v>2210</v>
      </c>
      <c r="P1382" s="184">
        <v>0</v>
      </c>
      <c r="Q1382" s="184">
        <v>1737</v>
      </c>
      <c r="R1382" s="184">
        <v>2210</v>
      </c>
      <c r="S1382" s="184"/>
      <c r="T1382" s="192">
        <v>41609</v>
      </c>
      <c r="U1382" s="193">
        <v>1</v>
      </c>
      <c r="V1382" s="39"/>
      <c r="W1382" s="36">
        <v>1737</v>
      </c>
      <c r="X1382" s="37">
        <v>0</v>
      </c>
      <c r="Y1382" s="38" t="s">
        <v>61</v>
      </c>
      <c r="Z1382" s="36">
        <v>0</v>
      </c>
      <c r="AA1382" s="164">
        <v>8.0001506518382115E-2</v>
      </c>
      <c r="AC1382" s="165"/>
    </row>
    <row r="1383" spans="1:29" ht="15.75" x14ac:dyDescent="0.25">
      <c r="A1383" s="180" t="s">
        <v>2837</v>
      </c>
      <c r="B1383" s="188" t="s">
        <v>2857</v>
      </c>
      <c r="C1383" s="188"/>
      <c r="D1383" s="176" t="s">
        <v>56</v>
      </c>
      <c r="E1383" s="189">
        <v>41662</v>
      </c>
      <c r="F1383" s="178" t="s">
        <v>57</v>
      </c>
      <c r="G1383" s="180"/>
      <c r="H1383" s="180" t="s">
        <v>58</v>
      </c>
      <c r="I1383" s="180"/>
      <c r="J1383" s="187"/>
      <c r="K1383" s="191"/>
      <c r="L1383" s="180" t="s">
        <v>92</v>
      </c>
      <c r="M1383" s="180" t="s">
        <v>18</v>
      </c>
      <c r="N1383" s="184">
        <v>3851.71</v>
      </c>
      <c r="O1383" s="184">
        <v>792.16</v>
      </c>
      <c r="P1383" s="184">
        <v>0</v>
      </c>
      <c r="Q1383" s="184">
        <v>3333.08</v>
      </c>
      <c r="R1383" s="184">
        <v>4240</v>
      </c>
      <c r="S1383" s="184"/>
      <c r="T1383" s="192">
        <v>41640</v>
      </c>
      <c r="U1383" s="193">
        <v>0.18683018867924528</v>
      </c>
      <c r="V1383" s="39" t="s">
        <v>944</v>
      </c>
      <c r="W1383" s="36">
        <v>3333.08</v>
      </c>
      <c r="X1383" s="37">
        <v>0</v>
      </c>
      <c r="Y1383" s="38" t="s">
        <v>61</v>
      </c>
      <c r="Z1383" s="36">
        <v>0</v>
      </c>
      <c r="AA1383" s="164">
        <v>8.0000771647430247E-2</v>
      </c>
      <c r="AC1383" s="165"/>
    </row>
    <row r="1384" spans="1:29" ht="15.75" x14ac:dyDescent="0.25">
      <c r="A1384" s="180" t="s">
        <v>2837</v>
      </c>
      <c r="B1384" s="188" t="s">
        <v>2858</v>
      </c>
      <c r="C1384" s="188"/>
      <c r="D1384" s="176" t="s">
        <v>56</v>
      </c>
      <c r="E1384" s="189">
        <v>41662</v>
      </c>
      <c r="F1384" s="178" t="s">
        <v>57</v>
      </c>
      <c r="G1384" s="180"/>
      <c r="H1384" s="180" t="s">
        <v>58</v>
      </c>
      <c r="I1384" s="180"/>
      <c r="J1384" s="187"/>
      <c r="K1384" s="191"/>
      <c r="L1384" s="180" t="s">
        <v>92</v>
      </c>
      <c r="M1384" s="180" t="s">
        <v>18</v>
      </c>
      <c r="N1384" s="184">
        <v>2482.23</v>
      </c>
      <c r="O1384" s="184">
        <v>396.08</v>
      </c>
      <c r="P1384" s="184">
        <v>0</v>
      </c>
      <c r="Q1384" s="184">
        <v>2148</v>
      </c>
      <c r="R1384" s="184">
        <v>2730</v>
      </c>
      <c r="S1384" s="184"/>
      <c r="T1384" s="192">
        <v>41640</v>
      </c>
      <c r="U1384" s="193">
        <v>0.14508424908424908</v>
      </c>
      <c r="V1384" s="39"/>
      <c r="W1384" s="36">
        <v>2148</v>
      </c>
      <c r="X1384" s="37">
        <v>0</v>
      </c>
      <c r="Y1384" s="38" t="s">
        <v>61</v>
      </c>
      <c r="Z1384" s="36">
        <v>0</v>
      </c>
      <c r="AA1384" s="164">
        <v>8.0000522111418615E-2</v>
      </c>
      <c r="AC1384" s="165"/>
    </row>
    <row r="1385" spans="1:29" ht="15.75" x14ac:dyDescent="0.25">
      <c r="A1385" s="180" t="s">
        <v>2837</v>
      </c>
      <c r="B1385" s="188" t="s">
        <v>2859</v>
      </c>
      <c r="C1385" s="188"/>
      <c r="D1385" s="176" t="s">
        <v>56</v>
      </c>
      <c r="E1385" s="189">
        <v>41662</v>
      </c>
      <c r="F1385" s="178" t="s">
        <v>57</v>
      </c>
      <c r="G1385" s="180"/>
      <c r="H1385" s="180" t="s">
        <v>58</v>
      </c>
      <c r="I1385" s="180"/>
      <c r="J1385" s="187"/>
      <c r="K1385" s="191"/>
      <c r="L1385" s="180" t="s">
        <v>92</v>
      </c>
      <c r="M1385" s="180" t="s">
        <v>18</v>
      </c>
      <c r="N1385" s="184">
        <v>2482.23</v>
      </c>
      <c r="O1385" s="184">
        <v>396.08</v>
      </c>
      <c r="P1385" s="184">
        <v>0</v>
      </c>
      <c r="Q1385" s="184">
        <v>2148</v>
      </c>
      <c r="R1385" s="184">
        <v>2730</v>
      </c>
      <c r="S1385" s="184"/>
      <c r="T1385" s="192">
        <v>41640</v>
      </c>
      <c r="U1385" s="193">
        <v>0.14508424908424908</v>
      </c>
      <c r="V1385" s="39"/>
      <c r="W1385" s="36">
        <v>2148</v>
      </c>
      <c r="X1385" s="37">
        <v>0</v>
      </c>
      <c r="Y1385" s="38" t="s">
        <v>61</v>
      </c>
      <c r="Z1385" s="36">
        <v>0</v>
      </c>
      <c r="AA1385" s="164">
        <v>8.0000522111418615E-2</v>
      </c>
      <c r="AC1385" s="165"/>
    </row>
    <row r="1386" spans="1:29" ht="15.75" x14ac:dyDescent="0.25">
      <c r="A1386" s="180" t="s">
        <v>2837</v>
      </c>
      <c r="B1386" s="188" t="s">
        <v>2860</v>
      </c>
      <c r="C1386" s="188"/>
      <c r="D1386" s="176" t="s">
        <v>56</v>
      </c>
      <c r="E1386" s="189">
        <v>41682</v>
      </c>
      <c r="F1386" s="178" t="s">
        <v>57</v>
      </c>
      <c r="G1386" s="180"/>
      <c r="H1386" s="180" t="s">
        <v>58</v>
      </c>
      <c r="I1386" s="180"/>
      <c r="J1386" s="187"/>
      <c r="K1386" s="191"/>
      <c r="L1386" s="180" t="s">
        <v>92</v>
      </c>
      <c r="M1386" s="180" t="s">
        <v>18</v>
      </c>
      <c r="N1386" s="184">
        <v>6019.52</v>
      </c>
      <c r="O1386" s="184">
        <v>6620</v>
      </c>
      <c r="P1386" s="184">
        <v>0</v>
      </c>
      <c r="Q1386" s="184">
        <v>5209</v>
      </c>
      <c r="R1386" s="184">
        <v>6620</v>
      </c>
      <c r="S1386" s="184"/>
      <c r="T1386" s="192">
        <v>41671</v>
      </c>
      <c r="U1386" s="193">
        <v>1</v>
      </c>
      <c r="V1386" s="39"/>
      <c r="W1386" s="36">
        <v>5209</v>
      </c>
      <c r="X1386" s="37">
        <v>0</v>
      </c>
      <c r="Y1386" s="38" t="s">
        <v>61</v>
      </c>
      <c r="Z1386" s="36">
        <v>0</v>
      </c>
      <c r="AA1386" s="164">
        <v>7.999992823348534E-2</v>
      </c>
      <c r="AC1386" s="165"/>
    </row>
    <row r="1387" spans="1:29" ht="15.75" x14ac:dyDescent="0.25">
      <c r="A1387" s="180" t="s">
        <v>2837</v>
      </c>
      <c r="B1387" s="188" t="s">
        <v>2861</v>
      </c>
      <c r="C1387" s="188"/>
      <c r="D1387" s="176" t="s">
        <v>56</v>
      </c>
      <c r="E1387" s="189">
        <v>41673</v>
      </c>
      <c r="F1387" s="178" t="s">
        <v>57</v>
      </c>
      <c r="G1387" s="180"/>
      <c r="H1387" s="180" t="s">
        <v>58</v>
      </c>
      <c r="I1387" s="180"/>
      <c r="J1387" s="187"/>
      <c r="K1387" s="191"/>
      <c r="L1387" s="180" t="s">
        <v>92</v>
      </c>
      <c r="M1387" s="180" t="s">
        <v>18</v>
      </c>
      <c r="N1387" s="184">
        <v>2626.68</v>
      </c>
      <c r="O1387" s="184">
        <v>396</v>
      </c>
      <c r="P1387" s="184">
        <v>0</v>
      </c>
      <c r="Q1387" s="184">
        <v>2273</v>
      </c>
      <c r="R1387" s="184">
        <v>2890</v>
      </c>
      <c r="S1387" s="184"/>
      <c r="T1387" s="192">
        <v>41671</v>
      </c>
      <c r="U1387" s="193">
        <v>0.13702422145328719</v>
      </c>
      <c r="V1387" s="39"/>
      <c r="W1387" s="36">
        <v>2273</v>
      </c>
      <c r="X1387" s="37">
        <v>0</v>
      </c>
      <c r="Y1387" s="38" t="s">
        <v>61</v>
      </c>
      <c r="Z1387" s="36">
        <v>0</v>
      </c>
      <c r="AA1387" s="164">
        <v>8.0000493398735939E-2</v>
      </c>
      <c r="AC1387" s="165"/>
    </row>
    <row r="1388" spans="1:29" ht="15.75" x14ac:dyDescent="0.25">
      <c r="A1388" s="180" t="s">
        <v>2837</v>
      </c>
      <c r="B1388" s="188" t="s">
        <v>2862</v>
      </c>
      <c r="C1388" s="188"/>
      <c r="D1388" s="176" t="s">
        <v>56</v>
      </c>
      <c r="E1388" s="189">
        <v>41680</v>
      </c>
      <c r="F1388" s="178" t="s">
        <v>57</v>
      </c>
      <c r="G1388" s="180"/>
      <c r="H1388" s="180" t="s">
        <v>58</v>
      </c>
      <c r="I1388" s="180"/>
      <c r="J1388" s="187"/>
      <c r="K1388" s="191"/>
      <c r="L1388" s="180" t="s">
        <v>92</v>
      </c>
      <c r="M1388" s="180" t="s">
        <v>18</v>
      </c>
      <c r="N1388" s="184">
        <v>2626.68</v>
      </c>
      <c r="O1388" s="184">
        <v>396</v>
      </c>
      <c r="P1388" s="184">
        <v>0</v>
      </c>
      <c r="Q1388" s="184">
        <v>2273</v>
      </c>
      <c r="R1388" s="184">
        <v>2890</v>
      </c>
      <c r="S1388" s="184"/>
      <c r="T1388" s="192">
        <v>41671</v>
      </c>
      <c r="U1388" s="193">
        <v>0.13702422145328719</v>
      </c>
      <c r="V1388" s="39"/>
      <c r="W1388" s="36">
        <v>2273</v>
      </c>
      <c r="X1388" s="37">
        <v>0</v>
      </c>
      <c r="Y1388" s="38" t="s">
        <v>61</v>
      </c>
      <c r="Z1388" s="36">
        <v>0</v>
      </c>
      <c r="AA1388" s="164">
        <v>8.0000493398735939E-2</v>
      </c>
      <c r="AC1388" s="165"/>
    </row>
    <row r="1389" spans="1:29" ht="15.75" x14ac:dyDescent="0.25">
      <c r="A1389" s="180" t="s">
        <v>2837</v>
      </c>
      <c r="B1389" s="188" t="s">
        <v>2863</v>
      </c>
      <c r="C1389" s="188"/>
      <c r="D1389" s="176" t="s">
        <v>56</v>
      </c>
      <c r="E1389" s="189">
        <v>41675</v>
      </c>
      <c r="F1389" s="178" t="s">
        <v>57</v>
      </c>
      <c r="G1389" s="180"/>
      <c r="H1389" s="180" t="s">
        <v>58</v>
      </c>
      <c r="I1389" s="180"/>
      <c r="J1389" s="187"/>
      <c r="K1389" s="191"/>
      <c r="L1389" s="180" t="s">
        <v>92</v>
      </c>
      <c r="M1389" s="180" t="s">
        <v>18</v>
      </c>
      <c r="N1389" s="184">
        <v>3107.41</v>
      </c>
      <c r="O1389" s="184">
        <v>1722.1</v>
      </c>
      <c r="P1389" s="184">
        <v>0</v>
      </c>
      <c r="Q1389" s="184">
        <v>2689</v>
      </c>
      <c r="R1389" s="184">
        <v>3420</v>
      </c>
      <c r="S1389" s="184"/>
      <c r="T1389" s="192">
        <v>41671</v>
      </c>
      <c r="U1389" s="193">
        <v>0.5035380116959064</v>
      </c>
      <c r="V1389" s="39"/>
      <c r="W1389" s="36">
        <v>2689</v>
      </c>
      <c r="X1389" s="37">
        <v>0</v>
      </c>
      <c r="Y1389" s="38" t="s">
        <v>61</v>
      </c>
      <c r="Z1389" s="36">
        <v>0</v>
      </c>
      <c r="AA1389" s="164">
        <v>8.0000556090406238E-2</v>
      </c>
      <c r="AC1389" s="165"/>
    </row>
    <row r="1390" spans="1:29" ht="15.75" x14ac:dyDescent="0.25">
      <c r="A1390" s="180" t="s">
        <v>2837</v>
      </c>
      <c r="B1390" s="188" t="s">
        <v>2864</v>
      </c>
      <c r="C1390" s="188"/>
      <c r="D1390" s="176" t="s">
        <v>56</v>
      </c>
      <c r="E1390" s="189">
        <v>41684</v>
      </c>
      <c r="F1390" s="178" t="s">
        <v>57</v>
      </c>
      <c r="G1390" s="180"/>
      <c r="H1390" s="180" t="s">
        <v>58</v>
      </c>
      <c r="I1390" s="180"/>
      <c r="J1390" s="187"/>
      <c r="K1390" s="191"/>
      <c r="L1390" s="180" t="s">
        <v>92</v>
      </c>
      <c r="M1390" s="180" t="s">
        <v>18</v>
      </c>
      <c r="N1390" s="184">
        <v>2436</v>
      </c>
      <c r="O1390" s="184">
        <v>2680</v>
      </c>
      <c r="P1390" s="184">
        <v>0</v>
      </c>
      <c r="Q1390" s="184">
        <v>2108</v>
      </c>
      <c r="R1390" s="184">
        <v>2680</v>
      </c>
      <c r="S1390" s="184"/>
      <c r="T1390" s="192">
        <v>41671</v>
      </c>
      <c r="U1390" s="193">
        <v>1</v>
      </c>
      <c r="V1390" s="39"/>
      <c r="W1390" s="36">
        <v>2108</v>
      </c>
      <c r="X1390" s="37">
        <v>0</v>
      </c>
      <c r="Y1390" s="38" t="s">
        <v>61</v>
      </c>
      <c r="Z1390" s="36">
        <v>0</v>
      </c>
      <c r="AA1390" s="164">
        <v>7.9997871925375552E-2</v>
      </c>
      <c r="AC1390" s="165"/>
    </row>
    <row r="1391" spans="1:29" ht="15.75" x14ac:dyDescent="0.25">
      <c r="A1391" s="180" t="s">
        <v>2837</v>
      </c>
      <c r="B1391" s="188" t="s">
        <v>2865</v>
      </c>
      <c r="C1391" s="188"/>
      <c r="D1391" s="176" t="s">
        <v>56</v>
      </c>
      <c r="E1391" s="189">
        <v>41691</v>
      </c>
      <c r="F1391" s="178" t="s">
        <v>57</v>
      </c>
      <c r="G1391" s="180"/>
      <c r="H1391" s="180" t="s">
        <v>58</v>
      </c>
      <c r="I1391" s="180"/>
      <c r="J1391" s="187"/>
      <c r="K1391" s="191"/>
      <c r="L1391" s="180" t="s">
        <v>92</v>
      </c>
      <c r="M1391" s="180" t="s">
        <v>18</v>
      </c>
      <c r="N1391" s="184">
        <v>9169.69</v>
      </c>
      <c r="O1391" s="184">
        <v>1720</v>
      </c>
      <c r="P1391" s="184">
        <v>0</v>
      </c>
      <c r="Q1391" s="184">
        <v>7935</v>
      </c>
      <c r="R1391" s="184">
        <v>10090</v>
      </c>
      <c r="S1391" s="184"/>
      <c r="T1391" s="192">
        <v>41671</v>
      </c>
      <c r="U1391" s="193">
        <v>0.17046580773042616</v>
      </c>
      <c r="V1391" s="39"/>
      <c r="W1391" s="36">
        <v>7935</v>
      </c>
      <c r="X1391" s="37">
        <v>0</v>
      </c>
      <c r="Y1391" s="38" t="s">
        <v>61</v>
      </c>
      <c r="Z1391" s="36">
        <v>0</v>
      </c>
      <c r="AA1391" s="164">
        <v>8.000047111754971E-2</v>
      </c>
      <c r="AC1391" s="165"/>
    </row>
    <row r="1392" spans="1:29" ht="15.75" x14ac:dyDescent="0.25">
      <c r="A1392" s="180" t="s">
        <v>2837</v>
      </c>
      <c r="B1392" s="188" t="s">
        <v>2866</v>
      </c>
      <c r="C1392" s="188"/>
      <c r="D1392" s="176" t="s">
        <v>56</v>
      </c>
      <c r="E1392" s="189">
        <v>41698</v>
      </c>
      <c r="F1392" s="178" t="s">
        <v>57</v>
      </c>
      <c r="G1392" s="180"/>
      <c r="H1392" s="180" t="s">
        <v>58</v>
      </c>
      <c r="I1392" s="180"/>
      <c r="J1392" s="187"/>
      <c r="K1392" s="191"/>
      <c r="L1392" s="180" t="s">
        <v>92</v>
      </c>
      <c r="M1392" s="180" t="s">
        <v>18</v>
      </c>
      <c r="N1392" s="184">
        <v>3948.69</v>
      </c>
      <c r="O1392" s="184">
        <v>4340</v>
      </c>
      <c r="P1392" s="184">
        <v>0</v>
      </c>
      <c r="Q1392" s="184">
        <v>3417</v>
      </c>
      <c r="R1392" s="184">
        <v>4340</v>
      </c>
      <c r="S1392" s="184"/>
      <c r="T1392" s="192">
        <v>41671</v>
      </c>
      <c r="U1392" s="193">
        <v>1</v>
      </c>
      <c r="V1392" s="39"/>
      <c r="W1392" s="36">
        <v>3417</v>
      </c>
      <c r="X1392" s="37">
        <v>0</v>
      </c>
      <c r="Y1392" s="38" t="s">
        <v>61</v>
      </c>
      <c r="Z1392" s="36">
        <v>0</v>
      </c>
      <c r="AA1392" s="164">
        <v>8.0001312842056915E-2</v>
      </c>
      <c r="AC1392" s="165"/>
    </row>
    <row r="1393" spans="1:29" ht="15.75" x14ac:dyDescent="0.25">
      <c r="A1393" s="180" t="s">
        <v>2837</v>
      </c>
      <c r="B1393" s="188" t="s">
        <v>2867</v>
      </c>
      <c r="C1393" s="188"/>
      <c r="D1393" s="176" t="s">
        <v>56</v>
      </c>
      <c r="E1393" s="189">
        <v>41696</v>
      </c>
      <c r="F1393" s="178" t="s">
        <v>57</v>
      </c>
      <c r="G1393" s="180"/>
      <c r="H1393" s="180" t="s">
        <v>58</v>
      </c>
      <c r="I1393" s="180"/>
      <c r="J1393" s="187"/>
      <c r="K1393" s="191"/>
      <c r="L1393" s="180" t="s">
        <v>67</v>
      </c>
      <c r="M1393" s="180" t="s">
        <v>14</v>
      </c>
      <c r="N1393" s="184">
        <v>4058.47</v>
      </c>
      <c r="O1393" s="184">
        <v>3444.2</v>
      </c>
      <c r="P1393" s="184">
        <v>0</v>
      </c>
      <c r="Q1393" s="184">
        <v>3512</v>
      </c>
      <c r="R1393" s="184">
        <v>4460</v>
      </c>
      <c r="S1393" s="184"/>
      <c r="T1393" s="192">
        <v>41671</v>
      </c>
      <c r="U1393" s="193">
        <v>0.77224215246636763</v>
      </c>
      <c r="V1393" s="39"/>
      <c r="W1393" s="36">
        <v>3512</v>
      </c>
      <c r="X1393" s="37">
        <v>0</v>
      </c>
      <c r="Y1393" s="38" t="s">
        <v>61</v>
      </c>
      <c r="Z1393" s="36">
        <v>0</v>
      </c>
      <c r="AA1393" s="164">
        <v>8.0000745108892213E-2</v>
      </c>
      <c r="AC1393" s="165"/>
    </row>
    <row r="1394" spans="1:29" ht="15.75" x14ac:dyDescent="0.25">
      <c r="A1394" s="180" t="s">
        <v>2837</v>
      </c>
      <c r="B1394" s="188" t="s">
        <v>2868</v>
      </c>
      <c r="C1394" s="188"/>
      <c r="D1394" s="176" t="s">
        <v>56</v>
      </c>
      <c r="E1394" s="189">
        <v>41705</v>
      </c>
      <c r="F1394" s="178" t="s">
        <v>57</v>
      </c>
      <c r="G1394" s="180"/>
      <c r="H1394" s="180" t="s">
        <v>58</v>
      </c>
      <c r="I1394" s="180"/>
      <c r="J1394" s="187"/>
      <c r="K1394" s="191"/>
      <c r="L1394" s="180" t="s">
        <v>92</v>
      </c>
      <c r="M1394" s="180" t="s">
        <v>18</v>
      </c>
      <c r="N1394" s="184">
        <v>4042.29</v>
      </c>
      <c r="O1394" s="184">
        <v>4450</v>
      </c>
      <c r="P1394" s="184">
        <v>0</v>
      </c>
      <c r="Q1394" s="184">
        <v>3498</v>
      </c>
      <c r="R1394" s="184">
        <v>4450</v>
      </c>
      <c r="S1394" s="184"/>
      <c r="T1394" s="192">
        <v>41699</v>
      </c>
      <c r="U1394" s="193">
        <v>1</v>
      </c>
      <c r="V1394" s="39"/>
      <c r="W1394" s="36">
        <v>3498</v>
      </c>
      <c r="X1394" s="37">
        <v>0</v>
      </c>
      <c r="Y1394" s="38" t="s">
        <v>61</v>
      </c>
      <c r="Z1394" s="36">
        <v>0</v>
      </c>
      <c r="AA1394" s="164">
        <v>8.0000320610442266E-2</v>
      </c>
      <c r="AC1394" s="165"/>
    </row>
    <row r="1395" spans="1:29" ht="15.75" x14ac:dyDescent="0.25">
      <c r="A1395" s="180" t="s">
        <v>2837</v>
      </c>
      <c r="B1395" s="188" t="s">
        <v>2869</v>
      </c>
      <c r="C1395" s="188"/>
      <c r="D1395" s="176" t="s">
        <v>56</v>
      </c>
      <c r="E1395" s="189">
        <v>41723</v>
      </c>
      <c r="F1395" s="178" t="s">
        <v>57</v>
      </c>
      <c r="G1395" s="180"/>
      <c r="H1395" s="180" t="s">
        <v>58</v>
      </c>
      <c r="I1395" s="180"/>
      <c r="J1395" s="187"/>
      <c r="K1395" s="191"/>
      <c r="L1395" s="180" t="s">
        <v>92</v>
      </c>
      <c r="M1395" s="180" t="s">
        <v>18</v>
      </c>
      <c r="N1395" s="184">
        <v>5940.94</v>
      </c>
      <c r="O1395" s="184">
        <v>0</v>
      </c>
      <c r="P1395" s="184">
        <v>0</v>
      </c>
      <c r="Q1395" s="184">
        <v>5141</v>
      </c>
      <c r="R1395" s="184">
        <v>6540</v>
      </c>
      <c r="S1395" s="184"/>
      <c r="T1395" s="192">
        <v>41699</v>
      </c>
      <c r="U1395" s="193" t="s">
        <v>57</v>
      </c>
      <c r="V1395" s="39"/>
      <c r="W1395" s="36">
        <v>5141</v>
      </c>
      <c r="X1395" s="37">
        <v>0</v>
      </c>
      <c r="Y1395" s="38" t="s">
        <v>61</v>
      </c>
      <c r="Z1395" s="36">
        <v>0</v>
      </c>
      <c r="AA1395" s="164">
        <v>8.0000072715770365E-2</v>
      </c>
      <c r="AC1395" s="165"/>
    </row>
    <row r="1396" spans="1:29" ht="15.75" x14ac:dyDescent="0.25">
      <c r="A1396" s="180" t="s">
        <v>2837</v>
      </c>
      <c r="B1396" s="188" t="s">
        <v>2870</v>
      </c>
      <c r="C1396" s="188"/>
      <c r="D1396" s="176" t="s">
        <v>56</v>
      </c>
      <c r="E1396" s="189">
        <v>41729</v>
      </c>
      <c r="F1396" s="178" t="s">
        <v>57</v>
      </c>
      <c r="G1396" s="180"/>
      <c r="H1396" s="180" t="s">
        <v>58</v>
      </c>
      <c r="I1396" s="180"/>
      <c r="J1396" s="187"/>
      <c r="K1396" s="191"/>
      <c r="L1396" s="180" t="s">
        <v>92</v>
      </c>
      <c r="M1396" s="180" t="s">
        <v>18</v>
      </c>
      <c r="N1396" s="184">
        <v>5564.21</v>
      </c>
      <c r="O1396" s="184">
        <v>1980</v>
      </c>
      <c r="P1396" s="184">
        <v>0</v>
      </c>
      <c r="Q1396" s="184">
        <v>4815</v>
      </c>
      <c r="R1396" s="184">
        <v>6120</v>
      </c>
      <c r="S1396" s="184"/>
      <c r="T1396" s="192">
        <v>41699</v>
      </c>
      <c r="U1396" s="193">
        <v>0.3235294117647059</v>
      </c>
      <c r="V1396" s="39"/>
      <c r="W1396" s="36">
        <v>4815</v>
      </c>
      <c r="X1396" s="37">
        <v>0</v>
      </c>
      <c r="Y1396" s="38" t="s">
        <v>61</v>
      </c>
      <c r="Z1396" s="36">
        <v>0</v>
      </c>
      <c r="AA1396" s="164">
        <v>7.9999223610019321E-2</v>
      </c>
      <c r="AC1396" s="165"/>
    </row>
    <row r="1397" spans="1:29" ht="15.75" x14ac:dyDescent="0.25">
      <c r="A1397" s="180" t="s">
        <v>2837</v>
      </c>
      <c r="B1397" s="188" t="s">
        <v>2871</v>
      </c>
      <c r="C1397" s="188"/>
      <c r="D1397" s="176" t="s">
        <v>56</v>
      </c>
      <c r="E1397" s="189">
        <v>41730</v>
      </c>
      <c r="F1397" s="178" t="s">
        <v>57</v>
      </c>
      <c r="G1397" s="180"/>
      <c r="H1397" s="180" t="s">
        <v>58</v>
      </c>
      <c r="I1397" s="180"/>
      <c r="J1397" s="187"/>
      <c r="K1397" s="191"/>
      <c r="L1397" s="180" t="s">
        <v>92</v>
      </c>
      <c r="M1397" s="180" t="s">
        <v>18</v>
      </c>
      <c r="N1397" s="184">
        <v>3235.68</v>
      </c>
      <c r="O1397" s="184">
        <v>3560</v>
      </c>
      <c r="P1397" s="184">
        <v>0</v>
      </c>
      <c r="Q1397" s="184">
        <v>2800</v>
      </c>
      <c r="R1397" s="184">
        <v>3560</v>
      </c>
      <c r="S1397" s="184"/>
      <c r="T1397" s="192">
        <v>41730</v>
      </c>
      <c r="U1397" s="193">
        <v>1</v>
      </c>
      <c r="V1397" s="39"/>
      <c r="W1397" s="36">
        <v>2800</v>
      </c>
      <c r="X1397" s="37">
        <v>0</v>
      </c>
      <c r="Y1397" s="38" t="s">
        <v>61</v>
      </c>
      <c r="Z1397" s="36">
        <v>0</v>
      </c>
      <c r="AA1397" s="164">
        <v>7.9999999999999849E-2</v>
      </c>
      <c r="AC1397" s="165"/>
    </row>
    <row r="1398" spans="1:29" ht="15.75" x14ac:dyDescent="0.25">
      <c r="A1398" s="180" t="s">
        <v>2837</v>
      </c>
      <c r="B1398" s="188" t="s">
        <v>2872</v>
      </c>
      <c r="C1398" s="188"/>
      <c r="D1398" s="176" t="s">
        <v>56</v>
      </c>
      <c r="E1398" s="189">
        <v>41730</v>
      </c>
      <c r="F1398" s="178" t="s">
        <v>57</v>
      </c>
      <c r="G1398" s="180"/>
      <c r="H1398" s="180" t="s">
        <v>58</v>
      </c>
      <c r="I1398" s="180"/>
      <c r="J1398" s="187"/>
      <c r="K1398" s="191"/>
      <c r="L1398" s="180" t="s">
        <v>92</v>
      </c>
      <c r="M1398" s="180" t="s">
        <v>18</v>
      </c>
      <c r="N1398" s="184">
        <v>2482.23</v>
      </c>
      <c r="O1398" s="184">
        <v>400</v>
      </c>
      <c r="P1398" s="184">
        <v>0</v>
      </c>
      <c r="Q1398" s="184">
        <v>2148</v>
      </c>
      <c r="R1398" s="184">
        <v>2730</v>
      </c>
      <c r="S1398" s="184"/>
      <c r="T1398" s="192">
        <v>41730</v>
      </c>
      <c r="U1398" s="193">
        <v>0.14652014652014653</v>
      </c>
      <c r="V1398" s="39"/>
      <c r="W1398" s="36">
        <v>2148</v>
      </c>
      <c r="X1398" s="37">
        <v>0</v>
      </c>
      <c r="Y1398" s="38" t="s">
        <v>61</v>
      </c>
      <c r="Z1398" s="36">
        <v>0</v>
      </c>
      <c r="AA1398" s="164">
        <v>8.0000522111418615E-2</v>
      </c>
      <c r="AC1398" s="165"/>
    </row>
    <row r="1399" spans="1:29" ht="15.75" x14ac:dyDescent="0.25">
      <c r="A1399" s="180" t="s">
        <v>2837</v>
      </c>
      <c r="B1399" s="188" t="s">
        <v>2873</v>
      </c>
      <c r="C1399" s="188"/>
      <c r="D1399" s="176" t="s">
        <v>56</v>
      </c>
      <c r="E1399" s="189">
        <v>41782</v>
      </c>
      <c r="F1399" s="178" t="s">
        <v>57</v>
      </c>
      <c r="G1399" s="180"/>
      <c r="H1399" s="180" t="s">
        <v>58</v>
      </c>
      <c r="I1399" s="180"/>
      <c r="J1399" s="187"/>
      <c r="K1399" s="191"/>
      <c r="L1399" s="180" t="s">
        <v>92</v>
      </c>
      <c r="M1399" s="180" t="s">
        <v>18</v>
      </c>
      <c r="N1399" s="184">
        <v>5067.3100000000004</v>
      </c>
      <c r="O1399" s="184">
        <v>661.6</v>
      </c>
      <c r="P1399" s="184">
        <v>0</v>
      </c>
      <c r="Q1399" s="184">
        <v>4385</v>
      </c>
      <c r="R1399" s="184">
        <v>5570</v>
      </c>
      <c r="S1399" s="184"/>
      <c r="T1399" s="192">
        <v>41760</v>
      </c>
      <c r="U1399" s="193">
        <v>0.11877917414721724</v>
      </c>
      <c r="V1399" s="39"/>
      <c r="W1399" s="36">
        <v>4385</v>
      </c>
      <c r="X1399" s="37">
        <v>0</v>
      </c>
      <c r="Y1399" s="38" t="s">
        <v>61</v>
      </c>
      <c r="Z1399" s="36">
        <v>0</v>
      </c>
      <c r="AA1399" s="164">
        <v>8.0000852524003907E-2</v>
      </c>
      <c r="AC1399" s="165"/>
    </row>
    <row r="1400" spans="1:29" ht="15.75" x14ac:dyDescent="0.25">
      <c r="A1400" s="180" t="s">
        <v>2837</v>
      </c>
      <c r="B1400" s="188" t="s">
        <v>2874</v>
      </c>
      <c r="C1400" s="188"/>
      <c r="D1400" s="176" t="s">
        <v>56</v>
      </c>
      <c r="E1400" s="189">
        <v>41800</v>
      </c>
      <c r="F1400" s="178" t="s">
        <v>57</v>
      </c>
      <c r="G1400" s="180"/>
      <c r="H1400" s="180" t="s">
        <v>58</v>
      </c>
      <c r="I1400" s="180"/>
      <c r="J1400" s="187"/>
      <c r="K1400" s="191"/>
      <c r="L1400" s="180" t="s">
        <v>92</v>
      </c>
      <c r="M1400" s="180" t="s">
        <v>18</v>
      </c>
      <c r="N1400" s="184">
        <v>2737.62</v>
      </c>
      <c r="O1400" s="184">
        <v>661.6</v>
      </c>
      <c r="P1400" s="184">
        <v>0</v>
      </c>
      <c r="Q1400" s="184">
        <v>2369</v>
      </c>
      <c r="R1400" s="184">
        <v>3010</v>
      </c>
      <c r="S1400" s="184"/>
      <c r="T1400" s="192">
        <v>41791</v>
      </c>
      <c r="U1400" s="193">
        <v>0.21980066445182725</v>
      </c>
      <c r="V1400" s="39"/>
      <c r="W1400" s="36">
        <v>2369</v>
      </c>
      <c r="X1400" s="37">
        <v>0</v>
      </c>
      <c r="Y1400" s="38" t="s">
        <v>61</v>
      </c>
      <c r="Z1400" s="36">
        <v>0</v>
      </c>
      <c r="AA1400" s="164">
        <v>8.000142021358414E-2</v>
      </c>
      <c r="AC1400" s="165"/>
    </row>
    <row r="1401" spans="1:29" ht="15.75" x14ac:dyDescent="0.25">
      <c r="A1401" s="180" t="s">
        <v>2837</v>
      </c>
      <c r="B1401" s="188" t="s">
        <v>2875</v>
      </c>
      <c r="C1401" s="188"/>
      <c r="D1401" s="176" t="s">
        <v>56</v>
      </c>
      <c r="E1401" s="189">
        <v>41816</v>
      </c>
      <c r="F1401" s="178" t="s">
        <v>57</v>
      </c>
      <c r="G1401" s="180"/>
      <c r="H1401" s="180" t="s">
        <v>58</v>
      </c>
      <c r="I1401" s="180"/>
      <c r="J1401" s="187"/>
      <c r="K1401" s="191"/>
      <c r="L1401" s="180" t="s">
        <v>92</v>
      </c>
      <c r="M1401" s="180" t="s">
        <v>18</v>
      </c>
      <c r="N1401" s="184">
        <v>2813.66</v>
      </c>
      <c r="O1401" s="184">
        <v>661.6</v>
      </c>
      <c r="P1401" s="184">
        <v>0</v>
      </c>
      <c r="Q1401" s="184">
        <v>2369</v>
      </c>
      <c r="R1401" s="184">
        <v>3100</v>
      </c>
      <c r="S1401" s="184"/>
      <c r="T1401" s="192">
        <v>41791</v>
      </c>
      <c r="U1401" s="193">
        <v>0.21341935483870969</v>
      </c>
      <c r="V1401" s="39"/>
      <c r="W1401" s="36">
        <v>2369</v>
      </c>
      <c r="X1401" s="37">
        <v>0</v>
      </c>
      <c r="Y1401" s="38" t="s">
        <v>61</v>
      </c>
      <c r="Z1401" s="36">
        <v>0</v>
      </c>
      <c r="AA1401" s="164">
        <v>0.10999948714509444</v>
      </c>
      <c r="AC1401" s="165"/>
    </row>
    <row r="1402" spans="1:29" ht="15.75" x14ac:dyDescent="0.25">
      <c r="A1402" s="180" t="s">
        <v>2837</v>
      </c>
      <c r="B1402" s="188" t="s">
        <v>2876</v>
      </c>
      <c r="C1402" s="188"/>
      <c r="D1402" s="176" t="s">
        <v>56</v>
      </c>
      <c r="E1402" s="189">
        <v>41824</v>
      </c>
      <c r="F1402" s="178" t="s">
        <v>57</v>
      </c>
      <c r="G1402" s="180"/>
      <c r="H1402" s="180" t="s">
        <v>58</v>
      </c>
      <c r="I1402" s="180"/>
      <c r="J1402" s="187"/>
      <c r="K1402" s="191"/>
      <c r="L1402" s="180" t="s">
        <v>92</v>
      </c>
      <c r="M1402" s="180" t="s">
        <v>18</v>
      </c>
      <c r="N1402" s="184">
        <v>5339.33</v>
      </c>
      <c r="O1402" s="184">
        <v>5870</v>
      </c>
      <c r="P1402" s="184">
        <v>0</v>
      </c>
      <c r="Q1402" s="184">
        <v>4495.5200000000004</v>
      </c>
      <c r="R1402" s="184">
        <v>5870</v>
      </c>
      <c r="S1402" s="184"/>
      <c r="T1402" s="192">
        <v>41821</v>
      </c>
      <c r="U1402" s="193">
        <v>1</v>
      </c>
      <c r="V1402" s="39" t="s">
        <v>960</v>
      </c>
      <c r="W1402" s="36">
        <v>4495.5200000000004</v>
      </c>
      <c r="X1402" s="37">
        <v>0</v>
      </c>
      <c r="Y1402" s="38" t="s">
        <v>61</v>
      </c>
      <c r="Z1402" s="36">
        <v>0</v>
      </c>
      <c r="AA1402" s="164">
        <v>0.11000018627059305</v>
      </c>
      <c r="AC1402" s="165"/>
    </row>
    <row r="1403" spans="1:29" x14ac:dyDescent="0.25">
      <c r="AC1403" s="165"/>
    </row>
    <row r="1404" spans="1:29" x14ac:dyDescent="0.25">
      <c r="AC1404" s="165"/>
    </row>
    <row r="1405" spans="1:29" x14ac:dyDescent="0.25">
      <c r="AC1405" s="165"/>
    </row>
    <row r="1406" spans="1:29" x14ac:dyDescent="0.25">
      <c r="AC1406" s="165"/>
    </row>
    <row r="1407" spans="1:29" x14ac:dyDescent="0.25">
      <c r="AC1407" s="165"/>
    </row>
    <row r="1408" spans="1:29" x14ac:dyDescent="0.25">
      <c r="AC1408" s="165"/>
    </row>
    <row r="1409" spans="29:29" x14ac:dyDescent="0.25">
      <c r="AC1409" s="165"/>
    </row>
    <row r="1410" spans="29:29" x14ac:dyDescent="0.25">
      <c r="AC1410" s="165"/>
    </row>
    <row r="1411" spans="29:29" x14ac:dyDescent="0.25">
      <c r="AC1411" s="165"/>
    </row>
    <row r="1412" spans="29:29" x14ac:dyDescent="0.25">
      <c r="AC1412" s="165"/>
    </row>
    <row r="1413" spans="29:29" x14ac:dyDescent="0.25">
      <c r="AC1413" s="165"/>
    </row>
    <row r="1414" spans="29:29" x14ac:dyDescent="0.25">
      <c r="AC1414" s="165"/>
    </row>
    <row r="1415" spans="29:29" x14ac:dyDescent="0.25">
      <c r="AC1415" s="165"/>
    </row>
    <row r="1416" spans="29:29" x14ac:dyDescent="0.25">
      <c r="AC1416" s="165"/>
    </row>
    <row r="1417" spans="29:29" x14ac:dyDescent="0.25">
      <c r="AC1417" s="165"/>
    </row>
    <row r="1418" spans="29:29" x14ac:dyDescent="0.25">
      <c r="AC1418" s="165"/>
    </row>
    <row r="1419" spans="29:29" x14ac:dyDescent="0.25">
      <c r="AC1419" s="165"/>
    </row>
    <row r="1420" spans="29:29" x14ac:dyDescent="0.25">
      <c r="AC1420" s="165"/>
    </row>
    <row r="1421" spans="29:29" x14ac:dyDescent="0.25">
      <c r="AC1421" s="165"/>
    </row>
    <row r="1422" spans="29:29" x14ac:dyDescent="0.25">
      <c r="AC1422" s="165"/>
    </row>
    <row r="1423" spans="29:29" x14ac:dyDescent="0.25">
      <c r="AC1423" s="165"/>
    </row>
    <row r="1424" spans="29:29" x14ac:dyDescent="0.25">
      <c r="AC1424" s="165"/>
    </row>
    <row r="1425" spans="29:29" x14ac:dyDescent="0.25">
      <c r="AC1425" s="165"/>
    </row>
    <row r="1426" spans="29:29" x14ac:dyDescent="0.25">
      <c r="AC1426" s="165"/>
    </row>
    <row r="1427" spans="29:29" x14ac:dyDescent="0.25">
      <c r="AC1427" s="165"/>
    </row>
    <row r="1428" spans="29:29" x14ac:dyDescent="0.25">
      <c r="AC1428" s="165"/>
    </row>
    <row r="1429" spans="29:29" x14ac:dyDescent="0.25">
      <c r="AC1429" s="165"/>
    </row>
    <row r="1430" spans="29:29" x14ac:dyDescent="0.25">
      <c r="AC1430" s="165"/>
    </row>
    <row r="1431" spans="29:29" x14ac:dyDescent="0.25">
      <c r="AC1431" s="165"/>
    </row>
    <row r="1432" spans="29:29" x14ac:dyDescent="0.25">
      <c r="AC1432" s="165"/>
    </row>
    <row r="1433" spans="29:29" x14ac:dyDescent="0.25">
      <c r="AC1433" s="165"/>
    </row>
    <row r="1434" spans="29:29" x14ac:dyDescent="0.25">
      <c r="AC1434" s="165"/>
    </row>
    <row r="1435" spans="29:29" x14ac:dyDescent="0.25">
      <c r="AC1435" s="165"/>
    </row>
    <row r="1436" spans="29:29" x14ac:dyDescent="0.25">
      <c r="AC1436" s="165"/>
    </row>
    <row r="1437" spans="29:29" x14ac:dyDescent="0.25">
      <c r="AC1437" s="165"/>
    </row>
    <row r="1438" spans="29:29" x14ac:dyDescent="0.25">
      <c r="AC1438" s="165"/>
    </row>
    <row r="1439" spans="29:29" x14ac:dyDescent="0.25">
      <c r="AC1439" s="165"/>
    </row>
  </sheetData>
  <sheetProtection password="8BDB" sheet="1" objects="1" scenarios="1"/>
  <conditionalFormatting sqref="X1324:X1334 X1:X1253 Z420:Z1253 Z1387 Z1402 Z1:Z124">
    <cfRule type="cellIs" dxfId="1553" priority="142" operator="lessThan">
      <formula>0</formula>
    </cfRule>
  </conditionalFormatting>
  <conditionalFormatting sqref="Z126:Z340 Z342:Z418 Z1324:Z1334">
    <cfRule type="cellIs" dxfId="1552" priority="141" operator="lessThan">
      <formula>0</formula>
    </cfRule>
  </conditionalFormatting>
  <conditionalFormatting sqref="Z125">
    <cfRule type="cellIs" dxfId="1551" priority="140" operator="lessThan">
      <formula>0</formula>
    </cfRule>
  </conditionalFormatting>
  <conditionalFormatting sqref="Z341">
    <cfRule type="cellIs" dxfId="1550" priority="139" operator="lessThan">
      <formula>0</formula>
    </cfRule>
  </conditionalFormatting>
  <conditionalFormatting sqref="Z419:Z848">
    <cfRule type="cellIs" dxfId="1549" priority="138" operator="lessThan">
      <formula>0</formula>
    </cfRule>
  </conditionalFormatting>
  <conditionalFormatting sqref="X1309:X1323">
    <cfRule type="cellIs" dxfId="1548" priority="137" operator="lessThan">
      <formula>0</formula>
    </cfRule>
  </conditionalFormatting>
  <conditionalFormatting sqref="Z1309:Z1323">
    <cfRule type="cellIs" dxfId="1547" priority="136" operator="lessThan">
      <formula>0</formula>
    </cfRule>
  </conditionalFormatting>
  <conditionalFormatting sqref="X1278">
    <cfRule type="cellIs" dxfId="1546" priority="135" operator="lessThan">
      <formula>0</formula>
    </cfRule>
  </conditionalFormatting>
  <conditionalFormatting sqref="Z1278">
    <cfRule type="cellIs" dxfId="1545" priority="134" operator="lessThan">
      <formula>0</formula>
    </cfRule>
  </conditionalFormatting>
  <conditionalFormatting sqref="X1265">
    <cfRule type="cellIs" dxfId="1544" priority="133" operator="lessThan">
      <formula>0</formula>
    </cfRule>
  </conditionalFormatting>
  <conditionalFormatting sqref="Z1265">
    <cfRule type="cellIs" dxfId="1543" priority="132" operator="lessThan">
      <formula>0</formula>
    </cfRule>
  </conditionalFormatting>
  <conditionalFormatting sqref="X1264">
    <cfRule type="cellIs" dxfId="1542" priority="131" operator="lessThan">
      <formula>0</formula>
    </cfRule>
  </conditionalFormatting>
  <conditionalFormatting sqref="Z1264">
    <cfRule type="cellIs" dxfId="1541" priority="130" operator="lessThan">
      <formula>0</formula>
    </cfRule>
  </conditionalFormatting>
  <conditionalFormatting sqref="X1263">
    <cfRule type="cellIs" dxfId="1540" priority="129" operator="lessThan">
      <formula>0</formula>
    </cfRule>
  </conditionalFormatting>
  <conditionalFormatting sqref="Z1263">
    <cfRule type="cellIs" dxfId="1539" priority="128" operator="lessThan">
      <formula>0</formula>
    </cfRule>
  </conditionalFormatting>
  <conditionalFormatting sqref="X1262">
    <cfRule type="cellIs" dxfId="1538" priority="127" operator="lessThan">
      <formula>0</formula>
    </cfRule>
  </conditionalFormatting>
  <conditionalFormatting sqref="Z1262">
    <cfRule type="cellIs" dxfId="1537" priority="126" operator="lessThan">
      <formula>0</formula>
    </cfRule>
  </conditionalFormatting>
  <conditionalFormatting sqref="X1261">
    <cfRule type="cellIs" dxfId="1536" priority="125" operator="lessThan">
      <formula>0</formula>
    </cfRule>
  </conditionalFormatting>
  <conditionalFormatting sqref="Z1261">
    <cfRule type="cellIs" dxfId="1535" priority="124" operator="lessThan">
      <formula>0</formula>
    </cfRule>
  </conditionalFormatting>
  <conditionalFormatting sqref="X1260">
    <cfRule type="cellIs" dxfId="1534" priority="123" operator="lessThan">
      <formula>0</formula>
    </cfRule>
  </conditionalFormatting>
  <conditionalFormatting sqref="Z1260">
    <cfRule type="cellIs" dxfId="1533" priority="122" operator="lessThan">
      <formula>0</formula>
    </cfRule>
  </conditionalFormatting>
  <conditionalFormatting sqref="X1259">
    <cfRule type="cellIs" dxfId="1532" priority="121" operator="lessThan">
      <formula>0</formula>
    </cfRule>
  </conditionalFormatting>
  <conditionalFormatting sqref="Z1259">
    <cfRule type="cellIs" dxfId="1531" priority="120" operator="lessThan">
      <formula>0</formula>
    </cfRule>
  </conditionalFormatting>
  <conditionalFormatting sqref="X1258">
    <cfRule type="cellIs" dxfId="1530" priority="119" operator="lessThan">
      <formula>0</formula>
    </cfRule>
  </conditionalFormatting>
  <conditionalFormatting sqref="Z1258">
    <cfRule type="cellIs" dxfId="1529" priority="118" operator="lessThan">
      <formula>0</formula>
    </cfRule>
  </conditionalFormatting>
  <conditionalFormatting sqref="X1257">
    <cfRule type="cellIs" dxfId="1528" priority="117" operator="lessThan">
      <formula>0</formula>
    </cfRule>
  </conditionalFormatting>
  <conditionalFormatting sqref="Z1257">
    <cfRule type="cellIs" dxfId="1527" priority="116" operator="lessThan">
      <formula>0</formula>
    </cfRule>
  </conditionalFormatting>
  <conditionalFormatting sqref="X1256">
    <cfRule type="cellIs" dxfId="1526" priority="115" operator="lessThan">
      <formula>0</formula>
    </cfRule>
  </conditionalFormatting>
  <conditionalFormatting sqref="Z1256">
    <cfRule type="cellIs" dxfId="1525" priority="114" operator="lessThan">
      <formula>0</formula>
    </cfRule>
  </conditionalFormatting>
  <conditionalFormatting sqref="X1255">
    <cfRule type="cellIs" dxfId="1524" priority="113" operator="lessThan">
      <formula>0</formula>
    </cfRule>
  </conditionalFormatting>
  <conditionalFormatting sqref="Z1255">
    <cfRule type="cellIs" dxfId="1523" priority="112" operator="lessThan">
      <formula>0</formula>
    </cfRule>
  </conditionalFormatting>
  <conditionalFormatting sqref="X1254">
    <cfRule type="cellIs" dxfId="1522" priority="111" operator="lessThan">
      <formula>0</formula>
    </cfRule>
  </conditionalFormatting>
  <conditionalFormatting sqref="Z1254">
    <cfRule type="cellIs" dxfId="1521" priority="110" operator="lessThan">
      <formula>0</formula>
    </cfRule>
  </conditionalFormatting>
  <conditionalFormatting sqref="X1271">
    <cfRule type="cellIs" dxfId="1520" priority="109" operator="lessThan">
      <formula>0</formula>
    </cfRule>
  </conditionalFormatting>
  <conditionalFormatting sqref="Z1271">
    <cfRule type="cellIs" dxfId="1519" priority="108" operator="lessThan">
      <formula>0</formula>
    </cfRule>
  </conditionalFormatting>
  <conditionalFormatting sqref="X1270">
    <cfRule type="cellIs" dxfId="1518" priority="107" operator="lessThan">
      <formula>0</formula>
    </cfRule>
  </conditionalFormatting>
  <conditionalFormatting sqref="Z1270">
    <cfRule type="cellIs" dxfId="1517" priority="106" operator="lessThan">
      <formula>0</formula>
    </cfRule>
  </conditionalFormatting>
  <conditionalFormatting sqref="X1269">
    <cfRule type="cellIs" dxfId="1516" priority="105" operator="lessThan">
      <formula>0</formula>
    </cfRule>
  </conditionalFormatting>
  <conditionalFormatting sqref="Z1269">
    <cfRule type="cellIs" dxfId="1515" priority="104" operator="lessThan">
      <formula>0</formula>
    </cfRule>
  </conditionalFormatting>
  <conditionalFormatting sqref="X1268">
    <cfRule type="cellIs" dxfId="1514" priority="103" operator="lessThan">
      <formula>0</formula>
    </cfRule>
  </conditionalFormatting>
  <conditionalFormatting sqref="Z1268">
    <cfRule type="cellIs" dxfId="1513" priority="102" operator="lessThan">
      <formula>0</formula>
    </cfRule>
  </conditionalFormatting>
  <conditionalFormatting sqref="X1267">
    <cfRule type="cellIs" dxfId="1512" priority="101" operator="lessThan">
      <formula>0</formula>
    </cfRule>
  </conditionalFormatting>
  <conditionalFormatting sqref="Z1267">
    <cfRule type="cellIs" dxfId="1511" priority="100" operator="lessThan">
      <formula>0</formula>
    </cfRule>
  </conditionalFormatting>
  <conditionalFormatting sqref="X1266">
    <cfRule type="cellIs" dxfId="1510" priority="99" operator="lessThan">
      <formula>0</formula>
    </cfRule>
  </conditionalFormatting>
  <conditionalFormatting sqref="Z1266">
    <cfRule type="cellIs" dxfId="1509" priority="98" operator="lessThan">
      <formula>0</formula>
    </cfRule>
  </conditionalFormatting>
  <conditionalFormatting sqref="X1275">
    <cfRule type="cellIs" dxfId="1508" priority="97" operator="lessThan">
      <formula>0</formula>
    </cfRule>
  </conditionalFormatting>
  <conditionalFormatting sqref="Z1275">
    <cfRule type="cellIs" dxfId="1507" priority="96" operator="lessThan">
      <formula>0</formula>
    </cfRule>
  </conditionalFormatting>
  <conditionalFormatting sqref="X1274">
    <cfRule type="cellIs" dxfId="1506" priority="95" operator="lessThan">
      <formula>0</formula>
    </cfRule>
  </conditionalFormatting>
  <conditionalFormatting sqref="Z1274">
    <cfRule type="cellIs" dxfId="1505" priority="94" operator="lessThan">
      <formula>0</formula>
    </cfRule>
  </conditionalFormatting>
  <conditionalFormatting sqref="X1273">
    <cfRule type="cellIs" dxfId="1504" priority="93" operator="lessThan">
      <formula>0</formula>
    </cfRule>
  </conditionalFormatting>
  <conditionalFormatting sqref="Z1273">
    <cfRule type="cellIs" dxfId="1503" priority="92" operator="lessThan">
      <formula>0</formula>
    </cfRule>
  </conditionalFormatting>
  <conditionalFormatting sqref="X1272">
    <cfRule type="cellIs" dxfId="1502" priority="91" operator="lessThan">
      <formula>0</formula>
    </cfRule>
  </conditionalFormatting>
  <conditionalFormatting sqref="Z1272">
    <cfRule type="cellIs" dxfId="1501" priority="90" operator="lessThan">
      <formula>0</formula>
    </cfRule>
  </conditionalFormatting>
  <conditionalFormatting sqref="X1277">
    <cfRule type="cellIs" dxfId="1500" priority="89" operator="lessThan">
      <formula>0</formula>
    </cfRule>
  </conditionalFormatting>
  <conditionalFormatting sqref="Z1277">
    <cfRule type="cellIs" dxfId="1499" priority="88" operator="lessThan">
      <formula>0</formula>
    </cfRule>
  </conditionalFormatting>
  <conditionalFormatting sqref="X1276">
    <cfRule type="cellIs" dxfId="1498" priority="87" operator="lessThan">
      <formula>0</formula>
    </cfRule>
  </conditionalFormatting>
  <conditionalFormatting sqref="Z1276">
    <cfRule type="cellIs" dxfId="1497" priority="86" operator="lessThan">
      <formula>0</formula>
    </cfRule>
  </conditionalFormatting>
  <conditionalFormatting sqref="X1308">
    <cfRule type="cellIs" dxfId="1496" priority="85" operator="lessThan">
      <formula>0</formula>
    </cfRule>
  </conditionalFormatting>
  <conditionalFormatting sqref="Z1308">
    <cfRule type="cellIs" dxfId="1495" priority="84" operator="lessThan">
      <formula>0</formula>
    </cfRule>
  </conditionalFormatting>
  <conditionalFormatting sqref="X1307">
    <cfRule type="cellIs" dxfId="1494" priority="83" operator="lessThan">
      <formula>0</formula>
    </cfRule>
  </conditionalFormatting>
  <conditionalFormatting sqref="Z1307">
    <cfRule type="cellIs" dxfId="1493" priority="82" operator="lessThan">
      <formula>0</formula>
    </cfRule>
  </conditionalFormatting>
  <conditionalFormatting sqref="X1297">
    <cfRule type="cellIs" dxfId="1492" priority="81" operator="lessThan">
      <formula>0</formula>
    </cfRule>
  </conditionalFormatting>
  <conditionalFormatting sqref="Z1297">
    <cfRule type="cellIs" dxfId="1491" priority="80" operator="lessThan">
      <formula>0</formula>
    </cfRule>
  </conditionalFormatting>
  <conditionalFormatting sqref="X1296">
    <cfRule type="cellIs" dxfId="1490" priority="79" operator="lessThan">
      <formula>0</formula>
    </cfRule>
  </conditionalFormatting>
  <conditionalFormatting sqref="Z1296">
    <cfRule type="cellIs" dxfId="1489" priority="78" operator="lessThan">
      <formula>0</formula>
    </cfRule>
  </conditionalFormatting>
  <conditionalFormatting sqref="X1285">
    <cfRule type="cellIs" dxfId="1488" priority="77" operator="lessThan">
      <formula>0</formula>
    </cfRule>
  </conditionalFormatting>
  <conditionalFormatting sqref="Z1285">
    <cfRule type="cellIs" dxfId="1487" priority="76" operator="lessThan">
      <formula>0</formula>
    </cfRule>
  </conditionalFormatting>
  <conditionalFormatting sqref="X1284">
    <cfRule type="cellIs" dxfId="1486" priority="75" operator="lessThan">
      <formula>0</formula>
    </cfRule>
  </conditionalFormatting>
  <conditionalFormatting sqref="Z1284">
    <cfRule type="cellIs" dxfId="1485" priority="74" operator="lessThan">
      <formula>0</formula>
    </cfRule>
  </conditionalFormatting>
  <conditionalFormatting sqref="X1283">
    <cfRule type="cellIs" dxfId="1484" priority="73" operator="lessThan">
      <formula>0</formula>
    </cfRule>
  </conditionalFormatting>
  <conditionalFormatting sqref="Z1283">
    <cfRule type="cellIs" dxfId="1483" priority="72" operator="lessThan">
      <formula>0</formula>
    </cfRule>
  </conditionalFormatting>
  <conditionalFormatting sqref="X1282">
    <cfRule type="cellIs" dxfId="1482" priority="71" operator="lessThan">
      <formula>0</formula>
    </cfRule>
  </conditionalFormatting>
  <conditionalFormatting sqref="Z1282">
    <cfRule type="cellIs" dxfId="1481" priority="70" operator="lessThan">
      <formula>0</formula>
    </cfRule>
  </conditionalFormatting>
  <conditionalFormatting sqref="X1281">
    <cfRule type="cellIs" dxfId="1480" priority="69" operator="lessThan">
      <formula>0</formula>
    </cfRule>
  </conditionalFormatting>
  <conditionalFormatting sqref="Z1281">
    <cfRule type="cellIs" dxfId="1479" priority="68" operator="lessThan">
      <formula>0</formula>
    </cfRule>
  </conditionalFormatting>
  <conditionalFormatting sqref="X1280">
    <cfRule type="cellIs" dxfId="1478" priority="67" operator="lessThan">
      <formula>0</formula>
    </cfRule>
  </conditionalFormatting>
  <conditionalFormatting sqref="Z1280">
    <cfRule type="cellIs" dxfId="1477" priority="66" operator="lessThan">
      <formula>0</formula>
    </cfRule>
  </conditionalFormatting>
  <conditionalFormatting sqref="X1279">
    <cfRule type="cellIs" dxfId="1476" priority="65" operator="lessThan">
      <formula>0</formula>
    </cfRule>
  </conditionalFormatting>
  <conditionalFormatting sqref="Z1279">
    <cfRule type="cellIs" dxfId="1475" priority="64" operator="lessThan">
      <formula>0</formula>
    </cfRule>
  </conditionalFormatting>
  <conditionalFormatting sqref="X1295">
    <cfRule type="cellIs" dxfId="1474" priority="63" operator="lessThan">
      <formula>0</formula>
    </cfRule>
  </conditionalFormatting>
  <conditionalFormatting sqref="Z1295">
    <cfRule type="cellIs" dxfId="1473" priority="62" operator="lessThan">
      <formula>0</formula>
    </cfRule>
  </conditionalFormatting>
  <conditionalFormatting sqref="X1294">
    <cfRule type="cellIs" dxfId="1472" priority="61" operator="lessThan">
      <formula>0</formula>
    </cfRule>
  </conditionalFormatting>
  <conditionalFormatting sqref="Z1294">
    <cfRule type="cellIs" dxfId="1471" priority="60" operator="lessThan">
      <formula>0</formula>
    </cfRule>
  </conditionalFormatting>
  <conditionalFormatting sqref="X1293">
    <cfRule type="cellIs" dxfId="1470" priority="59" operator="lessThan">
      <formula>0</formula>
    </cfRule>
  </conditionalFormatting>
  <conditionalFormatting sqref="Z1293">
    <cfRule type="cellIs" dxfId="1469" priority="58" operator="lessThan">
      <formula>0</formula>
    </cfRule>
  </conditionalFormatting>
  <conditionalFormatting sqref="X1287">
    <cfRule type="cellIs" dxfId="1468" priority="57" operator="lessThan">
      <formula>0</formula>
    </cfRule>
  </conditionalFormatting>
  <conditionalFormatting sqref="Z1287">
    <cfRule type="cellIs" dxfId="1467" priority="56" operator="lessThan">
      <formula>0</formula>
    </cfRule>
  </conditionalFormatting>
  <conditionalFormatting sqref="X1286">
    <cfRule type="cellIs" dxfId="1466" priority="55" operator="lessThan">
      <formula>0</formula>
    </cfRule>
  </conditionalFormatting>
  <conditionalFormatting sqref="Z1286">
    <cfRule type="cellIs" dxfId="1465" priority="54" operator="lessThan">
      <formula>0</formula>
    </cfRule>
  </conditionalFormatting>
  <conditionalFormatting sqref="X1292">
    <cfRule type="cellIs" dxfId="1464" priority="53" operator="lessThan">
      <formula>0</formula>
    </cfRule>
  </conditionalFormatting>
  <conditionalFormatting sqref="Z1292">
    <cfRule type="cellIs" dxfId="1463" priority="52" operator="lessThan">
      <formula>0</formula>
    </cfRule>
  </conditionalFormatting>
  <conditionalFormatting sqref="X1291">
    <cfRule type="cellIs" dxfId="1462" priority="51" operator="lessThan">
      <formula>0</formula>
    </cfRule>
  </conditionalFormatting>
  <conditionalFormatting sqref="Z1291">
    <cfRule type="cellIs" dxfId="1461" priority="50" operator="lessThan">
      <formula>0</formula>
    </cfRule>
  </conditionalFormatting>
  <conditionalFormatting sqref="X1290">
    <cfRule type="cellIs" dxfId="1460" priority="49" operator="lessThan">
      <formula>0</formula>
    </cfRule>
  </conditionalFormatting>
  <conditionalFormatting sqref="Z1290">
    <cfRule type="cellIs" dxfId="1459" priority="48" operator="lessThan">
      <formula>0</formula>
    </cfRule>
  </conditionalFormatting>
  <conditionalFormatting sqref="X1289">
    <cfRule type="cellIs" dxfId="1458" priority="47" operator="lessThan">
      <formula>0</formula>
    </cfRule>
  </conditionalFormatting>
  <conditionalFormatting sqref="Z1289">
    <cfRule type="cellIs" dxfId="1457" priority="46" operator="lessThan">
      <formula>0</formula>
    </cfRule>
  </conditionalFormatting>
  <conditionalFormatting sqref="X1288">
    <cfRule type="cellIs" dxfId="1456" priority="45" operator="lessThan">
      <formula>0</formula>
    </cfRule>
  </conditionalFormatting>
  <conditionalFormatting sqref="Z1288">
    <cfRule type="cellIs" dxfId="1455" priority="44" operator="lessThan">
      <formula>0</formula>
    </cfRule>
  </conditionalFormatting>
  <conditionalFormatting sqref="X1306">
    <cfRule type="cellIs" dxfId="1454" priority="43" operator="lessThan">
      <formula>0</formula>
    </cfRule>
  </conditionalFormatting>
  <conditionalFormatting sqref="Z1306">
    <cfRule type="cellIs" dxfId="1453" priority="42" operator="lessThan">
      <formula>0</formula>
    </cfRule>
  </conditionalFormatting>
  <conditionalFormatting sqref="X1305">
    <cfRule type="cellIs" dxfId="1452" priority="41" operator="lessThan">
      <formula>0</formula>
    </cfRule>
  </conditionalFormatting>
  <conditionalFormatting sqref="Z1305">
    <cfRule type="cellIs" dxfId="1451" priority="40" operator="lessThan">
      <formula>0</formula>
    </cfRule>
  </conditionalFormatting>
  <conditionalFormatting sqref="X1304">
    <cfRule type="cellIs" dxfId="1450" priority="39" operator="lessThan">
      <formula>0</formula>
    </cfRule>
  </conditionalFormatting>
  <conditionalFormatting sqref="Z1304">
    <cfRule type="cellIs" dxfId="1449" priority="38" operator="lessThan">
      <formula>0</formula>
    </cfRule>
  </conditionalFormatting>
  <conditionalFormatting sqref="X1303">
    <cfRule type="cellIs" dxfId="1448" priority="37" operator="lessThan">
      <formula>0</formula>
    </cfRule>
  </conditionalFormatting>
  <conditionalFormatting sqref="Z1303">
    <cfRule type="cellIs" dxfId="1447" priority="36" operator="lessThan">
      <formula>0</formula>
    </cfRule>
  </conditionalFormatting>
  <conditionalFormatting sqref="X1302">
    <cfRule type="cellIs" dxfId="1446" priority="35" operator="lessThan">
      <formula>0</formula>
    </cfRule>
  </conditionalFormatting>
  <conditionalFormatting sqref="Z1302">
    <cfRule type="cellIs" dxfId="1445" priority="34" operator="lessThan">
      <formula>0</formula>
    </cfRule>
  </conditionalFormatting>
  <conditionalFormatting sqref="X1301">
    <cfRule type="cellIs" dxfId="1444" priority="33" operator="lessThan">
      <formula>0</formula>
    </cfRule>
  </conditionalFormatting>
  <conditionalFormatting sqref="Z1301">
    <cfRule type="cellIs" dxfId="1443" priority="32" operator="lessThan">
      <formula>0</formula>
    </cfRule>
  </conditionalFormatting>
  <conditionalFormatting sqref="X1300">
    <cfRule type="cellIs" dxfId="1442" priority="31" operator="lessThan">
      <formula>0</formula>
    </cfRule>
  </conditionalFormatting>
  <conditionalFormatting sqref="Z1300">
    <cfRule type="cellIs" dxfId="1441" priority="30" operator="lessThan">
      <formula>0</formula>
    </cfRule>
  </conditionalFormatting>
  <conditionalFormatting sqref="X1299">
    <cfRule type="cellIs" dxfId="1440" priority="29" operator="lessThan">
      <formula>0</formula>
    </cfRule>
  </conditionalFormatting>
  <conditionalFormatting sqref="Z1299">
    <cfRule type="cellIs" dxfId="1439" priority="28" operator="lessThan">
      <formula>0</formula>
    </cfRule>
  </conditionalFormatting>
  <conditionalFormatting sqref="X1298">
    <cfRule type="cellIs" dxfId="1438" priority="27" operator="lessThan">
      <formula>0</formula>
    </cfRule>
  </conditionalFormatting>
  <conditionalFormatting sqref="Z1298">
    <cfRule type="cellIs" dxfId="1437" priority="26" operator="lessThan">
      <formula>0</formula>
    </cfRule>
  </conditionalFormatting>
  <conditionalFormatting sqref="Z1335:Z1345 X1335:X1345">
    <cfRule type="cellIs" dxfId="1436" priority="25" operator="lessThan">
      <formula>0</formula>
    </cfRule>
  </conditionalFormatting>
  <conditionalFormatting sqref="Z1346:Z1368 X1346:X1379 X1385:X1387 X1402">
    <cfRule type="cellIs" dxfId="1435" priority="24" operator="lessThan">
      <formula>0</formula>
    </cfRule>
  </conditionalFormatting>
  <conditionalFormatting sqref="Z1346:Z1368">
    <cfRule type="cellIs" dxfId="1434" priority="23" operator="lessThan">
      <formula>0</formula>
    </cfRule>
  </conditionalFormatting>
  <conditionalFormatting sqref="Z1369 Z1385:Z1386">
    <cfRule type="cellIs" dxfId="1433" priority="22" operator="lessThan">
      <formula>0</formula>
    </cfRule>
  </conditionalFormatting>
  <conditionalFormatting sqref="Z1376:Z1379">
    <cfRule type="cellIs" dxfId="1432" priority="21" operator="lessThan">
      <formula>0</formula>
    </cfRule>
  </conditionalFormatting>
  <conditionalFormatting sqref="Z1370">
    <cfRule type="cellIs" dxfId="1431" priority="20" operator="lessThan">
      <formula>0</formula>
    </cfRule>
  </conditionalFormatting>
  <conditionalFormatting sqref="Z1374:Z1375">
    <cfRule type="cellIs" dxfId="1430" priority="19" operator="lessThan">
      <formula>0</formula>
    </cfRule>
  </conditionalFormatting>
  <conditionalFormatting sqref="Z1371:Z1373">
    <cfRule type="cellIs" dxfId="1429" priority="18" operator="lessThan">
      <formula>0</formula>
    </cfRule>
  </conditionalFormatting>
  <conditionalFormatting sqref="Z1381:Z1384">
    <cfRule type="cellIs" dxfId="1428" priority="17" operator="lessThan">
      <formula>0</formula>
    </cfRule>
  </conditionalFormatting>
  <conditionalFormatting sqref="X1380:X1384">
    <cfRule type="cellIs" dxfId="1427" priority="16" operator="lessThan">
      <formula>0</formula>
    </cfRule>
  </conditionalFormatting>
  <conditionalFormatting sqref="Z1380">
    <cfRule type="cellIs" dxfId="1426" priority="15" operator="lessThan">
      <formula>0</formula>
    </cfRule>
  </conditionalFormatting>
  <conditionalFormatting sqref="Z1388:Z1389">
    <cfRule type="cellIs" dxfId="1425" priority="14" operator="lessThan">
      <formula>0</formula>
    </cfRule>
  </conditionalFormatting>
  <conditionalFormatting sqref="X1388:X1389">
    <cfRule type="cellIs" dxfId="1424" priority="13" operator="lessThan">
      <formula>0</formula>
    </cfRule>
  </conditionalFormatting>
  <conditionalFormatting sqref="Z1394:Z1395">
    <cfRule type="cellIs" dxfId="1423" priority="12" operator="lessThan">
      <formula>0</formula>
    </cfRule>
  </conditionalFormatting>
  <conditionalFormatting sqref="X1394:X1395">
    <cfRule type="cellIs" dxfId="1422" priority="11" operator="lessThan">
      <formula>0</formula>
    </cfRule>
  </conditionalFormatting>
  <conditionalFormatting sqref="Z1391:Z1393">
    <cfRule type="cellIs" dxfId="1421" priority="10" operator="lessThan">
      <formula>0</formula>
    </cfRule>
  </conditionalFormatting>
  <conditionalFormatting sqref="X1391:X1393">
    <cfRule type="cellIs" dxfId="1420" priority="9" operator="lessThan">
      <formula>0</formula>
    </cfRule>
  </conditionalFormatting>
  <conditionalFormatting sqref="Z1390">
    <cfRule type="cellIs" dxfId="1419" priority="8" operator="lessThan">
      <formula>0</formula>
    </cfRule>
  </conditionalFormatting>
  <conditionalFormatting sqref="X1390">
    <cfRule type="cellIs" dxfId="1418" priority="7" operator="lessThan">
      <formula>0</formula>
    </cfRule>
  </conditionalFormatting>
  <conditionalFormatting sqref="Z1400:Z1401">
    <cfRule type="cellIs" dxfId="1417" priority="6" operator="lessThan">
      <formula>0</formula>
    </cfRule>
  </conditionalFormatting>
  <conditionalFormatting sqref="X1400:X1401">
    <cfRule type="cellIs" dxfId="1416" priority="5" operator="lessThan">
      <formula>0</formula>
    </cfRule>
  </conditionalFormatting>
  <conditionalFormatting sqref="Z1397:Z1399">
    <cfRule type="cellIs" dxfId="1415" priority="4" operator="lessThan">
      <formula>0</formula>
    </cfRule>
  </conditionalFormatting>
  <conditionalFormatting sqref="X1397:X1399">
    <cfRule type="cellIs" dxfId="1414" priority="3" operator="lessThan">
      <formula>0</formula>
    </cfRule>
  </conditionalFormatting>
  <conditionalFormatting sqref="Z1396">
    <cfRule type="cellIs" dxfId="1413" priority="2" operator="lessThan">
      <formula>0</formula>
    </cfRule>
  </conditionalFormatting>
  <conditionalFormatting sqref="X1396">
    <cfRule type="cellIs" dxfId="141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1132"/>
  <sheetViews>
    <sheetView tabSelected="1" workbookViewId="0">
      <selection activeCell="AD10" sqref="AD10"/>
    </sheetView>
  </sheetViews>
  <sheetFormatPr defaultRowHeight="15" outlineLevelCol="1" x14ac:dyDescent="0.25"/>
  <cols>
    <col min="1" max="1" width="12.140625" style="162" customWidth="1"/>
    <col min="2" max="2" width="9.85546875" style="162" hidden="1" customWidth="1" outlineLevel="1"/>
    <col min="3" max="3" width="15.42578125" style="162" hidden="1" customWidth="1" outlineLevel="1"/>
    <col min="4" max="4" width="13.5703125" style="162" hidden="1" customWidth="1" outlineLevel="1"/>
    <col min="5" max="5" width="14.28515625" style="162" hidden="1" customWidth="1" outlineLevel="1"/>
    <col min="6" max="6" width="16.28515625" style="162" hidden="1" customWidth="1" outlineLevel="1"/>
    <col min="7" max="7" width="13" style="162" hidden="1" customWidth="1" outlineLevel="1"/>
    <col min="8" max="8" width="14" style="162" hidden="1" customWidth="1" outlineLevel="1"/>
    <col min="9" max="9" width="23.85546875" style="162" customWidth="1" collapsed="1"/>
    <col min="10" max="15" width="9.140625" style="162" hidden="1" customWidth="1" outlineLevel="1"/>
    <col min="16" max="16" width="9.140625" style="162" collapsed="1"/>
    <col min="17" max="17" width="9.140625" style="162"/>
    <col min="18" max="18" width="15.5703125" style="162" customWidth="1"/>
    <col min="19" max="19" width="16.42578125" style="162" customWidth="1"/>
    <col min="20" max="20" width="15.7109375" style="162" customWidth="1"/>
    <col min="21" max="21" width="14.140625" style="162" customWidth="1"/>
    <col min="22" max="22" width="9.140625" style="162" customWidth="1" outlineLevel="1"/>
    <col min="23" max="23" width="14.140625" style="162" customWidth="1" outlineLevel="1"/>
    <col min="24" max="25" width="9.140625" style="162" customWidth="1" outlineLevel="1"/>
    <col min="26" max="16384" width="9.140625" style="162"/>
  </cols>
  <sheetData>
    <row r="1" spans="1:26" ht="90" x14ac:dyDescent="0.25">
      <c r="A1" s="169" t="s">
        <v>2877</v>
      </c>
      <c r="B1" s="169"/>
      <c r="C1" s="169" t="s">
        <v>2878</v>
      </c>
      <c r="D1" s="169" t="s">
        <v>2879</v>
      </c>
      <c r="E1" s="169" t="s">
        <v>2880</v>
      </c>
      <c r="F1" s="169"/>
      <c r="G1" s="169"/>
      <c r="H1" s="169" t="s">
        <v>2881</v>
      </c>
      <c r="I1" s="251"/>
      <c r="J1" s="169" t="s">
        <v>2882</v>
      </c>
      <c r="K1" s="169" t="s">
        <v>2883</v>
      </c>
      <c r="L1" s="169" t="s">
        <v>30</v>
      </c>
      <c r="M1" s="169" t="s">
        <v>2884</v>
      </c>
      <c r="N1" s="172" t="s">
        <v>2885</v>
      </c>
      <c r="O1" s="169" t="s">
        <v>38</v>
      </c>
      <c r="P1" s="169" t="s">
        <v>39</v>
      </c>
      <c r="Q1" s="171" t="s">
        <v>40</v>
      </c>
      <c r="R1" s="172" t="s">
        <v>2886</v>
      </c>
      <c r="S1" s="172" t="s">
        <v>42</v>
      </c>
      <c r="T1" s="172" t="s">
        <v>2887</v>
      </c>
      <c r="U1" s="252" t="s">
        <v>2888</v>
      </c>
      <c r="V1" s="252" t="s">
        <v>2889</v>
      </c>
      <c r="W1" s="252" t="s">
        <v>2890</v>
      </c>
      <c r="X1" s="169" t="s">
        <v>2891</v>
      </c>
      <c r="Y1" s="169" t="s">
        <v>47</v>
      </c>
      <c r="Z1" s="171" t="s">
        <v>48</v>
      </c>
    </row>
    <row r="2" spans="1:26" x14ac:dyDescent="0.25">
      <c r="A2" s="189">
        <v>0</v>
      </c>
      <c r="B2" s="189" t="s">
        <v>2892</v>
      </c>
      <c r="C2" s="190" t="s">
        <v>2893</v>
      </c>
      <c r="D2" s="253" t="e">
        <v>#VALUE!</v>
      </c>
      <c r="E2" s="190">
        <v>41704</v>
      </c>
      <c r="F2" s="254"/>
      <c r="G2" s="188"/>
      <c r="H2" s="180" t="s">
        <v>2894</v>
      </c>
      <c r="I2" s="255" t="s">
        <v>2895</v>
      </c>
      <c r="J2" s="180"/>
      <c r="K2" s="180">
        <v>263920</v>
      </c>
      <c r="L2" s="188" t="s">
        <v>2896</v>
      </c>
      <c r="M2" s="180" t="s">
        <v>57</v>
      </c>
      <c r="N2" s="184"/>
      <c r="O2" s="191"/>
      <c r="P2" s="180" t="s">
        <v>79</v>
      </c>
      <c r="Q2" s="180" t="s">
        <v>12</v>
      </c>
      <c r="R2" s="184">
        <v>223120.25</v>
      </c>
      <c r="S2" s="184">
        <v>57150</v>
      </c>
      <c r="T2" s="184">
        <v>184371</v>
      </c>
      <c r="U2" s="184">
        <v>290972.28000000003</v>
      </c>
      <c r="V2" s="184"/>
      <c r="W2" s="256" t="s">
        <v>2897</v>
      </c>
      <c r="X2" s="257"/>
      <c r="Y2" s="258" t="s">
        <v>2898</v>
      </c>
      <c r="Z2" s="193">
        <v>0.19641046219248098</v>
      </c>
    </row>
    <row r="3" spans="1:26" x14ac:dyDescent="0.25">
      <c r="A3" s="177">
        <v>40948</v>
      </c>
      <c r="B3" s="189" t="s">
        <v>2899</v>
      </c>
      <c r="C3" s="190">
        <v>41106</v>
      </c>
      <c r="D3" s="253" t="s">
        <v>2900</v>
      </c>
      <c r="E3" s="190">
        <v>41661</v>
      </c>
      <c r="F3" s="188"/>
      <c r="G3" s="188"/>
      <c r="H3" s="180" t="s">
        <v>2894</v>
      </c>
      <c r="I3" s="255" t="s">
        <v>2901</v>
      </c>
      <c r="J3" s="180" t="s">
        <v>2897</v>
      </c>
      <c r="K3" s="180">
        <v>244732</v>
      </c>
      <c r="L3" s="188" t="s">
        <v>2902</v>
      </c>
      <c r="M3" s="180" t="s">
        <v>2903</v>
      </c>
      <c r="N3" s="184"/>
      <c r="O3" s="191" t="s">
        <v>536</v>
      </c>
      <c r="P3" s="180" t="s">
        <v>79</v>
      </c>
      <c r="Q3" s="180" t="s">
        <v>12</v>
      </c>
      <c r="R3" s="184">
        <v>192283.91</v>
      </c>
      <c r="S3" s="184"/>
      <c r="T3" s="184">
        <v>158890</v>
      </c>
      <c r="U3" s="184">
        <v>211512.3</v>
      </c>
      <c r="V3" s="184"/>
      <c r="W3" s="256" t="s">
        <v>2897</v>
      </c>
      <c r="X3" s="257"/>
      <c r="Y3" s="259" t="s">
        <v>2904</v>
      </c>
      <c r="Z3" s="193" t="s">
        <v>57</v>
      </c>
    </row>
    <row r="4" spans="1:26" x14ac:dyDescent="0.25">
      <c r="A4" s="177">
        <v>40962</v>
      </c>
      <c r="B4" s="189" t="s">
        <v>2899</v>
      </c>
      <c r="C4" s="190">
        <v>41113</v>
      </c>
      <c r="D4" s="253" t="s">
        <v>2900</v>
      </c>
      <c r="E4" s="190"/>
      <c r="F4" s="188"/>
      <c r="G4" s="188"/>
      <c r="H4" s="180" t="s">
        <v>2894</v>
      </c>
      <c r="I4" s="255" t="s">
        <v>2905</v>
      </c>
      <c r="J4" s="180" t="s">
        <v>2897</v>
      </c>
      <c r="K4" s="180">
        <v>236598</v>
      </c>
      <c r="L4" s="188" t="s">
        <v>2906</v>
      </c>
      <c r="M4" s="180" t="s">
        <v>57</v>
      </c>
      <c r="N4" s="184"/>
      <c r="O4" s="191" t="s">
        <v>2907</v>
      </c>
      <c r="P4" s="180" t="s">
        <v>67</v>
      </c>
      <c r="Q4" s="180" t="s">
        <v>14</v>
      </c>
      <c r="R4" s="184">
        <v>443713.67</v>
      </c>
      <c r="S4" s="184"/>
      <c r="T4" s="184">
        <v>366654</v>
      </c>
      <c r="U4" s="184">
        <v>488085.04</v>
      </c>
      <c r="V4" s="184"/>
      <c r="W4" s="256" t="s">
        <v>2897</v>
      </c>
      <c r="X4" s="257"/>
      <c r="Y4" s="259" t="s">
        <v>2908</v>
      </c>
      <c r="Z4" s="193" t="s">
        <v>57</v>
      </c>
    </row>
    <row r="5" spans="1:26" x14ac:dyDescent="0.25">
      <c r="A5" s="177">
        <v>40962</v>
      </c>
      <c r="B5" s="189" t="s">
        <v>2899</v>
      </c>
      <c r="C5" s="190">
        <v>40969</v>
      </c>
      <c r="D5" s="253" t="s">
        <v>2909</v>
      </c>
      <c r="E5" s="190" t="s">
        <v>2910</v>
      </c>
      <c r="F5" s="188"/>
      <c r="G5" s="188"/>
      <c r="H5" s="180" t="s">
        <v>2894</v>
      </c>
      <c r="I5" s="255" t="s">
        <v>2911</v>
      </c>
      <c r="J5" s="180" t="s">
        <v>2897</v>
      </c>
      <c r="K5" s="180">
        <v>236577</v>
      </c>
      <c r="L5" s="188" t="s">
        <v>2912</v>
      </c>
      <c r="M5" s="180" t="s">
        <v>57</v>
      </c>
      <c r="N5" s="184"/>
      <c r="O5" s="191" t="s">
        <v>2907</v>
      </c>
      <c r="P5" s="180" t="s">
        <v>67</v>
      </c>
      <c r="Q5" s="180" t="s">
        <v>14</v>
      </c>
      <c r="R5" s="184">
        <v>235232.84</v>
      </c>
      <c r="S5" s="184">
        <v>258760</v>
      </c>
      <c r="T5" s="184">
        <v>194380</v>
      </c>
      <c r="U5" s="184">
        <v>330000</v>
      </c>
      <c r="V5" s="184"/>
      <c r="W5" s="256" t="s">
        <v>2897</v>
      </c>
      <c r="X5" s="257"/>
      <c r="Y5" s="259" t="s">
        <v>2908</v>
      </c>
      <c r="Z5" s="193">
        <v>0.78412121212121211</v>
      </c>
    </row>
    <row r="6" spans="1:26" x14ac:dyDescent="0.25">
      <c r="A6" s="177">
        <v>40962</v>
      </c>
      <c r="B6" s="189" t="s">
        <v>2899</v>
      </c>
      <c r="C6" s="190">
        <v>41152</v>
      </c>
      <c r="D6" s="253" t="s">
        <v>2913</v>
      </c>
      <c r="E6" s="190"/>
      <c r="F6" s="188"/>
      <c r="G6" s="188"/>
      <c r="H6" s="180" t="s">
        <v>2894</v>
      </c>
      <c r="I6" s="255" t="s">
        <v>2914</v>
      </c>
      <c r="J6" s="180" t="s">
        <v>2897</v>
      </c>
      <c r="K6" s="180">
        <v>236576</v>
      </c>
      <c r="L6" s="188" t="s">
        <v>2915</v>
      </c>
      <c r="M6" s="180" t="s">
        <v>57</v>
      </c>
      <c r="N6" s="184"/>
      <c r="O6" s="191" t="s">
        <v>2907</v>
      </c>
      <c r="P6" s="180" t="s">
        <v>430</v>
      </c>
      <c r="Q6" s="180" t="s">
        <v>16</v>
      </c>
      <c r="R6" s="184">
        <v>254341.43</v>
      </c>
      <c r="S6" s="184"/>
      <c r="T6" s="184">
        <v>210170</v>
      </c>
      <c r="U6" s="184">
        <v>279775.57</v>
      </c>
      <c r="V6" s="184"/>
      <c r="W6" s="256" t="s">
        <v>2897</v>
      </c>
      <c r="X6" s="257"/>
      <c r="Y6" s="259" t="s">
        <v>2908</v>
      </c>
      <c r="Z6" s="193" t="s">
        <v>57</v>
      </c>
    </row>
    <row r="7" spans="1:26" x14ac:dyDescent="0.25">
      <c r="A7" s="177">
        <v>40962</v>
      </c>
      <c r="B7" s="189" t="s">
        <v>2899</v>
      </c>
      <c r="C7" s="190">
        <v>40969</v>
      </c>
      <c r="D7" s="253" t="s">
        <v>2909</v>
      </c>
      <c r="E7" s="190" t="s">
        <v>2916</v>
      </c>
      <c r="F7" s="188"/>
      <c r="G7" s="188"/>
      <c r="H7" s="180" t="s">
        <v>2894</v>
      </c>
      <c r="I7" s="255" t="s">
        <v>2917</v>
      </c>
      <c r="J7" s="180" t="s">
        <v>2897</v>
      </c>
      <c r="K7" s="180">
        <v>236580</v>
      </c>
      <c r="L7" s="188" t="s">
        <v>2918</v>
      </c>
      <c r="M7" s="180" t="s">
        <v>57</v>
      </c>
      <c r="N7" s="184"/>
      <c r="O7" s="191" t="s">
        <v>2907</v>
      </c>
      <c r="P7" s="180" t="s">
        <v>430</v>
      </c>
      <c r="Q7" s="180" t="s">
        <v>16</v>
      </c>
      <c r="R7" s="184">
        <v>134881.93</v>
      </c>
      <c r="S7" s="184"/>
      <c r="T7" s="184">
        <v>115332</v>
      </c>
      <c r="U7" s="184">
        <v>212000</v>
      </c>
      <c r="V7" s="184"/>
      <c r="W7" s="256" t="s">
        <v>2897</v>
      </c>
      <c r="X7" s="260"/>
      <c r="Y7" s="259" t="s">
        <v>2908</v>
      </c>
      <c r="Z7" s="193" t="s">
        <v>57</v>
      </c>
    </row>
    <row r="8" spans="1:26" x14ac:dyDescent="0.25">
      <c r="A8" s="177">
        <v>40962</v>
      </c>
      <c r="B8" s="189" t="s">
        <v>2899</v>
      </c>
      <c r="C8" s="190">
        <v>40969</v>
      </c>
      <c r="D8" s="253" t="s">
        <v>2909</v>
      </c>
      <c r="E8" s="190"/>
      <c r="F8" s="188"/>
      <c r="G8" s="188"/>
      <c r="H8" s="180" t="s">
        <v>2894</v>
      </c>
      <c r="I8" s="255" t="s">
        <v>2919</v>
      </c>
      <c r="J8" s="180" t="s">
        <v>2897</v>
      </c>
      <c r="K8" s="180">
        <v>236575</v>
      </c>
      <c r="L8" s="188" t="s">
        <v>2920</v>
      </c>
      <c r="M8" s="180" t="s">
        <v>57</v>
      </c>
      <c r="N8" s="184"/>
      <c r="O8" s="191" t="s">
        <v>2907</v>
      </c>
      <c r="P8" s="180" t="s">
        <v>133</v>
      </c>
      <c r="Q8" s="180" t="s">
        <v>13</v>
      </c>
      <c r="R8" s="184">
        <v>181604.16</v>
      </c>
      <c r="S8" s="184"/>
      <c r="T8" s="184">
        <v>150065</v>
      </c>
      <c r="U8" s="184">
        <v>211552.18</v>
      </c>
      <c r="V8" s="184"/>
      <c r="W8" s="256" t="s">
        <v>2897</v>
      </c>
      <c r="X8" s="260"/>
      <c r="Y8" s="259" t="s">
        <v>2908</v>
      </c>
      <c r="Z8" s="193" t="s">
        <v>57</v>
      </c>
    </row>
    <row r="9" spans="1:26" x14ac:dyDescent="0.25">
      <c r="A9" s="177">
        <v>40962</v>
      </c>
      <c r="B9" s="189" t="s">
        <v>2899</v>
      </c>
      <c r="C9" s="190">
        <v>40987</v>
      </c>
      <c r="D9" s="253" t="s">
        <v>2909</v>
      </c>
      <c r="E9" s="190">
        <v>41726</v>
      </c>
      <c r="F9" s="188"/>
      <c r="G9" s="188"/>
      <c r="H9" s="180" t="s">
        <v>2921</v>
      </c>
      <c r="I9" s="255" t="s">
        <v>2922</v>
      </c>
      <c r="J9" s="180" t="s">
        <v>2897</v>
      </c>
      <c r="K9" s="180">
        <v>247049</v>
      </c>
      <c r="L9" s="188" t="s">
        <v>2923</v>
      </c>
      <c r="M9" s="180" t="s">
        <v>57</v>
      </c>
      <c r="N9" s="184"/>
      <c r="O9" s="191" t="s">
        <v>2907</v>
      </c>
      <c r="P9" s="180" t="s">
        <v>79</v>
      </c>
      <c r="Q9" s="180" t="s">
        <v>12</v>
      </c>
      <c r="R9" s="184">
        <v>106427.19</v>
      </c>
      <c r="S9" s="184"/>
      <c r="T9" s="184">
        <v>87944</v>
      </c>
      <c r="U9" s="184">
        <v>151120.41</v>
      </c>
      <c r="V9" s="184"/>
      <c r="W9" s="256" t="s">
        <v>2897</v>
      </c>
      <c r="X9" s="257"/>
      <c r="Y9" s="259" t="s">
        <v>2908</v>
      </c>
      <c r="Z9" s="193" t="s">
        <v>57</v>
      </c>
    </row>
    <row r="10" spans="1:26" x14ac:dyDescent="0.25">
      <c r="A10" s="177">
        <v>40962</v>
      </c>
      <c r="B10" s="189" t="s">
        <v>2899</v>
      </c>
      <c r="C10" s="190">
        <v>40963</v>
      </c>
      <c r="D10" s="253" t="s">
        <v>2924</v>
      </c>
      <c r="E10" s="190"/>
      <c r="F10" s="188"/>
      <c r="G10" s="188"/>
      <c r="H10" s="180" t="s">
        <v>2921</v>
      </c>
      <c r="I10" s="255" t="s">
        <v>2925</v>
      </c>
      <c r="J10" s="180" t="s">
        <v>2897</v>
      </c>
      <c r="K10" s="180"/>
      <c r="L10" s="188" t="s">
        <v>2926</v>
      </c>
      <c r="M10" s="180" t="s">
        <v>57</v>
      </c>
      <c r="N10" s="184"/>
      <c r="O10" s="191"/>
      <c r="P10" s="180" t="s">
        <v>79</v>
      </c>
      <c r="Q10" s="180" t="s">
        <v>12</v>
      </c>
      <c r="R10" s="184">
        <v>86467.86</v>
      </c>
      <c r="S10" s="184">
        <v>0</v>
      </c>
      <c r="T10" s="184">
        <v>71451</v>
      </c>
      <c r="U10" s="184">
        <v>132675.24</v>
      </c>
      <c r="V10" s="184"/>
      <c r="W10" s="256" t="s">
        <v>2897</v>
      </c>
      <c r="X10" s="257"/>
      <c r="Y10" s="259" t="s">
        <v>2908</v>
      </c>
      <c r="Z10" s="193" t="s">
        <v>57</v>
      </c>
    </row>
    <row r="11" spans="1:26" x14ac:dyDescent="0.25">
      <c r="A11" s="177">
        <v>40962</v>
      </c>
      <c r="B11" s="189" t="s">
        <v>2899</v>
      </c>
      <c r="C11" s="190">
        <v>40994</v>
      </c>
      <c r="D11" s="253" t="s">
        <v>2909</v>
      </c>
      <c r="E11" s="190"/>
      <c r="F11" s="188"/>
      <c r="G11" s="188"/>
      <c r="H11" s="180" t="s">
        <v>2921</v>
      </c>
      <c r="I11" s="255" t="s">
        <v>2927</v>
      </c>
      <c r="J11" s="180" t="s">
        <v>2897</v>
      </c>
      <c r="K11" s="180">
        <v>236574</v>
      </c>
      <c r="L11" s="188" t="s">
        <v>2928</v>
      </c>
      <c r="M11" s="180" t="s">
        <v>57</v>
      </c>
      <c r="N11" s="184"/>
      <c r="O11" s="191" t="s">
        <v>2907</v>
      </c>
      <c r="P11" s="180" t="s">
        <v>232</v>
      </c>
      <c r="Q11" s="180" t="s">
        <v>14</v>
      </c>
      <c r="R11" s="184">
        <v>83501.73</v>
      </c>
      <c r="S11" s="184"/>
      <c r="T11" s="184">
        <v>69000</v>
      </c>
      <c r="U11" s="184">
        <v>120074.6</v>
      </c>
      <c r="V11" s="184"/>
      <c r="W11" s="256" t="s">
        <v>2897</v>
      </c>
      <c r="X11" s="260"/>
      <c r="Y11" s="259" t="s">
        <v>2908</v>
      </c>
      <c r="Z11" s="193" t="s">
        <v>57</v>
      </c>
    </row>
    <row r="12" spans="1:26" x14ac:dyDescent="0.25">
      <c r="A12" s="177">
        <v>40962</v>
      </c>
      <c r="B12" s="189" t="s">
        <v>2899</v>
      </c>
      <c r="C12" s="190">
        <v>40969</v>
      </c>
      <c r="D12" s="253" t="s">
        <v>2909</v>
      </c>
      <c r="E12" s="190"/>
      <c r="F12" s="188"/>
      <c r="G12" s="188"/>
      <c r="H12" s="180" t="s">
        <v>2921</v>
      </c>
      <c r="I12" s="255" t="s">
        <v>2929</v>
      </c>
      <c r="J12" s="180" t="s">
        <v>2897</v>
      </c>
      <c r="K12" s="180">
        <v>236609</v>
      </c>
      <c r="L12" s="188" t="s">
        <v>2930</v>
      </c>
      <c r="M12" s="180" t="s">
        <v>57</v>
      </c>
      <c r="N12" s="184"/>
      <c r="O12" s="191" t="s">
        <v>2907</v>
      </c>
      <c r="P12" s="180" t="s">
        <v>60</v>
      </c>
      <c r="Q12" s="180" t="s">
        <v>12</v>
      </c>
      <c r="R12" s="184">
        <v>43255.11</v>
      </c>
      <c r="S12" s="184"/>
      <c r="T12" s="184">
        <v>35743</v>
      </c>
      <c r="U12" s="184">
        <v>60485.82</v>
      </c>
      <c r="V12" s="184"/>
      <c r="W12" s="256" t="s">
        <v>2897</v>
      </c>
      <c r="X12" s="260"/>
      <c r="Y12" s="259" t="s">
        <v>2908</v>
      </c>
      <c r="Z12" s="193" t="s">
        <v>57</v>
      </c>
    </row>
    <row r="13" spans="1:26" x14ac:dyDescent="0.25">
      <c r="A13" s="177">
        <v>40962</v>
      </c>
      <c r="B13" s="189" t="s">
        <v>2899</v>
      </c>
      <c r="C13" s="190">
        <v>40968</v>
      </c>
      <c r="D13" s="253" t="s">
        <v>2924</v>
      </c>
      <c r="E13" s="190"/>
      <c r="F13" s="188"/>
      <c r="G13" s="188"/>
      <c r="H13" s="180" t="s">
        <v>2921</v>
      </c>
      <c r="I13" s="255" t="s">
        <v>2931</v>
      </c>
      <c r="J13" s="180" t="s">
        <v>2897</v>
      </c>
      <c r="K13" s="180">
        <v>236578</v>
      </c>
      <c r="L13" s="188" t="s">
        <v>2932</v>
      </c>
      <c r="M13" s="180" t="s">
        <v>57</v>
      </c>
      <c r="N13" s="184"/>
      <c r="O13" s="191" t="s">
        <v>2907</v>
      </c>
      <c r="P13" s="180" t="s">
        <v>64</v>
      </c>
      <c r="Q13" s="180" t="s">
        <v>12</v>
      </c>
      <c r="R13" s="184">
        <v>45408.86</v>
      </c>
      <c r="S13" s="184"/>
      <c r="T13" s="184">
        <v>38580.17</v>
      </c>
      <c r="U13" s="201">
        <v>59180</v>
      </c>
      <c r="V13" s="201"/>
      <c r="W13" s="256" t="s">
        <v>2897</v>
      </c>
      <c r="X13" s="260"/>
      <c r="Y13" s="259" t="s">
        <v>2908</v>
      </c>
      <c r="Z13" s="193" t="s">
        <v>57</v>
      </c>
    </row>
    <row r="14" spans="1:26" x14ac:dyDescent="0.25">
      <c r="A14" s="177">
        <v>40962</v>
      </c>
      <c r="B14" s="189" t="s">
        <v>2899</v>
      </c>
      <c r="C14" s="190">
        <v>41120</v>
      </c>
      <c r="D14" s="253" t="s">
        <v>2900</v>
      </c>
      <c r="E14" s="190"/>
      <c r="F14" s="188"/>
      <c r="G14" s="188"/>
      <c r="H14" s="180" t="s">
        <v>2921</v>
      </c>
      <c r="I14" s="255" t="s">
        <v>2933</v>
      </c>
      <c r="J14" s="180" t="s">
        <v>2897</v>
      </c>
      <c r="K14" s="180">
        <v>236579</v>
      </c>
      <c r="L14" s="188" t="s">
        <v>2934</v>
      </c>
      <c r="M14" s="180" t="s">
        <v>57</v>
      </c>
      <c r="N14" s="184"/>
      <c r="O14" s="191" t="s">
        <v>2907</v>
      </c>
      <c r="P14" s="180"/>
      <c r="Q14" s="180" t="s">
        <v>12</v>
      </c>
      <c r="R14" s="184">
        <v>48150.239999999998</v>
      </c>
      <c r="S14" s="184"/>
      <c r="T14" s="184">
        <v>39788</v>
      </c>
      <c r="U14" s="184">
        <v>58331.07</v>
      </c>
      <c r="V14" s="184"/>
      <c r="W14" s="256" t="s">
        <v>2897</v>
      </c>
      <c r="X14" s="260"/>
      <c r="Y14" s="259" t="s">
        <v>2908</v>
      </c>
      <c r="Z14" s="193" t="s">
        <v>57</v>
      </c>
    </row>
    <row r="15" spans="1:26" x14ac:dyDescent="0.25">
      <c r="A15" s="177">
        <v>40962</v>
      </c>
      <c r="B15" s="189" t="s">
        <v>2899</v>
      </c>
      <c r="C15" s="190">
        <v>41032</v>
      </c>
      <c r="D15" s="253" t="s">
        <v>2935</v>
      </c>
      <c r="E15" s="190"/>
      <c r="F15" s="188"/>
      <c r="G15" s="188"/>
      <c r="H15" s="180" t="s">
        <v>2921</v>
      </c>
      <c r="I15" s="255" t="s">
        <v>2936</v>
      </c>
      <c r="J15" s="180" t="s">
        <v>2897</v>
      </c>
      <c r="K15" s="180">
        <v>247111</v>
      </c>
      <c r="L15" s="188" t="s">
        <v>2937</v>
      </c>
      <c r="M15" s="180" t="s">
        <v>57</v>
      </c>
      <c r="N15" s="184"/>
      <c r="O15" s="191" t="s">
        <v>2907</v>
      </c>
      <c r="P15" s="180" t="s">
        <v>129</v>
      </c>
      <c r="Q15" s="180" t="s">
        <v>13</v>
      </c>
      <c r="R15" s="184">
        <v>51134.52</v>
      </c>
      <c r="S15" s="184"/>
      <c r="T15" s="184">
        <v>42254</v>
      </c>
      <c r="U15" s="184">
        <v>56247.98</v>
      </c>
      <c r="V15" s="184"/>
      <c r="W15" s="256" t="s">
        <v>2897</v>
      </c>
      <c r="X15" s="260"/>
      <c r="Y15" s="259" t="s">
        <v>2908</v>
      </c>
      <c r="Z15" s="193" t="s">
        <v>57</v>
      </c>
    </row>
    <row r="16" spans="1:26" x14ac:dyDescent="0.25">
      <c r="A16" s="177">
        <v>40962</v>
      </c>
      <c r="B16" s="189" t="s">
        <v>2899</v>
      </c>
      <c r="C16" s="190">
        <v>40969</v>
      </c>
      <c r="D16" s="253" t="s">
        <v>2909</v>
      </c>
      <c r="E16" s="190"/>
      <c r="F16" s="188"/>
      <c r="G16" s="188"/>
      <c r="H16" s="180" t="s">
        <v>2938</v>
      </c>
      <c r="I16" s="255" t="s">
        <v>2939</v>
      </c>
      <c r="J16" s="180" t="s">
        <v>2897</v>
      </c>
      <c r="K16" s="180">
        <v>236583</v>
      </c>
      <c r="L16" s="188" t="s">
        <v>2940</v>
      </c>
      <c r="M16" s="180" t="s">
        <v>57</v>
      </c>
      <c r="N16" s="184"/>
      <c r="O16" s="191" t="s">
        <v>2907</v>
      </c>
      <c r="P16" s="180" t="s">
        <v>64</v>
      </c>
      <c r="Q16" s="180" t="s">
        <v>12</v>
      </c>
      <c r="R16" s="184">
        <v>23247.37</v>
      </c>
      <c r="S16" s="184"/>
      <c r="T16" s="184">
        <v>19210</v>
      </c>
      <c r="U16" s="184">
        <v>38766.6</v>
      </c>
      <c r="V16" s="184"/>
      <c r="W16" s="256" t="s">
        <v>2897</v>
      </c>
      <c r="X16" s="260"/>
      <c r="Y16" s="259" t="s">
        <v>2908</v>
      </c>
      <c r="Z16" s="193" t="s">
        <v>57</v>
      </c>
    </row>
    <row r="17" spans="1:26" x14ac:dyDescent="0.25">
      <c r="A17" s="177">
        <v>40962</v>
      </c>
      <c r="B17" s="189" t="s">
        <v>2899</v>
      </c>
      <c r="C17" s="190">
        <v>40987</v>
      </c>
      <c r="D17" s="253" t="s">
        <v>2909</v>
      </c>
      <c r="E17" s="190">
        <v>41726</v>
      </c>
      <c r="F17" s="188"/>
      <c r="G17" s="188"/>
      <c r="H17" s="180" t="s">
        <v>2938</v>
      </c>
      <c r="I17" s="255" t="s">
        <v>2941</v>
      </c>
      <c r="J17" s="180" t="s">
        <v>2897</v>
      </c>
      <c r="K17" s="180">
        <v>236593</v>
      </c>
      <c r="L17" s="188" t="s">
        <v>2942</v>
      </c>
      <c r="M17" s="180" t="s">
        <v>57</v>
      </c>
      <c r="N17" s="184"/>
      <c r="O17" s="191" t="s">
        <v>2907</v>
      </c>
      <c r="P17" s="180" t="s">
        <v>64</v>
      </c>
      <c r="Q17" s="180" t="s">
        <v>12</v>
      </c>
      <c r="R17" s="184">
        <v>21397.02</v>
      </c>
      <c r="S17" s="184"/>
      <c r="T17" s="184">
        <v>17681</v>
      </c>
      <c r="U17" s="184">
        <v>32771.22</v>
      </c>
      <c r="V17" s="184"/>
      <c r="W17" s="256" t="s">
        <v>2897</v>
      </c>
      <c r="X17" s="260"/>
      <c r="Y17" s="259" t="s">
        <v>2908</v>
      </c>
      <c r="Z17" s="193" t="s">
        <v>57</v>
      </c>
    </row>
    <row r="18" spans="1:26" x14ac:dyDescent="0.25">
      <c r="A18" s="177">
        <v>40962</v>
      </c>
      <c r="B18" s="189" t="s">
        <v>2899</v>
      </c>
      <c r="C18" s="190">
        <v>40969</v>
      </c>
      <c r="D18" s="253" t="s">
        <v>2909</v>
      </c>
      <c r="E18" s="190"/>
      <c r="F18" s="188"/>
      <c r="G18" s="188"/>
      <c r="H18" s="180" t="s">
        <v>2938</v>
      </c>
      <c r="I18" s="255" t="s">
        <v>2943</v>
      </c>
      <c r="J18" s="180" t="s">
        <v>2897</v>
      </c>
      <c r="K18" s="180">
        <v>236584</v>
      </c>
      <c r="L18" s="188" t="s">
        <v>2944</v>
      </c>
      <c r="M18" s="180" t="s">
        <v>57</v>
      </c>
      <c r="N18" s="184"/>
      <c r="O18" s="191" t="s">
        <v>2907</v>
      </c>
      <c r="P18" s="180" t="s">
        <v>60</v>
      </c>
      <c r="Q18" s="180" t="s">
        <v>12</v>
      </c>
      <c r="R18" s="184">
        <v>16872.580000000002</v>
      </c>
      <c r="S18" s="184"/>
      <c r="T18" s="184">
        <v>14335.24</v>
      </c>
      <c r="U18" s="184">
        <v>31750</v>
      </c>
      <c r="V18" s="184"/>
      <c r="W18" s="256" t="s">
        <v>2897</v>
      </c>
      <c r="X18" s="260"/>
      <c r="Y18" s="259" t="s">
        <v>2908</v>
      </c>
      <c r="Z18" s="193" t="s">
        <v>57</v>
      </c>
    </row>
    <row r="19" spans="1:26" x14ac:dyDescent="0.25">
      <c r="A19" s="177">
        <v>40963</v>
      </c>
      <c r="B19" s="189" t="s">
        <v>2899</v>
      </c>
      <c r="C19" s="190">
        <v>41033</v>
      </c>
      <c r="D19" s="253" t="s">
        <v>2935</v>
      </c>
      <c r="E19" s="190"/>
      <c r="F19" s="188"/>
      <c r="G19" s="188"/>
      <c r="H19" s="180" t="s">
        <v>2921</v>
      </c>
      <c r="I19" s="255" t="s">
        <v>2945</v>
      </c>
      <c r="J19" s="180" t="s">
        <v>2897</v>
      </c>
      <c r="K19" s="180">
        <v>247093</v>
      </c>
      <c r="L19" s="188" t="s">
        <v>2946</v>
      </c>
      <c r="M19" s="180" t="s">
        <v>57</v>
      </c>
      <c r="N19" s="184"/>
      <c r="O19" s="191" t="s">
        <v>2907</v>
      </c>
      <c r="P19" s="180" t="s">
        <v>129</v>
      </c>
      <c r="Q19" s="180" t="s">
        <v>13</v>
      </c>
      <c r="R19" s="184">
        <v>159645.63</v>
      </c>
      <c r="S19" s="184"/>
      <c r="T19" s="184">
        <v>131920</v>
      </c>
      <c r="U19" s="184">
        <v>175610.19</v>
      </c>
      <c r="V19" s="184"/>
      <c r="W19" s="256" t="s">
        <v>2897</v>
      </c>
      <c r="X19" s="260"/>
      <c r="Y19" s="259" t="s">
        <v>2908</v>
      </c>
      <c r="Z19" s="193" t="s">
        <v>57</v>
      </c>
    </row>
    <row r="20" spans="1:26" x14ac:dyDescent="0.25">
      <c r="A20" s="177">
        <v>40963</v>
      </c>
      <c r="B20" s="189" t="s">
        <v>2899</v>
      </c>
      <c r="C20" s="190">
        <v>40969</v>
      </c>
      <c r="D20" s="253" t="s">
        <v>2909</v>
      </c>
      <c r="E20" s="190">
        <v>41712</v>
      </c>
      <c r="F20" s="188"/>
      <c r="G20" s="188"/>
      <c r="H20" s="180" t="s">
        <v>2921</v>
      </c>
      <c r="I20" s="255" t="s">
        <v>2947</v>
      </c>
      <c r="J20" s="180" t="s">
        <v>2897</v>
      </c>
      <c r="K20" s="180">
        <v>236589</v>
      </c>
      <c r="L20" s="188" t="s">
        <v>2948</v>
      </c>
      <c r="M20" s="180" t="s">
        <v>57</v>
      </c>
      <c r="N20" s="184"/>
      <c r="O20" s="191" t="s">
        <v>2907</v>
      </c>
      <c r="P20" s="180" t="s">
        <v>79</v>
      </c>
      <c r="Q20" s="180" t="s">
        <v>12</v>
      </c>
      <c r="R20" s="184">
        <v>98651.85</v>
      </c>
      <c r="S20" s="184">
        <v>0</v>
      </c>
      <c r="T20" s="184">
        <v>81519</v>
      </c>
      <c r="U20" s="184">
        <v>147703.43</v>
      </c>
      <c r="V20" s="184"/>
      <c r="W20" s="256" t="s">
        <v>2897</v>
      </c>
      <c r="X20" s="260"/>
      <c r="Y20" s="259" t="s">
        <v>2908</v>
      </c>
      <c r="Z20" s="193" t="s">
        <v>57</v>
      </c>
    </row>
    <row r="21" spans="1:26" x14ac:dyDescent="0.25">
      <c r="A21" s="177">
        <v>40963</v>
      </c>
      <c r="B21" s="189" t="s">
        <v>2899</v>
      </c>
      <c r="C21" s="190">
        <v>40963</v>
      </c>
      <c r="D21" s="253" t="s">
        <v>2924</v>
      </c>
      <c r="E21" s="190" t="s">
        <v>2949</v>
      </c>
      <c r="F21" s="188"/>
      <c r="G21" s="188"/>
      <c r="H21" s="180" t="s">
        <v>2921</v>
      </c>
      <c r="I21" s="255" t="s">
        <v>2950</v>
      </c>
      <c r="J21" s="180" t="s">
        <v>2897</v>
      </c>
      <c r="K21" s="180">
        <v>247069</v>
      </c>
      <c r="L21" s="188" t="s">
        <v>2951</v>
      </c>
      <c r="M21" s="180" t="s">
        <v>57</v>
      </c>
      <c r="N21" s="184"/>
      <c r="O21" s="191"/>
      <c r="P21" s="180" t="s">
        <v>12</v>
      </c>
      <c r="Q21" s="180" t="s">
        <v>12</v>
      </c>
      <c r="R21" s="184">
        <v>91068.57</v>
      </c>
      <c r="S21" s="184">
        <v>26750</v>
      </c>
      <c r="T21" s="184">
        <v>77869</v>
      </c>
      <c r="U21" s="184">
        <v>134431.63</v>
      </c>
      <c r="V21" s="184"/>
      <c r="W21" s="256" t="s">
        <v>2897</v>
      </c>
      <c r="X21" s="260"/>
      <c r="Y21" s="259" t="s">
        <v>2908</v>
      </c>
      <c r="Z21" s="193">
        <v>0.19898590830149124</v>
      </c>
    </row>
    <row r="22" spans="1:26" x14ac:dyDescent="0.25">
      <c r="A22" s="177">
        <v>40963</v>
      </c>
      <c r="B22" s="189" t="s">
        <v>2899</v>
      </c>
      <c r="C22" s="190">
        <v>41053</v>
      </c>
      <c r="D22" s="253" t="s">
        <v>2935</v>
      </c>
      <c r="E22" s="190"/>
      <c r="F22" s="188"/>
      <c r="G22" s="188"/>
      <c r="H22" s="180" t="s">
        <v>2921</v>
      </c>
      <c r="I22" s="255" t="s">
        <v>2952</v>
      </c>
      <c r="J22" s="180" t="s">
        <v>2897</v>
      </c>
      <c r="K22" s="180">
        <v>236603</v>
      </c>
      <c r="L22" s="188" t="s">
        <v>2953</v>
      </c>
      <c r="M22" s="180" t="s">
        <v>57</v>
      </c>
      <c r="N22" s="184"/>
      <c r="O22" s="191" t="s">
        <v>2907</v>
      </c>
      <c r="P22" s="180" t="s">
        <v>60</v>
      </c>
      <c r="Q22" s="180" t="s">
        <v>12</v>
      </c>
      <c r="R22" s="184">
        <v>118718.89</v>
      </c>
      <c r="S22" s="184"/>
      <c r="T22" s="184">
        <v>98101</v>
      </c>
      <c r="U22" s="184">
        <v>130590.78</v>
      </c>
      <c r="V22" s="184"/>
      <c r="W22" s="256" t="s">
        <v>2897</v>
      </c>
      <c r="X22" s="260"/>
      <c r="Y22" s="259" t="s">
        <v>2908</v>
      </c>
      <c r="Z22" s="193" t="s">
        <v>57</v>
      </c>
    </row>
    <row r="23" spans="1:26" x14ac:dyDescent="0.25">
      <c r="A23" s="177">
        <v>40963</v>
      </c>
      <c r="B23" s="189" t="s">
        <v>2899</v>
      </c>
      <c r="C23" s="190">
        <v>40987</v>
      </c>
      <c r="D23" s="253" t="s">
        <v>2909</v>
      </c>
      <c r="E23" s="190"/>
      <c r="F23" s="188"/>
      <c r="G23" s="188"/>
      <c r="H23" s="180" t="s">
        <v>2921</v>
      </c>
      <c r="I23" s="255" t="s">
        <v>2954</v>
      </c>
      <c r="J23" s="180" t="s">
        <v>2897</v>
      </c>
      <c r="K23" s="180">
        <v>247037</v>
      </c>
      <c r="L23" s="188" t="s">
        <v>2955</v>
      </c>
      <c r="M23" s="180" t="s">
        <v>57</v>
      </c>
      <c r="N23" s="184"/>
      <c r="O23" s="191" t="s">
        <v>2907</v>
      </c>
      <c r="P23" s="180" t="s">
        <v>79</v>
      </c>
      <c r="Q23" s="180" t="s">
        <v>12</v>
      </c>
      <c r="R23" s="184">
        <v>51566.55</v>
      </c>
      <c r="S23" s="184"/>
      <c r="T23" s="184">
        <v>42611</v>
      </c>
      <c r="U23" s="184">
        <v>65480.31</v>
      </c>
      <c r="V23" s="184"/>
      <c r="W23" s="256" t="s">
        <v>2897</v>
      </c>
      <c r="X23" s="260"/>
      <c r="Y23" s="259" t="s">
        <v>2908</v>
      </c>
      <c r="Z23" s="193" t="s">
        <v>57</v>
      </c>
    </row>
    <row r="24" spans="1:26" x14ac:dyDescent="0.25">
      <c r="A24" s="177">
        <v>40963</v>
      </c>
      <c r="B24" s="189" t="s">
        <v>2899</v>
      </c>
      <c r="C24" s="190">
        <v>40969</v>
      </c>
      <c r="D24" s="253" t="s">
        <v>2909</v>
      </c>
      <c r="E24" s="190"/>
      <c r="F24" s="188"/>
      <c r="G24" s="188"/>
      <c r="H24" s="180" t="s">
        <v>2921</v>
      </c>
      <c r="I24" s="255" t="s">
        <v>2956</v>
      </c>
      <c r="J24" s="180" t="s">
        <v>2897</v>
      </c>
      <c r="K24" s="180">
        <v>236611</v>
      </c>
      <c r="L24" s="188" t="s">
        <v>2957</v>
      </c>
      <c r="M24" s="180" t="s">
        <v>57</v>
      </c>
      <c r="N24" s="184"/>
      <c r="O24" s="191" t="s">
        <v>2907</v>
      </c>
      <c r="P24" s="180" t="s">
        <v>87</v>
      </c>
      <c r="Q24" s="180" t="s">
        <v>15</v>
      </c>
      <c r="R24" s="184">
        <v>56556.08</v>
      </c>
      <c r="S24" s="184"/>
      <c r="T24" s="184">
        <v>46734</v>
      </c>
      <c r="U24" s="184">
        <v>65080.49</v>
      </c>
      <c r="V24" s="184"/>
      <c r="W24" s="256" t="s">
        <v>2897</v>
      </c>
      <c r="X24" s="260"/>
      <c r="Y24" s="259" t="s">
        <v>2908</v>
      </c>
      <c r="Z24" s="193" t="s">
        <v>57</v>
      </c>
    </row>
    <row r="25" spans="1:26" x14ac:dyDescent="0.25">
      <c r="A25" s="177">
        <v>40963</v>
      </c>
      <c r="B25" s="189" t="s">
        <v>2899</v>
      </c>
      <c r="C25" s="190">
        <v>41033</v>
      </c>
      <c r="D25" s="253" t="s">
        <v>2935</v>
      </c>
      <c r="E25" s="190">
        <v>41862</v>
      </c>
      <c r="F25" s="188"/>
      <c r="G25" s="188"/>
      <c r="H25" s="180" t="s">
        <v>2938</v>
      </c>
      <c r="I25" s="255" t="s">
        <v>2958</v>
      </c>
      <c r="J25" s="180" t="s">
        <v>2897</v>
      </c>
      <c r="K25" s="180">
        <v>236596</v>
      </c>
      <c r="L25" s="188" t="s">
        <v>2959</v>
      </c>
      <c r="M25" s="180" t="s">
        <v>57</v>
      </c>
      <c r="N25" s="184"/>
      <c r="O25" s="191" t="s">
        <v>2907</v>
      </c>
      <c r="P25" s="180" t="s">
        <v>67</v>
      </c>
      <c r="Q25" s="180" t="s">
        <v>14</v>
      </c>
      <c r="R25" s="184">
        <v>61487.53</v>
      </c>
      <c r="S25" s="184"/>
      <c r="T25" s="184">
        <v>50609</v>
      </c>
      <c r="U25" s="184">
        <v>34670</v>
      </c>
      <c r="V25" s="184">
        <v>67636.28</v>
      </c>
      <c r="W25" s="256" t="s">
        <v>2897</v>
      </c>
      <c r="X25" s="257"/>
      <c r="Y25" s="259" t="s">
        <v>2908</v>
      </c>
      <c r="Z25" s="193" t="s">
        <v>57</v>
      </c>
    </row>
    <row r="26" spans="1:26" x14ac:dyDescent="0.25">
      <c r="A26" s="177">
        <v>40963</v>
      </c>
      <c r="B26" s="189" t="s">
        <v>2899</v>
      </c>
      <c r="C26" s="190">
        <v>40969</v>
      </c>
      <c r="D26" s="253" t="s">
        <v>2909</v>
      </c>
      <c r="E26" s="190">
        <v>41500</v>
      </c>
      <c r="F26" s="188"/>
      <c r="G26" s="188"/>
      <c r="H26" s="180" t="s">
        <v>2938</v>
      </c>
      <c r="I26" s="255" t="s">
        <v>2960</v>
      </c>
      <c r="J26" s="180" t="s">
        <v>2897</v>
      </c>
      <c r="K26" s="180">
        <v>236581</v>
      </c>
      <c r="L26" s="188" t="s">
        <v>2961</v>
      </c>
      <c r="M26" s="180" t="s">
        <v>57</v>
      </c>
      <c r="N26" s="184"/>
      <c r="O26" s="191" t="s">
        <v>2907</v>
      </c>
      <c r="P26" s="180" t="s">
        <v>64</v>
      </c>
      <c r="Q26" s="180" t="s">
        <v>12</v>
      </c>
      <c r="R26" s="184">
        <v>19991.599999999999</v>
      </c>
      <c r="S26" s="184"/>
      <c r="T26" s="184">
        <v>16854</v>
      </c>
      <c r="U26" s="184">
        <v>30980</v>
      </c>
      <c r="V26" s="184"/>
      <c r="W26" s="256" t="s">
        <v>2897</v>
      </c>
      <c r="X26" s="260"/>
      <c r="Y26" s="259" t="s">
        <v>2908</v>
      </c>
      <c r="Z26" s="193" t="s">
        <v>57</v>
      </c>
    </row>
    <row r="27" spans="1:26" x14ac:dyDescent="0.25">
      <c r="A27" s="177">
        <v>40963</v>
      </c>
      <c r="B27" s="189" t="s">
        <v>2899</v>
      </c>
      <c r="C27" s="190">
        <v>40969</v>
      </c>
      <c r="D27" s="253" t="s">
        <v>2909</v>
      </c>
      <c r="E27" s="190"/>
      <c r="F27" s="188"/>
      <c r="G27" s="188"/>
      <c r="H27" s="180" t="s">
        <v>2938</v>
      </c>
      <c r="I27" s="261" t="s">
        <v>2962</v>
      </c>
      <c r="J27" s="180" t="s">
        <v>2897</v>
      </c>
      <c r="K27" s="180">
        <v>236586</v>
      </c>
      <c r="L27" s="188" t="s">
        <v>2963</v>
      </c>
      <c r="M27" s="180" t="s">
        <v>57</v>
      </c>
      <c r="N27" s="184"/>
      <c r="O27" s="191" t="s">
        <v>2907</v>
      </c>
      <c r="P27" s="180" t="s">
        <v>79</v>
      </c>
      <c r="Q27" s="180" t="s">
        <v>12</v>
      </c>
      <c r="R27" s="184">
        <v>15931.89</v>
      </c>
      <c r="S27" s="184"/>
      <c r="T27" s="184">
        <v>13165</v>
      </c>
      <c r="U27" s="184">
        <v>17525.080000000002</v>
      </c>
      <c r="V27" s="184"/>
      <c r="W27" s="256" t="s">
        <v>2897</v>
      </c>
      <c r="X27" s="260"/>
      <c r="Y27" s="259" t="s">
        <v>2908</v>
      </c>
      <c r="Z27" s="193" t="s">
        <v>57</v>
      </c>
    </row>
    <row r="28" spans="1:26" x14ac:dyDescent="0.25">
      <c r="A28" s="177">
        <v>40963</v>
      </c>
      <c r="B28" s="189" t="s">
        <v>2899</v>
      </c>
      <c r="C28" s="190">
        <v>41033</v>
      </c>
      <c r="D28" s="253" t="s">
        <v>2935</v>
      </c>
      <c r="E28" s="190" t="s">
        <v>2964</v>
      </c>
      <c r="F28" s="188"/>
      <c r="G28" s="188"/>
      <c r="H28" s="180" t="s">
        <v>2938</v>
      </c>
      <c r="I28" s="255" t="s">
        <v>2965</v>
      </c>
      <c r="J28" s="180" t="s">
        <v>2897</v>
      </c>
      <c r="K28" s="180">
        <v>236572</v>
      </c>
      <c r="L28" s="188" t="s">
        <v>2966</v>
      </c>
      <c r="M28" s="180" t="s">
        <v>57</v>
      </c>
      <c r="N28" s="184"/>
      <c r="O28" s="191" t="s">
        <v>2907</v>
      </c>
      <c r="P28" s="180" t="s">
        <v>232</v>
      </c>
      <c r="Q28" s="180" t="s">
        <v>14</v>
      </c>
      <c r="R28" s="184">
        <v>15271.14</v>
      </c>
      <c r="S28" s="184"/>
      <c r="T28" s="184">
        <v>12619</v>
      </c>
      <c r="U28" s="184">
        <v>16798.25</v>
      </c>
      <c r="V28" s="184"/>
      <c r="W28" s="256" t="s">
        <v>2897</v>
      </c>
      <c r="X28" s="257"/>
      <c r="Y28" s="259" t="s">
        <v>2908</v>
      </c>
      <c r="Z28" s="193" t="s">
        <v>57</v>
      </c>
    </row>
    <row r="29" spans="1:26" x14ac:dyDescent="0.25">
      <c r="A29" s="177">
        <v>40963</v>
      </c>
      <c r="B29" s="189" t="s">
        <v>2899</v>
      </c>
      <c r="C29" s="190">
        <v>40969</v>
      </c>
      <c r="D29" s="253" t="s">
        <v>2909</v>
      </c>
      <c r="E29" s="190">
        <v>41540</v>
      </c>
      <c r="F29" s="188"/>
      <c r="G29" s="188"/>
      <c r="H29" s="180" t="s">
        <v>2938</v>
      </c>
      <c r="I29" s="255" t="s">
        <v>2967</v>
      </c>
      <c r="J29" s="180" t="s">
        <v>2897</v>
      </c>
      <c r="K29" s="180">
        <v>236595</v>
      </c>
      <c r="L29" s="188" t="s">
        <v>2968</v>
      </c>
      <c r="M29" s="180" t="s">
        <v>57</v>
      </c>
      <c r="N29" s="184"/>
      <c r="O29" s="191" t="s">
        <v>2907</v>
      </c>
      <c r="P29" s="180" t="s">
        <v>430</v>
      </c>
      <c r="Q29" s="180" t="s">
        <v>16</v>
      </c>
      <c r="R29" s="184">
        <v>13201.43</v>
      </c>
      <c r="S29" s="184"/>
      <c r="T29" s="184">
        <v>11288</v>
      </c>
      <c r="U29" s="184">
        <v>14521.57</v>
      </c>
      <c r="V29" s="184"/>
      <c r="W29" s="256" t="s">
        <v>2897</v>
      </c>
      <c r="X29" s="257"/>
      <c r="Y29" s="259" t="s">
        <v>2908</v>
      </c>
      <c r="Z29" s="193" t="s">
        <v>57</v>
      </c>
    </row>
    <row r="30" spans="1:26" x14ac:dyDescent="0.25">
      <c r="A30" s="177">
        <v>40963</v>
      </c>
      <c r="B30" s="189" t="s">
        <v>2899</v>
      </c>
      <c r="C30" s="190">
        <v>40987</v>
      </c>
      <c r="D30" s="253" t="s">
        <v>2909</v>
      </c>
      <c r="E30" s="190"/>
      <c r="F30" s="188"/>
      <c r="G30" s="188"/>
      <c r="H30" s="180" t="s">
        <v>2938</v>
      </c>
      <c r="I30" s="255" t="s">
        <v>2969</v>
      </c>
      <c r="J30" s="180" t="s">
        <v>2897</v>
      </c>
      <c r="K30" s="180">
        <v>247060</v>
      </c>
      <c r="L30" s="188" t="s">
        <v>2970</v>
      </c>
      <c r="M30" s="180" t="s">
        <v>57</v>
      </c>
      <c r="N30" s="184"/>
      <c r="O30" s="191" t="s">
        <v>2907</v>
      </c>
      <c r="P30" s="180" t="s">
        <v>79</v>
      </c>
      <c r="Q30" s="180" t="s">
        <v>12</v>
      </c>
      <c r="R30" s="184">
        <v>9744.2900000000009</v>
      </c>
      <c r="S30" s="184">
        <v>10720</v>
      </c>
      <c r="T30" s="184">
        <v>8052</v>
      </c>
      <c r="U30" s="184">
        <v>10718.72</v>
      </c>
      <c r="V30" s="184"/>
      <c r="W30" s="256" t="s">
        <v>2897</v>
      </c>
      <c r="X30" s="260"/>
      <c r="Y30" s="259" t="s">
        <v>2908</v>
      </c>
      <c r="Z30" s="193">
        <v>1.0001194172438501</v>
      </c>
    </row>
    <row r="31" spans="1:26" x14ac:dyDescent="0.25">
      <c r="A31" s="177">
        <v>40963</v>
      </c>
      <c r="B31" s="189" t="s">
        <v>2899</v>
      </c>
      <c r="C31" s="190">
        <v>40987</v>
      </c>
      <c r="D31" s="253" t="s">
        <v>2909</v>
      </c>
      <c r="E31" s="190"/>
      <c r="F31" s="188"/>
      <c r="G31" s="188"/>
      <c r="H31" s="180" t="s">
        <v>2938</v>
      </c>
      <c r="I31" s="255" t="s">
        <v>2971</v>
      </c>
      <c r="J31" s="180" t="s">
        <v>2897</v>
      </c>
      <c r="K31" s="180">
        <v>247109</v>
      </c>
      <c r="L31" s="188" t="s">
        <v>2972</v>
      </c>
      <c r="M31" s="180" t="s">
        <v>57</v>
      </c>
      <c r="N31" s="184"/>
      <c r="O31" s="191" t="s">
        <v>2907</v>
      </c>
      <c r="P31" s="180"/>
      <c r="Q31" s="180" t="s">
        <v>2973</v>
      </c>
      <c r="R31" s="184">
        <v>8709.7999999999993</v>
      </c>
      <c r="S31" s="184"/>
      <c r="T31" s="184">
        <v>7400</v>
      </c>
      <c r="U31" s="184">
        <v>9580</v>
      </c>
      <c r="V31" s="184"/>
      <c r="W31" s="256" t="s">
        <v>2897</v>
      </c>
      <c r="X31" s="260"/>
      <c r="Y31" s="259" t="s">
        <v>2908</v>
      </c>
      <c r="Z31" s="193" t="s">
        <v>57</v>
      </c>
    </row>
    <row r="32" spans="1:26" x14ac:dyDescent="0.25">
      <c r="A32" s="177">
        <v>40963</v>
      </c>
      <c r="B32" s="189" t="s">
        <v>2899</v>
      </c>
      <c r="C32" s="190">
        <v>40969</v>
      </c>
      <c r="D32" s="253" t="s">
        <v>2909</v>
      </c>
      <c r="E32" s="190"/>
      <c r="F32" s="188"/>
      <c r="G32" s="188"/>
      <c r="H32" s="180" t="s">
        <v>2938</v>
      </c>
      <c r="I32" s="255" t="s">
        <v>2974</v>
      </c>
      <c r="J32" s="180" t="s">
        <v>2897</v>
      </c>
      <c r="K32" s="180">
        <v>236604</v>
      </c>
      <c r="L32" s="188" t="s">
        <v>2975</v>
      </c>
      <c r="M32" s="180" t="s">
        <v>57</v>
      </c>
      <c r="N32" s="184"/>
      <c r="O32" s="191" t="s">
        <v>2907</v>
      </c>
      <c r="P32" s="180" t="s">
        <v>60</v>
      </c>
      <c r="Q32" s="180" t="s">
        <v>12</v>
      </c>
      <c r="R32" s="184">
        <v>8073.04</v>
      </c>
      <c r="S32" s="184">
        <v>8880</v>
      </c>
      <c r="T32" s="184">
        <v>6671</v>
      </c>
      <c r="U32" s="184">
        <v>8880.35</v>
      </c>
      <c r="V32" s="184"/>
      <c r="W32" s="256" t="s">
        <v>2897</v>
      </c>
      <c r="X32" s="260"/>
      <c r="Y32" s="259" t="s">
        <v>2908</v>
      </c>
      <c r="Z32" s="193">
        <v>0.99996058713902036</v>
      </c>
    </row>
    <row r="33" spans="1:26" x14ac:dyDescent="0.25">
      <c r="A33" s="177">
        <v>40963</v>
      </c>
      <c r="B33" s="189" t="s">
        <v>2899</v>
      </c>
      <c r="C33" s="190">
        <v>40969</v>
      </c>
      <c r="D33" s="253" t="s">
        <v>2909</v>
      </c>
      <c r="E33" s="190"/>
      <c r="F33" s="188"/>
      <c r="G33" s="188"/>
      <c r="H33" s="180" t="s">
        <v>2938</v>
      </c>
      <c r="I33" s="255" t="s">
        <v>2976</v>
      </c>
      <c r="J33" s="180" t="s">
        <v>2897</v>
      </c>
      <c r="K33" s="180">
        <v>236601</v>
      </c>
      <c r="L33" s="188" t="s">
        <v>2977</v>
      </c>
      <c r="M33" s="180" t="s">
        <v>57</v>
      </c>
      <c r="N33" s="184"/>
      <c r="O33" s="191" t="s">
        <v>2907</v>
      </c>
      <c r="P33" s="180" t="s">
        <v>129</v>
      </c>
      <c r="Q33" s="180" t="s">
        <v>13</v>
      </c>
      <c r="R33" s="184">
        <v>5752.63</v>
      </c>
      <c r="S33" s="184"/>
      <c r="T33" s="184">
        <v>5971.02</v>
      </c>
      <c r="U33" s="184">
        <v>7730</v>
      </c>
      <c r="V33" s="184"/>
      <c r="W33" s="256" t="s">
        <v>2897</v>
      </c>
      <c r="X33" s="260"/>
      <c r="Y33" s="259" t="s">
        <v>2908</v>
      </c>
      <c r="Z33" s="193" t="s">
        <v>57</v>
      </c>
    </row>
    <row r="34" spans="1:26" x14ac:dyDescent="0.25">
      <c r="A34" s="177">
        <v>40963</v>
      </c>
      <c r="B34" s="189" t="s">
        <v>2899</v>
      </c>
      <c r="C34" s="190">
        <v>40969</v>
      </c>
      <c r="D34" s="253" t="s">
        <v>2909</v>
      </c>
      <c r="E34" s="190">
        <v>41500</v>
      </c>
      <c r="F34" s="188"/>
      <c r="G34" s="188"/>
      <c r="H34" s="180" t="s">
        <v>2938</v>
      </c>
      <c r="I34" s="255" t="s">
        <v>2978</v>
      </c>
      <c r="J34" s="180" t="s">
        <v>2897</v>
      </c>
      <c r="K34" s="180">
        <v>236590</v>
      </c>
      <c r="L34" s="188" t="s">
        <v>2979</v>
      </c>
      <c r="M34" s="180" t="s">
        <v>57</v>
      </c>
      <c r="N34" s="184"/>
      <c r="O34" s="191" t="s">
        <v>2907</v>
      </c>
      <c r="P34" s="180" t="s">
        <v>60</v>
      </c>
      <c r="Q34" s="180" t="s">
        <v>12</v>
      </c>
      <c r="R34" s="184">
        <v>6621.77</v>
      </c>
      <c r="S34" s="184"/>
      <c r="T34" s="184">
        <v>5662</v>
      </c>
      <c r="U34" s="184">
        <v>7283.94</v>
      </c>
      <c r="V34" s="184"/>
      <c r="W34" s="256" t="s">
        <v>2897</v>
      </c>
      <c r="X34" s="260"/>
      <c r="Y34" s="259" t="s">
        <v>2908</v>
      </c>
      <c r="Z34" s="193" t="s">
        <v>57</v>
      </c>
    </row>
    <row r="35" spans="1:26" x14ac:dyDescent="0.25">
      <c r="A35" s="177">
        <v>40968</v>
      </c>
      <c r="B35" s="189" t="s">
        <v>2899</v>
      </c>
      <c r="C35" s="190">
        <v>41086</v>
      </c>
      <c r="D35" s="253" t="s">
        <v>2980</v>
      </c>
      <c r="E35" s="190">
        <v>41505</v>
      </c>
      <c r="F35" s="188"/>
      <c r="G35" s="188"/>
      <c r="H35" s="180" t="s">
        <v>2894</v>
      </c>
      <c r="I35" s="255" t="s">
        <v>2981</v>
      </c>
      <c r="J35" s="180" t="s">
        <v>2897</v>
      </c>
      <c r="K35" s="180">
        <v>247054</v>
      </c>
      <c r="L35" s="188" t="s">
        <v>2982</v>
      </c>
      <c r="M35" s="180" t="s">
        <v>57</v>
      </c>
      <c r="N35" s="184"/>
      <c r="O35" s="191"/>
      <c r="P35" s="180" t="s">
        <v>12</v>
      </c>
      <c r="Q35" s="180" t="s">
        <v>12</v>
      </c>
      <c r="R35" s="184">
        <v>128776.61</v>
      </c>
      <c r="S35" s="184">
        <v>82690</v>
      </c>
      <c r="T35" s="184">
        <v>64831</v>
      </c>
      <c r="U35" s="184">
        <v>205000</v>
      </c>
      <c r="V35" s="184"/>
      <c r="W35" s="256" t="s">
        <v>2897</v>
      </c>
      <c r="X35" s="257"/>
      <c r="Y35" s="259" t="s">
        <v>2908</v>
      </c>
      <c r="Z35" s="193">
        <v>0.40336585365853661</v>
      </c>
    </row>
    <row r="36" spans="1:26" x14ac:dyDescent="0.25">
      <c r="A36" s="177">
        <v>40968</v>
      </c>
      <c r="B36" s="189" t="s">
        <v>2899</v>
      </c>
      <c r="C36" s="190">
        <v>41043</v>
      </c>
      <c r="D36" s="253" t="s">
        <v>2935</v>
      </c>
      <c r="E36" s="190">
        <v>41501</v>
      </c>
      <c r="F36" s="188"/>
      <c r="G36" s="188"/>
      <c r="H36" s="180" t="s">
        <v>2921</v>
      </c>
      <c r="I36" s="255" t="s">
        <v>2983</v>
      </c>
      <c r="J36" s="180" t="s">
        <v>2897</v>
      </c>
      <c r="K36" s="180">
        <v>236585</v>
      </c>
      <c r="L36" s="188" t="s">
        <v>2984</v>
      </c>
      <c r="M36" s="180" t="s">
        <v>57</v>
      </c>
      <c r="N36" s="184"/>
      <c r="O36" s="191" t="s">
        <v>2907</v>
      </c>
      <c r="P36" s="180" t="s">
        <v>64</v>
      </c>
      <c r="Q36" s="180" t="s">
        <v>12</v>
      </c>
      <c r="R36" s="184">
        <v>117922.6</v>
      </c>
      <c r="S36" s="184">
        <v>0</v>
      </c>
      <c r="T36" s="184">
        <v>97443</v>
      </c>
      <c r="U36" s="184">
        <v>138877.85</v>
      </c>
      <c r="V36" s="184"/>
      <c r="W36" s="256" t="s">
        <v>2897</v>
      </c>
      <c r="X36" s="257"/>
      <c r="Y36" s="259" t="s">
        <v>2908</v>
      </c>
      <c r="Z36" s="193" t="s">
        <v>57</v>
      </c>
    </row>
    <row r="37" spans="1:26" x14ac:dyDescent="0.25">
      <c r="A37" s="177">
        <v>40968</v>
      </c>
      <c r="B37" s="189" t="s">
        <v>2899</v>
      </c>
      <c r="C37" s="190">
        <v>40988</v>
      </c>
      <c r="D37" s="253" t="s">
        <v>2909</v>
      </c>
      <c r="E37" s="190"/>
      <c r="F37" s="188"/>
      <c r="G37" s="188"/>
      <c r="H37" s="180" t="s">
        <v>2921</v>
      </c>
      <c r="I37" s="255" t="s">
        <v>2985</v>
      </c>
      <c r="J37" s="180" t="s">
        <v>2897</v>
      </c>
      <c r="K37" s="180">
        <v>236602</v>
      </c>
      <c r="L37" s="188" t="s">
        <v>2986</v>
      </c>
      <c r="M37" s="180" t="s">
        <v>57</v>
      </c>
      <c r="N37" s="184"/>
      <c r="O37" s="191" t="s">
        <v>2907</v>
      </c>
      <c r="P37" s="180" t="s">
        <v>79</v>
      </c>
      <c r="Q37" s="180" t="s">
        <v>12</v>
      </c>
      <c r="R37" s="184">
        <v>79830.070000000007</v>
      </c>
      <c r="S37" s="184">
        <v>0</v>
      </c>
      <c r="T37" s="184">
        <v>65966</v>
      </c>
      <c r="U37" s="184">
        <v>133142.98000000001</v>
      </c>
      <c r="V37" s="184"/>
      <c r="W37" s="256" t="s">
        <v>2897</v>
      </c>
      <c r="X37" s="257"/>
      <c r="Y37" s="259" t="s">
        <v>2908</v>
      </c>
      <c r="Z37" s="193" t="s">
        <v>57</v>
      </c>
    </row>
    <row r="38" spans="1:26" x14ac:dyDescent="0.25">
      <c r="A38" s="177">
        <v>40968</v>
      </c>
      <c r="B38" s="189" t="s">
        <v>2899</v>
      </c>
      <c r="C38" s="190">
        <v>41043</v>
      </c>
      <c r="D38" s="253" t="s">
        <v>2935</v>
      </c>
      <c r="E38" s="190" t="s">
        <v>2987</v>
      </c>
      <c r="F38" s="188"/>
      <c r="G38" s="188"/>
      <c r="H38" s="180" t="s">
        <v>2921</v>
      </c>
      <c r="I38" s="255" t="s">
        <v>2988</v>
      </c>
      <c r="J38" s="180" t="s">
        <v>2897</v>
      </c>
      <c r="K38" s="180">
        <v>247074</v>
      </c>
      <c r="L38" s="188" t="s">
        <v>2989</v>
      </c>
      <c r="M38" s="180" t="s">
        <v>57</v>
      </c>
      <c r="N38" s="184"/>
      <c r="O38" s="191"/>
      <c r="P38" s="180" t="s">
        <v>12</v>
      </c>
      <c r="Q38" s="180" t="s">
        <v>12</v>
      </c>
      <c r="R38" s="184">
        <v>112413.9</v>
      </c>
      <c r="S38" s="184">
        <v>0</v>
      </c>
      <c r="T38" s="184">
        <v>92891</v>
      </c>
      <c r="U38" s="184">
        <v>123655.29</v>
      </c>
      <c r="V38" s="184"/>
      <c r="W38" s="256" t="s">
        <v>2897</v>
      </c>
      <c r="X38" s="257"/>
      <c r="Y38" s="259" t="s">
        <v>2908</v>
      </c>
      <c r="Z38" s="193" t="s">
        <v>57</v>
      </c>
    </row>
    <row r="39" spans="1:26" x14ac:dyDescent="0.25">
      <c r="A39" s="177">
        <v>40968</v>
      </c>
      <c r="B39" s="189" t="s">
        <v>2899</v>
      </c>
      <c r="C39" s="190">
        <v>40994</v>
      </c>
      <c r="D39" s="253" t="s">
        <v>2909</v>
      </c>
      <c r="E39" s="190"/>
      <c r="F39" s="188"/>
      <c r="G39" s="188"/>
      <c r="H39" s="180" t="s">
        <v>2921</v>
      </c>
      <c r="I39" s="255" t="s">
        <v>2990</v>
      </c>
      <c r="J39" s="180" t="s">
        <v>2897</v>
      </c>
      <c r="K39" s="180">
        <v>236588</v>
      </c>
      <c r="L39" s="188" t="s">
        <v>2991</v>
      </c>
      <c r="M39" s="180" t="s">
        <v>57</v>
      </c>
      <c r="N39" s="184"/>
      <c r="O39" s="191"/>
      <c r="P39" s="180" t="s">
        <v>87</v>
      </c>
      <c r="Q39" s="180" t="s">
        <v>15</v>
      </c>
      <c r="R39" s="184">
        <v>68196.710000000006</v>
      </c>
      <c r="S39" s="184">
        <v>75020</v>
      </c>
      <c r="T39" s="184">
        <v>56353</v>
      </c>
      <c r="U39" s="184">
        <v>75016.38</v>
      </c>
      <c r="V39" s="184"/>
      <c r="W39" s="256" t="s">
        <v>2897</v>
      </c>
      <c r="X39" s="257"/>
      <c r="Y39" s="259" t="s">
        <v>2908</v>
      </c>
      <c r="Z39" s="193">
        <v>1.0000482561275283</v>
      </c>
    </row>
    <row r="40" spans="1:26" x14ac:dyDescent="0.25">
      <c r="A40" s="177">
        <v>40968</v>
      </c>
      <c r="B40" s="189" t="s">
        <v>2899</v>
      </c>
      <c r="C40" s="190">
        <v>40991</v>
      </c>
      <c r="D40" s="253" t="s">
        <v>2909</v>
      </c>
      <c r="E40" s="190" t="s">
        <v>2992</v>
      </c>
      <c r="F40" s="188"/>
      <c r="G40" s="188"/>
      <c r="H40" s="180" t="s">
        <v>2921</v>
      </c>
      <c r="I40" s="255" t="s">
        <v>2993</v>
      </c>
      <c r="J40" s="180" t="s">
        <v>2897</v>
      </c>
      <c r="K40" s="180">
        <v>236605</v>
      </c>
      <c r="L40" s="188" t="s">
        <v>2994</v>
      </c>
      <c r="M40" s="180" t="s">
        <v>57</v>
      </c>
      <c r="N40" s="184"/>
      <c r="O40" s="191"/>
      <c r="P40" s="180" t="s">
        <v>235</v>
      </c>
      <c r="Q40" s="180" t="s">
        <v>12</v>
      </c>
      <c r="R40" s="184">
        <v>39666.949999999997</v>
      </c>
      <c r="S40" s="184">
        <v>0</v>
      </c>
      <c r="T40" s="184">
        <v>32778</v>
      </c>
      <c r="U40" s="184">
        <v>52796.65</v>
      </c>
      <c r="V40" s="184"/>
      <c r="W40" s="256" t="s">
        <v>2897</v>
      </c>
      <c r="X40" s="257"/>
      <c r="Y40" s="259" t="s">
        <v>2908</v>
      </c>
      <c r="Z40" s="193" t="s">
        <v>57</v>
      </c>
    </row>
    <row r="41" spans="1:26" x14ac:dyDescent="0.25">
      <c r="A41" s="177">
        <v>40968</v>
      </c>
      <c r="B41" s="189" t="s">
        <v>2899</v>
      </c>
      <c r="C41" s="190">
        <v>40998</v>
      </c>
      <c r="D41" s="253" t="s">
        <v>2909</v>
      </c>
      <c r="E41" s="190">
        <v>41501</v>
      </c>
      <c r="F41" s="188"/>
      <c r="G41" s="188"/>
      <c r="H41" s="180" t="s">
        <v>2938</v>
      </c>
      <c r="I41" s="255" t="s">
        <v>2995</v>
      </c>
      <c r="J41" s="180" t="s">
        <v>2897</v>
      </c>
      <c r="K41" s="180">
        <v>247075</v>
      </c>
      <c r="L41" s="188" t="s">
        <v>2996</v>
      </c>
      <c r="M41" s="180" t="s">
        <v>57</v>
      </c>
      <c r="N41" s="184"/>
      <c r="O41" s="191"/>
      <c r="P41" s="180" t="s">
        <v>79</v>
      </c>
      <c r="Q41" s="180" t="s">
        <v>12</v>
      </c>
      <c r="R41" s="184">
        <v>33994.11</v>
      </c>
      <c r="S41" s="184">
        <v>0</v>
      </c>
      <c r="T41" s="184">
        <v>25537</v>
      </c>
      <c r="U41" s="184">
        <v>47000</v>
      </c>
      <c r="V41" s="184"/>
      <c r="W41" s="256" t="s">
        <v>2897</v>
      </c>
      <c r="X41" s="260"/>
      <c r="Y41" s="259" t="s">
        <v>2908</v>
      </c>
      <c r="Z41" s="193" t="s">
        <v>57</v>
      </c>
    </row>
    <row r="42" spans="1:26" x14ac:dyDescent="0.25">
      <c r="A42" s="177">
        <v>40968</v>
      </c>
      <c r="B42" s="189" t="s">
        <v>2899</v>
      </c>
      <c r="C42" s="190">
        <v>40994</v>
      </c>
      <c r="D42" s="253" t="s">
        <v>2909</v>
      </c>
      <c r="E42" s="190"/>
      <c r="F42" s="188"/>
      <c r="G42" s="188"/>
      <c r="H42" s="180" t="s">
        <v>2938</v>
      </c>
      <c r="I42" s="255" t="s">
        <v>2997</v>
      </c>
      <c r="J42" s="180" t="s">
        <v>2897</v>
      </c>
      <c r="K42" s="180">
        <v>248956</v>
      </c>
      <c r="L42" s="188" t="s">
        <v>2998</v>
      </c>
      <c r="M42" s="180" t="s">
        <v>57</v>
      </c>
      <c r="N42" s="184"/>
      <c r="O42" s="191" t="s">
        <v>2907</v>
      </c>
      <c r="P42" s="180" t="s">
        <v>87</v>
      </c>
      <c r="Q42" s="180" t="s">
        <v>15</v>
      </c>
      <c r="R42" s="184">
        <v>35103.4</v>
      </c>
      <c r="S42" s="184">
        <v>0</v>
      </c>
      <c r="T42" s="184">
        <v>29007</v>
      </c>
      <c r="U42" s="184">
        <v>42542.94</v>
      </c>
      <c r="V42" s="184"/>
      <c r="W42" s="256" t="s">
        <v>2897</v>
      </c>
      <c r="X42" s="260"/>
      <c r="Y42" s="259" t="s">
        <v>2908</v>
      </c>
      <c r="Z42" s="193" t="s">
        <v>57</v>
      </c>
    </row>
    <row r="43" spans="1:26" x14ac:dyDescent="0.25">
      <c r="A43" s="177">
        <v>40968</v>
      </c>
      <c r="B43" s="189" t="s">
        <v>2899</v>
      </c>
      <c r="C43" s="190">
        <v>41054</v>
      </c>
      <c r="D43" s="253" t="s">
        <v>2935</v>
      </c>
      <c r="E43" s="190"/>
      <c r="F43" s="188"/>
      <c r="G43" s="188"/>
      <c r="H43" s="180" t="s">
        <v>2938</v>
      </c>
      <c r="I43" s="255" t="s">
        <v>2999</v>
      </c>
      <c r="J43" s="180" t="s">
        <v>2897</v>
      </c>
      <c r="K43" s="180">
        <v>236571</v>
      </c>
      <c r="L43" s="188" t="s">
        <v>3000</v>
      </c>
      <c r="M43" s="180" t="s">
        <v>57</v>
      </c>
      <c r="N43" s="184"/>
      <c r="O43" s="191" t="s">
        <v>2907</v>
      </c>
      <c r="P43" s="180" t="s">
        <v>60</v>
      </c>
      <c r="Q43" s="180" t="s">
        <v>12</v>
      </c>
      <c r="R43" s="184">
        <v>33877.5</v>
      </c>
      <c r="S43" s="184">
        <v>0</v>
      </c>
      <c r="T43" s="184">
        <v>27994</v>
      </c>
      <c r="U43" s="184">
        <v>37265.25</v>
      </c>
      <c r="V43" s="184"/>
      <c r="W43" s="256" t="s">
        <v>2897</v>
      </c>
      <c r="X43" s="257"/>
      <c r="Y43" s="259" t="s">
        <v>2908</v>
      </c>
      <c r="Z43" s="193" t="s">
        <v>57</v>
      </c>
    </row>
    <row r="44" spans="1:26" x14ac:dyDescent="0.25">
      <c r="A44" s="177">
        <v>40968</v>
      </c>
      <c r="B44" s="189" t="s">
        <v>2899</v>
      </c>
      <c r="C44" s="190">
        <v>40991</v>
      </c>
      <c r="D44" s="253" t="s">
        <v>2909</v>
      </c>
      <c r="E44" s="190"/>
      <c r="F44" s="188"/>
      <c r="G44" s="188"/>
      <c r="H44" s="180" t="s">
        <v>2938</v>
      </c>
      <c r="I44" s="255" t="s">
        <v>3001</v>
      </c>
      <c r="J44" s="180" t="s">
        <v>2897</v>
      </c>
      <c r="K44" s="180">
        <v>236587</v>
      </c>
      <c r="L44" s="188" t="s">
        <v>3002</v>
      </c>
      <c r="M44" s="180" t="s">
        <v>57</v>
      </c>
      <c r="N44" s="184"/>
      <c r="O44" s="191" t="s">
        <v>2907</v>
      </c>
      <c r="P44" s="180" t="s">
        <v>67</v>
      </c>
      <c r="Q44" s="180" t="s">
        <v>14</v>
      </c>
      <c r="R44" s="184">
        <v>30653.61</v>
      </c>
      <c r="S44" s="184">
        <v>0</v>
      </c>
      <c r="T44" s="184">
        <v>25330</v>
      </c>
      <c r="U44" s="184">
        <v>33718.97</v>
      </c>
      <c r="V44" s="184"/>
      <c r="W44" s="256" t="s">
        <v>2897</v>
      </c>
      <c r="X44" s="257"/>
      <c r="Y44" s="259" t="s">
        <v>2908</v>
      </c>
      <c r="Z44" s="193" t="s">
        <v>57</v>
      </c>
    </row>
    <row r="45" spans="1:26" x14ac:dyDescent="0.25">
      <c r="A45" s="177">
        <v>40968</v>
      </c>
      <c r="B45" s="189" t="s">
        <v>2899</v>
      </c>
      <c r="C45" s="190">
        <v>40987</v>
      </c>
      <c r="D45" s="253" t="s">
        <v>2909</v>
      </c>
      <c r="E45" s="190"/>
      <c r="F45" s="188"/>
      <c r="G45" s="188"/>
      <c r="H45" s="180" t="s">
        <v>2938</v>
      </c>
      <c r="I45" s="255" t="s">
        <v>3003</v>
      </c>
      <c r="J45" s="180" t="s">
        <v>2897</v>
      </c>
      <c r="K45" s="180">
        <v>237694</v>
      </c>
      <c r="L45" s="188" t="s">
        <v>3004</v>
      </c>
      <c r="M45" s="180" t="s">
        <v>57</v>
      </c>
      <c r="N45" s="184"/>
      <c r="O45" s="191" t="s">
        <v>2907</v>
      </c>
      <c r="P45" s="180" t="s">
        <v>129</v>
      </c>
      <c r="Q45" s="180" t="s">
        <v>13</v>
      </c>
      <c r="R45" s="184">
        <v>29196.560000000001</v>
      </c>
      <c r="S45" s="184">
        <v>0</v>
      </c>
      <c r="T45" s="184">
        <v>24126</v>
      </c>
      <c r="U45" s="184">
        <v>32116.22</v>
      </c>
      <c r="V45" s="184"/>
      <c r="W45" s="256" t="s">
        <v>2897</v>
      </c>
      <c r="X45" s="260"/>
      <c r="Y45" s="259" t="s">
        <v>2908</v>
      </c>
      <c r="Z45" s="193" t="s">
        <v>57</v>
      </c>
    </row>
    <row r="46" spans="1:26" x14ac:dyDescent="0.25">
      <c r="A46" s="177">
        <v>40968</v>
      </c>
      <c r="B46" s="189" t="s">
        <v>2899</v>
      </c>
      <c r="C46" s="190">
        <v>40991</v>
      </c>
      <c r="D46" s="253" t="s">
        <v>2909</v>
      </c>
      <c r="E46" s="190"/>
      <c r="F46" s="188"/>
      <c r="G46" s="188"/>
      <c r="H46" s="180" t="s">
        <v>2938</v>
      </c>
      <c r="I46" s="255" t="s">
        <v>3005</v>
      </c>
      <c r="J46" s="180" t="s">
        <v>2897</v>
      </c>
      <c r="K46" s="180">
        <v>236599</v>
      </c>
      <c r="L46" s="188" t="s">
        <v>3006</v>
      </c>
      <c r="M46" s="180" t="s">
        <v>57</v>
      </c>
      <c r="N46" s="184"/>
      <c r="O46" s="191" t="s">
        <v>2907</v>
      </c>
      <c r="P46" s="180" t="s">
        <v>13</v>
      </c>
      <c r="Q46" s="180" t="s">
        <v>13</v>
      </c>
      <c r="R46" s="184">
        <v>15430.88</v>
      </c>
      <c r="S46" s="184">
        <v>0</v>
      </c>
      <c r="T46" s="184">
        <v>12751</v>
      </c>
      <c r="U46" s="184">
        <v>16973.97</v>
      </c>
      <c r="V46" s="184"/>
      <c r="W46" s="256" t="s">
        <v>2897</v>
      </c>
      <c r="X46" s="257"/>
      <c r="Y46" s="259" t="s">
        <v>2908</v>
      </c>
      <c r="Z46" s="193" t="s">
        <v>57</v>
      </c>
    </row>
    <row r="47" spans="1:26" x14ac:dyDescent="0.25">
      <c r="A47" s="177">
        <v>40968</v>
      </c>
      <c r="B47" s="189" t="s">
        <v>2899</v>
      </c>
      <c r="C47" s="190">
        <v>40971</v>
      </c>
      <c r="D47" s="253" t="s">
        <v>2909</v>
      </c>
      <c r="E47" s="190"/>
      <c r="F47" s="188"/>
      <c r="G47" s="188"/>
      <c r="H47" s="180" t="s">
        <v>2938</v>
      </c>
      <c r="I47" s="255" t="s">
        <v>3007</v>
      </c>
      <c r="J47" s="180" t="s">
        <v>2897</v>
      </c>
      <c r="K47" s="180">
        <v>247058</v>
      </c>
      <c r="L47" s="188" t="s">
        <v>3008</v>
      </c>
      <c r="M47" s="180" t="s">
        <v>57</v>
      </c>
      <c r="N47" s="184"/>
      <c r="O47" s="191" t="s">
        <v>2907</v>
      </c>
      <c r="P47" s="180" t="s">
        <v>64</v>
      </c>
      <c r="Q47" s="180" t="s">
        <v>12</v>
      </c>
      <c r="R47" s="184">
        <v>12431.47</v>
      </c>
      <c r="S47" s="184">
        <v>0</v>
      </c>
      <c r="T47" s="184">
        <v>10562</v>
      </c>
      <c r="U47" s="184">
        <v>16310</v>
      </c>
      <c r="V47" s="184"/>
      <c r="W47" s="256" t="s">
        <v>2897</v>
      </c>
      <c r="X47" s="257"/>
      <c r="Y47" s="259" t="s">
        <v>2908</v>
      </c>
      <c r="Z47" s="193" t="s">
        <v>57</v>
      </c>
    </row>
    <row r="48" spans="1:26" x14ac:dyDescent="0.25">
      <c r="A48" s="177">
        <v>40968</v>
      </c>
      <c r="B48" s="189" t="s">
        <v>2899</v>
      </c>
      <c r="C48" s="190">
        <v>40991</v>
      </c>
      <c r="D48" s="253" t="s">
        <v>2909</v>
      </c>
      <c r="E48" s="190">
        <v>41500</v>
      </c>
      <c r="F48" s="188"/>
      <c r="G48" s="188"/>
      <c r="H48" s="180" t="s">
        <v>2938</v>
      </c>
      <c r="I48" s="255" t="s">
        <v>3009</v>
      </c>
      <c r="J48" s="180" t="s">
        <v>2897</v>
      </c>
      <c r="K48" s="180" t="s">
        <v>3010</v>
      </c>
      <c r="L48" s="188" t="s">
        <v>3011</v>
      </c>
      <c r="M48" s="180" t="s">
        <v>57</v>
      </c>
      <c r="N48" s="184"/>
      <c r="O48" s="191"/>
      <c r="P48" s="180" t="s">
        <v>67</v>
      </c>
      <c r="Q48" s="180" t="s">
        <v>14</v>
      </c>
      <c r="R48" s="184">
        <v>14711.32</v>
      </c>
      <c r="S48" s="184">
        <v>0</v>
      </c>
      <c r="T48" s="184">
        <v>12499</v>
      </c>
      <c r="U48" s="184">
        <v>16182</v>
      </c>
      <c r="V48" s="184"/>
      <c r="W48" s="256" t="s">
        <v>2897</v>
      </c>
      <c r="X48" s="257"/>
      <c r="Y48" s="259" t="s">
        <v>2908</v>
      </c>
      <c r="Z48" s="193" t="s">
        <v>57</v>
      </c>
    </row>
    <row r="49" spans="1:26" x14ac:dyDescent="0.25">
      <c r="A49" s="177">
        <v>40968</v>
      </c>
      <c r="B49" s="189" t="s">
        <v>2899</v>
      </c>
      <c r="C49" s="190">
        <v>40991</v>
      </c>
      <c r="D49" s="253" t="s">
        <v>2909</v>
      </c>
      <c r="E49" s="190"/>
      <c r="F49" s="188"/>
      <c r="G49" s="188"/>
      <c r="H49" s="180" t="s">
        <v>2938</v>
      </c>
      <c r="I49" s="255" t="s">
        <v>3012</v>
      </c>
      <c r="J49" s="180" t="s">
        <v>2897</v>
      </c>
      <c r="K49" s="180">
        <v>236608</v>
      </c>
      <c r="L49" s="188" t="s">
        <v>3013</v>
      </c>
      <c r="M49" s="180" t="s">
        <v>57</v>
      </c>
      <c r="N49" s="184"/>
      <c r="O49" s="191" t="s">
        <v>2907</v>
      </c>
      <c r="P49" s="180" t="s">
        <v>129</v>
      </c>
      <c r="Q49" s="180" t="s">
        <v>13</v>
      </c>
      <c r="R49" s="184">
        <v>12170.18</v>
      </c>
      <c r="S49" s="184">
        <v>0</v>
      </c>
      <c r="T49" s="184">
        <v>10340</v>
      </c>
      <c r="U49" s="184">
        <v>13390</v>
      </c>
      <c r="V49" s="184"/>
      <c r="W49" s="256" t="s">
        <v>2897</v>
      </c>
      <c r="X49" s="257"/>
      <c r="Y49" s="259" t="s">
        <v>2908</v>
      </c>
      <c r="Z49" s="193" t="s">
        <v>57</v>
      </c>
    </row>
    <row r="50" spans="1:26" x14ac:dyDescent="0.25">
      <c r="A50" s="177">
        <v>40968</v>
      </c>
      <c r="B50" s="189" t="s">
        <v>2899</v>
      </c>
      <c r="C50" s="190">
        <v>40991</v>
      </c>
      <c r="D50" s="253" t="s">
        <v>2909</v>
      </c>
      <c r="E50" s="190"/>
      <c r="F50" s="188"/>
      <c r="G50" s="188"/>
      <c r="H50" s="180" t="s">
        <v>2938</v>
      </c>
      <c r="I50" s="255" t="s">
        <v>3014</v>
      </c>
      <c r="J50" s="180" t="s">
        <v>2897</v>
      </c>
      <c r="K50" s="180">
        <v>247100</v>
      </c>
      <c r="L50" s="188" t="s">
        <v>3015</v>
      </c>
      <c r="M50" s="180" t="s">
        <v>57</v>
      </c>
      <c r="N50" s="184"/>
      <c r="O50" s="191" t="s">
        <v>2907</v>
      </c>
      <c r="P50" s="180" t="s">
        <v>67</v>
      </c>
      <c r="Q50" s="180" t="s">
        <v>14</v>
      </c>
      <c r="R50" s="184">
        <v>10136.379999999999</v>
      </c>
      <c r="S50" s="184">
        <v>0</v>
      </c>
      <c r="T50" s="184">
        <v>8376</v>
      </c>
      <c r="U50" s="184">
        <v>11150.02</v>
      </c>
      <c r="V50" s="184"/>
      <c r="W50" s="256" t="s">
        <v>2897</v>
      </c>
      <c r="X50" s="260"/>
      <c r="Y50" s="259" t="s">
        <v>2908</v>
      </c>
      <c r="Z50" s="193" t="s">
        <v>57</v>
      </c>
    </row>
    <row r="51" spans="1:26" x14ac:dyDescent="0.25">
      <c r="A51" s="177">
        <v>40968</v>
      </c>
      <c r="B51" s="189" t="s">
        <v>2899</v>
      </c>
      <c r="C51" s="190">
        <v>40991</v>
      </c>
      <c r="D51" s="253" t="s">
        <v>2909</v>
      </c>
      <c r="E51" s="190"/>
      <c r="F51" s="188"/>
      <c r="G51" s="188"/>
      <c r="H51" s="180" t="s">
        <v>2938</v>
      </c>
      <c r="I51" s="255" t="s">
        <v>3016</v>
      </c>
      <c r="J51" s="180" t="s">
        <v>2897</v>
      </c>
      <c r="K51" s="180">
        <v>247113</v>
      </c>
      <c r="L51" s="188" t="s">
        <v>3017</v>
      </c>
      <c r="M51" s="180" t="s">
        <v>57</v>
      </c>
      <c r="N51" s="184"/>
      <c r="O51" s="191"/>
      <c r="P51" s="180" t="s">
        <v>129</v>
      </c>
      <c r="Q51" s="180" t="s">
        <v>13</v>
      </c>
      <c r="R51" s="184">
        <v>8641.66</v>
      </c>
      <c r="S51" s="184">
        <v>0</v>
      </c>
      <c r="T51" s="184">
        <v>7342.11</v>
      </c>
      <c r="U51" s="184">
        <v>9510</v>
      </c>
      <c r="V51" s="184"/>
      <c r="W51" s="256" t="s">
        <v>2897</v>
      </c>
      <c r="X51" s="257"/>
      <c r="Y51" s="259" t="s">
        <v>2908</v>
      </c>
      <c r="Z51" s="193" t="s">
        <v>57</v>
      </c>
    </row>
    <row r="52" spans="1:26" ht="255" x14ac:dyDescent="0.25">
      <c r="A52" s="177">
        <v>40975</v>
      </c>
      <c r="B52" s="189" t="s">
        <v>2899</v>
      </c>
      <c r="C52" s="190">
        <v>40991</v>
      </c>
      <c r="D52" s="253" t="s">
        <v>2909</v>
      </c>
      <c r="E52" s="190"/>
      <c r="F52" s="188"/>
      <c r="G52" s="188"/>
      <c r="H52" s="180" t="s">
        <v>2894</v>
      </c>
      <c r="I52" s="255" t="s">
        <v>3018</v>
      </c>
      <c r="J52" s="180" t="s">
        <v>2897</v>
      </c>
      <c r="K52" s="180">
        <v>247087</v>
      </c>
      <c r="L52" s="262" t="s">
        <v>3019</v>
      </c>
      <c r="M52" s="180" t="s">
        <v>57</v>
      </c>
      <c r="N52" s="184"/>
      <c r="O52" s="191"/>
      <c r="P52" s="180" t="s">
        <v>67</v>
      </c>
      <c r="Q52" s="180" t="s">
        <v>14</v>
      </c>
      <c r="R52" s="184">
        <v>385745.32</v>
      </c>
      <c r="S52" s="184" t="s">
        <v>1796</v>
      </c>
      <c r="T52" s="184">
        <v>318753</v>
      </c>
      <c r="U52" s="184">
        <v>581560.44999999995</v>
      </c>
      <c r="V52" s="184"/>
      <c r="W52" s="256" t="s">
        <v>2897</v>
      </c>
      <c r="X52" s="257"/>
      <c r="Y52" s="259" t="s">
        <v>3020</v>
      </c>
      <c r="Z52" s="193" t="s">
        <v>536</v>
      </c>
    </row>
    <row r="53" spans="1:26" x14ac:dyDescent="0.25">
      <c r="A53" s="177">
        <v>40977</v>
      </c>
      <c r="B53" s="189" t="s">
        <v>2899</v>
      </c>
      <c r="C53" s="190">
        <v>40987</v>
      </c>
      <c r="D53" s="253" t="s">
        <v>2909</v>
      </c>
      <c r="E53" s="190"/>
      <c r="F53" s="188"/>
      <c r="G53" s="188"/>
      <c r="H53" s="180" t="s">
        <v>2938</v>
      </c>
      <c r="I53" s="255" t="s">
        <v>3021</v>
      </c>
      <c r="J53" s="180" t="s">
        <v>2897</v>
      </c>
      <c r="K53" s="180"/>
      <c r="L53" s="188" t="s">
        <v>3022</v>
      </c>
      <c r="M53" s="180" t="s">
        <v>57</v>
      </c>
      <c r="N53" s="184"/>
      <c r="O53" s="191"/>
      <c r="P53" s="180" t="s">
        <v>129</v>
      </c>
      <c r="Q53" s="180" t="s">
        <v>13</v>
      </c>
      <c r="R53" s="184">
        <v>43444.25</v>
      </c>
      <c r="S53" s="184">
        <v>30120</v>
      </c>
      <c r="T53" s="184">
        <v>36911</v>
      </c>
      <c r="U53" s="184">
        <v>47790</v>
      </c>
      <c r="V53" s="184"/>
      <c r="W53" s="256" t="s">
        <v>2897</v>
      </c>
      <c r="X53" s="260"/>
      <c r="Y53" s="259" t="s">
        <v>3020</v>
      </c>
      <c r="Z53" s="193">
        <v>0.63025737602008791</v>
      </c>
    </row>
    <row r="54" spans="1:26" x14ac:dyDescent="0.25">
      <c r="A54" s="177">
        <v>40982</v>
      </c>
      <c r="B54" s="189" t="s">
        <v>2899</v>
      </c>
      <c r="C54" s="190">
        <v>41001</v>
      </c>
      <c r="D54" s="253" t="s">
        <v>3023</v>
      </c>
      <c r="E54" s="190"/>
      <c r="F54" s="188"/>
      <c r="G54" s="188"/>
      <c r="H54" s="180" t="s">
        <v>2921</v>
      </c>
      <c r="I54" s="255" t="s">
        <v>3024</v>
      </c>
      <c r="J54" s="180" t="s">
        <v>2897</v>
      </c>
      <c r="K54" s="180"/>
      <c r="L54" s="188" t="s">
        <v>3025</v>
      </c>
      <c r="M54" s="180" t="s">
        <v>57</v>
      </c>
      <c r="N54" s="184"/>
      <c r="O54" s="191"/>
      <c r="P54" s="180"/>
      <c r="Q54" s="180" t="s">
        <v>13</v>
      </c>
      <c r="R54" s="184">
        <v>105635.74</v>
      </c>
      <c r="S54" s="184"/>
      <c r="T54" s="184">
        <v>87290</v>
      </c>
      <c r="U54" s="184">
        <v>144673.91</v>
      </c>
      <c r="V54" s="184"/>
      <c r="W54" s="256" t="s">
        <v>2897</v>
      </c>
      <c r="X54" s="260"/>
      <c r="Y54" s="259" t="s">
        <v>3020</v>
      </c>
      <c r="Z54" s="193" t="s">
        <v>57</v>
      </c>
    </row>
    <row r="55" spans="1:26" x14ac:dyDescent="0.25">
      <c r="A55" s="177">
        <v>40982</v>
      </c>
      <c r="B55" s="189" t="s">
        <v>2899</v>
      </c>
      <c r="C55" s="190">
        <v>41033</v>
      </c>
      <c r="D55" s="253" t="s">
        <v>2935</v>
      </c>
      <c r="E55" s="190"/>
      <c r="F55" s="188"/>
      <c r="G55" s="188"/>
      <c r="H55" s="180" t="s">
        <v>2921</v>
      </c>
      <c r="I55" s="255" t="s">
        <v>3026</v>
      </c>
      <c r="J55" s="180" t="s">
        <v>2897</v>
      </c>
      <c r="K55" s="180">
        <v>247063</v>
      </c>
      <c r="L55" s="188" t="s">
        <v>3027</v>
      </c>
      <c r="M55" s="180" t="s">
        <v>57</v>
      </c>
      <c r="N55" s="184"/>
      <c r="O55" s="191" t="s">
        <v>2907</v>
      </c>
      <c r="P55" s="180" t="s">
        <v>3028</v>
      </c>
      <c r="Q55" s="180" t="s">
        <v>14</v>
      </c>
      <c r="R55" s="184">
        <v>14421.64</v>
      </c>
      <c r="S55" s="184">
        <v>0</v>
      </c>
      <c r="T55" s="184">
        <v>99595.8</v>
      </c>
      <c r="U55" s="184">
        <v>142020</v>
      </c>
      <c r="V55" s="184"/>
      <c r="W55" s="256" t="s">
        <v>2897</v>
      </c>
      <c r="X55" s="257"/>
      <c r="Y55" s="259" t="s">
        <v>3020</v>
      </c>
      <c r="Z55" s="193" t="s">
        <v>57</v>
      </c>
    </row>
    <row r="56" spans="1:26" x14ac:dyDescent="0.25">
      <c r="A56" s="177">
        <v>40982</v>
      </c>
      <c r="B56" s="189" t="s">
        <v>2899</v>
      </c>
      <c r="C56" s="190">
        <v>40987</v>
      </c>
      <c r="D56" s="253" t="s">
        <v>2909</v>
      </c>
      <c r="E56" s="190"/>
      <c r="F56" s="188"/>
      <c r="G56" s="188"/>
      <c r="H56" s="180" t="s">
        <v>2921</v>
      </c>
      <c r="I56" s="255" t="s">
        <v>3029</v>
      </c>
      <c r="J56" s="180" t="s">
        <v>2897</v>
      </c>
      <c r="K56" s="180">
        <v>272803</v>
      </c>
      <c r="L56" s="188" t="s">
        <v>3030</v>
      </c>
      <c r="M56" s="180" t="s">
        <v>57</v>
      </c>
      <c r="N56" s="184"/>
      <c r="O56" s="191"/>
      <c r="P56" s="180" t="s">
        <v>79</v>
      </c>
      <c r="Q56" s="180" t="s">
        <v>12</v>
      </c>
      <c r="R56" s="184">
        <v>84053.57</v>
      </c>
      <c r="S56" s="184"/>
      <c r="T56" s="184">
        <v>69456</v>
      </c>
      <c r="U56" s="184">
        <v>126509.42</v>
      </c>
      <c r="V56" s="184"/>
      <c r="W56" s="256" t="s">
        <v>2897</v>
      </c>
      <c r="X56" s="257"/>
      <c r="Y56" s="259" t="s">
        <v>3020</v>
      </c>
      <c r="Z56" s="193" t="s">
        <v>57</v>
      </c>
    </row>
    <row r="57" spans="1:26" ht="195" x14ac:dyDescent="0.25">
      <c r="A57" s="177">
        <v>40982</v>
      </c>
      <c r="B57" s="189" t="s">
        <v>2899</v>
      </c>
      <c r="C57" s="190">
        <v>41001</v>
      </c>
      <c r="D57" s="253" t="s">
        <v>3023</v>
      </c>
      <c r="E57" s="190"/>
      <c r="F57" s="188"/>
      <c r="G57" s="188"/>
      <c r="H57" s="180" t="s">
        <v>2921</v>
      </c>
      <c r="I57" s="255" t="s">
        <v>3031</v>
      </c>
      <c r="J57" s="180" t="s">
        <v>2897</v>
      </c>
      <c r="K57" s="180">
        <v>248948</v>
      </c>
      <c r="L57" s="262" t="s">
        <v>3032</v>
      </c>
      <c r="M57" s="180" t="s">
        <v>57</v>
      </c>
      <c r="N57" s="184"/>
      <c r="O57" s="191"/>
      <c r="P57" s="180" t="s">
        <v>79</v>
      </c>
      <c r="Q57" s="180" t="s">
        <v>12</v>
      </c>
      <c r="R57" s="184">
        <v>80719.839999999997</v>
      </c>
      <c r="S57" s="184">
        <v>122840</v>
      </c>
      <c r="T57" s="184">
        <v>68581</v>
      </c>
      <c r="U57" s="184">
        <v>122840</v>
      </c>
      <c r="V57" s="184"/>
      <c r="W57" s="256" t="s">
        <v>2897</v>
      </c>
      <c r="X57" s="260"/>
      <c r="Y57" s="259" t="s">
        <v>3020</v>
      </c>
      <c r="Z57" s="193">
        <v>1</v>
      </c>
    </row>
    <row r="58" spans="1:26" x14ac:dyDescent="0.25">
      <c r="A58" s="177">
        <v>40982</v>
      </c>
      <c r="B58" s="189" t="s">
        <v>2899</v>
      </c>
      <c r="C58" s="190">
        <v>41033</v>
      </c>
      <c r="D58" s="253" t="s">
        <v>2935</v>
      </c>
      <c r="E58" s="190"/>
      <c r="F58" s="188"/>
      <c r="G58" s="188"/>
      <c r="H58" s="180" t="s">
        <v>2921</v>
      </c>
      <c r="I58" s="255" t="s">
        <v>3033</v>
      </c>
      <c r="J58" s="180" t="s">
        <v>2897</v>
      </c>
      <c r="K58" s="180">
        <v>23600</v>
      </c>
      <c r="L58" s="188" t="s">
        <v>3034</v>
      </c>
      <c r="M58" s="180" t="s">
        <v>57</v>
      </c>
      <c r="N58" s="184"/>
      <c r="O58" s="191" t="s">
        <v>2907</v>
      </c>
      <c r="P58" s="180"/>
      <c r="Q58" s="180" t="s">
        <v>12</v>
      </c>
      <c r="R58" s="184">
        <v>82989.83</v>
      </c>
      <c r="S58" s="184">
        <v>0</v>
      </c>
      <c r="T58" s="184">
        <v>68577</v>
      </c>
      <c r="U58" s="184">
        <v>100451.81</v>
      </c>
      <c r="V58" s="184"/>
      <c r="W58" s="256" t="s">
        <v>2897</v>
      </c>
      <c r="X58" s="257"/>
      <c r="Y58" s="259" t="s">
        <v>3020</v>
      </c>
      <c r="Z58" s="193" t="s">
        <v>57</v>
      </c>
    </row>
    <row r="59" spans="1:26" x14ac:dyDescent="0.25">
      <c r="A59" s="177">
        <v>40982</v>
      </c>
      <c r="B59" s="189" t="s">
        <v>2899</v>
      </c>
      <c r="C59" s="190">
        <v>41152</v>
      </c>
      <c r="D59" s="253" t="s">
        <v>2913</v>
      </c>
      <c r="E59" s="190"/>
      <c r="F59" s="188"/>
      <c r="G59" s="188"/>
      <c r="H59" s="180" t="s">
        <v>2921</v>
      </c>
      <c r="I59" s="255" t="s">
        <v>3035</v>
      </c>
      <c r="J59" s="180" t="s">
        <v>2897</v>
      </c>
      <c r="K59" s="180">
        <v>236597</v>
      </c>
      <c r="L59" s="188" t="s">
        <v>3036</v>
      </c>
      <c r="M59" s="180" t="s">
        <v>57</v>
      </c>
      <c r="N59" s="184"/>
      <c r="O59" s="191" t="s">
        <v>2907</v>
      </c>
      <c r="P59" s="180" t="s">
        <v>12</v>
      </c>
      <c r="Q59" s="180" t="s">
        <v>12</v>
      </c>
      <c r="R59" s="184">
        <v>76710.259999999995</v>
      </c>
      <c r="S59" s="184">
        <v>0</v>
      </c>
      <c r="T59" s="184">
        <v>63388</v>
      </c>
      <c r="U59" s="184">
        <v>84381.28</v>
      </c>
      <c r="V59" s="184"/>
      <c r="W59" s="256" t="s">
        <v>2897</v>
      </c>
      <c r="X59" s="257"/>
      <c r="Y59" s="259" t="s">
        <v>3020</v>
      </c>
      <c r="Z59" s="193" t="s">
        <v>57</v>
      </c>
    </row>
    <row r="60" spans="1:26" x14ac:dyDescent="0.25">
      <c r="A60" s="177">
        <v>40982</v>
      </c>
      <c r="B60" s="189" t="s">
        <v>2899</v>
      </c>
      <c r="C60" s="190">
        <v>40991</v>
      </c>
      <c r="D60" s="253" t="s">
        <v>2909</v>
      </c>
      <c r="E60" s="190"/>
      <c r="F60" s="188"/>
      <c r="G60" s="188"/>
      <c r="H60" s="180" t="s">
        <v>2921</v>
      </c>
      <c r="I60" s="255" t="s">
        <v>3037</v>
      </c>
      <c r="J60" s="180" t="s">
        <v>2897</v>
      </c>
      <c r="K60" s="180">
        <v>247052</v>
      </c>
      <c r="L60" s="188" t="s">
        <v>3038</v>
      </c>
      <c r="M60" s="180" t="s">
        <v>57</v>
      </c>
      <c r="N60" s="184"/>
      <c r="O60" s="191" t="s">
        <v>2907</v>
      </c>
      <c r="P60" s="180" t="s">
        <v>235</v>
      </c>
      <c r="Q60" s="180" t="s">
        <v>12</v>
      </c>
      <c r="R60" s="184">
        <v>61303.58</v>
      </c>
      <c r="S60" s="184">
        <v>0</v>
      </c>
      <c r="T60" s="184">
        <v>50657</v>
      </c>
      <c r="U60" s="184">
        <v>67433.94</v>
      </c>
      <c r="V60" s="184"/>
      <c r="W60" s="256" t="s">
        <v>2897</v>
      </c>
      <c r="X60" s="257"/>
      <c r="Y60" s="259" t="s">
        <v>3020</v>
      </c>
      <c r="Z60" s="193" t="s">
        <v>57</v>
      </c>
    </row>
    <row r="61" spans="1:26" x14ac:dyDescent="0.25">
      <c r="A61" s="177">
        <v>40982</v>
      </c>
      <c r="B61" s="189" t="s">
        <v>2899</v>
      </c>
      <c r="C61" s="190">
        <v>40987</v>
      </c>
      <c r="D61" s="253" t="s">
        <v>2909</v>
      </c>
      <c r="E61" s="190">
        <v>41500</v>
      </c>
      <c r="F61" s="188"/>
      <c r="G61" s="188"/>
      <c r="H61" s="180" t="s">
        <v>2921</v>
      </c>
      <c r="I61" s="255" t="s">
        <v>3039</v>
      </c>
      <c r="J61" s="180" t="s">
        <v>2897</v>
      </c>
      <c r="K61" s="180">
        <v>263918</v>
      </c>
      <c r="L61" s="188" t="s">
        <v>3040</v>
      </c>
      <c r="M61" s="180" t="s">
        <v>57</v>
      </c>
      <c r="N61" s="184"/>
      <c r="O61" s="191"/>
      <c r="P61" s="180" t="s">
        <v>67</v>
      </c>
      <c r="Q61" s="180" t="s">
        <v>14</v>
      </c>
      <c r="R61" s="184">
        <v>46422.53</v>
      </c>
      <c r="S61" s="184">
        <v>43410</v>
      </c>
      <c r="T61" s="184">
        <v>39694</v>
      </c>
      <c r="U61" s="184">
        <v>51064.78</v>
      </c>
      <c r="V61" s="184"/>
      <c r="W61" s="256" t="s">
        <v>2897</v>
      </c>
      <c r="X61" s="257"/>
      <c r="Y61" s="259" t="s">
        <v>3020</v>
      </c>
      <c r="Z61" s="193">
        <v>0.85009668111759218</v>
      </c>
    </row>
    <row r="62" spans="1:26" x14ac:dyDescent="0.25">
      <c r="A62" s="177">
        <v>40982</v>
      </c>
      <c r="B62" s="189" t="s">
        <v>2899</v>
      </c>
      <c r="C62" s="190">
        <v>40988</v>
      </c>
      <c r="D62" s="253" t="s">
        <v>2909</v>
      </c>
      <c r="E62" s="190">
        <v>41661</v>
      </c>
      <c r="F62" s="188"/>
      <c r="G62" s="188"/>
      <c r="H62" s="180" t="s">
        <v>2938</v>
      </c>
      <c r="I62" s="255" t="s">
        <v>3041</v>
      </c>
      <c r="J62" s="180" t="s">
        <v>2897</v>
      </c>
      <c r="K62" s="180">
        <v>247106</v>
      </c>
      <c r="L62" s="188" t="s">
        <v>3042</v>
      </c>
      <c r="M62" s="180" t="s">
        <v>57</v>
      </c>
      <c r="N62" s="184"/>
      <c r="O62" s="191" t="s">
        <v>2907</v>
      </c>
      <c r="P62" s="180"/>
      <c r="Q62" s="180" t="s">
        <v>16</v>
      </c>
      <c r="R62" s="184">
        <v>19119.48</v>
      </c>
      <c r="S62" s="184">
        <v>0</v>
      </c>
      <c r="T62" s="184">
        <v>15799</v>
      </c>
      <c r="U62" s="184">
        <v>21031.42</v>
      </c>
      <c r="V62" s="184"/>
      <c r="W62" s="256" t="s">
        <v>2897</v>
      </c>
      <c r="X62" s="257"/>
      <c r="Y62" s="259" t="s">
        <v>3020</v>
      </c>
      <c r="Z62" s="193" t="s">
        <v>57</v>
      </c>
    </row>
    <row r="63" spans="1:26" x14ac:dyDescent="0.25">
      <c r="A63" s="177">
        <v>40982</v>
      </c>
      <c r="B63" s="189" t="s">
        <v>2899</v>
      </c>
      <c r="C63" s="190">
        <v>40987</v>
      </c>
      <c r="D63" s="253" t="s">
        <v>2909</v>
      </c>
      <c r="E63" s="190"/>
      <c r="F63" s="188"/>
      <c r="G63" s="188"/>
      <c r="H63" s="180" t="s">
        <v>2938</v>
      </c>
      <c r="I63" s="255" t="s">
        <v>3043</v>
      </c>
      <c r="J63" s="180" t="s">
        <v>2897</v>
      </c>
      <c r="K63" s="180">
        <v>263921</v>
      </c>
      <c r="L63" s="188" t="s">
        <v>3044</v>
      </c>
      <c r="M63" s="180" t="s">
        <v>57</v>
      </c>
      <c r="N63" s="184"/>
      <c r="O63" s="191" t="s">
        <v>2907</v>
      </c>
      <c r="P63" s="180" t="s">
        <v>129</v>
      </c>
      <c r="Q63" s="180" t="s">
        <v>13</v>
      </c>
      <c r="R63" s="184">
        <v>12677.47</v>
      </c>
      <c r="S63" s="184">
        <v>0</v>
      </c>
      <c r="T63" s="184">
        <v>10771</v>
      </c>
      <c r="U63" s="184">
        <v>13950</v>
      </c>
      <c r="V63" s="184"/>
      <c r="W63" s="256" t="s">
        <v>2897</v>
      </c>
      <c r="X63" s="257"/>
      <c r="Y63" s="259" t="s">
        <v>3020</v>
      </c>
      <c r="Z63" s="193" t="s">
        <v>57</v>
      </c>
    </row>
    <row r="64" spans="1:26" x14ac:dyDescent="0.25">
      <c r="A64" s="177">
        <v>40983</v>
      </c>
      <c r="B64" s="189" t="s">
        <v>2899</v>
      </c>
      <c r="C64" s="190">
        <v>40991</v>
      </c>
      <c r="D64" s="253" t="s">
        <v>2909</v>
      </c>
      <c r="E64" s="190">
        <v>41505</v>
      </c>
      <c r="F64" s="188"/>
      <c r="G64" s="188"/>
      <c r="H64" s="180" t="s">
        <v>2921</v>
      </c>
      <c r="I64" s="255" t="s">
        <v>3045</v>
      </c>
      <c r="J64" s="180" t="s">
        <v>2897</v>
      </c>
      <c r="K64" s="180">
        <v>247114</v>
      </c>
      <c r="L64" s="188" t="s">
        <v>3046</v>
      </c>
      <c r="M64" s="180" t="s">
        <v>57</v>
      </c>
      <c r="N64" s="184"/>
      <c r="O64" s="191"/>
      <c r="P64" s="180" t="s">
        <v>16</v>
      </c>
      <c r="Q64" s="180" t="s">
        <v>16</v>
      </c>
      <c r="R64" s="184">
        <v>118291.7</v>
      </c>
      <c r="S64" s="184" t="s">
        <v>1796</v>
      </c>
      <c r="T64" s="184">
        <v>97748</v>
      </c>
      <c r="U64" s="184">
        <v>130120.87</v>
      </c>
      <c r="V64" s="184"/>
      <c r="W64" s="256" t="s">
        <v>2897</v>
      </c>
      <c r="X64" s="257"/>
      <c r="Y64" s="259" t="s">
        <v>3020</v>
      </c>
      <c r="Z64" s="193" t="s">
        <v>536</v>
      </c>
    </row>
    <row r="65" spans="1:26" x14ac:dyDescent="0.25">
      <c r="A65" s="177">
        <v>40984</v>
      </c>
      <c r="B65" s="189" t="s">
        <v>2899</v>
      </c>
      <c r="C65" s="190">
        <v>40987</v>
      </c>
      <c r="D65" s="253" t="s">
        <v>2909</v>
      </c>
      <c r="E65" s="190" t="s">
        <v>3047</v>
      </c>
      <c r="F65" s="188"/>
      <c r="G65" s="188"/>
      <c r="H65" s="180" t="s">
        <v>2921</v>
      </c>
      <c r="I65" s="255" t="s">
        <v>3048</v>
      </c>
      <c r="J65" s="180" t="s">
        <v>2897</v>
      </c>
      <c r="K65" s="180">
        <v>247046</v>
      </c>
      <c r="L65" s="188" t="s">
        <v>3049</v>
      </c>
      <c r="M65" s="180" t="s">
        <v>57</v>
      </c>
      <c r="N65" s="184"/>
      <c r="O65" s="191"/>
      <c r="P65" s="180"/>
      <c r="Q65" s="180" t="s">
        <v>12</v>
      </c>
      <c r="R65" s="184">
        <v>83976.12</v>
      </c>
      <c r="S65" s="184">
        <v>0</v>
      </c>
      <c r="T65" s="184">
        <v>69392</v>
      </c>
      <c r="U65" s="184">
        <v>142224.63</v>
      </c>
      <c r="V65" s="184"/>
      <c r="W65" s="256" t="s">
        <v>2897</v>
      </c>
      <c r="X65" s="257"/>
      <c r="Y65" s="259" t="s">
        <v>3020</v>
      </c>
      <c r="Z65" s="193" t="s">
        <v>57</v>
      </c>
    </row>
    <row r="66" spans="1:26" x14ac:dyDescent="0.25">
      <c r="A66" s="177">
        <v>40989</v>
      </c>
      <c r="B66" s="189" t="s">
        <v>2899</v>
      </c>
      <c r="C66" s="190">
        <v>41170</v>
      </c>
      <c r="D66" s="253" t="s">
        <v>3050</v>
      </c>
      <c r="E66" s="190" t="s">
        <v>3051</v>
      </c>
      <c r="F66" s="188"/>
      <c r="G66" s="188"/>
      <c r="H66" s="180" t="s">
        <v>2894</v>
      </c>
      <c r="I66" s="255" t="s">
        <v>3052</v>
      </c>
      <c r="J66" s="180" t="s">
        <v>2897</v>
      </c>
      <c r="K66" s="180">
        <v>248965</v>
      </c>
      <c r="L66" s="188" t="s">
        <v>3053</v>
      </c>
      <c r="M66" s="180" t="s">
        <v>57</v>
      </c>
      <c r="N66" s="184"/>
      <c r="O66" s="191"/>
      <c r="P66" s="180" t="s">
        <v>79</v>
      </c>
      <c r="Q66" s="180" t="s">
        <v>12</v>
      </c>
      <c r="R66" s="184">
        <v>218423.58</v>
      </c>
      <c r="S66" s="184"/>
      <c r="T66" s="184">
        <v>180490</v>
      </c>
      <c r="U66" s="184">
        <v>286706.84000000003</v>
      </c>
      <c r="V66" s="184"/>
      <c r="W66" s="256" t="s">
        <v>2897</v>
      </c>
      <c r="X66" s="257"/>
      <c r="Y66" s="259" t="s">
        <v>3020</v>
      </c>
      <c r="Z66" s="193" t="s">
        <v>57</v>
      </c>
    </row>
    <row r="67" spans="1:26" x14ac:dyDescent="0.25">
      <c r="A67" s="177">
        <v>40989</v>
      </c>
      <c r="B67" s="189" t="s">
        <v>2899</v>
      </c>
      <c r="C67" s="190">
        <v>40991</v>
      </c>
      <c r="D67" s="253" t="s">
        <v>2909</v>
      </c>
      <c r="E67" s="190">
        <v>41890</v>
      </c>
      <c r="F67" s="188"/>
      <c r="G67" s="188"/>
      <c r="H67" s="180" t="s">
        <v>2921</v>
      </c>
      <c r="I67" s="255" t="s">
        <v>3054</v>
      </c>
      <c r="J67" s="180" t="s">
        <v>2897</v>
      </c>
      <c r="K67" s="180">
        <v>247108</v>
      </c>
      <c r="L67" s="188" t="s">
        <v>3055</v>
      </c>
      <c r="M67" s="180" t="s">
        <v>57</v>
      </c>
      <c r="N67" s="184"/>
      <c r="O67" s="191"/>
      <c r="P67" s="180" t="s">
        <v>87</v>
      </c>
      <c r="Q67" s="180" t="s">
        <v>15</v>
      </c>
      <c r="R67" s="184">
        <v>66842.53</v>
      </c>
      <c r="S67" s="184">
        <v>0</v>
      </c>
      <c r="T67" s="184">
        <v>55234</v>
      </c>
      <c r="U67" s="184">
        <v>78861.78</v>
      </c>
      <c r="V67" s="184">
        <v>78861.78</v>
      </c>
      <c r="W67" s="256" t="s">
        <v>2897</v>
      </c>
      <c r="X67" s="257"/>
      <c r="Y67" s="259" t="s">
        <v>3020</v>
      </c>
      <c r="Z67" s="193" t="s">
        <v>57</v>
      </c>
    </row>
    <row r="68" spans="1:26" x14ac:dyDescent="0.25">
      <c r="A68" s="177">
        <v>40998</v>
      </c>
      <c r="B68" s="189" t="s">
        <v>2899</v>
      </c>
      <c r="C68" s="190">
        <v>41001</v>
      </c>
      <c r="D68" s="253" t="s">
        <v>3023</v>
      </c>
      <c r="E68" s="190"/>
      <c r="F68" s="188"/>
      <c r="G68" s="188"/>
      <c r="H68" s="180" t="s">
        <v>2921</v>
      </c>
      <c r="I68" s="255" t="s">
        <v>3056</v>
      </c>
      <c r="J68" s="180" t="s">
        <v>2897</v>
      </c>
      <c r="K68" s="180">
        <v>259617</v>
      </c>
      <c r="L68" s="188" t="s">
        <v>3057</v>
      </c>
      <c r="M68" s="180" t="s">
        <v>57</v>
      </c>
      <c r="N68" s="184"/>
      <c r="O68" s="191"/>
      <c r="P68" s="180" t="s">
        <v>79</v>
      </c>
      <c r="Q68" s="180" t="s">
        <v>12</v>
      </c>
      <c r="R68" s="184">
        <v>51386.64</v>
      </c>
      <c r="S68" s="184">
        <v>15570</v>
      </c>
      <c r="T68" s="184">
        <v>43659</v>
      </c>
      <c r="U68" s="184">
        <v>102970</v>
      </c>
      <c r="V68" s="184"/>
      <c r="W68" s="256" t="s">
        <v>2897</v>
      </c>
      <c r="X68" s="257"/>
      <c r="Y68" s="259" t="s">
        <v>3020</v>
      </c>
      <c r="Z68" s="193">
        <v>0.15120909002622124</v>
      </c>
    </row>
    <row r="69" spans="1:26" x14ac:dyDescent="0.25">
      <c r="A69" s="177">
        <v>40998</v>
      </c>
      <c r="B69" s="189" t="s">
        <v>2899</v>
      </c>
      <c r="C69" s="190">
        <v>41120</v>
      </c>
      <c r="D69" s="253" t="s">
        <v>2900</v>
      </c>
      <c r="E69" s="190"/>
      <c r="F69" s="188"/>
      <c r="G69" s="188"/>
      <c r="H69" s="180" t="s">
        <v>2921</v>
      </c>
      <c r="I69" s="255" t="s">
        <v>3058</v>
      </c>
      <c r="J69" s="180" t="s">
        <v>2897</v>
      </c>
      <c r="K69" s="180">
        <v>255032</v>
      </c>
      <c r="L69" s="188" t="s">
        <v>3059</v>
      </c>
      <c r="M69" s="180" t="s">
        <v>57</v>
      </c>
      <c r="N69" s="184"/>
      <c r="O69" s="191"/>
      <c r="P69" s="180" t="s">
        <v>12</v>
      </c>
      <c r="Q69" s="180" t="s">
        <v>12</v>
      </c>
      <c r="R69" s="184">
        <v>52923.15</v>
      </c>
      <c r="S69" s="184">
        <v>0</v>
      </c>
      <c r="T69" s="184">
        <v>43732</v>
      </c>
      <c r="U69" s="184">
        <v>84219.47</v>
      </c>
      <c r="V69" s="184"/>
      <c r="W69" s="256" t="s">
        <v>2897</v>
      </c>
      <c r="X69" s="257"/>
      <c r="Y69" s="259" t="s">
        <v>3020</v>
      </c>
      <c r="Z69" s="193" t="s">
        <v>57</v>
      </c>
    </row>
    <row r="70" spans="1:26" x14ac:dyDescent="0.25">
      <c r="A70" s="177">
        <v>40998</v>
      </c>
      <c r="B70" s="189" t="s">
        <v>2899</v>
      </c>
      <c r="C70" s="190">
        <v>41001</v>
      </c>
      <c r="D70" s="253" t="s">
        <v>3023</v>
      </c>
      <c r="E70" s="190">
        <v>41925</v>
      </c>
      <c r="F70" s="188"/>
      <c r="G70" s="188"/>
      <c r="H70" s="180" t="s">
        <v>2921</v>
      </c>
      <c r="I70" s="255" t="s">
        <v>3060</v>
      </c>
      <c r="J70" s="180" t="s">
        <v>2897</v>
      </c>
      <c r="K70" s="180">
        <v>263924</v>
      </c>
      <c r="L70" s="188" t="s">
        <v>3061</v>
      </c>
      <c r="M70" s="180" t="s">
        <v>57</v>
      </c>
      <c r="N70" s="184"/>
      <c r="O70" s="191"/>
      <c r="P70" s="180" t="s">
        <v>64</v>
      </c>
      <c r="Q70" s="180" t="s">
        <v>12</v>
      </c>
      <c r="R70" s="184">
        <v>55448.78</v>
      </c>
      <c r="S70" s="184">
        <v>0</v>
      </c>
      <c r="T70" s="184">
        <v>45819</v>
      </c>
      <c r="U70" s="184">
        <v>71550</v>
      </c>
      <c r="V70" s="184">
        <v>74066.06</v>
      </c>
      <c r="W70" s="256" t="s">
        <v>2897</v>
      </c>
      <c r="X70" s="260"/>
      <c r="Y70" s="259" t="s">
        <v>3020</v>
      </c>
      <c r="Z70" s="193" t="s">
        <v>57</v>
      </c>
    </row>
    <row r="71" spans="1:26" x14ac:dyDescent="0.25">
      <c r="A71" s="177">
        <v>40998</v>
      </c>
      <c r="B71" s="189" t="s">
        <v>2899</v>
      </c>
      <c r="C71" s="190">
        <v>40998</v>
      </c>
      <c r="D71" s="253" t="s">
        <v>2909</v>
      </c>
      <c r="E71" s="190"/>
      <c r="F71" s="188"/>
      <c r="G71" s="188"/>
      <c r="H71" s="180" t="s">
        <v>2938</v>
      </c>
      <c r="I71" s="255" t="s">
        <v>3062</v>
      </c>
      <c r="J71" s="180" t="s">
        <v>2897</v>
      </c>
      <c r="K71" s="180">
        <v>260753</v>
      </c>
      <c r="L71" s="188" t="s">
        <v>3063</v>
      </c>
      <c r="M71" s="180" t="s">
        <v>57</v>
      </c>
      <c r="N71" s="184"/>
      <c r="O71" s="191"/>
      <c r="P71" s="180" t="s">
        <v>67</v>
      </c>
      <c r="Q71" s="180" t="s">
        <v>14</v>
      </c>
      <c r="R71" s="184">
        <v>30923.47</v>
      </c>
      <c r="S71" s="184">
        <v>28400</v>
      </c>
      <c r="T71" s="184">
        <v>25553</v>
      </c>
      <c r="U71" s="184">
        <v>34015.82</v>
      </c>
      <c r="V71" s="184"/>
      <c r="W71" s="256" t="s">
        <v>2897</v>
      </c>
      <c r="X71" s="257"/>
      <c r="Y71" s="259" t="s">
        <v>3020</v>
      </c>
      <c r="Z71" s="193">
        <v>0.83490564096352815</v>
      </c>
    </row>
    <row r="72" spans="1:26" x14ac:dyDescent="0.25">
      <c r="A72" s="177">
        <v>40998</v>
      </c>
      <c r="B72" s="189" t="s">
        <v>2899</v>
      </c>
      <c r="C72" s="190">
        <v>40998</v>
      </c>
      <c r="D72" s="253" t="s">
        <v>2909</v>
      </c>
      <c r="E72" s="190"/>
      <c r="F72" s="188"/>
      <c r="G72" s="188"/>
      <c r="H72" s="180" t="s">
        <v>2938</v>
      </c>
      <c r="I72" s="255" t="s">
        <v>3064</v>
      </c>
      <c r="J72" s="180" t="s">
        <v>2897</v>
      </c>
      <c r="K72" s="180">
        <v>247057</v>
      </c>
      <c r="L72" s="188" t="s">
        <v>3065</v>
      </c>
      <c r="M72" s="180" t="s">
        <v>57</v>
      </c>
      <c r="N72" s="184"/>
      <c r="O72" s="191"/>
      <c r="P72" s="180"/>
      <c r="Q72" s="180" t="s">
        <v>15</v>
      </c>
      <c r="R72" s="184">
        <v>14361.14</v>
      </c>
      <c r="S72" s="184">
        <v>0</v>
      </c>
      <c r="T72" s="184">
        <v>12201.48</v>
      </c>
      <c r="U72" s="184">
        <v>15800</v>
      </c>
      <c r="V72" s="184"/>
      <c r="W72" s="256" t="s">
        <v>2897</v>
      </c>
      <c r="X72" s="257"/>
      <c r="Y72" s="259" t="s">
        <v>3020</v>
      </c>
      <c r="Z72" s="193" t="s">
        <v>57</v>
      </c>
    </row>
    <row r="73" spans="1:26" x14ac:dyDescent="0.25">
      <c r="A73" s="177">
        <v>41003</v>
      </c>
      <c r="B73" s="189" t="s">
        <v>2899</v>
      </c>
      <c r="C73" s="190">
        <v>41037</v>
      </c>
      <c r="D73" s="253" t="s">
        <v>2935</v>
      </c>
      <c r="E73" s="190">
        <v>41660</v>
      </c>
      <c r="F73" s="188"/>
      <c r="G73" s="188"/>
      <c r="H73" s="180" t="s">
        <v>2894</v>
      </c>
      <c r="I73" s="255" t="s">
        <v>3066</v>
      </c>
      <c r="J73" s="180" t="s">
        <v>2897</v>
      </c>
      <c r="K73" s="180">
        <v>248954</v>
      </c>
      <c r="L73" s="188" t="s">
        <v>3067</v>
      </c>
      <c r="M73" s="180" t="s">
        <v>57</v>
      </c>
      <c r="N73" s="184"/>
      <c r="O73" s="191"/>
      <c r="P73" s="180" t="s">
        <v>106</v>
      </c>
      <c r="Q73" s="180" t="s">
        <v>14</v>
      </c>
      <c r="R73" s="184">
        <v>189523.41</v>
      </c>
      <c r="S73" s="184">
        <v>0</v>
      </c>
      <c r="T73" s="184">
        <v>156609</v>
      </c>
      <c r="U73" s="184">
        <v>208475.86</v>
      </c>
      <c r="V73" s="184"/>
      <c r="W73" s="256" t="s">
        <v>2897</v>
      </c>
      <c r="X73" s="257"/>
      <c r="Y73" s="259" t="s">
        <v>3068</v>
      </c>
      <c r="Z73" s="193" t="s">
        <v>57</v>
      </c>
    </row>
    <row r="74" spans="1:26" x14ac:dyDescent="0.25">
      <c r="A74" s="177">
        <v>41003</v>
      </c>
      <c r="B74" s="189" t="s">
        <v>2899</v>
      </c>
      <c r="C74" s="190">
        <v>41053</v>
      </c>
      <c r="D74" s="253" t="s">
        <v>2935</v>
      </c>
      <c r="E74" s="190" t="s">
        <v>3069</v>
      </c>
      <c r="F74" s="188"/>
      <c r="G74" s="188"/>
      <c r="H74" s="180" t="s">
        <v>2921</v>
      </c>
      <c r="I74" s="255" t="s">
        <v>3070</v>
      </c>
      <c r="J74" s="180" t="s">
        <v>2897</v>
      </c>
      <c r="K74" s="180">
        <v>255030</v>
      </c>
      <c r="L74" s="188" t="s">
        <v>3071</v>
      </c>
      <c r="M74" s="180" t="s">
        <v>57</v>
      </c>
      <c r="N74" s="184"/>
      <c r="O74" s="191"/>
      <c r="P74" s="180" t="s">
        <v>14</v>
      </c>
      <c r="Q74" s="180" t="s">
        <v>14</v>
      </c>
      <c r="R74" s="184">
        <v>104816.56</v>
      </c>
      <c r="S74" s="184">
        <v>0</v>
      </c>
      <c r="T74" s="184">
        <v>89054</v>
      </c>
      <c r="U74" s="184">
        <v>180000</v>
      </c>
      <c r="V74" s="184"/>
      <c r="W74" s="256" t="s">
        <v>2897</v>
      </c>
      <c r="X74" s="257"/>
      <c r="Y74" s="259" t="s">
        <v>3068</v>
      </c>
      <c r="Z74" s="193" t="s">
        <v>57</v>
      </c>
    </row>
    <row r="75" spans="1:26" x14ac:dyDescent="0.25">
      <c r="A75" s="177">
        <v>41003</v>
      </c>
      <c r="B75" s="189" t="s">
        <v>2899</v>
      </c>
      <c r="C75" s="190">
        <v>41074</v>
      </c>
      <c r="D75" s="253" t="s">
        <v>2980</v>
      </c>
      <c r="E75" s="190"/>
      <c r="F75" s="188"/>
      <c r="G75" s="188"/>
      <c r="H75" s="180" t="s">
        <v>2921</v>
      </c>
      <c r="I75" s="255" t="s">
        <v>3072</v>
      </c>
      <c r="J75" s="180" t="s">
        <v>2897</v>
      </c>
      <c r="K75" s="180">
        <v>248953</v>
      </c>
      <c r="L75" s="188" t="s">
        <v>3073</v>
      </c>
      <c r="M75" s="180" t="s">
        <v>57</v>
      </c>
      <c r="N75" s="184"/>
      <c r="O75" s="191"/>
      <c r="P75" s="180" t="s">
        <v>235</v>
      </c>
      <c r="Q75" s="180" t="s">
        <v>12</v>
      </c>
      <c r="R75" s="184">
        <v>33850.879999999997</v>
      </c>
      <c r="S75" s="184">
        <v>27972</v>
      </c>
      <c r="T75" s="184">
        <v>37235.96</v>
      </c>
      <c r="U75" s="184">
        <v>65745</v>
      </c>
      <c r="V75" s="184"/>
      <c r="W75" s="256" t="s">
        <v>2897</v>
      </c>
      <c r="X75" s="257"/>
      <c r="Y75" s="259" t="s">
        <v>3068</v>
      </c>
      <c r="Z75" s="193">
        <v>0.42546201232032854</v>
      </c>
    </row>
    <row r="76" spans="1:26" x14ac:dyDescent="0.25">
      <c r="A76" s="177">
        <v>41003</v>
      </c>
      <c r="B76" s="189" t="s">
        <v>2899</v>
      </c>
      <c r="C76" s="190" t="s">
        <v>57</v>
      </c>
      <c r="D76" s="253" t="s">
        <v>3023</v>
      </c>
      <c r="E76" s="190"/>
      <c r="F76" s="188"/>
      <c r="G76" s="188"/>
      <c r="H76" s="180" t="s">
        <v>2938</v>
      </c>
      <c r="I76" s="255" t="s">
        <v>3074</v>
      </c>
      <c r="J76" s="180" t="s">
        <v>2897</v>
      </c>
      <c r="K76" s="180">
        <v>257627</v>
      </c>
      <c r="L76" s="188" t="s">
        <v>3075</v>
      </c>
      <c r="M76" s="180" t="s">
        <v>57</v>
      </c>
      <c r="N76" s="184"/>
      <c r="O76" s="191"/>
      <c r="P76" s="180" t="s">
        <v>64</v>
      </c>
      <c r="Q76" s="180" t="s">
        <v>12</v>
      </c>
      <c r="R76" s="184">
        <v>29357.040000000001</v>
      </c>
      <c r="S76" s="184">
        <v>17590</v>
      </c>
      <c r="T76" s="184">
        <v>25102</v>
      </c>
      <c r="U76" s="184">
        <v>36175.74</v>
      </c>
      <c r="V76" s="184"/>
      <c r="W76" s="256" t="s">
        <v>2897</v>
      </c>
      <c r="X76" s="260"/>
      <c r="Y76" s="259" t="s">
        <v>3068</v>
      </c>
      <c r="Z76" s="193">
        <v>0.48623746190126316</v>
      </c>
    </row>
    <row r="77" spans="1:26" x14ac:dyDescent="0.25">
      <c r="A77" s="177">
        <v>41003</v>
      </c>
      <c r="B77" s="189" t="s">
        <v>2899</v>
      </c>
      <c r="C77" s="190" t="s">
        <v>57</v>
      </c>
      <c r="D77" s="253" t="s">
        <v>3023</v>
      </c>
      <c r="E77" s="190"/>
      <c r="F77" s="188"/>
      <c r="G77" s="188"/>
      <c r="H77" s="180" t="s">
        <v>2938</v>
      </c>
      <c r="I77" s="255" t="s">
        <v>3076</v>
      </c>
      <c r="J77" s="180" t="s">
        <v>2897</v>
      </c>
      <c r="K77" s="180">
        <v>258437</v>
      </c>
      <c r="L77" s="188" t="s">
        <v>3077</v>
      </c>
      <c r="M77" s="180" t="s">
        <v>57</v>
      </c>
      <c r="N77" s="184"/>
      <c r="O77" s="191"/>
      <c r="P77" s="180" t="s">
        <v>129</v>
      </c>
      <c r="Q77" s="180" t="s">
        <v>13</v>
      </c>
      <c r="R77" s="184">
        <v>10642.43</v>
      </c>
      <c r="S77" s="184">
        <v>11710</v>
      </c>
      <c r="T77" s="184">
        <v>9042</v>
      </c>
      <c r="U77" s="184">
        <v>11710</v>
      </c>
      <c r="V77" s="184"/>
      <c r="W77" s="256" t="s">
        <v>2897</v>
      </c>
      <c r="X77" s="260"/>
      <c r="Y77" s="259" t="s">
        <v>3068</v>
      </c>
      <c r="Z77" s="193">
        <v>1</v>
      </c>
    </row>
    <row r="78" spans="1:26" x14ac:dyDescent="0.25">
      <c r="A78" s="177">
        <v>41003</v>
      </c>
      <c r="B78" s="189" t="s">
        <v>2899</v>
      </c>
      <c r="C78" s="190" t="s">
        <v>57</v>
      </c>
      <c r="D78" s="253" t="s">
        <v>3023</v>
      </c>
      <c r="E78" s="190"/>
      <c r="F78" s="188"/>
      <c r="G78" s="188"/>
      <c r="H78" s="180" t="s">
        <v>2938</v>
      </c>
      <c r="I78" s="255" t="s">
        <v>3078</v>
      </c>
      <c r="J78" s="180" t="s">
        <v>2897</v>
      </c>
      <c r="K78" s="180">
        <v>278623</v>
      </c>
      <c r="L78" s="188" t="s">
        <v>3079</v>
      </c>
      <c r="M78" s="180" t="s">
        <v>57</v>
      </c>
      <c r="N78" s="184"/>
      <c r="O78" s="191"/>
      <c r="P78" s="180" t="s">
        <v>79</v>
      </c>
      <c r="Q78" s="180" t="s">
        <v>12</v>
      </c>
      <c r="R78" s="184">
        <v>8680.3799999999992</v>
      </c>
      <c r="S78" s="184">
        <v>0</v>
      </c>
      <c r="T78" s="184">
        <v>7375</v>
      </c>
      <c r="U78" s="184">
        <v>9550</v>
      </c>
      <c r="V78" s="184"/>
      <c r="W78" s="256" t="s">
        <v>2897</v>
      </c>
      <c r="X78" s="257"/>
      <c r="Y78" s="259" t="s">
        <v>3068</v>
      </c>
      <c r="Z78" s="193" t="s">
        <v>57</v>
      </c>
    </row>
    <row r="79" spans="1:26" x14ac:dyDescent="0.25">
      <c r="A79" s="177">
        <v>41003</v>
      </c>
      <c r="B79" s="189" t="s">
        <v>2899</v>
      </c>
      <c r="C79" s="190" t="s">
        <v>57</v>
      </c>
      <c r="D79" s="253" t="s">
        <v>3023</v>
      </c>
      <c r="E79" s="190"/>
      <c r="F79" s="188"/>
      <c r="G79" s="188"/>
      <c r="H79" s="180" t="s">
        <v>2938</v>
      </c>
      <c r="I79" s="255" t="s">
        <v>3080</v>
      </c>
      <c r="J79" s="180" t="s">
        <v>2897</v>
      </c>
      <c r="K79" s="180"/>
      <c r="L79" s="188" t="s">
        <v>3081</v>
      </c>
      <c r="M79" s="180" t="s">
        <v>57</v>
      </c>
      <c r="N79" s="184"/>
      <c r="O79" s="191"/>
      <c r="P79" s="180" t="s">
        <v>67</v>
      </c>
      <c r="Q79" s="180" t="s">
        <v>14</v>
      </c>
      <c r="R79" s="184">
        <v>2687.09</v>
      </c>
      <c r="S79" s="184">
        <v>2960</v>
      </c>
      <c r="T79" s="184">
        <v>2283</v>
      </c>
      <c r="U79" s="184">
        <v>2960</v>
      </c>
      <c r="V79" s="184"/>
      <c r="W79" s="256" t="s">
        <v>2897</v>
      </c>
      <c r="X79" s="257"/>
      <c r="Y79" s="259" t="s">
        <v>3068</v>
      </c>
      <c r="Z79" s="193">
        <v>1</v>
      </c>
    </row>
    <row r="80" spans="1:26" x14ac:dyDescent="0.25">
      <c r="A80" s="189">
        <v>41010</v>
      </c>
      <c r="B80" s="189" t="s">
        <v>2899</v>
      </c>
      <c r="C80" s="190">
        <v>41016</v>
      </c>
      <c r="D80" s="253" t="s">
        <v>3023</v>
      </c>
      <c r="E80" s="190">
        <v>41662</v>
      </c>
      <c r="F80" s="188"/>
      <c r="G80" s="188"/>
      <c r="H80" s="180" t="s">
        <v>2921</v>
      </c>
      <c r="I80" s="255" t="s">
        <v>3082</v>
      </c>
      <c r="J80" s="180" t="s">
        <v>2897</v>
      </c>
      <c r="K80" s="180">
        <v>247107</v>
      </c>
      <c r="L80" s="188" t="s">
        <v>3083</v>
      </c>
      <c r="M80" s="180" t="s">
        <v>57</v>
      </c>
      <c r="N80" s="184"/>
      <c r="O80" s="191"/>
      <c r="P80" s="180" t="s">
        <v>87</v>
      </c>
      <c r="Q80" s="180" t="s">
        <v>15</v>
      </c>
      <c r="R80" s="184">
        <v>108755.56</v>
      </c>
      <c r="S80" s="184">
        <v>0</v>
      </c>
      <c r="T80" s="184">
        <v>89868</v>
      </c>
      <c r="U80" s="184">
        <v>128794.11</v>
      </c>
      <c r="V80" s="184"/>
      <c r="W80" s="256" t="s">
        <v>2897</v>
      </c>
      <c r="X80" s="257"/>
      <c r="Y80" s="259" t="s">
        <v>3068</v>
      </c>
      <c r="Z80" s="193" t="s">
        <v>57</v>
      </c>
    </row>
    <row r="81" spans="1:26" x14ac:dyDescent="0.25">
      <c r="A81" s="189">
        <v>41011</v>
      </c>
      <c r="B81" s="189" t="s">
        <v>2899</v>
      </c>
      <c r="C81" s="190" t="s">
        <v>57</v>
      </c>
      <c r="D81" s="253" t="s">
        <v>3023</v>
      </c>
      <c r="E81" s="190"/>
      <c r="F81" s="188"/>
      <c r="G81" s="188"/>
      <c r="H81" s="180" t="s">
        <v>2938</v>
      </c>
      <c r="I81" s="255" t="s">
        <v>3084</v>
      </c>
      <c r="J81" s="180" t="s">
        <v>2897</v>
      </c>
      <c r="K81" s="180">
        <v>260723</v>
      </c>
      <c r="L81" s="188" t="s">
        <v>3085</v>
      </c>
      <c r="M81" s="180" t="s">
        <v>57</v>
      </c>
      <c r="N81" s="184"/>
      <c r="O81" s="191"/>
      <c r="P81" s="180" t="s">
        <v>106</v>
      </c>
      <c r="Q81" s="180" t="s">
        <v>14</v>
      </c>
      <c r="R81" s="184">
        <v>24780.560000000001</v>
      </c>
      <c r="S81" s="184">
        <v>27260</v>
      </c>
      <c r="T81" s="184">
        <v>21054</v>
      </c>
      <c r="U81" s="184">
        <v>27260</v>
      </c>
      <c r="V81" s="184"/>
      <c r="W81" s="256" t="s">
        <v>2897</v>
      </c>
      <c r="X81" s="257"/>
      <c r="Y81" s="259" t="s">
        <v>3068</v>
      </c>
      <c r="Z81" s="193">
        <v>1</v>
      </c>
    </row>
    <row r="82" spans="1:26" x14ac:dyDescent="0.25">
      <c r="A82" s="177">
        <v>41012</v>
      </c>
      <c r="B82" s="189" t="s">
        <v>2899</v>
      </c>
      <c r="C82" s="190" t="s">
        <v>57</v>
      </c>
      <c r="D82" s="253" t="s">
        <v>3023</v>
      </c>
      <c r="E82" s="190"/>
      <c r="F82" s="188"/>
      <c r="G82" s="188"/>
      <c r="H82" s="180" t="s">
        <v>2938</v>
      </c>
      <c r="I82" s="255" t="s">
        <v>3086</v>
      </c>
      <c r="J82" s="180" t="s">
        <v>2897</v>
      </c>
      <c r="K82" s="180">
        <v>247723</v>
      </c>
      <c r="L82" s="188" t="s">
        <v>3087</v>
      </c>
      <c r="M82" s="180" t="s">
        <v>57</v>
      </c>
      <c r="N82" s="184"/>
      <c r="O82" s="191"/>
      <c r="P82" s="180" t="s">
        <v>223</v>
      </c>
      <c r="Q82" s="180" t="s">
        <v>16</v>
      </c>
      <c r="R82" s="184">
        <v>31130.47</v>
      </c>
      <c r="S82" s="184">
        <v>34240</v>
      </c>
      <c r="T82" s="184">
        <v>26449</v>
      </c>
      <c r="U82" s="184">
        <v>34240</v>
      </c>
      <c r="V82" s="184"/>
      <c r="W82" s="256" t="s">
        <v>2897</v>
      </c>
      <c r="X82" s="260"/>
      <c r="Y82" s="259" t="s">
        <v>3068</v>
      </c>
      <c r="Z82" s="193">
        <v>1</v>
      </c>
    </row>
    <row r="83" spans="1:26" x14ac:dyDescent="0.25">
      <c r="A83" s="177">
        <v>41015</v>
      </c>
      <c r="B83" s="189" t="s">
        <v>2899</v>
      </c>
      <c r="C83" s="190">
        <v>41016</v>
      </c>
      <c r="D83" s="253" t="s">
        <v>3023</v>
      </c>
      <c r="E83" s="190"/>
      <c r="F83" s="188"/>
      <c r="G83" s="188"/>
      <c r="H83" s="180" t="s">
        <v>2921</v>
      </c>
      <c r="I83" s="255" t="s">
        <v>3088</v>
      </c>
      <c r="J83" s="180" t="s">
        <v>2897</v>
      </c>
      <c r="K83" s="180">
        <v>244521</v>
      </c>
      <c r="L83" s="188" t="s">
        <v>3089</v>
      </c>
      <c r="M83" s="180" t="s">
        <v>57</v>
      </c>
      <c r="N83" s="184"/>
      <c r="O83" s="191"/>
      <c r="P83" s="180" t="s">
        <v>79</v>
      </c>
      <c r="Q83" s="180" t="s">
        <v>12</v>
      </c>
      <c r="R83" s="184">
        <v>88525.15</v>
      </c>
      <c r="S83" s="184"/>
      <c r="T83" s="184">
        <v>73151</v>
      </c>
      <c r="U83" s="184">
        <v>97377.66</v>
      </c>
      <c r="V83" s="184"/>
      <c r="W83" s="256" t="s">
        <v>2897</v>
      </c>
      <c r="X83" s="257"/>
      <c r="Y83" s="259" t="s">
        <v>3068</v>
      </c>
      <c r="Z83" s="193" t="s">
        <v>57</v>
      </c>
    </row>
    <row r="84" spans="1:26" x14ac:dyDescent="0.25">
      <c r="A84" s="189">
        <v>41020</v>
      </c>
      <c r="B84" s="189" t="s">
        <v>2899</v>
      </c>
      <c r="C84" s="190">
        <v>41066</v>
      </c>
      <c r="D84" s="253" t="s">
        <v>2980</v>
      </c>
      <c r="E84" s="190">
        <v>41925</v>
      </c>
      <c r="F84" s="188"/>
      <c r="G84" s="188"/>
      <c r="H84" s="180" t="s">
        <v>2921</v>
      </c>
      <c r="I84" s="255" t="s">
        <v>3090</v>
      </c>
      <c r="J84" s="180" t="s">
        <v>2897</v>
      </c>
      <c r="K84" s="180">
        <v>266525</v>
      </c>
      <c r="L84" s="188" t="s">
        <v>3091</v>
      </c>
      <c r="M84" s="180" t="s">
        <v>57</v>
      </c>
      <c r="N84" s="184"/>
      <c r="O84" s="191"/>
      <c r="P84" s="180" t="s">
        <v>64</v>
      </c>
      <c r="Q84" s="180" t="s">
        <v>12</v>
      </c>
      <c r="R84" s="184">
        <v>91596.56</v>
      </c>
      <c r="S84" s="184">
        <v>0</v>
      </c>
      <c r="T84" s="184">
        <v>75689</v>
      </c>
      <c r="U84" s="184">
        <v>96830</v>
      </c>
      <c r="V84" s="184">
        <v>109919.21</v>
      </c>
      <c r="W84" s="256" t="s">
        <v>2897</v>
      </c>
      <c r="X84" s="257"/>
      <c r="Y84" s="259" t="s">
        <v>3068</v>
      </c>
      <c r="Z84" s="193" t="s">
        <v>57</v>
      </c>
    </row>
    <row r="85" spans="1:26" x14ac:dyDescent="0.25">
      <c r="A85" s="189">
        <v>41020</v>
      </c>
      <c r="B85" s="189" t="s">
        <v>2899</v>
      </c>
      <c r="C85" s="190">
        <v>41025</v>
      </c>
      <c r="D85" s="253" t="s">
        <v>3023</v>
      </c>
      <c r="E85" s="190"/>
      <c r="F85" s="188"/>
      <c r="G85" s="188"/>
      <c r="H85" s="180" t="s">
        <v>2938</v>
      </c>
      <c r="I85" s="255" t="s">
        <v>3092</v>
      </c>
      <c r="J85" s="180" t="s">
        <v>2897</v>
      </c>
      <c r="K85" s="180">
        <v>247043</v>
      </c>
      <c r="L85" s="188" t="s">
        <v>3093</v>
      </c>
      <c r="M85" s="180" t="s">
        <v>57</v>
      </c>
      <c r="N85" s="184"/>
      <c r="O85" s="191"/>
      <c r="P85" s="180" t="s">
        <v>64</v>
      </c>
      <c r="Q85" s="180" t="s">
        <v>12</v>
      </c>
      <c r="R85" s="184">
        <v>36946.03</v>
      </c>
      <c r="S85" s="184">
        <v>0</v>
      </c>
      <c r="T85" s="184">
        <v>31390</v>
      </c>
      <c r="U85" s="184">
        <v>45980</v>
      </c>
      <c r="V85" s="184"/>
      <c r="W85" s="256" t="s">
        <v>2897</v>
      </c>
      <c r="X85" s="257"/>
      <c r="Y85" s="259" t="s">
        <v>3068</v>
      </c>
      <c r="Z85" s="193" t="s">
        <v>57</v>
      </c>
    </row>
    <row r="86" spans="1:26" x14ac:dyDescent="0.25">
      <c r="A86" s="177">
        <v>41025</v>
      </c>
      <c r="B86" s="189" t="s">
        <v>2899</v>
      </c>
      <c r="C86" s="190">
        <v>41033</v>
      </c>
      <c r="D86" s="253" t="s">
        <v>2935</v>
      </c>
      <c r="E86" s="190"/>
      <c r="F86" s="188"/>
      <c r="G86" s="188"/>
      <c r="H86" s="180" t="s">
        <v>2921</v>
      </c>
      <c r="I86" s="255" t="s">
        <v>3094</v>
      </c>
      <c r="J86" s="180" t="s">
        <v>2897</v>
      </c>
      <c r="K86" s="180">
        <v>254897</v>
      </c>
      <c r="L86" s="188" t="s">
        <v>3095</v>
      </c>
      <c r="M86" s="180" t="s">
        <v>57</v>
      </c>
      <c r="N86" s="184"/>
      <c r="O86" s="191"/>
      <c r="P86" s="180" t="s">
        <v>64</v>
      </c>
      <c r="Q86" s="180" t="s">
        <v>12</v>
      </c>
      <c r="R86" s="184">
        <v>77672.34</v>
      </c>
      <c r="S86" s="184">
        <v>0</v>
      </c>
      <c r="T86" s="184">
        <v>64183</v>
      </c>
      <c r="U86" s="184">
        <v>94602.58</v>
      </c>
      <c r="V86" s="184"/>
      <c r="W86" s="256" t="s">
        <v>2897</v>
      </c>
      <c r="X86" s="260"/>
      <c r="Y86" s="259" t="s">
        <v>3068</v>
      </c>
      <c r="Z86" s="193" t="s">
        <v>57</v>
      </c>
    </row>
    <row r="87" spans="1:26" x14ac:dyDescent="0.25">
      <c r="A87" s="189">
        <v>41025</v>
      </c>
      <c r="B87" s="189" t="s">
        <v>2899</v>
      </c>
      <c r="C87" s="190">
        <v>41026</v>
      </c>
      <c r="D87" s="253" t="s">
        <v>3023</v>
      </c>
      <c r="E87" s="190">
        <v>41501</v>
      </c>
      <c r="F87" s="188"/>
      <c r="G87" s="188"/>
      <c r="H87" s="180" t="s">
        <v>2938</v>
      </c>
      <c r="I87" s="255" t="s">
        <v>3096</v>
      </c>
      <c r="J87" s="180" t="s">
        <v>2897</v>
      </c>
      <c r="K87" s="180">
        <v>257629</v>
      </c>
      <c r="L87" s="188" t="s">
        <v>3097</v>
      </c>
      <c r="M87" s="180" t="s">
        <v>57</v>
      </c>
      <c r="N87" s="184"/>
      <c r="O87" s="191"/>
      <c r="P87" s="180" t="s">
        <v>64</v>
      </c>
      <c r="Q87" s="180" t="s">
        <v>12</v>
      </c>
      <c r="R87" s="184">
        <v>16933.5</v>
      </c>
      <c r="S87" s="184">
        <v>18630</v>
      </c>
      <c r="T87" s="184">
        <v>14387</v>
      </c>
      <c r="U87" s="184">
        <v>25000</v>
      </c>
      <c r="V87" s="184"/>
      <c r="W87" s="256" t="s">
        <v>2897</v>
      </c>
      <c r="X87" s="257"/>
      <c r="Y87" s="259" t="s">
        <v>3068</v>
      </c>
      <c r="Z87" s="193">
        <v>0.74519999999999997</v>
      </c>
    </row>
    <row r="88" spans="1:26" x14ac:dyDescent="0.25">
      <c r="A88" s="189">
        <v>41025</v>
      </c>
      <c r="B88" s="189" t="s">
        <v>2899</v>
      </c>
      <c r="C88" s="190">
        <v>41032</v>
      </c>
      <c r="D88" s="253" t="s">
        <v>2935</v>
      </c>
      <c r="E88" s="190"/>
      <c r="F88" s="188"/>
      <c r="G88" s="188"/>
      <c r="H88" s="180" t="s">
        <v>2938</v>
      </c>
      <c r="I88" s="255" t="s">
        <v>3098</v>
      </c>
      <c r="J88" s="180" t="s">
        <v>2897</v>
      </c>
      <c r="K88" s="180">
        <v>236610</v>
      </c>
      <c r="L88" s="188" t="s">
        <v>3099</v>
      </c>
      <c r="M88" s="180" t="s">
        <v>57</v>
      </c>
      <c r="N88" s="184"/>
      <c r="O88" s="191"/>
      <c r="P88" s="180" t="s">
        <v>64</v>
      </c>
      <c r="Q88" s="180" t="s">
        <v>12</v>
      </c>
      <c r="R88" s="184">
        <v>11664.83</v>
      </c>
      <c r="S88" s="184"/>
      <c r="T88" s="184">
        <v>9639</v>
      </c>
      <c r="U88" s="184">
        <v>12831.31</v>
      </c>
      <c r="V88" s="184"/>
      <c r="W88" s="256" t="s">
        <v>2897</v>
      </c>
      <c r="X88" s="257"/>
      <c r="Y88" s="259" t="s">
        <v>3068</v>
      </c>
      <c r="Z88" s="193" t="s">
        <v>57</v>
      </c>
    </row>
    <row r="89" spans="1:26" x14ac:dyDescent="0.25">
      <c r="A89" s="189">
        <v>41030</v>
      </c>
      <c r="B89" s="189" t="s">
        <v>2899</v>
      </c>
      <c r="C89" s="190">
        <v>41036</v>
      </c>
      <c r="D89" s="253" t="s">
        <v>2935</v>
      </c>
      <c r="E89" s="190"/>
      <c r="F89" s="188"/>
      <c r="G89" s="188"/>
      <c r="H89" s="180" t="s">
        <v>2938</v>
      </c>
      <c r="I89" s="255" t="s">
        <v>3100</v>
      </c>
      <c r="J89" s="180" t="s">
        <v>2897</v>
      </c>
      <c r="K89" s="180">
        <v>285782</v>
      </c>
      <c r="L89" s="188" t="s">
        <v>3101</v>
      </c>
      <c r="M89" s="180" t="s">
        <v>57</v>
      </c>
      <c r="N89" s="184"/>
      <c r="O89" s="191"/>
      <c r="P89" s="180" t="s">
        <v>235</v>
      </c>
      <c r="Q89" s="180" t="s">
        <v>12</v>
      </c>
      <c r="R89" s="184">
        <v>11790.01</v>
      </c>
      <c r="S89" s="184">
        <v>8470</v>
      </c>
      <c r="T89" s="184">
        <v>10017</v>
      </c>
      <c r="U89" s="184">
        <v>12970</v>
      </c>
      <c r="V89" s="184"/>
      <c r="W89" s="256" t="s">
        <v>2897</v>
      </c>
      <c r="X89" s="257"/>
      <c r="Y89" s="259" t="s">
        <v>3102</v>
      </c>
      <c r="Z89" s="193">
        <v>0.65304548959136466</v>
      </c>
    </row>
    <row r="90" spans="1:26" x14ac:dyDescent="0.25">
      <c r="A90" s="189">
        <v>41032</v>
      </c>
      <c r="B90" s="189" t="s">
        <v>2899</v>
      </c>
      <c r="C90" s="190">
        <v>41053</v>
      </c>
      <c r="D90" s="253" t="s">
        <v>2935</v>
      </c>
      <c r="E90" s="190">
        <v>41568</v>
      </c>
      <c r="F90" s="188"/>
      <c r="G90" s="188"/>
      <c r="H90" s="180" t="s">
        <v>2894</v>
      </c>
      <c r="I90" s="255" t="s">
        <v>3103</v>
      </c>
      <c r="J90" s="180"/>
      <c r="K90" s="180">
        <v>247722</v>
      </c>
      <c r="L90" s="188" t="s">
        <v>3104</v>
      </c>
      <c r="M90" s="180" t="s">
        <v>57</v>
      </c>
      <c r="N90" s="184"/>
      <c r="O90" s="191"/>
      <c r="P90" s="180" t="s">
        <v>79</v>
      </c>
      <c r="Q90" s="180" t="s">
        <v>12</v>
      </c>
      <c r="R90" s="184">
        <v>195895.06</v>
      </c>
      <c r="S90" s="184">
        <v>0</v>
      </c>
      <c r="T90" s="184">
        <v>161874</v>
      </c>
      <c r="U90" s="184">
        <v>351474.26</v>
      </c>
      <c r="V90" s="184"/>
      <c r="W90" s="256" t="s">
        <v>2897</v>
      </c>
      <c r="X90" s="257"/>
      <c r="Y90" s="259" t="s">
        <v>3102</v>
      </c>
      <c r="Z90" s="193" t="s">
        <v>57</v>
      </c>
    </row>
    <row r="91" spans="1:26" x14ac:dyDescent="0.25">
      <c r="A91" s="189">
        <v>41032</v>
      </c>
      <c r="B91" s="189" t="s">
        <v>2899</v>
      </c>
      <c r="C91" s="190">
        <v>41050</v>
      </c>
      <c r="D91" s="253" t="s">
        <v>2935</v>
      </c>
      <c r="E91" s="190"/>
      <c r="F91" s="188"/>
      <c r="G91" s="188"/>
      <c r="H91" s="180" t="s">
        <v>2921</v>
      </c>
      <c r="I91" s="255" t="s">
        <v>3105</v>
      </c>
      <c r="J91" s="180"/>
      <c r="K91" s="180">
        <v>288396</v>
      </c>
      <c r="L91" s="188" t="s">
        <v>3106</v>
      </c>
      <c r="M91" s="180" t="s">
        <v>57</v>
      </c>
      <c r="N91" s="184"/>
      <c r="O91" s="191"/>
      <c r="P91" s="180"/>
      <c r="Q91" s="180" t="s">
        <v>12</v>
      </c>
      <c r="R91" s="184">
        <v>137719.76999999999</v>
      </c>
      <c r="S91" s="184">
        <v>0</v>
      </c>
      <c r="T91" s="184">
        <v>113802</v>
      </c>
      <c r="U91" s="184">
        <v>151491.74</v>
      </c>
      <c r="V91" s="184"/>
      <c r="W91" s="256" t="s">
        <v>2897</v>
      </c>
      <c r="X91" s="257"/>
      <c r="Y91" s="259" t="s">
        <v>3102</v>
      </c>
      <c r="Z91" s="193" t="s">
        <v>57</v>
      </c>
    </row>
    <row r="92" spans="1:26" x14ac:dyDescent="0.25">
      <c r="A92" s="189">
        <v>41032</v>
      </c>
      <c r="B92" s="189" t="s">
        <v>2899</v>
      </c>
      <c r="C92" s="190">
        <v>41043</v>
      </c>
      <c r="D92" s="253" t="s">
        <v>2935</v>
      </c>
      <c r="E92" s="190" t="s">
        <v>3107</v>
      </c>
      <c r="F92" s="188"/>
      <c r="G92" s="188"/>
      <c r="H92" s="180" t="s">
        <v>2921</v>
      </c>
      <c r="I92" s="255" t="s">
        <v>3108</v>
      </c>
      <c r="J92" s="180"/>
      <c r="K92" s="180">
        <v>247036</v>
      </c>
      <c r="L92" s="188" t="s">
        <v>3109</v>
      </c>
      <c r="M92" s="180" t="s">
        <v>57</v>
      </c>
      <c r="N92" s="184"/>
      <c r="O92" s="191"/>
      <c r="P92" s="180" t="s">
        <v>79</v>
      </c>
      <c r="Q92" s="180" t="s">
        <v>12</v>
      </c>
      <c r="R92" s="184">
        <v>67263.67</v>
      </c>
      <c r="S92" s="184">
        <v>0</v>
      </c>
      <c r="T92" s="184">
        <v>55582</v>
      </c>
      <c r="U92" s="184">
        <v>102212.74</v>
      </c>
      <c r="V92" s="184">
        <v>118000</v>
      </c>
      <c r="W92" s="256" t="s">
        <v>2897</v>
      </c>
      <c r="X92" s="257"/>
      <c r="Y92" s="259" t="s">
        <v>3102</v>
      </c>
      <c r="Z92" s="193" t="s">
        <v>57</v>
      </c>
    </row>
    <row r="93" spans="1:26" x14ac:dyDescent="0.25">
      <c r="A93" s="189">
        <v>41032</v>
      </c>
      <c r="B93" s="189" t="s">
        <v>2899</v>
      </c>
      <c r="C93" s="190">
        <v>41043</v>
      </c>
      <c r="D93" s="253" t="s">
        <v>2935</v>
      </c>
      <c r="E93" s="190"/>
      <c r="F93" s="188"/>
      <c r="G93" s="188"/>
      <c r="H93" s="180" t="s">
        <v>2921</v>
      </c>
      <c r="I93" s="255" t="s">
        <v>3110</v>
      </c>
      <c r="J93" s="180"/>
      <c r="K93" s="180">
        <v>236592</v>
      </c>
      <c r="L93" s="188" t="s">
        <v>3111</v>
      </c>
      <c r="M93" s="180" t="s">
        <v>57</v>
      </c>
      <c r="N93" s="184"/>
      <c r="O93" s="191"/>
      <c r="P93" s="180"/>
      <c r="Q93" s="180" t="s">
        <v>12</v>
      </c>
      <c r="R93" s="184">
        <v>53223.28</v>
      </c>
      <c r="S93" s="184">
        <v>67710</v>
      </c>
      <c r="T93" s="184">
        <v>43980</v>
      </c>
      <c r="U93" s="184">
        <v>67708.600000000006</v>
      </c>
      <c r="V93" s="184"/>
      <c r="W93" s="256" t="s">
        <v>2897</v>
      </c>
      <c r="X93" s="257"/>
      <c r="Y93" s="259" t="s">
        <v>3102</v>
      </c>
      <c r="Z93" s="193">
        <v>1.000020676841642</v>
      </c>
    </row>
    <row r="94" spans="1:26" x14ac:dyDescent="0.25">
      <c r="A94" s="189">
        <v>41032</v>
      </c>
      <c r="B94" s="189" t="s">
        <v>2899</v>
      </c>
      <c r="C94" s="190">
        <v>41043</v>
      </c>
      <c r="D94" s="253" t="s">
        <v>2935</v>
      </c>
      <c r="E94" s="190"/>
      <c r="F94" s="188"/>
      <c r="G94" s="188"/>
      <c r="H94" s="180" t="s">
        <v>2921</v>
      </c>
      <c r="I94" s="255" t="s">
        <v>3112</v>
      </c>
      <c r="J94" s="180"/>
      <c r="K94" s="180">
        <v>236594</v>
      </c>
      <c r="L94" s="188" t="s">
        <v>3113</v>
      </c>
      <c r="M94" s="180" t="s">
        <v>57</v>
      </c>
      <c r="N94" s="184"/>
      <c r="O94" s="191"/>
      <c r="P94" s="180"/>
      <c r="Q94" s="180" t="s">
        <v>14</v>
      </c>
      <c r="R94" s="184">
        <v>58634.61</v>
      </c>
      <c r="S94" s="184">
        <v>0</v>
      </c>
      <c r="T94" s="184">
        <v>49817</v>
      </c>
      <c r="U94" s="184">
        <v>64500</v>
      </c>
      <c r="V94" s="184"/>
      <c r="W94" s="256" t="s">
        <v>2897</v>
      </c>
      <c r="X94" s="257"/>
      <c r="Y94" s="259" t="s">
        <v>3102</v>
      </c>
      <c r="Z94" s="193" t="s">
        <v>57</v>
      </c>
    </row>
    <row r="95" spans="1:26" x14ac:dyDescent="0.25">
      <c r="A95" s="189">
        <v>41032</v>
      </c>
      <c r="B95" s="189" t="s">
        <v>2899</v>
      </c>
      <c r="C95" s="190">
        <v>41074</v>
      </c>
      <c r="D95" s="253" t="s">
        <v>2980</v>
      </c>
      <c r="E95" s="190"/>
      <c r="F95" s="188"/>
      <c r="G95" s="188"/>
      <c r="H95" s="180" t="s">
        <v>2938</v>
      </c>
      <c r="I95" s="255" t="s">
        <v>3114</v>
      </c>
      <c r="J95" s="180"/>
      <c r="K95" s="180">
        <v>249536</v>
      </c>
      <c r="L95" s="188" t="s">
        <v>3115</v>
      </c>
      <c r="M95" s="180" t="s">
        <v>57</v>
      </c>
      <c r="N95" s="184"/>
      <c r="O95" s="191"/>
      <c r="P95" s="180" t="s">
        <v>129</v>
      </c>
      <c r="Q95" s="180" t="s">
        <v>13</v>
      </c>
      <c r="R95" s="184">
        <v>41063.18</v>
      </c>
      <c r="S95" s="184">
        <v>0</v>
      </c>
      <c r="T95" s="184">
        <v>34888</v>
      </c>
      <c r="U95" s="184">
        <v>45170</v>
      </c>
      <c r="V95" s="184"/>
      <c r="W95" s="256" t="s">
        <v>2897</v>
      </c>
      <c r="X95" s="257"/>
      <c r="Y95" s="259" t="s">
        <v>3102</v>
      </c>
      <c r="Z95" s="193" t="s">
        <v>57</v>
      </c>
    </row>
    <row r="96" spans="1:26" x14ac:dyDescent="0.25">
      <c r="A96" s="189">
        <v>41032</v>
      </c>
      <c r="B96" s="189" t="s">
        <v>2899</v>
      </c>
      <c r="C96" s="190" t="s">
        <v>57</v>
      </c>
      <c r="D96" s="253" t="s">
        <v>2935</v>
      </c>
      <c r="E96" s="190"/>
      <c r="F96" s="188"/>
      <c r="G96" s="188"/>
      <c r="H96" s="180" t="s">
        <v>2938</v>
      </c>
      <c r="I96" s="255" t="s">
        <v>3116</v>
      </c>
      <c r="J96" s="180"/>
      <c r="K96" s="180">
        <v>236607</v>
      </c>
      <c r="L96" s="188" t="s">
        <v>3117</v>
      </c>
      <c r="M96" s="180" t="s">
        <v>57</v>
      </c>
      <c r="N96" s="184"/>
      <c r="O96" s="191"/>
      <c r="P96" s="180" t="s">
        <v>60</v>
      </c>
      <c r="Q96" s="180" t="s">
        <v>12</v>
      </c>
      <c r="R96" s="184">
        <v>6079.27</v>
      </c>
      <c r="S96" s="184">
        <v>0</v>
      </c>
      <c r="T96" s="184">
        <v>2899</v>
      </c>
      <c r="U96" s="184">
        <v>3750</v>
      </c>
      <c r="V96" s="184"/>
      <c r="W96" s="256" t="s">
        <v>2897</v>
      </c>
      <c r="X96" s="257"/>
      <c r="Y96" s="259" t="s">
        <v>3102</v>
      </c>
      <c r="Z96" s="193" t="s">
        <v>57</v>
      </c>
    </row>
    <row r="97" spans="1:26" x14ac:dyDescent="0.25">
      <c r="A97" s="189">
        <v>41034</v>
      </c>
      <c r="B97" s="189" t="s">
        <v>2899</v>
      </c>
      <c r="C97" s="190">
        <v>41050</v>
      </c>
      <c r="D97" s="253" t="s">
        <v>2935</v>
      </c>
      <c r="E97" s="190"/>
      <c r="F97" s="188"/>
      <c r="G97" s="188"/>
      <c r="H97" s="180" t="s">
        <v>2921</v>
      </c>
      <c r="I97" s="255" t="s">
        <v>3118</v>
      </c>
      <c r="J97" s="180"/>
      <c r="K97" s="180">
        <v>236591</v>
      </c>
      <c r="L97" s="188" t="s">
        <v>3119</v>
      </c>
      <c r="M97" s="180" t="s">
        <v>57</v>
      </c>
      <c r="N97" s="184"/>
      <c r="O97" s="191"/>
      <c r="P97" s="180" t="s">
        <v>129</v>
      </c>
      <c r="Q97" s="180" t="s">
        <v>13</v>
      </c>
      <c r="R97" s="184">
        <v>89579.12</v>
      </c>
      <c r="S97" s="184">
        <v>0</v>
      </c>
      <c r="T97" s="184">
        <v>76108</v>
      </c>
      <c r="U97" s="184">
        <v>98540</v>
      </c>
      <c r="V97" s="184"/>
      <c r="W97" s="256" t="s">
        <v>2897</v>
      </c>
      <c r="X97" s="257"/>
      <c r="Y97" s="259" t="s">
        <v>3102</v>
      </c>
      <c r="Z97" s="193" t="s">
        <v>57</v>
      </c>
    </row>
    <row r="98" spans="1:26" x14ac:dyDescent="0.25">
      <c r="A98" s="189">
        <v>41040</v>
      </c>
      <c r="B98" s="189" t="s">
        <v>2899</v>
      </c>
      <c r="C98" s="190">
        <v>41150</v>
      </c>
      <c r="D98" s="253" t="s">
        <v>2913</v>
      </c>
      <c r="E98" s="190">
        <v>41660</v>
      </c>
      <c r="F98" s="188"/>
      <c r="G98" s="188"/>
      <c r="H98" s="180" t="s">
        <v>2894</v>
      </c>
      <c r="I98" s="255" t="s">
        <v>3120</v>
      </c>
      <c r="J98" s="180"/>
      <c r="K98" s="180">
        <v>247104</v>
      </c>
      <c r="L98" s="188" t="s">
        <v>3121</v>
      </c>
      <c r="M98" s="180" t="s">
        <v>57</v>
      </c>
      <c r="N98" s="184"/>
      <c r="O98" s="191"/>
      <c r="P98" s="180" t="s">
        <v>67</v>
      </c>
      <c r="Q98" s="180" t="s">
        <v>14</v>
      </c>
      <c r="R98" s="184">
        <v>366559.28</v>
      </c>
      <c r="S98" s="184"/>
      <c r="T98" s="184">
        <v>302899</v>
      </c>
      <c r="U98" s="184">
        <v>403215.21</v>
      </c>
      <c r="V98" s="184"/>
      <c r="W98" s="256" t="s">
        <v>2897</v>
      </c>
      <c r="X98" s="257"/>
      <c r="Y98" s="259" t="s">
        <v>3102</v>
      </c>
      <c r="Z98" s="193" t="s">
        <v>57</v>
      </c>
    </row>
    <row r="99" spans="1:26" x14ac:dyDescent="0.25">
      <c r="A99" s="177">
        <v>41041</v>
      </c>
      <c r="B99" s="189" t="s">
        <v>2899</v>
      </c>
      <c r="C99" s="190">
        <v>41053</v>
      </c>
      <c r="D99" s="253" t="s">
        <v>2935</v>
      </c>
      <c r="E99" s="190" t="s">
        <v>3122</v>
      </c>
      <c r="F99" s="188"/>
      <c r="G99" s="188"/>
      <c r="H99" s="180" t="s">
        <v>2921</v>
      </c>
      <c r="I99" s="255" t="s">
        <v>3123</v>
      </c>
      <c r="J99" s="180"/>
      <c r="K99" s="180">
        <v>248955</v>
      </c>
      <c r="L99" s="188" t="s">
        <v>3124</v>
      </c>
      <c r="M99" s="180" t="s">
        <v>57</v>
      </c>
      <c r="N99" s="184"/>
      <c r="O99" s="191"/>
      <c r="P99" s="180" t="s">
        <v>133</v>
      </c>
      <c r="Q99" s="180" t="s">
        <v>13</v>
      </c>
      <c r="R99" s="184">
        <v>87419.7</v>
      </c>
      <c r="S99" s="184">
        <v>0</v>
      </c>
      <c r="T99" s="184">
        <v>74749</v>
      </c>
      <c r="U99" s="184">
        <v>150000</v>
      </c>
      <c r="V99" s="184"/>
      <c r="W99" s="256" t="s">
        <v>2897</v>
      </c>
      <c r="X99" s="260"/>
      <c r="Y99" s="259" t="s">
        <v>3102</v>
      </c>
      <c r="Z99" s="193" t="s">
        <v>57</v>
      </c>
    </row>
    <row r="100" spans="1:26" x14ac:dyDescent="0.25">
      <c r="A100" s="189">
        <v>41041</v>
      </c>
      <c r="B100" s="189" t="s">
        <v>2899</v>
      </c>
      <c r="C100" s="190">
        <v>41092</v>
      </c>
      <c r="D100" s="253" t="s">
        <v>2900</v>
      </c>
      <c r="E100" s="190">
        <v>41662</v>
      </c>
      <c r="F100" s="188"/>
      <c r="G100" s="188"/>
      <c r="H100" s="180" t="s">
        <v>2921</v>
      </c>
      <c r="I100" s="255" t="s">
        <v>3125</v>
      </c>
      <c r="J100" s="180"/>
      <c r="K100" s="180">
        <v>263923</v>
      </c>
      <c r="L100" s="188" t="s">
        <v>3126</v>
      </c>
      <c r="M100" s="180" t="s">
        <v>57</v>
      </c>
      <c r="N100" s="184"/>
      <c r="O100" s="191"/>
      <c r="P100" s="180" t="s">
        <v>12</v>
      </c>
      <c r="Q100" s="180" t="s">
        <v>12</v>
      </c>
      <c r="R100" s="184">
        <v>102917.7</v>
      </c>
      <c r="S100" s="184">
        <v>0</v>
      </c>
      <c r="T100" s="184">
        <v>85044</v>
      </c>
      <c r="U100" s="184">
        <v>122372.47</v>
      </c>
      <c r="V100" s="184"/>
      <c r="W100" s="256" t="s">
        <v>2897</v>
      </c>
      <c r="X100" s="257"/>
      <c r="Y100" s="259" t="s">
        <v>3102</v>
      </c>
      <c r="Z100" s="193" t="s">
        <v>57</v>
      </c>
    </row>
    <row r="101" spans="1:26" x14ac:dyDescent="0.25">
      <c r="A101" s="189">
        <v>41041</v>
      </c>
      <c r="B101" s="189" t="s">
        <v>2899</v>
      </c>
      <c r="C101" s="190" t="s">
        <v>3127</v>
      </c>
      <c r="D101" s="253" t="s">
        <v>3127</v>
      </c>
      <c r="E101" s="190">
        <v>41921</v>
      </c>
      <c r="F101" s="188"/>
      <c r="G101" s="188"/>
      <c r="H101" s="180" t="s">
        <v>2921</v>
      </c>
      <c r="I101" s="255" t="s">
        <v>3128</v>
      </c>
      <c r="J101" s="180"/>
      <c r="K101" s="180">
        <v>260755</v>
      </c>
      <c r="L101" s="188" t="s">
        <v>3129</v>
      </c>
      <c r="M101" s="180" t="s">
        <v>57</v>
      </c>
      <c r="N101" s="184"/>
      <c r="O101" s="191"/>
      <c r="P101" s="180" t="s">
        <v>79</v>
      </c>
      <c r="Q101" s="180" t="s">
        <v>12</v>
      </c>
      <c r="R101" s="184">
        <v>115262.64</v>
      </c>
      <c r="S101" s="184">
        <v>0</v>
      </c>
      <c r="T101" s="184">
        <v>95245</v>
      </c>
      <c r="U101" s="184">
        <v>67650</v>
      </c>
      <c r="V101" s="184">
        <v>155116.10999999999</v>
      </c>
      <c r="W101" s="256" t="s">
        <v>2903</v>
      </c>
      <c r="X101" s="257"/>
      <c r="Y101" s="259" t="s">
        <v>3102</v>
      </c>
      <c r="Z101" s="193" t="s">
        <v>57</v>
      </c>
    </row>
    <row r="102" spans="1:26" x14ac:dyDescent="0.25">
      <c r="A102" s="189">
        <v>41041</v>
      </c>
      <c r="B102" s="189" t="s">
        <v>2899</v>
      </c>
      <c r="C102" s="190">
        <v>41094</v>
      </c>
      <c r="D102" s="253" t="s">
        <v>2900</v>
      </c>
      <c r="E102" s="190">
        <v>41922</v>
      </c>
      <c r="F102" s="188"/>
      <c r="G102" s="188"/>
      <c r="H102" s="180" t="s">
        <v>2921</v>
      </c>
      <c r="I102" s="255" t="s">
        <v>3130</v>
      </c>
      <c r="J102" s="180"/>
      <c r="K102" s="180"/>
      <c r="L102" s="188" t="s">
        <v>3131</v>
      </c>
      <c r="M102" s="180" t="s">
        <v>57</v>
      </c>
      <c r="N102" s="184"/>
      <c r="O102" s="191"/>
      <c r="P102" s="180" t="s">
        <v>64</v>
      </c>
      <c r="Q102" s="180" t="s">
        <v>12</v>
      </c>
      <c r="R102" s="184">
        <v>58372.55</v>
      </c>
      <c r="S102" s="184">
        <v>0</v>
      </c>
      <c r="T102" s="184">
        <v>48235</v>
      </c>
      <c r="U102" s="184">
        <v>63080</v>
      </c>
      <c r="V102" s="184">
        <v>76186.320000000007</v>
      </c>
      <c r="W102" s="256" t="s">
        <v>2897</v>
      </c>
      <c r="X102" s="257"/>
      <c r="Y102" s="259" t="s">
        <v>3102</v>
      </c>
      <c r="Z102" s="193" t="s">
        <v>57</v>
      </c>
    </row>
    <row r="103" spans="1:26" x14ac:dyDescent="0.25">
      <c r="A103" s="189">
        <v>41041</v>
      </c>
      <c r="B103" s="189" t="s">
        <v>2899</v>
      </c>
      <c r="C103" s="190">
        <v>41058</v>
      </c>
      <c r="D103" s="253" t="s">
        <v>2935</v>
      </c>
      <c r="E103" s="190"/>
      <c r="F103" s="188"/>
      <c r="G103" s="188"/>
      <c r="H103" s="180" t="s">
        <v>2938</v>
      </c>
      <c r="I103" s="255" t="s">
        <v>3132</v>
      </c>
      <c r="J103" s="180"/>
      <c r="K103" s="180">
        <v>276943</v>
      </c>
      <c r="L103" s="188" t="s">
        <v>3133</v>
      </c>
      <c r="M103" s="180" t="s">
        <v>57</v>
      </c>
      <c r="N103" s="184"/>
      <c r="O103" s="191"/>
      <c r="P103" s="180" t="s">
        <v>67</v>
      </c>
      <c r="Q103" s="180" t="s">
        <v>14</v>
      </c>
      <c r="R103" s="184">
        <v>29520.34</v>
      </c>
      <c r="S103" s="184">
        <v>0</v>
      </c>
      <c r="T103" s="184">
        <v>25081</v>
      </c>
      <c r="U103" s="184">
        <v>37810</v>
      </c>
      <c r="V103" s="184"/>
      <c r="W103" s="256" t="s">
        <v>2897</v>
      </c>
      <c r="X103" s="257"/>
      <c r="Y103" s="259" t="s">
        <v>3102</v>
      </c>
      <c r="Z103" s="193" t="s">
        <v>57</v>
      </c>
    </row>
    <row r="104" spans="1:26" x14ac:dyDescent="0.25">
      <c r="A104" s="189">
        <v>41051</v>
      </c>
      <c r="B104" s="189" t="s">
        <v>2899</v>
      </c>
      <c r="C104" s="190">
        <v>41054</v>
      </c>
      <c r="D104" s="253" t="s">
        <v>2935</v>
      </c>
      <c r="E104" s="190">
        <v>41731</v>
      </c>
      <c r="F104" s="188"/>
      <c r="G104" s="188"/>
      <c r="H104" s="180" t="s">
        <v>2921</v>
      </c>
      <c r="I104" s="255" t="s">
        <v>3134</v>
      </c>
      <c r="J104" s="180"/>
      <c r="K104" s="180">
        <v>263922</v>
      </c>
      <c r="L104" s="188" t="s">
        <v>3135</v>
      </c>
      <c r="M104" s="180" t="s">
        <v>57</v>
      </c>
      <c r="N104" s="184"/>
      <c r="O104" s="191"/>
      <c r="P104" s="180" t="s">
        <v>111</v>
      </c>
      <c r="Q104" s="180" t="s">
        <v>12</v>
      </c>
      <c r="R104" s="184">
        <v>134867.4</v>
      </c>
      <c r="S104" s="184">
        <v>0</v>
      </c>
      <c r="T104" s="184">
        <v>111445</v>
      </c>
      <c r="U104" s="184">
        <v>177802.23999999999</v>
      </c>
      <c r="V104" s="184"/>
      <c r="W104" s="256" t="s">
        <v>2897</v>
      </c>
      <c r="X104" s="257"/>
      <c r="Y104" s="259" t="s">
        <v>3102</v>
      </c>
      <c r="Z104" s="193" t="s">
        <v>57</v>
      </c>
    </row>
    <row r="105" spans="1:26" x14ac:dyDescent="0.25">
      <c r="A105" s="189">
        <v>41051</v>
      </c>
      <c r="B105" s="189" t="s">
        <v>2899</v>
      </c>
      <c r="C105" s="190">
        <v>41054</v>
      </c>
      <c r="D105" s="253" t="s">
        <v>2935</v>
      </c>
      <c r="E105" s="190"/>
      <c r="F105" s="188"/>
      <c r="G105" s="188"/>
      <c r="H105" s="180" t="s">
        <v>2938</v>
      </c>
      <c r="I105" s="255" t="s">
        <v>3136</v>
      </c>
      <c r="J105" s="180"/>
      <c r="K105" s="180">
        <v>288699</v>
      </c>
      <c r="L105" s="188" t="s">
        <v>3137</v>
      </c>
      <c r="M105" s="180" t="s">
        <v>57</v>
      </c>
      <c r="N105" s="184"/>
      <c r="O105" s="191"/>
      <c r="P105" s="180" t="s">
        <v>106</v>
      </c>
      <c r="Q105" s="180" t="s">
        <v>14</v>
      </c>
      <c r="R105" s="184">
        <v>17455.490000000002</v>
      </c>
      <c r="S105" s="184">
        <v>13810</v>
      </c>
      <c r="T105" s="184">
        <v>14424</v>
      </c>
      <c r="U105" s="184">
        <v>19201.04</v>
      </c>
      <c r="V105" s="184"/>
      <c r="W105" s="256" t="s">
        <v>2897</v>
      </c>
      <c r="X105" s="257"/>
      <c r="Y105" s="259" t="s">
        <v>3102</v>
      </c>
      <c r="Z105" s="193">
        <v>0.71923187494010743</v>
      </c>
    </row>
    <row r="106" spans="1:26" x14ac:dyDescent="0.25">
      <c r="A106" s="189">
        <v>41051</v>
      </c>
      <c r="B106" s="189" t="s">
        <v>2899</v>
      </c>
      <c r="C106" s="190" t="s">
        <v>57</v>
      </c>
      <c r="D106" s="253" t="s">
        <v>2935</v>
      </c>
      <c r="E106" s="190"/>
      <c r="F106" s="188"/>
      <c r="G106" s="188"/>
      <c r="H106" s="180" t="s">
        <v>2938</v>
      </c>
      <c r="I106" s="255" t="s">
        <v>3138</v>
      </c>
      <c r="J106" s="180"/>
      <c r="K106" s="180">
        <v>260742</v>
      </c>
      <c r="L106" s="188" t="s">
        <v>3139</v>
      </c>
      <c r="M106" s="180" t="s">
        <v>57</v>
      </c>
      <c r="N106" s="184"/>
      <c r="O106" s="191"/>
      <c r="P106" s="180" t="s">
        <v>3140</v>
      </c>
      <c r="Q106" s="180" t="s">
        <v>21</v>
      </c>
      <c r="R106" s="184">
        <v>0</v>
      </c>
      <c r="S106" s="184">
        <v>3180</v>
      </c>
      <c r="T106" s="184">
        <v>6869</v>
      </c>
      <c r="U106" s="184">
        <v>8836.7000000000007</v>
      </c>
      <c r="V106" s="184"/>
      <c r="W106" s="256" t="s">
        <v>2897</v>
      </c>
      <c r="X106" s="257"/>
      <c r="Y106" s="259" t="s">
        <v>2904</v>
      </c>
      <c r="Z106" s="193">
        <v>0.359862844727104</v>
      </c>
    </row>
    <row r="107" spans="1:26" x14ac:dyDescent="0.25">
      <c r="A107" s="189">
        <v>41051</v>
      </c>
      <c r="B107" s="189" t="s">
        <v>2899</v>
      </c>
      <c r="C107" s="190" t="s">
        <v>57</v>
      </c>
      <c r="D107" s="253" t="s">
        <v>2935</v>
      </c>
      <c r="E107" s="190" t="s">
        <v>3141</v>
      </c>
      <c r="F107" s="188"/>
      <c r="G107" s="188"/>
      <c r="H107" s="180" t="s">
        <v>2938</v>
      </c>
      <c r="I107" s="255" t="s">
        <v>3142</v>
      </c>
      <c r="J107" s="180"/>
      <c r="K107" s="180">
        <v>745459</v>
      </c>
      <c r="L107" s="188" t="s">
        <v>3139</v>
      </c>
      <c r="M107" s="180" t="s">
        <v>57</v>
      </c>
      <c r="N107" s="184"/>
      <c r="O107" s="191"/>
      <c r="P107" s="180" t="s">
        <v>129</v>
      </c>
      <c r="Q107" s="180" t="s">
        <v>13</v>
      </c>
      <c r="R107" s="184">
        <v>8033.36</v>
      </c>
      <c r="S107" s="184">
        <v>3180</v>
      </c>
      <c r="T107" s="184">
        <v>6869</v>
      </c>
      <c r="U107" s="184">
        <v>8836.7000000000007</v>
      </c>
      <c r="V107" s="184">
        <v>10836.7</v>
      </c>
      <c r="W107" s="256" t="s">
        <v>2897</v>
      </c>
      <c r="X107" s="257"/>
      <c r="Y107" s="259" t="s">
        <v>2904</v>
      </c>
      <c r="Z107" s="193">
        <v>0.359862844727104</v>
      </c>
    </row>
    <row r="108" spans="1:26" x14ac:dyDescent="0.25">
      <c r="A108" s="189">
        <v>41051</v>
      </c>
      <c r="B108" s="189" t="s">
        <v>2899</v>
      </c>
      <c r="C108" s="190">
        <v>41053</v>
      </c>
      <c r="D108" s="253" t="s">
        <v>2935</v>
      </c>
      <c r="E108" s="190"/>
      <c r="F108" s="188"/>
      <c r="G108" s="188"/>
      <c r="H108" s="180" t="s">
        <v>2938</v>
      </c>
      <c r="I108" s="255" t="s">
        <v>3143</v>
      </c>
      <c r="J108" s="180"/>
      <c r="K108" s="180">
        <v>299897</v>
      </c>
      <c r="L108" s="188" t="s">
        <v>3144</v>
      </c>
      <c r="M108" s="180" t="s">
        <v>57</v>
      </c>
      <c r="N108" s="184"/>
      <c r="O108" s="191"/>
      <c r="P108" s="180" t="s">
        <v>235</v>
      </c>
      <c r="Q108" s="180" t="s">
        <v>12</v>
      </c>
      <c r="R108" s="184">
        <v>6833.66</v>
      </c>
      <c r="S108" s="184">
        <v>5980</v>
      </c>
      <c r="T108" s="184">
        <v>5806</v>
      </c>
      <c r="U108" s="184">
        <v>7517.03</v>
      </c>
      <c r="V108" s="184"/>
      <c r="W108" s="256" t="s">
        <v>2897</v>
      </c>
      <c r="X108" s="257"/>
      <c r="Y108" s="259" t="s">
        <v>3102</v>
      </c>
      <c r="Z108" s="193">
        <v>0.79552695679011531</v>
      </c>
    </row>
    <row r="109" spans="1:26" x14ac:dyDescent="0.25">
      <c r="A109" s="189">
        <v>41051</v>
      </c>
      <c r="B109" s="189" t="s">
        <v>2899</v>
      </c>
      <c r="C109" s="190">
        <v>41053</v>
      </c>
      <c r="D109" s="253" t="s">
        <v>2935</v>
      </c>
      <c r="E109" s="190"/>
      <c r="F109" s="200"/>
      <c r="G109" s="188"/>
      <c r="H109" s="180" t="s">
        <v>2938</v>
      </c>
      <c r="I109" s="255" t="s">
        <v>3145</v>
      </c>
      <c r="J109" s="180"/>
      <c r="K109" s="180">
        <v>288677</v>
      </c>
      <c r="L109" s="188" t="s">
        <v>3146</v>
      </c>
      <c r="M109" s="180" t="s">
        <v>57</v>
      </c>
      <c r="N109" s="184"/>
      <c r="O109" s="191"/>
      <c r="P109" s="180" t="s">
        <v>223</v>
      </c>
      <c r="Q109" s="180" t="s">
        <v>16</v>
      </c>
      <c r="R109" s="184">
        <v>6027.42</v>
      </c>
      <c r="S109" s="184">
        <v>6630</v>
      </c>
      <c r="T109" s="184">
        <v>5121</v>
      </c>
      <c r="U109" s="184">
        <v>6630.16</v>
      </c>
      <c r="V109" s="184"/>
      <c r="W109" s="256" t="s">
        <v>2897</v>
      </c>
      <c r="X109" s="257"/>
      <c r="Y109" s="259" t="s">
        <v>3102</v>
      </c>
      <c r="Z109" s="193">
        <v>0.99997586785235959</v>
      </c>
    </row>
    <row r="110" spans="1:26" x14ac:dyDescent="0.25">
      <c r="A110" s="189">
        <v>41055</v>
      </c>
      <c r="B110" s="189" t="s">
        <v>2899</v>
      </c>
      <c r="C110" s="190">
        <v>41100</v>
      </c>
      <c r="D110" s="253" t="s">
        <v>2900</v>
      </c>
      <c r="E110" s="190">
        <v>41694</v>
      </c>
      <c r="F110" s="188"/>
      <c r="G110" s="188"/>
      <c r="H110" s="180" t="s">
        <v>2921</v>
      </c>
      <c r="I110" s="255" t="s">
        <v>3147</v>
      </c>
      <c r="J110" s="180"/>
      <c r="K110" s="180">
        <v>288404</v>
      </c>
      <c r="L110" s="188" t="s">
        <v>3148</v>
      </c>
      <c r="M110" s="180" t="s">
        <v>57</v>
      </c>
      <c r="N110" s="184"/>
      <c r="O110" s="191"/>
      <c r="P110" s="180" t="s">
        <v>79</v>
      </c>
      <c r="Q110" s="180" t="s">
        <v>12</v>
      </c>
      <c r="R110" s="184">
        <v>61147.47</v>
      </c>
      <c r="S110" s="184">
        <v>0</v>
      </c>
      <c r="T110" s="184">
        <v>50528</v>
      </c>
      <c r="U110" s="184">
        <v>112592.12</v>
      </c>
      <c r="V110" s="184"/>
      <c r="W110" s="256" t="s">
        <v>2897</v>
      </c>
      <c r="X110" s="257"/>
      <c r="Y110" s="259" t="s">
        <v>3102</v>
      </c>
      <c r="Z110" s="193" t="s">
        <v>57</v>
      </c>
    </row>
    <row r="111" spans="1:26" x14ac:dyDescent="0.25">
      <c r="A111" s="189">
        <v>41055</v>
      </c>
      <c r="B111" s="189" t="s">
        <v>2899</v>
      </c>
      <c r="C111" s="190">
        <v>41059</v>
      </c>
      <c r="D111" s="253" t="s">
        <v>2935</v>
      </c>
      <c r="E111" s="190"/>
      <c r="F111" s="188"/>
      <c r="G111" s="188"/>
      <c r="H111" s="180" t="s">
        <v>2921</v>
      </c>
      <c r="I111" s="255" t="s">
        <v>3149</v>
      </c>
      <c r="J111" s="180"/>
      <c r="K111" s="180">
        <v>247051</v>
      </c>
      <c r="L111" s="188" t="s">
        <v>3150</v>
      </c>
      <c r="M111" s="180" t="s">
        <v>57</v>
      </c>
      <c r="N111" s="184"/>
      <c r="O111" s="191"/>
      <c r="P111" s="180" t="s">
        <v>64</v>
      </c>
      <c r="Q111" s="180" t="s">
        <v>12</v>
      </c>
      <c r="R111" s="184">
        <v>67163.149999999994</v>
      </c>
      <c r="S111" s="184">
        <v>0</v>
      </c>
      <c r="T111" s="184">
        <v>57063</v>
      </c>
      <c r="U111" s="184">
        <v>83042.47</v>
      </c>
      <c r="V111" s="184"/>
      <c r="W111" s="256" t="s">
        <v>2897</v>
      </c>
      <c r="X111" s="257"/>
      <c r="Y111" s="259" t="s">
        <v>3102</v>
      </c>
      <c r="Z111" s="193" t="s">
        <v>57</v>
      </c>
    </row>
    <row r="112" spans="1:26" x14ac:dyDescent="0.25">
      <c r="A112" s="189">
        <v>41055</v>
      </c>
      <c r="B112" s="189" t="s">
        <v>2899</v>
      </c>
      <c r="C112" s="190">
        <v>41057</v>
      </c>
      <c r="D112" s="253" t="s">
        <v>2935</v>
      </c>
      <c r="E112" s="190"/>
      <c r="F112" s="188"/>
      <c r="G112" s="188"/>
      <c r="H112" s="180" t="s">
        <v>2938</v>
      </c>
      <c r="I112" s="255" t="s">
        <v>3151</v>
      </c>
      <c r="J112" s="180"/>
      <c r="K112" s="180">
        <v>251705</v>
      </c>
      <c r="L112" s="188" t="s">
        <v>3152</v>
      </c>
      <c r="M112" s="180" t="s">
        <v>57</v>
      </c>
      <c r="N112" s="184"/>
      <c r="O112" s="191"/>
      <c r="P112" s="180" t="s">
        <v>106</v>
      </c>
      <c r="Q112" s="180" t="s">
        <v>14</v>
      </c>
      <c r="R112" s="184">
        <v>15670.49</v>
      </c>
      <c r="S112" s="184">
        <v>17240</v>
      </c>
      <c r="T112" s="184">
        <v>12949</v>
      </c>
      <c r="U112" s="184">
        <v>17237.54</v>
      </c>
      <c r="V112" s="184"/>
      <c r="W112" s="256" t="s">
        <v>2897</v>
      </c>
      <c r="X112" s="257"/>
      <c r="Y112" s="259" t="s">
        <v>3102</v>
      </c>
      <c r="Z112" s="193">
        <v>1.0001427117790589</v>
      </c>
    </row>
    <row r="113" spans="1:26" x14ac:dyDescent="0.25">
      <c r="A113" s="189">
        <v>41055</v>
      </c>
      <c r="B113" s="189" t="s">
        <v>2899</v>
      </c>
      <c r="C113" s="190" t="s">
        <v>57</v>
      </c>
      <c r="D113" s="253" t="s">
        <v>2935</v>
      </c>
      <c r="E113" s="190"/>
      <c r="F113" s="188"/>
      <c r="G113" s="188"/>
      <c r="H113" s="180" t="s">
        <v>2938</v>
      </c>
      <c r="I113" s="255" t="s">
        <v>3153</v>
      </c>
      <c r="J113" s="180"/>
      <c r="K113" s="205">
        <v>299819</v>
      </c>
      <c r="L113" s="206" t="s">
        <v>3154</v>
      </c>
      <c r="M113" s="180" t="s">
        <v>57</v>
      </c>
      <c r="N113" s="184"/>
      <c r="O113" s="191"/>
      <c r="P113" s="180" t="s">
        <v>60</v>
      </c>
      <c r="Q113" s="180" t="s">
        <v>12</v>
      </c>
      <c r="R113" s="184">
        <v>9990.3799999999992</v>
      </c>
      <c r="S113" s="184">
        <v>8860</v>
      </c>
      <c r="T113" s="184">
        <v>8488</v>
      </c>
      <c r="U113" s="184">
        <v>10989.41</v>
      </c>
      <c r="V113" s="184"/>
      <c r="W113" s="256" t="s">
        <v>2897</v>
      </c>
      <c r="X113" s="257"/>
      <c r="Y113" s="259" t="s">
        <v>3102</v>
      </c>
      <c r="Z113" s="193">
        <v>0.80623072576234756</v>
      </c>
    </row>
    <row r="114" spans="1:26" x14ac:dyDescent="0.25">
      <c r="A114" s="189">
        <v>41055</v>
      </c>
      <c r="B114" s="189" t="s">
        <v>2899</v>
      </c>
      <c r="C114" s="190" t="s">
        <v>57</v>
      </c>
      <c r="D114" s="253" t="s">
        <v>2935</v>
      </c>
      <c r="E114" s="190"/>
      <c r="F114" s="188"/>
      <c r="G114" s="188"/>
      <c r="H114" s="180" t="s">
        <v>2938</v>
      </c>
      <c r="I114" s="255" t="s">
        <v>3155</v>
      </c>
      <c r="J114" s="180"/>
      <c r="K114" s="180">
        <v>248286</v>
      </c>
      <c r="L114" s="188" t="s">
        <v>3156</v>
      </c>
      <c r="M114" s="180" t="s">
        <v>57</v>
      </c>
      <c r="N114" s="184"/>
      <c r="O114" s="191"/>
      <c r="P114" s="180" t="s">
        <v>60</v>
      </c>
      <c r="Q114" s="180" t="s">
        <v>12</v>
      </c>
      <c r="R114" s="184">
        <v>7544.57</v>
      </c>
      <c r="S114" s="184">
        <v>0</v>
      </c>
      <c r="T114" s="184">
        <v>6410</v>
      </c>
      <c r="U114" s="184">
        <v>8299.0300000000007</v>
      </c>
      <c r="V114" s="184"/>
      <c r="W114" s="256" t="s">
        <v>2897</v>
      </c>
      <c r="X114" s="257"/>
      <c r="Y114" s="259" t="s">
        <v>3102</v>
      </c>
      <c r="Z114" s="193" t="s">
        <v>57</v>
      </c>
    </row>
    <row r="115" spans="1:26" x14ac:dyDescent="0.25">
      <c r="A115" s="189">
        <v>41058</v>
      </c>
      <c r="B115" s="189" t="s">
        <v>2899</v>
      </c>
      <c r="C115" s="190">
        <v>41152</v>
      </c>
      <c r="D115" s="253" t="s">
        <v>2913</v>
      </c>
      <c r="E115" s="190"/>
      <c r="F115" s="188"/>
      <c r="G115" s="188"/>
      <c r="H115" s="180" t="s">
        <v>2894</v>
      </c>
      <c r="I115" s="255" t="s">
        <v>3157</v>
      </c>
      <c r="J115" s="180"/>
      <c r="K115" s="180">
        <v>236606</v>
      </c>
      <c r="L115" s="188" t="s">
        <v>3158</v>
      </c>
      <c r="M115" s="180" t="s">
        <v>57</v>
      </c>
      <c r="N115" s="184"/>
      <c r="O115" s="191"/>
      <c r="P115" s="180" t="s">
        <v>67</v>
      </c>
      <c r="Q115" s="180" t="s">
        <v>14</v>
      </c>
      <c r="R115" s="184">
        <v>136496.69</v>
      </c>
      <c r="S115" s="184">
        <v>0</v>
      </c>
      <c r="T115" s="184">
        <v>115970</v>
      </c>
      <c r="U115" s="184">
        <v>209750</v>
      </c>
      <c r="V115" s="184"/>
      <c r="W115" s="256" t="s">
        <v>2897</v>
      </c>
      <c r="X115" s="257"/>
      <c r="Y115" s="259" t="s">
        <v>3102</v>
      </c>
      <c r="Z115" s="193" t="s">
        <v>57</v>
      </c>
    </row>
    <row r="116" spans="1:26" x14ac:dyDescent="0.25">
      <c r="A116" s="189">
        <v>41058</v>
      </c>
      <c r="B116" s="189" t="s">
        <v>2899</v>
      </c>
      <c r="C116" s="190">
        <v>41064</v>
      </c>
      <c r="D116" s="253" t="s">
        <v>2980</v>
      </c>
      <c r="E116" s="190"/>
      <c r="F116" s="188"/>
      <c r="G116" s="188"/>
      <c r="H116" s="180" t="s">
        <v>2921</v>
      </c>
      <c r="I116" s="255" t="s">
        <v>3159</v>
      </c>
      <c r="J116" s="194"/>
      <c r="K116" s="194">
        <v>251703</v>
      </c>
      <c r="L116" s="199" t="s">
        <v>3160</v>
      </c>
      <c r="M116" s="180" t="s">
        <v>57</v>
      </c>
      <c r="N116" s="184"/>
      <c r="O116" s="191"/>
      <c r="P116" s="180" t="s">
        <v>87</v>
      </c>
      <c r="Q116" s="180" t="s">
        <v>15</v>
      </c>
      <c r="R116" s="184">
        <v>111123.86</v>
      </c>
      <c r="S116" s="184">
        <v>0</v>
      </c>
      <c r="T116" s="184">
        <v>91825</v>
      </c>
      <c r="U116" s="184">
        <v>122236.25</v>
      </c>
      <c r="V116" s="184"/>
      <c r="W116" s="256" t="s">
        <v>2897</v>
      </c>
      <c r="X116" s="257"/>
      <c r="Y116" s="259" t="s">
        <v>3102</v>
      </c>
      <c r="Z116" s="193" t="s">
        <v>57</v>
      </c>
    </row>
    <row r="117" spans="1:26" x14ac:dyDescent="0.25">
      <c r="A117" s="189">
        <v>41058</v>
      </c>
      <c r="B117" s="189" t="s">
        <v>2899</v>
      </c>
      <c r="C117" s="190">
        <v>41064</v>
      </c>
      <c r="D117" s="253" t="s">
        <v>2980</v>
      </c>
      <c r="E117" s="190">
        <v>41574</v>
      </c>
      <c r="F117" s="188"/>
      <c r="G117" s="188"/>
      <c r="H117" s="180" t="s">
        <v>2921</v>
      </c>
      <c r="I117" s="255" t="s">
        <v>3161</v>
      </c>
      <c r="J117" s="180"/>
      <c r="K117" s="180">
        <v>260746</v>
      </c>
      <c r="L117" s="188" t="s">
        <v>3162</v>
      </c>
      <c r="M117" s="180" t="s">
        <v>57</v>
      </c>
      <c r="N117" s="184"/>
      <c r="O117" s="191"/>
      <c r="P117" s="180" t="s">
        <v>79</v>
      </c>
      <c r="Q117" s="180" t="s">
        <v>12</v>
      </c>
      <c r="R117" s="184">
        <v>36273.96</v>
      </c>
      <c r="S117" s="184">
        <v>0</v>
      </c>
      <c r="T117" s="184">
        <v>30819</v>
      </c>
      <c r="U117" s="184">
        <v>95000</v>
      </c>
      <c r="V117" s="184"/>
      <c r="W117" s="256" t="s">
        <v>2897</v>
      </c>
      <c r="X117" s="257"/>
      <c r="Y117" s="259" t="s">
        <v>3102</v>
      </c>
      <c r="Z117" s="193" t="s">
        <v>57</v>
      </c>
    </row>
    <row r="118" spans="1:26" x14ac:dyDescent="0.25">
      <c r="A118" s="189">
        <v>41058</v>
      </c>
      <c r="B118" s="189" t="s">
        <v>2899</v>
      </c>
      <c r="C118" s="190">
        <v>41078</v>
      </c>
      <c r="D118" s="253" t="s">
        <v>2980</v>
      </c>
      <c r="E118" s="190"/>
      <c r="F118" s="188"/>
      <c r="G118" s="188"/>
      <c r="H118" s="180" t="s">
        <v>2921</v>
      </c>
      <c r="I118" s="255" t="s">
        <v>3163</v>
      </c>
      <c r="J118" s="180"/>
      <c r="K118" s="180">
        <v>278568</v>
      </c>
      <c r="L118" s="188" t="s">
        <v>3164</v>
      </c>
      <c r="M118" s="180" t="s">
        <v>57</v>
      </c>
      <c r="N118" s="184"/>
      <c r="O118" s="191"/>
      <c r="P118" s="180" t="s">
        <v>87</v>
      </c>
      <c r="Q118" s="180" t="s">
        <v>15</v>
      </c>
      <c r="R118" s="184">
        <v>48410.01</v>
      </c>
      <c r="S118" s="184">
        <v>16610</v>
      </c>
      <c r="T118" s="184">
        <v>41130</v>
      </c>
      <c r="U118" s="184">
        <v>58590</v>
      </c>
      <c r="V118" s="184"/>
      <c r="W118" s="256" t="s">
        <v>2897</v>
      </c>
      <c r="X118" s="257"/>
      <c r="Y118" s="259" t="s">
        <v>3102</v>
      </c>
      <c r="Z118" s="193">
        <v>0.28349547704386413</v>
      </c>
    </row>
    <row r="119" spans="1:26" x14ac:dyDescent="0.25">
      <c r="A119" s="189">
        <v>41058</v>
      </c>
      <c r="B119" s="189" t="s">
        <v>2899</v>
      </c>
      <c r="C119" s="190" t="s">
        <v>57</v>
      </c>
      <c r="D119" s="253" t="s">
        <v>2935</v>
      </c>
      <c r="E119" s="190">
        <v>41852</v>
      </c>
      <c r="F119" s="263"/>
      <c r="G119" s="188"/>
      <c r="H119" s="180" t="s">
        <v>2938</v>
      </c>
      <c r="I119" s="255" t="s">
        <v>3165</v>
      </c>
      <c r="J119" s="180"/>
      <c r="K119" s="180">
        <v>248957</v>
      </c>
      <c r="L119" s="188" t="s">
        <v>3166</v>
      </c>
      <c r="M119" s="180" t="s">
        <v>57</v>
      </c>
      <c r="N119" s="184"/>
      <c r="O119" s="191"/>
      <c r="P119" s="180" t="s">
        <v>3167</v>
      </c>
      <c r="Q119" s="180" t="s">
        <v>15</v>
      </c>
      <c r="R119" s="184">
        <v>28360</v>
      </c>
      <c r="S119" s="184">
        <v>0</v>
      </c>
      <c r="T119" s="184">
        <v>24250.25</v>
      </c>
      <c r="U119" s="184">
        <v>31197</v>
      </c>
      <c r="V119" s="184">
        <v>33000</v>
      </c>
      <c r="W119" s="256" t="s">
        <v>2897</v>
      </c>
      <c r="X119" s="257"/>
      <c r="Y119" s="259" t="s">
        <v>3102</v>
      </c>
      <c r="Z119" s="193" t="s">
        <v>57</v>
      </c>
    </row>
    <row r="120" spans="1:26" x14ac:dyDescent="0.25">
      <c r="A120" s="189">
        <v>41058</v>
      </c>
      <c r="B120" s="189" t="s">
        <v>2899</v>
      </c>
      <c r="C120" s="190" t="s">
        <v>57</v>
      </c>
      <c r="D120" s="253" t="s">
        <v>2935</v>
      </c>
      <c r="E120" s="190"/>
      <c r="F120" s="188"/>
      <c r="G120" s="188"/>
      <c r="H120" s="180" t="s">
        <v>2938</v>
      </c>
      <c r="I120" s="255" t="s">
        <v>3168</v>
      </c>
      <c r="J120" s="180"/>
      <c r="K120" s="180">
        <v>303377</v>
      </c>
      <c r="L120" s="188" t="s">
        <v>3169</v>
      </c>
      <c r="M120" s="180" t="s">
        <v>57</v>
      </c>
      <c r="N120" s="184"/>
      <c r="O120" s="191"/>
      <c r="P120" s="180" t="s">
        <v>67</v>
      </c>
      <c r="Q120" s="180" t="s">
        <v>14</v>
      </c>
      <c r="R120" s="184">
        <v>22166.44</v>
      </c>
      <c r="S120" s="184">
        <v>24260</v>
      </c>
      <c r="T120" s="184">
        <v>18833</v>
      </c>
      <c r="U120" s="184">
        <v>24383.09</v>
      </c>
      <c r="V120" s="184"/>
      <c r="W120" s="256" t="s">
        <v>2897</v>
      </c>
      <c r="X120" s="257"/>
      <c r="Y120" s="259" t="s">
        <v>3102</v>
      </c>
      <c r="Z120" s="193">
        <v>0.99495182932105819</v>
      </c>
    </row>
    <row r="121" spans="1:26" x14ac:dyDescent="0.25">
      <c r="A121" s="189">
        <v>41058</v>
      </c>
      <c r="B121" s="189" t="s">
        <v>2899</v>
      </c>
      <c r="C121" s="190" t="s">
        <v>57</v>
      </c>
      <c r="D121" s="253" t="s">
        <v>2935</v>
      </c>
      <c r="E121" s="190"/>
      <c r="F121" s="188"/>
      <c r="G121" s="188"/>
      <c r="H121" s="180" t="s">
        <v>2938</v>
      </c>
      <c r="I121" s="255" t="s">
        <v>3170</v>
      </c>
      <c r="J121" s="180"/>
      <c r="K121" s="180">
        <v>278584</v>
      </c>
      <c r="L121" s="188" t="s">
        <v>3171</v>
      </c>
      <c r="M121" s="180" t="s">
        <v>57</v>
      </c>
      <c r="N121" s="184"/>
      <c r="O121" s="191"/>
      <c r="P121" s="180" t="s">
        <v>14</v>
      </c>
      <c r="Q121" s="180" t="s">
        <v>14</v>
      </c>
      <c r="R121" s="184">
        <v>11604.04</v>
      </c>
      <c r="S121" s="184">
        <v>12760</v>
      </c>
      <c r="T121" s="184">
        <v>9859</v>
      </c>
      <c r="U121" s="184">
        <v>20930</v>
      </c>
      <c r="V121" s="184"/>
      <c r="W121" s="256" t="s">
        <v>2897</v>
      </c>
      <c r="X121" s="257"/>
      <c r="Y121" s="259" t="s">
        <v>3102</v>
      </c>
      <c r="Z121" s="193">
        <v>0.60965121834687053</v>
      </c>
    </row>
    <row r="122" spans="1:26" x14ac:dyDescent="0.25">
      <c r="A122" s="189">
        <v>41060</v>
      </c>
      <c r="B122" s="189" t="s">
        <v>2899</v>
      </c>
      <c r="C122" s="190" t="s">
        <v>57</v>
      </c>
      <c r="D122" s="253" t="s">
        <v>2935</v>
      </c>
      <c r="E122" s="190">
        <v>41697</v>
      </c>
      <c r="F122" s="188"/>
      <c r="G122" s="188"/>
      <c r="H122" s="180" t="s">
        <v>2938</v>
      </c>
      <c r="I122" s="255" t="s">
        <v>3172</v>
      </c>
      <c r="J122" s="180"/>
      <c r="K122" s="180">
        <v>263916</v>
      </c>
      <c r="L122" s="188" t="s">
        <v>3173</v>
      </c>
      <c r="M122" s="180" t="s">
        <v>57</v>
      </c>
      <c r="N122" s="184"/>
      <c r="O122" s="191"/>
      <c r="P122" s="180" t="s">
        <v>129</v>
      </c>
      <c r="Q122" s="180" t="s">
        <v>13</v>
      </c>
      <c r="R122" s="184">
        <v>36975.53</v>
      </c>
      <c r="S122" s="184"/>
      <c r="T122" s="184">
        <v>30554</v>
      </c>
      <c r="U122" s="184">
        <v>40673.089999999997</v>
      </c>
      <c r="V122" s="184"/>
      <c r="W122" s="256" t="s">
        <v>2897</v>
      </c>
      <c r="X122" s="257"/>
      <c r="Y122" s="259" t="s">
        <v>3102</v>
      </c>
      <c r="Z122" s="193" t="s">
        <v>57</v>
      </c>
    </row>
    <row r="123" spans="1:26" x14ac:dyDescent="0.25">
      <c r="A123" s="189">
        <v>41072</v>
      </c>
      <c r="B123" s="189" t="s">
        <v>2899</v>
      </c>
      <c r="C123" s="190">
        <v>41150</v>
      </c>
      <c r="D123" s="253" t="s">
        <v>2913</v>
      </c>
      <c r="E123" s="190"/>
      <c r="F123" s="188"/>
      <c r="G123" s="188"/>
      <c r="H123" s="180" t="s">
        <v>2921</v>
      </c>
      <c r="I123" s="255" t="s">
        <v>3174</v>
      </c>
      <c r="J123" s="180"/>
      <c r="K123" s="205">
        <v>272813</v>
      </c>
      <c r="L123" s="206" t="s">
        <v>3175</v>
      </c>
      <c r="M123" s="180" t="s">
        <v>57</v>
      </c>
      <c r="N123" s="184"/>
      <c r="O123" s="191"/>
      <c r="P123" s="180" t="s">
        <v>79</v>
      </c>
      <c r="Q123" s="180" t="s">
        <v>12</v>
      </c>
      <c r="R123" s="184">
        <v>54163.19</v>
      </c>
      <c r="S123" s="184">
        <v>0</v>
      </c>
      <c r="T123" s="184">
        <v>46018</v>
      </c>
      <c r="U123" s="184">
        <v>104910</v>
      </c>
      <c r="V123" s="184"/>
      <c r="W123" s="256" t="s">
        <v>2897</v>
      </c>
      <c r="X123" s="257"/>
      <c r="Y123" s="259" t="s">
        <v>3176</v>
      </c>
      <c r="Z123" s="193" t="s">
        <v>57</v>
      </c>
    </row>
    <row r="124" spans="1:26" x14ac:dyDescent="0.25">
      <c r="A124" s="189">
        <v>41072</v>
      </c>
      <c r="B124" s="189" t="s">
        <v>2899</v>
      </c>
      <c r="C124" s="190">
        <v>41078</v>
      </c>
      <c r="D124" s="253" t="s">
        <v>2980</v>
      </c>
      <c r="E124" s="190"/>
      <c r="F124" s="188"/>
      <c r="G124" s="188"/>
      <c r="H124" s="180" t="s">
        <v>2921</v>
      </c>
      <c r="I124" s="255" t="s">
        <v>3177</v>
      </c>
      <c r="J124" s="194"/>
      <c r="K124" s="194">
        <v>244736</v>
      </c>
      <c r="L124" s="199" t="s">
        <v>3178</v>
      </c>
      <c r="M124" s="180" t="s">
        <v>57</v>
      </c>
      <c r="N124" s="184"/>
      <c r="O124" s="191"/>
      <c r="P124" s="180" t="s">
        <v>1258</v>
      </c>
      <c r="Q124" s="180" t="s">
        <v>12</v>
      </c>
      <c r="R124" s="184">
        <v>43534.879999999997</v>
      </c>
      <c r="S124" s="184">
        <v>0</v>
      </c>
      <c r="T124" s="184">
        <v>36988</v>
      </c>
      <c r="U124" s="184">
        <v>72475.56</v>
      </c>
      <c r="V124" s="184"/>
      <c r="W124" s="256" t="s">
        <v>2897</v>
      </c>
      <c r="X124" s="257"/>
      <c r="Y124" s="259" t="s">
        <v>3176</v>
      </c>
      <c r="Z124" s="193" t="s">
        <v>57</v>
      </c>
    </row>
    <row r="125" spans="1:26" x14ac:dyDescent="0.25">
      <c r="A125" s="189">
        <v>41072</v>
      </c>
      <c r="B125" s="189" t="s">
        <v>2899</v>
      </c>
      <c r="C125" s="190" t="s">
        <v>57</v>
      </c>
      <c r="D125" s="253" t="s">
        <v>2980</v>
      </c>
      <c r="E125" s="190"/>
      <c r="F125" s="188"/>
      <c r="G125" s="188"/>
      <c r="H125" s="180" t="s">
        <v>2938</v>
      </c>
      <c r="I125" s="255" t="s">
        <v>3179</v>
      </c>
      <c r="J125" s="180"/>
      <c r="K125" s="180">
        <v>272826</v>
      </c>
      <c r="L125" s="188" t="s">
        <v>3180</v>
      </c>
      <c r="M125" s="180" t="s">
        <v>57</v>
      </c>
      <c r="N125" s="184"/>
      <c r="O125" s="191"/>
      <c r="P125" s="180" t="s">
        <v>106</v>
      </c>
      <c r="Q125" s="180" t="s">
        <v>14</v>
      </c>
      <c r="R125" s="184">
        <v>41688.160000000003</v>
      </c>
      <c r="S125" s="184">
        <v>45860</v>
      </c>
      <c r="T125" s="184">
        <v>35419</v>
      </c>
      <c r="U125" s="184">
        <v>45856.98</v>
      </c>
      <c r="V125" s="184"/>
      <c r="W125" s="256" t="s">
        <v>2897</v>
      </c>
      <c r="X125" s="257"/>
      <c r="Y125" s="259" t="s">
        <v>3176</v>
      </c>
      <c r="Z125" s="193">
        <v>1.0000658569317036</v>
      </c>
    </row>
    <row r="126" spans="1:26" x14ac:dyDescent="0.25">
      <c r="A126" s="189">
        <v>41072</v>
      </c>
      <c r="B126" s="189" t="s">
        <v>2899</v>
      </c>
      <c r="C126" s="190">
        <v>41074</v>
      </c>
      <c r="D126" s="253" t="s">
        <v>2980</v>
      </c>
      <c r="E126" s="190"/>
      <c r="F126" s="188"/>
      <c r="G126" s="188"/>
      <c r="H126" s="180" t="s">
        <v>2938</v>
      </c>
      <c r="I126" s="255" t="s">
        <v>3181</v>
      </c>
      <c r="J126" s="180"/>
      <c r="K126" s="180">
        <v>291805</v>
      </c>
      <c r="L126" s="188" t="s">
        <v>3182</v>
      </c>
      <c r="M126" s="180" t="s">
        <v>57</v>
      </c>
      <c r="N126" s="184"/>
      <c r="O126" s="191"/>
      <c r="P126" s="180" t="s">
        <v>12</v>
      </c>
      <c r="Q126" s="180" t="s">
        <v>12</v>
      </c>
      <c r="R126" s="184">
        <v>23507.040000000001</v>
      </c>
      <c r="S126" s="184">
        <v>0</v>
      </c>
      <c r="T126" s="184">
        <v>19972</v>
      </c>
      <c r="U126" s="184">
        <v>25857.75</v>
      </c>
      <c r="V126" s="184"/>
      <c r="W126" s="256" t="s">
        <v>2897</v>
      </c>
      <c r="X126" s="257"/>
      <c r="Y126" s="259" t="s">
        <v>3176</v>
      </c>
      <c r="Z126" s="193" t="s">
        <v>57</v>
      </c>
    </row>
    <row r="127" spans="1:26" x14ac:dyDescent="0.25">
      <c r="A127" s="189">
        <v>41072</v>
      </c>
      <c r="B127" s="189" t="s">
        <v>2899</v>
      </c>
      <c r="C127" s="190" t="s">
        <v>57</v>
      </c>
      <c r="D127" s="253" t="s">
        <v>2980</v>
      </c>
      <c r="E127" s="190">
        <v>41501</v>
      </c>
      <c r="F127" s="188"/>
      <c r="G127" s="188"/>
      <c r="H127" s="180" t="s">
        <v>2938</v>
      </c>
      <c r="I127" s="255" t="s">
        <v>3183</v>
      </c>
      <c r="J127" s="180"/>
      <c r="K127" s="180">
        <v>311142</v>
      </c>
      <c r="L127" s="188" t="s">
        <v>3184</v>
      </c>
      <c r="M127" s="180" t="s">
        <v>57</v>
      </c>
      <c r="N127" s="184"/>
      <c r="O127" s="191"/>
      <c r="P127" s="180" t="s">
        <v>129</v>
      </c>
      <c r="Q127" s="180" t="s">
        <v>13</v>
      </c>
      <c r="R127" s="184">
        <v>8432.0300000000007</v>
      </c>
      <c r="S127" s="184">
        <v>5520</v>
      </c>
      <c r="T127" s="184">
        <v>7164</v>
      </c>
      <c r="U127" s="184">
        <v>14000</v>
      </c>
      <c r="V127" s="184"/>
      <c r="W127" s="256" t="s">
        <v>2897</v>
      </c>
      <c r="X127" s="257"/>
      <c r="Y127" s="259" t="s">
        <v>3176</v>
      </c>
      <c r="Z127" s="193">
        <v>0.39428571428571429</v>
      </c>
    </row>
    <row r="128" spans="1:26" x14ac:dyDescent="0.25">
      <c r="A128" s="189">
        <v>41073</v>
      </c>
      <c r="B128" s="189" t="s">
        <v>2899</v>
      </c>
      <c r="C128" s="190" t="s">
        <v>57</v>
      </c>
      <c r="D128" s="253" t="s">
        <v>2980</v>
      </c>
      <c r="E128" s="190"/>
      <c r="F128" s="200"/>
      <c r="G128" s="188"/>
      <c r="H128" s="180" t="s">
        <v>2938</v>
      </c>
      <c r="I128" s="255" t="s">
        <v>3185</v>
      </c>
      <c r="J128" s="180"/>
      <c r="K128" s="180">
        <v>244733</v>
      </c>
      <c r="L128" s="188" t="s">
        <v>3186</v>
      </c>
      <c r="M128" s="180" t="s">
        <v>57</v>
      </c>
      <c r="N128" s="184"/>
      <c r="O128" s="191"/>
      <c r="P128" s="180" t="s">
        <v>106</v>
      </c>
      <c r="Q128" s="180" t="s">
        <v>14</v>
      </c>
      <c r="R128" s="184">
        <v>22128.78</v>
      </c>
      <c r="S128" s="184">
        <v>3620</v>
      </c>
      <c r="T128" s="184">
        <v>18801</v>
      </c>
      <c r="U128" s="184">
        <v>24340</v>
      </c>
      <c r="V128" s="184"/>
      <c r="W128" s="256" t="s">
        <v>2897</v>
      </c>
      <c r="X128" s="260"/>
      <c r="Y128" s="259" t="s">
        <v>3176</v>
      </c>
      <c r="Z128" s="193">
        <v>0.14872637633525063</v>
      </c>
    </row>
    <row r="129" spans="1:26" x14ac:dyDescent="0.25">
      <c r="A129" s="177">
        <v>41078</v>
      </c>
      <c r="B129" s="189" t="s">
        <v>2899</v>
      </c>
      <c r="C129" s="190" t="s">
        <v>57</v>
      </c>
      <c r="D129" s="253" t="s">
        <v>2980</v>
      </c>
      <c r="E129" s="190"/>
      <c r="F129" s="188"/>
      <c r="G129" s="188"/>
      <c r="H129" s="180" t="s">
        <v>2938</v>
      </c>
      <c r="I129" s="255" t="s">
        <v>3187</v>
      </c>
      <c r="J129" s="180"/>
      <c r="K129" s="180">
        <v>288402</v>
      </c>
      <c r="L129" s="188" t="s">
        <v>3188</v>
      </c>
      <c r="M129" s="180" t="s">
        <v>57</v>
      </c>
      <c r="N129" s="184"/>
      <c r="O129" s="191"/>
      <c r="P129" s="180" t="s">
        <v>14</v>
      </c>
      <c r="Q129" s="180" t="s">
        <v>14</v>
      </c>
      <c r="R129" s="184">
        <v>3611.04</v>
      </c>
      <c r="S129" s="184">
        <v>3970</v>
      </c>
      <c r="T129" s="184">
        <v>3068</v>
      </c>
      <c r="U129" s="184">
        <v>3970</v>
      </c>
      <c r="V129" s="184"/>
      <c r="W129" s="256" t="s">
        <v>2897</v>
      </c>
      <c r="X129" s="260"/>
      <c r="Y129" s="259" t="s">
        <v>3176</v>
      </c>
      <c r="Z129" s="193">
        <v>1</v>
      </c>
    </row>
    <row r="130" spans="1:26" x14ac:dyDescent="0.25">
      <c r="A130" s="189">
        <v>41079</v>
      </c>
      <c r="B130" s="189" t="s">
        <v>2899</v>
      </c>
      <c r="C130" s="190">
        <v>41082</v>
      </c>
      <c r="D130" s="253" t="s">
        <v>2980</v>
      </c>
      <c r="E130" s="190" t="s">
        <v>3189</v>
      </c>
      <c r="F130" s="188"/>
      <c r="G130" s="188"/>
      <c r="H130" s="180" t="s">
        <v>2921</v>
      </c>
      <c r="I130" s="255" t="s">
        <v>3190</v>
      </c>
      <c r="J130" s="180"/>
      <c r="K130" s="180">
        <v>247745</v>
      </c>
      <c r="L130" s="188" t="s">
        <v>3191</v>
      </c>
      <c r="M130" s="180" t="s">
        <v>57</v>
      </c>
      <c r="N130" s="184"/>
      <c r="O130" s="191"/>
      <c r="P130" s="180" t="s">
        <v>64</v>
      </c>
      <c r="Q130" s="180" t="s">
        <v>12</v>
      </c>
      <c r="R130" s="184">
        <v>62926.42</v>
      </c>
      <c r="S130" s="184">
        <v>0</v>
      </c>
      <c r="T130" s="184">
        <v>51998</v>
      </c>
      <c r="U130" s="184">
        <v>78209.36</v>
      </c>
      <c r="V130" s="184">
        <v>110000</v>
      </c>
      <c r="W130" s="256" t="s">
        <v>2897</v>
      </c>
      <c r="X130" s="257"/>
      <c r="Y130" s="259" t="s">
        <v>3176</v>
      </c>
      <c r="Z130" s="193" t="s">
        <v>57</v>
      </c>
    </row>
    <row r="131" spans="1:26" x14ac:dyDescent="0.25">
      <c r="A131" s="177">
        <v>41080</v>
      </c>
      <c r="B131" s="189" t="s">
        <v>2899</v>
      </c>
      <c r="C131" s="190">
        <v>41082</v>
      </c>
      <c r="D131" s="253" t="s">
        <v>2980</v>
      </c>
      <c r="E131" s="190"/>
      <c r="F131" s="188"/>
      <c r="G131" s="188"/>
      <c r="H131" s="180" t="s">
        <v>2921</v>
      </c>
      <c r="I131" s="255" t="s">
        <v>3192</v>
      </c>
      <c r="J131" s="180"/>
      <c r="K131" s="180">
        <v>264866</v>
      </c>
      <c r="L131" s="188" t="s">
        <v>3193</v>
      </c>
      <c r="M131" s="180" t="s">
        <v>57</v>
      </c>
      <c r="N131" s="184"/>
      <c r="O131" s="191"/>
      <c r="P131" s="180" t="s">
        <v>79</v>
      </c>
      <c r="Q131" s="180" t="s">
        <v>12</v>
      </c>
      <c r="R131" s="184">
        <v>63077.69</v>
      </c>
      <c r="S131" s="184">
        <v>0</v>
      </c>
      <c r="T131" s="184">
        <v>52123</v>
      </c>
      <c r="U131" s="184">
        <v>114769.26</v>
      </c>
      <c r="V131" s="184"/>
      <c r="W131" s="256" t="s">
        <v>2897</v>
      </c>
      <c r="X131" s="257"/>
      <c r="Y131" s="259" t="s">
        <v>3176</v>
      </c>
      <c r="Z131" s="193" t="s">
        <v>57</v>
      </c>
    </row>
    <row r="132" spans="1:26" x14ac:dyDescent="0.25">
      <c r="A132" s="189">
        <v>41081</v>
      </c>
      <c r="B132" s="189" t="s">
        <v>2899</v>
      </c>
      <c r="C132" s="190">
        <v>41092</v>
      </c>
      <c r="D132" s="253" t="s">
        <v>2900</v>
      </c>
      <c r="E132" s="190"/>
      <c r="F132" s="188"/>
      <c r="G132" s="188"/>
      <c r="H132" s="180" t="s">
        <v>2921</v>
      </c>
      <c r="I132" s="255" t="s">
        <v>2981</v>
      </c>
      <c r="J132" s="180"/>
      <c r="K132" s="180">
        <v>247054</v>
      </c>
      <c r="L132" s="188" t="s">
        <v>3194</v>
      </c>
      <c r="M132" s="180" t="s">
        <v>57</v>
      </c>
      <c r="N132" s="184"/>
      <c r="O132" s="191"/>
      <c r="P132" s="180" t="s">
        <v>79</v>
      </c>
      <c r="Q132" s="180" t="s">
        <v>12</v>
      </c>
      <c r="R132" s="184">
        <v>128776.61</v>
      </c>
      <c r="S132" s="184">
        <v>0</v>
      </c>
      <c r="T132" s="184">
        <v>106412</v>
      </c>
      <c r="U132" s="184">
        <v>186984.17</v>
      </c>
      <c r="V132" s="184"/>
      <c r="W132" s="256" t="s">
        <v>2897</v>
      </c>
      <c r="X132" s="257"/>
      <c r="Y132" s="259" t="s">
        <v>3176</v>
      </c>
      <c r="Z132" s="193" t="s">
        <v>57</v>
      </c>
    </row>
    <row r="133" spans="1:26" x14ac:dyDescent="0.25">
      <c r="A133" s="189">
        <v>41081</v>
      </c>
      <c r="B133" s="189" t="s">
        <v>2899</v>
      </c>
      <c r="C133" s="190">
        <v>41701</v>
      </c>
      <c r="D133" s="253" t="s">
        <v>3195</v>
      </c>
      <c r="E133" s="190">
        <v>41690</v>
      </c>
      <c r="F133" s="188"/>
      <c r="G133" s="188"/>
      <c r="H133" s="180" t="s">
        <v>2938</v>
      </c>
      <c r="I133" s="255" t="s">
        <v>3196</v>
      </c>
      <c r="J133" s="180"/>
      <c r="K133" s="180">
        <v>306888</v>
      </c>
      <c r="L133" s="188" t="s">
        <v>3197</v>
      </c>
      <c r="M133" s="180" t="s">
        <v>57</v>
      </c>
      <c r="N133" s="184"/>
      <c r="O133" s="191"/>
      <c r="P133" s="180" t="s">
        <v>430</v>
      </c>
      <c r="Q133" s="180" t="s">
        <v>16</v>
      </c>
      <c r="R133" s="184">
        <v>26474.25</v>
      </c>
      <c r="S133" s="184">
        <v>29120</v>
      </c>
      <c r="T133" s="184">
        <v>22493</v>
      </c>
      <c r="U133" s="184">
        <v>29121.69</v>
      </c>
      <c r="V133" s="184"/>
      <c r="W133" s="256" t="s">
        <v>2897</v>
      </c>
      <c r="X133" s="257"/>
      <c r="Y133" s="259" t="s">
        <v>3198</v>
      </c>
      <c r="Z133" s="193">
        <v>0.99994196765366306</v>
      </c>
    </row>
    <row r="134" spans="1:26" x14ac:dyDescent="0.25">
      <c r="A134" s="189">
        <v>41081</v>
      </c>
      <c r="B134" s="189" t="s">
        <v>2899</v>
      </c>
      <c r="C134" s="190" t="s">
        <v>57</v>
      </c>
      <c r="D134" s="253" t="s">
        <v>2980</v>
      </c>
      <c r="E134" s="190"/>
      <c r="F134" s="188"/>
      <c r="G134" s="188"/>
      <c r="H134" s="180" t="s">
        <v>2938</v>
      </c>
      <c r="I134" s="255" t="s">
        <v>3199</v>
      </c>
      <c r="J134" s="180"/>
      <c r="K134" s="180">
        <v>280971</v>
      </c>
      <c r="L134" s="188" t="s">
        <v>3200</v>
      </c>
      <c r="M134" s="180" t="s">
        <v>57</v>
      </c>
      <c r="N134" s="184"/>
      <c r="O134" s="191"/>
      <c r="P134" s="180" t="s">
        <v>14</v>
      </c>
      <c r="Q134" s="180" t="s">
        <v>14</v>
      </c>
      <c r="R134" s="184">
        <v>18031.64</v>
      </c>
      <c r="S134" s="184">
        <v>19830</v>
      </c>
      <c r="T134" s="184">
        <v>15320</v>
      </c>
      <c r="U134" s="184">
        <v>19830</v>
      </c>
      <c r="V134" s="184"/>
      <c r="W134" s="256" t="s">
        <v>2897</v>
      </c>
      <c r="X134" s="257"/>
      <c r="Y134" s="259" t="s">
        <v>3176</v>
      </c>
      <c r="Z134" s="193">
        <v>1</v>
      </c>
    </row>
    <row r="135" spans="1:26" x14ac:dyDescent="0.25">
      <c r="A135" s="189">
        <v>41081</v>
      </c>
      <c r="B135" s="189" t="s">
        <v>2899</v>
      </c>
      <c r="C135" s="190" t="s">
        <v>57</v>
      </c>
      <c r="D135" s="253" t="s">
        <v>2980</v>
      </c>
      <c r="E135" s="190"/>
      <c r="F135" s="188"/>
      <c r="G135" s="188"/>
      <c r="H135" s="180" t="s">
        <v>2938</v>
      </c>
      <c r="I135" s="255" t="s">
        <v>3201</v>
      </c>
      <c r="J135" s="180"/>
      <c r="K135" s="180">
        <v>306888</v>
      </c>
      <c r="L135" s="188" t="s">
        <v>3197</v>
      </c>
      <c r="M135" s="180" t="s">
        <v>57</v>
      </c>
      <c r="N135" s="184"/>
      <c r="O135" s="191"/>
      <c r="P135" s="180" t="s">
        <v>3202</v>
      </c>
      <c r="Q135" s="180" t="s">
        <v>17</v>
      </c>
      <c r="R135" s="184">
        <v>0</v>
      </c>
      <c r="S135" s="184">
        <v>0</v>
      </c>
      <c r="T135" s="184">
        <v>0</v>
      </c>
      <c r="U135" s="184">
        <v>0</v>
      </c>
      <c r="V135" s="184"/>
      <c r="W135" s="256" t="s">
        <v>2897</v>
      </c>
      <c r="X135" s="188"/>
      <c r="Y135" s="259" t="s">
        <v>3176</v>
      </c>
      <c r="Z135" s="193" t="s">
        <v>536</v>
      </c>
    </row>
    <row r="136" spans="1:26" x14ac:dyDescent="0.25">
      <c r="A136" s="189">
        <v>41082</v>
      </c>
      <c r="B136" s="189" t="s">
        <v>2899</v>
      </c>
      <c r="C136" s="190">
        <v>41092</v>
      </c>
      <c r="D136" s="253" t="s">
        <v>2900</v>
      </c>
      <c r="E136" s="190"/>
      <c r="F136" s="188"/>
      <c r="G136" s="188"/>
      <c r="H136" s="180" t="s">
        <v>2921</v>
      </c>
      <c r="I136" s="255" t="s">
        <v>3203</v>
      </c>
      <c r="J136" s="180"/>
      <c r="K136" s="180">
        <v>288676</v>
      </c>
      <c r="L136" s="188" t="s">
        <v>3204</v>
      </c>
      <c r="M136" s="180" t="s">
        <v>57</v>
      </c>
      <c r="N136" s="184"/>
      <c r="O136" s="191"/>
      <c r="P136" s="180" t="s">
        <v>79</v>
      </c>
      <c r="Q136" s="180" t="s">
        <v>12</v>
      </c>
      <c r="R136" s="184">
        <v>81760.3</v>
      </c>
      <c r="S136" s="184"/>
      <c r="T136" s="184">
        <v>67561</v>
      </c>
      <c r="U136" s="184">
        <v>118388.92</v>
      </c>
      <c r="V136" s="184"/>
      <c r="W136" s="256" t="s">
        <v>2897</v>
      </c>
      <c r="X136" s="257"/>
      <c r="Y136" s="259" t="s">
        <v>3176</v>
      </c>
      <c r="Z136" s="193" t="s">
        <v>57</v>
      </c>
    </row>
    <row r="137" spans="1:26" x14ac:dyDescent="0.25">
      <c r="A137" s="189">
        <v>41082</v>
      </c>
      <c r="B137" s="189" t="s">
        <v>2899</v>
      </c>
      <c r="C137" s="190">
        <v>41092</v>
      </c>
      <c r="D137" s="253" t="s">
        <v>2900</v>
      </c>
      <c r="E137" s="190"/>
      <c r="F137" s="188"/>
      <c r="G137" s="188"/>
      <c r="H137" s="180" t="s">
        <v>2921</v>
      </c>
      <c r="I137" s="255" t="s">
        <v>3205</v>
      </c>
      <c r="J137" s="180"/>
      <c r="K137" s="180">
        <v>299771</v>
      </c>
      <c r="L137" s="188" t="s">
        <v>3206</v>
      </c>
      <c r="M137" s="180" t="s">
        <v>57</v>
      </c>
      <c r="N137" s="184"/>
      <c r="O137" s="191"/>
      <c r="P137" s="180" t="s">
        <v>60</v>
      </c>
      <c r="Q137" s="180" t="s">
        <v>12</v>
      </c>
      <c r="R137" s="184">
        <v>53253.36</v>
      </c>
      <c r="S137" s="184">
        <v>0</v>
      </c>
      <c r="T137" s="184">
        <v>45245</v>
      </c>
      <c r="U137" s="184">
        <v>74869.7</v>
      </c>
      <c r="V137" s="184"/>
      <c r="W137" s="256" t="s">
        <v>2897</v>
      </c>
      <c r="X137" s="257"/>
      <c r="Y137" s="259" t="s">
        <v>3176</v>
      </c>
      <c r="Z137" s="193" t="s">
        <v>57</v>
      </c>
    </row>
    <row r="138" spans="1:26" x14ac:dyDescent="0.25">
      <c r="A138" s="189">
        <v>41082</v>
      </c>
      <c r="B138" s="189" t="s">
        <v>2899</v>
      </c>
      <c r="C138" s="190" t="s">
        <v>57</v>
      </c>
      <c r="D138" s="253" t="s">
        <v>2980</v>
      </c>
      <c r="E138" s="190"/>
      <c r="F138" s="188"/>
      <c r="G138" s="188"/>
      <c r="H138" s="180" t="s">
        <v>2938</v>
      </c>
      <c r="I138" s="255" t="s">
        <v>3207</v>
      </c>
      <c r="J138" s="180"/>
      <c r="K138" s="180">
        <v>247056</v>
      </c>
      <c r="L138" s="188" t="s">
        <v>3208</v>
      </c>
      <c r="M138" s="180" t="s">
        <v>57</v>
      </c>
      <c r="N138" s="184"/>
      <c r="O138" s="191"/>
      <c r="P138" s="180" t="s">
        <v>87</v>
      </c>
      <c r="Q138" s="180" t="s">
        <v>15</v>
      </c>
      <c r="R138" s="184">
        <v>26019.94</v>
      </c>
      <c r="S138" s="184">
        <v>0</v>
      </c>
      <c r="T138" s="184">
        <v>22107</v>
      </c>
      <c r="U138" s="184">
        <v>37784.93</v>
      </c>
      <c r="V138" s="184"/>
      <c r="W138" s="256" t="s">
        <v>2897</v>
      </c>
      <c r="X138" s="257"/>
      <c r="Y138" s="259" t="s">
        <v>3176</v>
      </c>
      <c r="Z138" s="193" t="s">
        <v>57</v>
      </c>
    </row>
    <row r="139" spans="1:26" x14ac:dyDescent="0.25">
      <c r="A139" s="189">
        <v>41082</v>
      </c>
      <c r="B139" s="189" t="s">
        <v>2899</v>
      </c>
      <c r="C139" s="190" t="s">
        <v>57</v>
      </c>
      <c r="D139" s="253" t="s">
        <v>2980</v>
      </c>
      <c r="E139" s="190"/>
      <c r="F139" s="188"/>
      <c r="G139" s="188"/>
      <c r="H139" s="180" t="s">
        <v>2938</v>
      </c>
      <c r="I139" s="255" t="s">
        <v>3209</v>
      </c>
      <c r="J139" s="180"/>
      <c r="K139" s="180">
        <v>317907</v>
      </c>
      <c r="L139" s="188" t="s">
        <v>3210</v>
      </c>
      <c r="M139" s="180" t="s">
        <v>57</v>
      </c>
      <c r="N139" s="184"/>
      <c r="O139" s="191"/>
      <c r="P139" s="180" t="s">
        <v>60</v>
      </c>
      <c r="Q139" s="180" t="s">
        <v>12</v>
      </c>
      <c r="R139" s="184">
        <v>7390.38</v>
      </c>
      <c r="S139" s="184">
        <v>0</v>
      </c>
      <c r="T139" s="184">
        <v>6279</v>
      </c>
      <c r="U139" s="184">
        <v>8129.42</v>
      </c>
      <c r="V139" s="184"/>
      <c r="W139" s="256" t="s">
        <v>2897</v>
      </c>
      <c r="X139" s="257"/>
      <c r="Y139" s="259" t="s">
        <v>3176</v>
      </c>
      <c r="Z139" s="193" t="s">
        <v>57</v>
      </c>
    </row>
    <row r="140" spans="1:26" x14ac:dyDescent="0.25">
      <c r="A140" s="189">
        <v>41089</v>
      </c>
      <c r="B140" s="189" t="s">
        <v>2899</v>
      </c>
      <c r="C140" s="190">
        <v>41120</v>
      </c>
      <c r="D140" s="253" t="s">
        <v>2900</v>
      </c>
      <c r="E140" s="190"/>
      <c r="F140" s="188"/>
      <c r="G140" s="188"/>
      <c r="H140" s="180" t="s">
        <v>2894</v>
      </c>
      <c r="I140" s="255" t="s">
        <v>3211</v>
      </c>
      <c r="J140" s="180"/>
      <c r="K140" s="180">
        <v>291069</v>
      </c>
      <c r="L140" s="188" t="s">
        <v>3212</v>
      </c>
      <c r="M140" s="180" t="s">
        <v>57</v>
      </c>
      <c r="N140" s="184"/>
      <c r="O140" s="191"/>
      <c r="P140" s="180" t="s">
        <v>67</v>
      </c>
      <c r="Q140" s="180" t="s">
        <v>14</v>
      </c>
      <c r="R140" s="184">
        <v>240481.35</v>
      </c>
      <c r="S140" s="184"/>
      <c r="T140" s="184">
        <v>198717</v>
      </c>
      <c r="U140" s="184">
        <v>292982.09000000003</v>
      </c>
      <c r="V140" s="184"/>
      <c r="W140" s="256" t="s">
        <v>2897</v>
      </c>
      <c r="X140" s="257"/>
      <c r="Y140" s="259" t="s">
        <v>3176</v>
      </c>
      <c r="Z140" s="193" t="s">
        <v>57</v>
      </c>
    </row>
    <row r="141" spans="1:26" x14ac:dyDescent="0.25">
      <c r="A141" s="189">
        <v>41089</v>
      </c>
      <c r="B141" s="189" t="s">
        <v>2899</v>
      </c>
      <c r="C141" s="190">
        <v>41100</v>
      </c>
      <c r="D141" s="253" t="s">
        <v>2900</v>
      </c>
      <c r="E141" s="190"/>
      <c r="F141" s="188"/>
      <c r="G141" s="188"/>
      <c r="H141" s="180" t="s">
        <v>2894</v>
      </c>
      <c r="I141" s="255" t="s">
        <v>3213</v>
      </c>
      <c r="J141" s="180"/>
      <c r="K141" s="180">
        <v>248949</v>
      </c>
      <c r="L141" s="188" t="s">
        <v>3214</v>
      </c>
      <c r="M141" s="180" t="s">
        <v>57</v>
      </c>
      <c r="N141" s="184"/>
      <c r="O141" s="191"/>
      <c r="P141" s="180" t="s">
        <v>133</v>
      </c>
      <c r="Q141" s="180" t="s">
        <v>13</v>
      </c>
      <c r="R141" s="184">
        <v>171807.83</v>
      </c>
      <c r="S141" s="184"/>
      <c r="T141" s="184">
        <v>141970</v>
      </c>
      <c r="U141" s="184">
        <v>217441.22</v>
      </c>
      <c r="V141" s="184"/>
      <c r="W141" s="256" t="s">
        <v>2897</v>
      </c>
      <c r="X141" s="257"/>
      <c r="Y141" s="259" t="s">
        <v>3176</v>
      </c>
      <c r="Z141" s="193" t="s">
        <v>57</v>
      </c>
    </row>
    <row r="142" spans="1:26" x14ac:dyDescent="0.25">
      <c r="A142" s="189">
        <v>41089</v>
      </c>
      <c r="B142" s="189" t="s">
        <v>2899</v>
      </c>
      <c r="C142" s="190">
        <v>41094</v>
      </c>
      <c r="D142" s="253" t="s">
        <v>2900</v>
      </c>
      <c r="E142" s="190"/>
      <c r="F142" s="188"/>
      <c r="G142" s="188"/>
      <c r="H142" s="180" t="s">
        <v>2921</v>
      </c>
      <c r="I142" s="255" t="s">
        <v>3215</v>
      </c>
      <c r="J142" s="180"/>
      <c r="K142" s="180">
        <v>247110</v>
      </c>
      <c r="L142" s="188" t="s">
        <v>3216</v>
      </c>
      <c r="M142" s="180" t="s">
        <v>57</v>
      </c>
      <c r="N142" s="184"/>
      <c r="O142" s="191"/>
      <c r="P142" s="180" t="s">
        <v>87</v>
      </c>
      <c r="Q142" s="180" t="s">
        <v>15</v>
      </c>
      <c r="R142" s="184">
        <v>37926.47</v>
      </c>
      <c r="S142" s="184">
        <v>0</v>
      </c>
      <c r="T142" s="184">
        <v>32223</v>
      </c>
      <c r="U142" s="184">
        <v>50882.12</v>
      </c>
      <c r="V142" s="184"/>
      <c r="W142" s="256" t="s">
        <v>2897</v>
      </c>
      <c r="X142" s="257"/>
      <c r="Y142" s="259" t="s">
        <v>3176</v>
      </c>
      <c r="Z142" s="193" t="s">
        <v>57</v>
      </c>
    </row>
    <row r="143" spans="1:26" x14ac:dyDescent="0.25">
      <c r="A143" s="189">
        <v>41089</v>
      </c>
      <c r="B143" s="189" t="s">
        <v>2899</v>
      </c>
      <c r="C143" s="190" t="s">
        <v>57</v>
      </c>
      <c r="D143" s="253" t="s">
        <v>2980</v>
      </c>
      <c r="E143" s="190"/>
      <c r="F143" s="200"/>
      <c r="G143" s="188"/>
      <c r="H143" s="180" t="s">
        <v>2938</v>
      </c>
      <c r="I143" s="255" t="s">
        <v>3217</v>
      </c>
      <c r="J143" s="180"/>
      <c r="K143" s="180">
        <v>258461</v>
      </c>
      <c r="L143" s="188" t="s">
        <v>3218</v>
      </c>
      <c r="M143" s="180" t="s">
        <v>57</v>
      </c>
      <c r="N143" s="184"/>
      <c r="O143" s="191"/>
      <c r="P143" s="180" t="s">
        <v>64</v>
      </c>
      <c r="Q143" s="180" t="s">
        <v>12</v>
      </c>
      <c r="R143" s="264">
        <v>25130.13</v>
      </c>
      <c r="S143" s="184">
        <v>0</v>
      </c>
      <c r="T143" s="184">
        <v>21351</v>
      </c>
      <c r="U143" s="184">
        <v>36806.14</v>
      </c>
      <c r="V143" s="184"/>
      <c r="W143" s="256" t="s">
        <v>2897</v>
      </c>
      <c r="X143" s="257"/>
      <c r="Y143" s="259" t="s">
        <v>3176</v>
      </c>
      <c r="Z143" s="193" t="s">
        <v>57</v>
      </c>
    </row>
    <row r="144" spans="1:26" x14ac:dyDescent="0.25">
      <c r="A144" s="189">
        <v>41089</v>
      </c>
      <c r="B144" s="189" t="s">
        <v>2899</v>
      </c>
      <c r="C144" s="190" t="s">
        <v>57</v>
      </c>
      <c r="D144" s="253" t="s">
        <v>2980</v>
      </c>
      <c r="E144" s="190"/>
      <c r="F144" s="188"/>
      <c r="G144" s="188"/>
      <c r="H144" s="180" t="s">
        <v>2938</v>
      </c>
      <c r="I144" s="255" t="s">
        <v>3219</v>
      </c>
      <c r="J144" s="180"/>
      <c r="K144" s="180">
        <v>278565</v>
      </c>
      <c r="L144" s="188" t="s">
        <v>3220</v>
      </c>
      <c r="M144" s="180" t="s">
        <v>57</v>
      </c>
      <c r="N144" s="184"/>
      <c r="O144" s="191"/>
      <c r="P144" s="180" t="s">
        <v>87</v>
      </c>
      <c r="Q144" s="180" t="s">
        <v>15</v>
      </c>
      <c r="R144" s="184">
        <v>22982.1</v>
      </c>
      <c r="S144" s="184">
        <v>6700</v>
      </c>
      <c r="T144" s="184">
        <v>19526</v>
      </c>
      <c r="U144" s="184">
        <v>30615.31</v>
      </c>
      <c r="V144" s="184"/>
      <c r="W144" s="256" t="s">
        <v>2897</v>
      </c>
      <c r="X144" s="257"/>
      <c r="Y144" s="259" t="s">
        <v>3176</v>
      </c>
      <c r="Z144" s="193">
        <v>0.218844754470884</v>
      </c>
    </row>
    <row r="145" spans="1:26" x14ac:dyDescent="0.25">
      <c r="A145" s="189">
        <v>41089</v>
      </c>
      <c r="B145" s="189" t="s">
        <v>2899</v>
      </c>
      <c r="C145" s="190" t="s">
        <v>57</v>
      </c>
      <c r="D145" s="253" t="s">
        <v>2980</v>
      </c>
      <c r="E145" s="190"/>
      <c r="F145" s="188"/>
      <c r="G145" s="188"/>
      <c r="H145" s="180" t="s">
        <v>2938</v>
      </c>
      <c r="I145" s="255" t="s">
        <v>3221</v>
      </c>
      <c r="J145" s="180"/>
      <c r="K145" s="180">
        <v>335701</v>
      </c>
      <c r="L145" s="188" t="s">
        <v>3222</v>
      </c>
      <c r="M145" s="180" t="s">
        <v>57</v>
      </c>
      <c r="N145" s="184"/>
      <c r="O145" s="191"/>
      <c r="P145" s="180" t="s">
        <v>3140</v>
      </c>
      <c r="Q145" s="180" t="s">
        <v>21</v>
      </c>
      <c r="R145" s="184">
        <v>7501.02</v>
      </c>
      <c r="S145" s="184">
        <v>4490</v>
      </c>
      <c r="T145" s="184">
        <v>6373</v>
      </c>
      <c r="U145" s="184">
        <v>8251.1200000000008</v>
      </c>
      <c r="V145" s="184"/>
      <c r="W145" s="256" t="s">
        <v>2897</v>
      </c>
      <c r="X145" s="257"/>
      <c r="Y145" s="259" t="s">
        <v>3176</v>
      </c>
      <c r="Z145" s="193">
        <v>0.54416854923937596</v>
      </c>
    </row>
    <row r="146" spans="1:26" x14ac:dyDescent="0.25">
      <c r="A146" s="189">
        <v>41089</v>
      </c>
      <c r="B146" s="189" t="s">
        <v>2899</v>
      </c>
      <c r="C146" s="190" t="s">
        <v>57</v>
      </c>
      <c r="D146" s="253" t="s">
        <v>2980</v>
      </c>
      <c r="E146" s="190"/>
      <c r="F146" s="188"/>
      <c r="G146" s="188"/>
      <c r="H146" s="180" t="s">
        <v>2938</v>
      </c>
      <c r="I146" s="255" t="s">
        <v>3223</v>
      </c>
      <c r="J146" s="180"/>
      <c r="K146" s="180">
        <v>317910</v>
      </c>
      <c r="L146" s="188" t="s">
        <v>3224</v>
      </c>
      <c r="M146" s="180" t="s">
        <v>57</v>
      </c>
      <c r="N146" s="184"/>
      <c r="O146" s="191"/>
      <c r="P146" s="180" t="s">
        <v>60</v>
      </c>
      <c r="Q146" s="180" t="s">
        <v>12</v>
      </c>
      <c r="R146" s="184">
        <v>5673.14</v>
      </c>
      <c r="S146" s="184">
        <v>0</v>
      </c>
      <c r="T146" s="184">
        <v>4820</v>
      </c>
      <c r="U146" s="184">
        <v>6240.45</v>
      </c>
      <c r="V146" s="184"/>
      <c r="W146" s="256" t="s">
        <v>2897</v>
      </c>
      <c r="X146" s="257"/>
      <c r="Y146" s="259" t="s">
        <v>3176</v>
      </c>
      <c r="Z146" s="193" t="s">
        <v>57</v>
      </c>
    </row>
    <row r="147" spans="1:26" x14ac:dyDescent="0.25">
      <c r="A147" s="189">
        <v>41096</v>
      </c>
      <c r="B147" s="189" t="s">
        <v>2899</v>
      </c>
      <c r="C147" s="190">
        <v>41106</v>
      </c>
      <c r="D147" s="253" t="s">
        <v>2900</v>
      </c>
      <c r="E147" s="190">
        <v>41605</v>
      </c>
      <c r="F147" s="188"/>
      <c r="G147" s="188"/>
      <c r="H147" s="180" t="s">
        <v>2921</v>
      </c>
      <c r="I147" s="255" t="s">
        <v>3225</v>
      </c>
      <c r="J147" s="180"/>
      <c r="K147" s="180">
        <v>303771</v>
      </c>
      <c r="L147" s="188" t="s">
        <v>3226</v>
      </c>
      <c r="M147" s="180" t="s">
        <v>57</v>
      </c>
      <c r="N147" s="184"/>
      <c r="O147" s="191"/>
      <c r="P147" s="180" t="s">
        <v>67</v>
      </c>
      <c r="Q147" s="180" t="s">
        <v>14</v>
      </c>
      <c r="R147" s="184">
        <v>55550.43</v>
      </c>
      <c r="S147" s="184"/>
      <c r="T147" s="184">
        <v>45903</v>
      </c>
      <c r="U147" s="184">
        <v>70268.479999999996</v>
      </c>
      <c r="V147" s="184"/>
      <c r="W147" s="256" t="s">
        <v>2897</v>
      </c>
      <c r="X147" s="257"/>
      <c r="Y147" s="259" t="s">
        <v>3227</v>
      </c>
      <c r="Z147" s="193" t="s">
        <v>57</v>
      </c>
    </row>
    <row r="148" spans="1:26" x14ac:dyDescent="0.25">
      <c r="A148" s="189">
        <v>41096</v>
      </c>
      <c r="B148" s="189" t="s">
        <v>2899</v>
      </c>
      <c r="C148" s="190" t="s">
        <v>57</v>
      </c>
      <c r="D148" s="253" t="s">
        <v>2900</v>
      </c>
      <c r="E148" s="190"/>
      <c r="F148" s="188"/>
      <c r="G148" s="188"/>
      <c r="H148" s="180" t="s">
        <v>2938</v>
      </c>
      <c r="I148" s="255" t="s">
        <v>3228</v>
      </c>
      <c r="J148" s="180"/>
      <c r="K148" s="180">
        <v>247738</v>
      </c>
      <c r="L148" s="188" t="s">
        <v>3229</v>
      </c>
      <c r="M148" s="180" t="s">
        <v>57</v>
      </c>
      <c r="N148" s="184"/>
      <c r="O148" s="191"/>
      <c r="P148" s="180" t="s">
        <v>87</v>
      </c>
      <c r="Q148" s="180" t="s">
        <v>15</v>
      </c>
      <c r="R148" s="184">
        <v>17498.46</v>
      </c>
      <c r="S148" s="184">
        <v>0</v>
      </c>
      <c r="T148" s="184">
        <v>14867</v>
      </c>
      <c r="U148" s="184">
        <v>34720</v>
      </c>
      <c r="V148" s="184"/>
      <c r="W148" s="256" t="s">
        <v>2897</v>
      </c>
      <c r="X148" s="257"/>
      <c r="Y148" s="259" t="s">
        <v>3227</v>
      </c>
      <c r="Z148" s="193" t="s">
        <v>57</v>
      </c>
    </row>
    <row r="149" spans="1:26" x14ac:dyDescent="0.25">
      <c r="A149" s="189">
        <v>41096</v>
      </c>
      <c r="B149" s="189" t="s">
        <v>2899</v>
      </c>
      <c r="C149" s="190" t="s">
        <v>57</v>
      </c>
      <c r="D149" s="253" t="s">
        <v>2900</v>
      </c>
      <c r="E149" s="190"/>
      <c r="F149" s="188"/>
      <c r="G149" s="188"/>
      <c r="H149" s="180" t="s">
        <v>2938</v>
      </c>
      <c r="I149" s="255" t="s">
        <v>3230</v>
      </c>
      <c r="J149" s="180"/>
      <c r="K149" s="180">
        <v>335737</v>
      </c>
      <c r="L149" s="188" t="s">
        <v>3231</v>
      </c>
      <c r="M149" s="180" t="s">
        <v>57</v>
      </c>
      <c r="N149" s="184"/>
      <c r="O149" s="191"/>
      <c r="P149" s="180" t="s">
        <v>129</v>
      </c>
      <c r="Q149" s="180" t="s">
        <v>13</v>
      </c>
      <c r="R149" s="184">
        <v>7996.54</v>
      </c>
      <c r="S149" s="184">
        <v>5040</v>
      </c>
      <c r="T149" s="184">
        <v>6794</v>
      </c>
      <c r="U149" s="184">
        <v>8796.19</v>
      </c>
      <c r="V149" s="184"/>
      <c r="W149" s="256" t="s">
        <v>2897</v>
      </c>
      <c r="X149" s="257"/>
      <c r="Y149" s="259" t="s">
        <v>3227</v>
      </c>
      <c r="Z149" s="193">
        <v>0.57297534500732705</v>
      </c>
    </row>
    <row r="150" spans="1:26" x14ac:dyDescent="0.25">
      <c r="A150" s="189">
        <v>41096</v>
      </c>
      <c r="B150" s="189" t="s">
        <v>2899</v>
      </c>
      <c r="C150" s="190" t="s">
        <v>57</v>
      </c>
      <c r="D150" s="253" t="s">
        <v>2900</v>
      </c>
      <c r="E150" s="190"/>
      <c r="F150" s="188"/>
      <c r="G150" s="188"/>
      <c r="H150" s="180" t="s">
        <v>2938</v>
      </c>
      <c r="I150" s="255" t="s">
        <v>3232</v>
      </c>
      <c r="J150" s="180"/>
      <c r="K150" s="180">
        <v>333424</v>
      </c>
      <c r="L150" s="188" t="s">
        <v>3233</v>
      </c>
      <c r="M150" s="180" t="s">
        <v>57</v>
      </c>
      <c r="N150" s="184"/>
      <c r="O150" s="191"/>
      <c r="P150" s="180" t="s">
        <v>106</v>
      </c>
      <c r="Q150" s="180" t="s">
        <v>14</v>
      </c>
      <c r="R150" s="184">
        <v>4718.59</v>
      </c>
      <c r="S150" s="184">
        <v>5190</v>
      </c>
      <c r="T150" s="184">
        <v>4009</v>
      </c>
      <c r="U150" s="184">
        <v>5190.45</v>
      </c>
      <c r="V150" s="184"/>
      <c r="W150" s="256" t="s">
        <v>2897</v>
      </c>
      <c r="X150" s="257"/>
      <c r="Y150" s="259" t="s">
        <v>3227</v>
      </c>
      <c r="Z150" s="193">
        <v>0.99991330231482822</v>
      </c>
    </row>
    <row r="151" spans="1:26" x14ac:dyDescent="0.25">
      <c r="A151" s="189">
        <v>41101</v>
      </c>
      <c r="B151" s="189" t="s">
        <v>2899</v>
      </c>
      <c r="C151" s="190" t="s">
        <v>57</v>
      </c>
      <c r="D151" s="253" t="s">
        <v>2900</v>
      </c>
      <c r="E151" s="190"/>
      <c r="F151" s="188"/>
      <c r="G151" s="188"/>
      <c r="H151" s="180" t="s">
        <v>2938</v>
      </c>
      <c r="I151" s="255" t="s">
        <v>3234</v>
      </c>
      <c r="J151" s="180"/>
      <c r="K151" s="180"/>
      <c r="L151" s="188" t="s">
        <v>3235</v>
      </c>
      <c r="M151" s="180" t="s">
        <v>57</v>
      </c>
      <c r="N151" s="184"/>
      <c r="O151" s="191"/>
      <c r="P151" s="180" t="s">
        <v>92</v>
      </c>
      <c r="Q151" s="180" t="s">
        <v>18</v>
      </c>
      <c r="R151" s="184">
        <v>23540</v>
      </c>
      <c r="S151" s="184">
        <v>25890</v>
      </c>
      <c r="T151" s="184">
        <v>20000</v>
      </c>
      <c r="U151" s="184">
        <v>25890</v>
      </c>
      <c r="V151" s="184"/>
      <c r="W151" s="256" t="s">
        <v>2897</v>
      </c>
      <c r="X151" s="257"/>
      <c r="Y151" s="259" t="s">
        <v>3227</v>
      </c>
      <c r="Z151" s="193">
        <v>1</v>
      </c>
    </row>
    <row r="152" spans="1:26" x14ac:dyDescent="0.25">
      <c r="A152" s="189">
        <v>41103</v>
      </c>
      <c r="B152" s="189" t="s">
        <v>2899</v>
      </c>
      <c r="C152" s="190" t="s">
        <v>57</v>
      </c>
      <c r="D152" s="253" t="s">
        <v>2900</v>
      </c>
      <c r="E152" s="190">
        <v>41501</v>
      </c>
      <c r="F152" s="188"/>
      <c r="G152" s="188"/>
      <c r="H152" s="180" t="s">
        <v>2938</v>
      </c>
      <c r="I152" s="255" t="s">
        <v>3236</v>
      </c>
      <c r="J152" s="180"/>
      <c r="K152" s="180">
        <v>327797</v>
      </c>
      <c r="L152" s="188" t="s">
        <v>3237</v>
      </c>
      <c r="M152" s="180" t="s">
        <v>57</v>
      </c>
      <c r="N152" s="184"/>
      <c r="O152" s="191"/>
      <c r="P152" s="180" t="s">
        <v>235</v>
      </c>
      <c r="Q152" s="180" t="s">
        <v>12</v>
      </c>
      <c r="R152" s="184">
        <v>10943.75</v>
      </c>
      <c r="S152" s="184">
        <v>12040</v>
      </c>
      <c r="T152" s="184">
        <v>9298</v>
      </c>
      <c r="U152" s="184">
        <v>16000</v>
      </c>
      <c r="V152" s="184"/>
      <c r="W152" s="256" t="s">
        <v>2897</v>
      </c>
      <c r="X152" s="257"/>
      <c r="Y152" s="259" t="s">
        <v>3227</v>
      </c>
      <c r="Z152" s="193">
        <v>0.75249999999999995</v>
      </c>
    </row>
    <row r="153" spans="1:26" x14ac:dyDescent="0.25">
      <c r="A153" s="189">
        <v>41103</v>
      </c>
      <c r="B153" s="189" t="s">
        <v>2899</v>
      </c>
      <c r="C153" s="190" t="s">
        <v>57</v>
      </c>
      <c r="D153" s="253" t="s">
        <v>2900</v>
      </c>
      <c r="E153" s="190"/>
      <c r="F153" s="188"/>
      <c r="G153" s="188"/>
      <c r="H153" s="180" t="s">
        <v>2938</v>
      </c>
      <c r="I153" s="255" t="s">
        <v>3238</v>
      </c>
      <c r="J153" s="180"/>
      <c r="K153" s="180">
        <v>327799</v>
      </c>
      <c r="L153" s="188" t="s">
        <v>3239</v>
      </c>
      <c r="M153" s="180" t="s">
        <v>57</v>
      </c>
      <c r="N153" s="184"/>
      <c r="O153" s="191"/>
      <c r="P153" s="180" t="s">
        <v>12</v>
      </c>
      <c r="Q153" s="180" t="s">
        <v>12</v>
      </c>
      <c r="R153" s="184">
        <v>13636.72</v>
      </c>
      <c r="S153" s="184">
        <v>15000</v>
      </c>
      <c r="T153" s="184">
        <v>11586</v>
      </c>
      <c r="U153" s="184">
        <v>15000</v>
      </c>
      <c r="V153" s="184"/>
      <c r="W153" s="256" t="s">
        <v>2897</v>
      </c>
      <c r="X153" s="257"/>
      <c r="Y153" s="259" t="s">
        <v>3227</v>
      </c>
      <c r="Z153" s="193">
        <v>1</v>
      </c>
    </row>
    <row r="154" spans="1:26" x14ac:dyDescent="0.25">
      <c r="A154" s="189">
        <v>41103</v>
      </c>
      <c r="B154" s="189" t="s">
        <v>2899</v>
      </c>
      <c r="C154" s="190" t="s">
        <v>57</v>
      </c>
      <c r="D154" s="253" t="s">
        <v>2900</v>
      </c>
      <c r="E154" s="190"/>
      <c r="F154" s="188"/>
      <c r="G154" s="188"/>
      <c r="H154" s="180" t="s">
        <v>2938</v>
      </c>
      <c r="I154" s="255" t="s">
        <v>3240</v>
      </c>
      <c r="J154" s="180"/>
      <c r="K154" s="180">
        <v>322497</v>
      </c>
      <c r="L154" s="188" t="s">
        <v>3239</v>
      </c>
      <c r="M154" s="180" t="s">
        <v>57</v>
      </c>
      <c r="N154" s="184"/>
      <c r="O154" s="191"/>
      <c r="P154" s="180" t="s">
        <v>12</v>
      </c>
      <c r="Q154" s="180" t="s">
        <v>12</v>
      </c>
      <c r="R154" s="184">
        <v>8806.31</v>
      </c>
      <c r="S154" s="184">
        <v>9690</v>
      </c>
      <c r="T154" s="184">
        <v>7482</v>
      </c>
      <c r="U154" s="184">
        <v>9690</v>
      </c>
      <c r="V154" s="184"/>
      <c r="W154" s="256" t="s">
        <v>2897</v>
      </c>
      <c r="X154" s="257"/>
      <c r="Y154" s="259" t="s">
        <v>3227</v>
      </c>
      <c r="Z154" s="193">
        <v>1</v>
      </c>
    </row>
    <row r="155" spans="1:26" x14ac:dyDescent="0.25">
      <c r="A155" s="189">
        <v>41106</v>
      </c>
      <c r="B155" s="189" t="s">
        <v>2899</v>
      </c>
      <c r="C155" s="190">
        <v>41117</v>
      </c>
      <c r="D155" s="253" t="s">
        <v>2900</v>
      </c>
      <c r="E155" s="190">
        <v>41501</v>
      </c>
      <c r="F155" s="188"/>
      <c r="G155" s="188"/>
      <c r="H155" s="180" t="s">
        <v>2921</v>
      </c>
      <c r="I155" s="255" t="s">
        <v>3241</v>
      </c>
      <c r="J155" s="180"/>
      <c r="K155" s="180">
        <v>278602</v>
      </c>
      <c r="L155" s="188" t="s">
        <v>3242</v>
      </c>
      <c r="M155" s="180" t="s">
        <v>57</v>
      </c>
      <c r="N155" s="184"/>
      <c r="O155" s="191"/>
      <c r="P155" s="180" t="s">
        <v>133</v>
      </c>
      <c r="Q155" s="180" t="s">
        <v>13</v>
      </c>
      <c r="R155" s="184">
        <v>54294.28</v>
      </c>
      <c r="S155" s="184"/>
      <c r="T155" s="184">
        <v>44865</v>
      </c>
      <c r="U155" s="184">
        <v>68886.7</v>
      </c>
      <c r="V155" s="184"/>
      <c r="W155" s="256" t="s">
        <v>2897</v>
      </c>
      <c r="X155" s="257"/>
      <c r="Y155" s="259" t="s">
        <v>3227</v>
      </c>
      <c r="Z155" s="193" t="s">
        <v>57</v>
      </c>
    </row>
    <row r="156" spans="1:26" x14ac:dyDescent="0.25">
      <c r="A156" s="189">
        <v>41106</v>
      </c>
      <c r="B156" s="189" t="s">
        <v>2899</v>
      </c>
      <c r="C156" s="190" t="s">
        <v>57</v>
      </c>
      <c r="D156" s="253" t="s">
        <v>2900</v>
      </c>
      <c r="E156" s="190"/>
      <c r="F156" s="188"/>
      <c r="G156" s="188"/>
      <c r="H156" s="180" t="s">
        <v>2938</v>
      </c>
      <c r="I156" s="255" t="s">
        <v>3243</v>
      </c>
      <c r="J156" s="180"/>
      <c r="K156" s="180">
        <v>333423</v>
      </c>
      <c r="L156" s="188" t="s">
        <v>3244</v>
      </c>
      <c r="M156" s="180" t="s">
        <v>57</v>
      </c>
      <c r="N156" s="184"/>
      <c r="O156" s="191"/>
      <c r="P156" s="180" t="s">
        <v>67</v>
      </c>
      <c r="Q156" s="180" t="s">
        <v>14</v>
      </c>
      <c r="R156" s="184">
        <v>25431.439999999999</v>
      </c>
      <c r="S156" s="184">
        <v>27970</v>
      </c>
      <c r="T156" s="184">
        <v>21607</v>
      </c>
      <c r="U156" s="184">
        <v>27974.58</v>
      </c>
      <c r="V156" s="184"/>
      <c r="W156" s="256" t="s">
        <v>2897</v>
      </c>
      <c r="X156" s="257"/>
      <c r="Y156" s="259" t="s">
        <v>3227</v>
      </c>
      <c r="Z156" s="193">
        <v>0.99983627993699986</v>
      </c>
    </row>
    <row r="157" spans="1:26" x14ac:dyDescent="0.25">
      <c r="A157" s="189">
        <v>41109</v>
      </c>
      <c r="B157" s="189" t="s">
        <v>2899</v>
      </c>
      <c r="C157" s="190"/>
      <c r="D157" s="253" t="s">
        <v>3245</v>
      </c>
      <c r="E157" s="190">
        <v>41663</v>
      </c>
      <c r="F157" s="188"/>
      <c r="G157" s="188"/>
      <c r="H157" s="180" t="s">
        <v>2894</v>
      </c>
      <c r="I157" s="255" t="s">
        <v>3246</v>
      </c>
      <c r="J157" s="180"/>
      <c r="K157" s="180">
        <v>273912</v>
      </c>
      <c r="L157" s="188" t="s">
        <v>3247</v>
      </c>
      <c r="M157" s="180" t="s">
        <v>57</v>
      </c>
      <c r="N157" s="184"/>
      <c r="O157" s="191"/>
      <c r="P157" s="180" t="s">
        <v>133</v>
      </c>
      <c r="Q157" s="180" t="s">
        <v>13</v>
      </c>
      <c r="R157" s="184">
        <v>14079.12</v>
      </c>
      <c r="S157" s="184"/>
      <c r="T157" s="184">
        <v>279807</v>
      </c>
      <c r="U157" s="184">
        <v>434903.74</v>
      </c>
      <c r="V157" s="184"/>
      <c r="W157" s="256" t="s">
        <v>2897</v>
      </c>
      <c r="X157" s="257"/>
      <c r="Y157" s="259" t="s">
        <v>3227</v>
      </c>
      <c r="Z157" s="193" t="s">
        <v>57</v>
      </c>
    </row>
    <row r="158" spans="1:26" x14ac:dyDescent="0.25">
      <c r="A158" s="189">
        <v>41109</v>
      </c>
      <c r="B158" s="189" t="s">
        <v>2899</v>
      </c>
      <c r="C158" s="190">
        <v>41113</v>
      </c>
      <c r="D158" s="253" t="s">
        <v>2900</v>
      </c>
      <c r="E158" s="190">
        <v>41922</v>
      </c>
      <c r="F158" s="188"/>
      <c r="G158" s="188"/>
      <c r="H158" s="180" t="s">
        <v>2921</v>
      </c>
      <c r="I158" s="255" t="s">
        <v>3248</v>
      </c>
      <c r="J158" s="180"/>
      <c r="K158" s="180">
        <v>327792</v>
      </c>
      <c r="L158" s="188" t="s">
        <v>3249</v>
      </c>
      <c r="M158" s="180" t="s">
        <v>57</v>
      </c>
      <c r="N158" s="184"/>
      <c r="O158" s="191"/>
      <c r="P158" s="180" t="s">
        <v>64</v>
      </c>
      <c r="Q158" s="180" t="s">
        <v>12</v>
      </c>
      <c r="R158" s="184">
        <v>82103.98</v>
      </c>
      <c r="S158" s="184">
        <v>0</v>
      </c>
      <c r="T158" s="184">
        <v>67845</v>
      </c>
      <c r="U158" s="184">
        <v>92407.73</v>
      </c>
      <c r="V158" s="184">
        <v>103386.78</v>
      </c>
      <c r="W158" s="256" t="s">
        <v>2897</v>
      </c>
      <c r="X158" s="257"/>
      <c r="Y158" s="259" t="s">
        <v>3227</v>
      </c>
      <c r="Z158" s="193" t="s">
        <v>57</v>
      </c>
    </row>
    <row r="159" spans="1:26" x14ac:dyDescent="0.25">
      <c r="A159" s="189">
        <v>41109</v>
      </c>
      <c r="B159" s="189" t="s">
        <v>2899</v>
      </c>
      <c r="C159" s="190">
        <v>41113</v>
      </c>
      <c r="D159" s="253" t="s">
        <v>2900</v>
      </c>
      <c r="E159" s="190"/>
      <c r="F159" s="188"/>
      <c r="G159" s="188"/>
      <c r="H159" s="180" t="s">
        <v>2921</v>
      </c>
      <c r="I159" s="255" t="s">
        <v>3250</v>
      </c>
      <c r="J159" s="180"/>
      <c r="K159" s="180">
        <v>272831</v>
      </c>
      <c r="L159" s="188" t="s">
        <v>3251</v>
      </c>
      <c r="M159" s="180" t="s">
        <v>57</v>
      </c>
      <c r="N159" s="184"/>
      <c r="O159" s="191"/>
      <c r="P159" s="180" t="s">
        <v>129</v>
      </c>
      <c r="Q159" s="180" t="s">
        <v>13</v>
      </c>
      <c r="R159" s="184">
        <v>4523.21</v>
      </c>
      <c r="S159" s="184">
        <v>3843</v>
      </c>
      <c r="T159" s="184">
        <v>70953</v>
      </c>
      <c r="U159" s="184">
        <v>91860</v>
      </c>
      <c r="V159" s="184"/>
      <c r="W159" s="256" t="s">
        <v>2897</v>
      </c>
      <c r="X159" s="257"/>
      <c r="Y159" s="259" t="s">
        <v>3227</v>
      </c>
      <c r="Z159" s="193">
        <v>4.1835401698236449E-2</v>
      </c>
    </row>
    <row r="160" spans="1:26" x14ac:dyDescent="0.25">
      <c r="A160" s="189">
        <v>41109</v>
      </c>
      <c r="B160" s="189" t="s">
        <v>2899</v>
      </c>
      <c r="C160" s="190" t="s">
        <v>57</v>
      </c>
      <c r="D160" s="253" t="s">
        <v>2900</v>
      </c>
      <c r="E160" s="190"/>
      <c r="F160" s="188"/>
      <c r="G160" s="188"/>
      <c r="H160" s="180" t="s">
        <v>2938</v>
      </c>
      <c r="I160" s="255" t="s">
        <v>3252</v>
      </c>
      <c r="J160" s="180"/>
      <c r="K160" s="180">
        <v>351357</v>
      </c>
      <c r="L160" s="188" t="s">
        <v>3253</v>
      </c>
      <c r="M160" s="180" t="s">
        <v>57</v>
      </c>
      <c r="N160" s="184"/>
      <c r="O160" s="191"/>
      <c r="P160" s="180" t="s">
        <v>64</v>
      </c>
      <c r="Q160" s="180" t="s">
        <v>12</v>
      </c>
      <c r="R160" s="184">
        <v>28987.16</v>
      </c>
      <c r="S160" s="184">
        <v>34750</v>
      </c>
      <c r="T160" s="184">
        <v>34628</v>
      </c>
      <c r="U160" s="184">
        <v>34750</v>
      </c>
      <c r="V160" s="184"/>
      <c r="W160" s="256" t="s">
        <v>2897</v>
      </c>
      <c r="X160" s="257"/>
      <c r="Y160" s="259" t="s">
        <v>3227</v>
      </c>
      <c r="Z160" s="193">
        <v>1</v>
      </c>
    </row>
    <row r="161" spans="1:26" x14ac:dyDescent="0.25">
      <c r="A161" s="189">
        <v>41109</v>
      </c>
      <c r="B161" s="189" t="s">
        <v>2899</v>
      </c>
      <c r="C161" s="190" t="s">
        <v>57</v>
      </c>
      <c r="D161" s="253" t="s">
        <v>2900</v>
      </c>
      <c r="E161" s="190"/>
      <c r="F161" s="188"/>
      <c r="G161" s="188"/>
      <c r="H161" s="180" t="s">
        <v>2938</v>
      </c>
      <c r="I161" s="255" t="s">
        <v>3254</v>
      </c>
      <c r="J161" s="180"/>
      <c r="K161" s="180">
        <v>335716</v>
      </c>
      <c r="L161" s="188" t="s">
        <v>3255</v>
      </c>
      <c r="M161" s="180" t="s">
        <v>57</v>
      </c>
      <c r="N161" s="184"/>
      <c r="O161" s="191"/>
      <c r="P161" s="180" t="s">
        <v>87</v>
      </c>
      <c r="Q161" s="180" t="s">
        <v>15</v>
      </c>
      <c r="R161" s="184">
        <v>28651.71</v>
      </c>
      <c r="S161" s="184">
        <v>17050</v>
      </c>
      <c r="T161" s="184">
        <v>24343</v>
      </c>
      <c r="U161" s="184">
        <v>34385.68</v>
      </c>
      <c r="V161" s="184"/>
      <c r="W161" s="256" t="s">
        <v>2897</v>
      </c>
      <c r="X161" s="257"/>
      <c r="Y161" s="259" t="s">
        <v>3227</v>
      </c>
      <c r="Z161" s="193">
        <v>0.49584594517252528</v>
      </c>
    </row>
    <row r="162" spans="1:26" x14ac:dyDescent="0.25">
      <c r="A162" s="189">
        <v>41109</v>
      </c>
      <c r="B162" s="189" t="s">
        <v>2899</v>
      </c>
      <c r="C162" s="190" t="s">
        <v>57</v>
      </c>
      <c r="D162" s="253" t="s">
        <v>2900</v>
      </c>
      <c r="E162" s="190">
        <v>41501</v>
      </c>
      <c r="F162" s="188"/>
      <c r="G162" s="188"/>
      <c r="H162" s="180" t="s">
        <v>2938</v>
      </c>
      <c r="I162" s="255" t="s">
        <v>3256</v>
      </c>
      <c r="J162" s="180"/>
      <c r="K162" s="180">
        <v>335687</v>
      </c>
      <c r="L162" s="188" t="s">
        <v>3257</v>
      </c>
      <c r="M162" s="180" t="s">
        <v>57</v>
      </c>
      <c r="N162" s="184"/>
      <c r="O162" s="191"/>
      <c r="P162" s="180" t="s">
        <v>235</v>
      </c>
      <c r="Q162" s="180" t="s">
        <v>12</v>
      </c>
      <c r="R162" s="184">
        <v>17298.37</v>
      </c>
      <c r="S162" s="184">
        <v>0</v>
      </c>
      <c r="T162" s="184">
        <v>14697</v>
      </c>
      <c r="U162" s="184">
        <v>27000</v>
      </c>
      <c r="V162" s="184"/>
      <c r="W162" s="256" t="s">
        <v>2897</v>
      </c>
      <c r="X162" s="257"/>
      <c r="Y162" s="259" t="s">
        <v>3227</v>
      </c>
      <c r="Z162" s="193" t="s">
        <v>57</v>
      </c>
    </row>
    <row r="163" spans="1:26" x14ac:dyDescent="0.25">
      <c r="A163" s="189">
        <v>41109</v>
      </c>
      <c r="B163" s="189" t="s">
        <v>2899</v>
      </c>
      <c r="C163" s="190" t="s">
        <v>57</v>
      </c>
      <c r="D163" s="253" t="s">
        <v>2900</v>
      </c>
      <c r="E163" s="190"/>
      <c r="F163" s="188"/>
      <c r="G163" s="188"/>
      <c r="H163" s="180" t="s">
        <v>2938</v>
      </c>
      <c r="I163" s="255" t="s">
        <v>3258</v>
      </c>
      <c r="J163" s="180"/>
      <c r="K163" s="180">
        <v>335680</v>
      </c>
      <c r="L163" s="188" t="s">
        <v>3259</v>
      </c>
      <c r="M163" s="180" t="s">
        <v>57</v>
      </c>
      <c r="N163" s="184"/>
      <c r="O163" s="191"/>
      <c r="P163" s="180" t="s">
        <v>235</v>
      </c>
      <c r="Q163" s="180" t="s">
        <v>12</v>
      </c>
      <c r="R163" s="184">
        <v>12616.26</v>
      </c>
      <c r="S163" s="184">
        <v>0</v>
      </c>
      <c r="T163" s="184">
        <v>10719</v>
      </c>
      <c r="U163" s="184">
        <v>13877.89</v>
      </c>
      <c r="V163" s="184"/>
      <c r="W163" s="256" t="s">
        <v>2897</v>
      </c>
      <c r="X163" s="257"/>
      <c r="Y163" s="259" t="s">
        <v>3227</v>
      </c>
      <c r="Z163" s="193" t="s">
        <v>57</v>
      </c>
    </row>
    <row r="164" spans="1:26" x14ac:dyDescent="0.25">
      <c r="A164" s="189">
        <v>41109</v>
      </c>
      <c r="B164" s="189" t="s">
        <v>2899</v>
      </c>
      <c r="C164" s="190">
        <v>41204</v>
      </c>
      <c r="D164" s="253" t="s">
        <v>3260</v>
      </c>
      <c r="E164" s="190"/>
      <c r="F164" s="188"/>
      <c r="G164" s="188"/>
      <c r="H164" s="180" t="s">
        <v>2938</v>
      </c>
      <c r="I164" s="255" t="s">
        <v>3261</v>
      </c>
      <c r="J164" s="180"/>
      <c r="K164" s="180">
        <v>327794</v>
      </c>
      <c r="L164" s="188" t="s">
        <v>3262</v>
      </c>
      <c r="M164" s="180" t="s">
        <v>57</v>
      </c>
      <c r="N164" s="184"/>
      <c r="O164" s="191"/>
      <c r="P164" s="180" t="s">
        <v>235</v>
      </c>
      <c r="Q164" s="180" t="s">
        <v>12</v>
      </c>
      <c r="R164" s="184">
        <v>5411.85</v>
      </c>
      <c r="S164" s="184">
        <v>0</v>
      </c>
      <c r="T164" s="184">
        <v>4598</v>
      </c>
      <c r="U164" s="184">
        <v>5953.03</v>
      </c>
      <c r="V164" s="184"/>
      <c r="W164" s="256" t="s">
        <v>2897</v>
      </c>
      <c r="X164" s="257"/>
      <c r="Y164" s="259" t="s">
        <v>3227</v>
      </c>
      <c r="Z164" s="193" t="s">
        <v>57</v>
      </c>
    </row>
    <row r="165" spans="1:26" x14ac:dyDescent="0.25">
      <c r="A165" s="189">
        <v>41115</v>
      </c>
      <c r="B165" s="189" t="s">
        <v>2899</v>
      </c>
      <c r="C165" s="190">
        <v>41120</v>
      </c>
      <c r="D165" s="253" t="s">
        <v>2900</v>
      </c>
      <c r="E165" s="190"/>
      <c r="F165" s="188"/>
      <c r="G165" s="188"/>
      <c r="H165" s="180" t="s">
        <v>2921</v>
      </c>
      <c r="I165" s="255" t="s">
        <v>3263</v>
      </c>
      <c r="J165" s="180"/>
      <c r="K165" s="180">
        <v>279450</v>
      </c>
      <c r="L165" s="188" t="s">
        <v>3264</v>
      </c>
      <c r="M165" s="180" t="s">
        <v>57</v>
      </c>
      <c r="N165" s="184"/>
      <c r="O165" s="191"/>
      <c r="P165" s="180" t="s">
        <v>67</v>
      </c>
      <c r="Q165" s="180" t="s">
        <v>14</v>
      </c>
      <c r="R165" s="184">
        <v>3502.75</v>
      </c>
      <c r="S165" s="184">
        <v>80510</v>
      </c>
      <c r="T165" s="184">
        <v>76126</v>
      </c>
      <c r="U165" s="184">
        <v>98560.33</v>
      </c>
      <c r="V165" s="184"/>
      <c r="W165" s="256" t="s">
        <v>2897</v>
      </c>
      <c r="X165" s="257"/>
      <c r="Y165" s="259" t="s">
        <v>3227</v>
      </c>
      <c r="Z165" s="193">
        <v>0.81686008965270307</v>
      </c>
    </row>
    <row r="166" spans="1:26" x14ac:dyDescent="0.25">
      <c r="A166" s="189">
        <v>41115</v>
      </c>
      <c r="B166" s="189" t="s">
        <v>2899</v>
      </c>
      <c r="C166" s="190">
        <v>41120</v>
      </c>
      <c r="D166" s="253" t="s">
        <v>2900</v>
      </c>
      <c r="E166" s="190">
        <v>41605</v>
      </c>
      <c r="F166" s="188"/>
      <c r="G166" s="188"/>
      <c r="H166" s="180" t="s">
        <v>2921</v>
      </c>
      <c r="I166" s="255" t="s">
        <v>3265</v>
      </c>
      <c r="J166" s="180"/>
      <c r="K166" s="180">
        <v>300836</v>
      </c>
      <c r="L166" s="188" t="s">
        <v>3266</v>
      </c>
      <c r="M166" s="180" t="s">
        <v>57</v>
      </c>
      <c r="N166" s="184"/>
      <c r="O166" s="191"/>
      <c r="P166" s="180" t="s">
        <v>64</v>
      </c>
      <c r="Q166" s="180" t="s">
        <v>12</v>
      </c>
      <c r="R166" s="184">
        <v>75549.7</v>
      </c>
      <c r="S166" s="184">
        <v>0</v>
      </c>
      <c r="T166" s="184">
        <v>62429</v>
      </c>
      <c r="U166" s="184">
        <v>92267.67</v>
      </c>
      <c r="V166" s="184"/>
      <c r="W166" s="256" t="s">
        <v>2897</v>
      </c>
      <c r="X166" s="257"/>
      <c r="Y166" s="259" t="s">
        <v>3227</v>
      </c>
      <c r="Z166" s="193" t="s">
        <v>57</v>
      </c>
    </row>
    <row r="167" spans="1:26" x14ac:dyDescent="0.25">
      <c r="A167" s="189">
        <v>41115</v>
      </c>
      <c r="B167" s="189" t="s">
        <v>2899</v>
      </c>
      <c r="C167" s="190" t="s">
        <v>57</v>
      </c>
      <c r="D167" s="253" t="s">
        <v>2900</v>
      </c>
      <c r="E167" s="190"/>
      <c r="F167" s="188"/>
      <c r="G167" s="188"/>
      <c r="H167" s="180" t="s">
        <v>2938</v>
      </c>
      <c r="I167" s="255" t="s">
        <v>3267</v>
      </c>
      <c r="J167" s="180"/>
      <c r="K167" s="180">
        <v>311135</v>
      </c>
      <c r="L167" s="188" t="s">
        <v>3268</v>
      </c>
      <c r="M167" s="180" t="s">
        <v>57</v>
      </c>
      <c r="N167" s="184"/>
      <c r="O167" s="191"/>
      <c r="P167" s="180" t="s">
        <v>87</v>
      </c>
      <c r="Q167" s="180" t="s">
        <v>15</v>
      </c>
      <c r="R167" s="184">
        <v>40384.050000000003</v>
      </c>
      <c r="S167" s="184">
        <v>0</v>
      </c>
      <c r="T167" s="184">
        <v>34311</v>
      </c>
      <c r="U167" s="184">
        <v>49757.45</v>
      </c>
      <c r="V167" s="184"/>
      <c r="W167" s="256" t="s">
        <v>2897</v>
      </c>
      <c r="X167" s="257"/>
      <c r="Y167" s="259" t="s">
        <v>3227</v>
      </c>
      <c r="Z167" s="193" t="s">
        <v>57</v>
      </c>
    </row>
    <row r="168" spans="1:26" x14ac:dyDescent="0.25">
      <c r="A168" s="189">
        <v>41115</v>
      </c>
      <c r="B168" s="189" t="s">
        <v>2899</v>
      </c>
      <c r="C168" s="190" t="s">
        <v>57</v>
      </c>
      <c r="D168" s="253" t="s">
        <v>2900</v>
      </c>
      <c r="E168" s="190"/>
      <c r="F168" s="188"/>
      <c r="G168" s="188"/>
      <c r="H168" s="180" t="s">
        <v>2938</v>
      </c>
      <c r="I168" s="255" t="s">
        <v>3269</v>
      </c>
      <c r="J168" s="180"/>
      <c r="K168" s="180">
        <v>349481</v>
      </c>
      <c r="L168" s="188" t="s">
        <v>3270</v>
      </c>
      <c r="M168" s="180" t="s">
        <v>57</v>
      </c>
      <c r="N168" s="184"/>
      <c r="O168" s="191"/>
      <c r="P168" s="180" t="s">
        <v>87</v>
      </c>
      <c r="Q168" s="180" t="s">
        <v>15</v>
      </c>
      <c r="R168" s="184">
        <v>20154.169999999998</v>
      </c>
      <c r="S168" s="184">
        <v>4590</v>
      </c>
      <c r="T168" s="184">
        <v>17233</v>
      </c>
      <c r="U168" s="184">
        <v>25038.38</v>
      </c>
      <c r="V168" s="184"/>
      <c r="W168" s="256" t="s">
        <v>2897</v>
      </c>
      <c r="X168" s="257"/>
      <c r="Y168" s="259" t="s">
        <v>3227</v>
      </c>
      <c r="Z168" s="193">
        <v>0.18331856933236096</v>
      </c>
    </row>
    <row r="169" spans="1:26" x14ac:dyDescent="0.25">
      <c r="A169" s="189">
        <v>41115</v>
      </c>
      <c r="B169" s="189" t="s">
        <v>2899</v>
      </c>
      <c r="C169" s="190" t="s">
        <v>57</v>
      </c>
      <c r="D169" s="253" t="s">
        <v>2900</v>
      </c>
      <c r="E169" s="190"/>
      <c r="F169" s="188"/>
      <c r="G169" s="188"/>
      <c r="H169" s="180" t="s">
        <v>2938</v>
      </c>
      <c r="I169" s="255" t="s">
        <v>3271</v>
      </c>
      <c r="J169" s="180"/>
      <c r="K169" s="180">
        <v>310818</v>
      </c>
      <c r="L169" s="188" t="s">
        <v>3272</v>
      </c>
      <c r="M169" s="180" t="s">
        <v>57</v>
      </c>
      <c r="N169" s="184"/>
      <c r="O169" s="191"/>
      <c r="P169" s="180" t="s">
        <v>235</v>
      </c>
      <c r="Q169" s="180" t="s">
        <v>12</v>
      </c>
      <c r="R169" s="184">
        <v>11392.18</v>
      </c>
      <c r="S169" s="184">
        <v>0</v>
      </c>
      <c r="T169" s="184">
        <v>9679</v>
      </c>
      <c r="U169" s="184">
        <v>12531.4</v>
      </c>
      <c r="V169" s="184"/>
      <c r="W169" s="256" t="s">
        <v>2897</v>
      </c>
      <c r="X169" s="257"/>
      <c r="Y169" s="259" t="s">
        <v>3227</v>
      </c>
      <c r="Z169" s="193" t="s">
        <v>57</v>
      </c>
    </row>
    <row r="170" spans="1:26" x14ac:dyDescent="0.25">
      <c r="A170" s="189">
        <v>41115</v>
      </c>
      <c r="B170" s="189" t="s">
        <v>2899</v>
      </c>
      <c r="C170" s="190" t="s">
        <v>57</v>
      </c>
      <c r="D170" s="253" t="s">
        <v>2900</v>
      </c>
      <c r="E170" s="190"/>
      <c r="F170" s="188"/>
      <c r="G170" s="188"/>
      <c r="H170" s="180" t="s">
        <v>2938</v>
      </c>
      <c r="I170" s="255" t="s">
        <v>3273</v>
      </c>
      <c r="J170" s="180"/>
      <c r="K170" s="180">
        <v>294623</v>
      </c>
      <c r="L170" s="188" t="s">
        <v>3274</v>
      </c>
      <c r="M170" s="180" t="s">
        <v>57</v>
      </c>
      <c r="N170" s="184"/>
      <c r="O170" s="191"/>
      <c r="P170" s="180" t="s">
        <v>106</v>
      </c>
      <c r="Q170" s="180" t="s">
        <v>14</v>
      </c>
      <c r="R170" s="184">
        <v>5323.57</v>
      </c>
      <c r="S170" s="184">
        <v>5860</v>
      </c>
      <c r="T170" s="184">
        <v>4523</v>
      </c>
      <c r="U170" s="184">
        <v>5855.93</v>
      </c>
      <c r="V170" s="184"/>
      <c r="W170" s="256" t="s">
        <v>2897</v>
      </c>
      <c r="X170" s="257"/>
      <c r="Y170" s="259" t="s">
        <v>3227</v>
      </c>
      <c r="Z170" s="193">
        <v>1.0006950219691833</v>
      </c>
    </row>
    <row r="171" spans="1:26" x14ac:dyDescent="0.25">
      <c r="A171" s="189">
        <v>41120</v>
      </c>
      <c r="B171" s="189" t="s">
        <v>2899</v>
      </c>
      <c r="C171" s="190">
        <v>41127</v>
      </c>
      <c r="D171" s="253" t="s">
        <v>2913</v>
      </c>
      <c r="E171" s="190"/>
      <c r="F171" s="188"/>
      <c r="G171" s="188"/>
      <c r="H171" s="180" t="s">
        <v>2894</v>
      </c>
      <c r="I171" s="255" t="s">
        <v>3275</v>
      </c>
      <c r="J171" s="180"/>
      <c r="K171" s="180">
        <v>288363</v>
      </c>
      <c r="L171" s="188" t="s">
        <v>3276</v>
      </c>
      <c r="M171" s="180" t="s">
        <v>57</v>
      </c>
      <c r="N171" s="184"/>
      <c r="O171" s="191"/>
      <c r="P171" s="180" t="s">
        <v>79</v>
      </c>
      <c r="Q171" s="180" t="s">
        <v>12</v>
      </c>
      <c r="R171" s="184">
        <v>4950</v>
      </c>
      <c r="S171" s="184">
        <v>113510</v>
      </c>
      <c r="T171" s="184">
        <v>137246</v>
      </c>
      <c r="U171" s="184">
        <v>236912</v>
      </c>
      <c r="V171" s="184"/>
      <c r="W171" s="256" t="s">
        <v>2897</v>
      </c>
      <c r="X171" s="257"/>
      <c r="Y171" s="259" t="s">
        <v>3227</v>
      </c>
      <c r="Z171" s="193">
        <v>0.47912304990882693</v>
      </c>
    </row>
    <row r="172" spans="1:26" x14ac:dyDescent="0.25">
      <c r="A172" s="189">
        <v>41120</v>
      </c>
      <c r="B172" s="189" t="s">
        <v>2899</v>
      </c>
      <c r="C172" s="190">
        <v>41158</v>
      </c>
      <c r="D172" s="253" t="s">
        <v>3050</v>
      </c>
      <c r="E172" s="190"/>
      <c r="F172" s="188"/>
      <c r="G172" s="188"/>
      <c r="H172" s="180" t="s">
        <v>2894</v>
      </c>
      <c r="I172" s="255" t="s">
        <v>3277</v>
      </c>
      <c r="J172" s="180"/>
      <c r="K172" s="180">
        <v>335709</v>
      </c>
      <c r="L172" s="188" t="s">
        <v>3278</v>
      </c>
      <c r="M172" s="180" t="s">
        <v>57</v>
      </c>
      <c r="N172" s="184"/>
      <c r="O172" s="191"/>
      <c r="P172" s="180" t="s">
        <v>79</v>
      </c>
      <c r="Q172" s="180" t="s">
        <v>12</v>
      </c>
      <c r="R172" s="184">
        <v>184652.76</v>
      </c>
      <c r="S172" s="184">
        <v>139220</v>
      </c>
      <c r="T172" s="184">
        <v>157889</v>
      </c>
      <c r="U172" s="184">
        <v>219409.04</v>
      </c>
      <c r="V172" s="184"/>
      <c r="W172" s="256" t="s">
        <v>2897</v>
      </c>
      <c r="X172" s="257"/>
      <c r="Y172" s="259" t="s">
        <v>3227</v>
      </c>
      <c r="Z172" s="193">
        <v>0.63452262495656508</v>
      </c>
    </row>
    <row r="173" spans="1:26" x14ac:dyDescent="0.25">
      <c r="A173" s="189">
        <v>41120</v>
      </c>
      <c r="B173" s="189" t="s">
        <v>2899</v>
      </c>
      <c r="C173" s="190">
        <v>41127</v>
      </c>
      <c r="D173" s="253" t="s">
        <v>2913</v>
      </c>
      <c r="E173" s="190"/>
      <c r="F173" s="188"/>
      <c r="G173" s="188"/>
      <c r="H173" s="180" t="s">
        <v>2921</v>
      </c>
      <c r="I173" s="255" t="s">
        <v>3279</v>
      </c>
      <c r="J173" s="180"/>
      <c r="K173" s="180"/>
      <c r="L173" s="188" t="s">
        <v>3280</v>
      </c>
      <c r="M173" s="180" t="s">
        <v>57</v>
      </c>
      <c r="N173" s="184"/>
      <c r="O173" s="191"/>
      <c r="P173" s="180" t="s">
        <v>79</v>
      </c>
      <c r="Q173" s="180" t="s">
        <v>12</v>
      </c>
      <c r="R173" s="184">
        <v>62651.71</v>
      </c>
      <c r="S173" s="184">
        <v>5590</v>
      </c>
      <c r="T173" s="184">
        <v>53230</v>
      </c>
      <c r="U173" s="184">
        <v>126436.98</v>
      </c>
      <c r="V173" s="184"/>
      <c r="W173" s="256" t="s">
        <v>2897</v>
      </c>
      <c r="X173" s="257"/>
      <c r="Y173" s="259" t="s">
        <v>3227</v>
      </c>
      <c r="Z173" s="193">
        <v>4.4211748809565049E-2</v>
      </c>
    </row>
    <row r="174" spans="1:26" x14ac:dyDescent="0.25">
      <c r="A174" s="189">
        <v>41120</v>
      </c>
      <c r="B174" s="189" t="s">
        <v>2899</v>
      </c>
      <c r="C174" s="190">
        <v>41158</v>
      </c>
      <c r="D174" s="253" t="s">
        <v>3050</v>
      </c>
      <c r="E174" s="190"/>
      <c r="F174" s="188"/>
      <c r="G174" s="188"/>
      <c r="H174" s="180" t="s">
        <v>2921</v>
      </c>
      <c r="I174" s="255" t="s">
        <v>3281</v>
      </c>
      <c r="J174" s="180"/>
      <c r="K174" s="180">
        <v>263917</v>
      </c>
      <c r="L174" s="188" t="s">
        <v>3282</v>
      </c>
      <c r="M174" s="180" t="s">
        <v>57</v>
      </c>
      <c r="N174" s="184"/>
      <c r="O174" s="191"/>
      <c r="P174" s="180" t="s">
        <v>79</v>
      </c>
      <c r="Q174" s="180" t="s">
        <v>12</v>
      </c>
      <c r="R174" s="184">
        <v>83153.2</v>
      </c>
      <c r="S174" s="184"/>
      <c r="T174" s="184">
        <v>68712</v>
      </c>
      <c r="U174" s="184">
        <v>126113.02</v>
      </c>
      <c r="V174" s="184"/>
      <c r="W174" s="256" t="s">
        <v>2897</v>
      </c>
      <c r="X174" s="257"/>
      <c r="Y174" s="259" t="s">
        <v>3227</v>
      </c>
      <c r="Z174" s="193" t="s">
        <v>57</v>
      </c>
    </row>
    <row r="175" spans="1:26" x14ac:dyDescent="0.25">
      <c r="A175" s="189">
        <v>41120</v>
      </c>
      <c r="B175" s="189" t="s">
        <v>2899</v>
      </c>
      <c r="C175" s="190">
        <v>41184</v>
      </c>
      <c r="D175" s="253" t="s">
        <v>3260</v>
      </c>
      <c r="E175" s="190" t="s">
        <v>3283</v>
      </c>
      <c r="F175" s="188"/>
      <c r="G175" s="188"/>
      <c r="H175" s="180" t="s">
        <v>2921</v>
      </c>
      <c r="I175" s="255" t="s">
        <v>3284</v>
      </c>
      <c r="J175" s="180"/>
      <c r="K175" s="180">
        <v>260744</v>
      </c>
      <c r="L175" s="188" t="s">
        <v>3285</v>
      </c>
      <c r="M175" s="180" t="s">
        <v>57</v>
      </c>
      <c r="N175" s="184"/>
      <c r="O175" s="191"/>
      <c r="P175" s="180" t="s">
        <v>79</v>
      </c>
      <c r="Q175" s="180" t="s">
        <v>12</v>
      </c>
      <c r="R175" s="184">
        <v>50425.48</v>
      </c>
      <c r="S175" s="184">
        <v>8970</v>
      </c>
      <c r="T175" s="184">
        <v>66458</v>
      </c>
      <c r="U175" s="184">
        <v>117255.81</v>
      </c>
      <c r="V175" s="184">
        <v>180000</v>
      </c>
      <c r="W175" s="256" t="s">
        <v>2897</v>
      </c>
      <c r="X175" s="257"/>
      <c r="Y175" s="259" t="s">
        <v>3227</v>
      </c>
      <c r="Z175" s="193">
        <v>7.6499407577330286E-2</v>
      </c>
    </row>
    <row r="176" spans="1:26" x14ac:dyDescent="0.25">
      <c r="A176" s="189">
        <v>41120</v>
      </c>
      <c r="B176" s="189" t="s">
        <v>2899</v>
      </c>
      <c r="C176" s="190">
        <v>41127</v>
      </c>
      <c r="D176" s="253" t="s">
        <v>2913</v>
      </c>
      <c r="E176" s="190"/>
      <c r="F176" s="188"/>
      <c r="G176" s="188"/>
      <c r="H176" s="180" t="s">
        <v>2921</v>
      </c>
      <c r="I176" s="255" t="s">
        <v>3286</v>
      </c>
      <c r="J176" s="180"/>
      <c r="K176" s="180">
        <v>278595</v>
      </c>
      <c r="L176" s="188" t="s">
        <v>3287</v>
      </c>
      <c r="M176" s="180" t="s">
        <v>57</v>
      </c>
      <c r="N176" s="184"/>
      <c r="O176" s="191"/>
      <c r="P176" s="180" t="s">
        <v>87</v>
      </c>
      <c r="Q176" s="180" t="s">
        <v>15</v>
      </c>
      <c r="R176" s="184">
        <v>85537.3</v>
      </c>
      <c r="S176" s="184">
        <v>0</v>
      </c>
      <c r="T176" s="184">
        <v>72674</v>
      </c>
      <c r="U176" s="184">
        <v>97974.03</v>
      </c>
      <c r="V176" s="184"/>
      <c r="W176" s="256" t="s">
        <v>2897</v>
      </c>
      <c r="X176" s="257"/>
      <c r="Y176" s="259" t="s">
        <v>3227</v>
      </c>
      <c r="Z176" s="193" t="s">
        <v>57</v>
      </c>
    </row>
    <row r="177" spans="1:26" x14ac:dyDescent="0.25">
      <c r="A177" s="189">
        <v>41120</v>
      </c>
      <c r="B177" s="189" t="s">
        <v>2899</v>
      </c>
      <c r="C177" s="190" t="s">
        <v>57</v>
      </c>
      <c r="D177" s="253" t="s">
        <v>2900</v>
      </c>
      <c r="E177" s="190"/>
      <c r="F177" s="188"/>
      <c r="G177" s="188"/>
      <c r="H177" s="180" t="s">
        <v>2938</v>
      </c>
      <c r="I177" s="255" t="s">
        <v>3288</v>
      </c>
      <c r="J177" s="180"/>
      <c r="K177" s="180">
        <v>281042</v>
      </c>
      <c r="L177" s="188" t="s">
        <v>3289</v>
      </c>
      <c r="M177" s="180" t="s">
        <v>57</v>
      </c>
      <c r="N177" s="184"/>
      <c r="O177" s="191"/>
      <c r="P177" s="180" t="s">
        <v>106</v>
      </c>
      <c r="Q177" s="180" t="s">
        <v>14</v>
      </c>
      <c r="R177" s="184">
        <v>8836.92</v>
      </c>
      <c r="S177" s="184">
        <v>9720</v>
      </c>
      <c r="T177" s="184">
        <v>7508</v>
      </c>
      <c r="U177" s="184">
        <v>18530</v>
      </c>
      <c r="V177" s="184"/>
      <c r="W177" s="256" t="s">
        <v>2897</v>
      </c>
      <c r="X177" s="257"/>
      <c r="Y177" s="259" t="s">
        <v>3227</v>
      </c>
      <c r="Z177" s="193">
        <v>0.52455477603885592</v>
      </c>
    </row>
    <row r="178" spans="1:26" x14ac:dyDescent="0.25">
      <c r="A178" s="189">
        <v>41120</v>
      </c>
      <c r="B178" s="189" t="s">
        <v>2899</v>
      </c>
      <c r="C178" s="190" t="s">
        <v>57</v>
      </c>
      <c r="D178" s="253" t="s">
        <v>2900</v>
      </c>
      <c r="E178" s="190"/>
      <c r="F178" s="188"/>
      <c r="G178" s="188"/>
      <c r="H178" s="180" t="s">
        <v>2938</v>
      </c>
      <c r="I178" s="255" t="s">
        <v>3290</v>
      </c>
      <c r="J178" s="180"/>
      <c r="K178" s="180">
        <v>276965</v>
      </c>
      <c r="L178" s="188" t="s">
        <v>3291</v>
      </c>
      <c r="M178" s="180" t="s">
        <v>57</v>
      </c>
      <c r="N178" s="184"/>
      <c r="O178" s="191"/>
      <c r="P178" s="180" t="s">
        <v>79</v>
      </c>
      <c r="Q178" s="180" t="s">
        <v>12</v>
      </c>
      <c r="R178" s="184">
        <v>2293.9699999999998</v>
      </c>
      <c r="S178" s="184">
        <v>2520</v>
      </c>
      <c r="T178" s="184">
        <v>1949</v>
      </c>
      <c r="U178" s="184">
        <v>2523.37</v>
      </c>
      <c r="V178" s="184"/>
      <c r="W178" s="256" t="s">
        <v>2897</v>
      </c>
      <c r="X178" s="257"/>
      <c r="Y178" s="259" t="s">
        <v>3227</v>
      </c>
      <c r="Z178" s="193">
        <v>0.99866448439983047</v>
      </c>
    </row>
    <row r="179" spans="1:26" x14ac:dyDescent="0.25">
      <c r="A179" s="189">
        <v>41134</v>
      </c>
      <c r="B179" s="189" t="s">
        <v>2899</v>
      </c>
      <c r="C179" s="190" t="s">
        <v>57</v>
      </c>
      <c r="D179" s="253" t="s">
        <v>2913</v>
      </c>
      <c r="E179" s="190"/>
      <c r="F179" s="257"/>
      <c r="G179" s="188"/>
      <c r="H179" s="180" t="s">
        <v>2938</v>
      </c>
      <c r="I179" s="255" t="s">
        <v>3292</v>
      </c>
      <c r="J179" s="180"/>
      <c r="K179" s="180">
        <v>377313</v>
      </c>
      <c r="L179" s="188" t="s">
        <v>3293</v>
      </c>
      <c r="M179" s="180" t="s">
        <v>57</v>
      </c>
      <c r="N179" s="184"/>
      <c r="O179" s="191"/>
      <c r="P179" s="180" t="s">
        <v>14</v>
      </c>
      <c r="Q179" s="180" t="s">
        <v>14</v>
      </c>
      <c r="R179" s="184">
        <v>564.87</v>
      </c>
      <c r="S179" s="184">
        <v>620</v>
      </c>
      <c r="T179" s="184">
        <v>483</v>
      </c>
      <c r="U179" s="184">
        <v>621.36</v>
      </c>
      <c r="V179" s="184"/>
      <c r="W179" s="256" t="s">
        <v>2897</v>
      </c>
      <c r="X179" s="257"/>
      <c r="Y179" s="259" t="s">
        <v>3294</v>
      </c>
      <c r="Z179" s="193">
        <v>0.99781125273593407</v>
      </c>
    </row>
    <row r="180" spans="1:26" x14ac:dyDescent="0.25">
      <c r="A180" s="189">
        <v>41137</v>
      </c>
      <c r="B180" s="189" t="s">
        <v>2899</v>
      </c>
      <c r="C180" s="190">
        <v>41141</v>
      </c>
      <c r="D180" s="253" t="s">
        <v>2913</v>
      </c>
      <c r="E180" s="190"/>
      <c r="F180" s="188"/>
      <c r="G180" s="188"/>
      <c r="H180" s="180" t="s">
        <v>2921</v>
      </c>
      <c r="I180" s="255" t="s">
        <v>3295</v>
      </c>
      <c r="J180" s="180"/>
      <c r="K180" s="180">
        <v>288399</v>
      </c>
      <c r="L180" s="188" t="s">
        <v>3296</v>
      </c>
      <c r="M180" s="180" t="s">
        <v>57</v>
      </c>
      <c r="N180" s="184"/>
      <c r="O180" s="191"/>
      <c r="P180" s="180" t="s">
        <v>79</v>
      </c>
      <c r="Q180" s="180" t="s">
        <v>12</v>
      </c>
      <c r="R180" s="184">
        <v>4950</v>
      </c>
      <c r="S180" s="184">
        <v>31900</v>
      </c>
      <c r="T180" s="184">
        <v>98796</v>
      </c>
      <c r="U180" s="184">
        <v>175100.08</v>
      </c>
      <c r="V180" s="184"/>
      <c r="W180" s="256" t="s">
        <v>2897</v>
      </c>
      <c r="X180" s="257"/>
      <c r="Y180" s="259" t="s">
        <v>3294</v>
      </c>
      <c r="Z180" s="193">
        <v>0.18218152727286019</v>
      </c>
    </row>
    <row r="181" spans="1:26" x14ac:dyDescent="0.25">
      <c r="A181" s="189">
        <v>41137</v>
      </c>
      <c r="B181" s="189" t="s">
        <v>2899</v>
      </c>
      <c r="C181" s="190" t="s">
        <v>57</v>
      </c>
      <c r="D181" s="253" t="s">
        <v>2913</v>
      </c>
      <c r="E181" s="190"/>
      <c r="F181" s="188"/>
      <c r="G181" s="188"/>
      <c r="H181" s="180" t="s">
        <v>2938</v>
      </c>
      <c r="I181" s="255" t="s">
        <v>3297</v>
      </c>
      <c r="J181" s="180"/>
      <c r="K181" s="180">
        <v>380686</v>
      </c>
      <c r="L181" s="188" t="s">
        <v>3298</v>
      </c>
      <c r="M181" s="180" t="s">
        <v>57</v>
      </c>
      <c r="N181" s="184"/>
      <c r="O181" s="191"/>
      <c r="P181" s="180" t="s">
        <v>67</v>
      </c>
      <c r="Q181" s="180" t="s">
        <v>14</v>
      </c>
      <c r="R181" s="184">
        <v>740.3</v>
      </c>
      <c r="S181" s="184">
        <v>810</v>
      </c>
      <c r="T181" s="184">
        <v>633</v>
      </c>
      <c r="U181" s="184">
        <v>814.33</v>
      </c>
      <c r="V181" s="184"/>
      <c r="W181" s="256" t="s">
        <v>2897</v>
      </c>
      <c r="X181" s="257"/>
      <c r="Y181" s="259" t="s">
        <v>3294</v>
      </c>
      <c r="Z181" s="193">
        <v>0.99468274532437706</v>
      </c>
    </row>
    <row r="182" spans="1:26" x14ac:dyDescent="0.25">
      <c r="A182" s="189">
        <v>41138</v>
      </c>
      <c r="B182" s="189" t="s">
        <v>2899</v>
      </c>
      <c r="C182" s="190">
        <v>41141</v>
      </c>
      <c r="D182" s="253" t="s">
        <v>2913</v>
      </c>
      <c r="E182" s="190" t="s">
        <v>3299</v>
      </c>
      <c r="F182" s="200"/>
      <c r="G182" s="188"/>
      <c r="H182" s="180" t="s">
        <v>2894</v>
      </c>
      <c r="I182" s="255" t="s">
        <v>3300</v>
      </c>
      <c r="J182" s="180"/>
      <c r="K182" s="180">
        <v>244729</v>
      </c>
      <c r="L182" s="188" t="s">
        <v>3301</v>
      </c>
      <c r="M182" s="180" t="s">
        <v>57</v>
      </c>
      <c r="N182" s="184"/>
      <c r="O182" s="191"/>
      <c r="P182" s="180" t="s">
        <v>79</v>
      </c>
      <c r="Q182" s="180" t="s">
        <v>12</v>
      </c>
      <c r="R182" s="184">
        <v>173715.06</v>
      </c>
      <c r="S182" s="184"/>
      <c r="T182" s="184">
        <v>143546</v>
      </c>
      <c r="U182" s="184">
        <v>235720.17</v>
      </c>
      <c r="V182" s="184"/>
      <c r="W182" s="256" t="s">
        <v>2897</v>
      </c>
      <c r="X182" s="257"/>
      <c r="Y182" s="259" t="s">
        <v>3294</v>
      </c>
      <c r="Z182" s="193" t="s">
        <v>57</v>
      </c>
    </row>
    <row r="183" spans="1:26" x14ac:dyDescent="0.25">
      <c r="A183" s="189">
        <v>41141</v>
      </c>
      <c r="B183" s="189" t="s">
        <v>2899</v>
      </c>
      <c r="C183" s="190">
        <v>41141</v>
      </c>
      <c r="D183" s="253" t="s">
        <v>2913</v>
      </c>
      <c r="E183" s="190">
        <v>41922</v>
      </c>
      <c r="F183" s="188"/>
      <c r="G183" s="188"/>
      <c r="H183" s="180" t="s">
        <v>2921</v>
      </c>
      <c r="I183" s="255" t="s">
        <v>3302</v>
      </c>
      <c r="J183" s="180"/>
      <c r="K183" s="180">
        <v>303770</v>
      </c>
      <c r="L183" s="188" t="s">
        <v>3303</v>
      </c>
      <c r="M183" s="180" t="s">
        <v>57</v>
      </c>
      <c r="N183" s="184"/>
      <c r="O183" s="191"/>
      <c r="P183" s="180" t="s">
        <v>111</v>
      </c>
      <c r="Q183" s="180" t="s">
        <v>12</v>
      </c>
      <c r="R183" s="184">
        <v>88820.43</v>
      </c>
      <c r="S183" s="184">
        <v>0</v>
      </c>
      <c r="T183" s="184">
        <v>73395</v>
      </c>
      <c r="U183" s="184">
        <v>119000</v>
      </c>
      <c r="V183" s="184">
        <v>127723.67</v>
      </c>
      <c r="W183" s="256" t="s">
        <v>2897</v>
      </c>
      <c r="X183" s="257"/>
      <c r="Y183" s="259" t="s">
        <v>3294</v>
      </c>
      <c r="Z183" s="193" t="s">
        <v>57</v>
      </c>
    </row>
    <row r="184" spans="1:26" x14ac:dyDescent="0.25">
      <c r="A184" s="189">
        <v>41141</v>
      </c>
      <c r="B184" s="189" t="s">
        <v>2899</v>
      </c>
      <c r="C184" s="190">
        <v>41145</v>
      </c>
      <c r="D184" s="253" t="s">
        <v>2913</v>
      </c>
      <c r="E184" s="190"/>
      <c r="F184" s="188"/>
      <c r="G184" s="188"/>
      <c r="H184" s="180" t="s">
        <v>2921</v>
      </c>
      <c r="I184" s="255" t="s">
        <v>3304</v>
      </c>
      <c r="J184" s="180"/>
      <c r="K184" s="180">
        <v>299829</v>
      </c>
      <c r="L184" s="188" t="s">
        <v>3305</v>
      </c>
      <c r="M184" s="180" t="s">
        <v>57</v>
      </c>
      <c r="N184" s="184"/>
      <c r="O184" s="191"/>
      <c r="P184" s="180" t="s">
        <v>133</v>
      </c>
      <c r="Q184" s="180" t="s">
        <v>13</v>
      </c>
      <c r="R184" s="184">
        <v>51836.42</v>
      </c>
      <c r="S184" s="184">
        <v>0</v>
      </c>
      <c r="T184" s="184">
        <v>42834</v>
      </c>
      <c r="U184" s="184">
        <v>70092.460000000006</v>
      </c>
      <c r="V184" s="184"/>
      <c r="W184" s="256" t="s">
        <v>2897</v>
      </c>
      <c r="X184" s="257"/>
      <c r="Y184" s="259" t="s">
        <v>3294</v>
      </c>
      <c r="Z184" s="193" t="s">
        <v>57</v>
      </c>
    </row>
    <row r="185" spans="1:26" x14ac:dyDescent="0.25">
      <c r="A185" s="189">
        <v>41141</v>
      </c>
      <c r="B185" s="189" t="s">
        <v>2899</v>
      </c>
      <c r="C185" s="190" t="s">
        <v>57</v>
      </c>
      <c r="D185" s="253" t="s">
        <v>2913</v>
      </c>
      <c r="E185" s="190"/>
      <c r="F185" s="200"/>
      <c r="G185" s="188"/>
      <c r="H185" s="180" t="s">
        <v>2938</v>
      </c>
      <c r="I185" s="255" t="s">
        <v>3306</v>
      </c>
      <c r="J185" s="180"/>
      <c r="K185" s="180">
        <v>257459</v>
      </c>
      <c r="L185" s="188" t="s">
        <v>3307</v>
      </c>
      <c r="M185" s="180" t="s">
        <v>57</v>
      </c>
      <c r="N185" s="184"/>
      <c r="O185" s="191"/>
      <c r="P185" s="180" t="s">
        <v>64</v>
      </c>
      <c r="Q185" s="180" t="s">
        <v>12</v>
      </c>
      <c r="R185" s="184">
        <v>26613.15</v>
      </c>
      <c r="S185" s="184">
        <v>0</v>
      </c>
      <c r="T185" s="184">
        <v>22611</v>
      </c>
      <c r="U185" s="184">
        <v>32143.26</v>
      </c>
      <c r="V185" s="184"/>
      <c r="W185" s="256" t="s">
        <v>2897</v>
      </c>
      <c r="X185" s="257"/>
      <c r="Y185" s="259" t="s">
        <v>3294</v>
      </c>
      <c r="Z185" s="193" t="s">
        <v>57</v>
      </c>
    </row>
    <row r="186" spans="1:26" x14ac:dyDescent="0.25">
      <c r="A186" s="189">
        <v>41141</v>
      </c>
      <c r="B186" s="189" t="s">
        <v>2899</v>
      </c>
      <c r="C186" s="190" t="s">
        <v>57</v>
      </c>
      <c r="D186" s="253" t="s">
        <v>2913</v>
      </c>
      <c r="E186" s="190"/>
      <c r="F186" s="188"/>
      <c r="G186" s="188"/>
      <c r="H186" s="180" t="s">
        <v>2938</v>
      </c>
      <c r="I186" s="255" t="s">
        <v>3308</v>
      </c>
      <c r="J186" s="180"/>
      <c r="K186" s="180">
        <v>289929</v>
      </c>
      <c r="L186" s="188" t="s">
        <v>3309</v>
      </c>
      <c r="M186" s="180" t="s">
        <v>57</v>
      </c>
      <c r="N186" s="184"/>
      <c r="O186" s="191"/>
      <c r="P186" s="180" t="s">
        <v>106</v>
      </c>
      <c r="Q186" s="180" t="s">
        <v>14</v>
      </c>
      <c r="R186" s="184">
        <v>11406.31</v>
      </c>
      <c r="S186" s="184">
        <v>6950</v>
      </c>
      <c r="T186" s="184">
        <v>9691</v>
      </c>
      <c r="U186" s="184">
        <v>12546.94</v>
      </c>
      <c r="V186" s="184"/>
      <c r="W186" s="256" t="s">
        <v>2897</v>
      </c>
      <c r="X186" s="257"/>
      <c r="Y186" s="259" t="s">
        <v>3294</v>
      </c>
      <c r="Z186" s="193">
        <v>0.55391991991672873</v>
      </c>
    </row>
    <row r="187" spans="1:26" x14ac:dyDescent="0.25">
      <c r="A187" s="189">
        <v>41141</v>
      </c>
      <c r="B187" s="189" t="s">
        <v>2899</v>
      </c>
      <c r="C187" s="190" t="s">
        <v>57</v>
      </c>
      <c r="D187" s="253" t="s">
        <v>2913</v>
      </c>
      <c r="E187" s="190"/>
      <c r="F187" s="188"/>
      <c r="G187" s="188"/>
      <c r="H187" s="180" t="s">
        <v>2938</v>
      </c>
      <c r="I187" s="255" t="s">
        <v>3310</v>
      </c>
      <c r="J187" s="180"/>
      <c r="K187" s="180">
        <v>356359</v>
      </c>
      <c r="L187" s="188" t="s">
        <v>3311</v>
      </c>
      <c r="M187" s="180" t="s">
        <v>57</v>
      </c>
      <c r="N187" s="184"/>
      <c r="O187" s="191"/>
      <c r="P187" s="180" t="s">
        <v>235</v>
      </c>
      <c r="Q187" s="180" t="s">
        <v>12</v>
      </c>
      <c r="R187" s="184">
        <v>8259.01</v>
      </c>
      <c r="S187" s="184">
        <v>9080</v>
      </c>
      <c r="T187" s="184">
        <v>7017</v>
      </c>
      <c r="U187" s="184">
        <v>9084.91</v>
      </c>
      <c r="V187" s="184"/>
      <c r="W187" s="256" t="s">
        <v>2897</v>
      </c>
      <c r="X187" s="257"/>
      <c r="Y187" s="259" t="s">
        <v>3294</v>
      </c>
      <c r="Z187" s="193">
        <v>0.99945954335265841</v>
      </c>
    </row>
    <row r="188" spans="1:26" x14ac:dyDescent="0.25">
      <c r="A188" s="189">
        <v>41141</v>
      </c>
      <c r="B188" s="189" t="s">
        <v>2899</v>
      </c>
      <c r="C188" s="190" t="s">
        <v>57</v>
      </c>
      <c r="D188" s="253" t="s">
        <v>2913</v>
      </c>
      <c r="E188" s="190"/>
      <c r="F188" s="188"/>
      <c r="G188" s="188"/>
      <c r="H188" s="180" t="s">
        <v>2938</v>
      </c>
      <c r="I188" s="255" t="s">
        <v>3312</v>
      </c>
      <c r="J188" s="180"/>
      <c r="K188" s="180">
        <v>335716</v>
      </c>
      <c r="L188" s="188" t="s">
        <v>3313</v>
      </c>
      <c r="M188" s="180" t="s">
        <v>57</v>
      </c>
      <c r="N188" s="184"/>
      <c r="O188" s="191"/>
      <c r="P188" s="180" t="s">
        <v>235</v>
      </c>
      <c r="Q188" s="180" t="s">
        <v>12</v>
      </c>
      <c r="R188" s="184">
        <v>7841.17</v>
      </c>
      <c r="S188" s="184">
        <v>8630</v>
      </c>
      <c r="T188" s="184">
        <v>6662</v>
      </c>
      <c r="U188" s="184">
        <v>8625.2900000000009</v>
      </c>
      <c r="V188" s="184"/>
      <c r="W188" s="256" t="s">
        <v>2897</v>
      </c>
      <c r="X188" s="257"/>
      <c r="Y188" s="259" t="s">
        <v>3294</v>
      </c>
      <c r="Z188" s="193">
        <v>1.0005460685959544</v>
      </c>
    </row>
    <row r="189" spans="1:26" x14ac:dyDescent="0.25">
      <c r="A189" s="189">
        <v>41142</v>
      </c>
      <c r="B189" s="189" t="s">
        <v>2899</v>
      </c>
      <c r="C189" s="190">
        <v>41145</v>
      </c>
      <c r="D189" s="253" t="s">
        <v>2913</v>
      </c>
      <c r="E189" s="190">
        <v>41607</v>
      </c>
      <c r="F189" s="188"/>
      <c r="G189" s="188"/>
      <c r="H189" s="180" t="s">
        <v>2921</v>
      </c>
      <c r="I189" s="255" t="s">
        <v>3314</v>
      </c>
      <c r="J189" s="180"/>
      <c r="K189" s="180">
        <v>280947</v>
      </c>
      <c r="L189" s="188" t="s">
        <v>3315</v>
      </c>
      <c r="M189" s="180" t="s">
        <v>57</v>
      </c>
      <c r="N189" s="184"/>
      <c r="O189" s="191"/>
      <c r="P189" s="180" t="s">
        <v>106</v>
      </c>
      <c r="Q189" s="180" t="s">
        <v>14</v>
      </c>
      <c r="R189" s="184">
        <v>77187.06</v>
      </c>
      <c r="S189" s="184"/>
      <c r="T189" s="184">
        <v>63782</v>
      </c>
      <c r="U189" s="184">
        <v>84905.77</v>
      </c>
      <c r="V189" s="184"/>
      <c r="W189" s="256" t="s">
        <v>2897</v>
      </c>
      <c r="X189" s="257"/>
      <c r="Y189" s="259" t="s">
        <v>3294</v>
      </c>
      <c r="Z189" s="193" t="s">
        <v>57</v>
      </c>
    </row>
    <row r="190" spans="1:26" x14ac:dyDescent="0.25">
      <c r="A190" s="189">
        <v>41143</v>
      </c>
      <c r="B190" s="189" t="s">
        <v>2899</v>
      </c>
      <c r="C190" s="190">
        <v>41158</v>
      </c>
      <c r="D190" s="253" t="s">
        <v>3050</v>
      </c>
      <c r="E190" s="190"/>
      <c r="F190" s="188"/>
      <c r="G190" s="188"/>
      <c r="H190" s="180" t="s">
        <v>2921</v>
      </c>
      <c r="I190" s="255" t="s">
        <v>3316</v>
      </c>
      <c r="J190" s="180"/>
      <c r="K190" s="180">
        <v>272802</v>
      </c>
      <c r="L190" s="188" t="s">
        <v>3317</v>
      </c>
      <c r="M190" s="180" t="s">
        <v>57</v>
      </c>
      <c r="N190" s="184"/>
      <c r="O190" s="191"/>
      <c r="P190" s="180" t="s">
        <v>79</v>
      </c>
      <c r="Q190" s="180" t="s">
        <v>12</v>
      </c>
      <c r="R190" s="184">
        <v>7139</v>
      </c>
      <c r="S190" s="184">
        <v>14040</v>
      </c>
      <c r="T190" s="184">
        <v>7139</v>
      </c>
      <c r="U190" s="184">
        <v>104787</v>
      </c>
      <c r="V190" s="184"/>
      <c r="W190" s="256" t="s">
        <v>2897</v>
      </c>
      <c r="X190" s="257"/>
      <c r="Y190" s="259" t="s">
        <v>3294</v>
      </c>
      <c r="Z190" s="193">
        <v>0.13398608606029375</v>
      </c>
    </row>
    <row r="191" spans="1:26" x14ac:dyDescent="0.25">
      <c r="A191" s="189">
        <v>41143</v>
      </c>
      <c r="B191" s="189" t="s">
        <v>2899</v>
      </c>
      <c r="C191" s="190" t="s">
        <v>57</v>
      </c>
      <c r="D191" s="253" t="s">
        <v>2913</v>
      </c>
      <c r="E191" s="190"/>
      <c r="F191" s="188"/>
      <c r="G191" s="188"/>
      <c r="H191" s="180" t="s">
        <v>2938</v>
      </c>
      <c r="I191" s="255" t="s">
        <v>3318</v>
      </c>
      <c r="J191" s="180"/>
      <c r="K191" s="180">
        <v>247071</v>
      </c>
      <c r="L191" s="188" t="s">
        <v>3319</v>
      </c>
      <c r="M191" s="180" t="s">
        <v>57</v>
      </c>
      <c r="N191" s="184"/>
      <c r="O191" s="191"/>
      <c r="P191" s="180"/>
      <c r="Q191" s="180" t="s">
        <v>12</v>
      </c>
      <c r="R191" s="184">
        <v>31445.91</v>
      </c>
      <c r="S191" s="184">
        <v>0</v>
      </c>
      <c r="T191" s="184">
        <v>26717</v>
      </c>
      <c r="U191" s="184">
        <v>47350</v>
      </c>
      <c r="V191" s="184"/>
      <c r="W191" s="256" t="s">
        <v>2897</v>
      </c>
      <c r="X191" s="257"/>
      <c r="Y191" s="259" t="s">
        <v>3294</v>
      </c>
      <c r="Z191" s="193" t="s">
        <v>57</v>
      </c>
    </row>
    <row r="192" spans="1:26" x14ac:dyDescent="0.25">
      <c r="A192" s="189">
        <v>41143</v>
      </c>
      <c r="B192" s="189" t="s">
        <v>2899</v>
      </c>
      <c r="C192" s="190" t="s">
        <v>57</v>
      </c>
      <c r="D192" s="253" t="s">
        <v>2913</v>
      </c>
      <c r="E192" s="190"/>
      <c r="F192" s="188"/>
      <c r="G192" s="188"/>
      <c r="H192" s="180" t="s">
        <v>2938</v>
      </c>
      <c r="I192" s="255" t="s">
        <v>3320</v>
      </c>
      <c r="J192" s="180"/>
      <c r="K192" s="180">
        <v>351111</v>
      </c>
      <c r="L192" s="188" t="s">
        <v>3321</v>
      </c>
      <c r="M192" s="180" t="s">
        <v>57</v>
      </c>
      <c r="N192" s="184"/>
      <c r="O192" s="191"/>
      <c r="P192" s="180" t="s">
        <v>64</v>
      </c>
      <c r="Q192" s="180" t="s">
        <v>12</v>
      </c>
      <c r="R192" s="184">
        <v>25363.16</v>
      </c>
      <c r="S192" s="184">
        <v>0</v>
      </c>
      <c r="T192" s="184">
        <v>21687</v>
      </c>
      <c r="U192" s="184">
        <v>33234.480000000003</v>
      </c>
      <c r="V192" s="184"/>
      <c r="W192" s="256" t="s">
        <v>2897</v>
      </c>
      <c r="X192" s="257"/>
      <c r="Y192" s="259" t="s">
        <v>3294</v>
      </c>
      <c r="Z192" s="193" t="s">
        <v>57</v>
      </c>
    </row>
    <row r="193" spans="1:26" x14ac:dyDescent="0.25">
      <c r="A193" s="189">
        <v>41143</v>
      </c>
      <c r="B193" s="189" t="s">
        <v>2899</v>
      </c>
      <c r="C193" s="190" t="s">
        <v>57</v>
      </c>
      <c r="D193" s="253" t="s">
        <v>2913</v>
      </c>
      <c r="E193" s="190"/>
      <c r="F193" s="188"/>
      <c r="G193" s="188"/>
      <c r="H193" s="180" t="s">
        <v>2938</v>
      </c>
      <c r="I193" s="255" t="s">
        <v>3322</v>
      </c>
      <c r="J193" s="180"/>
      <c r="K193" s="180">
        <v>306889</v>
      </c>
      <c r="L193" s="188" t="s">
        <v>3323</v>
      </c>
      <c r="M193" s="180" t="s">
        <v>57</v>
      </c>
      <c r="N193" s="184"/>
      <c r="O193" s="191"/>
      <c r="P193" s="180" t="s">
        <v>64</v>
      </c>
      <c r="Q193" s="180" t="s">
        <v>12</v>
      </c>
      <c r="R193" s="184">
        <v>24195.99</v>
      </c>
      <c r="S193" s="184">
        <v>1020</v>
      </c>
      <c r="T193" s="184">
        <v>20689</v>
      </c>
      <c r="U193" s="184">
        <v>31950</v>
      </c>
      <c r="V193" s="184"/>
      <c r="W193" s="256" t="s">
        <v>2897</v>
      </c>
      <c r="X193" s="257"/>
      <c r="Y193" s="259" t="s">
        <v>3294</v>
      </c>
      <c r="Z193" s="193">
        <v>3.1924882629107983E-2</v>
      </c>
    </row>
    <row r="194" spans="1:26" x14ac:dyDescent="0.25">
      <c r="A194" s="189">
        <v>41143</v>
      </c>
      <c r="B194" s="189" t="s">
        <v>2899</v>
      </c>
      <c r="C194" s="190" t="s">
        <v>57</v>
      </c>
      <c r="D194" s="253" t="s">
        <v>2913</v>
      </c>
      <c r="E194" s="190" t="s">
        <v>3324</v>
      </c>
      <c r="F194" s="188"/>
      <c r="G194" s="188"/>
      <c r="H194" s="180" t="s">
        <v>2938</v>
      </c>
      <c r="I194" s="255" t="s">
        <v>3325</v>
      </c>
      <c r="J194" s="180"/>
      <c r="K194" s="180">
        <v>247101</v>
      </c>
      <c r="L194" s="188" t="s">
        <v>3326</v>
      </c>
      <c r="M194" s="180" t="s">
        <v>57</v>
      </c>
      <c r="N194" s="184"/>
      <c r="O194" s="191"/>
      <c r="P194" s="180" t="s">
        <v>106</v>
      </c>
      <c r="Q194" s="180" t="s">
        <v>14</v>
      </c>
      <c r="R194" s="184">
        <v>8174.27</v>
      </c>
      <c r="S194" s="184">
        <v>8990</v>
      </c>
      <c r="T194" s="184">
        <v>6945</v>
      </c>
      <c r="U194" s="184">
        <v>25000</v>
      </c>
      <c r="V194" s="184"/>
      <c r="W194" s="256" t="s">
        <v>2897</v>
      </c>
      <c r="X194" s="257"/>
      <c r="Y194" s="259" t="s">
        <v>3294</v>
      </c>
      <c r="Z194" s="193">
        <v>0.35959999999999998</v>
      </c>
    </row>
    <row r="195" spans="1:26" x14ac:dyDescent="0.25">
      <c r="A195" s="189">
        <v>41143</v>
      </c>
      <c r="B195" s="189" t="s">
        <v>2899</v>
      </c>
      <c r="C195" s="190" t="s">
        <v>57</v>
      </c>
      <c r="D195" s="253" t="s">
        <v>2913</v>
      </c>
      <c r="E195" s="190"/>
      <c r="F195" s="188"/>
      <c r="G195" s="188"/>
      <c r="H195" s="180" t="s">
        <v>2938</v>
      </c>
      <c r="I195" s="255" t="s">
        <v>3327</v>
      </c>
      <c r="J195" s="180"/>
      <c r="K195" s="180">
        <v>342415</v>
      </c>
      <c r="L195" s="188" t="s">
        <v>3328</v>
      </c>
      <c r="M195" s="180" t="s">
        <v>57</v>
      </c>
      <c r="N195" s="184"/>
      <c r="O195" s="191"/>
      <c r="P195" s="180" t="s">
        <v>106</v>
      </c>
      <c r="Q195" s="180" t="s">
        <v>14</v>
      </c>
      <c r="R195" s="184">
        <v>19175.29</v>
      </c>
      <c r="S195" s="184">
        <v>20200</v>
      </c>
      <c r="T195" s="184">
        <v>16396</v>
      </c>
      <c r="U195" s="184">
        <v>21092.81</v>
      </c>
      <c r="V195" s="184"/>
      <c r="W195" s="256" t="s">
        <v>2897</v>
      </c>
      <c r="X195" s="257"/>
      <c r="Y195" s="259" t="s">
        <v>3294</v>
      </c>
      <c r="Z195" s="193">
        <v>0.95767230634514788</v>
      </c>
    </row>
    <row r="196" spans="1:26" x14ac:dyDescent="0.25">
      <c r="A196" s="189">
        <v>41143</v>
      </c>
      <c r="B196" s="189" t="s">
        <v>2899</v>
      </c>
      <c r="C196" s="190" t="s">
        <v>57</v>
      </c>
      <c r="D196" s="253" t="s">
        <v>2913</v>
      </c>
      <c r="E196" s="190">
        <v>41501</v>
      </c>
      <c r="F196" s="188"/>
      <c r="G196" s="188"/>
      <c r="H196" s="180" t="s">
        <v>2938</v>
      </c>
      <c r="I196" s="255" t="s">
        <v>3329</v>
      </c>
      <c r="J196" s="180"/>
      <c r="K196" s="180">
        <v>351336</v>
      </c>
      <c r="L196" s="188" t="s">
        <v>3330</v>
      </c>
      <c r="M196" s="180" t="s">
        <v>57</v>
      </c>
      <c r="N196" s="184"/>
      <c r="O196" s="191"/>
      <c r="P196" s="180" t="s">
        <v>3140</v>
      </c>
      <c r="Q196" s="180" t="s">
        <v>21</v>
      </c>
      <c r="R196" s="184">
        <v>7655.61</v>
      </c>
      <c r="S196" s="184">
        <v>4660</v>
      </c>
      <c r="T196" s="184">
        <v>6546</v>
      </c>
      <c r="U196" s="184">
        <v>13000</v>
      </c>
      <c r="V196" s="184"/>
      <c r="W196" s="256" t="s">
        <v>2897</v>
      </c>
      <c r="X196" s="257"/>
      <c r="Y196" s="259" t="s">
        <v>3294</v>
      </c>
      <c r="Z196" s="193">
        <v>0.35846153846153844</v>
      </c>
    </row>
    <row r="197" spans="1:26" x14ac:dyDescent="0.25">
      <c r="A197" s="189">
        <v>41143</v>
      </c>
      <c r="B197" s="189" t="s">
        <v>2899</v>
      </c>
      <c r="C197" s="190" t="s">
        <v>57</v>
      </c>
      <c r="D197" s="253" t="s">
        <v>2913</v>
      </c>
      <c r="E197" s="190"/>
      <c r="F197" s="188"/>
      <c r="G197" s="188"/>
      <c r="H197" s="180" t="s">
        <v>2938</v>
      </c>
      <c r="I197" s="255" t="s">
        <v>3331</v>
      </c>
      <c r="J197" s="180"/>
      <c r="K197" s="180">
        <v>359083</v>
      </c>
      <c r="L197" s="188" t="s">
        <v>3332</v>
      </c>
      <c r="M197" s="180" t="s">
        <v>57</v>
      </c>
      <c r="N197" s="184"/>
      <c r="O197" s="191"/>
      <c r="P197" s="180" t="s">
        <v>129</v>
      </c>
      <c r="Q197" s="180" t="s">
        <v>13</v>
      </c>
      <c r="R197" s="184">
        <v>6043.89</v>
      </c>
      <c r="S197" s="184">
        <v>2890</v>
      </c>
      <c r="T197" s="184">
        <v>5135</v>
      </c>
      <c r="U197" s="184">
        <v>6648.28</v>
      </c>
      <c r="V197" s="184"/>
      <c r="W197" s="256" t="s">
        <v>2897</v>
      </c>
      <c r="X197" s="257"/>
      <c r="Y197" s="259" t="s">
        <v>3294</v>
      </c>
      <c r="Z197" s="193">
        <v>0.4346988995650003</v>
      </c>
    </row>
    <row r="198" spans="1:26" x14ac:dyDescent="0.25">
      <c r="A198" s="189">
        <v>41143</v>
      </c>
      <c r="B198" s="189" t="s">
        <v>2899</v>
      </c>
      <c r="C198" s="190" t="s">
        <v>57</v>
      </c>
      <c r="D198" s="253" t="s">
        <v>2913</v>
      </c>
      <c r="E198" s="190"/>
      <c r="F198" s="188"/>
      <c r="G198" s="188"/>
      <c r="H198" s="180" t="s">
        <v>2938</v>
      </c>
      <c r="I198" s="255" t="s">
        <v>3333</v>
      </c>
      <c r="J198" s="180"/>
      <c r="K198" s="180">
        <v>363759</v>
      </c>
      <c r="L198" s="188" t="s">
        <v>3334</v>
      </c>
      <c r="M198" s="180" t="s">
        <v>57</v>
      </c>
      <c r="N198" s="184"/>
      <c r="O198" s="191"/>
      <c r="P198" s="180" t="s">
        <v>67</v>
      </c>
      <c r="Q198" s="180" t="s">
        <v>14</v>
      </c>
      <c r="R198" s="184">
        <v>5186.87</v>
      </c>
      <c r="S198" s="184">
        <v>5710</v>
      </c>
      <c r="T198" s="184">
        <v>4406.8599999999997</v>
      </c>
      <c r="U198" s="184">
        <v>5705.56</v>
      </c>
      <c r="V198" s="184"/>
      <c r="W198" s="256" t="s">
        <v>2897</v>
      </c>
      <c r="X198" s="257"/>
      <c r="Y198" s="259" t="s">
        <v>3294</v>
      </c>
      <c r="Z198" s="193">
        <v>1.0007781882935241</v>
      </c>
    </row>
    <row r="199" spans="1:26" x14ac:dyDescent="0.25">
      <c r="A199" s="189">
        <v>41145</v>
      </c>
      <c r="B199" s="189" t="s">
        <v>2899</v>
      </c>
      <c r="C199" s="190">
        <v>41149</v>
      </c>
      <c r="D199" s="253" t="s">
        <v>2913</v>
      </c>
      <c r="E199" s="190"/>
      <c r="F199" s="200"/>
      <c r="G199" s="188"/>
      <c r="H199" s="180" t="s">
        <v>2921</v>
      </c>
      <c r="I199" s="255" t="s">
        <v>3335</v>
      </c>
      <c r="J199" s="180"/>
      <c r="K199" s="180">
        <v>327796</v>
      </c>
      <c r="L199" s="188" t="s">
        <v>3336</v>
      </c>
      <c r="M199" s="180" t="s">
        <v>57</v>
      </c>
      <c r="N199" s="184"/>
      <c r="O199" s="191"/>
      <c r="P199" s="180" t="s">
        <v>13</v>
      </c>
      <c r="Q199" s="180" t="s">
        <v>13</v>
      </c>
      <c r="R199" s="184">
        <v>112363.07</v>
      </c>
      <c r="S199" s="184"/>
      <c r="T199" s="184">
        <v>92849</v>
      </c>
      <c r="U199" s="184">
        <v>152051.98000000001</v>
      </c>
      <c r="V199" s="184"/>
      <c r="W199" s="256" t="s">
        <v>2897</v>
      </c>
      <c r="X199" s="257"/>
      <c r="Y199" s="259" t="s">
        <v>3294</v>
      </c>
      <c r="Z199" s="193" t="s">
        <v>57</v>
      </c>
    </row>
    <row r="200" spans="1:26" x14ac:dyDescent="0.25">
      <c r="A200" s="189">
        <v>41145</v>
      </c>
      <c r="B200" s="189" t="s">
        <v>2899</v>
      </c>
      <c r="C200" s="190" t="s">
        <v>57</v>
      </c>
      <c r="D200" s="253" t="s">
        <v>2913</v>
      </c>
      <c r="E200" s="190"/>
      <c r="F200" s="188"/>
      <c r="G200" s="188"/>
      <c r="H200" s="180" t="s">
        <v>2938</v>
      </c>
      <c r="I200" s="255" t="s">
        <v>3337</v>
      </c>
      <c r="J200" s="180"/>
      <c r="K200" s="180">
        <v>387199</v>
      </c>
      <c r="L200" s="188" t="s">
        <v>3338</v>
      </c>
      <c r="M200" s="180" t="s">
        <v>57</v>
      </c>
      <c r="N200" s="184"/>
      <c r="O200" s="191"/>
      <c r="P200" s="180" t="s">
        <v>67</v>
      </c>
      <c r="Q200" s="180" t="s">
        <v>14</v>
      </c>
      <c r="R200" s="184">
        <v>6139.93</v>
      </c>
      <c r="S200" s="184">
        <v>6750</v>
      </c>
      <c r="T200" s="184">
        <v>5250</v>
      </c>
      <c r="U200" s="184">
        <v>6753.92</v>
      </c>
      <c r="V200" s="184"/>
      <c r="W200" s="256" t="s">
        <v>2897</v>
      </c>
      <c r="X200" s="257"/>
      <c r="Y200" s="259" t="s">
        <v>3294</v>
      </c>
      <c r="Z200" s="193">
        <v>0.99941959632332034</v>
      </c>
    </row>
    <row r="201" spans="1:26" x14ac:dyDescent="0.25">
      <c r="A201" s="189">
        <v>41145</v>
      </c>
      <c r="B201" s="189" t="s">
        <v>2899</v>
      </c>
      <c r="C201" s="190" t="s">
        <v>57</v>
      </c>
      <c r="D201" s="253" t="s">
        <v>2913</v>
      </c>
      <c r="E201" s="190"/>
      <c r="F201" s="188"/>
      <c r="G201" s="188"/>
      <c r="H201" s="180" t="s">
        <v>2938</v>
      </c>
      <c r="I201" s="255" t="s">
        <v>3339</v>
      </c>
      <c r="J201" s="180"/>
      <c r="K201" s="180">
        <v>38720</v>
      </c>
      <c r="L201" s="188" t="s">
        <v>3340</v>
      </c>
      <c r="M201" s="180" t="s">
        <v>57</v>
      </c>
      <c r="N201" s="184"/>
      <c r="O201" s="191"/>
      <c r="P201" s="180" t="s">
        <v>67</v>
      </c>
      <c r="Q201" s="180" t="s">
        <v>14</v>
      </c>
      <c r="R201" s="184">
        <v>3771.67</v>
      </c>
      <c r="S201" s="184">
        <v>4150</v>
      </c>
      <c r="T201" s="184">
        <v>3225</v>
      </c>
      <c r="U201" s="184">
        <v>4148.84</v>
      </c>
      <c r="V201" s="184"/>
      <c r="W201" s="256" t="s">
        <v>2897</v>
      </c>
      <c r="X201" s="257"/>
      <c r="Y201" s="259" t="s">
        <v>3294</v>
      </c>
      <c r="Z201" s="193">
        <v>1.0002795962244868</v>
      </c>
    </row>
    <row r="202" spans="1:26" x14ac:dyDescent="0.25">
      <c r="A202" s="189">
        <v>41145</v>
      </c>
      <c r="B202" s="189" t="s">
        <v>2899</v>
      </c>
      <c r="C202" s="190" t="s">
        <v>57</v>
      </c>
      <c r="D202" s="253" t="s">
        <v>2913</v>
      </c>
      <c r="E202" s="190"/>
      <c r="F202" s="188"/>
      <c r="G202" s="188"/>
      <c r="H202" s="180" t="s">
        <v>2938</v>
      </c>
      <c r="I202" s="255" t="s">
        <v>3341</v>
      </c>
      <c r="J202" s="180"/>
      <c r="K202" s="180">
        <v>387197</v>
      </c>
      <c r="L202" s="188" t="s">
        <v>3342</v>
      </c>
      <c r="M202" s="180" t="s">
        <v>57</v>
      </c>
      <c r="N202" s="184"/>
      <c r="O202" s="191"/>
      <c r="P202" s="180" t="s">
        <v>67</v>
      </c>
      <c r="Q202" s="180" t="s">
        <v>14</v>
      </c>
      <c r="R202" s="184">
        <v>3503.81</v>
      </c>
      <c r="S202" s="184">
        <v>3850</v>
      </c>
      <c r="T202" s="184">
        <v>2995.96</v>
      </c>
      <c r="U202" s="184">
        <v>3854.19</v>
      </c>
      <c r="V202" s="184"/>
      <c r="W202" s="256" t="s">
        <v>2897</v>
      </c>
      <c r="X202" s="257"/>
      <c r="Y202" s="259" t="s">
        <v>3294</v>
      </c>
      <c r="Z202" s="193">
        <v>0.99891287144639984</v>
      </c>
    </row>
    <row r="203" spans="1:26" x14ac:dyDescent="0.25">
      <c r="A203" s="189">
        <v>41145</v>
      </c>
      <c r="B203" s="189" t="s">
        <v>2899</v>
      </c>
      <c r="C203" s="190" t="s">
        <v>57</v>
      </c>
      <c r="D203" s="253" t="s">
        <v>2913</v>
      </c>
      <c r="E203" s="190"/>
      <c r="F203" s="188"/>
      <c r="G203" s="188"/>
      <c r="H203" s="180" t="s">
        <v>2938</v>
      </c>
      <c r="I203" s="255" t="s">
        <v>3343</v>
      </c>
      <c r="J203" s="180"/>
      <c r="K203" s="180">
        <v>387198</v>
      </c>
      <c r="L203" s="188" t="s">
        <v>3344</v>
      </c>
      <c r="M203" s="180" t="s">
        <v>57</v>
      </c>
      <c r="N203" s="184"/>
      <c r="O203" s="191"/>
      <c r="P203" s="180" t="s">
        <v>67</v>
      </c>
      <c r="Q203" s="180" t="s">
        <v>14</v>
      </c>
      <c r="R203" s="184">
        <v>3441.87</v>
      </c>
      <c r="S203" s="184">
        <v>3790</v>
      </c>
      <c r="T203" s="184">
        <v>2943</v>
      </c>
      <c r="U203" s="184">
        <v>3786.05</v>
      </c>
      <c r="V203" s="184"/>
      <c r="W203" s="256" t="s">
        <v>2897</v>
      </c>
      <c r="X203" s="257"/>
      <c r="Y203" s="259" t="s">
        <v>3294</v>
      </c>
      <c r="Z203" s="193">
        <v>1.0010433037070297</v>
      </c>
    </row>
    <row r="204" spans="1:26" x14ac:dyDescent="0.25">
      <c r="A204" s="189">
        <v>41145</v>
      </c>
      <c r="B204" s="189" t="s">
        <v>2899</v>
      </c>
      <c r="C204" s="190" t="s">
        <v>57</v>
      </c>
      <c r="D204" s="253" t="s">
        <v>2913</v>
      </c>
      <c r="E204" s="190"/>
      <c r="F204" s="188"/>
      <c r="G204" s="188"/>
      <c r="H204" s="180" t="s">
        <v>2938</v>
      </c>
      <c r="I204" s="255" t="s">
        <v>3345</v>
      </c>
      <c r="J204" s="180"/>
      <c r="K204" s="180">
        <v>387202</v>
      </c>
      <c r="L204" s="188" t="s">
        <v>3346</v>
      </c>
      <c r="M204" s="180" t="s">
        <v>57</v>
      </c>
      <c r="N204" s="184"/>
      <c r="O204" s="191"/>
      <c r="P204" s="180" t="s">
        <v>67</v>
      </c>
      <c r="Q204" s="180" t="s">
        <v>14</v>
      </c>
      <c r="R204" s="184">
        <v>3117.91</v>
      </c>
      <c r="S204" s="184">
        <v>3430</v>
      </c>
      <c r="T204" s="184">
        <v>2666</v>
      </c>
      <c r="U204" s="184">
        <v>3429.71</v>
      </c>
      <c r="V204" s="184"/>
      <c r="W204" s="256" t="s">
        <v>2897</v>
      </c>
      <c r="X204" s="257"/>
      <c r="Y204" s="259" t="s">
        <v>3294</v>
      </c>
      <c r="Z204" s="193">
        <v>1.0000845552539428</v>
      </c>
    </row>
    <row r="205" spans="1:26" x14ac:dyDescent="0.25">
      <c r="A205" s="189">
        <v>41152</v>
      </c>
      <c r="B205" s="189" t="s">
        <v>2899</v>
      </c>
      <c r="C205" s="190">
        <v>41442</v>
      </c>
      <c r="D205" s="253" t="s">
        <v>3347</v>
      </c>
      <c r="E205" s="190"/>
      <c r="F205" s="175"/>
      <c r="G205" s="188"/>
      <c r="H205" s="180" t="s">
        <v>2894</v>
      </c>
      <c r="I205" s="255" t="s">
        <v>3348</v>
      </c>
      <c r="J205" s="180"/>
      <c r="K205" s="180">
        <v>266526</v>
      </c>
      <c r="L205" s="188" t="s">
        <v>3349</v>
      </c>
      <c r="M205" s="180" t="s">
        <v>57</v>
      </c>
      <c r="N205" s="184"/>
      <c r="O205" s="191"/>
      <c r="P205" s="180" t="s">
        <v>79</v>
      </c>
      <c r="Q205" s="180" t="s">
        <v>12</v>
      </c>
      <c r="R205" s="184">
        <v>466226.46</v>
      </c>
      <c r="S205" s="184">
        <v>0</v>
      </c>
      <c r="T205" s="184">
        <v>385257</v>
      </c>
      <c r="U205" s="184">
        <v>584731.91</v>
      </c>
      <c r="V205" s="184"/>
      <c r="W205" s="256" t="s">
        <v>2897</v>
      </c>
      <c r="X205" s="257"/>
      <c r="Y205" s="259" t="s">
        <v>3294</v>
      </c>
      <c r="Z205" s="193" t="s">
        <v>57</v>
      </c>
    </row>
    <row r="206" spans="1:26" x14ac:dyDescent="0.25">
      <c r="A206" s="189">
        <v>41152</v>
      </c>
      <c r="B206" s="189" t="s">
        <v>2899</v>
      </c>
      <c r="C206" s="190">
        <v>41516</v>
      </c>
      <c r="D206" s="253" t="s">
        <v>3350</v>
      </c>
      <c r="E206" s="190" t="s">
        <v>3351</v>
      </c>
      <c r="F206" s="188"/>
      <c r="G206" s="188"/>
      <c r="H206" s="180" t="s">
        <v>2894</v>
      </c>
      <c r="I206" s="255" t="s">
        <v>3352</v>
      </c>
      <c r="J206" s="180"/>
      <c r="K206" s="180">
        <v>279474</v>
      </c>
      <c r="L206" s="188" t="s">
        <v>3353</v>
      </c>
      <c r="M206" s="180" t="s">
        <v>57</v>
      </c>
      <c r="N206" s="184"/>
      <c r="O206" s="191"/>
      <c r="P206" s="180" t="s">
        <v>79</v>
      </c>
      <c r="Q206" s="180" t="s">
        <v>12</v>
      </c>
      <c r="R206" s="184">
        <v>417621.2</v>
      </c>
      <c r="S206" s="184"/>
      <c r="T206" s="184">
        <v>345093</v>
      </c>
      <c r="U206" s="184">
        <v>491041.32</v>
      </c>
      <c r="V206" s="184">
        <v>568000</v>
      </c>
      <c r="W206" s="256" t="s">
        <v>2897</v>
      </c>
      <c r="X206" s="257"/>
      <c r="Y206" s="259" t="s">
        <v>3294</v>
      </c>
      <c r="Z206" s="193" t="s">
        <v>57</v>
      </c>
    </row>
    <row r="207" spans="1:26" x14ac:dyDescent="0.25">
      <c r="A207" s="189">
        <v>41152</v>
      </c>
      <c r="B207" s="189" t="s">
        <v>2899</v>
      </c>
      <c r="C207" s="190" t="s">
        <v>3127</v>
      </c>
      <c r="D207" s="253" t="s">
        <v>3127</v>
      </c>
      <c r="E207" s="190">
        <v>41922</v>
      </c>
      <c r="F207" s="188"/>
      <c r="G207" s="188"/>
      <c r="H207" s="180" t="s">
        <v>2921</v>
      </c>
      <c r="I207" s="255" t="s">
        <v>3354</v>
      </c>
      <c r="J207" s="180"/>
      <c r="K207" s="180">
        <v>247095</v>
      </c>
      <c r="L207" s="188" t="s">
        <v>3355</v>
      </c>
      <c r="M207" s="180" t="s">
        <v>57</v>
      </c>
      <c r="N207" s="184"/>
      <c r="O207" s="191"/>
      <c r="P207" s="180" t="s">
        <v>3356</v>
      </c>
      <c r="Q207" s="180" t="s">
        <v>12</v>
      </c>
      <c r="R207" s="184">
        <v>73356.87</v>
      </c>
      <c r="S207" s="184"/>
      <c r="T207" s="184">
        <v>60617</v>
      </c>
      <c r="U207" s="184">
        <v>114100</v>
      </c>
      <c r="V207" s="184">
        <v>114743.06</v>
      </c>
      <c r="W207" s="256" t="s">
        <v>2903</v>
      </c>
      <c r="X207" s="257"/>
      <c r="Y207" s="259" t="s">
        <v>3294</v>
      </c>
      <c r="Z207" s="193" t="s">
        <v>57</v>
      </c>
    </row>
    <row r="208" spans="1:26" x14ac:dyDescent="0.25">
      <c r="A208" s="177">
        <v>41152</v>
      </c>
      <c r="B208" s="189" t="s">
        <v>2899</v>
      </c>
      <c r="C208" s="190" t="s">
        <v>536</v>
      </c>
      <c r="D208" s="253" t="e">
        <v>#VALUE!</v>
      </c>
      <c r="E208" s="190">
        <v>41501</v>
      </c>
      <c r="F208" s="188"/>
      <c r="G208" s="188"/>
      <c r="H208" s="180" t="s">
        <v>2921</v>
      </c>
      <c r="I208" s="255" t="s">
        <v>3357</v>
      </c>
      <c r="J208" s="180" t="s">
        <v>2903</v>
      </c>
      <c r="K208" s="180">
        <v>257577</v>
      </c>
      <c r="L208" s="188" t="s">
        <v>3358</v>
      </c>
      <c r="M208" s="180" t="s">
        <v>57</v>
      </c>
      <c r="N208" s="184"/>
      <c r="O208" s="191"/>
      <c r="P208" s="180" t="s">
        <v>64</v>
      </c>
      <c r="Q208" s="180" t="s">
        <v>12</v>
      </c>
      <c r="R208" s="184">
        <v>44697.63</v>
      </c>
      <c r="S208" s="184">
        <v>0</v>
      </c>
      <c r="T208" s="184">
        <v>36935</v>
      </c>
      <c r="U208" s="184">
        <v>58330.39</v>
      </c>
      <c r="V208" s="184"/>
      <c r="W208" s="256" t="s">
        <v>2897</v>
      </c>
      <c r="X208" s="257"/>
      <c r="Y208" s="259" t="s">
        <v>3294</v>
      </c>
      <c r="Z208" s="193" t="s">
        <v>57</v>
      </c>
    </row>
    <row r="209" spans="1:26" x14ac:dyDescent="0.25">
      <c r="A209" s="189">
        <v>41152</v>
      </c>
      <c r="B209" s="189" t="s">
        <v>2899</v>
      </c>
      <c r="C209" s="190" t="s">
        <v>57</v>
      </c>
      <c r="D209" s="253" t="s">
        <v>2913</v>
      </c>
      <c r="E209" s="190"/>
      <c r="F209" s="188"/>
      <c r="G209" s="188"/>
      <c r="H209" s="180" t="s">
        <v>2938</v>
      </c>
      <c r="I209" s="255" t="s">
        <v>3359</v>
      </c>
      <c r="J209" s="180"/>
      <c r="K209" s="180">
        <v>375768</v>
      </c>
      <c r="L209" s="188" t="s">
        <v>3360</v>
      </c>
      <c r="M209" s="180" t="s">
        <v>57</v>
      </c>
      <c r="N209" s="184"/>
      <c r="O209" s="191"/>
      <c r="P209" s="180" t="s">
        <v>106</v>
      </c>
      <c r="Q209" s="180" t="s">
        <v>14</v>
      </c>
      <c r="R209" s="184">
        <v>6606.56</v>
      </c>
      <c r="S209" s="184">
        <v>7270</v>
      </c>
      <c r="T209" s="184">
        <v>5649</v>
      </c>
      <c r="U209" s="184">
        <v>7267.22</v>
      </c>
      <c r="V209" s="184"/>
      <c r="W209" s="256" t="s">
        <v>2897</v>
      </c>
      <c r="X209" s="257"/>
      <c r="Y209" s="259" t="s">
        <v>3294</v>
      </c>
      <c r="Z209" s="193">
        <v>1.0003825396781714</v>
      </c>
    </row>
    <row r="210" spans="1:26" x14ac:dyDescent="0.25">
      <c r="A210" s="189">
        <v>41155</v>
      </c>
      <c r="B210" s="189" t="s">
        <v>2899</v>
      </c>
      <c r="C210" s="190">
        <v>41187</v>
      </c>
      <c r="D210" s="253" t="s">
        <v>3260</v>
      </c>
      <c r="E210" s="190">
        <v>41568</v>
      </c>
      <c r="F210" s="188"/>
      <c r="G210" s="188"/>
      <c r="H210" s="180" t="s">
        <v>2921</v>
      </c>
      <c r="I210" s="255" t="s">
        <v>3361</v>
      </c>
      <c r="J210" s="180"/>
      <c r="K210" s="180">
        <v>244738</v>
      </c>
      <c r="L210" s="188" t="s">
        <v>3362</v>
      </c>
      <c r="M210" s="180" t="s">
        <v>57</v>
      </c>
      <c r="N210" s="184"/>
      <c r="O210" s="191"/>
      <c r="P210" s="180" t="s">
        <v>111</v>
      </c>
      <c r="Q210" s="180" t="s">
        <v>12</v>
      </c>
      <c r="R210" s="184">
        <v>165746.09</v>
      </c>
      <c r="S210" s="184">
        <v>0</v>
      </c>
      <c r="T210" s="184">
        <v>136961</v>
      </c>
      <c r="U210" s="184">
        <v>182320.7</v>
      </c>
      <c r="V210" s="184"/>
      <c r="W210" s="256" t="s">
        <v>2897</v>
      </c>
      <c r="X210" s="257"/>
      <c r="Y210" s="259" t="s">
        <v>3363</v>
      </c>
      <c r="Z210" s="193" t="s">
        <v>57</v>
      </c>
    </row>
    <row r="211" spans="1:26" x14ac:dyDescent="0.25">
      <c r="A211" s="189">
        <v>41155</v>
      </c>
      <c r="B211" s="189" t="s">
        <v>2899</v>
      </c>
      <c r="C211" s="190">
        <v>41184</v>
      </c>
      <c r="D211" s="253" t="s">
        <v>3260</v>
      </c>
      <c r="E211" s="190" t="s">
        <v>3364</v>
      </c>
      <c r="F211" s="188"/>
      <c r="G211" s="188"/>
      <c r="H211" s="180" t="s">
        <v>2921</v>
      </c>
      <c r="I211" s="255" t="s">
        <v>3365</v>
      </c>
      <c r="J211" s="180"/>
      <c r="K211" s="180">
        <v>299117</v>
      </c>
      <c r="L211" s="188" t="s">
        <v>3366</v>
      </c>
      <c r="M211" s="180" t="s">
        <v>57</v>
      </c>
      <c r="N211" s="184"/>
      <c r="O211" s="191"/>
      <c r="P211" s="180" t="s">
        <v>79</v>
      </c>
      <c r="Q211" s="180" t="s">
        <v>12</v>
      </c>
      <c r="R211" s="184">
        <v>92834.559999999998</v>
      </c>
      <c r="S211" s="184"/>
      <c r="T211" s="184">
        <v>76712</v>
      </c>
      <c r="U211" s="184">
        <v>147447.92000000001</v>
      </c>
      <c r="V211" s="184"/>
      <c r="W211" s="256" t="s">
        <v>2897</v>
      </c>
      <c r="X211" s="257"/>
      <c r="Y211" s="259" t="s">
        <v>3363</v>
      </c>
      <c r="Z211" s="193" t="s">
        <v>57</v>
      </c>
    </row>
    <row r="212" spans="1:26" x14ac:dyDescent="0.25">
      <c r="A212" s="189">
        <v>41155</v>
      </c>
      <c r="B212" s="189" t="s">
        <v>2899</v>
      </c>
      <c r="C212" s="190">
        <v>41443</v>
      </c>
      <c r="D212" s="253" t="s">
        <v>3347</v>
      </c>
      <c r="E212" s="190"/>
      <c r="F212" s="188"/>
      <c r="G212" s="188"/>
      <c r="H212" s="180" t="s">
        <v>2921</v>
      </c>
      <c r="I212" s="255" t="s">
        <v>3367</v>
      </c>
      <c r="J212" s="180"/>
      <c r="K212" s="180">
        <v>257578</v>
      </c>
      <c r="L212" s="188" t="s">
        <v>3368</v>
      </c>
      <c r="M212" s="180" t="s">
        <v>57</v>
      </c>
      <c r="N212" s="184"/>
      <c r="O212" s="191"/>
      <c r="P212" s="180" t="s">
        <v>111</v>
      </c>
      <c r="Q212" s="180" t="s">
        <v>12</v>
      </c>
      <c r="R212" s="184">
        <v>103803.54</v>
      </c>
      <c r="S212" s="184">
        <v>0</v>
      </c>
      <c r="T212" s="184">
        <v>85776</v>
      </c>
      <c r="U212" s="184">
        <v>143179.9</v>
      </c>
      <c r="V212" s="184"/>
      <c r="W212" s="256" t="s">
        <v>2897</v>
      </c>
      <c r="X212" s="257"/>
      <c r="Y212" s="259" t="s">
        <v>3363</v>
      </c>
      <c r="Z212" s="193" t="s">
        <v>57</v>
      </c>
    </row>
    <row r="213" spans="1:26" x14ac:dyDescent="0.25">
      <c r="A213" s="189">
        <v>41155</v>
      </c>
      <c r="B213" s="189" t="s">
        <v>2899</v>
      </c>
      <c r="C213" s="190">
        <v>41192</v>
      </c>
      <c r="D213" s="253" t="s">
        <v>3260</v>
      </c>
      <c r="E213" s="190"/>
      <c r="F213" s="188"/>
      <c r="G213" s="188"/>
      <c r="H213" s="180" t="s">
        <v>2921</v>
      </c>
      <c r="I213" s="255" t="s">
        <v>3369</v>
      </c>
      <c r="J213" s="180"/>
      <c r="K213" s="180">
        <v>272812</v>
      </c>
      <c r="L213" s="188" t="s">
        <v>3370</v>
      </c>
      <c r="M213" s="180" t="s">
        <v>57</v>
      </c>
      <c r="N213" s="184"/>
      <c r="O213" s="191"/>
      <c r="P213" s="180" t="s">
        <v>129</v>
      </c>
      <c r="Q213" s="180" t="s">
        <v>13</v>
      </c>
      <c r="R213" s="184">
        <v>4494</v>
      </c>
      <c r="S213" s="184">
        <v>4494</v>
      </c>
      <c r="T213" s="184">
        <v>106990</v>
      </c>
      <c r="U213" s="184">
        <v>137638.46</v>
      </c>
      <c r="V213" s="184"/>
      <c r="W213" s="256" t="s">
        <v>2897</v>
      </c>
      <c r="X213" s="257"/>
      <c r="Y213" s="259" t="s">
        <v>3363</v>
      </c>
      <c r="Z213" s="193">
        <v>3.2650757644338654E-2</v>
      </c>
    </row>
    <row r="214" spans="1:26" x14ac:dyDescent="0.25">
      <c r="A214" s="189">
        <v>41155</v>
      </c>
      <c r="B214" s="189" t="s">
        <v>2899</v>
      </c>
      <c r="C214" s="190">
        <v>41192</v>
      </c>
      <c r="D214" s="253" t="s">
        <v>3260</v>
      </c>
      <c r="E214" s="190"/>
      <c r="F214" s="188"/>
      <c r="G214" s="188"/>
      <c r="H214" s="180" t="s">
        <v>2921</v>
      </c>
      <c r="I214" s="255" t="s">
        <v>3371</v>
      </c>
      <c r="J214" s="180"/>
      <c r="K214" s="180">
        <v>270601</v>
      </c>
      <c r="L214" s="188" t="s">
        <v>3372</v>
      </c>
      <c r="M214" s="180" t="s">
        <v>57</v>
      </c>
      <c r="N214" s="184"/>
      <c r="O214" s="191"/>
      <c r="P214" s="180" t="s">
        <v>133</v>
      </c>
      <c r="Q214" s="180" t="s">
        <v>13</v>
      </c>
      <c r="R214" s="184">
        <v>87460.64</v>
      </c>
      <c r="S214" s="184">
        <v>29270</v>
      </c>
      <c r="T214" s="184">
        <v>74784</v>
      </c>
      <c r="U214" s="184">
        <v>124659.3</v>
      </c>
      <c r="V214" s="184"/>
      <c r="W214" s="256" t="s">
        <v>2897</v>
      </c>
      <c r="X214" s="257"/>
      <c r="Y214" s="259" t="s">
        <v>3363</v>
      </c>
      <c r="Z214" s="193">
        <v>0.23479997080041359</v>
      </c>
    </row>
    <row r="215" spans="1:26" x14ac:dyDescent="0.25">
      <c r="A215" s="189">
        <v>41155</v>
      </c>
      <c r="B215" s="189" t="s">
        <v>2899</v>
      </c>
      <c r="C215" s="190">
        <v>41170</v>
      </c>
      <c r="D215" s="253" t="s">
        <v>3050</v>
      </c>
      <c r="E215" s="190"/>
      <c r="F215" s="188"/>
      <c r="G215" s="188"/>
      <c r="H215" s="180" t="s">
        <v>2921</v>
      </c>
      <c r="I215" s="255" t="s">
        <v>3373</v>
      </c>
      <c r="J215" s="180"/>
      <c r="K215" s="180">
        <v>272808</v>
      </c>
      <c r="L215" s="188" t="s">
        <v>3374</v>
      </c>
      <c r="M215" s="180" t="s">
        <v>57</v>
      </c>
      <c r="N215" s="184"/>
      <c r="O215" s="191"/>
      <c r="P215" s="180" t="s">
        <v>133</v>
      </c>
      <c r="Q215" s="180" t="s">
        <v>13</v>
      </c>
      <c r="R215" s="184">
        <v>4523.21</v>
      </c>
      <c r="S215" s="184">
        <v>3843</v>
      </c>
      <c r="T215" s="184">
        <v>69498</v>
      </c>
      <c r="U215" s="184">
        <v>124030</v>
      </c>
      <c r="V215" s="184"/>
      <c r="W215" s="256" t="s">
        <v>2897</v>
      </c>
      <c r="X215" s="257"/>
      <c r="Y215" s="259" t="s">
        <v>3363</v>
      </c>
      <c r="Z215" s="193">
        <v>3.0984439248568894E-2</v>
      </c>
    </row>
    <row r="216" spans="1:26" x14ac:dyDescent="0.25">
      <c r="A216" s="189">
        <v>41155</v>
      </c>
      <c r="B216" s="189" t="s">
        <v>2899</v>
      </c>
      <c r="C216" s="190">
        <v>41165</v>
      </c>
      <c r="D216" s="253" t="s">
        <v>3050</v>
      </c>
      <c r="E216" s="190">
        <v>41505</v>
      </c>
      <c r="F216" s="188"/>
      <c r="G216" s="188"/>
      <c r="H216" s="180" t="s">
        <v>2921</v>
      </c>
      <c r="I216" s="255" t="s">
        <v>3375</v>
      </c>
      <c r="J216" s="180"/>
      <c r="K216" s="180">
        <v>247091</v>
      </c>
      <c r="L216" s="188" t="s">
        <v>3376</v>
      </c>
      <c r="M216" s="180" t="s">
        <v>57</v>
      </c>
      <c r="N216" s="184"/>
      <c r="O216" s="191"/>
      <c r="P216" s="180" t="s">
        <v>64</v>
      </c>
      <c r="Q216" s="180" t="s">
        <v>12</v>
      </c>
      <c r="R216" s="184">
        <v>71220.92</v>
      </c>
      <c r="S216" s="184">
        <v>0</v>
      </c>
      <c r="T216" s="184">
        <v>58852</v>
      </c>
      <c r="U216" s="184">
        <v>89058.12</v>
      </c>
      <c r="V216" s="184"/>
      <c r="W216" s="256" t="s">
        <v>2897</v>
      </c>
      <c r="X216" s="257"/>
      <c r="Y216" s="259" t="s">
        <v>3363</v>
      </c>
      <c r="Z216" s="193" t="s">
        <v>57</v>
      </c>
    </row>
    <row r="217" spans="1:26" x14ac:dyDescent="0.25">
      <c r="A217" s="189">
        <v>41155</v>
      </c>
      <c r="B217" s="189" t="s">
        <v>2899</v>
      </c>
      <c r="C217" s="190">
        <v>41227</v>
      </c>
      <c r="D217" s="253" t="s">
        <v>3377</v>
      </c>
      <c r="E217" s="190"/>
      <c r="F217" s="188"/>
      <c r="G217" s="188"/>
      <c r="H217" s="180" t="s">
        <v>2921</v>
      </c>
      <c r="I217" s="255" t="s">
        <v>3378</v>
      </c>
      <c r="J217" s="180"/>
      <c r="K217" s="180">
        <v>244692</v>
      </c>
      <c r="L217" s="188" t="s">
        <v>3379</v>
      </c>
      <c r="M217" s="180" t="s">
        <v>57</v>
      </c>
      <c r="N217" s="184"/>
      <c r="O217" s="191"/>
      <c r="P217" s="180" t="s">
        <v>133</v>
      </c>
      <c r="Q217" s="180" t="s">
        <v>13</v>
      </c>
      <c r="R217" s="184">
        <v>5017.2</v>
      </c>
      <c r="S217" s="184">
        <v>45180</v>
      </c>
      <c r="T217" s="184">
        <v>52235</v>
      </c>
      <c r="U217" s="184">
        <v>80270</v>
      </c>
      <c r="V217" s="184"/>
      <c r="W217" s="256" t="s">
        <v>2897</v>
      </c>
      <c r="X217" s="257"/>
      <c r="Y217" s="259" t="s">
        <v>3363</v>
      </c>
      <c r="Z217" s="193">
        <v>0.56285037996760934</v>
      </c>
    </row>
    <row r="218" spans="1:26" x14ac:dyDescent="0.25">
      <c r="A218" s="189">
        <v>41155</v>
      </c>
      <c r="B218" s="189" t="s">
        <v>2899</v>
      </c>
      <c r="C218" s="190">
        <v>41173</v>
      </c>
      <c r="D218" s="253" t="s">
        <v>3050</v>
      </c>
      <c r="E218" s="190"/>
      <c r="F218" s="188"/>
      <c r="G218" s="188"/>
      <c r="H218" s="180" t="s">
        <v>2938</v>
      </c>
      <c r="I218" s="255" t="s">
        <v>3380</v>
      </c>
      <c r="J218" s="180"/>
      <c r="K218" s="180">
        <v>333426</v>
      </c>
      <c r="L218" s="188" t="s">
        <v>3381</v>
      </c>
      <c r="M218" s="180" t="s">
        <v>57</v>
      </c>
      <c r="N218" s="184"/>
      <c r="O218" s="191"/>
      <c r="P218" s="180" t="s">
        <v>106</v>
      </c>
      <c r="Q218" s="180" t="s">
        <v>14</v>
      </c>
      <c r="R218" s="184">
        <v>27185.26</v>
      </c>
      <c r="S218" s="184">
        <v>0</v>
      </c>
      <c r="T218" s="184">
        <v>23245</v>
      </c>
      <c r="U218" s="184">
        <v>29903.79</v>
      </c>
      <c r="V218" s="184"/>
      <c r="W218" s="256" t="s">
        <v>2897</v>
      </c>
      <c r="X218" s="257"/>
      <c r="Y218" s="259" t="s">
        <v>3363</v>
      </c>
      <c r="Z218" s="193" t="s">
        <v>57</v>
      </c>
    </row>
    <row r="219" spans="1:26" x14ac:dyDescent="0.25">
      <c r="A219" s="189">
        <v>41155</v>
      </c>
      <c r="B219" s="189" t="s">
        <v>2899</v>
      </c>
      <c r="C219" s="190" t="s">
        <v>57</v>
      </c>
      <c r="D219" s="253" t="s">
        <v>3050</v>
      </c>
      <c r="E219" s="190"/>
      <c r="F219" s="188"/>
      <c r="G219" s="188"/>
      <c r="H219" s="180" t="s">
        <v>2938</v>
      </c>
      <c r="I219" s="255" t="s">
        <v>3382</v>
      </c>
      <c r="J219" s="180"/>
      <c r="K219" s="180">
        <v>343549</v>
      </c>
      <c r="L219" s="188" t="s">
        <v>3383</v>
      </c>
      <c r="M219" s="180" t="s">
        <v>57</v>
      </c>
      <c r="N219" s="184"/>
      <c r="O219" s="191"/>
      <c r="P219" s="180" t="s">
        <v>3384</v>
      </c>
      <c r="Q219" s="180" t="s">
        <v>14</v>
      </c>
      <c r="R219" s="184">
        <v>15883.12</v>
      </c>
      <c r="S219" s="184">
        <v>17470</v>
      </c>
      <c r="T219" s="184">
        <v>13581</v>
      </c>
      <c r="U219" s="184">
        <v>17471.43</v>
      </c>
      <c r="V219" s="184"/>
      <c r="W219" s="256" t="s">
        <v>2897</v>
      </c>
      <c r="X219" s="257"/>
      <c r="Y219" s="259" t="s">
        <v>3363</v>
      </c>
      <c r="Z219" s="193">
        <v>0.99991815209172918</v>
      </c>
    </row>
    <row r="220" spans="1:26" x14ac:dyDescent="0.25">
      <c r="A220" s="189">
        <v>41155</v>
      </c>
      <c r="B220" s="189" t="s">
        <v>2899</v>
      </c>
      <c r="C220" s="190">
        <v>41695</v>
      </c>
      <c r="D220" s="253" t="s">
        <v>3385</v>
      </c>
      <c r="E220" s="190"/>
      <c r="F220" s="188"/>
      <c r="G220" s="188"/>
      <c r="H220" s="180" t="s">
        <v>2938</v>
      </c>
      <c r="I220" s="255" t="s">
        <v>3386</v>
      </c>
      <c r="J220" s="180"/>
      <c r="K220" s="180">
        <v>257574</v>
      </c>
      <c r="L220" s="188" t="s">
        <v>3387</v>
      </c>
      <c r="M220" s="180" t="s">
        <v>57</v>
      </c>
      <c r="N220" s="184"/>
      <c r="O220" s="191"/>
      <c r="P220" s="180" t="s">
        <v>133</v>
      </c>
      <c r="Q220" s="180" t="s">
        <v>13</v>
      </c>
      <c r="R220" s="184">
        <v>14079.12</v>
      </c>
      <c r="S220" s="184">
        <v>0</v>
      </c>
      <c r="T220" s="184">
        <v>0</v>
      </c>
      <c r="U220" s="184">
        <v>0</v>
      </c>
      <c r="V220" s="184"/>
      <c r="W220" s="256" t="s">
        <v>2897</v>
      </c>
      <c r="X220" s="257"/>
      <c r="Y220" s="259" t="s">
        <v>3363</v>
      </c>
      <c r="Z220" s="193" t="s">
        <v>536</v>
      </c>
    </row>
    <row r="221" spans="1:26" x14ac:dyDescent="0.25">
      <c r="A221" s="189">
        <v>41156</v>
      </c>
      <c r="B221" s="189" t="s">
        <v>2899</v>
      </c>
      <c r="C221" s="190" t="s">
        <v>57</v>
      </c>
      <c r="D221" s="253" t="s">
        <v>3050</v>
      </c>
      <c r="E221" s="190"/>
      <c r="F221" s="188"/>
      <c r="G221" s="188"/>
      <c r="H221" s="180" t="s">
        <v>2938</v>
      </c>
      <c r="I221" s="255" t="s">
        <v>3388</v>
      </c>
      <c r="J221" s="180"/>
      <c r="K221" s="180">
        <v>390859</v>
      </c>
      <c r="L221" s="188" t="s">
        <v>3389</v>
      </c>
      <c r="M221" s="180" t="s">
        <v>57</v>
      </c>
      <c r="N221" s="184"/>
      <c r="O221" s="191"/>
      <c r="P221" s="180" t="s">
        <v>67</v>
      </c>
      <c r="Q221" s="180" t="s">
        <v>14</v>
      </c>
      <c r="R221" s="184">
        <v>8943.24</v>
      </c>
      <c r="S221" s="184">
        <v>9840</v>
      </c>
      <c r="T221" s="184">
        <v>7647</v>
      </c>
      <c r="U221" s="184">
        <v>9837.57</v>
      </c>
      <c r="V221" s="184"/>
      <c r="W221" s="256" t="s">
        <v>2897</v>
      </c>
      <c r="X221" s="257"/>
      <c r="Y221" s="259" t="s">
        <v>3363</v>
      </c>
      <c r="Z221" s="193">
        <v>1.0002470122194811</v>
      </c>
    </row>
    <row r="222" spans="1:26" x14ac:dyDescent="0.25">
      <c r="A222" s="189">
        <v>41156</v>
      </c>
      <c r="B222" s="189" t="s">
        <v>2899</v>
      </c>
      <c r="C222" s="190" t="s">
        <v>57</v>
      </c>
      <c r="D222" s="253" t="s">
        <v>3050</v>
      </c>
      <c r="E222" s="190"/>
      <c r="F222" s="188"/>
      <c r="G222" s="188"/>
      <c r="H222" s="180" t="s">
        <v>2938</v>
      </c>
      <c r="I222" s="255" t="s">
        <v>3390</v>
      </c>
      <c r="J222" s="180"/>
      <c r="K222" s="180">
        <v>391830</v>
      </c>
      <c r="L222" s="188" t="s">
        <v>3391</v>
      </c>
      <c r="M222" s="180" t="s">
        <v>57</v>
      </c>
      <c r="N222" s="184"/>
      <c r="O222" s="191"/>
      <c r="P222" s="180" t="s">
        <v>67</v>
      </c>
      <c r="Q222" s="180" t="s">
        <v>14</v>
      </c>
      <c r="R222" s="184">
        <v>6138.76</v>
      </c>
      <c r="S222" s="184">
        <v>6750</v>
      </c>
      <c r="T222" s="184">
        <v>5249</v>
      </c>
      <c r="U222" s="184">
        <v>6752.63</v>
      </c>
      <c r="V222" s="184"/>
      <c r="W222" s="256" t="s">
        <v>2897</v>
      </c>
      <c r="X222" s="257"/>
      <c r="Y222" s="259" t="s">
        <v>3363</v>
      </c>
      <c r="Z222" s="193">
        <v>0.99961052212249146</v>
      </c>
    </row>
    <row r="223" spans="1:26" x14ac:dyDescent="0.25">
      <c r="A223" s="189">
        <v>41156</v>
      </c>
      <c r="B223" s="189" t="s">
        <v>2899</v>
      </c>
      <c r="C223" s="190" t="s">
        <v>57</v>
      </c>
      <c r="D223" s="253" t="s">
        <v>3050</v>
      </c>
      <c r="E223" s="190"/>
      <c r="F223" s="188"/>
      <c r="G223" s="188"/>
      <c r="H223" s="180" t="s">
        <v>2938</v>
      </c>
      <c r="I223" s="255" t="s">
        <v>3392</v>
      </c>
      <c r="J223" s="180"/>
      <c r="K223" s="180">
        <v>390858</v>
      </c>
      <c r="L223" s="188" t="s">
        <v>3393</v>
      </c>
      <c r="M223" s="180" t="s">
        <v>57</v>
      </c>
      <c r="N223" s="184"/>
      <c r="O223" s="191"/>
      <c r="P223" s="180" t="s">
        <v>67</v>
      </c>
      <c r="Q223" s="180" t="s">
        <v>14</v>
      </c>
      <c r="R223" s="184">
        <v>1992.85</v>
      </c>
      <c r="S223" s="184">
        <v>2190</v>
      </c>
      <c r="T223" s="184">
        <v>1704</v>
      </c>
      <c r="U223" s="184">
        <v>2192.13</v>
      </c>
      <c r="V223" s="184"/>
      <c r="W223" s="256" t="s">
        <v>2897</v>
      </c>
      <c r="X223" s="257"/>
      <c r="Y223" s="259" t="s">
        <v>3363</v>
      </c>
      <c r="Z223" s="193">
        <v>0.99902834229721771</v>
      </c>
    </row>
    <row r="224" spans="1:26" x14ac:dyDescent="0.25">
      <c r="A224" s="189">
        <v>41156</v>
      </c>
      <c r="B224" s="189" t="s">
        <v>2899</v>
      </c>
      <c r="C224" s="190" t="s">
        <v>57</v>
      </c>
      <c r="D224" s="253" t="s">
        <v>3050</v>
      </c>
      <c r="E224" s="190"/>
      <c r="F224" s="188"/>
      <c r="G224" s="188"/>
      <c r="H224" s="180" t="s">
        <v>2938</v>
      </c>
      <c r="I224" s="255" t="s">
        <v>3394</v>
      </c>
      <c r="J224" s="180"/>
      <c r="K224" s="180">
        <v>388194</v>
      </c>
      <c r="L224" s="188" t="s">
        <v>3395</v>
      </c>
      <c r="M224" s="180" t="s">
        <v>57</v>
      </c>
      <c r="N224" s="184"/>
      <c r="O224" s="191"/>
      <c r="P224" s="180" t="s">
        <v>67</v>
      </c>
      <c r="Q224" s="180" t="s">
        <v>14</v>
      </c>
      <c r="R224" s="184">
        <v>1238.51</v>
      </c>
      <c r="S224" s="184">
        <v>1360</v>
      </c>
      <c r="T224" s="184">
        <v>1059</v>
      </c>
      <c r="U224" s="184">
        <v>1362.36</v>
      </c>
      <c r="V224" s="184"/>
      <c r="W224" s="256" t="s">
        <v>2897</v>
      </c>
      <c r="X224" s="257"/>
      <c r="Y224" s="259" t="s">
        <v>3363</v>
      </c>
      <c r="Z224" s="193">
        <v>0.99826771191168273</v>
      </c>
    </row>
    <row r="225" spans="1:26" x14ac:dyDescent="0.25">
      <c r="A225" s="189">
        <v>41156</v>
      </c>
      <c r="B225" s="189" t="s">
        <v>2899</v>
      </c>
      <c r="C225" s="190" t="s">
        <v>57</v>
      </c>
      <c r="D225" s="253" t="s">
        <v>3050</v>
      </c>
      <c r="E225" s="190"/>
      <c r="F225" s="188"/>
      <c r="G225" s="188"/>
      <c r="H225" s="180" t="s">
        <v>2938</v>
      </c>
      <c r="I225" s="255" t="s">
        <v>3396</v>
      </c>
      <c r="J225" s="180"/>
      <c r="K225" s="180">
        <v>391835</v>
      </c>
      <c r="L225" s="188" t="s">
        <v>3391</v>
      </c>
      <c r="M225" s="180" t="s">
        <v>57</v>
      </c>
      <c r="N225" s="184"/>
      <c r="O225" s="191"/>
      <c r="P225" s="180" t="s">
        <v>67</v>
      </c>
      <c r="Q225" s="180" t="s">
        <v>14</v>
      </c>
      <c r="R225" s="184">
        <v>635.04</v>
      </c>
      <c r="S225" s="184">
        <v>700</v>
      </c>
      <c r="T225" s="184">
        <v>543</v>
      </c>
      <c r="U225" s="184">
        <v>698.55</v>
      </c>
      <c r="V225" s="184"/>
      <c r="W225" s="256" t="s">
        <v>2897</v>
      </c>
      <c r="X225" s="257"/>
      <c r="Y225" s="259" t="s">
        <v>3363</v>
      </c>
      <c r="Z225" s="193">
        <v>1.002075728294324</v>
      </c>
    </row>
    <row r="226" spans="1:26" x14ac:dyDescent="0.25">
      <c r="A226" s="189">
        <v>41156</v>
      </c>
      <c r="B226" s="189" t="s">
        <v>2899</v>
      </c>
      <c r="C226" s="190" t="s">
        <v>57</v>
      </c>
      <c r="D226" s="253" t="s">
        <v>3050</v>
      </c>
      <c r="E226" s="190"/>
      <c r="F226" s="188"/>
      <c r="G226" s="188"/>
      <c r="H226" s="180" t="s">
        <v>2938</v>
      </c>
      <c r="I226" s="255" t="s">
        <v>3397</v>
      </c>
      <c r="J226" s="180"/>
      <c r="K226" s="180">
        <v>391837</v>
      </c>
      <c r="L226" s="188" t="s">
        <v>3398</v>
      </c>
      <c r="M226" s="180" t="s">
        <v>57</v>
      </c>
      <c r="N226" s="184"/>
      <c r="O226" s="191"/>
      <c r="P226" s="180" t="s">
        <v>67</v>
      </c>
      <c r="Q226" s="180" t="s">
        <v>14</v>
      </c>
      <c r="R226" s="184">
        <v>518.09</v>
      </c>
      <c r="S226" s="184">
        <v>570</v>
      </c>
      <c r="T226" s="184">
        <v>443</v>
      </c>
      <c r="U226" s="184">
        <v>569.9</v>
      </c>
      <c r="V226" s="184"/>
      <c r="W226" s="256" t="s">
        <v>2897</v>
      </c>
      <c r="X226" s="257"/>
      <c r="Y226" s="259" t="s">
        <v>3363</v>
      </c>
      <c r="Z226" s="193">
        <v>1.0001754693805931</v>
      </c>
    </row>
    <row r="227" spans="1:26" x14ac:dyDescent="0.25">
      <c r="A227" s="189">
        <v>41156</v>
      </c>
      <c r="B227" s="189" t="s">
        <v>2899</v>
      </c>
      <c r="C227" s="190" t="s">
        <v>57</v>
      </c>
      <c r="D227" s="253" t="s">
        <v>3050</v>
      </c>
      <c r="E227" s="190"/>
      <c r="F227" s="188"/>
      <c r="G227" s="188"/>
      <c r="H227" s="180" t="s">
        <v>2938</v>
      </c>
      <c r="I227" s="255" t="s">
        <v>3399</v>
      </c>
      <c r="J227" s="180"/>
      <c r="K227" s="180">
        <v>391810</v>
      </c>
      <c r="L227" s="188" t="s">
        <v>3400</v>
      </c>
      <c r="M227" s="180" t="s">
        <v>57</v>
      </c>
      <c r="N227" s="184"/>
      <c r="O227" s="191"/>
      <c r="P227" s="180" t="s">
        <v>67</v>
      </c>
      <c r="Q227" s="180" t="s">
        <v>14</v>
      </c>
      <c r="R227" s="184">
        <v>506.4</v>
      </c>
      <c r="S227" s="184">
        <v>560</v>
      </c>
      <c r="T227" s="184">
        <v>433</v>
      </c>
      <c r="U227" s="184">
        <v>557.04</v>
      </c>
      <c r="V227" s="184"/>
      <c r="W227" s="256" t="s">
        <v>2897</v>
      </c>
      <c r="X227" s="257"/>
      <c r="Y227" s="259" t="s">
        <v>3363</v>
      </c>
      <c r="Z227" s="193">
        <v>1.0053138015223324</v>
      </c>
    </row>
    <row r="228" spans="1:26" x14ac:dyDescent="0.25">
      <c r="A228" s="189">
        <v>41158</v>
      </c>
      <c r="B228" s="189" t="s">
        <v>2899</v>
      </c>
      <c r="C228" s="190">
        <v>41197</v>
      </c>
      <c r="D228" s="253" t="s">
        <v>3260</v>
      </c>
      <c r="E228" s="190" t="s">
        <v>3401</v>
      </c>
      <c r="F228" s="188"/>
      <c r="G228" s="188"/>
      <c r="H228" s="180" t="s">
        <v>2894</v>
      </c>
      <c r="I228" s="265" t="s">
        <v>3402</v>
      </c>
      <c r="J228" s="266"/>
      <c r="K228" s="180">
        <v>317905</v>
      </c>
      <c r="L228" s="188" t="s">
        <v>3403</v>
      </c>
      <c r="M228" s="180" t="s">
        <v>57</v>
      </c>
      <c r="N228" s="184"/>
      <c r="O228" s="191"/>
      <c r="P228" s="180" t="s">
        <v>3356</v>
      </c>
      <c r="Q228" s="180" t="s">
        <v>12</v>
      </c>
      <c r="R228" s="184">
        <v>226319.94</v>
      </c>
      <c r="S228" s="184">
        <v>0</v>
      </c>
      <c r="T228" s="184">
        <v>187015</v>
      </c>
      <c r="U228" s="184">
        <v>340819.54</v>
      </c>
      <c r="V228" s="184"/>
      <c r="W228" s="256" t="s">
        <v>2897</v>
      </c>
      <c r="X228" s="188"/>
      <c r="Y228" s="259" t="s">
        <v>3363</v>
      </c>
      <c r="Z228" s="193" t="s">
        <v>57</v>
      </c>
    </row>
    <row r="229" spans="1:26" x14ac:dyDescent="0.25">
      <c r="A229" s="189">
        <v>41164</v>
      </c>
      <c r="B229" s="189" t="s">
        <v>2899</v>
      </c>
      <c r="C229" s="190" t="s">
        <v>57</v>
      </c>
      <c r="D229" s="253" t="s">
        <v>3050</v>
      </c>
      <c r="E229" s="190">
        <v>41731</v>
      </c>
      <c r="F229" s="188"/>
      <c r="G229" s="188"/>
      <c r="H229" s="180" t="s">
        <v>2938</v>
      </c>
      <c r="I229" s="255" t="s">
        <v>3404</v>
      </c>
      <c r="J229" s="180"/>
      <c r="K229" s="180">
        <v>361475</v>
      </c>
      <c r="L229" s="188" t="s">
        <v>3405</v>
      </c>
      <c r="M229" s="180" t="s">
        <v>57</v>
      </c>
      <c r="N229" s="184"/>
      <c r="O229" s="191"/>
      <c r="P229" s="180" t="s">
        <v>129</v>
      </c>
      <c r="Q229" s="180" t="s">
        <v>13</v>
      </c>
      <c r="R229" s="184">
        <v>9421.08</v>
      </c>
      <c r="S229" s="184">
        <v>0</v>
      </c>
      <c r="T229" s="184">
        <v>8055.57</v>
      </c>
      <c r="U229" s="184">
        <v>18000</v>
      </c>
      <c r="V229" s="184"/>
      <c r="W229" s="256" t="s">
        <v>2897</v>
      </c>
      <c r="X229" s="257"/>
      <c r="Y229" s="259" t="s">
        <v>3363</v>
      </c>
      <c r="Z229" s="193" t="s">
        <v>57</v>
      </c>
    </row>
    <row r="230" spans="1:26" x14ac:dyDescent="0.25">
      <c r="A230" s="189">
        <v>41169</v>
      </c>
      <c r="B230" s="189" t="s">
        <v>2899</v>
      </c>
      <c r="C230" s="190" t="s">
        <v>57</v>
      </c>
      <c r="D230" s="253" t="s">
        <v>3050</v>
      </c>
      <c r="E230" s="190">
        <v>41505</v>
      </c>
      <c r="F230" s="188"/>
      <c r="G230" s="188"/>
      <c r="H230" s="180" t="s">
        <v>2938</v>
      </c>
      <c r="I230" s="261" t="s">
        <v>3406</v>
      </c>
      <c r="J230" s="194"/>
      <c r="K230" s="180">
        <v>399549</v>
      </c>
      <c r="L230" s="188" t="s">
        <v>3407</v>
      </c>
      <c r="M230" s="180" t="s">
        <v>57</v>
      </c>
      <c r="N230" s="184"/>
      <c r="O230" s="191"/>
      <c r="P230" s="180" t="s">
        <v>67</v>
      </c>
      <c r="Q230" s="180" t="s">
        <v>14</v>
      </c>
      <c r="R230" s="184">
        <v>5968.01</v>
      </c>
      <c r="S230" s="184">
        <v>6560</v>
      </c>
      <c r="T230" s="184">
        <v>5103</v>
      </c>
      <c r="U230" s="184">
        <v>18000</v>
      </c>
      <c r="V230" s="184"/>
      <c r="W230" s="256" t="s">
        <v>2897</v>
      </c>
      <c r="X230" s="188"/>
      <c r="Y230" s="259" t="s">
        <v>3363</v>
      </c>
      <c r="Z230" s="193">
        <v>0.36444444444444446</v>
      </c>
    </row>
    <row r="231" spans="1:26" x14ac:dyDescent="0.25">
      <c r="A231" s="189">
        <v>41170</v>
      </c>
      <c r="B231" s="189" t="s">
        <v>2899</v>
      </c>
      <c r="C231" s="190" t="s">
        <v>57</v>
      </c>
      <c r="D231" s="253" t="s">
        <v>3050</v>
      </c>
      <c r="E231" s="190"/>
      <c r="F231" s="188"/>
      <c r="G231" s="188"/>
      <c r="H231" s="180" t="s">
        <v>2938</v>
      </c>
      <c r="I231" s="255" t="s">
        <v>3408</v>
      </c>
      <c r="J231" s="180"/>
      <c r="K231" s="180">
        <v>400632</v>
      </c>
      <c r="L231" s="188" t="s">
        <v>3409</v>
      </c>
      <c r="M231" s="180" t="s">
        <v>57</v>
      </c>
      <c r="N231" s="184"/>
      <c r="O231" s="191"/>
      <c r="P231" s="180" t="s">
        <v>67</v>
      </c>
      <c r="Q231" s="180" t="s">
        <v>14</v>
      </c>
      <c r="R231" s="184">
        <v>5081.51</v>
      </c>
      <c r="S231" s="184">
        <v>5590</v>
      </c>
      <c r="T231" s="184">
        <v>4344.99</v>
      </c>
      <c r="U231" s="184">
        <v>5589.66</v>
      </c>
      <c r="V231" s="184"/>
      <c r="W231" s="256" t="s">
        <v>2897</v>
      </c>
      <c r="X231" s="257"/>
      <c r="Y231" s="259" t="s">
        <v>3363</v>
      </c>
      <c r="Z231" s="193">
        <v>1.0000608265976823</v>
      </c>
    </row>
    <row r="232" spans="1:26" x14ac:dyDescent="0.25">
      <c r="A232" s="189">
        <v>41170</v>
      </c>
      <c r="B232" s="189" t="s">
        <v>2899</v>
      </c>
      <c r="C232" s="190" t="s">
        <v>57</v>
      </c>
      <c r="D232" s="253" t="s">
        <v>3050</v>
      </c>
      <c r="E232" s="190"/>
      <c r="F232" s="188"/>
      <c r="G232" s="188"/>
      <c r="H232" s="180" t="s">
        <v>2938</v>
      </c>
      <c r="I232" s="255" t="s">
        <v>3410</v>
      </c>
      <c r="J232" s="180"/>
      <c r="K232" s="180">
        <v>400626</v>
      </c>
      <c r="L232" s="188" t="s">
        <v>3411</v>
      </c>
      <c r="M232" s="180" t="s">
        <v>57</v>
      </c>
      <c r="N232" s="184"/>
      <c r="O232" s="191"/>
      <c r="P232" s="180" t="s">
        <v>67</v>
      </c>
      <c r="Q232" s="180" t="s">
        <v>14</v>
      </c>
      <c r="R232" s="184">
        <v>4678.04</v>
      </c>
      <c r="S232" s="184">
        <v>5150</v>
      </c>
      <c r="T232" s="184">
        <v>4000</v>
      </c>
      <c r="U232" s="184">
        <v>5145.84</v>
      </c>
      <c r="V232" s="184"/>
      <c r="W232" s="256" t="s">
        <v>2897</v>
      </c>
      <c r="X232" s="257"/>
      <c r="Y232" s="259" t="s">
        <v>3363</v>
      </c>
      <c r="Z232" s="193">
        <v>1.0008084200052858</v>
      </c>
    </row>
    <row r="233" spans="1:26" x14ac:dyDescent="0.25">
      <c r="A233" s="189">
        <v>41170</v>
      </c>
      <c r="B233" s="189" t="s">
        <v>2899</v>
      </c>
      <c r="C233" s="190" t="s">
        <v>57</v>
      </c>
      <c r="D233" s="253" t="s">
        <v>3050</v>
      </c>
      <c r="E233" s="190"/>
      <c r="F233" s="188"/>
      <c r="G233" s="188"/>
      <c r="H233" s="180" t="s">
        <v>2938</v>
      </c>
      <c r="I233" s="255" t="s">
        <v>3412</v>
      </c>
      <c r="J233" s="180"/>
      <c r="K233" s="180">
        <v>400633</v>
      </c>
      <c r="L233" s="188" t="s">
        <v>3413</v>
      </c>
      <c r="M233" s="180" t="s">
        <v>57</v>
      </c>
      <c r="N233" s="184"/>
      <c r="O233" s="191"/>
      <c r="P233" s="180" t="s">
        <v>67</v>
      </c>
      <c r="Q233" s="180" t="s">
        <v>14</v>
      </c>
      <c r="R233" s="184">
        <v>2539.0100000000002</v>
      </c>
      <c r="S233" s="184">
        <v>2790</v>
      </c>
      <c r="T233" s="184">
        <v>2171</v>
      </c>
      <c r="U233" s="184">
        <v>2792.91</v>
      </c>
      <c r="V233" s="184"/>
      <c r="W233" s="256" t="s">
        <v>2897</v>
      </c>
      <c r="X233" s="257"/>
      <c r="Y233" s="259" t="s">
        <v>3363</v>
      </c>
      <c r="Z233" s="193">
        <v>0.99895807598526276</v>
      </c>
    </row>
    <row r="234" spans="1:26" x14ac:dyDescent="0.25">
      <c r="A234" s="189">
        <v>41170</v>
      </c>
      <c r="B234" s="189" t="s">
        <v>2899</v>
      </c>
      <c r="C234" s="190" t="s">
        <v>57</v>
      </c>
      <c r="D234" s="253" t="s">
        <v>3050</v>
      </c>
      <c r="E234" s="190"/>
      <c r="F234" s="188"/>
      <c r="G234" s="188"/>
      <c r="H234" s="180" t="s">
        <v>2938</v>
      </c>
      <c r="I234" s="255" t="s">
        <v>3414</v>
      </c>
      <c r="J234" s="180"/>
      <c r="K234" s="180">
        <v>404014</v>
      </c>
      <c r="L234" s="188" t="s">
        <v>3415</v>
      </c>
      <c r="M234" s="180" t="s">
        <v>57</v>
      </c>
      <c r="N234" s="184"/>
      <c r="O234" s="191"/>
      <c r="P234" s="180" t="s">
        <v>67</v>
      </c>
      <c r="Q234" s="180" t="s">
        <v>14</v>
      </c>
      <c r="R234" s="184">
        <v>385.94</v>
      </c>
      <c r="S234" s="184">
        <v>420</v>
      </c>
      <c r="T234" s="184">
        <v>330</v>
      </c>
      <c r="U234" s="184">
        <v>424.53</v>
      </c>
      <c r="V234" s="184"/>
      <c r="W234" s="256" t="s">
        <v>2897</v>
      </c>
      <c r="X234" s="257"/>
      <c r="Y234" s="259" t="s">
        <v>3363</v>
      </c>
      <c r="Z234" s="193">
        <v>0.98932937601582938</v>
      </c>
    </row>
    <row r="235" spans="1:26" x14ac:dyDescent="0.25">
      <c r="A235" s="189">
        <v>41180</v>
      </c>
      <c r="B235" s="189" t="s">
        <v>2899</v>
      </c>
      <c r="C235" s="190">
        <v>41184</v>
      </c>
      <c r="D235" s="253" t="s">
        <v>3260</v>
      </c>
      <c r="E235" s="190"/>
      <c r="F235" s="188"/>
      <c r="G235" s="188"/>
      <c r="H235" s="180" t="s">
        <v>2921</v>
      </c>
      <c r="I235" s="255" t="s">
        <v>3416</v>
      </c>
      <c r="J235" s="180"/>
      <c r="K235" s="180">
        <v>295969</v>
      </c>
      <c r="L235" s="188" t="s">
        <v>3417</v>
      </c>
      <c r="M235" s="180" t="s">
        <v>57</v>
      </c>
      <c r="N235" s="184"/>
      <c r="O235" s="191"/>
      <c r="P235" s="180" t="s">
        <v>232</v>
      </c>
      <c r="Q235" s="180" t="s">
        <v>14</v>
      </c>
      <c r="R235" s="184">
        <v>113699.1</v>
      </c>
      <c r="S235" s="184"/>
      <c r="T235" s="184">
        <v>93953</v>
      </c>
      <c r="U235" s="184">
        <v>170398.91</v>
      </c>
      <c r="V235" s="184"/>
      <c r="W235" s="256" t="s">
        <v>2897</v>
      </c>
      <c r="X235" s="257"/>
      <c r="Y235" s="259" t="s">
        <v>3363</v>
      </c>
      <c r="Z235" s="193" t="s">
        <v>57</v>
      </c>
    </row>
    <row r="236" spans="1:26" x14ac:dyDescent="0.25">
      <c r="A236" s="189">
        <v>41183</v>
      </c>
      <c r="B236" s="189" t="s">
        <v>2899</v>
      </c>
      <c r="C236" s="190">
        <v>41184</v>
      </c>
      <c r="D236" s="253" t="s">
        <v>3260</v>
      </c>
      <c r="E236" s="190"/>
      <c r="F236" s="188"/>
      <c r="G236" s="188"/>
      <c r="H236" s="180" t="s">
        <v>2894</v>
      </c>
      <c r="I236" s="255" t="s">
        <v>3418</v>
      </c>
      <c r="J236" s="180"/>
      <c r="K236" s="180">
        <v>244728</v>
      </c>
      <c r="L236" s="188" t="s">
        <v>3419</v>
      </c>
      <c r="M236" s="180" t="s">
        <v>57</v>
      </c>
      <c r="N236" s="184"/>
      <c r="O236" s="191"/>
      <c r="P236" s="180" t="s">
        <v>106</v>
      </c>
      <c r="Q236" s="180" t="s">
        <v>14</v>
      </c>
      <c r="R236" s="184">
        <v>205382.79</v>
      </c>
      <c r="S236" s="184">
        <v>170280</v>
      </c>
      <c r="T236" s="184">
        <v>169714</v>
      </c>
      <c r="U236" s="184">
        <v>285000</v>
      </c>
      <c r="V236" s="184"/>
      <c r="W236" s="256" t="s">
        <v>2897</v>
      </c>
      <c r="X236" s="257"/>
      <c r="Y236" s="259" t="s">
        <v>3420</v>
      </c>
      <c r="Z236" s="193">
        <v>0.59747368421052627</v>
      </c>
    </row>
    <row r="237" spans="1:26" x14ac:dyDescent="0.25">
      <c r="A237" s="189">
        <v>41183</v>
      </c>
      <c r="B237" s="189" t="s">
        <v>2899</v>
      </c>
      <c r="C237" s="190">
        <v>41187</v>
      </c>
      <c r="D237" s="253" t="s">
        <v>3260</v>
      </c>
      <c r="E237" s="190">
        <v>41501</v>
      </c>
      <c r="F237" s="188"/>
      <c r="G237" s="188"/>
      <c r="H237" s="180" t="s">
        <v>2921</v>
      </c>
      <c r="I237" s="255" t="s">
        <v>3421</v>
      </c>
      <c r="J237" s="180"/>
      <c r="K237" s="180">
        <v>366661</v>
      </c>
      <c r="L237" s="188" t="s">
        <v>3422</v>
      </c>
      <c r="M237" s="180" t="s">
        <v>57</v>
      </c>
      <c r="N237" s="184"/>
      <c r="O237" s="191"/>
      <c r="P237" s="180" t="s">
        <v>64</v>
      </c>
      <c r="Q237" s="180" t="s">
        <v>12</v>
      </c>
      <c r="R237" s="184">
        <v>39587.910000000003</v>
      </c>
      <c r="S237" s="184">
        <v>0</v>
      </c>
      <c r="T237" s="184">
        <v>33850</v>
      </c>
      <c r="U237" s="184">
        <v>87000</v>
      </c>
      <c r="V237" s="184"/>
      <c r="W237" s="256" t="s">
        <v>2897</v>
      </c>
      <c r="X237" s="257"/>
      <c r="Y237" s="259" t="s">
        <v>3420</v>
      </c>
      <c r="Z237" s="193" t="s">
        <v>57</v>
      </c>
    </row>
    <row r="238" spans="1:26" x14ac:dyDescent="0.25">
      <c r="A238" s="189">
        <v>41183</v>
      </c>
      <c r="B238" s="189" t="s">
        <v>2899</v>
      </c>
      <c r="C238" s="190">
        <v>41187</v>
      </c>
      <c r="D238" s="253" t="s">
        <v>3260</v>
      </c>
      <c r="E238" s="190"/>
      <c r="F238" s="188"/>
      <c r="G238" s="188"/>
      <c r="H238" s="180" t="s">
        <v>2921</v>
      </c>
      <c r="I238" s="255" t="s">
        <v>3423</v>
      </c>
      <c r="J238" s="180"/>
      <c r="K238" s="180">
        <v>302841</v>
      </c>
      <c r="L238" s="188" t="s">
        <v>3424</v>
      </c>
      <c r="M238" s="180" t="s">
        <v>57</v>
      </c>
      <c r="N238" s="184"/>
      <c r="O238" s="191"/>
      <c r="P238" s="180" t="s">
        <v>64</v>
      </c>
      <c r="Q238" s="180" t="s">
        <v>12</v>
      </c>
      <c r="R238" s="184">
        <v>39537.620000000003</v>
      </c>
      <c r="S238" s="184">
        <v>0</v>
      </c>
      <c r="T238" s="184">
        <v>33807</v>
      </c>
      <c r="U238" s="184">
        <v>52654.39</v>
      </c>
      <c r="V238" s="184"/>
      <c r="W238" s="256" t="s">
        <v>2897</v>
      </c>
      <c r="X238" s="257"/>
      <c r="Y238" s="259" t="s">
        <v>3420</v>
      </c>
      <c r="Z238" s="193" t="s">
        <v>57</v>
      </c>
    </row>
    <row r="239" spans="1:26" x14ac:dyDescent="0.25">
      <c r="A239" s="189">
        <v>41183</v>
      </c>
      <c r="B239" s="189" t="s">
        <v>2899</v>
      </c>
      <c r="C239" s="190" t="s">
        <v>57</v>
      </c>
      <c r="D239" s="253" t="s">
        <v>3260</v>
      </c>
      <c r="E239" s="190"/>
      <c r="F239" s="188"/>
      <c r="G239" s="188"/>
      <c r="H239" s="180" t="s">
        <v>2938</v>
      </c>
      <c r="I239" s="255" t="s">
        <v>3425</v>
      </c>
      <c r="J239" s="180"/>
      <c r="K239" s="180">
        <v>280949</v>
      </c>
      <c r="L239" s="188" t="s">
        <v>3426</v>
      </c>
      <c r="M239" s="180" t="s">
        <v>57</v>
      </c>
      <c r="N239" s="184"/>
      <c r="O239" s="191"/>
      <c r="P239" s="180" t="s">
        <v>60</v>
      </c>
      <c r="Q239" s="180" t="s">
        <v>12</v>
      </c>
      <c r="R239" s="184">
        <v>6501.31</v>
      </c>
      <c r="S239" s="184"/>
      <c r="T239" s="184">
        <v>5559</v>
      </c>
      <c r="U239" s="184">
        <v>7151.44</v>
      </c>
      <c r="V239" s="184"/>
      <c r="W239" s="256" t="s">
        <v>2897</v>
      </c>
      <c r="X239" s="257"/>
      <c r="Y239" s="259" t="s">
        <v>3420</v>
      </c>
      <c r="Z239" s="193" t="s">
        <v>57</v>
      </c>
    </row>
    <row r="240" spans="1:26" x14ac:dyDescent="0.25">
      <c r="A240" s="189">
        <v>41187</v>
      </c>
      <c r="B240" s="189" t="s">
        <v>2899</v>
      </c>
      <c r="C240" s="190">
        <v>41198</v>
      </c>
      <c r="D240" s="253" t="s">
        <v>3260</v>
      </c>
      <c r="E240" s="190">
        <v>41221</v>
      </c>
      <c r="F240" s="188"/>
      <c r="G240" s="188"/>
      <c r="H240" s="180" t="s">
        <v>2921</v>
      </c>
      <c r="I240" s="255" t="s">
        <v>3427</v>
      </c>
      <c r="J240" s="180"/>
      <c r="K240" s="180">
        <v>389008</v>
      </c>
      <c r="L240" s="188" t="s">
        <v>3428</v>
      </c>
      <c r="M240" s="180" t="s">
        <v>57</v>
      </c>
      <c r="N240" s="184"/>
      <c r="O240" s="191"/>
      <c r="P240" s="180" t="s">
        <v>79</v>
      </c>
      <c r="Q240" s="180" t="s">
        <v>12</v>
      </c>
      <c r="R240" s="184">
        <v>82800.14</v>
      </c>
      <c r="S240" s="184">
        <v>28560</v>
      </c>
      <c r="T240" s="184">
        <v>70799</v>
      </c>
      <c r="U240" s="184">
        <v>148600.25</v>
      </c>
      <c r="V240" s="184"/>
      <c r="W240" s="256" t="s">
        <v>2897</v>
      </c>
      <c r="X240" s="257"/>
      <c r="Y240" s="259" t="s">
        <v>3420</v>
      </c>
      <c r="Z240" s="193">
        <v>0.19219348554258825</v>
      </c>
    </row>
    <row r="241" spans="1:26" x14ac:dyDescent="0.25">
      <c r="A241" s="189">
        <v>41187</v>
      </c>
      <c r="B241" s="189" t="s">
        <v>2899</v>
      </c>
      <c r="C241" s="190">
        <v>41198</v>
      </c>
      <c r="D241" s="253" t="s">
        <v>3260</v>
      </c>
      <c r="E241" s="190"/>
      <c r="F241" s="188"/>
      <c r="G241" s="188"/>
      <c r="H241" s="180" t="s">
        <v>2921</v>
      </c>
      <c r="I241" s="255" t="s">
        <v>3429</v>
      </c>
      <c r="J241" s="180"/>
      <c r="K241" s="180">
        <v>375765</v>
      </c>
      <c r="L241" s="188" t="s">
        <v>3430</v>
      </c>
      <c r="M241" s="180" t="s">
        <v>57</v>
      </c>
      <c r="N241" s="184"/>
      <c r="O241" s="191"/>
      <c r="P241" s="180" t="s">
        <v>14</v>
      </c>
      <c r="Q241" s="180" t="s">
        <v>14</v>
      </c>
      <c r="R241" s="184">
        <v>116158.07</v>
      </c>
      <c r="S241" s="184">
        <v>92500</v>
      </c>
      <c r="T241" s="184">
        <v>99322</v>
      </c>
      <c r="U241" s="184">
        <v>127773.88</v>
      </c>
      <c r="V241" s="184"/>
      <c r="W241" s="256" t="s">
        <v>2897</v>
      </c>
      <c r="X241" s="257"/>
      <c r="Y241" s="259" t="s">
        <v>3420</v>
      </c>
      <c r="Z241" s="193">
        <v>0.72393512664716764</v>
      </c>
    </row>
    <row r="242" spans="1:26" x14ac:dyDescent="0.25">
      <c r="A242" s="189">
        <v>41187</v>
      </c>
      <c r="B242" s="189" t="s">
        <v>2899</v>
      </c>
      <c r="C242" s="190">
        <v>41198</v>
      </c>
      <c r="D242" s="253" t="s">
        <v>3260</v>
      </c>
      <c r="E242" s="190">
        <v>41410</v>
      </c>
      <c r="F242" s="188"/>
      <c r="G242" s="188"/>
      <c r="H242" s="180" t="s">
        <v>2921</v>
      </c>
      <c r="I242" s="255" t="s">
        <v>3431</v>
      </c>
      <c r="J242" s="180"/>
      <c r="K242" s="180">
        <v>389794</v>
      </c>
      <c r="L242" s="188" t="s">
        <v>3432</v>
      </c>
      <c r="M242" s="180" t="s">
        <v>57</v>
      </c>
      <c r="N242" s="184"/>
      <c r="O242" s="191"/>
      <c r="P242" s="180" t="s">
        <v>133</v>
      </c>
      <c r="Q242" s="180" t="s">
        <v>13</v>
      </c>
      <c r="R242" s="184">
        <v>59869.53</v>
      </c>
      <c r="S242" s="184">
        <v>5590</v>
      </c>
      <c r="T242" s="184">
        <v>49472</v>
      </c>
      <c r="U242" s="184">
        <v>112230.28</v>
      </c>
      <c r="V242" s="184"/>
      <c r="W242" s="256" t="s">
        <v>2897</v>
      </c>
      <c r="X242" s="257"/>
      <c r="Y242" s="259" t="s">
        <v>3420</v>
      </c>
      <c r="Z242" s="193">
        <v>4.9808304853200043E-2</v>
      </c>
    </row>
    <row r="243" spans="1:26" x14ac:dyDescent="0.25">
      <c r="A243" s="189">
        <v>41187</v>
      </c>
      <c r="B243" s="189" t="s">
        <v>2899</v>
      </c>
      <c r="C243" s="190">
        <v>41206</v>
      </c>
      <c r="D243" s="253" t="s">
        <v>3260</v>
      </c>
      <c r="E243" s="190"/>
      <c r="F243" s="263"/>
      <c r="G243" s="188"/>
      <c r="H243" s="180" t="s">
        <v>2921</v>
      </c>
      <c r="I243" s="255" t="s">
        <v>3433</v>
      </c>
      <c r="J243" s="180"/>
      <c r="K243" s="180">
        <v>403052</v>
      </c>
      <c r="L243" s="188" t="s">
        <v>3434</v>
      </c>
      <c r="M243" s="180" t="s">
        <v>57</v>
      </c>
      <c r="N243" s="184"/>
      <c r="O243" s="191"/>
      <c r="P243" s="180" t="s">
        <v>79</v>
      </c>
      <c r="Q243" s="180" t="s">
        <v>12</v>
      </c>
      <c r="R243" s="184">
        <v>52358.96</v>
      </c>
      <c r="S243" s="184">
        <v>0</v>
      </c>
      <c r="T243" s="184">
        <v>44770</v>
      </c>
      <c r="U243" s="184">
        <v>102924.76</v>
      </c>
      <c r="V243" s="184"/>
      <c r="W243" s="256" t="s">
        <v>2897</v>
      </c>
      <c r="X243" s="257"/>
      <c r="Y243" s="259" t="s">
        <v>3420</v>
      </c>
      <c r="Z243" s="193" t="s">
        <v>57</v>
      </c>
    </row>
    <row r="244" spans="1:26" x14ac:dyDescent="0.25">
      <c r="A244" s="189">
        <v>41187</v>
      </c>
      <c r="B244" s="189" t="s">
        <v>2899</v>
      </c>
      <c r="C244" s="190">
        <v>41333</v>
      </c>
      <c r="D244" s="253" t="s">
        <v>3435</v>
      </c>
      <c r="E244" s="190"/>
      <c r="F244" s="188"/>
      <c r="G244" s="188"/>
      <c r="H244" s="180" t="s">
        <v>2921</v>
      </c>
      <c r="I244" s="255" t="s">
        <v>3436</v>
      </c>
      <c r="J244" s="180"/>
      <c r="K244" s="180">
        <v>295822</v>
      </c>
      <c r="L244" s="188" t="s">
        <v>3437</v>
      </c>
      <c r="M244" s="180" t="s">
        <v>57</v>
      </c>
      <c r="N244" s="184"/>
      <c r="O244" s="191"/>
      <c r="P244" s="180" t="s">
        <v>64</v>
      </c>
      <c r="Q244" s="180" t="s">
        <v>12</v>
      </c>
      <c r="R244" s="184">
        <v>47959.13</v>
      </c>
      <c r="S244" s="184">
        <v>7150</v>
      </c>
      <c r="T244" s="184">
        <v>41007.89</v>
      </c>
      <c r="U244" s="184">
        <v>63470.15</v>
      </c>
      <c r="V244" s="184"/>
      <c r="W244" s="256" t="s">
        <v>2897</v>
      </c>
      <c r="X244" s="257"/>
      <c r="Y244" s="259" t="s">
        <v>3420</v>
      </c>
      <c r="Z244" s="193">
        <v>0.11265138021573921</v>
      </c>
    </row>
    <row r="245" spans="1:26" x14ac:dyDescent="0.25">
      <c r="A245" s="189">
        <v>41187</v>
      </c>
      <c r="B245" s="189" t="s">
        <v>2899</v>
      </c>
      <c r="C245" s="190" t="s">
        <v>57</v>
      </c>
      <c r="D245" s="253" t="s">
        <v>3260</v>
      </c>
      <c r="E245" s="190"/>
      <c r="F245" s="188"/>
      <c r="G245" s="188"/>
      <c r="H245" s="180" t="s">
        <v>2938</v>
      </c>
      <c r="I245" s="255" t="s">
        <v>3438</v>
      </c>
      <c r="J245" s="180"/>
      <c r="K245" s="180">
        <v>409922</v>
      </c>
      <c r="L245" s="188" t="s">
        <v>3439</v>
      </c>
      <c r="M245" s="180" t="s">
        <v>57</v>
      </c>
      <c r="N245" s="184"/>
      <c r="O245" s="191"/>
      <c r="P245" s="180" t="s">
        <v>87</v>
      </c>
      <c r="Q245" s="180" t="s">
        <v>15</v>
      </c>
      <c r="R245" s="184">
        <v>17628.02</v>
      </c>
      <c r="S245" s="184">
        <v>12200</v>
      </c>
      <c r="T245" s="184">
        <v>15073</v>
      </c>
      <c r="U245" s="184">
        <v>20966.03</v>
      </c>
      <c r="V245" s="184"/>
      <c r="W245" s="256" t="s">
        <v>2897</v>
      </c>
      <c r="X245" s="257"/>
      <c r="Y245" s="259" t="s">
        <v>3420</v>
      </c>
      <c r="Z245" s="193">
        <v>0.58189366322570368</v>
      </c>
    </row>
    <row r="246" spans="1:26" x14ac:dyDescent="0.25">
      <c r="A246" s="189">
        <v>41192</v>
      </c>
      <c r="B246" s="189" t="s">
        <v>2899</v>
      </c>
      <c r="C246" s="190" t="s">
        <v>3127</v>
      </c>
      <c r="D246" s="253" t="s">
        <v>3127</v>
      </c>
      <c r="E246" s="190">
        <v>41505</v>
      </c>
      <c r="F246" s="188"/>
      <c r="G246" s="188"/>
      <c r="H246" s="180" t="s">
        <v>2921</v>
      </c>
      <c r="I246" s="255" t="s">
        <v>3440</v>
      </c>
      <c r="J246" s="180"/>
      <c r="K246" s="180">
        <v>389793</v>
      </c>
      <c r="L246" s="188" t="s">
        <v>3441</v>
      </c>
      <c r="M246" s="180" t="s">
        <v>57</v>
      </c>
      <c r="N246" s="184"/>
      <c r="O246" s="191"/>
      <c r="P246" s="180" t="s">
        <v>106</v>
      </c>
      <c r="Q246" s="180" t="s">
        <v>14</v>
      </c>
      <c r="R246" s="184">
        <v>34942.97</v>
      </c>
      <c r="S246" s="184">
        <v>37630</v>
      </c>
      <c r="T246" s="184">
        <v>29878.3</v>
      </c>
      <c r="U246" s="184">
        <v>50000</v>
      </c>
      <c r="V246" s="184"/>
      <c r="W246" s="256" t="s">
        <v>2903</v>
      </c>
      <c r="X246" s="188"/>
      <c r="Y246" s="259" t="s">
        <v>3420</v>
      </c>
      <c r="Z246" s="193">
        <v>0.75260000000000005</v>
      </c>
    </row>
    <row r="247" spans="1:26" x14ac:dyDescent="0.25">
      <c r="A247" s="189">
        <v>41194</v>
      </c>
      <c r="B247" s="189" t="s">
        <v>2899</v>
      </c>
      <c r="C247" s="190" t="s">
        <v>3442</v>
      </c>
      <c r="D247" s="253" t="e">
        <v>#VALUE!</v>
      </c>
      <c r="E247" s="190" t="s">
        <v>3443</v>
      </c>
      <c r="F247" s="188"/>
      <c r="G247" s="188"/>
      <c r="H247" s="180" t="s">
        <v>2921</v>
      </c>
      <c r="I247" s="255" t="s">
        <v>3444</v>
      </c>
      <c r="J247" s="180"/>
      <c r="K247" s="180">
        <v>363170</v>
      </c>
      <c r="L247" s="188" t="s">
        <v>3445</v>
      </c>
      <c r="M247" s="180" t="s">
        <v>57</v>
      </c>
      <c r="N247" s="184"/>
      <c r="O247" s="191"/>
      <c r="P247" s="180" t="s">
        <v>129</v>
      </c>
      <c r="Q247" s="180" t="s">
        <v>13</v>
      </c>
      <c r="R247" s="184">
        <v>85109.75</v>
      </c>
      <c r="S247" s="184">
        <v>9361</v>
      </c>
      <c r="T247" s="184">
        <v>72774</v>
      </c>
      <c r="U247" s="184">
        <v>93620.63</v>
      </c>
      <c r="V247" s="184"/>
      <c r="W247" s="256" t="s">
        <v>2897</v>
      </c>
      <c r="X247" s="257"/>
      <c r="Y247" s="259" t="s">
        <v>3420</v>
      </c>
      <c r="Z247" s="193">
        <v>9.9988645664956535E-2</v>
      </c>
    </row>
    <row r="248" spans="1:26" x14ac:dyDescent="0.25">
      <c r="A248" s="189">
        <v>41194</v>
      </c>
      <c r="B248" s="189" t="s">
        <v>2899</v>
      </c>
      <c r="C248" s="190">
        <v>41192</v>
      </c>
      <c r="D248" s="253" t="s">
        <v>3260</v>
      </c>
      <c r="E248" s="190">
        <v>41551</v>
      </c>
      <c r="F248" s="188"/>
      <c r="G248" s="188"/>
      <c r="H248" s="180" t="s">
        <v>2921</v>
      </c>
      <c r="I248" s="255" t="s">
        <v>3446</v>
      </c>
      <c r="J248" s="180"/>
      <c r="K248" s="180">
        <v>244734</v>
      </c>
      <c r="L248" s="188" t="s">
        <v>3447</v>
      </c>
      <c r="M248" s="180" t="s">
        <v>57</v>
      </c>
      <c r="N248" s="184"/>
      <c r="O248" s="191"/>
      <c r="P248" s="180" t="s">
        <v>79</v>
      </c>
      <c r="Q248" s="180" t="s">
        <v>12</v>
      </c>
      <c r="R248" s="184">
        <v>80944.649999999994</v>
      </c>
      <c r="S248" s="184">
        <v>37660</v>
      </c>
      <c r="T248" s="184">
        <v>66887.009999999995</v>
      </c>
      <c r="U248" s="184">
        <v>92922.12</v>
      </c>
      <c r="V248" s="184"/>
      <c r="W248" s="256" t="s">
        <v>2897</v>
      </c>
      <c r="X248" s="257"/>
      <c r="Y248" s="259" t="s">
        <v>3420</v>
      </c>
      <c r="Z248" s="193">
        <v>0.40528563059043426</v>
      </c>
    </row>
    <row r="249" spans="1:26" x14ac:dyDescent="0.25">
      <c r="A249" s="189">
        <v>41194</v>
      </c>
      <c r="B249" s="189" t="s">
        <v>2899</v>
      </c>
      <c r="C249" s="190">
        <v>41198</v>
      </c>
      <c r="D249" s="253" t="s">
        <v>3260</v>
      </c>
      <c r="E249" s="190">
        <v>41697</v>
      </c>
      <c r="F249" s="188"/>
      <c r="G249" s="188"/>
      <c r="H249" s="180" t="s">
        <v>2921</v>
      </c>
      <c r="I249" s="255" t="s">
        <v>3448</v>
      </c>
      <c r="J249" s="180"/>
      <c r="K249" s="180">
        <v>247041</v>
      </c>
      <c r="L249" s="188" t="s">
        <v>3449</v>
      </c>
      <c r="M249" s="180" t="s">
        <v>57</v>
      </c>
      <c r="N249" s="184"/>
      <c r="O249" s="191"/>
      <c r="P249" s="180" t="s">
        <v>64</v>
      </c>
      <c r="Q249" s="180" t="s">
        <v>12</v>
      </c>
      <c r="R249" s="184">
        <v>60119.83</v>
      </c>
      <c r="S249" s="184">
        <v>0</v>
      </c>
      <c r="T249" s="184">
        <v>51406</v>
      </c>
      <c r="U249" s="184">
        <v>91204.21</v>
      </c>
      <c r="V249" s="184"/>
      <c r="W249" s="256" t="s">
        <v>2897</v>
      </c>
      <c r="X249" s="257"/>
      <c r="Y249" s="259" t="s">
        <v>3420</v>
      </c>
      <c r="Z249" s="193" t="s">
        <v>57</v>
      </c>
    </row>
    <row r="250" spans="1:26" x14ac:dyDescent="0.25">
      <c r="A250" s="189">
        <v>41194</v>
      </c>
      <c r="B250" s="189" t="s">
        <v>2899</v>
      </c>
      <c r="C250" s="190">
        <v>41204</v>
      </c>
      <c r="D250" s="253" t="s">
        <v>3260</v>
      </c>
      <c r="E250" s="190"/>
      <c r="F250" s="188"/>
      <c r="G250" s="188"/>
      <c r="H250" s="180" t="s">
        <v>2921</v>
      </c>
      <c r="I250" s="255" t="s">
        <v>3450</v>
      </c>
      <c r="J250" s="180"/>
      <c r="K250" s="180">
        <v>299816</v>
      </c>
      <c r="L250" s="188" t="s">
        <v>3451</v>
      </c>
      <c r="M250" s="180" t="s">
        <v>57</v>
      </c>
      <c r="N250" s="184"/>
      <c r="O250" s="191"/>
      <c r="P250" s="180" t="s">
        <v>64</v>
      </c>
      <c r="Q250" s="180" t="s">
        <v>12</v>
      </c>
      <c r="R250" s="184">
        <v>61989.88</v>
      </c>
      <c r="S250" s="184">
        <v>31930</v>
      </c>
      <c r="T250" s="184">
        <v>53005</v>
      </c>
      <c r="U250" s="184">
        <v>73523.87</v>
      </c>
      <c r="V250" s="184"/>
      <c r="W250" s="256" t="s">
        <v>2897</v>
      </c>
      <c r="X250" s="257"/>
      <c r="Y250" s="259" t="s">
        <v>3420</v>
      </c>
      <c r="Z250" s="193">
        <v>0.43428073087012425</v>
      </c>
    </row>
    <row r="251" spans="1:26" x14ac:dyDescent="0.25">
      <c r="A251" s="189">
        <v>41194</v>
      </c>
      <c r="B251" s="189" t="s">
        <v>2899</v>
      </c>
      <c r="C251" s="190">
        <v>41198</v>
      </c>
      <c r="D251" s="253" t="s">
        <v>3260</v>
      </c>
      <c r="E251" s="190">
        <v>41935</v>
      </c>
      <c r="F251" s="188"/>
      <c r="G251" s="188"/>
      <c r="H251" s="180" t="s">
        <v>2921</v>
      </c>
      <c r="I251" s="255" t="s">
        <v>3452</v>
      </c>
      <c r="J251" s="180"/>
      <c r="K251" s="180">
        <v>367674</v>
      </c>
      <c r="L251" s="188" t="s">
        <v>3453</v>
      </c>
      <c r="M251" s="180" t="s">
        <v>57</v>
      </c>
      <c r="N251" s="184"/>
      <c r="O251" s="191"/>
      <c r="P251" s="180" t="s">
        <v>133</v>
      </c>
      <c r="Q251" s="180" t="s">
        <v>13</v>
      </c>
      <c r="R251" s="184">
        <v>56160.36</v>
      </c>
      <c r="S251" s="184">
        <v>0</v>
      </c>
      <c r="T251" s="184">
        <v>46407</v>
      </c>
      <c r="U251" s="184">
        <v>72834.95</v>
      </c>
      <c r="V251" s="184">
        <v>74350</v>
      </c>
      <c r="W251" s="256" t="s">
        <v>2897</v>
      </c>
      <c r="X251" s="257"/>
      <c r="Y251" s="259" t="s">
        <v>3420</v>
      </c>
      <c r="Z251" s="193" t="s">
        <v>57</v>
      </c>
    </row>
    <row r="252" spans="1:26" x14ac:dyDescent="0.25">
      <c r="A252" s="189">
        <v>41194</v>
      </c>
      <c r="B252" s="189" t="s">
        <v>2899</v>
      </c>
      <c r="C252" s="190">
        <v>41204</v>
      </c>
      <c r="D252" s="253" t="s">
        <v>3260</v>
      </c>
      <c r="E252" s="190"/>
      <c r="F252" s="188"/>
      <c r="G252" s="188"/>
      <c r="H252" s="180" t="s">
        <v>2921</v>
      </c>
      <c r="I252" s="255" t="s">
        <v>3454</v>
      </c>
      <c r="J252" s="180"/>
      <c r="K252" s="180">
        <v>393921</v>
      </c>
      <c r="L252" s="188" t="s">
        <v>3455</v>
      </c>
      <c r="M252" s="180" t="s">
        <v>57</v>
      </c>
      <c r="N252" s="184"/>
      <c r="O252" s="191"/>
      <c r="P252" s="180" t="s">
        <v>64</v>
      </c>
      <c r="Q252" s="180" t="s">
        <v>12</v>
      </c>
      <c r="R252" s="184">
        <v>35261.9</v>
      </c>
      <c r="S252" s="184">
        <v>0</v>
      </c>
      <c r="T252" s="184">
        <v>30151</v>
      </c>
      <c r="U252" s="184">
        <v>51860.49</v>
      </c>
      <c r="V252" s="184"/>
      <c r="W252" s="256" t="s">
        <v>2897</v>
      </c>
      <c r="X252" s="257"/>
      <c r="Y252" s="259" t="s">
        <v>3420</v>
      </c>
      <c r="Z252" s="193" t="s">
        <v>57</v>
      </c>
    </row>
    <row r="253" spans="1:26" x14ac:dyDescent="0.25">
      <c r="A253" s="189">
        <v>41194</v>
      </c>
      <c r="B253" s="189" t="s">
        <v>2899</v>
      </c>
      <c r="C253" s="190" t="s">
        <v>57</v>
      </c>
      <c r="D253" s="253" t="s">
        <v>3260</v>
      </c>
      <c r="E253" s="190"/>
      <c r="F253" s="188"/>
      <c r="G253" s="188"/>
      <c r="H253" s="180" t="s">
        <v>2938</v>
      </c>
      <c r="I253" s="255" t="s">
        <v>3456</v>
      </c>
      <c r="J253" s="180"/>
      <c r="K253" s="180">
        <v>389835</v>
      </c>
      <c r="L253" s="188" t="s">
        <v>3457</v>
      </c>
      <c r="M253" s="180" t="s">
        <v>57</v>
      </c>
      <c r="N253" s="184"/>
      <c r="O253" s="191"/>
      <c r="P253" s="180" t="s">
        <v>64</v>
      </c>
      <c r="Q253" s="180" t="s">
        <v>12</v>
      </c>
      <c r="R253" s="184">
        <v>23801.87</v>
      </c>
      <c r="S253" s="184">
        <v>0</v>
      </c>
      <c r="T253" s="184">
        <v>20352</v>
      </c>
      <c r="U253" s="184">
        <v>30065.05</v>
      </c>
      <c r="V253" s="184"/>
      <c r="W253" s="256" t="s">
        <v>2897</v>
      </c>
      <c r="X253" s="257"/>
      <c r="Y253" s="259" t="s">
        <v>3420</v>
      </c>
      <c r="Z253" s="193" t="s">
        <v>57</v>
      </c>
    </row>
    <row r="254" spans="1:26" x14ac:dyDescent="0.25">
      <c r="A254" s="189">
        <v>41194</v>
      </c>
      <c r="B254" s="189" t="s">
        <v>2899</v>
      </c>
      <c r="C254" s="190" t="s">
        <v>57</v>
      </c>
      <c r="D254" s="253" t="s">
        <v>3260</v>
      </c>
      <c r="E254" s="190"/>
      <c r="F254" s="188"/>
      <c r="G254" s="188"/>
      <c r="H254" s="180" t="s">
        <v>2938</v>
      </c>
      <c r="I254" s="255" t="s">
        <v>3458</v>
      </c>
      <c r="J254" s="180"/>
      <c r="K254" s="180">
        <v>376415</v>
      </c>
      <c r="L254" s="188" t="s">
        <v>3459</v>
      </c>
      <c r="M254" s="180" t="s">
        <v>57</v>
      </c>
      <c r="N254" s="184"/>
      <c r="O254" s="191"/>
      <c r="P254" s="180" t="s">
        <v>129</v>
      </c>
      <c r="Q254" s="180" t="s">
        <v>13</v>
      </c>
      <c r="R254" s="184">
        <v>10589.91</v>
      </c>
      <c r="S254" s="184">
        <v>7890</v>
      </c>
      <c r="T254" s="184">
        <v>9055</v>
      </c>
      <c r="U254" s="184">
        <v>11648.9</v>
      </c>
      <c r="V254" s="184"/>
      <c r="W254" s="256" t="s">
        <v>2897</v>
      </c>
      <c r="X254" s="257"/>
      <c r="Y254" s="259" t="s">
        <v>3420</v>
      </c>
      <c r="Z254" s="193">
        <v>0.6773171715784323</v>
      </c>
    </row>
    <row r="255" spans="1:26" x14ac:dyDescent="0.25">
      <c r="A255" s="189">
        <v>41194</v>
      </c>
      <c r="B255" s="189" t="s">
        <v>2899</v>
      </c>
      <c r="C255" s="190">
        <v>41198</v>
      </c>
      <c r="D255" s="253" t="s">
        <v>3260</v>
      </c>
      <c r="E255" s="190" t="s">
        <v>3460</v>
      </c>
      <c r="F255" s="188"/>
      <c r="G255" s="188"/>
      <c r="H255" s="180" t="s">
        <v>2938</v>
      </c>
      <c r="I255" s="255" t="s">
        <v>3461</v>
      </c>
      <c r="J255" s="180"/>
      <c r="K255" s="180">
        <v>363170</v>
      </c>
      <c r="L255" s="188" t="s">
        <v>3445</v>
      </c>
      <c r="M255" s="180" t="s">
        <v>57</v>
      </c>
      <c r="N255" s="184"/>
      <c r="O255" s="191"/>
      <c r="P255" s="180" t="s">
        <v>129</v>
      </c>
      <c r="Q255" s="180" t="s">
        <v>13</v>
      </c>
      <c r="R255" s="184">
        <v>0</v>
      </c>
      <c r="S255" s="184">
        <v>0</v>
      </c>
      <c r="T255" s="184">
        <v>0</v>
      </c>
      <c r="U255" s="184">
        <v>0</v>
      </c>
      <c r="V255" s="184"/>
      <c r="W255" s="256" t="s">
        <v>2897</v>
      </c>
      <c r="X255" s="257"/>
      <c r="Y255" s="259" t="s">
        <v>3420</v>
      </c>
      <c r="Z255" s="193" t="s">
        <v>536</v>
      </c>
    </row>
    <row r="256" spans="1:26" x14ac:dyDescent="0.25">
      <c r="A256" s="189">
        <v>41198</v>
      </c>
      <c r="B256" s="189" t="s">
        <v>2899</v>
      </c>
      <c r="C256" s="190" t="s">
        <v>57</v>
      </c>
      <c r="D256" s="253" t="s">
        <v>3260</v>
      </c>
      <c r="E256" s="190"/>
      <c r="F256" s="188"/>
      <c r="G256" s="188"/>
      <c r="H256" s="180" t="s">
        <v>2938</v>
      </c>
      <c r="I256" s="255" t="s">
        <v>3462</v>
      </c>
      <c r="J256" s="180"/>
      <c r="K256" s="180">
        <v>407987</v>
      </c>
      <c r="L256" s="188" t="s">
        <v>3463</v>
      </c>
      <c r="M256" s="180" t="s">
        <v>57</v>
      </c>
      <c r="N256" s="184"/>
      <c r="O256" s="191"/>
      <c r="P256" s="180" t="s">
        <v>235</v>
      </c>
      <c r="Q256" s="180" t="s">
        <v>12</v>
      </c>
      <c r="R256" s="184">
        <v>6310.68</v>
      </c>
      <c r="S256" s="184">
        <v>3180</v>
      </c>
      <c r="T256" s="184">
        <v>5396</v>
      </c>
      <c r="U256" s="184">
        <v>6941.74</v>
      </c>
      <c r="V256" s="184"/>
      <c r="W256" s="256" t="s">
        <v>2897</v>
      </c>
      <c r="X256" s="257"/>
      <c r="Y256" s="259" t="s">
        <v>3420</v>
      </c>
      <c r="Z256" s="193">
        <v>0.45809840184161321</v>
      </c>
    </row>
    <row r="257" spans="1:26" x14ac:dyDescent="0.25">
      <c r="A257" s="189">
        <v>41200</v>
      </c>
      <c r="B257" s="189" t="s">
        <v>2899</v>
      </c>
      <c r="C257" s="190" t="s">
        <v>57</v>
      </c>
      <c r="D257" s="253" t="s">
        <v>3260</v>
      </c>
      <c r="E257" s="190">
        <v>41505</v>
      </c>
      <c r="F257" s="188"/>
      <c r="G257" s="188"/>
      <c r="H257" s="180" t="s">
        <v>2938</v>
      </c>
      <c r="I257" s="255" t="s">
        <v>3464</v>
      </c>
      <c r="J257" s="180"/>
      <c r="K257" s="180">
        <v>425870</v>
      </c>
      <c r="L257" s="180" t="s">
        <v>3465</v>
      </c>
      <c r="M257" s="180" t="s">
        <v>57</v>
      </c>
      <c r="N257" s="184"/>
      <c r="O257" s="191"/>
      <c r="P257" s="180" t="s">
        <v>67</v>
      </c>
      <c r="Q257" s="180" t="s">
        <v>14</v>
      </c>
      <c r="R257" s="184">
        <v>8914.01</v>
      </c>
      <c r="S257" s="184">
        <v>9810</v>
      </c>
      <c r="T257" s="184">
        <v>7622</v>
      </c>
      <c r="U257" s="184">
        <v>15000</v>
      </c>
      <c r="V257" s="184"/>
      <c r="W257" s="256" t="s">
        <v>2897</v>
      </c>
      <c r="X257" s="188"/>
      <c r="Y257" s="180" t="s">
        <v>3420</v>
      </c>
      <c r="Z257" s="193">
        <v>0.65400000000000003</v>
      </c>
    </row>
    <row r="258" spans="1:26" x14ac:dyDescent="0.25">
      <c r="A258" s="189">
        <v>41200</v>
      </c>
      <c r="B258" s="189" t="s">
        <v>2899</v>
      </c>
      <c r="C258" s="190" t="s">
        <v>57</v>
      </c>
      <c r="D258" s="253" t="s">
        <v>3260</v>
      </c>
      <c r="E258" s="190"/>
      <c r="F258" s="188"/>
      <c r="G258" s="188"/>
      <c r="H258" s="180" t="s">
        <v>2938</v>
      </c>
      <c r="I258" s="255" t="s">
        <v>3466</v>
      </c>
      <c r="J258" s="180"/>
      <c r="K258" s="180">
        <v>404199</v>
      </c>
      <c r="L258" s="188" t="s">
        <v>3467</v>
      </c>
      <c r="M258" s="180" t="s">
        <v>57</v>
      </c>
      <c r="N258" s="184"/>
      <c r="O258" s="191"/>
      <c r="P258" s="180" t="s">
        <v>67</v>
      </c>
      <c r="Q258" s="180" t="s">
        <v>14</v>
      </c>
      <c r="R258" s="184">
        <v>12855.25</v>
      </c>
      <c r="S258" s="184">
        <v>14140</v>
      </c>
      <c r="T258" s="184">
        <v>10992</v>
      </c>
      <c r="U258" s="184">
        <v>14140.78</v>
      </c>
      <c r="V258" s="184"/>
      <c r="W258" s="256" t="s">
        <v>2897</v>
      </c>
      <c r="X258" s="257"/>
      <c r="Y258" s="259" t="s">
        <v>3420</v>
      </c>
      <c r="Z258" s="193">
        <v>0.99994484038362796</v>
      </c>
    </row>
    <row r="259" spans="1:26" x14ac:dyDescent="0.25">
      <c r="A259" s="189">
        <v>41201</v>
      </c>
      <c r="B259" s="189" t="s">
        <v>2899</v>
      </c>
      <c r="C259" s="190">
        <v>41205</v>
      </c>
      <c r="D259" s="253" t="s">
        <v>3260</v>
      </c>
      <c r="E259" s="190"/>
      <c r="F259" s="188"/>
      <c r="G259" s="188"/>
      <c r="H259" s="180" t="s">
        <v>2894</v>
      </c>
      <c r="I259" s="255" t="s">
        <v>3468</v>
      </c>
      <c r="J259" s="180"/>
      <c r="K259" s="180">
        <v>255028</v>
      </c>
      <c r="L259" s="188" t="s">
        <v>3469</v>
      </c>
      <c r="M259" s="180" t="s">
        <v>57</v>
      </c>
      <c r="N259" s="184"/>
      <c r="O259" s="191"/>
      <c r="P259" s="180" t="s">
        <v>133</v>
      </c>
      <c r="Q259" s="180" t="s">
        <v>13</v>
      </c>
      <c r="R259" s="184">
        <v>4314</v>
      </c>
      <c r="S259" s="184">
        <v>84000</v>
      </c>
      <c r="T259" s="184">
        <v>4314</v>
      </c>
      <c r="U259" s="184">
        <v>214352.76</v>
      </c>
      <c r="V259" s="184"/>
      <c r="W259" s="256" t="s">
        <v>2897</v>
      </c>
      <c r="X259" s="257"/>
      <c r="Y259" s="259" t="s">
        <v>3420</v>
      </c>
      <c r="Z259" s="193">
        <v>0.39187738940240374</v>
      </c>
    </row>
    <row r="260" spans="1:26" x14ac:dyDescent="0.25">
      <c r="A260" s="189">
        <v>41201</v>
      </c>
      <c r="B260" s="189" t="s">
        <v>2899</v>
      </c>
      <c r="C260" s="190" t="s">
        <v>57</v>
      </c>
      <c r="D260" s="253" t="s">
        <v>3260</v>
      </c>
      <c r="E260" s="190"/>
      <c r="F260" s="188"/>
      <c r="G260" s="188"/>
      <c r="H260" s="180" t="s">
        <v>2938</v>
      </c>
      <c r="I260" s="255" t="s">
        <v>3470</v>
      </c>
      <c r="J260" s="180"/>
      <c r="K260" s="180">
        <v>409921</v>
      </c>
      <c r="L260" s="188" t="s">
        <v>3471</v>
      </c>
      <c r="M260" s="180" t="s">
        <v>57</v>
      </c>
      <c r="N260" s="184"/>
      <c r="O260" s="191"/>
      <c r="P260" s="180" t="s">
        <v>3472</v>
      </c>
      <c r="Q260" s="180" t="s">
        <v>15</v>
      </c>
      <c r="R260" s="184">
        <v>40069</v>
      </c>
      <c r="S260" s="184">
        <v>28170</v>
      </c>
      <c r="T260" s="184">
        <v>34261</v>
      </c>
      <c r="U260" s="184">
        <v>44076</v>
      </c>
      <c r="V260" s="184"/>
      <c r="W260" s="256" t="s">
        <v>2897</v>
      </c>
      <c r="X260" s="257"/>
      <c r="Y260" s="259" t="s">
        <v>3420</v>
      </c>
      <c r="Z260" s="193">
        <v>0.63912333242580999</v>
      </c>
    </row>
    <row r="261" spans="1:26" x14ac:dyDescent="0.25">
      <c r="A261" s="189">
        <v>41211</v>
      </c>
      <c r="B261" s="189" t="s">
        <v>2899</v>
      </c>
      <c r="C261" s="190">
        <v>41213</v>
      </c>
      <c r="D261" s="253" t="s">
        <v>3260</v>
      </c>
      <c r="E261" s="190"/>
      <c r="F261" s="188"/>
      <c r="G261" s="188"/>
      <c r="H261" s="180" t="s">
        <v>2921</v>
      </c>
      <c r="I261" s="255" t="s">
        <v>3473</v>
      </c>
      <c r="J261" s="180"/>
      <c r="K261" s="180">
        <v>303901</v>
      </c>
      <c r="L261" s="188" t="s">
        <v>3474</v>
      </c>
      <c r="M261" s="180" t="s">
        <v>57</v>
      </c>
      <c r="N261" s="184"/>
      <c r="O261" s="191"/>
      <c r="P261" s="180" t="s">
        <v>64</v>
      </c>
      <c r="Q261" s="180" t="s">
        <v>12</v>
      </c>
      <c r="R261" s="184">
        <v>37614.949999999997</v>
      </c>
      <c r="S261" s="184">
        <v>0</v>
      </c>
      <c r="T261" s="184">
        <v>32163</v>
      </c>
      <c r="U261" s="184">
        <v>50539.45</v>
      </c>
      <c r="V261" s="184"/>
      <c r="W261" s="256" t="s">
        <v>2897</v>
      </c>
      <c r="X261" s="257"/>
      <c r="Y261" s="259" t="s">
        <v>3420</v>
      </c>
      <c r="Z261" s="193" t="s">
        <v>57</v>
      </c>
    </row>
    <row r="262" spans="1:26" x14ac:dyDescent="0.25">
      <c r="A262" s="189">
        <v>41211</v>
      </c>
      <c r="B262" s="189" t="s">
        <v>2899</v>
      </c>
      <c r="C262" s="190" t="s">
        <v>57</v>
      </c>
      <c r="D262" s="253" t="s">
        <v>3260</v>
      </c>
      <c r="E262" s="190"/>
      <c r="F262" s="188"/>
      <c r="G262" s="188"/>
      <c r="H262" s="180" t="s">
        <v>2938</v>
      </c>
      <c r="I262" s="255" t="s">
        <v>3475</v>
      </c>
      <c r="J262" s="180"/>
      <c r="K262" s="180">
        <v>248951</v>
      </c>
      <c r="L262" s="188" t="s">
        <v>3476</v>
      </c>
      <c r="M262" s="180" t="s">
        <v>57</v>
      </c>
      <c r="N262" s="184"/>
      <c r="O262" s="191"/>
      <c r="P262" s="180" t="s">
        <v>106</v>
      </c>
      <c r="Q262" s="180" t="s">
        <v>14</v>
      </c>
      <c r="R262" s="184">
        <v>14712.5</v>
      </c>
      <c r="S262" s="184">
        <v>13870</v>
      </c>
      <c r="T262" s="184">
        <v>12500</v>
      </c>
      <c r="U262" s="184">
        <v>16180</v>
      </c>
      <c r="V262" s="184"/>
      <c r="W262" s="256" t="s">
        <v>2897</v>
      </c>
      <c r="X262" s="257"/>
      <c r="Y262" s="259" t="s">
        <v>3420</v>
      </c>
      <c r="Z262" s="193">
        <v>0.85723114956736712</v>
      </c>
    </row>
    <row r="263" spans="1:26" x14ac:dyDescent="0.25">
      <c r="A263" s="189">
        <v>41212</v>
      </c>
      <c r="B263" s="189" t="s">
        <v>2899</v>
      </c>
      <c r="C263" s="190">
        <v>41213</v>
      </c>
      <c r="D263" s="253" t="s">
        <v>3260</v>
      </c>
      <c r="E263" s="190"/>
      <c r="F263" s="188"/>
      <c r="G263" s="188"/>
      <c r="H263" s="180" t="s">
        <v>2921</v>
      </c>
      <c r="I263" s="255" t="s">
        <v>3477</v>
      </c>
      <c r="J263" s="180"/>
      <c r="K263" s="180">
        <v>258450</v>
      </c>
      <c r="L263" s="188" t="s">
        <v>3478</v>
      </c>
      <c r="M263" s="180" t="s">
        <v>57</v>
      </c>
      <c r="N263" s="184"/>
      <c r="O263" s="191"/>
      <c r="P263" s="180" t="s">
        <v>79</v>
      </c>
      <c r="Q263" s="180" t="s">
        <v>12</v>
      </c>
      <c r="R263" s="184">
        <v>79808.53</v>
      </c>
      <c r="S263" s="184">
        <v>11530</v>
      </c>
      <c r="T263" s="184">
        <v>68241</v>
      </c>
      <c r="U263" s="184">
        <v>122136.89</v>
      </c>
      <c r="V263" s="184"/>
      <c r="W263" s="256" t="s">
        <v>2897</v>
      </c>
      <c r="X263" s="257"/>
      <c r="Y263" s="259" t="s">
        <v>3420</v>
      </c>
      <c r="Z263" s="193">
        <v>9.4402272728575293E-2</v>
      </c>
    </row>
    <row r="264" spans="1:26" x14ac:dyDescent="0.25">
      <c r="A264" s="189">
        <v>41212</v>
      </c>
      <c r="B264" s="189" t="s">
        <v>2899</v>
      </c>
      <c r="C264" s="190">
        <v>41227</v>
      </c>
      <c r="D264" s="253" t="s">
        <v>3377</v>
      </c>
      <c r="E264" s="190" t="s">
        <v>3479</v>
      </c>
      <c r="F264" s="188"/>
      <c r="G264" s="188"/>
      <c r="H264" s="180" t="s">
        <v>2921</v>
      </c>
      <c r="I264" s="255" t="s">
        <v>3480</v>
      </c>
      <c r="J264" s="180"/>
      <c r="K264" s="180">
        <v>272804</v>
      </c>
      <c r="L264" s="188" t="s">
        <v>3481</v>
      </c>
      <c r="M264" s="180" t="s">
        <v>57</v>
      </c>
      <c r="N264" s="184"/>
      <c r="O264" s="191"/>
      <c r="P264" s="180" t="s">
        <v>79</v>
      </c>
      <c r="Q264" s="180" t="s">
        <v>12</v>
      </c>
      <c r="R264" s="184">
        <v>66318.23</v>
      </c>
      <c r="S264" s="184">
        <v>13490</v>
      </c>
      <c r="T264" s="184">
        <v>56706</v>
      </c>
      <c r="U264" s="184">
        <v>101699.66</v>
      </c>
      <c r="V264" s="184"/>
      <c r="W264" s="256" t="s">
        <v>2897</v>
      </c>
      <c r="X264" s="257"/>
      <c r="Y264" s="259" t="s">
        <v>3420</v>
      </c>
      <c r="Z264" s="193">
        <v>0.13264547787082082</v>
      </c>
    </row>
    <row r="265" spans="1:26" x14ac:dyDescent="0.25">
      <c r="A265" s="189">
        <v>41212</v>
      </c>
      <c r="B265" s="189" t="s">
        <v>2899</v>
      </c>
      <c r="C265" s="190">
        <v>41213</v>
      </c>
      <c r="D265" s="253" t="s">
        <v>3260</v>
      </c>
      <c r="E265" s="190"/>
      <c r="F265" s="188"/>
      <c r="G265" s="188"/>
      <c r="H265" s="180" t="s">
        <v>2921</v>
      </c>
      <c r="I265" s="255" t="s">
        <v>3482</v>
      </c>
      <c r="J265" s="180"/>
      <c r="K265" s="180">
        <v>351109</v>
      </c>
      <c r="L265" s="188" t="s">
        <v>3483</v>
      </c>
      <c r="M265" s="180" t="s">
        <v>57</v>
      </c>
      <c r="N265" s="184"/>
      <c r="O265" s="191"/>
      <c r="P265" s="180" t="s">
        <v>64</v>
      </c>
      <c r="Q265" s="180" t="s">
        <v>12</v>
      </c>
      <c r="R265" s="184">
        <v>49455.76</v>
      </c>
      <c r="S265" s="184">
        <v>0</v>
      </c>
      <c r="T265" s="184">
        <v>42297</v>
      </c>
      <c r="U265" s="184">
        <v>63576.44</v>
      </c>
      <c r="V265" s="184"/>
      <c r="W265" s="256" t="s">
        <v>2897</v>
      </c>
      <c r="X265" s="257"/>
      <c r="Y265" s="259" t="s">
        <v>3420</v>
      </c>
      <c r="Z265" s="193" t="s">
        <v>57</v>
      </c>
    </row>
    <row r="266" spans="1:26" x14ac:dyDescent="0.25">
      <c r="A266" s="189">
        <v>41212</v>
      </c>
      <c r="B266" s="189" t="s">
        <v>2899</v>
      </c>
      <c r="C266" s="190" t="s">
        <v>57</v>
      </c>
      <c r="D266" s="253" t="s">
        <v>3260</v>
      </c>
      <c r="E266" s="190"/>
      <c r="F266" s="188"/>
      <c r="G266" s="188"/>
      <c r="H266" s="180" t="s">
        <v>2938</v>
      </c>
      <c r="I266" s="255" t="s">
        <v>3484</v>
      </c>
      <c r="J266" s="180"/>
      <c r="K266" s="180">
        <v>411365</v>
      </c>
      <c r="L266" s="188" t="s">
        <v>3485</v>
      </c>
      <c r="M266" s="180" t="s">
        <v>57</v>
      </c>
      <c r="N266" s="184"/>
      <c r="O266" s="191"/>
      <c r="P266" s="180" t="s">
        <v>67</v>
      </c>
      <c r="Q266" s="180" t="s">
        <v>14</v>
      </c>
      <c r="R266" s="184">
        <v>6785.5</v>
      </c>
      <c r="S266" s="184">
        <v>7460</v>
      </c>
      <c r="T266" s="184">
        <v>5802</v>
      </c>
      <c r="U266" s="184">
        <v>7464.05</v>
      </c>
      <c r="V266" s="184"/>
      <c r="W266" s="256" t="s">
        <v>2897</v>
      </c>
      <c r="X266" s="257"/>
      <c r="Y266" s="259" t="s">
        <v>3420</v>
      </c>
      <c r="Z266" s="193">
        <v>0.99945739913317833</v>
      </c>
    </row>
    <row r="267" spans="1:26" x14ac:dyDescent="0.25">
      <c r="A267" s="189">
        <v>41212</v>
      </c>
      <c r="B267" s="189" t="s">
        <v>2899</v>
      </c>
      <c r="C267" s="190" t="s">
        <v>57</v>
      </c>
      <c r="D267" s="253" t="s">
        <v>3260</v>
      </c>
      <c r="E267" s="190"/>
      <c r="F267" s="188"/>
      <c r="G267" s="188"/>
      <c r="H267" s="180" t="s">
        <v>2938</v>
      </c>
      <c r="I267" s="255" t="s">
        <v>3486</v>
      </c>
      <c r="J267" s="180"/>
      <c r="K267" s="180">
        <v>401423</v>
      </c>
      <c r="L267" s="188" t="s">
        <v>3487</v>
      </c>
      <c r="M267" s="180" t="s">
        <v>57</v>
      </c>
      <c r="N267" s="184"/>
      <c r="O267" s="191"/>
      <c r="P267" s="180" t="s">
        <v>129</v>
      </c>
      <c r="Q267" s="180" t="s">
        <v>13</v>
      </c>
      <c r="R267" s="184">
        <v>6710.48</v>
      </c>
      <c r="S267" s="184">
        <v>1</v>
      </c>
      <c r="T267" s="184">
        <v>5738</v>
      </c>
      <c r="U267" s="184">
        <v>7381.43</v>
      </c>
      <c r="V267" s="184"/>
      <c r="W267" s="256" t="s">
        <v>2897</v>
      </c>
      <c r="X267" s="257"/>
      <c r="Y267" s="259" t="s">
        <v>3488</v>
      </c>
      <c r="Z267" s="193">
        <v>1.3547510441743672E-4</v>
      </c>
    </row>
    <row r="268" spans="1:26" x14ac:dyDescent="0.25">
      <c r="A268" s="189">
        <v>41212</v>
      </c>
      <c r="B268" s="189" t="s">
        <v>2899</v>
      </c>
      <c r="C268" s="190" t="s">
        <v>57</v>
      </c>
      <c r="D268" s="253" t="s">
        <v>3260</v>
      </c>
      <c r="E268" s="190"/>
      <c r="F268" s="188"/>
      <c r="G268" s="188"/>
      <c r="H268" s="180" t="s">
        <v>2938</v>
      </c>
      <c r="I268" s="255" t="s">
        <v>3489</v>
      </c>
      <c r="J268" s="180"/>
      <c r="K268" s="180">
        <v>401422</v>
      </c>
      <c r="L268" s="188" t="s">
        <v>3490</v>
      </c>
      <c r="M268" s="180" t="s">
        <v>57</v>
      </c>
      <c r="N268" s="184"/>
      <c r="O268" s="191"/>
      <c r="P268" s="180" t="s">
        <v>235</v>
      </c>
      <c r="Q268" s="180" t="s">
        <v>12</v>
      </c>
      <c r="R268" s="184">
        <v>6032.33</v>
      </c>
      <c r="S268" s="184">
        <v>0</v>
      </c>
      <c r="T268" s="184">
        <v>5158</v>
      </c>
      <c r="U268" s="184">
        <v>6635.57</v>
      </c>
      <c r="V268" s="184"/>
      <c r="W268" s="256" t="s">
        <v>2897</v>
      </c>
      <c r="X268" s="257"/>
      <c r="Y268" s="259" t="s">
        <v>3420</v>
      </c>
      <c r="Z268" s="193" t="s">
        <v>57</v>
      </c>
    </row>
    <row r="269" spans="1:26" x14ac:dyDescent="0.25">
      <c r="A269" s="189">
        <v>41212</v>
      </c>
      <c r="B269" s="189" t="s">
        <v>2899</v>
      </c>
      <c r="C269" s="190" t="s">
        <v>57</v>
      </c>
      <c r="D269" s="253" t="s">
        <v>3260</v>
      </c>
      <c r="E269" s="190"/>
      <c r="F269" s="188"/>
      <c r="G269" s="188"/>
      <c r="H269" s="180" t="s">
        <v>2938</v>
      </c>
      <c r="I269" s="255" t="s">
        <v>3491</v>
      </c>
      <c r="J269" s="180"/>
      <c r="K269" s="180">
        <v>401412</v>
      </c>
      <c r="L269" s="188" t="s">
        <v>3492</v>
      </c>
      <c r="M269" s="180" t="s">
        <v>57</v>
      </c>
      <c r="N269" s="184"/>
      <c r="O269" s="191"/>
      <c r="P269" s="180" t="s">
        <v>67</v>
      </c>
      <c r="Q269" s="180" t="s">
        <v>14</v>
      </c>
      <c r="R269" s="184">
        <v>5184.4399999999996</v>
      </c>
      <c r="S269" s="184">
        <v>5700</v>
      </c>
      <c r="T269" s="184">
        <v>4433</v>
      </c>
      <c r="U269" s="184">
        <v>5702.88</v>
      </c>
      <c r="V269" s="184"/>
      <c r="W269" s="256" t="s">
        <v>2897</v>
      </c>
      <c r="X269" s="257"/>
      <c r="Y269" s="259" t="s">
        <v>3420</v>
      </c>
      <c r="Z269" s="193">
        <v>0.99949499200404002</v>
      </c>
    </row>
    <row r="270" spans="1:26" x14ac:dyDescent="0.25">
      <c r="A270" s="189">
        <v>41212</v>
      </c>
      <c r="B270" s="189" t="s">
        <v>2899</v>
      </c>
      <c r="C270" s="190" t="s">
        <v>57</v>
      </c>
      <c r="D270" s="253" t="s">
        <v>3260</v>
      </c>
      <c r="E270" s="190"/>
      <c r="F270" s="188"/>
      <c r="G270" s="188"/>
      <c r="H270" s="180" t="s">
        <v>2938</v>
      </c>
      <c r="I270" s="255" t="s">
        <v>3493</v>
      </c>
      <c r="J270" s="180"/>
      <c r="K270" s="180">
        <v>401423</v>
      </c>
      <c r="L270" s="188" t="s">
        <v>3487</v>
      </c>
      <c r="M270" s="180" t="s">
        <v>57</v>
      </c>
      <c r="N270" s="184"/>
      <c r="O270" s="191"/>
      <c r="P270" s="180" t="s">
        <v>3140</v>
      </c>
      <c r="Q270" s="180" t="s">
        <v>21</v>
      </c>
      <c r="R270" s="184">
        <v>0</v>
      </c>
      <c r="S270" s="184">
        <v>0</v>
      </c>
      <c r="T270" s="184">
        <v>0</v>
      </c>
      <c r="U270" s="184">
        <v>0</v>
      </c>
      <c r="V270" s="184"/>
      <c r="W270" s="256" t="s">
        <v>2897</v>
      </c>
      <c r="X270" s="257"/>
      <c r="Y270" s="259" t="s">
        <v>3420</v>
      </c>
      <c r="Z270" s="193" t="s">
        <v>536</v>
      </c>
    </row>
    <row r="271" spans="1:26" x14ac:dyDescent="0.25">
      <c r="A271" s="189">
        <v>41213</v>
      </c>
      <c r="B271" s="189" t="s">
        <v>2899</v>
      </c>
      <c r="C271" s="190">
        <v>41227</v>
      </c>
      <c r="D271" s="253" t="s">
        <v>3377</v>
      </c>
      <c r="E271" s="190"/>
      <c r="F271" s="188"/>
      <c r="G271" s="188"/>
      <c r="H271" s="180" t="s">
        <v>2921</v>
      </c>
      <c r="I271" s="255" t="s">
        <v>3494</v>
      </c>
      <c r="J271" s="180"/>
      <c r="K271" s="180">
        <v>358053</v>
      </c>
      <c r="L271" s="188" t="s">
        <v>3495</v>
      </c>
      <c r="M271" s="180" t="s">
        <v>57</v>
      </c>
      <c r="N271" s="184"/>
      <c r="O271" s="191"/>
      <c r="P271" s="180" t="s">
        <v>79</v>
      </c>
      <c r="Q271" s="180" t="s">
        <v>12</v>
      </c>
      <c r="R271" s="184">
        <v>50415.24</v>
      </c>
      <c r="S271" s="184">
        <v>0</v>
      </c>
      <c r="T271" s="184">
        <v>43108</v>
      </c>
      <c r="U271" s="184">
        <v>104000</v>
      </c>
      <c r="V271" s="184"/>
      <c r="W271" s="256" t="s">
        <v>2897</v>
      </c>
      <c r="X271" s="257"/>
      <c r="Y271" s="259" t="s">
        <v>3420</v>
      </c>
      <c r="Z271" s="193" t="s">
        <v>57</v>
      </c>
    </row>
    <row r="272" spans="1:26" x14ac:dyDescent="0.25">
      <c r="A272" s="189">
        <v>41213</v>
      </c>
      <c r="B272" s="189" t="s">
        <v>2899</v>
      </c>
      <c r="C272" s="190">
        <v>41243</v>
      </c>
      <c r="D272" s="253" t="s">
        <v>3377</v>
      </c>
      <c r="E272" s="190"/>
      <c r="F272" s="188"/>
      <c r="G272" s="188"/>
      <c r="H272" s="180" t="s">
        <v>2921</v>
      </c>
      <c r="I272" s="255" t="s">
        <v>3496</v>
      </c>
      <c r="J272" s="180"/>
      <c r="K272" s="180">
        <v>373338</v>
      </c>
      <c r="L272" s="188" t="s">
        <v>3497</v>
      </c>
      <c r="M272" s="180" t="s">
        <v>57</v>
      </c>
      <c r="N272" s="184"/>
      <c r="O272" s="191"/>
      <c r="P272" s="180" t="s">
        <v>67</v>
      </c>
      <c r="Q272" s="180" t="s">
        <v>14</v>
      </c>
      <c r="R272" s="184">
        <v>32641.02</v>
      </c>
      <c r="S272" s="184">
        <v>28690</v>
      </c>
      <c r="T272" s="184">
        <v>27910</v>
      </c>
      <c r="U272" s="184">
        <v>71810.25</v>
      </c>
      <c r="V272" s="184"/>
      <c r="W272" s="256" t="s">
        <v>2897</v>
      </c>
      <c r="X272" s="257"/>
      <c r="Y272" s="259" t="s">
        <v>3420</v>
      </c>
      <c r="Z272" s="193">
        <v>0.39952513742815265</v>
      </c>
    </row>
    <row r="273" spans="1:26" x14ac:dyDescent="0.25">
      <c r="A273" s="189">
        <v>41213</v>
      </c>
      <c r="B273" s="189" t="s">
        <v>2899</v>
      </c>
      <c r="C273" s="190" t="s">
        <v>57</v>
      </c>
      <c r="D273" s="253" t="s">
        <v>3260</v>
      </c>
      <c r="E273" s="190">
        <v>41501</v>
      </c>
      <c r="F273" s="188"/>
      <c r="G273" s="188"/>
      <c r="H273" s="180" t="s">
        <v>2938</v>
      </c>
      <c r="I273" s="255" t="s">
        <v>3498</v>
      </c>
      <c r="J273" s="180"/>
      <c r="K273" s="180">
        <v>411355</v>
      </c>
      <c r="L273" s="188" t="s">
        <v>3499</v>
      </c>
      <c r="M273" s="180" t="s">
        <v>57</v>
      </c>
      <c r="N273" s="184"/>
      <c r="O273" s="191"/>
      <c r="P273" s="180" t="s">
        <v>235</v>
      </c>
      <c r="Q273" s="180" t="s">
        <v>12</v>
      </c>
      <c r="R273" s="184">
        <v>8526.9</v>
      </c>
      <c r="S273" s="184">
        <v>0</v>
      </c>
      <c r="T273" s="184">
        <v>7291</v>
      </c>
      <c r="U273" s="184">
        <v>15000</v>
      </c>
      <c r="V273" s="184"/>
      <c r="W273" s="256" t="s">
        <v>2897</v>
      </c>
      <c r="X273" s="257"/>
      <c r="Y273" s="259" t="s">
        <v>3420</v>
      </c>
      <c r="Z273" s="193" t="s">
        <v>57</v>
      </c>
    </row>
    <row r="274" spans="1:26" x14ac:dyDescent="0.25">
      <c r="A274" s="189">
        <v>41213</v>
      </c>
      <c r="B274" s="189" t="s">
        <v>2899</v>
      </c>
      <c r="C274" s="190" t="s">
        <v>57</v>
      </c>
      <c r="D274" s="253" t="s">
        <v>3260</v>
      </c>
      <c r="E274" s="190">
        <v>41501</v>
      </c>
      <c r="F274" s="188"/>
      <c r="G274" s="188"/>
      <c r="H274" s="180" t="s">
        <v>2938</v>
      </c>
      <c r="I274" s="255" t="s">
        <v>3500</v>
      </c>
      <c r="J274" s="180"/>
      <c r="K274" s="180">
        <v>412100</v>
      </c>
      <c r="L274" s="188" t="s">
        <v>3501</v>
      </c>
      <c r="M274" s="180" t="s">
        <v>57</v>
      </c>
      <c r="N274" s="184"/>
      <c r="O274" s="191"/>
      <c r="P274" s="180" t="s">
        <v>67</v>
      </c>
      <c r="Q274" s="180" t="s">
        <v>14</v>
      </c>
      <c r="R274" s="184">
        <v>4448.82</v>
      </c>
      <c r="S274" s="184">
        <v>1680</v>
      </c>
      <c r="T274" s="184">
        <v>3804</v>
      </c>
      <c r="U274" s="184">
        <v>12000</v>
      </c>
      <c r="V274" s="184"/>
      <c r="W274" s="256" t="s">
        <v>2897</v>
      </c>
      <c r="X274" s="257"/>
      <c r="Y274" s="259" t="s">
        <v>3420</v>
      </c>
      <c r="Z274" s="193">
        <v>0.14000000000000001</v>
      </c>
    </row>
    <row r="275" spans="1:26" x14ac:dyDescent="0.25">
      <c r="A275" s="189">
        <v>41213</v>
      </c>
      <c r="B275" s="189" t="s">
        <v>2899</v>
      </c>
      <c r="C275" s="190" t="s">
        <v>57</v>
      </c>
      <c r="D275" s="253" t="s">
        <v>3260</v>
      </c>
      <c r="E275" s="190"/>
      <c r="F275" s="188"/>
      <c r="G275" s="188"/>
      <c r="H275" s="180" t="s">
        <v>2938</v>
      </c>
      <c r="I275" s="255" t="s">
        <v>3502</v>
      </c>
      <c r="J275" s="180"/>
      <c r="K275" s="180">
        <v>408985</v>
      </c>
      <c r="L275" s="188" t="s">
        <v>3503</v>
      </c>
      <c r="M275" s="180" t="s">
        <v>57</v>
      </c>
      <c r="N275" s="184"/>
      <c r="O275" s="191"/>
      <c r="P275" s="180" t="s">
        <v>235</v>
      </c>
      <c r="Q275" s="180" t="s">
        <v>12</v>
      </c>
      <c r="R275" s="184">
        <v>8223.99</v>
      </c>
      <c r="S275" s="184">
        <v>5840</v>
      </c>
      <c r="T275" s="184">
        <v>7032</v>
      </c>
      <c r="U275" s="184">
        <v>9046.39</v>
      </c>
      <c r="V275" s="184"/>
      <c r="W275" s="256" t="s">
        <v>2897</v>
      </c>
      <c r="X275" s="257"/>
      <c r="Y275" s="259" t="s">
        <v>3420</v>
      </c>
      <c r="Z275" s="193">
        <v>0.64556137862727569</v>
      </c>
    </row>
    <row r="276" spans="1:26" x14ac:dyDescent="0.25">
      <c r="A276" s="189">
        <v>41215</v>
      </c>
      <c r="B276" s="189" t="s">
        <v>2899</v>
      </c>
      <c r="C276" s="190">
        <v>41239</v>
      </c>
      <c r="D276" s="253" t="s">
        <v>3377</v>
      </c>
      <c r="E276" s="190" t="s">
        <v>3504</v>
      </c>
      <c r="F276" s="188"/>
      <c r="G276" s="188"/>
      <c r="H276" s="180" t="s">
        <v>2921</v>
      </c>
      <c r="I276" s="255" t="s">
        <v>3505</v>
      </c>
      <c r="J276" s="180"/>
      <c r="K276" s="180">
        <v>333422</v>
      </c>
      <c r="L276" s="188" t="s">
        <v>3506</v>
      </c>
      <c r="M276" s="180" t="s">
        <v>57</v>
      </c>
      <c r="N276" s="184"/>
      <c r="O276" s="191"/>
      <c r="P276" s="180" t="s">
        <v>79</v>
      </c>
      <c r="Q276" s="180" t="s">
        <v>12</v>
      </c>
      <c r="R276" s="184">
        <v>41129</v>
      </c>
      <c r="S276" s="184">
        <v>0</v>
      </c>
      <c r="T276" s="184">
        <v>35168</v>
      </c>
      <c r="U276" s="184">
        <v>185000</v>
      </c>
      <c r="V276" s="184"/>
      <c r="W276" s="256" t="s">
        <v>2897</v>
      </c>
      <c r="X276" s="257"/>
      <c r="Y276" s="259" t="s">
        <v>3507</v>
      </c>
      <c r="Z276" s="193" t="s">
        <v>57</v>
      </c>
    </row>
    <row r="277" spans="1:26" x14ac:dyDescent="0.25">
      <c r="A277" s="189">
        <v>41215</v>
      </c>
      <c r="B277" s="189" t="s">
        <v>2899</v>
      </c>
      <c r="C277" s="190">
        <v>41227</v>
      </c>
      <c r="D277" s="253" t="s">
        <v>3377</v>
      </c>
      <c r="E277" s="190"/>
      <c r="F277" s="257"/>
      <c r="G277" s="188"/>
      <c r="H277" s="180" t="s">
        <v>2921</v>
      </c>
      <c r="I277" s="255" t="s">
        <v>3508</v>
      </c>
      <c r="J277" s="180"/>
      <c r="K277" s="180">
        <v>291875</v>
      </c>
      <c r="L277" s="188" t="s">
        <v>3509</v>
      </c>
      <c r="M277" s="180" t="s">
        <v>57</v>
      </c>
      <c r="N277" s="184"/>
      <c r="O277" s="191"/>
      <c r="P277" s="180" t="s">
        <v>64</v>
      </c>
      <c r="Q277" s="180" t="s">
        <v>12</v>
      </c>
      <c r="R277" s="184">
        <v>65000.2</v>
      </c>
      <c r="S277" s="184">
        <v>0</v>
      </c>
      <c r="T277" s="184">
        <v>55579</v>
      </c>
      <c r="U277" s="184">
        <v>110000</v>
      </c>
      <c r="V277" s="184"/>
      <c r="W277" s="256" t="s">
        <v>2897</v>
      </c>
      <c r="X277" s="257"/>
      <c r="Y277" s="259" t="s">
        <v>3507</v>
      </c>
      <c r="Z277" s="193" t="s">
        <v>57</v>
      </c>
    </row>
    <row r="278" spans="1:26" x14ac:dyDescent="0.25">
      <c r="A278" s="189">
        <v>41215</v>
      </c>
      <c r="B278" s="189" t="s">
        <v>2899</v>
      </c>
      <c r="C278" s="190" t="s">
        <v>57</v>
      </c>
      <c r="D278" s="253" t="s">
        <v>3377</v>
      </c>
      <c r="E278" s="190">
        <v>41501</v>
      </c>
      <c r="F278" s="188"/>
      <c r="G278" s="188"/>
      <c r="H278" s="180" t="s">
        <v>2938</v>
      </c>
      <c r="I278" s="255" t="s">
        <v>3510</v>
      </c>
      <c r="J278" s="180"/>
      <c r="K278" s="180">
        <v>433838</v>
      </c>
      <c r="L278" s="188" t="s">
        <v>3511</v>
      </c>
      <c r="M278" s="180" t="s">
        <v>57</v>
      </c>
      <c r="N278" s="184"/>
      <c r="O278" s="191"/>
      <c r="P278" s="180" t="s">
        <v>235</v>
      </c>
      <c r="Q278" s="180" t="s">
        <v>12</v>
      </c>
      <c r="R278" s="184">
        <v>2478.19</v>
      </c>
      <c r="S278" s="184">
        <v>0</v>
      </c>
      <c r="T278" s="184">
        <v>2119</v>
      </c>
      <c r="U278" s="184">
        <v>10000</v>
      </c>
      <c r="V278" s="184"/>
      <c r="W278" s="256" t="s">
        <v>2897</v>
      </c>
      <c r="X278" s="257"/>
      <c r="Y278" s="259" t="s">
        <v>3507</v>
      </c>
      <c r="Z278" s="193" t="s">
        <v>57</v>
      </c>
    </row>
    <row r="279" spans="1:26" x14ac:dyDescent="0.25">
      <c r="A279" s="189">
        <v>41218</v>
      </c>
      <c r="B279" s="189" t="s">
        <v>2899</v>
      </c>
      <c r="C279" s="190">
        <v>41227</v>
      </c>
      <c r="D279" s="253" t="s">
        <v>3377</v>
      </c>
      <c r="E279" s="190">
        <v>41313</v>
      </c>
      <c r="F279" s="188"/>
      <c r="G279" s="188"/>
      <c r="H279" s="180" t="s">
        <v>2921</v>
      </c>
      <c r="I279" s="255" t="s">
        <v>3512</v>
      </c>
      <c r="J279" s="180"/>
      <c r="K279" s="180">
        <v>303909</v>
      </c>
      <c r="L279" s="188" t="s">
        <v>3513</v>
      </c>
      <c r="M279" s="180" t="s">
        <v>57</v>
      </c>
      <c r="N279" s="184"/>
      <c r="O279" s="191"/>
      <c r="P279" s="180" t="s">
        <v>64</v>
      </c>
      <c r="Q279" s="180" t="s">
        <v>12</v>
      </c>
      <c r="R279" s="184">
        <v>54426.66</v>
      </c>
      <c r="S279" s="184">
        <v>66510</v>
      </c>
      <c r="T279" s="184">
        <v>46538</v>
      </c>
      <c r="U279" s="184">
        <v>72967.02</v>
      </c>
      <c r="V279" s="184"/>
      <c r="W279" s="256" t="s">
        <v>2897</v>
      </c>
      <c r="X279" s="257"/>
      <c r="Y279" s="259" t="s">
        <v>3507</v>
      </c>
      <c r="Z279" s="193">
        <v>0.9115076921052826</v>
      </c>
    </row>
    <row r="280" spans="1:26" x14ac:dyDescent="0.25">
      <c r="A280" s="189">
        <v>41218</v>
      </c>
      <c r="B280" s="189" t="s">
        <v>2899</v>
      </c>
      <c r="C280" s="190" t="s">
        <v>3127</v>
      </c>
      <c r="D280" s="253" t="s">
        <v>3127</v>
      </c>
      <c r="E280" s="190" t="s">
        <v>3514</v>
      </c>
      <c r="F280" s="188"/>
      <c r="G280" s="188"/>
      <c r="H280" s="180" t="s">
        <v>2921</v>
      </c>
      <c r="I280" s="255" t="s">
        <v>3515</v>
      </c>
      <c r="J280" s="180"/>
      <c r="K280" s="180">
        <v>315158</v>
      </c>
      <c r="L280" s="188" t="s">
        <v>3516</v>
      </c>
      <c r="M280" s="180" t="s">
        <v>57</v>
      </c>
      <c r="N280" s="184"/>
      <c r="O280" s="191"/>
      <c r="P280" s="180" t="s">
        <v>223</v>
      </c>
      <c r="Q280" s="180" t="s">
        <v>16</v>
      </c>
      <c r="R280" s="184">
        <v>32577.87</v>
      </c>
      <c r="S280" s="184">
        <v>35840</v>
      </c>
      <c r="T280" s="184">
        <v>27856</v>
      </c>
      <c r="U280" s="184">
        <v>50000</v>
      </c>
      <c r="V280" s="184"/>
      <c r="W280" s="256" t="s">
        <v>2903</v>
      </c>
      <c r="X280" s="188"/>
      <c r="Y280" s="259" t="s">
        <v>3507</v>
      </c>
      <c r="Z280" s="193">
        <v>0.71679999999999999</v>
      </c>
    </row>
    <row r="281" spans="1:26" x14ac:dyDescent="0.25">
      <c r="A281" s="189">
        <v>41218</v>
      </c>
      <c r="B281" s="189" t="s">
        <v>2899</v>
      </c>
      <c r="C281" s="190" t="s">
        <v>57</v>
      </c>
      <c r="D281" s="253" t="s">
        <v>3377</v>
      </c>
      <c r="E281" s="190"/>
      <c r="F281" s="188"/>
      <c r="G281" s="188"/>
      <c r="H281" s="180" t="s">
        <v>2938</v>
      </c>
      <c r="I281" s="255" t="s">
        <v>3517</v>
      </c>
      <c r="J281" s="180"/>
      <c r="K281" s="180">
        <v>400630</v>
      </c>
      <c r="L281" s="188" t="s">
        <v>3518</v>
      </c>
      <c r="M281" s="180" t="s">
        <v>57</v>
      </c>
      <c r="N281" s="184"/>
      <c r="O281" s="191"/>
      <c r="P281" s="180" t="s">
        <v>3140</v>
      </c>
      <c r="Q281" s="180" t="s">
        <v>21</v>
      </c>
      <c r="R281" s="184">
        <v>10268.290000000001</v>
      </c>
      <c r="S281" s="184">
        <v>9390</v>
      </c>
      <c r="T281" s="184">
        <v>8779.99</v>
      </c>
      <c r="U281" s="184">
        <v>11295.12</v>
      </c>
      <c r="V281" s="184"/>
      <c r="W281" s="256" t="s">
        <v>2897</v>
      </c>
      <c r="X281" s="257"/>
      <c r="Y281" s="259" t="s">
        <v>3507</v>
      </c>
      <c r="Z281" s="193">
        <v>0.83133246924335458</v>
      </c>
    </row>
    <row r="282" spans="1:26" x14ac:dyDescent="0.25">
      <c r="A282" s="189">
        <v>41218</v>
      </c>
      <c r="B282" s="189" t="s">
        <v>2899</v>
      </c>
      <c r="C282" s="190" t="s">
        <v>57</v>
      </c>
      <c r="D282" s="253" t="s">
        <v>3377</v>
      </c>
      <c r="E282" s="190"/>
      <c r="F282" s="188"/>
      <c r="G282" s="188"/>
      <c r="H282" s="180" t="s">
        <v>2938</v>
      </c>
      <c r="I282" s="255" t="s">
        <v>3519</v>
      </c>
      <c r="J282" s="180"/>
      <c r="K282" s="180">
        <v>426914</v>
      </c>
      <c r="L282" s="188" t="s">
        <v>3520</v>
      </c>
      <c r="M282" s="180" t="s">
        <v>57</v>
      </c>
      <c r="N282" s="184"/>
      <c r="O282" s="191"/>
      <c r="P282" s="180" t="s">
        <v>129</v>
      </c>
      <c r="Q282" s="180" t="s">
        <v>13</v>
      </c>
      <c r="R282" s="184">
        <v>10083.52</v>
      </c>
      <c r="S282" s="184">
        <v>9420</v>
      </c>
      <c r="T282" s="184">
        <v>8622</v>
      </c>
      <c r="U282" s="184">
        <v>11091.87</v>
      </c>
      <c r="V282" s="184"/>
      <c r="W282" s="256" t="s">
        <v>2897</v>
      </c>
      <c r="X282" s="257"/>
      <c r="Y282" s="259" t="s">
        <v>3507</v>
      </c>
      <c r="Z282" s="193">
        <v>0.84927068204008871</v>
      </c>
    </row>
    <row r="283" spans="1:26" x14ac:dyDescent="0.25">
      <c r="A283" s="189">
        <v>41227</v>
      </c>
      <c r="B283" s="189" t="s">
        <v>2899</v>
      </c>
      <c r="C283" s="190" t="s">
        <v>57</v>
      </c>
      <c r="D283" s="253" t="s">
        <v>3377</v>
      </c>
      <c r="E283" s="190">
        <v>41506</v>
      </c>
      <c r="F283" s="188"/>
      <c r="G283" s="188"/>
      <c r="H283" s="180" t="s">
        <v>2938</v>
      </c>
      <c r="I283" s="255" t="s">
        <v>3521</v>
      </c>
      <c r="J283" s="180"/>
      <c r="K283" s="180">
        <v>400525</v>
      </c>
      <c r="L283" s="188" t="s">
        <v>3522</v>
      </c>
      <c r="M283" s="180" t="s">
        <v>57</v>
      </c>
      <c r="N283" s="184"/>
      <c r="O283" s="191"/>
      <c r="P283" s="180" t="s">
        <v>106</v>
      </c>
      <c r="Q283" s="180" t="s">
        <v>14</v>
      </c>
      <c r="R283" s="184">
        <v>16201.22</v>
      </c>
      <c r="S283" s="184">
        <v>17520</v>
      </c>
      <c r="T283" s="184">
        <v>13853</v>
      </c>
      <c r="U283" s="184">
        <v>30000</v>
      </c>
      <c r="V283" s="184"/>
      <c r="W283" s="256" t="s">
        <v>2897</v>
      </c>
      <c r="X283" s="257"/>
      <c r="Y283" s="258" t="s">
        <v>3523</v>
      </c>
      <c r="Z283" s="193">
        <v>0.58399999999999996</v>
      </c>
    </row>
    <row r="284" spans="1:26" x14ac:dyDescent="0.25">
      <c r="A284" s="189">
        <v>41227</v>
      </c>
      <c r="B284" s="189" t="s">
        <v>2899</v>
      </c>
      <c r="C284" s="190" t="s">
        <v>57</v>
      </c>
      <c r="D284" s="253" t="s">
        <v>3377</v>
      </c>
      <c r="E284" s="190"/>
      <c r="F284" s="188"/>
      <c r="G284" s="188"/>
      <c r="H284" s="180" t="s">
        <v>2938</v>
      </c>
      <c r="I284" s="255" t="s">
        <v>3524</v>
      </c>
      <c r="J284" s="180"/>
      <c r="K284" s="180">
        <v>404886</v>
      </c>
      <c r="L284" s="188" t="s">
        <v>3525</v>
      </c>
      <c r="M284" s="180" t="s">
        <v>57</v>
      </c>
      <c r="N284" s="184"/>
      <c r="O284" s="191"/>
      <c r="P284" s="180" t="s">
        <v>129</v>
      </c>
      <c r="Q284" s="180" t="s">
        <v>13</v>
      </c>
      <c r="R284" s="184">
        <v>19420.150000000001</v>
      </c>
      <c r="S284" s="184">
        <v>4370</v>
      </c>
      <c r="T284" s="184">
        <v>16605.37</v>
      </c>
      <c r="U284" s="184">
        <v>21362.16</v>
      </c>
      <c r="V284" s="184"/>
      <c r="W284" s="256" t="s">
        <v>2897</v>
      </c>
      <c r="X284" s="257"/>
      <c r="Y284" s="259" t="s">
        <v>3507</v>
      </c>
      <c r="Z284" s="193">
        <v>0.20456732839750288</v>
      </c>
    </row>
    <row r="285" spans="1:26" x14ac:dyDescent="0.25">
      <c r="A285" s="189">
        <v>41227</v>
      </c>
      <c r="B285" s="189" t="s">
        <v>2899</v>
      </c>
      <c r="C285" s="190" t="s">
        <v>57</v>
      </c>
      <c r="D285" s="253" t="s">
        <v>3377</v>
      </c>
      <c r="E285" s="190"/>
      <c r="F285" s="188"/>
      <c r="G285" s="188"/>
      <c r="H285" s="180" t="s">
        <v>2938</v>
      </c>
      <c r="I285" s="255" t="s">
        <v>3526</v>
      </c>
      <c r="J285" s="180"/>
      <c r="K285" s="180"/>
      <c r="L285" s="188" t="s">
        <v>3527</v>
      </c>
      <c r="M285" s="180" t="s">
        <v>57</v>
      </c>
      <c r="N285" s="184"/>
      <c r="O285" s="191"/>
      <c r="P285" s="180" t="s">
        <v>235</v>
      </c>
      <c r="Q285" s="180" t="s">
        <v>12</v>
      </c>
      <c r="R285" s="184">
        <v>13973.31</v>
      </c>
      <c r="S285" s="184">
        <v>0</v>
      </c>
      <c r="T285" s="184">
        <v>11948</v>
      </c>
      <c r="U285" s="184">
        <v>15370.64</v>
      </c>
      <c r="V285" s="184"/>
      <c r="W285" s="256" t="s">
        <v>2897</v>
      </c>
      <c r="X285" s="257"/>
      <c r="Y285" s="259" t="s">
        <v>3507</v>
      </c>
      <c r="Z285" s="193" t="s">
        <v>57</v>
      </c>
    </row>
    <row r="286" spans="1:26" x14ac:dyDescent="0.25">
      <c r="A286" s="189">
        <v>41227</v>
      </c>
      <c r="B286" s="189" t="s">
        <v>2899</v>
      </c>
      <c r="C286" s="190" t="s">
        <v>57</v>
      </c>
      <c r="D286" s="253" t="s">
        <v>3377</v>
      </c>
      <c r="E286" s="190"/>
      <c r="F286" s="188"/>
      <c r="G286" s="188"/>
      <c r="H286" s="180" t="s">
        <v>2938</v>
      </c>
      <c r="I286" s="255" t="s">
        <v>3528</v>
      </c>
      <c r="J286" s="180"/>
      <c r="K286" s="180">
        <v>404890</v>
      </c>
      <c r="L286" s="188" t="s">
        <v>3529</v>
      </c>
      <c r="M286" s="180" t="s">
        <v>57</v>
      </c>
      <c r="N286" s="184"/>
      <c r="O286" s="191"/>
      <c r="P286" s="180" t="s">
        <v>129</v>
      </c>
      <c r="Q286" s="180" t="s">
        <v>13</v>
      </c>
      <c r="R286" s="184">
        <v>11682.24</v>
      </c>
      <c r="S286" s="184">
        <v>5330</v>
      </c>
      <c r="T286" s="184">
        <v>9989</v>
      </c>
      <c r="U286" s="184">
        <v>12850.46</v>
      </c>
      <c r="V286" s="184"/>
      <c r="W286" s="256" t="s">
        <v>2897</v>
      </c>
      <c r="X286" s="257"/>
      <c r="Y286" s="259" t="s">
        <v>3507</v>
      </c>
      <c r="Z286" s="193">
        <v>0.41477114437926738</v>
      </c>
    </row>
    <row r="287" spans="1:26" x14ac:dyDescent="0.25">
      <c r="A287" s="189">
        <v>41227</v>
      </c>
      <c r="B287" s="189" t="s">
        <v>2899</v>
      </c>
      <c r="C287" s="190" t="s">
        <v>57</v>
      </c>
      <c r="D287" s="253" t="s">
        <v>3377</v>
      </c>
      <c r="E287" s="190"/>
      <c r="F287" s="188"/>
      <c r="G287" s="188"/>
      <c r="H287" s="180" t="s">
        <v>2938</v>
      </c>
      <c r="I287" s="255" t="s">
        <v>3530</v>
      </c>
      <c r="J287" s="180"/>
      <c r="K287" s="180">
        <v>424849</v>
      </c>
      <c r="L287" s="188" t="s">
        <v>3531</v>
      </c>
      <c r="M287" s="180" t="s">
        <v>57</v>
      </c>
      <c r="N287" s="184"/>
      <c r="O287" s="191"/>
      <c r="P287" s="180" t="s">
        <v>67</v>
      </c>
      <c r="Q287" s="180" t="s">
        <v>14</v>
      </c>
      <c r="R287" s="184">
        <v>10317.42</v>
      </c>
      <c r="S287" s="184">
        <v>11350</v>
      </c>
      <c r="T287" s="184">
        <v>8822</v>
      </c>
      <c r="U287" s="184">
        <v>11349.16</v>
      </c>
      <c r="V287" s="184"/>
      <c r="W287" s="256" t="s">
        <v>2897</v>
      </c>
      <c r="X287" s="257"/>
      <c r="Y287" s="259" t="s">
        <v>3507</v>
      </c>
      <c r="Z287" s="193">
        <v>1.0000740142882822</v>
      </c>
    </row>
    <row r="288" spans="1:26" x14ac:dyDescent="0.25">
      <c r="A288" s="189">
        <v>41227</v>
      </c>
      <c r="B288" s="189" t="s">
        <v>2899</v>
      </c>
      <c r="C288" s="190" t="s">
        <v>57</v>
      </c>
      <c r="D288" s="253" t="s">
        <v>3377</v>
      </c>
      <c r="E288" s="190"/>
      <c r="F288" s="188"/>
      <c r="G288" s="188"/>
      <c r="H288" s="180" t="s">
        <v>2938</v>
      </c>
      <c r="I288" s="255" t="s">
        <v>3532</v>
      </c>
      <c r="J288" s="180"/>
      <c r="K288" s="180">
        <v>407992</v>
      </c>
      <c r="L288" s="188" t="s">
        <v>3533</v>
      </c>
      <c r="M288" s="180" t="s">
        <v>57</v>
      </c>
      <c r="N288" s="184"/>
      <c r="O288" s="191"/>
      <c r="P288" s="180" t="s">
        <v>67</v>
      </c>
      <c r="Q288" s="180" t="s">
        <v>14</v>
      </c>
      <c r="R288" s="184">
        <v>7974.89</v>
      </c>
      <c r="S288" s="184">
        <v>8770</v>
      </c>
      <c r="T288" s="184">
        <v>6819</v>
      </c>
      <c r="U288" s="184">
        <v>8772.3799999999992</v>
      </c>
      <c r="V288" s="184"/>
      <c r="W288" s="256" t="s">
        <v>2897</v>
      </c>
      <c r="X288" s="257"/>
      <c r="Y288" s="259" t="s">
        <v>3507</v>
      </c>
      <c r="Z288" s="193">
        <v>0.99972869392342789</v>
      </c>
    </row>
    <row r="289" spans="1:26" x14ac:dyDescent="0.25">
      <c r="A289" s="189">
        <v>41227</v>
      </c>
      <c r="B289" s="189" t="s">
        <v>2899</v>
      </c>
      <c r="C289" s="190" t="s">
        <v>57</v>
      </c>
      <c r="D289" s="253" t="s">
        <v>3377</v>
      </c>
      <c r="E289" s="190"/>
      <c r="F289" s="188"/>
      <c r="G289" s="188"/>
      <c r="H289" s="180" t="s">
        <v>2938</v>
      </c>
      <c r="I289" s="255" t="s">
        <v>3534</v>
      </c>
      <c r="J289" s="180"/>
      <c r="K289" s="180">
        <v>395816</v>
      </c>
      <c r="L289" s="188" t="s">
        <v>3535</v>
      </c>
      <c r="M289" s="180" t="s">
        <v>57</v>
      </c>
      <c r="N289" s="184"/>
      <c r="O289" s="191"/>
      <c r="P289" s="180" t="s">
        <v>235</v>
      </c>
      <c r="Q289" s="180" t="s">
        <v>12</v>
      </c>
      <c r="R289" s="184">
        <v>5379.75</v>
      </c>
      <c r="S289" s="184">
        <v>0</v>
      </c>
      <c r="T289" s="184">
        <v>4600</v>
      </c>
      <c r="U289" s="184">
        <v>5917.72</v>
      </c>
      <c r="V289" s="184"/>
      <c r="W289" s="256" t="s">
        <v>2897</v>
      </c>
      <c r="X289" s="257"/>
      <c r="Y289" s="259" t="s">
        <v>3507</v>
      </c>
      <c r="Z289" s="193" t="s">
        <v>57</v>
      </c>
    </row>
    <row r="290" spans="1:26" x14ac:dyDescent="0.25">
      <c r="A290" s="189">
        <v>41227</v>
      </c>
      <c r="B290" s="189" t="s">
        <v>2899</v>
      </c>
      <c r="C290" s="190" t="s">
        <v>57</v>
      </c>
      <c r="D290" s="253" t="s">
        <v>3377</v>
      </c>
      <c r="E290" s="190"/>
      <c r="F290" s="188"/>
      <c r="G290" s="188"/>
      <c r="H290" s="180" t="s">
        <v>2938</v>
      </c>
      <c r="I290" s="255" t="s">
        <v>3536</v>
      </c>
      <c r="J290" s="180"/>
      <c r="K290" s="180">
        <v>401413</v>
      </c>
      <c r="L290" s="188" t="s">
        <v>3537</v>
      </c>
      <c r="M290" s="180" t="s">
        <v>57</v>
      </c>
      <c r="N290" s="184"/>
      <c r="O290" s="191"/>
      <c r="P290" s="180" t="s">
        <v>235</v>
      </c>
      <c r="Q290" s="180" t="s">
        <v>12</v>
      </c>
      <c r="R290" s="184">
        <v>4742.3599999999997</v>
      </c>
      <c r="S290" s="184">
        <v>0</v>
      </c>
      <c r="T290" s="184">
        <v>4055</v>
      </c>
      <c r="U290" s="184">
        <v>5216.6000000000004</v>
      </c>
      <c r="V290" s="184"/>
      <c r="W290" s="256" t="s">
        <v>2897</v>
      </c>
      <c r="X290" s="257"/>
      <c r="Y290" s="259" t="s">
        <v>3507</v>
      </c>
      <c r="Z290" s="193" t="s">
        <v>57</v>
      </c>
    </row>
    <row r="291" spans="1:26" x14ac:dyDescent="0.25">
      <c r="A291" s="189">
        <v>41241</v>
      </c>
      <c r="B291" s="189" t="s">
        <v>2899</v>
      </c>
      <c r="C291" s="190">
        <v>41246</v>
      </c>
      <c r="D291" s="253" t="s">
        <v>3538</v>
      </c>
      <c r="E291" s="190"/>
      <c r="F291" s="188"/>
      <c r="G291" s="188"/>
      <c r="H291" s="180" t="s">
        <v>2921</v>
      </c>
      <c r="I291" s="255" t="s">
        <v>3539</v>
      </c>
      <c r="J291" s="180"/>
      <c r="K291" s="180">
        <v>291074</v>
      </c>
      <c r="L291" s="188" t="s">
        <v>3540</v>
      </c>
      <c r="M291" s="180" t="s">
        <v>57</v>
      </c>
      <c r="N291" s="184"/>
      <c r="O291" s="191"/>
      <c r="P291" s="180" t="s">
        <v>87</v>
      </c>
      <c r="Q291" s="180" t="s">
        <v>15</v>
      </c>
      <c r="R291" s="184">
        <v>80636.539999999994</v>
      </c>
      <c r="S291" s="184">
        <v>69600</v>
      </c>
      <c r="T291" s="184">
        <v>68949</v>
      </c>
      <c r="U291" s="184">
        <v>117152.8</v>
      </c>
      <c r="V291" s="184"/>
      <c r="W291" s="256" t="s">
        <v>2897</v>
      </c>
      <c r="X291" s="257"/>
      <c r="Y291" s="259" t="s">
        <v>3507</v>
      </c>
      <c r="Z291" s="193">
        <v>0.59409591576129639</v>
      </c>
    </row>
    <row r="292" spans="1:26" x14ac:dyDescent="0.25">
      <c r="A292" s="189">
        <v>41241</v>
      </c>
      <c r="B292" s="189" t="s">
        <v>2899</v>
      </c>
      <c r="C292" s="190">
        <v>41263</v>
      </c>
      <c r="D292" s="253" t="s">
        <v>3538</v>
      </c>
      <c r="E292" s="190"/>
      <c r="F292" s="188"/>
      <c r="G292" s="188"/>
      <c r="H292" s="180" t="s">
        <v>2921</v>
      </c>
      <c r="I292" s="255" t="s">
        <v>3541</v>
      </c>
      <c r="J292" s="180"/>
      <c r="K292" s="180">
        <v>248293</v>
      </c>
      <c r="L292" s="188" t="s">
        <v>3542</v>
      </c>
      <c r="M292" s="180" t="s">
        <v>57</v>
      </c>
      <c r="N292" s="184"/>
      <c r="O292" s="191"/>
      <c r="P292" s="180" t="s">
        <v>129</v>
      </c>
      <c r="Q292" s="180" t="s">
        <v>13</v>
      </c>
      <c r="R292" s="184">
        <v>7443</v>
      </c>
      <c r="S292" s="184">
        <v>9150</v>
      </c>
      <c r="T292" s="184">
        <v>6365</v>
      </c>
      <c r="U292" s="184">
        <v>91792.73</v>
      </c>
      <c r="V292" s="184"/>
      <c r="W292" s="256" t="s">
        <v>2897</v>
      </c>
      <c r="X292" s="257"/>
      <c r="Y292" s="259" t="s">
        <v>3507</v>
      </c>
      <c r="Z292" s="193">
        <v>9.9681096749165213E-2</v>
      </c>
    </row>
    <row r="293" spans="1:26" x14ac:dyDescent="0.25">
      <c r="A293" s="189">
        <v>41241</v>
      </c>
      <c r="B293" s="189" t="s">
        <v>2899</v>
      </c>
      <c r="C293" s="190">
        <v>41243</v>
      </c>
      <c r="D293" s="253" t="s">
        <v>3377</v>
      </c>
      <c r="E293" s="190" t="s">
        <v>3543</v>
      </c>
      <c r="F293" s="188"/>
      <c r="G293" s="188"/>
      <c r="H293" s="180" t="s">
        <v>2921</v>
      </c>
      <c r="I293" s="255" t="s">
        <v>3544</v>
      </c>
      <c r="J293" s="180"/>
      <c r="K293" s="180">
        <v>680359</v>
      </c>
      <c r="L293" s="188" t="s">
        <v>3545</v>
      </c>
      <c r="M293" s="180" t="s">
        <v>57</v>
      </c>
      <c r="N293" s="184"/>
      <c r="O293" s="191"/>
      <c r="P293" s="180" t="s">
        <v>430</v>
      </c>
      <c r="Q293" s="180" t="s">
        <v>16</v>
      </c>
      <c r="R293" s="184">
        <v>82548.69</v>
      </c>
      <c r="S293" s="184">
        <v>90800</v>
      </c>
      <c r="T293" s="184">
        <v>70584</v>
      </c>
      <c r="U293" s="184">
        <v>90803.56</v>
      </c>
      <c r="V293" s="184"/>
      <c r="W293" s="256" t="s">
        <v>2897</v>
      </c>
      <c r="X293" s="257"/>
      <c r="Y293" s="259" t="s">
        <v>3507</v>
      </c>
      <c r="Z293" s="193">
        <v>0.99996079448867425</v>
      </c>
    </row>
    <row r="294" spans="1:26" x14ac:dyDescent="0.25">
      <c r="A294" s="189">
        <v>41241</v>
      </c>
      <c r="B294" s="189" t="s">
        <v>2899</v>
      </c>
      <c r="C294" s="190" t="s">
        <v>57</v>
      </c>
      <c r="D294" s="253" t="s">
        <v>3377</v>
      </c>
      <c r="E294" s="190"/>
      <c r="F294" s="188"/>
      <c r="G294" s="188"/>
      <c r="H294" s="180" t="s">
        <v>2938</v>
      </c>
      <c r="I294" s="255" t="s">
        <v>3546</v>
      </c>
      <c r="J294" s="180"/>
      <c r="K294" s="180">
        <v>388084</v>
      </c>
      <c r="L294" s="188" t="s">
        <v>3547</v>
      </c>
      <c r="M294" s="180" t="s">
        <v>57</v>
      </c>
      <c r="N294" s="184"/>
      <c r="O294" s="191"/>
      <c r="P294" s="180" t="s">
        <v>129</v>
      </c>
      <c r="Q294" s="180" t="s">
        <v>13</v>
      </c>
      <c r="R294" s="184">
        <v>19089.91</v>
      </c>
      <c r="S294" s="184">
        <v>17240</v>
      </c>
      <c r="T294" s="184">
        <v>16323</v>
      </c>
      <c r="U294" s="184">
        <v>28999</v>
      </c>
      <c r="V294" s="184"/>
      <c r="W294" s="256" t="s">
        <v>2897</v>
      </c>
      <c r="X294" s="188"/>
      <c r="Y294" s="259" t="s">
        <v>3507</v>
      </c>
      <c r="Z294" s="193">
        <v>0.59450325873305976</v>
      </c>
    </row>
    <row r="295" spans="1:26" x14ac:dyDescent="0.25">
      <c r="A295" s="189">
        <v>41241</v>
      </c>
      <c r="B295" s="189" t="s">
        <v>2899</v>
      </c>
      <c r="C295" s="190" t="s">
        <v>57</v>
      </c>
      <c r="D295" s="253" t="s">
        <v>3377</v>
      </c>
      <c r="E295" s="190"/>
      <c r="F295" s="188"/>
      <c r="G295" s="188"/>
      <c r="H295" s="180" t="s">
        <v>2938</v>
      </c>
      <c r="I295" s="255" t="s">
        <v>3548</v>
      </c>
      <c r="J295" s="180"/>
      <c r="K295" s="180">
        <v>388036</v>
      </c>
      <c r="L295" s="188" t="s">
        <v>3549</v>
      </c>
      <c r="M295" s="180" t="s">
        <v>57</v>
      </c>
      <c r="N295" s="184"/>
      <c r="O295" s="191"/>
      <c r="P295" s="180" t="s">
        <v>129</v>
      </c>
      <c r="Q295" s="180" t="s">
        <v>13</v>
      </c>
      <c r="R295" s="184">
        <v>21797.33</v>
      </c>
      <c r="S295" s="184">
        <v>20220</v>
      </c>
      <c r="T295" s="184">
        <v>18638</v>
      </c>
      <c r="U295" s="184">
        <v>23977.06</v>
      </c>
      <c r="V295" s="184"/>
      <c r="W295" s="256" t="s">
        <v>2897</v>
      </c>
      <c r="X295" s="257"/>
      <c r="Y295" s="259" t="s">
        <v>3507</v>
      </c>
      <c r="Z295" s="193">
        <v>0.8433060600423905</v>
      </c>
    </row>
    <row r="296" spans="1:26" x14ac:dyDescent="0.25">
      <c r="A296" s="189">
        <v>41241</v>
      </c>
      <c r="B296" s="189" t="s">
        <v>2899</v>
      </c>
      <c r="C296" s="190" t="s">
        <v>57</v>
      </c>
      <c r="D296" s="253" t="s">
        <v>3377</v>
      </c>
      <c r="E296" s="190"/>
      <c r="F296" s="188"/>
      <c r="G296" s="188"/>
      <c r="H296" s="180" t="s">
        <v>2938</v>
      </c>
      <c r="I296" s="255" t="s">
        <v>3550</v>
      </c>
      <c r="J296" s="180"/>
      <c r="K296" s="180">
        <v>388095</v>
      </c>
      <c r="L296" s="188" t="s">
        <v>3551</v>
      </c>
      <c r="M296" s="180" t="s">
        <v>57</v>
      </c>
      <c r="N296" s="184"/>
      <c r="O296" s="191"/>
      <c r="P296" s="180" t="s">
        <v>129</v>
      </c>
      <c r="Q296" s="180" t="s">
        <v>13</v>
      </c>
      <c r="R296" s="184">
        <v>14683.2</v>
      </c>
      <c r="S296" s="184">
        <v>12930</v>
      </c>
      <c r="T296" s="184">
        <v>12555</v>
      </c>
      <c r="U296" s="184">
        <v>16151.52</v>
      </c>
      <c r="V296" s="184"/>
      <c r="W296" s="256" t="s">
        <v>2897</v>
      </c>
      <c r="X296" s="257"/>
      <c r="Y296" s="259" t="s">
        <v>3507</v>
      </c>
      <c r="Z296" s="193">
        <v>0.80054384974293435</v>
      </c>
    </row>
    <row r="297" spans="1:26" x14ac:dyDescent="0.25">
      <c r="A297" s="189">
        <v>41241</v>
      </c>
      <c r="B297" s="189" t="s">
        <v>2899</v>
      </c>
      <c r="C297" s="190" t="s">
        <v>57</v>
      </c>
      <c r="D297" s="253" t="s">
        <v>3377</v>
      </c>
      <c r="E297" s="190">
        <v>41759</v>
      </c>
      <c r="F297" s="188"/>
      <c r="G297" s="188"/>
      <c r="H297" s="180" t="s">
        <v>2938</v>
      </c>
      <c r="I297" s="255" t="s">
        <v>3552</v>
      </c>
      <c r="J297" s="180"/>
      <c r="K297" s="180">
        <v>388092</v>
      </c>
      <c r="L297" s="188" t="s">
        <v>3553</v>
      </c>
      <c r="M297" s="180" t="s">
        <v>57</v>
      </c>
      <c r="N297" s="184"/>
      <c r="O297" s="191"/>
      <c r="P297" s="180" t="s">
        <v>129</v>
      </c>
      <c r="Q297" s="180" t="s">
        <v>13</v>
      </c>
      <c r="R297" s="184">
        <v>14160.2</v>
      </c>
      <c r="S297" s="184">
        <v>3820</v>
      </c>
      <c r="T297" s="184">
        <v>11701</v>
      </c>
      <c r="U297" s="184">
        <v>15576.22</v>
      </c>
      <c r="V297" s="184"/>
      <c r="W297" s="256" t="s">
        <v>2897</v>
      </c>
      <c r="X297" s="257"/>
      <c r="Y297" s="259" t="s">
        <v>3507</v>
      </c>
      <c r="Z297" s="193">
        <v>0.24524563725987436</v>
      </c>
    </row>
    <row r="298" spans="1:26" x14ac:dyDescent="0.25">
      <c r="A298" s="189">
        <v>41241</v>
      </c>
      <c r="B298" s="189" t="s">
        <v>2899</v>
      </c>
      <c r="C298" s="190" t="s">
        <v>57</v>
      </c>
      <c r="D298" s="253" t="s">
        <v>3377</v>
      </c>
      <c r="E298" s="190">
        <v>41759</v>
      </c>
      <c r="F298" s="188"/>
      <c r="G298" s="188"/>
      <c r="H298" s="180" t="s">
        <v>2938</v>
      </c>
      <c r="I298" s="255" t="s">
        <v>3554</v>
      </c>
      <c r="J298" s="180"/>
      <c r="K298" s="180">
        <v>388094</v>
      </c>
      <c r="L298" s="188" t="s">
        <v>3555</v>
      </c>
      <c r="M298" s="180" t="s">
        <v>57</v>
      </c>
      <c r="N298" s="184"/>
      <c r="O298" s="191"/>
      <c r="P298" s="180" t="s">
        <v>129</v>
      </c>
      <c r="Q298" s="180" t="s">
        <v>13</v>
      </c>
      <c r="R298" s="184">
        <v>14322.36</v>
      </c>
      <c r="S298" s="184">
        <v>3990</v>
      </c>
      <c r="T298" s="184">
        <v>11835</v>
      </c>
      <c r="U298" s="184">
        <v>15574</v>
      </c>
      <c r="V298" s="184"/>
      <c r="W298" s="256" t="s">
        <v>2897</v>
      </c>
      <c r="X298" s="257"/>
      <c r="Y298" s="259" t="s">
        <v>3507</v>
      </c>
      <c r="Z298" s="193">
        <v>0.25619622447669194</v>
      </c>
    </row>
    <row r="299" spans="1:26" x14ac:dyDescent="0.25">
      <c r="A299" s="189">
        <v>41241</v>
      </c>
      <c r="B299" s="189" t="s">
        <v>2899</v>
      </c>
      <c r="C299" s="190" t="s">
        <v>57</v>
      </c>
      <c r="D299" s="253" t="s">
        <v>3377</v>
      </c>
      <c r="E299" s="190"/>
      <c r="F299" s="188"/>
      <c r="G299" s="188"/>
      <c r="H299" s="180" t="s">
        <v>2938</v>
      </c>
      <c r="I299" s="255" t="s">
        <v>3556</v>
      </c>
      <c r="J299" s="180"/>
      <c r="K299" s="180">
        <v>388093</v>
      </c>
      <c r="L299" s="188" t="s">
        <v>3557</v>
      </c>
      <c r="M299" s="180" t="s">
        <v>57</v>
      </c>
      <c r="N299" s="184"/>
      <c r="O299" s="191"/>
      <c r="P299" s="180" t="s">
        <v>129</v>
      </c>
      <c r="Q299" s="180" t="s">
        <v>13</v>
      </c>
      <c r="R299" s="184">
        <v>13575.67</v>
      </c>
      <c r="S299" s="184">
        <v>11170</v>
      </c>
      <c r="T299" s="184">
        <v>11608</v>
      </c>
      <c r="U299" s="184">
        <v>14933.24</v>
      </c>
      <c r="V299" s="184"/>
      <c r="W299" s="256" t="s">
        <v>2897</v>
      </c>
      <c r="X299" s="257"/>
      <c r="Y299" s="259" t="s">
        <v>3507</v>
      </c>
      <c r="Z299" s="193">
        <v>0.74799574640198641</v>
      </c>
    </row>
    <row r="300" spans="1:26" x14ac:dyDescent="0.25">
      <c r="A300" s="189">
        <v>41241</v>
      </c>
      <c r="B300" s="189" t="s">
        <v>2899</v>
      </c>
      <c r="C300" s="190" t="s">
        <v>57</v>
      </c>
      <c r="D300" s="253" t="s">
        <v>3377</v>
      </c>
      <c r="E300" s="190"/>
      <c r="F300" s="188"/>
      <c r="G300" s="188"/>
      <c r="H300" s="180" t="s">
        <v>2938</v>
      </c>
      <c r="I300" s="261" t="s">
        <v>3558</v>
      </c>
      <c r="J300" s="194"/>
      <c r="K300" s="180">
        <v>431203</v>
      </c>
      <c r="L300" s="188" t="s">
        <v>3559</v>
      </c>
      <c r="M300" s="180" t="s">
        <v>57</v>
      </c>
      <c r="N300" s="184"/>
      <c r="O300" s="191"/>
      <c r="P300" s="180" t="s">
        <v>129</v>
      </c>
      <c r="Q300" s="180" t="s">
        <v>13</v>
      </c>
      <c r="R300" s="184">
        <v>10147.84</v>
      </c>
      <c r="S300" s="184">
        <v>0</v>
      </c>
      <c r="T300" s="184">
        <v>8677</v>
      </c>
      <c r="U300" s="184">
        <v>11162.62</v>
      </c>
      <c r="V300" s="184"/>
      <c r="W300" s="256" t="s">
        <v>2897</v>
      </c>
      <c r="X300" s="257"/>
      <c r="Y300" s="259" t="s">
        <v>3507</v>
      </c>
      <c r="Z300" s="193" t="s">
        <v>57</v>
      </c>
    </row>
    <row r="301" spans="1:26" x14ac:dyDescent="0.25">
      <c r="A301" s="189">
        <v>41241</v>
      </c>
      <c r="B301" s="189" t="s">
        <v>2899</v>
      </c>
      <c r="C301" s="190" t="s">
        <v>57</v>
      </c>
      <c r="D301" s="253" t="s">
        <v>3377</v>
      </c>
      <c r="E301" s="190"/>
      <c r="F301" s="188"/>
      <c r="G301" s="188"/>
      <c r="H301" s="180" t="s">
        <v>2938</v>
      </c>
      <c r="I301" s="255" t="s">
        <v>3560</v>
      </c>
      <c r="J301" s="180"/>
      <c r="K301" s="180">
        <v>388085</v>
      </c>
      <c r="L301" s="188" t="s">
        <v>3561</v>
      </c>
      <c r="M301" s="180" t="s">
        <v>57</v>
      </c>
      <c r="N301" s="184"/>
      <c r="O301" s="191"/>
      <c r="P301" s="180" t="s">
        <v>129</v>
      </c>
      <c r="Q301" s="180" t="s">
        <v>13</v>
      </c>
      <c r="R301" s="184">
        <v>0</v>
      </c>
      <c r="S301" s="184">
        <v>8350</v>
      </c>
      <c r="T301" s="184">
        <v>6487</v>
      </c>
      <c r="U301" s="184">
        <v>8345.27</v>
      </c>
      <c r="V301" s="184"/>
      <c r="W301" s="256" t="s">
        <v>2897</v>
      </c>
      <c r="X301" s="257"/>
      <c r="Y301" s="259" t="s">
        <v>3507</v>
      </c>
      <c r="Z301" s="193">
        <v>1.0005667881326787</v>
      </c>
    </row>
    <row r="302" spans="1:26" x14ac:dyDescent="0.25">
      <c r="A302" s="189">
        <v>41241</v>
      </c>
      <c r="B302" s="189" t="s">
        <v>2899</v>
      </c>
      <c r="C302" s="190">
        <v>41243</v>
      </c>
      <c r="D302" s="253" t="s">
        <v>3377</v>
      </c>
      <c r="E302" s="190" t="s">
        <v>3562</v>
      </c>
      <c r="F302" s="188"/>
      <c r="G302" s="188"/>
      <c r="H302" s="180" t="s">
        <v>536</v>
      </c>
      <c r="I302" s="255" t="s">
        <v>3563</v>
      </c>
      <c r="J302" s="180"/>
      <c r="K302" s="180">
        <v>358071</v>
      </c>
      <c r="L302" s="188" t="s">
        <v>3545</v>
      </c>
      <c r="M302" s="180" t="s">
        <v>57</v>
      </c>
      <c r="N302" s="184"/>
      <c r="O302" s="191"/>
      <c r="P302" s="180" t="s">
        <v>430</v>
      </c>
      <c r="Q302" s="180" t="s">
        <v>16</v>
      </c>
      <c r="R302" s="184"/>
      <c r="S302" s="184"/>
      <c r="T302" s="184"/>
      <c r="U302" s="184"/>
      <c r="V302" s="184"/>
      <c r="W302" s="256" t="s">
        <v>2897</v>
      </c>
      <c r="X302" s="257"/>
      <c r="Y302" s="259" t="s">
        <v>3507</v>
      </c>
      <c r="Z302" s="193" t="s">
        <v>536</v>
      </c>
    </row>
    <row r="303" spans="1:26" x14ac:dyDescent="0.25">
      <c r="A303" s="189">
        <v>41246</v>
      </c>
      <c r="B303" s="189" t="s">
        <v>2899</v>
      </c>
      <c r="C303" s="190">
        <v>41246</v>
      </c>
      <c r="D303" s="253" t="s">
        <v>3538</v>
      </c>
      <c r="E303" s="190"/>
      <c r="F303" s="188"/>
      <c r="G303" s="188"/>
      <c r="H303" s="180" t="s">
        <v>2921</v>
      </c>
      <c r="I303" s="255" t="s">
        <v>3564</v>
      </c>
      <c r="J303" s="180"/>
      <c r="K303" s="180">
        <v>288675</v>
      </c>
      <c r="L303" s="188" t="s">
        <v>3565</v>
      </c>
      <c r="M303" s="180" t="s">
        <v>57</v>
      </c>
      <c r="N303" s="184"/>
      <c r="O303" s="191"/>
      <c r="P303" s="180" t="s">
        <v>79</v>
      </c>
      <c r="Q303" s="180" t="s">
        <v>12</v>
      </c>
      <c r="R303" s="184">
        <v>99132.35</v>
      </c>
      <c r="S303" s="184">
        <v>32530</v>
      </c>
      <c r="T303" s="184">
        <v>84764</v>
      </c>
      <c r="U303" s="184">
        <v>143096.07999999999</v>
      </c>
      <c r="V303" s="184"/>
      <c r="W303" s="256" t="s">
        <v>2897</v>
      </c>
      <c r="X303" s="257"/>
      <c r="Y303" s="259" t="s">
        <v>3566</v>
      </c>
      <c r="Z303" s="193">
        <v>0.22732977730766632</v>
      </c>
    </row>
    <row r="304" spans="1:26" x14ac:dyDescent="0.25">
      <c r="A304" s="189">
        <v>41246</v>
      </c>
      <c r="B304" s="189" t="s">
        <v>2899</v>
      </c>
      <c r="C304" s="190">
        <v>41249</v>
      </c>
      <c r="D304" s="253" t="s">
        <v>3538</v>
      </c>
      <c r="E304" s="190">
        <v>41607</v>
      </c>
      <c r="F304" s="188"/>
      <c r="G304" s="188"/>
      <c r="H304" s="180" t="s">
        <v>2921</v>
      </c>
      <c r="I304" s="255" t="s">
        <v>3567</v>
      </c>
      <c r="J304" s="180"/>
      <c r="K304" s="180">
        <v>263277</v>
      </c>
      <c r="L304" s="188" t="s">
        <v>3568</v>
      </c>
      <c r="M304" s="180" t="s">
        <v>57</v>
      </c>
      <c r="N304" s="184"/>
      <c r="O304" s="191"/>
      <c r="P304" s="180" t="s">
        <v>67</v>
      </c>
      <c r="Q304" s="180" t="s">
        <v>14</v>
      </c>
      <c r="R304" s="184">
        <v>119982.83</v>
      </c>
      <c r="S304" s="184">
        <v>43980</v>
      </c>
      <c r="T304" s="184">
        <v>102592.39</v>
      </c>
      <c r="U304" s="184">
        <v>141144.10999999999</v>
      </c>
      <c r="V304" s="184"/>
      <c r="W304" s="256" t="s">
        <v>2897</v>
      </c>
      <c r="X304" s="257"/>
      <c r="Y304" s="259" t="s">
        <v>3566</v>
      </c>
      <c r="Z304" s="193">
        <v>0.31159642439206287</v>
      </c>
    </row>
    <row r="305" spans="1:26" x14ac:dyDescent="0.25">
      <c r="A305" s="189">
        <v>41250</v>
      </c>
      <c r="B305" s="189" t="s">
        <v>2899</v>
      </c>
      <c r="C305" s="190">
        <v>41263</v>
      </c>
      <c r="D305" s="253" t="s">
        <v>3538</v>
      </c>
      <c r="E305" s="190"/>
      <c r="F305" s="188"/>
      <c r="G305" s="188"/>
      <c r="H305" s="180" t="s">
        <v>2921</v>
      </c>
      <c r="I305" s="255" t="s">
        <v>3569</v>
      </c>
      <c r="J305" s="180"/>
      <c r="K305" s="180">
        <v>327796</v>
      </c>
      <c r="L305" s="188" t="s">
        <v>3570</v>
      </c>
      <c r="M305" s="180" t="s">
        <v>57</v>
      </c>
      <c r="N305" s="184"/>
      <c r="O305" s="191"/>
      <c r="P305" s="180" t="s">
        <v>64</v>
      </c>
      <c r="Q305" s="180" t="s">
        <v>12</v>
      </c>
      <c r="R305" s="184">
        <v>105922.52</v>
      </c>
      <c r="S305" s="184">
        <v>0</v>
      </c>
      <c r="T305" s="184">
        <v>90570</v>
      </c>
      <c r="U305" s="184">
        <v>125677.77</v>
      </c>
      <c r="V305" s="184"/>
      <c r="W305" s="256" t="s">
        <v>2897</v>
      </c>
      <c r="X305" s="257"/>
      <c r="Y305" s="259" t="s">
        <v>3566</v>
      </c>
      <c r="Z305" s="193" t="s">
        <v>57</v>
      </c>
    </row>
    <row r="306" spans="1:26" x14ac:dyDescent="0.25">
      <c r="A306" s="189">
        <v>41250</v>
      </c>
      <c r="B306" s="189" t="s">
        <v>2899</v>
      </c>
      <c r="C306" s="190">
        <v>41332</v>
      </c>
      <c r="D306" s="253" t="s">
        <v>3435</v>
      </c>
      <c r="E306" s="190">
        <v>41660</v>
      </c>
      <c r="F306" s="188"/>
      <c r="G306" s="188"/>
      <c r="H306" s="180" t="s">
        <v>2921</v>
      </c>
      <c r="I306" s="255" t="s">
        <v>3571</v>
      </c>
      <c r="J306" s="180"/>
      <c r="K306" s="180">
        <v>44614</v>
      </c>
      <c r="L306" s="188" t="s">
        <v>3572</v>
      </c>
      <c r="M306" s="180" t="s">
        <v>57</v>
      </c>
      <c r="N306" s="184"/>
      <c r="O306" s="191"/>
      <c r="P306" s="180" t="s">
        <v>79</v>
      </c>
      <c r="Q306" s="180" t="s">
        <v>12</v>
      </c>
      <c r="R306" s="184">
        <v>50552.07</v>
      </c>
      <c r="S306" s="184">
        <v>0</v>
      </c>
      <c r="T306" s="184">
        <v>43225</v>
      </c>
      <c r="U306" s="184">
        <v>100000</v>
      </c>
      <c r="V306" s="184"/>
      <c r="W306" s="256" t="s">
        <v>2897</v>
      </c>
      <c r="X306" s="188"/>
      <c r="Y306" s="259" t="s">
        <v>3566</v>
      </c>
      <c r="Z306" s="193" t="s">
        <v>57</v>
      </c>
    </row>
    <row r="307" spans="1:26" x14ac:dyDescent="0.25">
      <c r="A307" s="189">
        <v>41250</v>
      </c>
      <c r="B307" s="189" t="s">
        <v>2899</v>
      </c>
      <c r="C307" s="190">
        <v>41254</v>
      </c>
      <c r="D307" s="253" t="s">
        <v>3538</v>
      </c>
      <c r="E307" s="190"/>
      <c r="F307" s="188"/>
      <c r="G307" s="188"/>
      <c r="H307" s="180" t="s">
        <v>2921</v>
      </c>
      <c r="I307" s="255" t="s">
        <v>3573</v>
      </c>
      <c r="J307" s="180"/>
      <c r="K307" s="180">
        <v>276944</v>
      </c>
      <c r="L307" s="188" t="s">
        <v>3574</v>
      </c>
      <c r="M307" s="180" t="s">
        <v>57</v>
      </c>
      <c r="N307" s="184"/>
      <c r="O307" s="191"/>
      <c r="P307" s="180" t="s">
        <v>67</v>
      </c>
      <c r="Q307" s="180" t="s">
        <v>14</v>
      </c>
      <c r="R307" s="184">
        <v>5780</v>
      </c>
      <c r="S307" s="184">
        <v>66230</v>
      </c>
      <c r="T307" s="184">
        <v>0</v>
      </c>
      <c r="U307" s="184">
        <v>88197.759999999995</v>
      </c>
      <c r="V307" s="184"/>
      <c r="W307" s="256" t="s">
        <v>2897</v>
      </c>
      <c r="X307" s="257"/>
      <c r="Y307" s="259" t="s">
        <v>3566</v>
      </c>
      <c r="Z307" s="193">
        <v>0.75092610061752141</v>
      </c>
    </row>
    <row r="308" spans="1:26" x14ac:dyDescent="0.25">
      <c r="A308" s="189">
        <v>41250</v>
      </c>
      <c r="B308" s="189" t="s">
        <v>2899</v>
      </c>
      <c r="C308" s="190" t="s">
        <v>57</v>
      </c>
      <c r="D308" s="253" t="s">
        <v>3538</v>
      </c>
      <c r="E308" s="190">
        <v>41505</v>
      </c>
      <c r="F308" s="188"/>
      <c r="G308" s="188"/>
      <c r="H308" s="180" t="s">
        <v>2938</v>
      </c>
      <c r="I308" s="255" t="s">
        <v>3575</v>
      </c>
      <c r="J308" s="180"/>
      <c r="K308" s="180">
        <v>247078</v>
      </c>
      <c r="L308" s="188" t="s">
        <v>3576</v>
      </c>
      <c r="M308" s="180" t="s">
        <v>57</v>
      </c>
      <c r="N308" s="184"/>
      <c r="O308" s="191"/>
      <c r="P308" s="180" t="s">
        <v>3202</v>
      </c>
      <c r="Q308" s="180" t="s">
        <v>17</v>
      </c>
      <c r="R308" s="184">
        <v>29517.26</v>
      </c>
      <c r="S308" s="184">
        <v>32470</v>
      </c>
      <c r="T308" s="184">
        <v>25239</v>
      </c>
      <c r="U308" s="184">
        <v>45000</v>
      </c>
      <c r="V308" s="184"/>
      <c r="W308" s="256" t="s">
        <v>2897</v>
      </c>
      <c r="X308" s="257"/>
      <c r="Y308" s="259" t="s">
        <v>3566</v>
      </c>
      <c r="Z308" s="193">
        <v>0.72155555555555551</v>
      </c>
    </row>
    <row r="309" spans="1:26" x14ac:dyDescent="0.25">
      <c r="A309" s="189">
        <v>41250</v>
      </c>
      <c r="B309" s="189" t="s">
        <v>2899</v>
      </c>
      <c r="C309" s="190" t="s">
        <v>57</v>
      </c>
      <c r="D309" s="253" t="s">
        <v>3538</v>
      </c>
      <c r="E309" s="190">
        <v>41606</v>
      </c>
      <c r="F309" s="188"/>
      <c r="G309" s="188"/>
      <c r="H309" s="180" t="s">
        <v>2938</v>
      </c>
      <c r="I309" s="255" t="s">
        <v>3577</v>
      </c>
      <c r="J309" s="180"/>
      <c r="K309" s="180">
        <v>248311</v>
      </c>
      <c r="L309" s="188" t="s">
        <v>3578</v>
      </c>
      <c r="M309" s="180" t="s">
        <v>57</v>
      </c>
      <c r="N309" s="184"/>
      <c r="O309" s="191"/>
      <c r="P309" s="180" t="s">
        <v>60</v>
      </c>
      <c r="Q309" s="180" t="s">
        <v>12</v>
      </c>
      <c r="R309" s="184">
        <v>7909.4</v>
      </c>
      <c r="S309" s="184">
        <v>8700</v>
      </c>
      <c r="T309" s="184">
        <v>6763</v>
      </c>
      <c r="U309" s="184">
        <v>22000</v>
      </c>
      <c r="V309" s="184"/>
      <c r="W309" s="256" t="s">
        <v>2897</v>
      </c>
      <c r="X309" s="257"/>
      <c r="Y309" s="259" t="s">
        <v>3566</v>
      </c>
      <c r="Z309" s="193">
        <v>0.39545454545454545</v>
      </c>
    </row>
    <row r="310" spans="1:26" x14ac:dyDescent="0.25">
      <c r="A310" s="189">
        <v>41250</v>
      </c>
      <c r="B310" s="189" t="s">
        <v>2899</v>
      </c>
      <c r="C310" s="190" t="s">
        <v>57</v>
      </c>
      <c r="D310" s="253" t="s">
        <v>3538</v>
      </c>
      <c r="E310" s="190"/>
      <c r="F310" s="188"/>
      <c r="G310" s="188"/>
      <c r="H310" s="180" t="s">
        <v>2938</v>
      </c>
      <c r="I310" s="255" t="s">
        <v>3579</v>
      </c>
      <c r="J310" s="180"/>
      <c r="K310" s="180"/>
      <c r="L310" s="188" t="s">
        <v>3580</v>
      </c>
      <c r="M310" s="180" t="s">
        <v>57</v>
      </c>
      <c r="N310" s="184"/>
      <c r="O310" s="191"/>
      <c r="P310" s="180" t="s">
        <v>87</v>
      </c>
      <c r="Q310" s="180" t="s">
        <v>15</v>
      </c>
      <c r="R310" s="184">
        <v>13853.17</v>
      </c>
      <c r="S310" s="184">
        <v>0</v>
      </c>
      <c r="T310" s="184">
        <v>11845.28</v>
      </c>
      <c r="U310" s="184">
        <v>15238.49</v>
      </c>
      <c r="V310" s="184"/>
      <c r="W310" s="256" t="s">
        <v>2897</v>
      </c>
      <c r="X310" s="257"/>
      <c r="Y310" s="259" t="s">
        <v>3566</v>
      </c>
      <c r="Z310" s="193" t="s">
        <v>57</v>
      </c>
    </row>
    <row r="311" spans="1:26" x14ac:dyDescent="0.25">
      <c r="A311" s="189">
        <v>41250</v>
      </c>
      <c r="B311" s="189" t="s">
        <v>2899</v>
      </c>
      <c r="C311" s="190" t="s">
        <v>57</v>
      </c>
      <c r="D311" s="253" t="s">
        <v>3538</v>
      </c>
      <c r="E311" s="190"/>
      <c r="F311" s="188"/>
      <c r="G311" s="188"/>
      <c r="H311" s="180" t="s">
        <v>2938</v>
      </c>
      <c r="I311" s="255" t="s">
        <v>3581</v>
      </c>
      <c r="J311" s="180"/>
      <c r="K311" s="180">
        <v>440236</v>
      </c>
      <c r="L311" s="188" t="s">
        <v>3582</v>
      </c>
      <c r="M311" s="180" t="s">
        <v>57</v>
      </c>
      <c r="N311" s="184"/>
      <c r="O311" s="191"/>
      <c r="P311" s="180" t="s">
        <v>235</v>
      </c>
      <c r="Q311" s="180" t="s">
        <v>12</v>
      </c>
      <c r="R311" s="184">
        <v>13664.2</v>
      </c>
      <c r="S311" s="184">
        <v>0</v>
      </c>
      <c r="T311" s="184">
        <v>11683.7</v>
      </c>
      <c r="U311" s="184">
        <v>15030.62</v>
      </c>
      <c r="V311" s="184"/>
      <c r="W311" s="256" t="s">
        <v>2897</v>
      </c>
      <c r="X311" s="257"/>
      <c r="Y311" s="259" t="s">
        <v>3566</v>
      </c>
      <c r="Z311" s="193" t="s">
        <v>57</v>
      </c>
    </row>
    <row r="312" spans="1:26" x14ac:dyDescent="0.25">
      <c r="A312" s="189">
        <v>41262</v>
      </c>
      <c r="B312" s="189" t="s">
        <v>2899</v>
      </c>
      <c r="C312" s="190">
        <v>41310</v>
      </c>
      <c r="D312" s="253" t="s">
        <v>3435</v>
      </c>
      <c r="E312" s="190"/>
      <c r="F312" s="188"/>
      <c r="G312" s="188"/>
      <c r="H312" s="180" t="s">
        <v>2894</v>
      </c>
      <c r="I312" s="255" t="s">
        <v>3583</v>
      </c>
      <c r="J312" s="180"/>
      <c r="K312" s="180">
        <v>272828</v>
      </c>
      <c r="L312" s="188" t="s">
        <v>3584</v>
      </c>
      <c r="M312" s="180" t="s">
        <v>57</v>
      </c>
      <c r="N312" s="184"/>
      <c r="O312" s="191"/>
      <c r="P312" s="180" t="s">
        <v>79</v>
      </c>
      <c r="Q312" s="180" t="s">
        <v>12</v>
      </c>
      <c r="R312" s="184">
        <v>9691.58</v>
      </c>
      <c r="S312" s="184">
        <v>225830</v>
      </c>
      <c r="T312" s="184">
        <v>300157</v>
      </c>
      <c r="U312" s="184">
        <v>492073.57</v>
      </c>
      <c r="V312" s="184"/>
      <c r="W312" s="256" t="s">
        <v>2897</v>
      </c>
      <c r="X312" s="257"/>
      <c r="Y312" s="259" t="s">
        <v>3566</v>
      </c>
      <c r="Z312" s="193">
        <v>0.45893543926775016</v>
      </c>
    </row>
    <row r="313" spans="1:26" x14ac:dyDescent="0.25">
      <c r="A313" s="189">
        <v>41262</v>
      </c>
      <c r="B313" s="189" t="s">
        <v>2899</v>
      </c>
      <c r="C313" s="190">
        <v>41283</v>
      </c>
      <c r="D313" s="253" t="s">
        <v>3585</v>
      </c>
      <c r="E313" s="190">
        <v>41836</v>
      </c>
      <c r="F313" s="188"/>
      <c r="G313" s="188"/>
      <c r="H313" s="180" t="s">
        <v>2921</v>
      </c>
      <c r="I313" s="255" t="s">
        <v>3586</v>
      </c>
      <c r="J313" s="180"/>
      <c r="K313" s="180">
        <v>451989</v>
      </c>
      <c r="L313" s="188" t="s">
        <v>3587</v>
      </c>
      <c r="M313" s="180" t="s">
        <v>57</v>
      </c>
      <c r="N313" s="184"/>
      <c r="O313" s="191"/>
      <c r="P313" s="180" t="s">
        <v>133</v>
      </c>
      <c r="Q313" s="180" t="s">
        <v>13</v>
      </c>
      <c r="R313" s="184">
        <v>124630.04</v>
      </c>
      <c r="S313" s="184">
        <v>77890</v>
      </c>
      <c r="T313" s="184">
        <v>102985.56</v>
      </c>
      <c r="U313" s="184">
        <v>85700.22</v>
      </c>
      <c r="V313" s="184">
        <v>142249.84</v>
      </c>
      <c r="W313" s="256" t="s">
        <v>2897</v>
      </c>
      <c r="X313" s="257"/>
      <c r="Y313" s="259" t="s">
        <v>3566</v>
      </c>
      <c r="Z313" s="193">
        <v>0.90886581154634138</v>
      </c>
    </row>
    <row r="314" spans="1:26" x14ac:dyDescent="0.25">
      <c r="A314" s="189">
        <v>41262</v>
      </c>
      <c r="B314" s="189" t="s">
        <v>2899</v>
      </c>
      <c r="C314" s="190">
        <v>41263</v>
      </c>
      <c r="D314" s="253" t="s">
        <v>3538</v>
      </c>
      <c r="E314" s="190"/>
      <c r="F314" s="188"/>
      <c r="G314" s="188"/>
      <c r="H314" s="180" t="s">
        <v>2921</v>
      </c>
      <c r="I314" s="255" t="s">
        <v>3588</v>
      </c>
      <c r="J314" s="180"/>
      <c r="K314" s="180">
        <v>359091</v>
      </c>
      <c r="L314" s="188" t="s">
        <v>3589</v>
      </c>
      <c r="M314" s="180" t="s">
        <v>57</v>
      </c>
      <c r="N314" s="184"/>
      <c r="O314" s="191"/>
      <c r="P314" s="180" t="s">
        <v>235</v>
      </c>
      <c r="Q314" s="180" t="s">
        <v>12</v>
      </c>
      <c r="R314" s="184">
        <v>56945.78</v>
      </c>
      <c r="S314" s="184">
        <v>46020</v>
      </c>
      <c r="T314" s="184">
        <v>48692</v>
      </c>
      <c r="U314" s="184">
        <v>71630.66</v>
      </c>
      <c r="V314" s="184"/>
      <c r="W314" s="256" t="s">
        <v>2897</v>
      </c>
      <c r="X314" s="257"/>
      <c r="Y314" s="259" t="s">
        <v>3566</v>
      </c>
      <c r="Z314" s="193">
        <v>0.64246231990602909</v>
      </c>
    </row>
    <row r="315" spans="1:26" x14ac:dyDescent="0.25">
      <c r="A315" s="189">
        <v>41262</v>
      </c>
      <c r="B315" s="189" t="s">
        <v>2899</v>
      </c>
      <c r="C315" s="190">
        <v>41263</v>
      </c>
      <c r="D315" s="253" t="s">
        <v>3538</v>
      </c>
      <c r="E315" s="190">
        <v>41577</v>
      </c>
      <c r="F315" s="188"/>
      <c r="G315" s="188"/>
      <c r="H315" s="180" t="s">
        <v>2921</v>
      </c>
      <c r="I315" s="255" t="s">
        <v>3590</v>
      </c>
      <c r="J315" s="180"/>
      <c r="K315" s="180">
        <v>388096</v>
      </c>
      <c r="L315" s="188" t="s">
        <v>3591</v>
      </c>
      <c r="M315" s="180" t="s">
        <v>57</v>
      </c>
      <c r="N315" s="184"/>
      <c r="O315" s="191"/>
      <c r="P315" s="180" t="s">
        <v>129</v>
      </c>
      <c r="Q315" s="180" t="s">
        <v>13</v>
      </c>
      <c r="R315" s="184">
        <v>48135.86</v>
      </c>
      <c r="S315" s="184">
        <v>52950</v>
      </c>
      <c r="T315" s="184">
        <v>41159</v>
      </c>
      <c r="U315" s="184">
        <v>52949.45</v>
      </c>
      <c r="V315" s="184"/>
      <c r="W315" s="256" t="s">
        <v>2897</v>
      </c>
      <c r="X315" s="257"/>
      <c r="Y315" s="259" t="s">
        <v>3566</v>
      </c>
      <c r="Z315" s="193">
        <v>1.0000103872655901</v>
      </c>
    </row>
    <row r="316" spans="1:26" x14ac:dyDescent="0.25">
      <c r="A316" s="189">
        <v>41262</v>
      </c>
      <c r="B316" s="189" t="s">
        <v>2899</v>
      </c>
      <c r="C316" s="190" t="s">
        <v>57</v>
      </c>
      <c r="D316" s="253" t="s">
        <v>3538</v>
      </c>
      <c r="E316" s="190"/>
      <c r="F316" s="188"/>
      <c r="G316" s="188"/>
      <c r="H316" s="180" t="s">
        <v>2938</v>
      </c>
      <c r="I316" s="255" t="s">
        <v>3592</v>
      </c>
      <c r="J316" s="180"/>
      <c r="K316" s="180">
        <v>434822</v>
      </c>
      <c r="L316" s="188" t="s">
        <v>3593</v>
      </c>
      <c r="M316" s="180" t="s">
        <v>57</v>
      </c>
      <c r="N316" s="184"/>
      <c r="O316" s="191"/>
      <c r="P316" s="180" t="s">
        <v>223</v>
      </c>
      <c r="Q316" s="180" t="s">
        <v>16</v>
      </c>
      <c r="R316" s="184">
        <v>29509.759999999998</v>
      </c>
      <c r="S316" s="184">
        <v>31630</v>
      </c>
      <c r="T316" s="184">
        <v>25232.58</v>
      </c>
      <c r="U316" s="184">
        <v>32460.73</v>
      </c>
      <c r="V316" s="184"/>
      <c r="W316" s="256" t="s">
        <v>2897</v>
      </c>
      <c r="X316" s="257"/>
      <c r="Y316" s="259" t="s">
        <v>3566</v>
      </c>
      <c r="Z316" s="193">
        <v>0.97440815409881421</v>
      </c>
    </row>
    <row r="317" spans="1:26" x14ac:dyDescent="0.25">
      <c r="A317" s="189">
        <v>41262</v>
      </c>
      <c r="B317" s="189" t="s">
        <v>2899</v>
      </c>
      <c r="C317" s="190" t="s">
        <v>57</v>
      </c>
      <c r="D317" s="253" t="s">
        <v>3538</v>
      </c>
      <c r="E317" s="190"/>
      <c r="F317" s="188"/>
      <c r="G317" s="188"/>
      <c r="H317" s="180" t="s">
        <v>2938</v>
      </c>
      <c r="I317" s="255" t="s">
        <v>3594</v>
      </c>
      <c r="J317" s="180"/>
      <c r="K317" s="180">
        <v>445433</v>
      </c>
      <c r="L317" s="188" t="s">
        <v>3595</v>
      </c>
      <c r="M317" s="180" t="s">
        <v>57</v>
      </c>
      <c r="N317" s="184"/>
      <c r="O317" s="191"/>
      <c r="P317" s="180" t="s">
        <v>235</v>
      </c>
      <c r="Q317" s="180" t="s">
        <v>12</v>
      </c>
      <c r="R317" s="184">
        <v>21261.69</v>
      </c>
      <c r="S317" s="184">
        <v>18170</v>
      </c>
      <c r="T317" s="184">
        <v>18180</v>
      </c>
      <c r="U317" s="184">
        <v>23387.86</v>
      </c>
      <c r="V317" s="184"/>
      <c r="W317" s="256" t="s">
        <v>2897</v>
      </c>
      <c r="X317" s="257"/>
      <c r="Y317" s="259" t="s">
        <v>3566</v>
      </c>
      <c r="Z317" s="193">
        <v>0.77689878424105496</v>
      </c>
    </row>
    <row r="318" spans="1:26" x14ac:dyDescent="0.25">
      <c r="A318" s="189">
        <v>41262</v>
      </c>
      <c r="B318" s="189" t="s">
        <v>2899</v>
      </c>
      <c r="C318" s="190" t="s">
        <v>57</v>
      </c>
      <c r="D318" s="253" t="s">
        <v>3538</v>
      </c>
      <c r="E318" s="190"/>
      <c r="F318" s="188"/>
      <c r="G318" s="188"/>
      <c r="H318" s="180" t="s">
        <v>2938</v>
      </c>
      <c r="I318" s="255" t="s">
        <v>3596</v>
      </c>
      <c r="J318" s="180"/>
      <c r="K318" s="180">
        <v>437298</v>
      </c>
      <c r="L318" s="188" t="s">
        <v>3597</v>
      </c>
      <c r="M318" s="180" t="s">
        <v>57</v>
      </c>
      <c r="N318" s="184"/>
      <c r="O318" s="191"/>
      <c r="P318" s="180" t="s">
        <v>67</v>
      </c>
      <c r="Q318" s="180" t="s">
        <v>14</v>
      </c>
      <c r="R318" s="184">
        <v>5949.3</v>
      </c>
      <c r="S318" s="184">
        <v>6540</v>
      </c>
      <c r="T318" s="184">
        <v>5087</v>
      </c>
      <c r="U318" s="184">
        <v>6544.23</v>
      </c>
      <c r="V318" s="184"/>
      <c r="W318" s="256" t="s">
        <v>2897</v>
      </c>
      <c r="X318" s="257"/>
      <c r="Y318" s="259" t="s">
        <v>3566</v>
      </c>
      <c r="Z318" s="193">
        <v>0.99935362907477276</v>
      </c>
    </row>
    <row r="319" spans="1:26" x14ac:dyDescent="0.25">
      <c r="A319" s="189">
        <v>41263</v>
      </c>
      <c r="B319" s="189" t="s">
        <v>2899</v>
      </c>
      <c r="C319" s="190">
        <v>41264</v>
      </c>
      <c r="D319" s="253" t="s">
        <v>3538</v>
      </c>
      <c r="E319" s="190" t="s">
        <v>3598</v>
      </c>
      <c r="F319" s="188"/>
      <c r="G319" s="188"/>
      <c r="H319" s="180" t="s">
        <v>2894</v>
      </c>
      <c r="I319" s="255" t="s">
        <v>3599</v>
      </c>
      <c r="J319" s="180"/>
      <c r="K319" s="180">
        <v>247072</v>
      </c>
      <c r="L319" s="188" t="s">
        <v>3600</v>
      </c>
      <c r="M319" s="180" t="s">
        <v>57</v>
      </c>
      <c r="N319" s="184"/>
      <c r="O319" s="191"/>
      <c r="P319" s="180" t="s">
        <v>79</v>
      </c>
      <c r="Q319" s="180" t="s">
        <v>12</v>
      </c>
      <c r="R319" s="184">
        <v>151612.94</v>
      </c>
      <c r="S319" s="184">
        <v>3610</v>
      </c>
      <c r="T319" s="184">
        <v>129638</v>
      </c>
      <c r="U319" s="184">
        <v>200824.73</v>
      </c>
      <c r="V319" s="184">
        <v>238000</v>
      </c>
      <c r="W319" s="256" t="s">
        <v>2897</v>
      </c>
      <c r="X319" s="257"/>
      <c r="Y319" s="259" t="s">
        <v>3566</v>
      </c>
      <c r="Z319" s="193">
        <v>1.7975873788053889E-2</v>
      </c>
    </row>
    <row r="320" spans="1:26" x14ac:dyDescent="0.25">
      <c r="A320" s="189">
        <v>41263</v>
      </c>
      <c r="B320" s="189" t="s">
        <v>2899</v>
      </c>
      <c r="C320" s="190">
        <v>41379</v>
      </c>
      <c r="D320" s="253" t="s">
        <v>3601</v>
      </c>
      <c r="E320" s="190"/>
      <c r="F320" s="188"/>
      <c r="G320" s="188"/>
      <c r="H320" s="180" t="s">
        <v>2921</v>
      </c>
      <c r="I320" s="255" t="s">
        <v>3602</v>
      </c>
      <c r="J320" s="180"/>
      <c r="K320" s="180">
        <v>361429</v>
      </c>
      <c r="L320" s="188" t="s">
        <v>3603</v>
      </c>
      <c r="M320" s="180" t="s">
        <v>57</v>
      </c>
      <c r="N320" s="184"/>
      <c r="O320" s="191"/>
      <c r="P320" s="180" t="s">
        <v>133</v>
      </c>
      <c r="Q320" s="180" t="s">
        <v>13</v>
      </c>
      <c r="R320" s="184">
        <v>107769</v>
      </c>
      <c r="S320" s="184"/>
      <c r="T320" s="184">
        <v>92149</v>
      </c>
      <c r="U320" s="184">
        <v>127536</v>
      </c>
      <c r="V320" s="184"/>
      <c r="W320" s="256" t="s">
        <v>2897</v>
      </c>
      <c r="X320" s="257"/>
      <c r="Y320" s="258" t="s">
        <v>3566</v>
      </c>
      <c r="Z320" s="193" t="s">
        <v>57</v>
      </c>
    </row>
    <row r="321" spans="1:26" x14ac:dyDescent="0.25">
      <c r="A321" s="189">
        <v>41263</v>
      </c>
      <c r="B321" s="189" t="s">
        <v>2899</v>
      </c>
      <c r="C321" s="190">
        <v>41264</v>
      </c>
      <c r="D321" s="253" t="s">
        <v>3538</v>
      </c>
      <c r="E321" s="190"/>
      <c r="F321" s="188"/>
      <c r="G321" s="188"/>
      <c r="H321" s="180" t="s">
        <v>2921</v>
      </c>
      <c r="I321" s="255" t="s">
        <v>3604</v>
      </c>
      <c r="J321" s="180"/>
      <c r="K321" s="180">
        <v>400625</v>
      </c>
      <c r="L321" s="188" t="s">
        <v>3605</v>
      </c>
      <c r="M321" s="180" t="s">
        <v>57</v>
      </c>
      <c r="N321" s="184"/>
      <c r="O321" s="191"/>
      <c r="P321" s="180" t="s">
        <v>79</v>
      </c>
      <c r="Q321" s="180" t="s">
        <v>12</v>
      </c>
      <c r="R321" s="184">
        <v>52631.46</v>
      </c>
      <c r="S321" s="184">
        <v>26940</v>
      </c>
      <c r="T321" s="184">
        <v>45003</v>
      </c>
      <c r="U321" s="184">
        <v>86347.199999999997</v>
      </c>
      <c r="V321" s="184"/>
      <c r="W321" s="256" t="s">
        <v>2897</v>
      </c>
      <c r="X321" s="257"/>
      <c r="Y321" s="259" t="s">
        <v>3566</v>
      </c>
      <c r="Z321" s="193">
        <v>0.31199621991216858</v>
      </c>
    </row>
    <row r="322" spans="1:26" x14ac:dyDescent="0.25">
      <c r="A322" s="189">
        <v>41263</v>
      </c>
      <c r="B322" s="189" t="s">
        <v>2899</v>
      </c>
      <c r="C322" s="190" t="s">
        <v>57</v>
      </c>
      <c r="D322" s="253" t="s">
        <v>3538</v>
      </c>
      <c r="E322" s="190"/>
      <c r="F322" s="188"/>
      <c r="G322" s="188"/>
      <c r="H322" s="180" t="s">
        <v>2938</v>
      </c>
      <c r="I322" s="255" t="s">
        <v>3606</v>
      </c>
      <c r="J322" s="180"/>
      <c r="K322" s="180">
        <v>406799</v>
      </c>
      <c r="L322" s="188" t="s">
        <v>3607</v>
      </c>
      <c r="M322" s="180" t="s">
        <v>57</v>
      </c>
      <c r="N322" s="184"/>
      <c r="O322" s="191"/>
      <c r="P322" s="180" t="s">
        <v>129</v>
      </c>
      <c r="Q322" s="180" t="s">
        <v>13</v>
      </c>
      <c r="R322" s="184">
        <v>7898.87</v>
      </c>
      <c r="S322" s="184">
        <v>0</v>
      </c>
      <c r="T322" s="184">
        <v>6754</v>
      </c>
      <c r="U322" s="184">
        <v>8688.76</v>
      </c>
      <c r="V322" s="184"/>
      <c r="W322" s="256" t="s">
        <v>2897</v>
      </c>
      <c r="X322" s="257"/>
      <c r="Y322" s="259" t="s">
        <v>3566</v>
      </c>
      <c r="Z322" s="193" t="s">
        <v>57</v>
      </c>
    </row>
    <row r="323" spans="1:26" x14ac:dyDescent="0.25">
      <c r="A323" s="189">
        <v>41263</v>
      </c>
      <c r="B323" s="189" t="s">
        <v>2899</v>
      </c>
      <c r="C323" s="190">
        <v>41264</v>
      </c>
      <c r="D323" s="253" t="s">
        <v>3538</v>
      </c>
      <c r="E323" s="190">
        <v>41379</v>
      </c>
      <c r="F323" s="188"/>
      <c r="G323" s="188"/>
      <c r="H323" s="180" t="s">
        <v>2938</v>
      </c>
      <c r="I323" s="255" t="s">
        <v>3608</v>
      </c>
      <c r="J323" s="180"/>
      <c r="K323" s="180">
        <v>361429</v>
      </c>
      <c r="L323" s="188" t="s">
        <v>3603</v>
      </c>
      <c r="M323" s="180" t="s">
        <v>57</v>
      </c>
      <c r="N323" s="184"/>
      <c r="O323" s="191"/>
      <c r="P323" s="180" t="s">
        <v>133</v>
      </c>
      <c r="Q323" s="180" t="s">
        <v>13</v>
      </c>
      <c r="R323" s="184">
        <v>0</v>
      </c>
      <c r="S323" s="184">
        <v>0</v>
      </c>
      <c r="T323" s="184">
        <v>0</v>
      </c>
      <c r="U323" s="184">
        <v>0</v>
      </c>
      <c r="V323" s="184"/>
      <c r="W323" s="256" t="s">
        <v>2897</v>
      </c>
      <c r="X323" s="257"/>
      <c r="Y323" s="259" t="s">
        <v>3566</v>
      </c>
      <c r="Z323" s="193" t="s">
        <v>536</v>
      </c>
    </row>
    <row r="324" spans="1:26" x14ac:dyDescent="0.25">
      <c r="A324" s="189">
        <v>41264</v>
      </c>
      <c r="B324" s="189" t="s">
        <v>2899</v>
      </c>
      <c r="C324" s="190">
        <v>41264</v>
      </c>
      <c r="D324" s="253" t="s">
        <v>3538</v>
      </c>
      <c r="E324" s="190"/>
      <c r="F324" s="188"/>
      <c r="G324" s="188"/>
      <c r="H324" s="180" t="s">
        <v>2921</v>
      </c>
      <c r="I324" s="261" t="s">
        <v>3609</v>
      </c>
      <c r="J324" s="194"/>
      <c r="K324" s="180">
        <v>455423</v>
      </c>
      <c r="L324" s="188" t="s">
        <v>3610</v>
      </c>
      <c r="M324" s="180" t="s">
        <v>57</v>
      </c>
      <c r="N324" s="184"/>
      <c r="O324" s="191"/>
      <c r="P324" s="180" t="s">
        <v>64</v>
      </c>
      <c r="Q324" s="180" t="s">
        <v>12</v>
      </c>
      <c r="R324" s="184">
        <v>47142.95</v>
      </c>
      <c r="S324" s="184">
        <v>0</v>
      </c>
      <c r="T324" s="184">
        <v>40310</v>
      </c>
      <c r="U324" s="184">
        <v>64929.64</v>
      </c>
      <c r="V324" s="184"/>
      <c r="W324" s="256" t="s">
        <v>2897</v>
      </c>
      <c r="X324" s="257"/>
      <c r="Y324" s="259" t="s">
        <v>3566</v>
      </c>
      <c r="Z324" s="193" t="s">
        <v>57</v>
      </c>
    </row>
    <row r="325" spans="1:26" x14ac:dyDescent="0.25">
      <c r="A325" s="189">
        <v>41264</v>
      </c>
      <c r="B325" s="189" t="s">
        <v>2899</v>
      </c>
      <c r="C325" s="190" t="s">
        <v>57</v>
      </c>
      <c r="D325" s="253" t="s">
        <v>3538</v>
      </c>
      <c r="E325" s="190"/>
      <c r="F325" s="188"/>
      <c r="G325" s="188"/>
      <c r="H325" s="180" t="s">
        <v>2938</v>
      </c>
      <c r="I325" s="255" t="s">
        <v>3611</v>
      </c>
      <c r="J325" s="180"/>
      <c r="K325" s="180">
        <v>446883</v>
      </c>
      <c r="L325" s="188" t="s">
        <v>3612</v>
      </c>
      <c r="M325" s="180" t="s">
        <v>57</v>
      </c>
      <c r="N325" s="184"/>
      <c r="O325" s="191"/>
      <c r="P325" s="180" t="s">
        <v>3613</v>
      </c>
      <c r="Q325" s="180" t="s">
        <v>14</v>
      </c>
      <c r="R325" s="184">
        <v>5734.11</v>
      </c>
      <c r="S325" s="184">
        <v>6310</v>
      </c>
      <c r="T325" s="184">
        <v>4903</v>
      </c>
      <c r="U325" s="184">
        <v>6307.52</v>
      </c>
      <c r="V325" s="184"/>
      <c r="W325" s="256" t="s">
        <v>2897</v>
      </c>
      <c r="X325" s="257"/>
      <c r="Y325" s="259" t="s">
        <v>3566</v>
      </c>
      <c r="Z325" s="193">
        <v>1.0003931814722742</v>
      </c>
    </row>
    <row r="326" spans="1:26" x14ac:dyDescent="0.25">
      <c r="A326" s="178">
        <v>41295</v>
      </c>
      <c r="B326" s="189" t="s">
        <v>3614</v>
      </c>
      <c r="C326" s="190" t="s">
        <v>57</v>
      </c>
      <c r="D326" s="253" t="s">
        <v>3585</v>
      </c>
      <c r="E326" s="190"/>
      <c r="F326" s="188"/>
      <c r="G326" s="188"/>
      <c r="H326" s="180" t="s">
        <v>2938</v>
      </c>
      <c r="I326" s="255" t="s">
        <v>3615</v>
      </c>
      <c r="J326" s="180"/>
      <c r="K326" s="180">
        <v>445575</v>
      </c>
      <c r="L326" s="188" t="s">
        <v>3616</v>
      </c>
      <c r="M326" s="180" t="s">
        <v>57</v>
      </c>
      <c r="N326" s="184"/>
      <c r="O326" s="191"/>
      <c r="P326" s="180" t="s">
        <v>3472</v>
      </c>
      <c r="Q326" s="180" t="s">
        <v>15</v>
      </c>
      <c r="R326" s="184">
        <v>30829.45</v>
      </c>
      <c r="S326" s="184">
        <v>0</v>
      </c>
      <c r="T326" s="184">
        <v>26361</v>
      </c>
      <c r="U326" s="184">
        <v>37795.4</v>
      </c>
      <c r="V326" s="184"/>
      <c r="W326" s="256" t="s">
        <v>2897</v>
      </c>
      <c r="X326" s="257"/>
      <c r="Y326" s="259" t="s">
        <v>3617</v>
      </c>
      <c r="Z326" s="193" t="s">
        <v>57</v>
      </c>
    </row>
    <row r="327" spans="1:26" x14ac:dyDescent="0.25">
      <c r="A327" s="178">
        <v>41295</v>
      </c>
      <c r="B327" s="189" t="s">
        <v>3614</v>
      </c>
      <c r="C327" s="190" t="s">
        <v>57</v>
      </c>
      <c r="D327" s="253" t="s">
        <v>3585</v>
      </c>
      <c r="E327" s="190" t="s">
        <v>3618</v>
      </c>
      <c r="F327" s="188"/>
      <c r="G327" s="188"/>
      <c r="H327" s="180" t="s">
        <v>2938</v>
      </c>
      <c r="I327" s="267" t="s">
        <v>3619</v>
      </c>
      <c r="J327" s="268"/>
      <c r="K327" s="180">
        <v>376470</v>
      </c>
      <c r="L327" s="188" t="s">
        <v>3620</v>
      </c>
      <c r="M327" s="180" t="s">
        <v>57</v>
      </c>
      <c r="N327" s="184"/>
      <c r="O327" s="191"/>
      <c r="P327" s="180" t="s">
        <v>430</v>
      </c>
      <c r="Q327" s="180" t="s">
        <v>16</v>
      </c>
      <c r="R327" s="184">
        <v>3867.57</v>
      </c>
      <c r="S327" s="184">
        <v>21390</v>
      </c>
      <c r="T327" s="184">
        <v>16628</v>
      </c>
      <c r="U327" s="184">
        <v>21399</v>
      </c>
      <c r="V327" s="184"/>
      <c r="W327" s="256" t="s">
        <v>2897</v>
      </c>
      <c r="X327" s="257"/>
      <c r="Y327" s="259" t="s">
        <v>3617</v>
      </c>
      <c r="Z327" s="193">
        <v>0.99957941959904673</v>
      </c>
    </row>
    <row r="328" spans="1:26" x14ac:dyDescent="0.25">
      <c r="A328" s="178">
        <v>41295</v>
      </c>
      <c r="B328" s="189" t="s">
        <v>3614</v>
      </c>
      <c r="C328" s="190" t="s">
        <v>57</v>
      </c>
      <c r="D328" s="253" t="s">
        <v>3585</v>
      </c>
      <c r="E328" s="190">
        <v>41726</v>
      </c>
      <c r="F328" s="188"/>
      <c r="G328" s="188"/>
      <c r="H328" s="180" t="s">
        <v>2938</v>
      </c>
      <c r="I328" s="267" t="s">
        <v>3621</v>
      </c>
      <c r="J328" s="268"/>
      <c r="K328" s="180">
        <v>446799</v>
      </c>
      <c r="L328" s="188" t="s">
        <v>3622</v>
      </c>
      <c r="M328" s="180" t="s">
        <v>57</v>
      </c>
      <c r="N328" s="184"/>
      <c r="O328" s="191"/>
      <c r="P328" s="180" t="s">
        <v>60</v>
      </c>
      <c r="Q328" s="180" t="s">
        <v>12</v>
      </c>
      <c r="R328" s="184">
        <v>7512.93</v>
      </c>
      <c r="S328" s="184">
        <v>0</v>
      </c>
      <c r="T328" s="184">
        <v>6424</v>
      </c>
      <c r="U328" s="184">
        <v>13500</v>
      </c>
      <c r="V328" s="184"/>
      <c r="W328" s="256" t="s">
        <v>2897</v>
      </c>
      <c r="X328" s="188"/>
      <c r="Y328" s="259" t="s">
        <v>3617</v>
      </c>
      <c r="Z328" s="193" t="s">
        <v>57</v>
      </c>
    </row>
    <row r="329" spans="1:26" x14ac:dyDescent="0.25">
      <c r="A329" s="178">
        <v>41295</v>
      </c>
      <c r="B329" s="189" t="s">
        <v>3614</v>
      </c>
      <c r="C329" s="190" t="s">
        <v>57</v>
      </c>
      <c r="D329" s="253" t="s">
        <v>3585</v>
      </c>
      <c r="E329" s="190"/>
      <c r="F329" s="188"/>
      <c r="G329" s="188"/>
      <c r="H329" s="180" t="s">
        <v>2938</v>
      </c>
      <c r="I329" s="255" t="s">
        <v>3623</v>
      </c>
      <c r="J329" s="180"/>
      <c r="K329" s="180">
        <v>469963</v>
      </c>
      <c r="L329" s="188" t="s">
        <v>3624</v>
      </c>
      <c r="M329" s="180" t="s">
        <v>57</v>
      </c>
      <c r="N329" s="184"/>
      <c r="O329" s="191"/>
      <c r="P329" s="180" t="s">
        <v>67</v>
      </c>
      <c r="Q329" s="180" t="s">
        <v>14</v>
      </c>
      <c r="R329" s="184">
        <v>7172.41</v>
      </c>
      <c r="S329" s="184">
        <v>0</v>
      </c>
      <c r="T329" s="184">
        <v>6132.83</v>
      </c>
      <c r="U329" s="184">
        <v>7889.65</v>
      </c>
      <c r="V329" s="184"/>
      <c r="W329" s="256" t="s">
        <v>2897</v>
      </c>
      <c r="X329" s="257"/>
      <c r="Y329" s="259" t="s">
        <v>3617</v>
      </c>
      <c r="Z329" s="193" t="s">
        <v>57</v>
      </c>
    </row>
    <row r="330" spans="1:26" x14ac:dyDescent="0.25">
      <c r="A330" s="189">
        <v>41303</v>
      </c>
      <c r="B330" s="189" t="s">
        <v>3614</v>
      </c>
      <c r="C330" s="190">
        <v>41323</v>
      </c>
      <c r="D330" s="253" t="s">
        <v>3435</v>
      </c>
      <c r="E330" s="190" t="s">
        <v>3625</v>
      </c>
      <c r="F330" s="188"/>
      <c r="G330" s="188"/>
      <c r="H330" s="180" t="s">
        <v>2894</v>
      </c>
      <c r="I330" s="267" t="s">
        <v>3626</v>
      </c>
      <c r="J330" s="268"/>
      <c r="K330" s="180">
        <v>351107</v>
      </c>
      <c r="L330" s="188" t="s">
        <v>3627</v>
      </c>
      <c r="M330" s="180" t="s">
        <v>57</v>
      </c>
      <c r="N330" s="184"/>
      <c r="O330" s="191"/>
      <c r="P330" s="180" t="s">
        <v>111</v>
      </c>
      <c r="Q330" s="180" t="s">
        <v>12</v>
      </c>
      <c r="R330" s="184">
        <v>153349.65</v>
      </c>
      <c r="S330" s="184">
        <v>0</v>
      </c>
      <c r="T330" s="184">
        <v>131122.99</v>
      </c>
      <c r="U330" s="184">
        <v>250000</v>
      </c>
      <c r="V330" s="184"/>
      <c r="W330" s="256" t="s">
        <v>2897</v>
      </c>
      <c r="X330" s="260"/>
      <c r="Y330" s="259" t="s">
        <v>3617</v>
      </c>
      <c r="Z330" s="193" t="s">
        <v>57</v>
      </c>
    </row>
    <row r="331" spans="1:26" x14ac:dyDescent="0.25">
      <c r="A331" s="189">
        <v>41303</v>
      </c>
      <c r="B331" s="189" t="s">
        <v>3614</v>
      </c>
      <c r="C331" s="190">
        <v>41310</v>
      </c>
      <c r="D331" s="253" t="s">
        <v>3435</v>
      </c>
      <c r="E331" s="190"/>
      <c r="F331" s="188"/>
      <c r="G331" s="188"/>
      <c r="H331" s="180" t="s">
        <v>2921</v>
      </c>
      <c r="I331" s="255" t="s">
        <v>3628</v>
      </c>
      <c r="J331" s="180"/>
      <c r="K331" s="180">
        <v>317912</v>
      </c>
      <c r="L331" s="188" t="s">
        <v>3629</v>
      </c>
      <c r="M331" s="180" t="s">
        <v>57</v>
      </c>
      <c r="N331" s="184"/>
      <c r="O331" s="191"/>
      <c r="P331" s="180" t="s">
        <v>133</v>
      </c>
      <c r="Q331" s="180" t="s">
        <v>13</v>
      </c>
      <c r="R331" s="184">
        <v>84978.94</v>
      </c>
      <c r="S331" s="184">
        <v>0</v>
      </c>
      <c r="T331" s="184">
        <v>72662</v>
      </c>
      <c r="U331" s="184">
        <v>102639.83</v>
      </c>
      <c r="V331" s="184"/>
      <c r="W331" s="256" t="s">
        <v>2897</v>
      </c>
      <c r="X331" s="257"/>
      <c r="Y331" s="259" t="s">
        <v>3617</v>
      </c>
      <c r="Z331" s="193" t="s">
        <v>57</v>
      </c>
    </row>
    <row r="332" spans="1:26" x14ac:dyDescent="0.25">
      <c r="A332" s="189">
        <v>41303</v>
      </c>
      <c r="B332" s="189" t="s">
        <v>3614</v>
      </c>
      <c r="C332" s="190" t="s">
        <v>57</v>
      </c>
      <c r="D332" s="253" t="s">
        <v>3585</v>
      </c>
      <c r="E332" s="190"/>
      <c r="F332" s="188"/>
      <c r="G332" s="188"/>
      <c r="H332" s="180" t="s">
        <v>2938</v>
      </c>
      <c r="I332" s="255" t="s">
        <v>3630</v>
      </c>
      <c r="J332" s="180"/>
      <c r="K332" s="180">
        <v>462364</v>
      </c>
      <c r="L332" s="188" t="s">
        <v>3631</v>
      </c>
      <c r="M332" s="180" t="s">
        <v>57</v>
      </c>
      <c r="N332" s="184"/>
      <c r="O332" s="191"/>
      <c r="P332" s="180" t="s">
        <v>129</v>
      </c>
      <c r="Q332" s="180" t="s">
        <v>13</v>
      </c>
      <c r="R332" s="184">
        <v>30538.25</v>
      </c>
      <c r="S332" s="184">
        <v>17480</v>
      </c>
      <c r="T332" s="184">
        <v>26112</v>
      </c>
      <c r="U332" s="184">
        <v>33592.07</v>
      </c>
      <c r="V332" s="184"/>
      <c r="W332" s="256" t="s">
        <v>2897</v>
      </c>
      <c r="X332" s="257"/>
      <c r="Y332" s="259" t="s">
        <v>3617</v>
      </c>
      <c r="Z332" s="193">
        <v>0.5203609066068271</v>
      </c>
    </row>
    <row r="333" spans="1:26" x14ac:dyDescent="0.25">
      <c r="A333" s="189">
        <v>41303</v>
      </c>
      <c r="B333" s="189" t="s">
        <v>3614</v>
      </c>
      <c r="C333" s="190" t="s">
        <v>57</v>
      </c>
      <c r="D333" s="253" t="s">
        <v>3585</v>
      </c>
      <c r="E333" s="190"/>
      <c r="F333" s="188"/>
      <c r="G333" s="188"/>
      <c r="H333" s="180" t="s">
        <v>2938</v>
      </c>
      <c r="I333" s="255" t="s">
        <v>3632</v>
      </c>
      <c r="J333" s="180"/>
      <c r="K333" s="180">
        <v>361440</v>
      </c>
      <c r="L333" s="188" t="s">
        <v>3633</v>
      </c>
      <c r="M333" s="180" t="s">
        <v>57</v>
      </c>
      <c r="N333" s="184"/>
      <c r="O333" s="191"/>
      <c r="P333" s="180" t="s">
        <v>87</v>
      </c>
      <c r="Q333" s="180" t="s">
        <v>15</v>
      </c>
      <c r="R333" s="184">
        <v>22572.71</v>
      </c>
      <c r="S333" s="184">
        <v>0</v>
      </c>
      <c r="T333" s="184">
        <v>19301</v>
      </c>
      <c r="U333" s="184">
        <v>30070.38</v>
      </c>
      <c r="V333" s="184"/>
      <c r="W333" s="256" t="s">
        <v>2897</v>
      </c>
      <c r="X333" s="257"/>
      <c r="Y333" s="259" t="s">
        <v>3617</v>
      </c>
      <c r="Z333" s="193" t="s">
        <v>57</v>
      </c>
    </row>
    <row r="334" spans="1:26" x14ac:dyDescent="0.25">
      <c r="A334" s="189">
        <v>41303</v>
      </c>
      <c r="B334" s="189" t="s">
        <v>3614</v>
      </c>
      <c r="C334" s="190" t="s">
        <v>57</v>
      </c>
      <c r="D334" s="253" t="s">
        <v>3585</v>
      </c>
      <c r="E334" s="190"/>
      <c r="F334" s="188"/>
      <c r="G334" s="188"/>
      <c r="H334" s="180" t="s">
        <v>2938</v>
      </c>
      <c r="I334" s="255" t="s">
        <v>3634</v>
      </c>
      <c r="J334" s="180"/>
      <c r="K334" s="180">
        <v>376462</v>
      </c>
      <c r="L334" s="188" t="s">
        <v>3635</v>
      </c>
      <c r="M334" s="180" t="s">
        <v>57</v>
      </c>
      <c r="N334" s="188"/>
      <c r="O334" s="188"/>
      <c r="P334" s="180" t="s">
        <v>106</v>
      </c>
      <c r="Q334" s="180" t="s">
        <v>14</v>
      </c>
      <c r="R334" s="184">
        <v>23200</v>
      </c>
      <c r="S334" s="184">
        <v>25180</v>
      </c>
      <c r="T334" s="184">
        <v>19838</v>
      </c>
      <c r="U334" s="184">
        <v>25520.81</v>
      </c>
      <c r="V334" s="184"/>
      <c r="W334" s="256" t="s">
        <v>2897</v>
      </c>
      <c r="X334" s="257"/>
      <c r="Y334" s="259" t="s">
        <v>3617</v>
      </c>
      <c r="Z334" s="193">
        <v>0.98664580003534363</v>
      </c>
    </row>
    <row r="335" spans="1:26" x14ac:dyDescent="0.25">
      <c r="A335" s="189">
        <v>41303</v>
      </c>
      <c r="B335" s="189" t="s">
        <v>3614</v>
      </c>
      <c r="C335" s="190" t="s">
        <v>57</v>
      </c>
      <c r="D335" s="253" t="s">
        <v>3585</v>
      </c>
      <c r="E335" s="190"/>
      <c r="F335" s="188"/>
      <c r="G335" s="188"/>
      <c r="H335" s="180" t="s">
        <v>2938</v>
      </c>
      <c r="I335" s="255" t="s">
        <v>3636</v>
      </c>
      <c r="J335" s="180"/>
      <c r="K335" s="180">
        <v>361440</v>
      </c>
      <c r="L335" s="188" t="s">
        <v>3633</v>
      </c>
      <c r="M335" s="180" t="s">
        <v>57</v>
      </c>
      <c r="N335" s="184"/>
      <c r="O335" s="191"/>
      <c r="P335" s="180" t="s">
        <v>87</v>
      </c>
      <c r="Q335" s="180" t="s">
        <v>15</v>
      </c>
      <c r="R335" s="184">
        <v>0</v>
      </c>
      <c r="S335" s="184">
        <v>0</v>
      </c>
      <c r="T335" s="184">
        <v>0</v>
      </c>
      <c r="U335" s="184">
        <v>0</v>
      </c>
      <c r="V335" s="184"/>
      <c r="W335" s="256" t="s">
        <v>2907</v>
      </c>
      <c r="X335" s="257"/>
      <c r="Y335" s="259" t="s">
        <v>3617</v>
      </c>
      <c r="Z335" s="193" t="s">
        <v>536</v>
      </c>
    </row>
    <row r="336" spans="1:26" x14ac:dyDescent="0.25">
      <c r="A336" s="189">
        <v>41303</v>
      </c>
      <c r="B336" s="189" t="s">
        <v>3614</v>
      </c>
      <c r="C336" s="190" t="s">
        <v>57</v>
      </c>
      <c r="D336" s="253" t="s">
        <v>3585</v>
      </c>
      <c r="E336" s="190"/>
      <c r="F336" s="188"/>
      <c r="G336" s="188"/>
      <c r="H336" s="180" t="s">
        <v>2938</v>
      </c>
      <c r="I336" s="255" t="s">
        <v>3637</v>
      </c>
      <c r="J336" s="180"/>
      <c r="K336" s="180">
        <v>376462</v>
      </c>
      <c r="L336" s="188" t="s">
        <v>3635</v>
      </c>
      <c r="M336" s="180" t="s">
        <v>57</v>
      </c>
      <c r="N336" s="188"/>
      <c r="O336" s="188"/>
      <c r="P336" s="180" t="s">
        <v>106</v>
      </c>
      <c r="Q336" s="180" t="s">
        <v>14</v>
      </c>
      <c r="R336" s="184">
        <v>0</v>
      </c>
      <c r="S336" s="184">
        <v>0</v>
      </c>
      <c r="T336" s="184">
        <v>0</v>
      </c>
      <c r="U336" s="184">
        <v>0</v>
      </c>
      <c r="V336" s="184"/>
      <c r="W336" s="256" t="s">
        <v>2897</v>
      </c>
      <c r="X336" s="257"/>
      <c r="Y336" s="259" t="s">
        <v>3617</v>
      </c>
      <c r="Z336" s="193" t="s">
        <v>536</v>
      </c>
    </row>
    <row r="337" spans="1:26" x14ac:dyDescent="0.25">
      <c r="A337" s="189">
        <v>41310</v>
      </c>
      <c r="B337" s="189" t="s">
        <v>3614</v>
      </c>
      <c r="C337" s="190" t="s">
        <v>57</v>
      </c>
      <c r="D337" s="253" t="s">
        <v>3435</v>
      </c>
      <c r="E337" s="190">
        <v>41662</v>
      </c>
      <c r="F337" s="188"/>
      <c r="G337" s="188"/>
      <c r="H337" s="180" t="s">
        <v>2938</v>
      </c>
      <c r="I337" s="255" t="s">
        <v>3638</v>
      </c>
      <c r="J337" s="180"/>
      <c r="K337" s="180">
        <v>462368</v>
      </c>
      <c r="L337" s="188" t="s">
        <v>3639</v>
      </c>
      <c r="M337" s="180" t="s">
        <v>57</v>
      </c>
      <c r="N337" s="184"/>
      <c r="O337" s="191"/>
      <c r="P337" s="180" t="s">
        <v>87</v>
      </c>
      <c r="Q337" s="180" t="s">
        <v>15</v>
      </c>
      <c r="R337" s="184">
        <v>15014.17</v>
      </c>
      <c r="S337" s="184">
        <v>2140</v>
      </c>
      <c r="T337" s="184">
        <v>12838</v>
      </c>
      <c r="U337" s="184">
        <v>26000</v>
      </c>
      <c r="V337" s="184"/>
      <c r="W337" s="256" t="s">
        <v>2897</v>
      </c>
      <c r="X337" s="257"/>
      <c r="Y337" s="259" t="s">
        <v>3640</v>
      </c>
      <c r="Z337" s="193">
        <v>8.2307692307692304E-2</v>
      </c>
    </row>
    <row r="338" spans="1:26" x14ac:dyDescent="0.25">
      <c r="A338" s="189">
        <v>41323</v>
      </c>
      <c r="B338" s="189" t="s">
        <v>3614</v>
      </c>
      <c r="C338" s="190">
        <v>41331</v>
      </c>
      <c r="D338" s="253" t="s">
        <v>3435</v>
      </c>
      <c r="E338" s="190">
        <v>41694</v>
      </c>
      <c r="F338" s="188"/>
      <c r="G338" s="188"/>
      <c r="H338" s="180" t="s">
        <v>2921</v>
      </c>
      <c r="I338" s="255" t="s">
        <v>3641</v>
      </c>
      <c r="J338" s="180"/>
      <c r="K338" s="180">
        <v>303902</v>
      </c>
      <c r="L338" s="188" t="s">
        <v>3642</v>
      </c>
      <c r="M338" s="180" t="s">
        <v>57</v>
      </c>
      <c r="N338" s="184"/>
      <c r="O338" s="191"/>
      <c r="P338" s="180" t="s">
        <v>64</v>
      </c>
      <c r="Q338" s="180" t="s">
        <v>12</v>
      </c>
      <c r="R338" s="184">
        <v>61960.639999999999</v>
      </c>
      <c r="S338" s="184">
        <v>102430</v>
      </c>
      <c r="T338" s="184">
        <v>52980</v>
      </c>
      <c r="U338" s="184">
        <v>125000</v>
      </c>
      <c r="V338" s="184"/>
      <c r="W338" s="256" t="s">
        <v>2897</v>
      </c>
      <c r="X338" s="188"/>
      <c r="Y338" s="259" t="s">
        <v>3640</v>
      </c>
      <c r="Z338" s="193">
        <v>0.81943999999999995</v>
      </c>
    </row>
    <row r="339" spans="1:26" x14ac:dyDescent="0.25">
      <c r="A339" s="189">
        <v>41323</v>
      </c>
      <c r="B339" s="189" t="s">
        <v>3614</v>
      </c>
      <c r="C339" s="190">
        <v>41332</v>
      </c>
      <c r="D339" s="253" t="s">
        <v>3435</v>
      </c>
      <c r="E339" s="190"/>
      <c r="F339" s="188"/>
      <c r="G339" s="188"/>
      <c r="H339" s="180" t="s">
        <v>2921</v>
      </c>
      <c r="I339" s="255" t="s">
        <v>3643</v>
      </c>
      <c r="J339" s="180"/>
      <c r="K339" s="180">
        <v>445432</v>
      </c>
      <c r="L339" s="188" t="s">
        <v>3644</v>
      </c>
      <c r="M339" s="180" t="s">
        <v>57</v>
      </c>
      <c r="N339" s="184"/>
      <c r="O339" s="191"/>
      <c r="P339" s="180" t="s">
        <v>64</v>
      </c>
      <c r="Q339" s="180" t="s">
        <v>12</v>
      </c>
      <c r="R339" s="184">
        <v>52347.27</v>
      </c>
      <c r="S339" s="184">
        <v>0</v>
      </c>
      <c r="T339" s="184">
        <v>44760</v>
      </c>
      <c r="U339" s="184">
        <v>66761.490000000005</v>
      </c>
      <c r="V339" s="184"/>
      <c r="W339" s="256" t="s">
        <v>2897</v>
      </c>
      <c r="X339" s="257"/>
      <c r="Y339" s="259" t="s">
        <v>3640</v>
      </c>
      <c r="Z339" s="193" t="s">
        <v>57</v>
      </c>
    </row>
    <row r="340" spans="1:26" x14ac:dyDescent="0.25">
      <c r="A340" s="189">
        <v>41323</v>
      </c>
      <c r="B340" s="189" t="s">
        <v>3614</v>
      </c>
      <c r="C340" s="190">
        <v>41331</v>
      </c>
      <c r="D340" s="253" t="s">
        <v>3435</v>
      </c>
      <c r="E340" s="190"/>
      <c r="F340" s="188"/>
      <c r="G340" s="188"/>
      <c r="H340" s="180" t="s">
        <v>2921</v>
      </c>
      <c r="I340" s="255" t="s">
        <v>3645</v>
      </c>
      <c r="J340" s="180"/>
      <c r="K340" s="180">
        <v>310817</v>
      </c>
      <c r="L340" s="188" t="s">
        <v>3646</v>
      </c>
      <c r="M340" s="180" t="s">
        <v>57</v>
      </c>
      <c r="N340" s="184"/>
      <c r="O340" s="191"/>
      <c r="P340" s="180" t="s">
        <v>3647</v>
      </c>
      <c r="Q340" s="180" t="s">
        <v>14</v>
      </c>
      <c r="R340" s="184">
        <v>54478.11</v>
      </c>
      <c r="S340" s="184">
        <v>59930</v>
      </c>
      <c r="T340" s="184">
        <v>46582</v>
      </c>
      <c r="U340" s="184">
        <v>59925.63</v>
      </c>
      <c r="V340" s="184"/>
      <c r="W340" s="256" t="s">
        <v>2897</v>
      </c>
      <c r="X340" s="257"/>
      <c r="Y340" s="259" t="s">
        <v>3640</v>
      </c>
      <c r="Z340" s="193">
        <v>1.0000729237222872</v>
      </c>
    </row>
    <row r="341" spans="1:26" x14ac:dyDescent="0.25">
      <c r="A341" s="189">
        <v>41323</v>
      </c>
      <c r="B341" s="189" t="s">
        <v>3614</v>
      </c>
      <c r="C341" s="190">
        <v>41341</v>
      </c>
      <c r="D341" s="253" t="s">
        <v>3648</v>
      </c>
      <c r="E341" s="190">
        <v>41836</v>
      </c>
      <c r="F341" s="188"/>
      <c r="G341" s="188"/>
      <c r="H341" s="180" t="s">
        <v>2921</v>
      </c>
      <c r="I341" s="255" t="s">
        <v>3649</v>
      </c>
      <c r="J341" s="180"/>
      <c r="K341" s="180">
        <v>471756</v>
      </c>
      <c r="L341" s="188" t="s">
        <v>3650</v>
      </c>
      <c r="M341" s="180" t="s">
        <v>57</v>
      </c>
      <c r="N341" s="184"/>
      <c r="O341" s="191"/>
      <c r="P341" s="180" t="s">
        <v>64</v>
      </c>
      <c r="Q341" s="180" t="s">
        <v>12</v>
      </c>
      <c r="R341" s="184">
        <v>35699.29</v>
      </c>
      <c r="S341" s="184">
        <v>5590</v>
      </c>
      <c r="T341" s="184">
        <v>30525</v>
      </c>
      <c r="U341" s="184">
        <v>52341.62</v>
      </c>
      <c r="V341" s="184">
        <v>83000</v>
      </c>
      <c r="W341" s="256" t="s">
        <v>2897</v>
      </c>
      <c r="X341" s="257"/>
      <c r="Y341" s="259" t="s">
        <v>3640</v>
      </c>
      <c r="Z341" s="193">
        <v>0.10679837574763638</v>
      </c>
    </row>
    <row r="342" spans="1:26" x14ac:dyDescent="0.25">
      <c r="A342" s="189">
        <v>41323</v>
      </c>
      <c r="B342" s="189" t="s">
        <v>3614</v>
      </c>
      <c r="C342" s="190" t="s">
        <v>57</v>
      </c>
      <c r="D342" s="253" t="s">
        <v>3435</v>
      </c>
      <c r="E342" s="190">
        <v>41726</v>
      </c>
      <c r="F342" s="188"/>
      <c r="G342" s="188"/>
      <c r="H342" s="180" t="s">
        <v>2938</v>
      </c>
      <c r="I342" s="255" t="s">
        <v>3651</v>
      </c>
      <c r="J342" s="180"/>
      <c r="K342" s="180">
        <v>247061</v>
      </c>
      <c r="L342" s="188" t="s">
        <v>3652</v>
      </c>
      <c r="M342" s="180" t="s">
        <v>57</v>
      </c>
      <c r="N342" s="184"/>
      <c r="O342" s="191"/>
      <c r="P342" s="180" t="s">
        <v>129</v>
      </c>
      <c r="Q342" s="180" t="s">
        <v>13</v>
      </c>
      <c r="R342" s="184">
        <v>3033.71</v>
      </c>
      <c r="S342" s="184">
        <v>10070</v>
      </c>
      <c r="T342" s="184">
        <v>23737</v>
      </c>
      <c r="U342" s="184">
        <v>45011</v>
      </c>
      <c r="V342" s="184"/>
      <c r="W342" s="256" t="s">
        <v>2897</v>
      </c>
      <c r="X342" s="260"/>
      <c r="Y342" s="259" t="s">
        <v>3640</v>
      </c>
      <c r="Z342" s="193">
        <v>0.22372308991135501</v>
      </c>
    </row>
    <row r="343" spans="1:26" x14ac:dyDescent="0.25">
      <c r="A343" s="189">
        <v>41323</v>
      </c>
      <c r="B343" s="189" t="s">
        <v>3614</v>
      </c>
      <c r="C343" s="190" t="s">
        <v>57</v>
      </c>
      <c r="D343" s="253" t="s">
        <v>3435</v>
      </c>
      <c r="E343" s="190"/>
      <c r="F343" s="188"/>
      <c r="G343" s="188"/>
      <c r="H343" s="180" t="s">
        <v>2938</v>
      </c>
      <c r="I343" s="255" t="s">
        <v>3653</v>
      </c>
      <c r="J343" s="180"/>
      <c r="K343" s="180">
        <v>450281</v>
      </c>
      <c r="L343" s="188" t="s">
        <v>3654</v>
      </c>
      <c r="M343" s="180" t="s">
        <v>57</v>
      </c>
      <c r="N343" s="184"/>
      <c r="O343" s="191"/>
      <c r="P343" s="180" t="s">
        <v>64</v>
      </c>
      <c r="Q343" s="180" t="s">
        <v>12</v>
      </c>
      <c r="R343" s="184">
        <v>23858</v>
      </c>
      <c r="S343" s="184">
        <v>0</v>
      </c>
      <c r="T343" s="184">
        <v>20400</v>
      </c>
      <c r="U343" s="184">
        <v>35423.300000000003</v>
      </c>
      <c r="V343" s="184"/>
      <c r="W343" s="256" t="s">
        <v>2897</v>
      </c>
      <c r="X343" s="257"/>
      <c r="Y343" s="259" t="s">
        <v>3640</v>
      </c>
      <c r="Z343" s="193" t="s">
        <v>57</v>
      </c>
    </row>
    <row r="344" spans="1:26" x14ac:dyDescent="0.25">
      <c r="A344" s="189">
        <v>41323</v>
      </c>
      <c r="B344" s="189" t="s">
        <v>3614</v>
      </c>
      <c r="C344" s="190" t="s">
        <v>57</v>
      </c>
      <c r="D344" s="253" t="s">
        <v>3435</v>
      </c>
      <c r="E344" s="190">
        <v>41501</v>
      </c>
      <c r="F344" s="188"/>
      <c r="G344" s="188"/>
      <c r="H344" s="180" t="s">
        <v>2938</v>
      </c>
      <c r="I344" s="255" t="s">
        <v>3655</v>
      </c>
      <c r="J344" s="180"/>
      <c r="K344" s="180">
        <v>483423</v>
      </c>
      <c r="L344" s="188" t="s">
        <v>3656</v>
      </c>
      <c r="M344" s="180" t="s">
        <v>57</v>
      </c>
      <c r="N344" s="184"/>
      <c r="O344" s="191"/>
      <c r="P344" s="180" t="s">
        <v>106</v>
      </c>
      <c r="Q344" s="180" t="s">
        <v>14</v>
      </c>
      <c r="R344" s="184">
        <v>4992.6400000000003</v>
      </c>
      <c r="S344" s="184">
        <v>5490</v>
      </c>
      <c r="T344" s="184">
        <v>4269</v>
      </c>
      <c r="U344" s="184">
        <v>12000</v>
      </c>
      <c r="V344" s="184"/>
      <c r="W344" s="256" t="s">
        <v>2897</v>
      </c>
      <c r="X344" s="257"/>
      <c r="Y344" s="259" t="s">
        <v>3640</v>
      </c>
      <c r="Z344" s="193">
        <v>0.45750000000000002</v>
      </c>
    </row>
    <row r="345" spans="1:26" x14ac:dyDescent="0.25">
      <c r="A345" s="189">
        <v>41323</v>
      </c>
      <c r="B345" s="189" t="s">
        <v>3614</v>
      </c>
      <c r="C345" s="190" t="s">
        <v>57</v>
      </c>
      <c r="D345" s="253" t="s">
        <v>3435</v>
      </c>
      <c r="E345" s="190"/>
      <c r="F345" s="188"/>
      <c r="G345" s="188"/>
      <c r="H345" s="180" t="s">
        <v>2938</v>
      </c>
      <c r="I345" s="255" t="s">
        <v>3657</v>
      </c>
      <c r="J345" s="180"/>
      <c r="K345" s="180">
        <v>488699</v>
      </c>
      <c r="L345" s="188" t="s">
        <v>3658</v>
      </c>
      <c r="M345" s="180" t="s">
        <v>57</v>
      </c>
      <c r="N345" s="184"/>
      <c r="O345" s="191"/>
      <c r="P345" s="180" t="s">
        <v>129</v>
      </c>
      <c r="Q345" s="180" t="s">
        <v>13</v>
      </c>
      <c r="R345" s="184">
        <v>9524.49</v>
      </c>
      <c r="S345" s="184">
        <v>6720</v>
      </c>
      <c r="T345" s="184">
        <v>8144</v>
      </c>
      <c r="U345" s="184">
        <v>10476.94</v>
      </c>
      <c r="V345" s="184"/>
      <c r="W345" s="256" t="s">
        <v>2897</v>
      </c>
      <c r="X345" s="257"/>
      <c r="Y345" s="259" t="s">
        <v>3640</v>
      </c>
      <c r="Z345" s="193">
        <v>0.64140865558073246</v>
      </c>
    </row>
    <row r="346" spans="1:26" x14ac:dyDescent="0.25">
      <c r="A346" s="189">
        <v>41325</v>
      </c>
      <c r="B346" s="189" t="s">
        <v>3614</v>
      </c>
      <c r="C346" s="190" t="s">
        <v>57</v>
      </c>
      <c r="D346" s="253" t="s">
        <v>3435</v>
      </c>
      <c r="E346" s="190"/>
      <c r="F346" s="188"/>
      <c r="G346" s="188"/>
      <c r="H346" s="180" t="s">
        <v>2938</v>
      </c>
      <c r="I346" s="255" t="s">
        <v>3659</v>
      </c>
      <c r="J346" s="180"/>
      <c r="K346" s="180"/>
      <c r="L346" s="188" t="s">
        <v>3660</v>
      </c>
      <c r="M346" s="180" t="s">
        <v>57</v>
      </c>
      <c r="N346" s="184"/>
      <c r="O346" s="191"/>
      <c r="P346" s="180" t="s">
        <v>67</v>
      </c>
      <c r="Q346" s="180" t="s">
        <v>14</v>
      </c>
      <c r="R346" s="184">
        <v>12619.01</v>
      </c>
      <c r="S346" s="184">
        <v>11480</v>
      </c>
      <c r="T346" s="184">
        <v>10790</v>
      </c>
      <c r="U346" s="184">
        <v>13880.91</v>
      </c>
      <c r="V346" s="184"/>
      <c r="W346" s="256" t="s">
        <v>2897</v>
      </c>
      <c r="X346" s="257"/>
      <c r="Y346" s="259" t="s">
        <v>3640</v>
      </c>
      <c r="Z346" s="193">
        <v>0.82703511513294159</v>
      </c>
    </row>
    <row r="347" spans="1:26" x14ac:dyDescent="0.25">
      <c r="A347" s="189">
        <v>41325</v>
      </c>
      <c r="B347" s="189" t="s">
        <v>3614</v>
      </c>
      <c r="C347" s="190" t="s">
        <v>57</v>
      </c>
      <c r="D347" s="253" t="s">
        <v>3435</v>
      </c>
      <c r="E347" s="190"/>
      <c r="F347" s="188"/>
      <c r="G347" s="188"/>
      <c r="H347" s="180" t="s">
        <v>2938</v>
      </c>
      <c r="I347" s="255" t="s">
        <v>3661</v>
      </c>
      <c r="J347" s="180"/>
      <c r="K347" s="180">
        <v>452019</v>
      </c>
      <c r="L347" s="188" t="s">
        <v>3662</v>
      </c>
      <c r="M347" s="180" t="s">
        <v>57</v>
      </c>
      <c r="N347" s="184"/>
      <c r="O347" s="191"/>
      <c r="P347" s="180" t="s">
        <v>232</v>
      </c>
      <c r="Q347" s="180" t="s">
        <v>14</v>
      </c>
      <c r="R347" s="184">
        <v>11463.54</v>
      </c>
      <c r="S347" s="184">
        <v>12610</v>
      </c>
      <c r="T347" s="184">
        <v>9802</v>
      </c>
      <c r="U347" s="184">
        <v>12609.89</v>
      </c>
      <c r="V347" s="184"/>
      <c r="W347" s="256" t="s">
        <v>2897</v>
      </c>
      <c r="X347" s="257"/>
      <c r="Y347" s="259" t="s">
        <v>3640</v>
      </c>
      <c r="Z347" s="193">
        <v>1.0000087233116228</v>
      </c>
    </row>
    <row r="348" spans="1:26" x14ac:dyDescent="0.25">
      <c r="A348" s="189">
        <v>41325</v>
      </c>
      <c r="B348" s="189" t="s">
        <v>3614</v>
      </c>
      <c r="C348" s="190" t="s">
        <v>57</v>
      </c>
      <c r="D348" s="253" t="s">
        <v>3435</v>
      </c>
      <c r="E348" s="190"/>
      <c r="F348" s="188"/>
      <c r="G348" s="188"/>
      <c r="H348" s="180" t="s">
        <v>2938</v>
      </c>
      <c r="I348" s="255" t="s">
        <v>3663</v>
      </c>
      <c r="J348" s="180"/>
      <c r="K348" s="180">
        <v>444760</v>
      </c>
      <c r="L348" s="188" t="s">
        <v>3664</v>
      </c>
      <c r="M348" s="180" t="s">
        <v>57</v>
      </c>
      <c r="N348" s="184"/>
      <c r="O348" s="191"/>
      <c r="P348" s="180" t="s">
        <v>1258</v>
      </c>
      <c r="Q348" s="180" t="s">
        <v>12</v>
      </c>
      <c r="R348" s="184">
        <v>3688.63</v>
      </c>
      <c r="S348" s="184">
        <v>0</v>
      </c>
      <c r="T348" s="184">
        <v>3154</v>
      </c>
      <c r="U348" s="184">
        <v>4057.5</v>
      </c>
      <c r="V348" s="184"/>
      <c r="W348" s="256" t="s">
        <v>2897</v>
      </c>
      <c r="X348" s="257"/>
      <c r="Y348" s="259" t="s">
        <v>3640</v>
      </c>
      <c r="Z348" s="193" t="s">
        <v>57</v>
      </c>
    </row>
    <row r="349" spans="1:26" x14ac:dyDescent="0.25">
      <c r="A349" s="189">
        <v>41325</v>
      </c>
      <c r="B349" s="189" t="s">
        <v>3614</v>
      </c>
      <c r="C349" s="190" t="s">
        <v>57</v>
      </c>
      <c r="D349" s="253" t="s">
        <v>3435</v>
      </c>
      <c r="E349" s="190"/>
      <c r="F349" s="188"/>
      <c r="G349" s="188"/>
      <c r="H349" s="180" t="s">
        <v>2938</v>
      </c>
      <c r="I349" s="255" t="s">
        <v>3665</v>
      </c>
      <c r="J349" s="180"/>
      <c r="K349" s="180">
        <v>244730</v>
      </c>
      <c r="L349" s="188" t="s">
        <v>3666</v>
      </c>
      <c r="M349" s="180" t="s">
        <v>57</v>
      </c>
      <c r="N349" s="184"/>
      <c r="O349" s="191"/>
      <c r="P349" s="180" t="s">
        <v>64</v>
      </c>
      <c r="Q349" s="180" t="s">
        <v>12</v>
      </c>
      <c r="R349" s="184">
        <v>0</v>
      </c>
      <c r="S349" s="184">
        <v>0</v>
      </c>
      <c r="T349" s="184">
        <v>0</v>
      </c>
      <c r="U349" s="184">
        <v>0</v>
      </c>
      <c r="V349" s="184"/>
      <c r="W349" s="256" t="s">
        <v>2897</v>
      </c>
      <c r="X349" s="257"/>
      <c r="Y349" s="259" t="s">
        <v>3640</v>
      </c>
      <c r="Z349" s="193" t="s">
        <v>536</v>
      </c>
    </row>
    <row r="350" spans="1:26" x14ac:dyDescent="0.25">
      <c r="A350" s="189">
        <v>41326</v>
      </c>
      <c r="B350" s="189" t="s">
        <v>3614</v>
      </c>
      <c r="C350" s="190">
        <v>41688</v>
      </c>
      <c r="D350" s="253" t="s">
        <v>3385</v>
      </c>
      <c r="E350" s="190">
        <v>41884</v>
      </c>
      <c r="F350" s="188"/>
      <c r="G350" s="188"/>
      <c r="H350" s="180" t="s">
        <v>2921</v>
      </c>
      <c r="I350" s="255" t="s">
        <v>3667</v>
      </c>
      <c r="J350" s="180"/>
      <c r="K350" s="180">
        <v>682815</v>
      </c>
      <c r="L350" s="188" t="s">
        <v>3666</v>
      </c>
      <c r="M350" s="180"/>
      <c r="N350" s="184"/>
      <c r="O350" s="191"/>
      <c r="P350" s="180" t="s">
        <v>133</v>
      </c>
      <c r="Q350" s="180" t="s">
        <v>13</v>
      </c>
      <c r="R350" s="184">
        <v>96039</v>
      </c>
      <c r="S350" s="184">
        <v>33030</v>
      </c>
      <c r="T350" s="184">
        <v>0</v>
      </c>
      <c r="U350" s="184">
        <v>118156</v>
      </c>
      <c r="V350" s="184">
        <v>148000</v>
      </c>
      <c r="W350" s="256" t="s">
        <v>2897</v>
      </c>
      <c r="X350" s="257"/>
      <c r="Y350" s="259" t="s">
        <v>3640</v>
      </c>
      <c r="Z350" s="193">
        <v>0.27954568536511054</v>
      </c>
    </row>
    <row r="351" spans="1:26" x14ac:dyDescent="0.25">
      <c r="A351" s="189">
        <v>41327</v>
      </c>
      <c r="B351" s="189" t="s">
        <v>3614</v>
      </c>
      <c r="C351" s="190">
        <v>41419</v>
      </c>
      <c r="D351" s="253" t="s">
        <v>3668</v>
      </c>
      <c r="E351" s="190"/>
      <c r="F351" s="188"/>
      <c r="G351" s="188"/>
      <c r="H351" s="180" t="s">
        <v>2894</v>
      </c>
      <c r="I351" s="255" t="s">
        <v>3669</v>
      </c>
      <c r="J351" s="180"/>
      <c r="K351" s="180">
        <v>247092</v>
      </c>
      <c r="L351" s="188" t="s">
        <v>3670</v>
      </c>
      <c r="M351" s="180" t="s">
        <v>57</v>
      </c>
      <c r="N351" s="184"/>
      <c r="O351" s="191"/>
      <c r="P351" s="180" t="s">
        <v>3671</v>
      </c>
      <c r="Q351" s="180" t="s">
        <v>13</v>
      </c>
      <c r="R351" s="184">
        <v>7469.8</v>
      </c>
      <c r="S351" s="184">
        <v>56730</v>
      </c>
      <c r="T351" s="184">
        <v>7469.8</v>
      </c>
      <c r="U351" s="184">
        <v>224025</v>
      </c>
      <c r="V351" s="184"/>
      <c r="W351" s="256" t="s">
        <v>2897</v>
      </c>
      <c r="X351" s="257"/>
      <c r="Y351" s="259" t="s">
        <v>3640</v>
      </c>
      <c r="Z351" s="193">
        <v>0.25323066622028789</v>
      </c>
    </row>
    <row r="352" spans="1:26" x14ac:dyDescent="0.25">
      <c r="A352" s="189">
        <v>41327</v>
      </c>
      <c r="B352" s="189" t="s">
        <v>3614</v>
      </c>
      <c r="C352" s="190" t="s">
        <v>57</v>
      </c>
      <c r="D352" s="253" t="s">
        <v>3435</v>
      </c>
      <c r="E352" s="190"/>
      <c r="F352" s="188"/>
      <c r="G352" s="188"/>
      <c r="H352" s="180" t="s">
        <v>2938</v>
      </c>
      <c r="I352" s="255" t="s">
        <v>3672</v>
      </c>
      <c r="J352" s="180"/>
      <c r="K352" s="180">
        <v>335692</v>
      </c>
      <c r="L352" s="188" t="s">
        <v>3673</v>
      </c>
      <c r="M352" s="180" t="s">
        <v>57</v>
      </c>
      <c r="N352" s="184"/>
      <c r="O352" s="191"/>
      <c r="P352" s="180" t="s">
        <v>87</v>
      </c>
      <c r="Q352" s="180" t="s">
        <v>15</v>
      </c>
      <c r="R352" s="184">
        <v>19666.48</v>
      </c>
      <c r="S352" s="184">
        <v>0</v>
      </c>
      <c r="T352" s="184">
        <v>16816</v>
      </c>
      <c r="U352" s="184">
        <v>26968.13</v>
      </c>
      <c r="V352" s="184"/>
      <c r="W352" s="256" t="s">
        <v>2897</v>
      </c>
      <c r="X352" s="257"/>
      <c r="Y352" s="259" t="s">
        <v>3640</v>
      </c>
      <c r="Z352" s="193" t="s">
        <v>57</v>
      </c>
    </row>
    <row r="353" spans="1:26" x14ac:dyDescent="0.25">
      <c r="A353" s="189">
        <v>41327</v>
      </c>
      <c r="B353" s="189" t="s">
        <v>3614</v>
      </c>
      <c r="C353" s="190" t="s">
        <v>57</v>
      </c>
      <c r="D353" s="253" t="s">
        <v>3435</v>
      </c>
      <c r="E353" s="190">
        <v>41815</v>
      </c>
      <c r="F353" s="188"/>
      <c r="G353" s="188"/>
      <c r="H353" s="180" t="s">
        <v>2938</v>
      </c>
      <c r="I353" s="255" t="s">
        <v>3674</v>
      </c>
      <c r="J353" s="180"/>
      <c r="K353" s="180">
        <v>253056</v>
      </c>
      <c r="L353" s="188" t="s">
        <v>3675</v>
      </c>
      <c r="M353" s="180" t="s">
        <v>57</v>
      </c>
      <c r="N353" s="184"/>
      <c r="O353" s="191"/>
      <c r="P353" s="180" t="s">
        <v>129</v>
      </c>
      <c r="Q353" s="180" t="s">
        <v>13</v>
      </c>
      <c r="R353" s="184">
        <v>3384.56</v>
      </c>
      <c r="S353" s="184">
        <v>2380</v>
      </c>
      <c r="T353" s="184">
        <v>18515</v>
      </c>
      <c r="U353" s="184">
        <v>23818.83</v>
      </c>
      <c r="V353" s="184">
        <v>27000</v>
      </c>
      <c r="W353" s="256" t="s">
        <v>2897</v>
      </c>
      <c r="X353" s="260"/>
      <c r="Y353" s="259" t="s">
        <v>3640</v>
      </c>
      <c r="Z353" s="193">
        <v>9.9920944899476588E-2</v>
      </c>
    </row>
    <row r="354" spans="1:26" x14ac:dyDescent="0.25">
      <c r="A354" s="189">
        <v>41327</v>
      </c>
      <c r="B354" s="189" t="s">
        <v>3614</v>
      </c>
      <c r="C354" s="190" t="s">
        <v>57</v>
      </c>
      <c r="D354" s="253" t="s">
        <v>3435</v>
      </c>
      <c r="E354" s="190"/>
      <c r="F354" s="188"/>
      <c r="G354" s="188"/>
      <c r="H354" s="180" t="s">
        <v>2938</v>
      </c>
      <c r="I354" s="255" t="s">
        <v>3676</v>
      </c>
      <c r="J354" s="180"/>
      <c r="K354" s="180">
        <v>446016</v>
      </c>
      <c r="L354" s="188" t="s">
        <v>3677</v>
      </c>
      <c r="M354" s="180" t="s">
        <v>57</v>
      </c>
      <c r="N354" s="184"/>
      <c r="O354" s="191"/>
      <c r="P354" s="180" t="s">
        <v>60</v>
      </c>
      <c r="Q354" s="180" t="s">
        <v>12</v>
      </c>
      <c r="R354" s="184">
        <v>20958.79</v>
      </c>
      <c r="S354" s="184">
        <v>0</v>
      </c>
      <c r="T354" s="184">
        <v>17921</v>
      </c>
      <c r="U354" s="184">
        <v>23054.67</v>
      </c>
      <c r="V354" s="184"/>
      <c r="W354" s="256" t="s">
        <v>2897</v>
      </c>
      <c r="X354" s="257"/>
      <c r="Y354" s="259" t="s">
        <v>3640</v>
      </c>
      <c r="Z354" s="193" t="s">
        <v>57</v>
      </c>
    </row>
    <row r="355" spans="1:26" x14ac:dyDescent="0.25">
      <c r="A355" s="189">
        <v>41327</v>
      </c>
      <c r="B355" s="189" t="s">
        <v>3614</v>
      </c>
      <c r="C355" s="190" t="s">
        <v>57</v>
      </c>
      <c r="D355" s="253" t="s">
        <v>3435</v>
      </c>
      <c r="E355" s="190"/>
      <c r="F355" s="188"/>
      <c r="G355" s="188"/>
      <c r="H355" s="180" t="s">
        <v>2938</v>
      </c>
      <c r="I355" s="255" t="s">
        <v>3678</v>
      </c>
      <c r="J355" s="180"/>
      <c r="K355" s="180">
        <v>278624</v>
      </c>
      <c r="L355" s="188" t="s">
        <v>3679</v>
      </c>
      <c r="M355" s="180" t="s">
        <v>57</v>
      </c>
      <c r="N355" s="184"/>
      <c r="O355" s="191"/>
      <c r="P355" s="180" t="s">
        <v>430</v>
      </c>
      <c r="Q355" s="180" t="s">
        <v>16</v>
      </c>
      <c r="R355" s="184">
        <v>3384.56</v>
      </c>
      <c r="S355" s="184">
        <v>19610</v>
      </c>
      <c r="T355" s="184">
        <v>15245</v>
      </c>
      <c r="U355" s="184">
        <v>19612.099999999999</v>
      </c>
      <c r="V355" s="184"/>
      <c r="W355" s="256" t="s">
        <v>2897</v>
      </c>
      <c r="X355" s="257"/>
      <c r="Y355" s="259" t="s">
        <v>3640</v>
      </c>
      <c r="Z355" s="193">
        <v>0.99989292324636325</v>
      </c>
    </row>
    <row r="356" spans="1:26" x14ac:dyDescent="0.25">
      <c r="A356" s="189">
        <v>41327</v>
      </c>
      <c r="B356" s="189" t="s">
        <v>3614</v>
      </c>
      <c r="C356" s="190" t="s">
        <v>57</v>
      </c>
      <c r="D356" s="253" t="s">
        <v>3435</v>
      </c>
      <c r="E356" s="190"/>
      <c r="F356" s="188"/>
      <c r="G356" s="188"/>
      <c r="H356" s="180" t="s">
        <v>2938</v>
      </c>
      <c r="I356" s="255" t="s">
        <v>3680</v>
      </c>
      <c r="J356" s="180"/>
      <c r="K356" s="180">
        <v>335689</v>
      </c>
      <c r="L356" s="188" t="s">
        <v>3681</v>
      </c>
      <c r="M356" s="180" t="s">
        <v>57</v>
      </c>
      <c r="N356" s="184"/>
      <c r="O356" s="191"/>
      <c r="P356" s="180" t="s">
        <v>87</v>
      </c>
      <c r="Q356" s="180" t="s">
        <v>15</v>
      </c>
      <c r="R356" s="184">
        <v>13293.82</v>
      </c>
      <c r="S356" s="184">
        <v>0</v>
      </c>
      <c r="T356" s="184">
        <v>11367</v>
      </c>
      <c r="U356" s="184">
        <v>14623.2</v>
      </c>
      <c r="V356" s="184"/>
      <c r="W356" s="256" t="s">
        <v>2897</v>
      </c>
      <c r="X356" s="257"/>
      <c r="Y356" s="259" t="s">
        <v>3640</v>
      </c>
      <c r="Z356" s="193" t="s">
        <v>57</v>
      </c>
    </row>
    <row r="357" spans="1:26" x14ac:dyDescent="0.25">
      <c r="A357" s="189">
        <v>41327</v>
      </c>
      <c r="B357" s="189" t="s">
        <v>3614</v>
      </c>
      <c r="C357" s="190" t="s">
        <v>57</v>
      </c>
      <c r="D357" s="253" t="s">
        <v>3435</v>
      </c>
      <c r="E357" s="190"/>
      <c r="F357" s="188"/>
      <c r="G357" s="188"/>
      <c r="H357" s="180" t="s">
        <v>2938</v>
      </c>
      <c r="I357" s="255" t="s">
        <v>3682</v>
      </c>
      <c r="J357" s="180"/>
      <c r="K357" s="180">
        <v>290703</v>
      </c>
      <c r="L357" s="188" t="s">
        <v>3683</v>
      </c>
      <c r="M357" s="180" t="s">
        <v>57</v>
      </c>
      <c r="N357" s="184"/>
      <c r="O357" s="191"/>
      <c r="P357" s="180" t="s">
        <v>129</v>
      </c>
      <c r="Q357" s="180" t="s">
        <v>13</v>
      </c>
      <c r="R357" s="184">
        <v>8829.7999999999993</v>
      </c>
      <c r="S357" s="184">
        <v>5950</v>
      </c>
      <c r="T357" s="184">
        <v>7550</v>
      </c>
      <c r="U357" s="184">
        <v>9712.7800000000007</v>
      </c>
      <c r="V357" s="184"/>
      <c r="W357" s="256" t="s">
        <v>2897</v>
      </c>
      <c r="X357" s="257"/>
      <c r="Y357" s="259" t="s">
        <v>3640</v>
      </c>
      <c r="Z357" s="193">
        <v>0.61259495221759364</v>
      </c>
    </row>
    <row r="358" spans="1:26" x14ac:dyDescent="0.25">
      <c r="A358" s="189">
        <v>41327</v>
      </c>
      <c r="B358" s="189" t="s">
        <v>3614</v>
      </c>
      <c r="C358" s="190" t="s">
        <v>57</v>
      </c>
      <c r="D358" s="253" t="s">
        <v>3435</v>
      </c>
      <c r="E358" s="190"/>
      <c r="F358" s="188"/>
      <c r="G358" s="188"/>
      <c r="H358" s="180" t="s">
        <v>2938</v>
      </c>
      <c r="I358" s="255" t="s">
        <v>3684</v>
      </c>
      <c r="J358" s="180"/>
      <c r="K358" s="180">
        <v>342432</v>
      </c>
      <c r="L358" s="188" t="s">
        <v>3685</v>
      </c>
      <c r="M358" s="180" t="s">
        <v>57</v>
      </c>
      <c r="N358" s="184"/>
      <c r="O358" s="191"/>
      <c r="P358" s="180" t="s">
        <v>60</v>
      </c>
      <c r="Q358" s="180" t="s">
        <v>12</v>
      </c>
      <c r="R358" s="184">
        <v>4776.28</v>
      </c>
      <c r="S358" s="184">
        <v>0</v>
      </c>
      <c r="T358" s="184">
        <v>4084</v>
      </c>
      <c r="U358" s="184">
        <v>5253.91</v>
      </c>
      <c r="V358" s="184"/>
      <c r="W358" s="256" t="s">
        <v>2897</v>
      </c>
      <c r="X358" s="257"/>
      <c r="Y358" s="259" t="s">
        <v>3640</v>
      </c>
      <c r="Z358" s="193" t="s">
        <v>57</v>
      </c>
    </row>
    <row r="359" spans="1:26" x14ac:dyDescent="0.25">
      <c r="A359" s="189">
        <v>41327</v>
      </c>
      <c r="B359" s="189" t="s">
        <v>3614</v>
      </c>
      <c r="C359" s="190" t="s">
        <v>57</v>
      </c>
      <c r="D359" s="253" t="s">
        <v>3435</v>
      </c>
      <c r="E359" s="190"/>
      <c r="F359" s="188"/>
      <c r="G359" s="188"/>
      <c r="H359" s="180" t="s">
        <v>2938</v>
      </c>
      <c r="I359" s="255" t="s">
        <v>3686</v>
      </c>
      <c r="J359" s="180"/>
      <c r="K359" s="180">
        <v>478094</v>
      </c>
      <c r="L359" s="188" t="s">
        <v>3687</v>
      </c>
      <c r="M359" s="180" t="s">
        <v>57</v>
      </c>
      <c r="N359" s="184"/>
      <c r="O359" s="191"/>
      <c r="P359" s="180" t="s">
        <v>60</v>
      </c>
      <c r="Q359" s="180" t="s">
        <v>12</v>
      </c>
      <c r="R359" s="184">
        <v>4297.95</v>
      </c>
      <c r="S359" s="184">
        <v>0</v>
      </c>
      <c r="T359" s="184">
        <v>3675</v>
      </c>
      <c r="U359" s="184">
        <v>4727.74</v>
      </c>
      <c r="V359" s="184"/>
      <c r="W359" s="256" t="s">
        <v>2897</v>
      </c>
      <c r="X359" s="257"/>
      <c r="Y359" s="259" t="s">
        <v>3640</v>
      </c>
      <c r="Z359" s="193" t="s">
        <v>57</v>
      </c>
    </row>
    <row r="360" spans="1:26" x14ac:dyDescent="0.25">
      <c r="A360" s="189">
        <v>41327</v>
      </c>
      <c r="B360" s="189" t="s">
        <v>3614</v>
      </c>
      <c r="C360" s="190" t="s">
        <v>57</v>
      </c>
      <c r="D360" s="253" t="s">
        <v>3435</v>
      </c>
      <c r="E360" s="190"/>
      <c r="F360" s="188"/>
      <c r="G360" s="188"/>
      <c r="H360" s="180" t="s">
        <v>2938</v>
      </c>
      <c r="I360" s="255" t="s">
        <v>3688</v>
      </c>
      <c r="J360" s="180"/>
      <c r="K360" s="180">
        <v>373442</v>
      </c>
      <c r="L360" s="188" t="s">
        <v>3689</v>
      </c>
      <c r="M360" s="180" t="s">
        <v>57</v>
      </c>
      <c r="N360" s="184"/>
      <c r="O360" s="191"/>
      <c r="P360" s="180" t="s">
        <v>430</v>
      </c>
      <c r="Q360" s="180" t="s">
        <v>16</v>
      </c>
      <c r="R360" s="184">
        <v>0</v>
      </c>
      <c r="S360" s="184">
        <v>0</v>
      </c>
      <c r="T360" s="184">
        <v>0</v>
      </c>
      <c r="U360" s="184">
        <v>0</v>
      </c>
      <c r="V360" s="184"/>
      <c r="W360" s="256" t="s">
        <v>2897</v>
      </c>
      <c r="X360" s="188"/>
      <c r="Y360" s="259" t="s">
        <v>3640</v>
      </c>
      <c r="Z360" s="193" t="s">
        <v>536</v>
      </c>
    </row>
    <row r="361" spans="1:26" x14ac:dyDescent="0.25">
      <c r="A361" s="189">
        <v>41332</v>
      </c>
      <c r="B361" s="189" t="s">
        <v>3614</v>
      </c>
      <c r="C361" s="190">
        <v>41361</v>
      </c>
      <c r="D361" s="253" t="s">
        <v>3648</v>
      </c>
      <c r="E361" s="190"/>
      <c r="F361" s="188"/>
      <c r="G361" s="188"/>
      <c r="H361" s="180" t="s">
        <v>2894</v>
      </c>
      <c r="I361" s="255" t="s">
        <v>3690</v>
      </c>
      <c r="J361" s="180"/>
      <c r="K361" s="180">
        <v>288398</v>
      </c>
      <c r="L361" s="188" t="s">
        <v>3691</v>
      </c>
      <c r="M361" s="180" t="s">
        <v>57</v>
      </c>
      <c r="N361" s="184"/>
      <c r="O361" s="191"/>
      <c r="P361" s="180" t="s">
        <v>79</v>
      </c>
      <c r="Q361" s="180" t="s">
        <v>12</v>
      </c>
      <c r="R361" s="184">
        <v>10154.86</v>
      </c>
      <c r="S361" s="184">
        <v>0</v>
      </c>
      <c r="T361" s="184">
        <v>197454</v>
      </c>
      <c r="U361" s="184">
        <v>254016.87</v>
      </c>
      <c r="V361" s="184"/>
      <c r="W361" s="256" t="s">
        <v>2897</v>
      </c>
      <c r="X361" s="257"/>
      <c r="Y361" s="259" t="s">
        <v>3640</v>
      </c>
      <c r="Z361" s="193" t="s">
        <v>57</v>
      </c>
    </row>
    <row r="362" spans="1:26" x14ac:dyDescent="0.25">
      <c r="A362" s="189">
        <v>41332</v>
      </c>
      <c r="B362" s="189" t="s">
        <v>3614</v>
      </c>
      <c r="C362" s="190" t="s">
        <v>57</v>
      </c>
      <c r="D362" s="253" t="s">
        <v>3435</v>
      </c>
      <c r="E362" s="190"/>
      <c r="F362" s="188"/>
      <c r="G362" s="188"/>
      <c r="H362" s="180" t="s">
        <v>2938</v>
      </c>
      <c r="I362" s="255" t="s">
        <v>3692</v>
      </c>
      <c r="J362" s="180"/>
      <c r="K362" s="180">
        <v>272810</v>
      </c>
      <c r="L362" s="188" t="s">
        <v>3693</v>
      </c>
      <c r="M362" s="180" t="s">
        <v>57</v>
      </c>
      <c r="N362" s="184"/>
      <c r="O362" s="191"/>
      <c r="P362" s="180" t="s">
        <v>223</v>
      </c>
      <c r="Q362" s="180" t="s">
        <v>16</v>
      </c>
      <c r="R362" s="184">
        <v>17293.54</v>
      </c>
      <c r="S362" s="184">
        <v>19020</v>
      </c>
      <c r="T362" s="184">
        <v>14787</v>
      </c>
      <c r="U362" s="184">
        <v>19022.900000000001</v>
      </c>
      <c r="V362" s="184"/>
      <c r="W362" s="256" t="s">
        <v>2897</v>
      </c>
      <c r="X362" s="257"/>
      <c r="Y362" s="259" t="s">
        <v>3640</v>
      </c>
      <c r="Z362" s="193">
        <v>0.99984755216081667</v>
      </c>
    </row>
    <row r="363" spans="1:26" x14ac:dyDescent="0.25">
      <c r="A363" s="189">
        <v>41332</v>
      </c>
      <c r="B363" s="189" t="s">
        <v>3614</v>
      </c>
      <c r="C363" s="190" t="s">
        <v>57</v>
      </c>
      <c r="D363" s="253" t="s">
        <v>3435</v>
      </c>
      <c r="E363" s="190"/>
      <c r="F363" s="188"/>
      <c r="G363" s="188"/>
      <c r="H363" s="180" t="s">
        <v>2938</v>
      </c>
      <c r="I363" s="255" t="s">
        <v>3694</v>
      </c>
      <c r="J363" s="180"/>
      <c r="K363" s="180">
        <v>495976</v>
      </c>
      <c r="L363" s="188" t="s">
        <v>3695</v>
      </c>
      <c r="M363" s="180" t="s">
        <v>57</v>
      </c>
      <c r="N363" s="184"/>
      <c r="O363" s="191"/>
      <c r="P363" s="180" t="s">
        <v>129</v>
      </c>
      <c r="Q363" s="180" t="s">
        <v>13</v>
      </c>
      <c r="R363" s="184">
        <v>6929.35</v>
      </c>
      <c r="S363" s="184">
        <v>0</v>
      </c>
      <c r="T363" s="184">
        <v>5925</v>
      </c>
      <c r="U363" s="184">
        <v>7622.28</v>
      </c>
      <c r="V363" s="184"/>
      <c r="W363" s="256" t="s">
        <v>2897</v>
      </c>
      <c r="X363" s="257"/>
      <c r="Y363" s="259" t="s">
        <v>3640</v>
      </c>
      <c r="Z363" s="193" t="s">
        <v>57</v>
      </c>
    </row>
    <row r="364" spans="1:26" x14ac:dyDescent="0.25">
      <c r="A364" s="189">
        <v>41339</v>
      </c>
      <c r="B364" s="189" t="s">
        <v>3614</v>
      </c>
      <c r="C364" s="190">
        <v>41400</v>
      </c>
      <c r="D364" s="253" t="s">
        <v>3668</v>
      </c>
      <c r="E364" s="190"/>
      <c r="F364" s="188"/>
      <c r="G364" s="188"/>
      <c r="H364" s="180" t="s">
        <v>2921</v>
      </c>
      <c r="I364" s="255" t="s">
        <v>3696</v>
      </c>
      <c r="J364" s="180"/>
      <c r="K364" s="180">
        <v>485348</v>
      </c>
      <c r="L364" s="188" t="s">
        <v>3697</v>
      </c>
      <c r="M364" s="180" t="s">
        <v>57</v>
      </c>
      <c r="N364" s="184"/>
      <c r="O364" s="191"/>
      <c r="P364" s="180" t="s">
        <v>60</v>
      </c>
      <c r="Q364" s="180" t="s">
        <v>12</v>
      </c>
      <c r="R364" s="184">
        <v>59501.16</v>
      </c>
      <c r="S364" s="184">
        <v>0</v>
      </c>
      <c r="T364" s="184">
        <v>50877</v>
      </c>
      <c r="U364" s="184">
        <v>93903.88</v>
      </c>
      <c r="V364" s="184"/>
      <c r="W364" s="256" t="s">
        <v>2897</v>
      </c>
      <c r="X364" s="257"/>
      <c r="Y364" s="259" t="s">
        <v>3698</v>
      </c>
      <c r="Z364" s="193" t="s">
        <v>57</v>
      </c>
    </row>
    <row r="365" spans="1:26" x14ac:dyDescent="0.25">
      <c r="A365" s="189">
        <v>41339</v>
      </c>
      <c r="B365" s="189" t="s">
        <v>3614</v>
      </c>
      <c r="C365" s="190" t="s">
        <v>57</v>
      </c>
      <c r="D365" s="253" t="s">
        <v>3648</v>
      </c>
      <c r="E365" s="190"/>
      <c r="F365" s="188"/>
      <c r="G365" s="188"/>
      <c r="H365" s="180" t="s">
        <v>2938</v>
      </c>
      <c r="I365" s="255" t="s">
        <v>3699</v>
      </c>
      <c r="J365" s="180"/>
      <c r="K365" s="180">
        <v>474251</v>
      </c>
      <c r="L365" s="188" t="s">
        <v>3700</v>
      </c>
      <c r="M365" s="180" t="s">
        <v>57</v>
      </c>
      <c r="N365" s="184"/>
      <c r="O365" s="191"/>
      <c r="P365" s="180" t="s">
        <v>92</v>
      </c>
      <c r="Q365" s="180" t="s">
        <v>18</v>
      </c>
      <c r="R365" s="184">
        <v>12164.07</v>
      </c>
      <c r="S365" s="184">
        <v>0</v>
      </c>
      <c r="T365" s="184">
        <v>10401</v>
      </c>
      <c r="U365" s="184">
        <v>13380.48</v>
      </c>
      <c r="V365" s="184"/>
      <c r="W365" s="256" t="s">
        <v>2897</v>
      </c>
      <c r="X365" s="257"/>
      <c r="Y365" s="259" t="s">
        <v>3698</v>
      </c>
      <c r="Z365" s="193" t="s">
        <v>57</v>
      </c>
    </row>
    <row r="366" spans="1:26" x14ac:dyDescent="0.25">
      <c r="A366" s="189">
        <v>41339</v>
      </c>
      <c r="B366" s="189" t="s">
        <v>3614</v>
      </c>
      <c r="C366" s="190" t="s">
        <v>57</v>
      </c>
      <c r="D366" s="253" t="s">
        <v>3648</v>
      </c>
      <c r="E366" s="190" t="s">
        <v>3701</v>
      </c>
      <c r="F366" s="188"/>
      <c r="G366" s="188"/>
      <c r="H366" s="180" t="s">
        <v>2938</v>
      </c>
      <c r="I366" s="255" t="s">
        <v>3702</v>
      </c>
      <c r="J366" s="180"/>
      <c r="K366" s="180">
        <v>470316</v>
      </c>
      <c r="L366" s="188" t="s">
        <v>3703</v>
      </c>
      <c r="M366" s="180" t="s">
        <v>57</v>
      </c>
      <c r="N366" s="184"/>
      <c r="O366" s="191"/>
      <c r="P366" s="180" t="s">
        <v>129</v>
      </c>
      <c r="Q366" s="180" t="s">
        <v>13</v>
      </c>
      <c r="R366" s="184">
        <v>9098.7900000000009</v>
      </c>
      <c r="S366" s="184">
        <v>4390</v>
      </c>
      <c r="T366" s="184">
        <v>7780</v>
      </c>
      <c r="U366" s="184">
        <v>10008.67</v>
      </c>
      <c r="V366" s="184"/>
      <c r="W366" s="256" t="s">
        <v>2897</v>
      </c>
      <c r="X366" s="257"/>
      <c r="Y366" s="259" t="s">
        <v>3698</v>
      </c>
      <c r="Z366" s="193">
        <v>0.43861971670561622</v>
      </c>
    </row>
    <row r="367" spans="1:26" x14ac:dyDescent="0.25">
      <c r="A367" s="189">
        <v>41339</v>
      </c>
      <c r="B367" s="189" t="s">
        <v>3614</v>
      </c>
      <c r="C367" s="190" t="s">
        <v>57</v>
      </c>
      <c r="D367" s="253" t="s">
        <v>3648</v>
      </c>
      <c r="E367" s="190">
        <v>41501</v>
      </c>
      <c r="F367" s="188"/>
      <c r="G367" s="188"/>
      <c r="H367" s="180" t="s">
        <v>2938</v>
      </c>
      <c r="I367" s="255" t="s">
        <v>3704</v>
      </c>
      <c r="J367" s="180"/>
      <c r="K367" s="180">
        <v>343550</v>
      </c>
      <c r="L367" s="188" t="s">
        <v>3705</v>
      </c>
      <c r="M367" s="180" t="s">
        <v>57</v>
      </c>
      <c r="N367" s="184"/>
      <c r="O367" s="191"/>
      <c r="P367" s="180" t="s">
        <v>235</v>
      </c>
      <c r="Q367" s="180" t="s">
        <v>12</v>
      </c>
      <c r="R367" s="184">
        <v>4297.95</v>
      </c>
      <c r="S367" s="184">
        <v>0</v>
      </c>
      <c r="T367" s="184">
        <v>3675</v>
      </c>
      <c r="U367" s="184">
        <v>6500</v>
      </c>
      <c r="V367" s="184"/>
      <c r="W367" s="256" t="s">
        <v>2897</v>
      </c>
      <c r="X367" s="257"/>
      <c r="Y367" s="259" t="s">
        <v>3698</v>
      </c>
      <c r="Z367" s="193" t="s">
        <v>57</v>
      </c>
    </row>
    <row r="368" spans="1:26" x14ac:dyDescent="0.25">
      <c r="A368" s="189">
        <v>41339</v>
      </c>
      <c r="B368" s="189" t="s">
        <v>3614</v>
      </c>
      <c r="C368" s="190" t="s">
        <v>57</v>
      </c>
      <c r="D368" s="253" t="s">
        <v>3648</v>
      </c>
      <c r="E368" s="190"/>
      <c r="F368" s="188"/>
      <c r="G368" s="188"/>
      <c r="H368" s="180" t="s">
        <v>2938</v>
      </c>
      <c r="I368" s="255" t="s">
        <v>3706</v>
      </c>
      <c r="J368" s="180"/>
      <c r="K368" s="180">
        <v>299822</v>
      </c>
      <c r="L368" s="188" t="s">
        <v>3707</v>
      </c>
      <c r="M368" s="180" t="s">
        <v>57</v>
      </c>
      <c r="N368" s="184"/>
      <c r="O368" s="191"/>
      <c r="P368" s="180" t="s">
        <v>79</v>
      </c>
      <c r="Q368" s="180" t="s">
        <v>12</v>
      </c>
      <c r="R368" s="184">
        <v>5092.05</v>
      </c>
      <c r="S368" s="184">
        <v>0</v>
      </c>
      <c r="T368" s="184">
        <v>4354</v>
      </c>
      <c r="U368" s="184">
        <v>5601.25</v>
      </c>
      <c r="V368" s="184"/>
      <c r="W368" s="256" t="s">
        <v>2897</v>
      </c>
      <c r="X368" s="257"/>
      <c r="Y368" s="259" t="s">
        <v>3698</v>
      </c>
      <c r="Z368" s="193" t="s">
        <v>57</v>
      </c>
    </row>
    <row r="369" spans="1:26" x14ac:dyDescent="0.25">
      <c r="A369" s="189">
        <v>41339</v>
      </c>
      <c r="B369" s="189" t="s">
        <v>3614</v>
      </c>
      <c r="C369" s="190" t="s">
        <v>57</v>
      </c>
      <c r="D369" s="253" t="s">
        <v>3648</v>
      </c>
      <c r="E369" s="190"/>
      <c r="F369" s="188"/>
      <c r="G369" s="188"/>
      <c r="H369" s="180" t="s">
        <v>2938</v>
      </c>
      <c r="I369" s="255" t="s">
        <v>3708</v>
      </c>
      <c r="J369" s="180"/>
      <c r="K369" s="180">
        <v>490015</v>
      </c>
      <c r="L369" s="188" t="s">
        <v>3709</v>
      </c>
      <c r="M369" s="180" t="s">
        <v>57</v>
      </c>
      <c r="N369" s="184"/>
      <c r="O369" s="191"/>
      <c r="P369" s="180" t="s">
        <v>60</v>
      </c>
      <c r="Q369" s="180" t="s">
        <v>12</v>
      </c>
      <c r="R369" s="184">
        <v>4533.0200000000004</v>
      </c>
      <c r="S369" s="184">
        <v>0</v>
      </c>
      <c r="T369" s="184">
        <v>3876</v>
      </c>
      <c r="U369" s="184">
        <v>4986.32</v>
      </c>
      <c r="V369" s="184"/>
      <c r="W369" s="256" t="s">
        <v>2897</v>
      </c>
      <c r="X369" s="257"/>
      <c r="Y369" s="259" t="s">
        <v>3698</v>
      </c>
      <c r="Z369" s="193" t="s">
        <v>57</v>
      </c>
    </row>
    <row r="370" spans="1:26" x14ac:dyDescent="0.25">
      <c r="A370" s="189">
        <v>41345</v>
      </c>
      <c r="B370" s="189" t="s">
        <v>3614</v>
      </c>
      <c r="C370" s="190">
        <v>41351</v>
      </c>
      <c r="D370" s="253" t="s">
        <v>3648</v>
      </c>
      <c r="E370" s="190">
        <v>41716</v>
      </c>
      <c r="F370" s="188"/>
      <c r="G370" s="188"/>
      <c r="H370" s="180" t="s">
        <v>2921</v>
      </c>
      <c r="I370" s="255" t="s">
        <v>3710</v>
      </c>
      <c r="J370" s="180"/>
      <c r="K370" s="180">
        <v>492425</v>
      </c>
      <c r="L370" s="188" t="s">
        <v>3711</v>
      </c>
      <c r="M370" s="180" t="s">
        <v>57</v>
      </c>
      <c r="N370" s="184"/>
      <c r="O370" s="191"/>
      <c r="P370" s="180" t="s">
        <v>64</v>
      </c>
      <c r="Q370" s="180" t="s">
        <v>12</v>
      </c>
      <c r="R370" s="184">
        <v>45208.58</v>
      </c>
      <c r="S370" s="184">
        <v>7900</v>
      </c>
      <c r="T370" s="184">
        <v>38656</v>
      </c>
      <c r="U370" s="184">
        <v>74000</v>
      </c>
      <c r="V370" s="184"/>
      <c r="W370" s="256" t="s">
        <v>2897</v>
      </c>
      <c r="X370" s="257"/>
      <c r="Y370" s="259" t="s">
        <v>3698</v>
      </c>
      <c r="Z370" s="193">
        <v>0.10675675675675676</v>
      </c>
    </row>
    <row r="371" spans="1:26" x14ac:dyDescent="0.25">
      <c r="A371" s="189">
        <v>41345</v>
      </c>
      <c r="B371" s="189" t="s">
        <v>3614</v>
      </c>
      <c r="C371" s="190" t="s">
        <v>57</v>
      </c>
      <c r="D371" s="253" t="s">
        <v>3648</v>
      </c>
      <c r="E371" s="190"/>
      <c r="F371" s="188"/>
      <c r="G371" s="188"/>
      <c r="H371" s="180" t="s">
        <v>2938</v>
      </c>
      <c r="I371" s="255" t="s">
        <v>3712</v>
      </c>
      <c r="J371" s="180"/>
      <c r="K371" s="180">
        <v>462372</v>
      </c>
      <c r="L371" s="188" t="s">
        <v>3713</v>
      </c>
      <c r="M371" s="180" t="s">
        <v>57</v>
      </c>
      <c r="N371" s="184"/>
      <c r="O371" s="191"/>
      <c r="P371" s="180" t="s">
        <v>235</v>
      </c>
      <c r="Q371" s="180" t="s">
        <v>12</v>
      </c>
      <c r="R371" s="184">
        <v>13649.35</v>
      </c>
      <c r="S371" s="184">
        <v>12380</v>
      </c>
      <c r="T371" s="184">
        <v>11671</v>
      </c>
      <c r="U371" s="184">
        <v>15014.29</v>
      </c>
      <c r="V371" s="184"/>
      <c r="W371" s="256" t="s">
        <v>2897</v>
      </c>
      <c r="X371" s="257"/>
      <c r="Y371" s="259" t="s">
        <v>3698</v>
      </c>
      <c r="Z371" s="193">
        <v>0.8245478141157524</v>
      </c>
    </row>
    <row r="372" spans="1:26" x14ac:dyDescent="0.25">
      <c r="A372" s="189">
        <v>41345</v>
      </c>
      <c r="B372" s="189" t="s">
        <v>3614</v>
      </c>
      <c r="C372" s="190" t="s">
        <v>57</v>
      </c>
      <c r="D372" s="253" t="s">
        <v>3648</v>
      </c>
      <c r="E372" s="190"/>
      <c r="F372" s="188"/>
      <c r="G372" s="188"/>
      <c r="H372" s="180" t="s">
        <v>2938</v>
      </c>
      <c r="I372" s="255" t="s">
        <v>3714</v>
      </c>
      <c r="J372" s="180"/>
      <c r="K372" s="180">
        <v>495924</v>
      </c>
      <c r="L372" s="188" t="s">
        <v>3715</v>
      </c>
      <c r="M372" s="180" t="s">
        <v>57</v>
      </c>
      <c r="N372" s="184"/>
      <c r="O372" s="191"/>
      <c r="P372" s="180" t="s">
        <v>67</v>
      </c>
      <c r="Q372" s="180" t="s">
        <v>14</v>
      </c>
      <c r="R372" s="184">
        <v>10015.68</v>
      </c>
      <c r="S372" s="184">
        <v>10810</v>
      </c>
      <c r="T372" s="184">
        <v>8564</v>
      </c>
      <c r="U372" s="184">
        <v>11017.25</v>
      </c>
      <c r="V372" s="184"/>
      <c r="W372" s="256" t="s">
        <v>2897</v>
      </c>
      <c r="X372" s="257"/>
      <c r="Y372" s="259" t="s">
        <v>3698</v>
      </c>
      <c r="Z372" s="193">
        <v>0.98118859061925612</v>
      </c>
    </row>
    <row r="373" spans="1:26" x14ac:dyDescent="0.25">
      <c r="A373" s="189">
        <v>41345</v>
      </c>
      <c r="B373" s="189" t="s">
        <v>3614</v>
      </c>
      <c r="C373" s="190" t="s">
        <v>57</v>
      </c>
      <c r="D373" s="253" t="s">
        <v>3648</v>
      </c>
      <c r="E373" s="190"/>
      <c r="F373" s="188"/>
      <c r="G373" s="188"/>
      <c r="H373" s="180" t="s">
        <v>2938</v>
      </c>
      <c r="I373" s="255" t="s">
        <v>3716</v>
      </c>
      <c r="J373" s="180"/>
      <c r="K373" s="180">
        <v>488703</v>
      </c>
      <c r="L373" s="188" t="s">
        <v>3717</v>
      </c>
      <c r="M373" s="180" t="s">
        <v>57</v>
      </c>
      <c r="N373" s="184"/>
      <c r="O373" s="191"/>
      <c r="P373" s="180" t="s">
        <v>106</v>
      </c>
      <c r="Q373" s="180" t="s">
        <v>14</v>
      </c>
      <c r="R373" s="184">
        <v>7077.87</v>
      </c>
      <c r="S373" s="184">
        <v>6210</v>
      </c>
      <c r="T373" s="184">
        <v>6052</v>
      </c>
      <c r="U373" s="184">
        <v>7785.66</v>
      </c>
      <c r="V373" s="184"/>
      <c r="W373" s="256" t="s">
        <v>2897</v>
      </c>
      <c r="X373" s="257"/>
      <c r="Y373" s="259" t="s">
        <v>3698</v>
      </c>
      <c r="Z373" s="193">
        <v>0.7976202402879139</v>
      </c>
    </row>
    <row r="374" spans="1:26" x14ac:dyDescent="0.25">
      <c r="A374" s="189">
        <v>41346</v>
      </c>
      <c r="B374" s="189" t="s">
        <v>3614</v>
      </c>
      <c r="C374" s="190">
        <v>41507</v>
      </c>
      <c r="D374" s="253" t="s">
        <v>3350</v>
      </c>
      <c r="E374" s="190"/>
      <c r="F374" s="188"/>
      <c r="G374" s="188"/>
      <c r="H374" s="180" t="s">
        <v>2894</v>
      </c>
      <c r="I374" s="255" t="s">
        <v>3718</v>
      </c>
      <c r="J374" s="180"/>
      <c r="K374" s="180">
        <v>405910</v>
      </c>
      <c r="L374" s="188" t="s">
        <v>3719</v>
      </c>
      <c r="M374" s="180" t="s">
        <v>57</v>
      </c>
      <c r="N374" s="184"/>
      <c r="O374" s="191"/>
      <c r="P374" s="180" t="s">
        <v>79</v>
      </c>
      <c r="Q374" s="180" t="s">
        <v>12</v>
      </c>
      <c r="R374" s="184">
        <v>188103.99</v>
      </c>
      <c r="S374" s="184">
        <v>0</v>
      </c>
      <c r="T374" s="184">
        <v>160840</v>
      </c>
      <c r="U374" s="184">
        <v>269427.39</v>
      </c>
      <c r="V374" s="184"/>
      <c r="W374" s="256" t="s">
        <v>2897</v>
      </c>
      <c r="X374" s="257"/>
      <c r="Y374" s="259" t="s">
        <v>3698</v>
      </c>
      <c r="Z374" s="193" t="s">
        <v>57</v>
      </c>
    </row>
    <row r="375" spans="1:26" x14ac:dyDescent="0.25">
      <c r="A375" s="189">
        <v>41346</v>
      </c>
      <c r="B375" s="189" t="s">
        <v>3614</v>
      </c>
      <c r="C375" s="190" t="s">
        <v>3127</v>
      </c>
      <c r="D375" s="253" t="s">
        <v>3127</v>
      </c>
      <c r="E375" s="190" t="s">
        <v>3720</v>
      </c>
      <c r="F375" s="188"/>
      <c r="G375" s="188"/>
      <c r="H375" s="180" t="s">
        <v>2921</v>
      </c>
      <c r="I375" s="255" t="s">
        <v>3721</v>
      </c>
      <c r="J375" s="180"/>
      <c r="K375" s="180">
        <v>482153</v>
      </c>
      <c r="L375" s="188" t="s">
        <v>3722</v>
      </c>
      <c r="M375" s="180" t="s">
        <v>57</v>
      </c>
      <c r="N375" s="184"/>
      <c r="O375" s="191"/>
      <c r="P375" s="180" t="s">
        <v>129</v>
      </c>
      <c r="Q375" s="180" t="s">
        <v>13</v>
      </c>
      <c r="R375" s="184">
        <v>112724.92</v>
      </c>
      <c r="S375" s="184">
        <v>0</v>
      </c>
      <c r="T375" s="184">
        <v>123713.38</v>
      </c>
      <c r="U375" s="184">
        <v>123997.41</v>
      </c>
      <c r="V375" s="184">
        <v>164685.64000000001</v>
      </c>
      <c r="W375" s="256" t="s">
        <v>2903</v>
      </c>
      <c r="X375" s="257"/>
      <c r="Y375" s="259" t="s">
        <v>3698</v>
      </c>
      <c r="Z375" s="193" t="s">
        <v>57</v>
      </c>
    </row>
    <row r="376" spans="1:26" x14ac:dyDescent="0.25">
      <c r="A376" s="189">
        <v>41346</v>
      </c>
      <c r="B376" s="189" t="s">
        <v>3614</v>
      </c>
      <c r="C376" s="190" t="s">
        <v>57</v>
      </c>
      <c r="D376" s="253" t="s">
        <v>3648</v>
      </c>
      <c r="E376" s="190">
        <v>41726</v>
      </c>
      <c r="F376" s="188"/>
      <c r="G376" s="188"/>
      <c r="H376" s="180" t="s">
        <v>2938</v>
      </c>
      <c r="I376" s="255" t="s">
        <v>3723</v>
      </c>
      <c r="J376" s="180"/>
      <c r="K376" s="180">
        <v>415274</v>
      </c>
      <c r="L376" s="188" t="s">
        <v>3724</v>
      </c>
      <c r="M376" s="180" t="s">
        <v>57</v>
      </c>
      <c r="N376" s="184"/>
      <c r="O376" s="191"/>
      <c r="P376" s="180" t="s">
        <v>79</v>
      </c>
      <c r="Q376" s="180" t="s">
        <v>12</v>
      </c>
      <c r="R376" s="184">
        <v>5092.05</v>
      </c>
      <c r="S376" s="184">
        <v>0</v>
      </c>
      <c r="T376" s="184">
        <v>4354</v>
      </c>
      <c r="U376" s="184">
        <v>17000</v>
      </c>
      <c r="V376" s="184"/>
      <c r="W376" s="256" t="s">
        <v>2897</v>
      </c>
      <c r="X376" s="257"/>
      <c r="Y376" s="259" t="s">
        <v>3698</v>
      </c>
      <c r="Z376" s="193" t="s">
        <v>57</v>
      </c>
    </row>
    <row r="377" spans="1:26" x14ac:dyDescent="0.25">
      <c r="A377" s="189">
        <v>41351</v>
      </c>
      <c r="B377" s="189" t="s">
        <v>3614</v>
      </c>
      <c r="C377" s="190">
        <v>41379</v>
      </c>
      <c r="D377" s="253" t="s">
        <v>3601</v>
      </c>
      <c r="E377" s="190"/>
      <c r="F377" s="188"/>
      <c r="G377" s="188"/>
      <c r="H377" s="180" t="s">
        <v>2921</v>
      </c>
      <c r="I377" s="255" t="s">
        <v>3725</v>
      </c>
      <c r="J377" s="180"/>
      <c r="K377" s="180">
        <v>247042</v>
      </c>
      <c r="L377" s="188" t="s">
        <v>3726</v>
      </c>
      <c r="M377" s="180" t="s">
        <v>57</v>
      </c>
      <c r="N377" s="184"/>
      <c r="O377" s="191"/>
      <c r="P377" s="180" t="s">
        <v>79</v>
      </c>
      <c r="Q377" s="180" t="s">
        <v>12</v>
      </c>
      <c r="R377" s="184">
        <v>54276.959999999999</v>
      </c>
      <c r="S377" s="184">
        <v>5710</v>
      </c>
      <c r="T377" s="184">
        <v>46410</v>
      </c>
      <c r="U377" s="184">
        <v>104887.16</v>
      </c>
      <c r="V377" s="184"/>
      <c r="W377" s="256" t="s">
        <v>2897</v>
      </c>
      <c r="X377" s="257"/>
      <c r="Y377" s="259" t="s">
        <v>3698</v>
      </c>
      <c r="Z377" s="193">
        <v>5.4439456650365974E-2</v>
      </c>
    </row>
    <row r="378" spans="1:26" x14ac:dyDescent="0.25">
      <c r="A378" s="189">
        <v>41351</v>
      </c>
      <c r="B378" s="189" t="s">
        <v>3614</v>
      </c>
      <c r="C378" s="190">
        <v>41361</v>
      </c>
      <c r="D378" s="253" t="s">
        <v>3648</v>
      </c>
      <c r="E378" s="190"/>
      <c r="F378" s="188"/>
      <c r="G378" s="188"/>
      <c r="H378" s="180" t="s">
        <v>2921</v>
      </c>
      <c r="I378" s="255" t="s">
        <v>3727</v>
      </c>
      <c r="J378" s="180"/>
      <c r="K378" s="180">
        <v>272840</v>
      </c>
      <c r="L378" s="188" t="s">
        <v>3728</v>
      </c>
      <c r="M378" s="180" t="s">
        <v>57</v>
      </c>
      <c r="N378" s="184"/>
      <c r="O378" s="191"/>
      <c r="P378" s="180" t="s">
        <v>129</v>
      </c>
      <c r="Q378" s="180" t="s">
        <v>13</v>
      </c>
      <c r="R378" s="184">
        <v>4494.43</v>
      </c>
      <c r="S378" s="184">
        <v>22410</v>
      </c>
      <c r="T378" s="184">
        <v>50910.01</v>
      </c>
      <c r="U378" s="184">
        <v>65493.74</v>
      </c>
      <c r="V378" s="184"/>
      <c r="W378" s="256" t="s">
        <v>2897</v>
      </c>
      <c r="X378" s="257"/>
      <c r="Y378" s="259" t="s">
        <v>3698</v>
      </c>
      <c r="Z378" s="193">
        <v>0.34217010663919945</v>
      </c>
    </row>
    <row r="379" spans="1:26" x14ac:dyDescent="0.25">
      <c r="A379" s="189">
        <v>41351</v>
      </c>
      <c r="B379" s="189" t="s">
        <v>3614</v>
      </c>
      <c r="C379" s="190" t="s">
        <v>57</v>
      </c>
      <c r="D379" s="253" t="s">
        <v>3648</v>
      </c>
      <c r="E379" s="190">
        <v>41758</v>
      </c>
      <c r="F379" s="188"/>
      <c r="G379" s="188"/>
      <c r="H379" s="180" t="s">
        <v>2938</v>
      </c>
      <c r="I379" s="255" t="s">
        <v>3729</v>
      </c>
      <c r="J379" s="180"/>
      <c r="K379" s="180">
        <v>359112</v>
      </c>
      <c r="L379" s="188" t="s">
        <v>3730</v>
      </c>
      <c r="M379" s="180" t="s">
        <v>57</v>
      </c>
      <c r="N379" s="184"/>
      <c r="O379" s="191"/>
      <c r="P379" s="180" t="s">
        <v>64</v>
      </c>
      <c r="Q379" s="180" t="s">
        <v>12</v>
      </c>
      <c r="R379" s="184">
        <v>23185.54</v>
      </c>
      <c r="S379" s="184">
        <v>0</v>
      </c>
      <c r="T379" s="184">
        <v>19825</v>
      </c>
      <c r="U379" s="184">
        <v>45000</v>
      </c>
      <c r="V379" s="184"/>
      <c r="W379" s="256" t="s">
        <v>2897</v>
      </c>
      <c r="X379" s="257"/>
      <c r="Y379" s="259" t="s">
        <v>3698</v>
      </c>
      <c r="Z379" s="193" t="s">
        <v>57</v>
      </c>
    </row>
    <row r="380" spans="1:26" x14ac:dyDescent="0.25">
      <c r="A380" s="189">
        <v>41353</v>
      </c>
      <c r="B380" s="189" t="s">
        <v>3614</v>
      </c>
      <c r="C380" s="190" t="s">
        <v>57</v>
      </c>
      <c r="D380" s="253" t="s">
        <v>3648</v>
      </c>
      <c r="E380" s="190"/>
      <c r="F380" s="188"/>
      <c r="G380" s="188"/>
      <c r="H380" s="180" t="s">
        <v>2938</v>
      </c>
      <c r="I380" s="255" t="s">
        <v>3731</v>
      </c>
      <c r="J380" s="180"/>
      <c r="K380" s="180">
        <v>411356</v>
      </c>
      <c r="L380" s="188" t="s">
        <v>3732</v>
      </c>
      <c r="M380" s="180" t="s">
        <v>57</v>
      </c>
      <c r="N380" s="184"/>
      <c r="O380" s="191"/>
      <c r="P380" s="180" t="s">
        <v>235</v>
      </c>
      <c r="Q380" s="180" t="s">
        <v>12</v>
      </c>
      <c r="R380" s="184">
        <v>4533.0200000000004</v>
      </c>
      <c r="S380" s="184">
        <v>0</v>
      </c>
      <c r="T380" s="184">
        <v>3876</v>
      </c>
      <c r="U380" s="184">
        <v>4986.32</v>
      </c>
      <c r="V380" s="184"/>
      <c r="W380" s="256" t="s">
        <v>2897</v>
      </c>
      <c r="X380" s="257"/>
      <c r="Y380" s="259" t="s">
        <v>3698</v>
      </c>
      <c r="Z380" s="193" t="s">
        <v>57</v>
      </c>
    </row>
    <row r="381" spans="1:26" x14ac:dyDescent="0.25">
      <c r="A381" s="189">
        <v>41355</v>
      </c>
      <c r="B381" s="189" t="s">
        <v>3614</v>
      </c>
      <c r="C381" s="190" t="s">
        <v>57</v>
      </c>
      <c r="D381" s="253" t="s">
        <v>3648</v>
      </c>
      <c r="E381" s="190"/>
      <c r="F381" s="188"/>
      <c r="G381" s="188"/>
      <c r="H381" s="180" t="s">
        <v>2938</v>
      </c>
      <c r="I381" s="255" t="s">
        <v>3733</v>
      </c>
      <c r="J381" s="180"/>
      <c r="K381" s="180">
        <v>470321</v>
      </c>
      <c r="L381" s="188" t="s">
        <v>3734</v>
      </c>
      <c r="M381" s="180" t="s">
        <v>57</v>
      </c>
      <c r="N381" s="184"/>
      <c r="O381" s="191"/>
      <c r="P381" s="180" t="s">
        <v>67</v>
      </c>
      <c r="Q381" s="180" t="s">
        <v>14</v>
      </c>
      <c r="R381" s="184">
        <v>21598.51</v>
      </c>
      <c r="S381" s="184">
        <v>19450</v>
      </c>
      <c r="T381" s="184">
        <v>18468</v>
      </c>
      <c r="U381" s="184">
        <v>23758.36</v>
      </c>
      <c r="V381" s="184"/>
      <c r="W381" s="256" t="s">
        <v>2897</v>
      </c>
      <c r="X381" s="257"/>
      <c r="Y381" s="259" t="s">
        <v>3698</v>
      </c>
      <c r="Z381" s="193">
        <v>0.81865920038251794</v>
      </c>
    </row>
    <row r="382" spans="1:26" x14ac:dyDescent="0.25">
      <c r="A382" s="189">
        <v>41355</v>
      </c>
      <c r="B382" s="189" t="s">
        <v>3614</v>
      </c>
      <c r="C382" s="190" t="s">
        <v>57</v>
      </c>
      <c r="D382" s="253" t="s">
        <v>3648</v>
      </c>
      <c r="E382" s="190"/>
      <c r="F382" s="188"/>
      <c r="G382" s="188"/>
      <c r="H382" s="180" t="s">
        <v>2938</v>
      </c>
      <c r="I382" s="255" t="s">
        <v>3735</v>
      </c>
      <c r="J382" s="180"/>
      <c r="K382" s="180">
        <v>506118</v>
      </c>
      <c r="L382" s="188" t="s">
        <v>3736</v>
      </c>
      <c r="M382" s="180" t="s">
        <v>57</v>
      </c>
      <c r="N382" s="184"/>
      <c r="O382" s="191"/>
      <c r="P382" s="180" t="s">
        <v>235</v>
      </c>
      <c r="Q382" s="180" t="s">
        <v>12</v>
      </c>
      <c r="R382" s="184">
        <v>13340.6</v>
      </c>
      <c r="S382" s="184">
        <v>0</v>
      </c>
      <c r="T382" s="184">
        <v>11407</v>
      </c>
      <c r="U382" s="184">
        <v>14674.66</v>
      </c>
      <c r="V382" s="184"/>
      <c r="W382" s="256" t="s">
        <v>2897</v>
      </c>
      <c r="X382" s="257"/>
      <c r="Y382" s="259" t="s">
        <v>3698</v>
      </c>
      <c r="Z382" s="193" t="s">
        <v>57</v>
      </c>
    </row>
    <row r="383" spans="1:26" x14ac:dyDescent="0.25">
      <c r="A383" s="189">
        <v>41355</v>
      </c>
      <c r="B383" s="189" t="s">
        <v>3614</v>
      </c>
      <c r="C383" s="190" t="s">
        <v>57</v>
      </c>
      <c r="D383" s="253" t="s">
        <v>3648</v>
      </c>
      <c r="E383" s="190"/>
      <c r="F383" s="188"/>
      <c r="G383" s="188"/>
      <c r="H383" s="180" t="s">
        <v>2938</v>
      </c>
      <c r="I383" s="255" t="s">
        <v>3737</v>
      </c>
      <c r="J383" s="180"/>
      <c r="K383" s="180">
        <v>488635</v>
      </c>
      <c r="L383" s="188" t="s">
        <v>3738</v>
      </c>
      <c r="M383" s="180" t="s">
        <v>57</v>
      </c>
      <c r="N383" s="184"/>
      <c r="O383" s="191"/>
      <c r="P383" s="180" t="s">
        <v>106</v>
      </c>
      <c r="Q383" s="180" t="s">
        <v>14</v>
      </c>
      <c r="R383" s="184">
        <v>10695.17</v>
      </c>
      <c r="S383" s="184">
        <v>9220</v>
      </c>
      <c r="T383" s="184">
        <v>9145</v>
      </c>
      <c r="U383" s="184">
        <v>11764.69</v>
      </c>
      <c r="V383" s="184"/>
      <c r="W383" s="256" t="s">
        <v>2897</v>
      </c>
      <c r="X383" s="257"/>
      <c r="Y383" s="259" t="s">
        <v>3698</v>
      </c>
      <c r="Z383" s="193">
        <v>0.78370105799642831</v>
      </c>
    </row>
    <row r="384" spans="1:26" x14ac:dyDescent="0.25">
      <c r="A384" s="189">
        <v>41355</v>
      </c>
      <c r="B384" s="189" t="s">
        <v>3614</v>
      </c>
      <c r="C384" s="190" t="s">
        <v>57</v>
      </c>
      <c r="D384" s="253" t="s">
        <v>3648</v>
      </c>
      <c r="E384" s="190"/>
      <c r="F384" s="188"/>
      <c r="G384" s="188"/>
      <c r="H384" s="180" t="s">
        <v>2938</v>
      </c>
      <c r="I384" s="255" t="s">
        <v>3739</v>
      </c>
      <c r="J384" s="180"/>
      <c r="K384" s="180">
        <v>488667</v>
      </c>
      <c r="L384" s="188" t="s">
        <v>3740</v>
      </c>
      <c r="M384" s="180" t="s">
        <v>57</v>
      </c>
      <c r="N384" s="184"/>
      <c r="O384" s="191"/>
      <c r="P384" s="180" t="s">
        <v>14</v>
      </c>
      <c r="Q384" s="180" t="s">
        <v>14</v>
      </c>
      <c r="R384" s="184">
        <v>9397.01</v>
      </c>
      <c r="S384" s="184">
        <v>10340</v>
      </c>
      <c r="T384" s="184">
        <v>8035</v>
      </c>
      <c r="U384" s="184">
        <v>10336.709999999999</v>
      </c>
      <c r="V384" s="184"/>
      <c r="W384" s="256" t="s">
        <v>2897</v>
      </c>
      <c r="X384" s="257"/>
      <c r="Y384" s="259" t="s">
        <v>3698</v>
      </c>
      <c r="Z384" s="193">
        <v>1.0003182830900741</v>
      </c>
    </row>
    <row r="385" spans="1:26" x14ac:dyDescent="0.25">
      <c r="A385" s="189">
        <v>41355</v>
      </c>
      <c r="B385" s="189" t="s">
        <v>3614</v>
      </c>
      <c r="C385" s="190" t="s">
        <v>57</v>
      </c>
      <c r="D385" s="253" t="s">
        <v>3648</v>
      </c>
      <c r="E385" s="190"/>
      <c r="F385" s="188"/>
      <c r="G385" s="188"/>
      <c r="H385" s="180" t="s">
        <v>2938</v>
      </c>
      <c r="I385" s="255" t="s">
        <v>3741</v>
      </c>
      <c r="J385" s="180"/>
      <c r="K385" s="180">
        <v>504851</v>
      </c>
      <c r="L385" s="188" t="s">
        <v>3742</v>
      </c>
      <c r="M385" s="180" t="s">
        <v>57</v>
      </c>
      <c r="N385" s="184"/>
      <c r="O385" s="191"/>
      <c r="P385" s="180" t="s">
        <v>235</v>
      </c>
      <c r="Q385" s="180" t="s">
        <v>12</v>
      </c>
      <c r="R385" s="184">
        <v>5531.78</v>
      </c>
      <c r="S385" s="184">
        <v>0</v>
      </c>
      <c r="T385" s="184">
        <v>4730</v>
      </c>
      <c r="U385" s="184">
        <v>6084.96</v>
      </c>
      <c r="V385" s="184"/>
      <c r="W385" s="256" t="s">
        <v>2897</v>
      </c>
      <c r="X385" s="257"/>
      <c r="Y385" s="259" t="s">
        <v>3698</v>
      </c>
      <c r="Z385" s="193" t="s">
        <v>57</v>
      </c>
    </row>
    <row r="386" spans="1:26" x14ac:dyDescent="0.25">
      <c r="A386" s="189">
        <v>41359</v>
      </c>
      <c r="B386" s="189" t="s">
        <v>3614</v>
      </c>
      <c r="C386" s="190">
        <v>41554</v>
      </c>
      <c r="D386" s="253" t="s">
        <v>3743</v>
      </c>
      <c r="E386" s="190"/>
      <c r="F386" s="188"/>
      <c r="G386" s="188"/>
      <c r="H386" s="180" t="s">
        <v>2921</v>
      </c>
      <c r="I386" s="255" t="s">
        <v>3744</v>
      </c>
      <c r="J386" s="180"/>
      <c r="K386" s="180">
        <v>446890</v>
      </c>
      <c r="L386" s="188" t="s">
        <v>3745</v>
      </c>
      <c r="M386" s="180" t="s">
        <v>57</v>
      </c>
      <c r="N386" s="184"/>
      <c r="O386" s="191"/>
      <c r="P386" s="180" t="s">
        <v>111</v>
      </c>
      <c r="Q386" s="180" t="s">
        <v>12</v>
      </c>
      <c r="R386" s="184">
        <v>28054.16</v>
      </c>
      <c r="S386" s="184">
        <v>0</v>
      </c>
      <c r="T386" s="184">
        <v>23182</v>
      </c>
      <c r="U386" s="184">
        <v>55250.98</v>
      </c>
      <c r="V386" s="184"/>
      <c r="W386" s="256" t="s">
        <v>2897</v>
      </c>
      <c r="X386" s="257"/>
      <c r="Y386" s="259" t="s">
        <v>3698</v>
      </c>
      <c r="Z386" s="193" t="s">
        <v>57</v>
      </c>
    </row>
    <row r="387" spans="1:26" x14ac:dyDescent="0.25">
      <c r="A387" s="189">
        <v>41369</v>
      </c>
      <c r="B387" s="189" t="s">
        <v>3614</v>
      </c>
      <c r="C387" s="190">
        <v>41379</v>
      </c>
      <c r="D387" s="253" t="s">
        <v>3601</v>
      </c>
      <c r="E387" s="190"/>
      <c r="F387" s="188"/>
      <c r="G387" s="188"/>
      <c r="H387" s="180" t="s">
        <v>2921</v>
      </c>
      <c r="I387" s="255" t="s">
        <v>3746</v>
      </c>
      <c r="J387" s="180"/>
      <c r="K387" s="180">
        <v>481286</v>
      </c>
      <c r="L387" s="188" t="s">
        <v>3747</v>
      </c>
      <c r="M387" s="180" t="s">
        <v>57</v>
      </c>
      <c r="N387" s="184"/>
      <c r="O387" s="191"/>
      <c r="P387" s="180" t="s">
        <v>79</v>
      </c>
      <c r="Q387" s="180" t="s">
        <v>12</v>
      </c>
      <c r="R387" s="184">
        <v>46877.47</v>
      </c>
      <c r="S387" s="184">
        <v>30500</v>
      </c>
      <c r="T387" s="184">
        <v>40083</v>
      </c>
      <c r="U387" s="184">
        <v>85589.32</v>
      </c>
      <c r="V387" s="184"/>
      <c r="W387" s="256" t="s">
        <v>2897</v>
      </c>
      <c r="X387" s="257"/>
      <c r="Y387" s="258" t="s">
        <v>3748</v>
      </c>
      <c r="Z387" s="193">
        <v>0.35635287206394439</v>
      </c>
    </row>
    <row r="388" spans="1:26" x14ac:dyDescent="0.25">
      <c r="A388" s="189">
        <v>41369</v>
      </c>
      <c r="B388" s="189" t="s">
        <v>3614</v>
      </c>
      <c r="C388" s="190" t="s">
        <v>57</v>
      </c>
      <c r="D388" s="253" t="s">
        <v>3601</v>
      </c>
      <c r="E388" s="190"/>
      <c r="F388" s="188"/>
      <c r="G388" s="188"/>
      <c r="H388" s="180" t="s">
        <v>2938</v>
      </c>
      <c r="I388" s="255" t="s">
        <v>3749</v>
      </c>
      <c r="J388" s="180"/>
      <c r="K388" s="180">
        <v>507108</v>
      </c>
      <c r="L388" s="188" t="s">
        <v>3750</v>
      </c>
      <c r="M388" s="180" t="s">
        <v>57</v>
      </c>
      <c r="N388" s="184"/>
      <c r="O388" s="191"/>
      <c r="P388" s="180" t="s">
        <v>129</v>
      </c>
      <c r="Q388" s="180" t="s">
        <v>13</v>
      </c>
      <c r="R388" s="184">
        <v>17417.509999999998</v>
      </c>
      <c r="S388" s="184">
        <v>3000</v>
      </c>
      <c r="T388" s="184">
        <v>14893</v>
      </c>
      <c r="U388" s="184">
        <v>19159.259999999998</v>
      </c>
      <c r="V388" s="184"/>
      <c r="W388" s="256" t="s">
        <v>2897</v>
      </c>
      <c r="X388" s="257"/>
      <c r="Y388" s="258" t="s">
        <v>3748</v>
      </c>
      <c r="Z388" s="193">
        <v>0.1565822479573846</v>
      </c>
    </row>
    <row r="389" spans="1:26" x14ac:dyDescent="0.25">
      <c r="A389" s="189">
        <v>41369</v>
      </c>
      <c r="B389" s="189" t="s">
        <v>3614</v>
      </c>
      <c r="C389" s="190" t="s">
        <v>57</v>
      </c>
      <c r="D389" s="253" t="s">
        <v>3601</v>
      </c>
      <c r="E389" s="190"/>
      <c r="F389" s="188"/>
      <c r="G389" s="188"/>
      <c r="H389" s="180" t="s">
        <v>2938</v>
      </c>
      <c r="I389" s="255" t="s">
        <v>3751</v>
      </c>
      <c r="J389" s="180"/>
      <c r="K389" s="180">
        <v>503992</v>
      </c>
      <c r="L389" s="188" t="s">
        <v>3752</v>
      </c>
      <c r="M389" s="180" t="s">
        <v>57</v>
      </c>
      <c r="N389" s="184"/>
      <c r="O389" s="191"/>
      <c r="P389" s="180" t="s">
        <v>67</v>
      </c>
      <c r="Q389" s="180" t="s">
        <v>14</v>
      </c>
      <c r="R389" s="184">
        <v>9157.26</v>
      </c>
      <c r="S389" s="184">
        <v>10070</v>
      </c>
      <c r="T389" s="184">
        <v>7830</v>
      </c>
      <c r="U389" s="184">
        <v>10072.99</v>
      </c>
      <c r="V389" s="184"/>
      <c r="W389" s="256" t="s">
        <v>2897</v>
      </c>
      <c r="X389" s="257"/>
      <c r="Y389" s="258" t="s">
        <v>3748</v>
      </c>
      <c r="Z389" s="193">
        <v>0.99970316658708092</v>
      </c>
    </row>
    <row r="390" spans="1:26" x14ac:dyDescent="0.25">
      <c r="A390" s="189">
        <v>41373</v>
      </c>
      <c r="B390" s="189" t="s">
        <v>3614</v>
      </c>
      <c r="C390" s="190" t="s">
        <v>57</v>
      </c>
      <c r="D390" s="253" t="s">
        <v>3601</v>
      </c>
      <c r="E390" s="190"/>
      <c r="F390" s="188"/>
      <c r="G390" s="188"/>
      <c r="H390" s="180" t="s">
        <v>2938</v>
      </c>
      <c r="I390" s="255" t="s">
        <v>3753</v>
      </c>
      <c r="J390" s="180"/>
      <c r="K390" s="180">
        <v>504844</v>
      </c>
      <c r="L390" s="188" t="s">
        <v>3754</v>
      </c>
      <c r="M390" s="180"/>
      <c r="N390" s="184"/>
      <c r="O390" s="191"/>
      <c r="P390" s="180" t="s">
        <v>129</v>
      </c>
      <c r="Q390" s="180" t="s">
        <v>13</v>
      </c>
      <c r="R390" s="184">
        <v>9098.7900000000009</v>
      </c>
      <c r="S390" s="184">
        <v>4350</v>
      </c>
      <c r="T390" s="184">
        <v>7780</v>
      </c>
      <c r="U390" s="184">
        <v>10008.67</v>
      </c>
      <c r="V390" s="184"/>
      <c r="W390" s="256" t="s">
        <v>2897</v>
      </c>
      <c r="X390" s="257"/>
      <c r="Y390" s="258" t="s">
        <v>3748</v>
      </c>
      <c r="Z390" s="193">
        <v>0.4346231817014648</v>
      </c>
    </row>
    <row r="391" spans="1:26" x14ac:dyDescent="0.25">
      <c r="A391" s="189">
        <v>41374</v>
      </c>
      <c r="B391" s="189" t="s">
        <v>3614</v>
      </c>
      <c r="C391" s="190">
        <v>41379</v>
      </c>
      <c r="D391" s="253" t="s">
        <v>3601</v>
      </c>
      <c r="E391" s="190">
        <v>41722</v>
      </c>
      <c r="F391" s="188"/>
      <c r="G391" s="188"/>
      <c r="H391" s="180" t="s">
        <v>2921</v>
      </c>
      <c r="I391" s="255" t="s">
        <v>3755</v>
      </c>
      <c r="J391" s="180"/>
      <c r="K391" s="180">
        <v>446116</v>
      </c>
      <c r="L391" s="188" t="s">
        <v>3756</v>
      </c>
      <c r="M391" s="180" t="s">
        <v>57</v>
      </c>
      <c r="N391" s="184"/>
      <c r="O391" s="191"/>
      <c r="P391" s="180" t="s">
        <v>235</v>
      </c>
      <c r="Q391" s="180" t="s">
        <v>12</v>
      </c>
      <c r="R391" s="184">
        <v>47437.66</v>
      </c>
      <c r="S391" s="184">
        <v>0</v>
      </c>
      <c r="T391" s="184">
        <v>40562</v>
      </c>
      <c r="U391" s="184">
        <v>85022.83</v>
      </c>
      <c r="V391" s="184"/>
      <c r="W391" s="256" t="s">
        <v>2897</v>
      </c>
      <c r="X391" s="188"/>
      <c r="Y391" s="258" t="s">
        <v>3748</v>
      </c>
      <c r="Z391" s="193" t="s">
        <v>57</v>
      </c>
    </row>
    <row r="392" spans="1:26" x14ac:dyDescent="0.25">
      <c r="A392" s="189">
        <v>41375</v>
      </c>
      <c r="B392" s="189" t="s">
        <v>3614</v>
      </c>
      <c r="C392" s="190" t="s">
        <v>57</v>
      </c>
      <c r="D392" s="253" t="s">
        <v>3601</v>
      </c>
      <c r="E392" s="190"/>
      <c r="F392" s="188"/>
      <c r="G392" s="188"/>
      <c r="H392" s="180" t="s">
        <v>2938</v>
      </c>
      <c r="I392" s="255" t="s">
        <v>3757</v>
      </c>
      <c r="J392" s="180"/>
      <c r="K392" s="180">
        <v>495991</v>
      </c>
      <c r="L392" s="188" t="s">
        <v>3758</v>
      </c>
      <c r="M392" s="180" t="s">
        <v>57</v>
      </c>
      <c r="N392" s="184"/>
      <c r="O392" s="191"/>
      <c r="P392" s="180" t="s">
        <v>79</v>
      </c>
      <c r="Q392" s="180" t="s">
        <v>12</v>
      </c>
      <c r="R392" s="184">
        <v>38404.370000000003</v>
      </c>
      <c r="S392" s="184">
        <v>42240</v>
      </c>
      <c r="T392" s="184">
        <v>32838</v>
      </c>
      <c r="U392" s="184">
        <v>42244.81</v>
      </c>
      <c r="V392" s="184"/>
      <c r="W392" s="256" t="s">
        <v>2897</v>
      </c>
      <c r="X392" s="257"/>
      <c r="Y392" s="258" t="s">
        <v>3748</v>
      </c>
      <c r="Z392" s="193">
        <v>0.99988613985954733</v>
      </c>
    </row>
    <row r="393" spans="1:26" x14ac:dyDescent="0.25">
      <c r="A393" s="189">
        <v>41375</v>
      </c>
      <c r="B393" s="189" t="s">
        <v>3614</v>
      </c>
      <c r="C393" s="190" t="s">
        <v>57</v>
      </c>
      <c r="D393" s="253" t="s">
        <v>3601</v>
      </c>
      <c r="E393" s="190"/>
      <c r="F393" s="188"/>
      <c r="G393" s="188"/>
      <c r="H393" s="180" t="s">
        <v>2938</v>
      </c>
      <c r="I393" s="255" t="s">
        <v>3759</v>
      </c>
      <c r="J393" s="180"/>
      <c r="K393" s="180">
        <v>496011</v>
      </c>
      <c r="L393" s="188" t="s">
        <v>3760</v>
      </c>
      <c r="M393" s="180" t="s">
        <v>57</v>
      </c>
      <c r="N393" s="184"/>
      <c r="O393" s="191"/>
      <c r="P393" s="180" t="s">
        <v>223</v>
      </c>
      <c r="Q393" s="180" t="s">
        <v>16</v>
      </c>
      <c r="R393" s="184">
        <v>7027.59</v>
      </c>
      <c r="S393" s="184">
        <v>7730</v>
      </c>
      <c r="T393" s="184">
        <v>6009</v>
      </c>
      <c r="U393" s="184">
        <v>7730.34</v>
      </c>
      <c r="V393" s="184"/>
      <c r="W393" s="256" t="s">
        <v>2897</v>
      </c>
      <c r="X393" s="257"/>
      <c r="Y393" s="258" t="s">
        <v>3748</v>
      </c>
      <c r="Z393" s="193">
        <v>0.99995601745848173</v>
      </c>
    </row>
    <row r="394" spans="1:26" x14ac:dyDescent="0.25">
      <c r="A394" s="189">
        <v>41375</v>
      </c>
      <c r="B394" s="189" t="s">
        <v>3614</v>
      </c>
      <c r="C394" s="190" t="s">
        <v>57</v>
      </c>
      <c r="D394" s="253" t="s">
        <v>3601</v>
      </c>
      <c r="E394" s="190"/>
      <c r="F394" s="188"/>
      <c r="G394" s="188"/>
      <c r="H394" s="180" t="s">
        <v>2938</v>
      </c>
      <c r="I394" s="255" t="s">
        <v>3761</v>
      </c>
      <c r="J394" s="180"/>
      <c r="K394" s="180">
        <v>492188</v>
      </c>
      <c r="L394" s="188" t="s">
        <v>3762</v>
      </c>
      <c r="M394" s="180" t="s">
        <v>57</v>
      </c>
      <c r="N394" s="184"/>
      <c r="O394" s="191"/>
      <c r="P394" s="180" t="s">
        <v>3472</v>
      </c>
      <c r="Q394" s="180" t="s">
        <v>15</v>
      </c>
      <c r="R394" s="184">
        <v>6939.87</v>
      </c>
      <c r="S394" s="184">
        <v>5600</v>
      </c>
      <c r="T394" s="184">
        <v>5934</v>
      </c>
      <c r="U394" s="184">
        <v>7633.86</v>
      </c>
      <c r="V394" s="184"/>
      <c r="W394" s="256" t="s">
        <v>2897</v>
      </c>
      <c r="X394" s="257"/>
      <c r="Y394" s="258" t="s">
        <v>3748</v>
      </c>
      <c r="Z394" s="193">
        <v>0.73357384075683862</v>
      </c>
    </row>
    <row r="395" spans="1:26" x14ac:dyDescent="0.25">
      <c r="A395" s="189">
        <v>41376</v>
      </c>
      <c r="B395" s="189" t="s">
        <v>3614</v>
      </c>
      <c r="C395" s="190" t="s">
        <v>57</v>
      </c>
      <c r="D395" s="253" t="s">
        <v>3601</v>
      </c>
      <c r="E395" s="190"/>
      <c r="F395" s="188"/>
      <c r="G395" s="188"/>
      <c r="H395" s="180" t="s">
        <v>2938</v>
      </c>
      <c r="I395" s="255" t="s">
        <v>3763</v>
      </c>
      <c r="J395" s="180"/>
      <c r="K395" s="180">
        <v>395802</v>
      </c>
      <c r="L395" s="188" t="s">
        <v>3764</v>
      </c>
      <c r="M395" s="180" t="s">
        <v>57</v>
      </c>
      <c r="N395" s="184"/>
      <c r="O395" s="191"/>
      <c r="P395" s="180" t="s">
        <v>64</v>
      </c>
      <c r="Q395" s="180" t="s">
        <v>12</v>
      </c>
      <c r="R395" s="184">
        <v>21860.48</v>
      </c>
      <c r="S395" s="184">
        <v>0</v>
      </c>
      <c r="T395" s="184">
        <v>18692</v>
      </c>
      <c r="U395" s="184">
        <v>29381.53</v>
      </c>
      <c r="V395" s="184"/>
      <c r="W395" s="256" t="s">
        <v>2897</v>
      </c>
      <c r="X395" s="257"/>
      <c r="Y395" s="258" t="s">
        <v>3748</v>
      </c>
      <c r="Z395" s="193" t="s">
        <v>57</v>
      </c>
    </row>
    <row r="396" spans="1:26" x14ac:dyDescent="0.25">
      <c r="A396" s="189">
        <v>41376</v>
      </c>
      <c r="B396" s="189" t="s">
        <v>3614</v>
      </c>
      <c r="C396" s="190" t="s">
        <v>57</v>
      </c>
      <c r="D396" s="253" t="s">
        <v>3601</v>
      </c>
      <c r="E396" s="190" t="s">
        <v>3765</v>
      </c>
      <c r="F396" s="188"/>
      <c r="G396" s="188"/>
      <c r="H396" s="180" t="s">
        <v>2938</v>
      </c>
      <c r="I396" s="255" t="s">
        <v>3766</v>
      </c>
      <c r="J396" s="180"/>
      <c r="K396" s="180">
        <v>376463</v>
      </c>
      <c r="L396" s="188" t="s">
        <v>3767</v>
      </c>
      <c r="M396" s="180" t="s">
        <v>57</v>
      </c>
      <c r="N396" s="184"/>
      <c r="O396" s="191"/>
      <c r="P396" s="180" t="s">
        <v>67</v>
      </c>
      <c r="Q396" s="180" t="s">
        <v>14</v>
      </c>
      <c r="R396" s="184">
        <v>10846.04</v>
      </c>
      <c r="S396" s="184">
        <v>0</v>
      </c>
      <c r="T396" s="184">
        <v>9274</v>
      </c>
      <c r="U396" s="184">
        <v>11930.64</v>
      </c>
      <c r="V396" s="184">
        <v>35000</v>
      </c>
      <c r="W396" s="256" t="s">
        <v>2897</v>
      </c>
      <c r="X396" s="257"/>
      <c r="Y396" s="258" t="s">
        <v>3748</v>
      </c>
      <c r="Z396" s="193" t="s">
        <v>57</v>
      </c>
    </row>
    <row r="397" spans="1:26" x14ac:dyDescent="0.25">
      <c r="A397" s="189">
        <v>41383</v>
      </c>
      <c r="B397" s="189" t="s">
        <v>3614</v>
      </c>
      <c r="C397" s="190">
        <v>41400</v>
      </c>
      <c r="D397" s="253" t="s">
        <v>3668</v>
      </c>
      <c r="E397" s="190" t="s">
        <v>3768</v>
      </c>
      <c r="F397" s="188"/>
      <c r="G397" s="188"/>
      <c r="H397" s="180" t="s">
        <v>2921</v>
      </c>
      <c r="I397" s="255" t="s">
        <v>3769</v>
      </c>
      <c r="J397" s="180"/>
      <c r="K397" s="180">
        <v>290675</v>
      </c>
      <c r="L397" s="188" t="s">
        <v>3770</v>
      </c>
      <c r="M397" s="180" t="s">
        <v>57</v>
      </c>
      <c r="N397" s="184"/>
      <c r="O397" s="191"/>
      <c r="P397" s="180" t="s">
        <v>79</v>
      </c>
      <c r="Q397" s="180" t="s">
        <v>12</v>
      </c>
      <c r="R397" s="184">
        <v>83418.81</v>
      </c>
      <c r="S397" s="184">
        <v>128360</v>
      </c>
      <c r="T397" s="184">
        <v>71328</v>
      </c>
      <c r="U397" s="184">
        <v>84798.39</v>
      </c>
      <c r="V397" s="184">
        <v>173000</v>
      </c>
      <c r="W397" s="256" t="s">
        <v>2897</v>
      </c>
      <c r="X397" s="257"/>
      <c r="Y397" s="258" t="s">
        <v>3748</v>
      </c>
      <c r="Z397" s="193">
        <v>1.5137079843143249</v>
      </c>
    </row>
    <row r="398" spans="1:26" x14ac:dyDescent="0.25">
      <c r="A398" s="189">
        <v>41383</v>
      </c>
      <c r="B398" s="189" t="s">
        <v>3614</v>
      </c>
      <c r="C398" s="190" t="s">
        <v>57</v>
      </c>
      <c r="D398" s="253" t="s">
        <v>3601</v>
      </c>
      <c r="E398" s="190"/>
      <c r="F398" s="188"/>
      <c r="G398" s="188"/>
      <c r="H398" s="180" t="s">
        <v>2938</v>
      </c>
      <c r="I398" s="255" t="s">
        <v>3699</v>
      </c>
      <c r="J398" s="180"/>
      <c r="K398" s="180">
        <v>521578</v>
      </c>
      <c r="L398" s="188" t="s">
        <v>3771</v>
      </c>
      <c r="M398" s="180" t="s">
        <v>57</v>
      </c>
      <c r="N398" s="184"/>
      <c r="O398" s="191"/>
      <c r="P398" s="180" t="s">
        <v>92</v>
      </c>
      <c r="Q398" s="180" t="s">
        <v>18</v>
      </c>
      <c r="R398" s="184">
        <v>5721.24</v>
      </c>
      <c r="S398" s="184">
        <v>6290</v>
      </c>
      <c r="T398" s="184">
        <v>4892</v>
      </c>
      <c r="U398" s="184">
        <v>6293.37</v>
      </c>
      <c r="V398" s="184"/>
      <c r="W398" s="256" t="s">
        <v>2897</v>
      </c>
      <c r="X398" s="257"/>
      <c r="Y398" s="258" t="s">
        <v>3748</v>
      </c>
      <c r="Z398" s="193">
        <v>0.99946451583174045</v>
      </c>
    </row>
    <row r="399" spans="1:26" x14ac:dyDescent="0.25">
      <c r="A399" s="189">
        <v>41387</v>
      </c>
      <c r="B399" s="189" t="s">
        <v>3614</v>
      </c>
      <c r="C399" s="190" t="s">
        <v>57</v>
      </c>
      <c r="D399" s="253" t="s">
        <v>3601</v>
      </c>
      <c r="E399" s="190" t="s">
        <v>3772</v>
      </c>
      <c r="F399" s="188"/>
      <c r="G399" s="188"/>
      <c r="H399" s="180" t="s">
        <v>2938</v>
      </c>
      <c r="I399" s="255" t="s">
        <v>3773</v>
      </c>
      <c r="J399" s="180"/>
      <c r="K399" s="180">
        <v>301649</v>
      </c>
      <c r="L399" s="188" t="s">
        <v>3774</v>
      </c>
      <c r="M399" s="180" t="s">
        <v>57</v>
      </c>
      <c r="N399" s="184"/>
      <c r="O399" s="191"/>
      <c r="P399" s="180" t="s">
        <v>223</v>
      </c>
      <c r="Q399" s="180" t="s">
        <v>16</v>
      </c>
      <c r="R399" s="184">
        <v>8929.2099999999991</v>
      </c>
      <c r="S399" s="184">
        <v>9820</v>
      </c>
      <c r="T399" s="184">
        <v>7635</v>
      </c>
      <c r="U399" s="184">
        <v>30000</v>
      </c>
      <c r="V399" s="184"/>
      <c r="W399" s="256" t="s">
        <v>2897</v>
      </c>
      <c r="X399" s="257"/>
      <c r="Y399" s="258" t="s">
        <v>3748</v>
      </c>
      <c r="Z399" s="193">
        <v>0.32733333333333331</v>
      </c>
    </row>
    <row r="400" spans="1:26" x14ac:dyDescent="0.25">
      <c r="A400" s="189">
        <v>41388</v>
      </c>
      <c r="B400" s="189" t="s">
        <v>3614</v>
      </c>
      <c r="C400" s="190" t="s">
        <v>3775</v>
      </c>
      <c r="D400" s="253" t="e">
        <v>#VALUE!</v>
      </c>
      <c r="E400" s="190">
        <v>41719</v>
      </c>
      <c r="F400" s="188"/>
      <c r="G400" s="188"/>
      <c r="H400" s="180" t="s">
        <v>2894</v>
      </c>
      <c r="I400" s="255" t="s">
        <v>3776</v>
      </c>
      <c r="J400" s="180"/>
      <c r="K400" s="180">
        <v>336521</v>
      </c>
      <c r="L400" s="188" t="s">
        <v>3777</v>
      </c>
      <c r="M400" s="180" t="s">
        <v>57</v>
      </c>
      <c r="N400" s="184"/>
      <c r="O400" s="191"/>
      <c r="P400" s="180" t="s">
        <v>79</v>
      </c>
      <c r="Q400" s="180" t="s">
        <v>12</v>
      </c>
      <c r="R400" s="184">
        <v>422102.46</v>
      </c>
      <c r="S400" s="184">
        <v>0</v>
      </c>
      <c r="T400" s="184">
        <v>348796</v>
      </c>
      <c r="U400" s="184">
        <v>509852.71</v>
      </c>
      <c r="V400" s="184"/>
      <c r="W400" s="256" t="s">
        <v>2897</v>
      </c>
      <c r="X400" s="257"/>
      <c r="Y400" s="258" t="s">
        <v>3748</v>
      </c>
      <c r="Z400" s="193" t="s">
        <v>57</v>
      </c>
    </row>
    <row r="401" spans="1:26" x14ac:dyDescent="0.25">
      <c r="A401" s="189">
        <v>41388</v>
      </c>
      <c r="B401" s="189" t="s">
        <v>3614</v>
      </c>
      <c r="C401" s="190">
        <v>41421</v>
      </c>
      <c r="D401" s="253" t="s">
        <v>3668</v>
      </c>
      <c r="E401" s="190"/>
      <c r="F401" s="188"/>
      <c r="G401" s="188"/>
      <c r="H401" s="180" t="s">
        <v>2921</v>
      </c>
      <c r="I401" s="255" t="s">
        <v>3778</v>
      </c>
      <c r="J401" s="180"/>
      <c r="K401" s="180">
        <v>310823</v>
      </c>
      <c r="L401" s="188" t="s">
        <v>3779</v>
      </c>
      <c r="M401" s="180" t="s">
        <v>57</v>
      </c>
      <c r="N401" s="184"/>
      <c r="O401" s="191"/>
      <c r="P401" s="180" t="s">
        <v>430</v>
      </c>
      <c r="Q401" s="180" t="s">
        <v>16</v>
      </c>
      <c r="R401" s="184">
        <v>128837.9</v>
      </c>
      <c r="S401" s="184">
        <v>141720</v>
      </c>
      <c r="T401" s="184">
        <v>110164</v>
      </c>
      <c r="U401" s="184">
        <v>141721.69</v>
      </c>
      <c r="V401" s="184"/>
      <c r="W401" s="256" t="s">
        <v>2897</v>
      </c>
      <c r="X401" s="257"/>
      <c r="Y401" s="258" t="s">
        <v>3748</v>
      </c>
      <c r="Z401" s="193">
        <v>0.99998807521981992</v>
      </c>
    </row>
    <row r="402" spans="1:26" x14ac:dyDescent="0.25">
      <c r="A402" s="189">
        <v>41388</v>
      </c>
      <c r="B402" s="189" t="s">
        <v>3614</v>
      </c>
      <c r="C402" s="190">
        <v>41400</v>
      </c>
      <c r="D402" s="253" t="s">
        <v>3668</v>
      </c>
      <c r="E402" s="190"/>
      <c r="F402" s="188"/>
      <c r="G402" s="188"/>
      <c r="H402" s="180" t="s">
        <v>2921</v>
      </c>
      <c r="I402" s="255" t="s">
        <v>3780</v>
      </c>
      <c r="J402" s="180"/>
      <c r="K402" s="180">
        <v>450193</v>
      </c>
      <c r="L402" s="188" t="s">
        <v>3781</v>
      </c>
      <c r="M402" s="180" t="s">
        <v>57</v>
      </c>
      <c r="N402" s="184"/>
      <c r="O402" s="191"/>
      <c r="P402" s="180" t="s">
        <v>3472</v>
      </c>
      <c r="Q402" s="180" t="s">
        <v>15</v>
      </c>
      <c r="R402" s="184">
        <v>92530.46</v>
      </c>
      <c r="S402" s="184">
        <v>0</v>
      </c>
      <c r="T402" s="184">
        <v>79119</v>
      </c>
      <c r="U402" s="184">
        <v>107033.81</v>
      </c>
      <c r="V402" s="184"/>
      <c r="W402" s="256" t="s">
        <v>2897</v>
      </c>
      <c r="X402" s="257"/>
      <c r="Y402" s="258" t="s">
        <v>3748</v>
      </c>
      <c r="Z402" s="193" t="s">
        <v>57</v>
      </c>
    </row>
    <row r="403" spans="1:26" x14ac:dyDescent="0.25">
      <c r="A403" s="189">
        <v>41388</v>
      </c>
      <c r="B403" s="189" t="s">
        <v>3614</v>
      </c>
      <c r="C403" s="190">
        <v>41400</v>
      </c>
      <c r="D403" s="253" t="s">
        <v>3668</v>
      </c>
      <c r="E403" s="190">
        <v>41541</v>
      </c>
      <c r="F403" s="188"/>
      <c r="G403" s="188"/>
      <c r="H403" s="180" t="s">
        <v>2921</v>
      </c>
      <c r="I403" s="255" t="s">
        <v>3782</v>
      </c>
      <c r="J403" s="180"/>
      <c r="K403" s="180">
        <v>495347</v>
      </c>
      <c r="L403" s="188" t="s">
        <v>3783</v>
      </c>
      <c r="M403" s="180" t="s">
        <v>57</v>
      </c>
      <c r="N403" s="184"/>
      <c r="O403" s="191"/>
      <c r="P403" s="180" t="s">
        <v>79</v>
      </c>
      <c r="Q403" s="180" t="s">
        <v>12</v>
      </c>
      <c r="R403" s="184">
        <v>25697.64</v>
      </c>
      <c r="S403" s="184">
        <v>0</v>
      </c>
      <c r="T403" s="184">
        <v>21973</v>
      </c>
      <c r="U403" s="184">
        <v>82658.009999999995</v>
      </c>
      <c r="V403" s="184"/>
      <c r="W403" s="256" t="s">
        <v>2897</v>
      </c>
      <c r="X403" s="257"/>
      <c r="Y403" s="258" t="s">
        <v>3748</v>
      </c>
      <c r="Z403" s="193" t="s">
        <v>57</v>
      </c>
    </row>
    <row r="404" spans="1:26" x14ac:dyDescent="0.25">
      <c r="A404" s="189">
        <v>41388</v>
      </c>
      <c r="B404" s="189" t="s">
        <v>3614</v>
      </c>
      <c r="C404" s="190">
        <v>41400</v>
      </c>
      <c r="D404" s="253" t="s">
        <v>3668</v>
      </c>
      <c r="E404" s="190"/>
      <c r="F404" s="188"/>
      <c r="G404" s="188"/>
      <c r="H404" s="180" t="s">
        <v>2921</v>
      </c>
      <c r="I404" s="255" t="s">
        <v>3784</v>
      </c>
      <c r="J404" s="180"/>
      <c r="K404" s="180">
        <v>459681</v>
      </c>
      <c r="L404" s="188" t="s">
        <v>3785</v>
      </c>
      <c r="M404" s="180" t="s">
        <v>57</v>
      </c>
      <c r="N404" s="184"/>
      <c r="O404" s="191"/>
      <c r="P404" s="180" t="s">
        <v>64</v>
      </c>
      <c r="Q404" s="180" t="s">
        <v>12</v>
      </c>
      <c r="R404" s="184">
        <v>63523.11</v>
      </c>
      <c r="S404" s="184">
        <v>7810</v>
      </c>
      <c r="T404" s="184">
        <v>54316</v>
      </c>
      <c r="U404" s="184">
        <v>78865.72</v>
      </c>
      <c r="V404" s="184"/>
      <c r="W404" s="256" t="s">
        <v>2897</v>
      </c>
      <c r="X404" s="257"/>
      <c r="Y404" s="258" t="s">
        <v>3748</v>
      </c>
      <c r="Z404" s="193">
        <v>9.9029083865588244E-2</v>
      </c>
    </row>
    <row r="405" spans="1:26" x14ac:dyDescent="0.25">
      <c r="A405" s="189">
        <v>41388</v>
      </c>
      <c r="B405" s="189" t="s">
        <v>3614</v>
      </c>
      <c r="C405" s="190">
        <v>41411</v>
      </c>
      <c r="D405" s="253" t="s">
        <v>3668</v>
      </c>
      <c r="E405" s="190"/>
      <c r="F405" s="188"/>
      <c r="G405" s="188"/>
      <c r="H405" s="180" t="s">
        <v>2921</v>
      </c>
      <c r="I405" s="255" t="s">
        <v>3786</v>
      </c>
      <c r="J405" s="180"/>
      <c r="K405" s="180">
        <v>482146</v>
      </c>
      <c r="L405" s="188" t="s">
        <v>3787</v>
      </c>
      <c r="M405" s="180" t="s">
        <v>57</v>
      </c>
      <c r="N405" s="184"/>
      <c r="O405" s="191"/>
      <c r="P405" s="180" t="s">
        <v>79</v>
      </c>
      <c r="Q405" s="180" t="s">
        <v>12</v>
      </c>
      <c r="R405" s="184">
        <v>22099.06</v>
      </c>
      <c r="S405" s="184">
        <v>0</v>
      </c>
      <c r="T405" s="184">
        <v>18896</v>
      </c>
      <c r="U405" s="184">
        <v>69491.47</v>
      </c>
      <c r="V405" s="184"/>
      <c r="W405" s="256" t="s">
        <v>2897</v>
      </c>
      <c r="X405" s="257"/>
      <c r="Y405" s="258" t="s">
        <v>3748</v>
      </c>
      <c r="Z405" s="193" t="s">
        <v>57</v>
      </c>
    </row>
    <row r="406" spans="1:26" x14ac:dyDescent="0.25">
      <c r="A406" s="189">
        <v>41388</v>
      </c>
      <c r="B406" s="189" t="s">
        <v>3614</v>
      </c>
      <c r="C406" s="190" t="s">
        <v>57</v>
      </c>
      <c r="D406" s="253" t="s">
        <v>3601</v>
      </c>
      <c r="E406" s="190">
        <v>41472</v>
      </c>
      <c r="F406" s="188"/>
      <c r="G406" s="188"/>
      <c r="H406" s="180" t="s">
        <v>2938</v>
      </c>
      <c r="I406" s="255" t="s">
        <v>3788</v>
      </c>
      <c r="J406" s="180"/>
      <c r="K406" s="180">
        <v>521817</v>
      </c>
      <c r="L406" s="188" t="s">
        <v>3789</v>
      </c>
      <c r="M406" s="180" t="s">
        <v>57</v>
      </c>
      <c r="N406" s="184"/>
      <c r="O406" s="191"/>
      <c r="P406" s="180" t="s">
        <v>67</v>
      </c>
      <c r="Q406" s="180" t="s">
        <v>14</v>
      </c>
      <c r="R406" s="184">
        <v>45031.98</v>
      </c>
      <c r="S406" s="184">
        <v>5000</v>
      </c>
      <c r="T406" s="184">
        <v>38505</v>
      </c>
      <c r="U406" s="184">
        <v>49535.18</v>
      </c>
      <c r="V406" s="184"/>
      <c r="W406" s="256" t="s">
        <v>2897</v>
      </c>
      <c r="X406" s="257"/>
      <c r="Y406" s="258" t="s">
        <v>3748</v>
      </c>
      <c r="Z406" s="193">
        <v>0.10093836340152594</v>
      </c>
    </row>
    <row r="407" spans="1:26" x14ac:dyDescent="0.25">
      <c r="A407" s="189">
        <v>41388</v>
      </c>
      <c r="B407" s="189" t="s">
        <v>3614</v>
      </c>
      <c r="C407" s="190" t="s">
        <v>57</v>
      </c>
      <c r="D407" s="253" t="s">
        <v>3601</v>
      </c>
      <c r="E407" s="190"/>
      <c r="F407" s="188"/>
      <c r="G407" s="188"/>
      <c r="H407" s="180" t="s">
        <v>2938</v>
      </c>
      <c r="I407" s="255" t="s">
        <v>3790</v>
      </c>
      <c r="J407" s="180"/>
      <c r="K407" s="180">
        <v>455198</v>
      </c>
      <c r="L407" s="188" t="s">
        <v>3791</v>
      </c>
      <c r="M407" s="180" t="s">
        <v>57</v>
      </c>
      <c r="N407" s="184"/>
      <c r="O407" s="191"/>
      <c r="P407" s="180" t="s">
        <v>67</v>
      </c>
      <c r="Q407" s="180" t="s">
        <v>14</v>
      </c>
      <c r="R407" s="184">
        <v>36451.160000000003</v>
      </c>
      <c r="S407" s="184">
        <v>40100</v>
      </c>
      <c r="T407" s="184">
        <v>31167.89</v>
      </c>
      <c r="U407" s="184">
        <v>40096.269999999997</v>
      </c>
      <c r="V407" s="184"/>
      <c r="W407" s="256" t="s">
        <v>2897</v>
      </c>
      <c r="X407" s="257"/>
      <c r="Y407" s="258" t="s">
        <v>3748</v>
      </c>
      <c r="Z407" s="193">
        <v>1.0000930261094112</v>
      </c>
    </row>
    <row r="408" spans="1:26" x14ac:dyDescent="0.25">
      <c r="A408" s="189">
        <v>41388</v>
      </c>
      <c r="B408" s="189" t="s">
        <v>3614</v>
      </c>
      <c r="C408" s="190" t="s">
        <v>57</v>
      </c>
      <c r="D408" s="253" t="s">
        <v>3601</v>
      </c>
      <c r="E408" s="190"/>
      <c r="F408" s="188"/>
      <c r="G408" s="188"/>
      <c r="H408" s="180" t="s">
        <v>2938</v>
      </c>
      <c r="I408" s="255" t="s">
        <v>3792</v>
      </c>
      <c r="J408" s="180"/>
      <c r="K408" s="180">
        <v>415273</v>
      </c>
      <c r="L408" s="188" t="s">
        <v>3793</v>
      </c>
      <c r="M408" s="180" t="s">
        <v>57</v>
      </c>
      <c r="N408" s="184"/>
      <c r="O408" s="191"/>
      <c r="P408" s="180" t="s">
        <v>64</v>
      </c>
      <c r="Q408" s="180" t="s">
        <v>12</v>
      </c>
      <c r="R408" s="184">
        <v>21093.279999999999</v>
      </c>
      <c r="S408" s="184">
        <v>0</v>
      </c>
      <c r="T408" s="184">
        <v>18036</v>
      </c>
      <c r="U408" s="184">
        <v>32192.91</v>
      </c>
      <c r="V408" s="184"/>
      <c r="W408" s="256" t="s">
        <v>2897</v>
      </c>
      <c r="X408" s="257"/>
      <c r="Y408" s="258" t="s">
        <v>3748</v>
      </c>
      <c r="Z408" s="193" t="s">
        <v>57</v>
      </c>
    </row>
    <row r="409" spans="1:26" x14ac:dyDescent="0.25">
      <c r="A409" s="189">
        <v>41388</v>
      </c>
      <c r="B409" s="189" t="s">
        <v>3614</v>
      </c>
      <c r="C409" s="190" t="s">
        <v>57</v>
      </c>
      <c r="D409" s="253" t="s">
        <v>3601</v>
      </c>
      <c r="E409" s="190"/>
      <c r="F409" s="188"/>
      <c r="G409" s="188"/>
      <c r="H409" s="180" t="s">
        <v>2938</v>
      </c>
      <c r="I409" s="255" t="s">
        <v>3794</v>
      </c>
      <c r="J409" s="180"/>
      <c r="K409" s="180">
        <v>576521</v>
      </c>
      <c r="L409" s="188" t="s">
        <v>3795</v>
      </c>
      <c r="M409" s="180" t="s">
        <v>57</v>
      </c>
      <c r="N409" s="184"/>
      <c r="O409" s="191"/>
      <c r="P409" s="180" t="s">
        <v>3472</v>
      </c>
      <c r="Q409" s="180" t="s">
        <v>15</v>
      </c>
      <c r="R409" s="184">
        <v>23907.119999999999</v>
      </c>
      <c r="S409" s="184">
        <v>26300</v>
      </c>
      <c r="T409" s="184">
        <v>20442</v>
      </c>
      <c r="U409" s="184">
        <v>26297.84</v>
      </c>
      <c r="V409" s="184"/>
      <c r="W409" s="256" t="s">
        <v>2897</v>
      </c>
      <c r="X409" s="257"/>
      <c r="Y409" s="258" t="s">
        <v>3748</v>
      </c>
      <c r="Z409" s="193">
        <v>1.0000821360233387</v>
      </c>
    </row>
    <row r="410" spans="1:26" x14ac:dyDescent="0.25">
      <c r="A410" s="189">
        <v>41388</v>
      </c>
      <c r="B410" s="189" t="s">
        <v>3614</v>
      </c>
      <c r="C410" s="190" t="s">
        <v>57</v>
      </c>
      <c r="D410" s="253" t="s">
        <v>3601</v>
      </c>
      <c r="E410" s="190"/>
      <c r="F410" s="188"/>
      <c r="G410" s="188"/>
      <c r="H410" s="180" t="s">
        <v>2938</v>
      </c>
      <c r="I410" s="255" t="s">
        <v>3796</v>
      </c>
      <c r="J410" s="180"/>
      <c r="K410" s="180">
        <v>521759</v>
      </c>
      <c r="L410" s="188" t="s">
        <v>3797</v>
      </c>
      <c r="M410" s="180" t="s">
        <v>57</v>
      </c>
      <c r="N410" s="184"/>
      <c r="O410" s="191"/>
      <c r="P410" s="180" t="s">
        <v>235</v>
      </c>
      <c r="Q410" s="180" t="s">
        <v>12</v>
      </c>
      <c r="R410" s="184">
        <v>23037.01</v>
      </c>
      <c r="S410" s="184">
        <v>0</v>
      </c>
      <c r="T410" s="184">
        <v>19698</v>
      </c>
      <c r="U410" s="184">
        <v>25340.71</v>
      </c>
      <c r="V410" s="184"/>
      <c r="W410" s="256" t="s">
        <v>2897</v>
      </c>
      <c r="X410" s="257"/>
      <c r="Y410" s="258" t="s">
        <v>3748</v>
      </c>
      <c r="Z410" s="193" t="s">
        <v>57</v>
      </c>
    </row>
    <row r="411" spans="1:26" x14ac:dyDescent="0.25">
      <c r="A411" s="189">
        <v>41388</v>
      </c>
      <c r="B411" s="189" t="s">
        <v>3614</v>
      </c>
      <c r="C411" s="190" t="s">
        <v>57</v>
      </c>
      <c r="D411" s="253" t="s">
        <v>3601</v>
      </c>
      <c r="E411" s="190"/>
      <c r="F411" s="188"/>
      <c r="G411" s="188"/>
      <c r="H411" s="180" t="s">
        <v>2938</v>
      </c>
      <c r="I411" s="255" t="s">
        <v>3798</v>
      </c>
      <c r="J411" s="180"/>
      <c r="K411" s="180">
        <v>504720</v>
      </c>
      <c r="L411" s="188" t="s">
        <v>3799</v>
      </c>
      <c r="M411" s="180" t="s">
        <v>57</v>
      </c>
      <c r="N411" s="184"/>
      <c r="O411" s="191"/>
      <c r="P411" s="180" t="s">
        <v>87</v>
      </c>
      <c r="Q411" s="180" t="s">
        <v>15</v>
      </c>
      <c r="R411" s="184">
        <v>18086.46</v>
      </c>
      <c r="S411" s="184">
        <v>0</v>
      </c>
      <c r="T411" s="184">
        <v>15464.99</v>
      </c>
      <c r="U411" s="184">
        <v>19895.11</v>
      </c>
      <c r="V411" s="184"/>
      <c r="W411" s="256" t="s">
        <v>2897</v>
      </c>
      <c r="X411" s="257"/>
      <c r="Y411" s="258" t="s">
        <v>3748</v>
      </c>
      <c r="Z411" s="193" t="s">
        <v>57</v>
      </c>
    </row>
    <row r="412" spans="1:26" x14ac:dyDescent="0.25">
      <c r="A412" s="189">
        <v>41388</v>
      </c>
      <c r="B412" s="189" t="s">
        <v>3614</v>
      </c>
      <c r="C412" s="190" t="s">
        <v>57</v>
      </c>
      <c r="D412" s="253" t="s">
        <v>3601</v>
      </c>
      <c r="E412" s="190"/>
      <c r="F412" s="188"/>
      <c r="G412" s="188"/>
      <c r="H412" s="180" t="s">
        <v>2938</v>
      </c>
      <c r="I412" s="255" t="s">
        <v>3800</v>
      </c>
      <c r="J412" s="180"/>
      <c r="K412" s="180">
        <v>522212</v>
      </c>
      <c r="L412" s="188" t="s">
        <v>3801</v>
      </c>
      <c r="M412" s="180" t="s">
        <v>57</v>
      </c>
      <c r="N412" s="184"/>
      <c r="O412" s="191"/>
      <c r="P412" s="180" t="s">
        <v>129</v>
      </c>
      <c r="Q412" s="180" t="s">
        <v>13</v>
      </c>
      <c r="R412" s="184">
        <v>9324.5</v>
      </c>
      <c r="S412" s="184">
        <v>9580</v>
      </c>
      <c r="T412" s="184">
        <v>7973</v>
      </c>
      <c r="U412" s="184">
        <v>10256.950000000001</v>
      </c>
      <c r="V412" s="184"/>
      <c r="W412" s="256" t="s">
        <v>2897</v>
      </c>
      <c r="X412" s="257"/>
      <c r="Y412" s="258" t="s">
        <v>3748</v>
      </c>
      <c r="Z412" s="193">
        <v>0.93400084820536311</v>
      </c>
    </row>
    <row r="413" spans="1:26" x14ac:dyDescent="0.25">
      <c r="A413" s="189">
        <v>41388</v>
      </c>
      <c r="B413" s="189" t="s">
        <v>3614</v>
      </c>
      <c r="C413" s="190" t="s">
        <v>57</v>
      </c>
      <c r="D413" s="253" t="s">
        <v>3601</v>
      </c>
      <c r="E413" s="190"/>
      <c r="F413" s="188"/>
      <c r="G413" s="188"/>
      <c r="H413" s="180" t="s">
        <v>2938</v>
      </c>
      <c r="I413" s="255" t="s">
        <v>3802</v>
      </c>
      <c r="J413" s="180"/>
      <c r="K413" s="180">
        <v>523195</v>
      </c>
      <c r="L413" s="188" t="s">
        <v>3803</v>
      </c>
      <c r="M413" s="180" t="s">
        <v>57</v>
      </c>
      <c r="N413" s="184"/>
      <c r="O413" s="191"/>
      <c r="P413" s="180" t="s">
        <v>129</v>
      </c>
      <c r="Q413" s="180" t="s">
        <v>13</v>
      </c>
      <c r="R413" s="184">
        <v>9098.7900000000009</v>
      </c>
      <c r="S413" s="184">
        <v>4350</v>
      </c>
      <c r="T413" s="184">
        <v>7780</v>
      </c>
      <c r="U413" s="184">
        <v>10008.67</v>
      </c>
      <c r="V413" s="184"/>
      <c r="W413" s="256" t="s">
        <v>2897</v>
      </c>
      <c r="X413" s="257"/>
      <c r="Y413" s="258" t="s">
        <v>3748</v>
      </c>
      <c r="Z413" s="193">
        <v>0.4346231817014648</v>
      </c>
    </row>
    <row r="414" spans="1:26" x14ac:dyDescent="0.25">
      <c r="A414" s="189">
        <v>41388</v>
      </c>
      <c r="B414" s="189" t="s">
        <v>3614</v>
      </c>
      <c r="C414" s="190" t="s">
        <v>57</v>
      </c>
      <c r="D414" s="253" t="s">
        <v>3601</v>
      </c>
      <c r="E414" s="190"/>
      <c r="F414" s="188"/>
      <c r="G414" s="188"/>
      <c r="H414" s="180" t="s">
        <v>2938</v>
      </c>
      <c r="I414" s="255" t="s">
        <v>3804</v>
      </c>
      <c r="J414" s="180"/>
      <c r="K414" s="180">
        <v>248947</v>
      </c>
      <c r="L414" s="188" t="s">
        <v>3805</v>
      </c>
      <c r="M414" s="180" t="s">
        <v>57</v>
      </c>
      <c r="N414" s="184"/>
      <c r="O414" s="191"/>
      <c r="P414" s="180" t="s">
        <v>60</v>
      </c>
      <c r="Q414" s="180" t="s">
        <v>12</v>
      </c>
      <c r="R414" s="184">
        <v>5101.3999999999996</v>
      </c>
      <c r="S414" s="184">
        <v>0</v>
      </c>
      <c r="T414" s="184">
        <v>4362</v>
      </c>
      <c r="U414" s="184">
        <v>7618</v>
      </c>
      <c r="V414" s="184"/>
      <c r="W414" s="256" t="s">
        <v>2897</v>
      </c>
      <c r="X414" s="257"/>
      <c r="Y414" s="258" t="s">
        <v>3748</v>
      </c>
      <c r="Z414" s="193" t="s">
        <v>57</v>
      </c>
    </row>
    <row r="415" spans="1:26" x14ac:dyDescent="0.25">
      <c r="A415" s="189">
        <v>41388</v>
      </c>
      <c r="B415" s="189" t="s">
        <v>3614</v>
      </c>
      <c r="C415" s="190" t="s">
        <v>57</v>
      </c>
      <c r="D415" s="253" t="s">
        <v>3601</v>
      </c>
      <c r="E415" s="190"/>
      <c r="F415" s="188"/>
      <c r="G415" s="188"/>
      <c r="H415" s="180" t="s">
        <v>2938</v>
      </c>
      <c r="I415" s="255" t="s">
        <v>3806</v>
      </c>
      <c r="J415" s="180"/>
      <c r="K415" s="180">
        <v>462371</v>
      </c>
      <c r="L415" s="188" t="s">
        <v>3807</v>
      </c>
      <c r="M415" s="180" t="s">
        <v>57</v>
      </c>
      <c r="N415" s="184"/>
      <c r="O415" s="191"/>
      <c r="P415" s="180" t="s">
        <v>60</v>
      </c>
      <c r="Q415" s="180" t="s">
        <v>12</v>
      </c>
      <c r="R415" s="184">
        <v>5379.75</v>
      </c>
      <c r="S415" s="184">
        <v>0</v>
      </c>
      <c r="T415" s="184">
        <v>4600</v>
      </c>
      <c r="U415" s="184">
        <v>5917.72</v>
      </c>
      <c r="V415" s="184"/>
      <c r="W415" s="256" t="s">
        <v>2897</v>
      </c>
      <c r="X415" s="257"/>
      <c r="Y415" s="258" t="s">
        <v>3748</v>
      </c>
      <c r="Z415" s="193" t="s">
        <v>57</v>
      </c>
    </row>
    <row r="416" spans="1:26" x14ac:dyDescent="0.25">
      <c r="A416" s="189">
        <v>41388</v>
      </c>
      <c r="B416" s="189" t="s">
        <v>3614</v>
      </c>
      <c r="C416" s="190" t="s">
        <v>57</v>
      </c>
      <c r="D416" s="253" t="s">
        <v>3601</v>
      </c>
      <c r="E416" s="190"/>
      <c r="F416" s="188"/>
      <c r="G416" s="188"/>
      <c r="H416" s="180" t="s">
        <v>2938</v>
      </c>
      <c r="I416" s="255" t="s">
        <v>3808</v>
      </c>
      <c r="J416" s="180"/>
      <c r="K416" s="180">
        <v>455199</v>
      </c>
      <c r="L416" s="188" t="s">
        <v>3809</v>
      </c>
      <c r="M416" s="180" t="s">
        <v>57</v>
      </c>
      <c r="N416" s="184"/>
      <c r="O416" s="191"/>
      <c r="P416" s="180" t="s">
        <v>67</v>
      </c>
      <c r="Q416" s="180" t="s">
        <v>14</v>
      </c>
      <c r="R416" s="184">
        <v>4023.11</v>
      </c>
      <c r="S416" s="184">
        <v>4430</v>
      </c>
      <c r="T416" s="184">
        <v>3440</v>
      </c>
      <c r="U416" s="184">
        <v>4425.43</v>
      </c>
      <c r="V416" s="184"/>
      <c r="W416" s="256" t="s">
        <v>2897</v>
      </c>
      <c r="X416" s="257"/>
      <c r="Y416" s="258" t="s">
        <v>3748</v>
      </c>
      <c r="Z416" s="193">
        <v>1.0010326680119219</v>
      </c>
    </row>
    <row r="417" spans="1:26" x14ac:dyDescent="0.25">
      <c r="A417" s="189">
        <v>41388</v>
      </c>
      <c r="B417" s="189" t="s">
        <v>3614</v>
      </c>
      <c r="C417" s="190" t="s">
        <v>57</v>
      </c>
      <c r="D417" s="253" t="s">
        <v>3601</v>
      </c>
      <c r="E417" s="190"/>
      <c r="F417" s="188"/>
      <c r="G417" s="188"/>
      <c r="H417" s="180" t="s">
        <v>2938</v>
      </c>
      <c r="I417" s="269" t="s">
        <v>3810</v>
      </c>
      <c r="J417" s="180"/>
      <c r="K417" s="180">
        <v>376462</v>
      </c>
      <c r="L417" s="188" t="s">
        <v>3811</v>
      </c>
      <c r="M417" s="180" t="s">
        <v>57</v>
      </c>
      <c r="N417" s="184"/>
      <c r="O417" s="191"/>
      <c r="P417" s="180" t="s">
        <v>67</v>
      </c>
      <c r="Q417" s="180" t="s">
        <v>14</v>
      </c>
      <c r="R417" s="184">
        <v>2669.99</v>
      </c>
      <c r="S417" s="184">
        <v>2940</v>
      </c>
      <c r="T417" s="184">
        <v>2283</v>
      </c>
      <c r="U417" s="184">
        <v>2936.99</v>
      </c>
      <c r="V417" s="184"/>
      <c r="W417" s="256" t="s">
        <v>2897</v>
      </c>
      <c r="X417" s="257"/>
      <c r="Y417" s="258" t="s">
        <v>3748</v>
      </c>
      <c r="Z417" s="193">
        <v>1.0010248587839932</v>
      </c>
    </row>
    <row r="418" spans="1:26" x14ac:dyDescent="0.25">
      <c r="A418" s="189">
        <v>41388</v>
      </c>
      <c r="B418" s="189" t="s">
        <v>3614</v>
      </c>
      <c r="C418" s="190" t="s">
        <v>57</v>
      </c>
      <c r="D418" s="253" t="s">
        <v>3601</v>
      </c>
      <c r="E418" s="190"/>
      <c r="F418" s="188"/>
      <c r="G418" s="188"/>
      <c r="H418" s="180" t="s">
        <v>2938</v>
      </c>
      <c r="I418" s="255" t="s">
        <v>3812</v>
      </c>
      <c r="J418" s="180"/>
      <c r="K418" s="180">
        <v>455186</v>
      </c>
      <c r="L418" s="188" t="s">
        <v>3813</v>
      </c>
      <c r="M418" s="180" t="s">
        <v>57</v>
      </c>
      <c r="N418" s="184"/>
      <c r="O418" s="191"/>
      <c r="P418" s="180" t="s">
        <v>67</v>
      </c>
      <c r="Q418" s="180" t="s">
        <v>14</v>
      </c>
      <c r="R418" s="184">
        <v>1268.1300000000001</v>
      </c>
      <c r="S418" s="184">
        <v>1390</v>
      </c>
      <c r="T418" s="184">
        <v>1084.33</v>
      </c>
      <c r="U418" s="184">
        <v>1394.95</v>
      </c>
      <c r="V418" s="184"/>
      <c r="W418" s="256" t="s">
        <v>2897</v>
      </c>
      <c r="X418" s="257"/>
      <c r="Y418" s="258" t="s">
        <v>3748</v>
      </c>
      <c r="Z418" s="193">
        <v>0.99645148571633391</v>
      </c>
    </row>
    <row r="419" spans="1:26" x14ac:dyDescent="0.25">
      <c r="A419" s="189">
        <v>41393</v>
      </c>
      <c r="B419" s="189" t="s">
        <v>3614</v>
      </c>
      <c r="C419" s="190" t="s">
        <v>3127</v>
      </c>
      <c r="D419" s="253" t="s">
        <v>3127</v>
      </c>
      <c r="E419" s="190"/>
      <c r="F419" s="188"/>
      <c r="G419" s="188"/>
      <c r="H419" s="180" t="s">
        <v>2921</v>
      </c>
      <c r="I419" s="255" t="s">
        <v>3814</v>
      </c>
      <c r="J419" s="180"/>
      <c r="K419" s="180">
        <v>450291</v>
      </c>
      <c r="L419" s="188" t="s">
        <v>3815</v>
      </c>
      <c r="M419" s="180" t="s">
        <v>57</v>
      </c>
      <c r="N419" s="184"/>
      <c r="O419" s="191"/>
      <c r="P419" s="180" t="s">
        <v>79</v>
      </c>
      <c r="Q419" s="180" t="s">
        <v>12</v>
      </c>
      <c r="R419" s="184">
        <v>61848.160000000003</v>
      </c>
      <c r="S419" s="184">
        <v>0</v>
      </c>
      <c r="T419" s="184">
        <v>51107</v>
      </c>
      <c r="U419" s="184">
        <v>113246.27</v>
      </c>
      <c r="V419" s="184"/>
      <c r="W419" s="256" t="s">
        <v>2903</v>
      </c>
      <c r="X419" s="257"/>
      <c r="Y419" s="258" t="s">
        <v>3748</v>
      </c>
      <c r="Z419" s="193" t="s">
        <v>57</v>
      </c>
    </row>
    <row r="420" spans="1:26" x14ac:dyDescent="0.25">
      <c r="A420" s="189">
        <v>41393</v>
      </c>
      <c r="B420" s="189" t="s">
        <v>3614</v>
      </c>
      <c r="C420" s="190" t="s">
        <v>57</v>
      </c>
      <c r="D420" s="253" t="s">
        <v>3601</v>
      </c>
      <c r="E420" s="190">
        <v>41607</v>
      </c>
      <c r="F420" s="188"/>
      <c r="G420" s="188"/>
      <c r="H420" s="180" t="s">
        <v>2938</v>
      </c>
      <c r="I420" s="255" t="s">
        <v>3816</v>
      </c>
      <c r="J420" s="180"/>
      <c r="K420" s="180">
        <v>341155</v>
      </c>
      <c r="L420" s="188" t="s">
        <v>3817</v>
      </c>
      <c r="M420" s="180" t="s">
        <v>57</v>
      </c>
      <c r="N420" s="184"/>
      <c r="O420" s="191"/>
      <c r="P420" s="180" t="s">
        <v>106</v>
      </c>
      <c r="Q420" s="180" t="s">
        <v>14</v>
      </c>
      <c r="R420" s="184">
        <v>19188.150000000001</v>
      </c>
      <c r="S420" s="184">
        <v>18820</v>
      </c>
      <c r="T420" s="184">
        <v>16407</v>
      </c>
      <c r="U420" s="184">
        <v>21106.97</v>
      </c>
      <c r="V420" s="184"/>
      <c r="W420" s="256" t="s">
        <v>2897</v>
      </c>
      <c r="X420" s="257"/>
      <c r="Y420" s="258" t="s">
        <v>3748</v>
      </c>
      <c r="Z420" s="193">
        <v>0.89164858812041703</v>
      </c>
    </row>
    <row r="421" spans="1:26" x14ac:dyDescent="0.25">
      <c r="A421" s="189">
        <v>41396</v>
      </c>
      <c r="B421" s="189" t="s">
        <v>3614</v>
      </c>
      <c r="C421" s="190">
        <v>41491</v>
      </c>
      <c r="D421" s="253" t="s">
        <v>3350</v>
      </c>
      <c r="E421" s="190"/>
      <c r="F421" s="188"/>
      <c r="G421" s="188"/>
      <c r="H421" s="180" t="s">
        <v>2921</v>
      </c>
      <c r="I421" s="255" t="s">
        <v>3818</v>
      </c>
      <c r="J421" s="180"/>
      <c r="K421" s="180">
        <v>322547</v>
      </c>
      <c r="L421" s="188" t="s">
        <v>3819</v>
      </c>
      <c r="M421" s="180" t="s">
        <v>57</v>
      </c>
      <c r="N421" s="184"/>
      <c r="O421" s="191"/>
      <c r="P421" s="180" t="s">
        <v>79</v>
      </c>
      <c r="Q421" s="180" t="s">
        <v>12</v>
      </c>
      <c r="R421" s="184">
        <v>68703.77</v>
      </c>
      <c r="S421" s="184">
        <v>3290</v>
      </c>
      <c r="T421" s="184">
        <v>56772</v>
      </c>
      <c r="U421" s="184">
        <v>104061.63</v>
      </c>
      <c r="V421" s="184"/>
      <c r="W421" s="256" t="s">
        <v>2897</v>
      </c>
      <c r="X421" s="257"/>
      <c r="Y421" s="258" t="s">
        <v>2898</v>
      </c>
      <c r="Z421" s="193">
        <v>3.1615879935764986E-2</v>
      </c>
    </row>
    <row r="422" spans="1:26" x14ac:dyDescent="0.25">
      <c r="A422" s="189">
        <v>41397</v>
      </c>
      <c r="B422" s="189" t="s">
        <v>3614</v>
      </c>
      <c r="C422" s="190">
        <v>41439</v>
      </c>
      <c r="D422" s="253" t="s">
        <v>3347</v>
      </c>
      <c r="E422" s="190"/>
      <c r="F422" s="188"/>
      <c r="G422" s="188"/>
      <c r="H422" s="180" t="s">
        <v>2921</v>
      </c>
      <c r="I422" s="255" t="s">
        <v>3820</v>
      </c>
      <c r="J422" s="180"/>
      <c r="K422" s="180">
        <v>276942</v>
      </c>
      <c r="L422" s="188" t="s">
        <v>3821</v>
      </c>
      <c r="M422" s="180" t="s">
        <v>57</v>
      </c>
      <c r="N422" s="184"/>
      <c r="O422" s="191"/>
      <c r="P422" s="180" t="s">
        <v>79</v>
      </c>
      <c r="Q422" s="180" t="s">
        <v>12</v>
      </c>
      <c r="R422" s="184">
        <v>4315.49</v>
      </c>
      <c r="S422" s="184">
        <v>13800</v>
      </c>
      <c r="T422" s="184">
        <v>56559</v>
      </c>
      <c r="U422" s="184">
        <v>119110.55</v>
      </c>
      <c r="V422" s="184"/>
      <c r="W422" s="256" t="s">
        <v>2897</v>
      </c>
      <c r="X422" s="257"/>
      <c r="Y422" s="258" t="s">
        <v>2898</v>
      </c>
      <c r="Z422" s="193">
        <v>0.11585875474506666</v>
      </c>
    </row>
    <row r="423" spans="1:26" x14ac:dyDescent="0.25">
      <c r="A423" s="189">
        <v>41397</v>
      </c>
      <c r="B423" s="189" t="s">
        <v>3614</v>
      </c>
      <c r="C423" s="190">
        <v>41421</v>
      </c>
      <c r="D423" s="253" t="s">
        <v>3668</v>
      </c>
      <c r="E423" s="190">
        <v>41607</v>
      </c>
      <c r="F423" s="188"/>
      <c r="G423" s="188"/>
      <c r="H423" s="180" t="s">
        <v>2921</v>
      </c>
      <c r="I423" s="255" t="s">
        <v>3822</v>
      </c>
      <c r="J423" s="180"/>
      <c r="K423" s="180">
        <v>450186</v>
      </c>
      <c r="L423" s="188" t="s">
        <v>3823</v>
      </c>
      <c r="M423" s="180" t="s">
        <v>57</v>
      </c>
      <c r="N423" s="184"/>
      <c r="O423" s="191"/>
      <c r="P423" s="180" t="s">
        <v>79</v>
      </c>
      <c r="Q423" s="180" t="s">
        <v>12</v>
      </c>
      <c r="R423" s="184">
        <v>72354.080000000002</v>
      </c>
      <c r="S423" s="184">
        <v>33900</v>
      </c>
      <c r="T423" s="184">
        <v>61867</v>
      </c>
      <c r="U423" s="184">
        <v>113828.08</v>
      </c>
      <c r="V423" s="184"/>
      <c r="W423" s="256" t="s">
        <v>2897</v>
      </c>
      <c r="X423" s="257"/>
      <c r="Y423" s="258" t="s">
        <v>2898</v>
      </c>
      <c r="Z423" s="193">
        <v>0.2978175508187435</v>
      </c>
    </row>
    <row r="424" spans="1:26" x14ac:dyDescent="0.25">
      <c r="A424" s="189">
        <v>41397</v>
      </c>
      <c r="B424" s="189" t="s">
        <v>3614</v>
      </c>
      <c r="C424" s="190">
        <v>41411</v>
      </c>
      <c r="D424" s="253" t="s">
        <v>3668</v>
      </c>
      <c r="E424" s="190"/>
      <c r="F424" s="188"/>
      <c r="G424" s="188"/>
      <c r="H424" s="180" t="s">
        <v>2921</v>
      </c>
      <c r="I424" s="255" t="s">
        <v>3824</v>
      </c>
      <c r="J424" s="180"/>
      <c r="K424" s="180">
        <v>382564</v>
      </c>
      <c r="L424" s="188" t="s">
        <v>3825</v>
      </c>
      <c r="M424" s="180" t="s">
        <v>57</v>
      </c>
      <c r="N424" s="184"/>
      <c r="O424" s="191"/>
      <c r="P424" s="180" t="s">
        <v>64</v>
      </c>
      <c r="Q424" s="180" t="s">
        <v>12</v>
      </c>
      <c r="R424" s="184">
        <v>58464.97</v>
      </c>
      <c r="S424" s="184">
        <v>0</v>
      </c>
      <c r="T424" s="184">
        <v>49991</v>
      </c>
      <c r="U424" s="184">
        <v>77383.87</v>
      </c>
      <c r="V424" s="184"/>
      <c r="W424" s="256" t="s">
        <v>2897</v>
      </c>
      <c r="X424" s="257"/>
      <c r="Y424" s="258" t="s">
        <v>2898</v>
      </c>
      <c r="Z424" s="193" t="s">
        <v>57</v>
      </c>
    </row>
    <row r="425" spans="1:26" x14ac:dyDescent="0.25">
      <c r="A425" s="189">
        <v>41397</v>
      </c>
      <c r="B425" s="189" t="s">
        <v>3614</v>
      </c>
      <c r="C425" s="190">
        <v>41411</v>
      </c>
      <c r="D425" s="253" t="s">
        <v>3668</v>
      </c>
      <c r="E425" s="190"/>
      <c r="F425" s="188"/>
      <c r="G425" s="188"/>
      <c r="H425" s="180" t="s">
        <v>2921</v>
      </c>
      <c r="I425" s="255" t="s">
        <v>3826</v>
      </c>
      <c r="J425" s="180"/>
      <c r="K425" s="180">
        <v>521700</v>
      </c>
      <c r="L425" s="188" t="s">
        <v>3827</v>
      </c>
      <c r="M425" s="180" t="s">
        <v>57</v>
      </c>
      <c r="N425" s="184"/>
      <c r="O425" s="191"/>
      <c r="P425" s="180" t="s">
        <v>67</v>
      </c>
      <c r="Q425" s="180" t="s">
        <v>14</v>
      </c>
      <c r="R425" s="184">
        <v>53872.31</v>
      </c>
      <c r="S425" s="184">
        <v>53280</v>
      </c>
      <c r="T425" s="184">
        <v>46064</v>
      </c>
      <c r="U425" s="184">
        <v>59259.54</v>
      </c>
      <c r="V425" s="184"/>
      <c r="W425" s="256" t="s">
        <v>2897</v>
      </c>
      <c r="X425" s="257"/>
      <c r="Y425" s="258" t="s">
        <v>2898</v>
      </c>
      <c r="Z425" s="193">
        <v>0.89909574053392916</v>
      </c>
    </row>
    <row r="426" spans="1:26" x14ac:dyDescent="0.25">
      <c r="A426" s="189">
        <v>41397</v>
      </c>
      <c r="B426" s="189" t="s">
        <v>3614</v>
      </c>
      <c r="C426" s="190">
        <v>41425</v>
      </c>
      <c r="D426" s="253" t="s">
        <v>3668</v>
      </c>
      <c r="E426" s="190">
        <v>41579</v>
      </c>
      <c r="F426" s="188"/>
      <c r="G426" s="188"/>
      <c r="H426" s="180" t="s">
        <v>2938</v>
      </c>
      <c r="I426" s="255" t="s">
        <v>3828</v>
      </c>
      <c r="J426" s="180"/>
      <c r="K426" s="180">
        <v>266529</v>
      </c>
      <c r="L426" s="188" t="s">
        <v>3829</v>
      </c>
      <c r="M426" s="180" t="s">
        <v>57</v>
      </c>
      <c r="N426" s="184"/>
      <c r="O426" s="191"/>
      <c r="P426" s="180" t="s">
        <v>60</v>
      </c>
      <c r="Q426" s="180" t="s">
        <v>12</v>
      </c>
      <c r="R426" s="184">
        <v>2876.99</v>
      </c>
      <c r="S426" s="184">
        <v>0</v>
      </c>
      <c r="T426" s="184">
        <v>9911</v>
      </c>
      <c r="U426" s="184">
        <v>20910</v>
      </c>
      <c r="V426" s="184"/>
      <c r="W426" s="256" t="s">
        <v>2897</v>
      </c>
      <c r="X426" s="257"/>
      <c r="Y426" s="258" t="s">
        <v>2898</v>
      </c>
      <c r="Z426" s="193" t="s">
        <v>57</v>
      </c>
    </row>
    <row r="427" spans="1:26" x14ac:dyDescent="0.25">
      <c r="A427" s="189">
        <v>41397</v>
      </c>
      <c r="B427" s="189" t="s">
        <v>3614</v>
      </c>
      <c r="C427" s="190" t="s">
        <v>57</v>
      </c>
      <c r="D427" s="253" t="s">
        <v>3668</v>
      </c>
      <c r="E427" s="190"/>
      <c r="F427" s="188"/>
      <c r="G427" s="188"/>
      <c r="H427" s="180" t="s">
        <v>2938</v>
      </c>
      <c r="I427" s="255" t="s">
        <v>3830</v>
      </c>
      <c r="J427" s="180"/>
      <c r="K427" s="180">
        <v>512522</v>
      </c>
      <c r="L427" s="188" t="s">
        <v>3831</v>
      </c>
      <c r="M427" s="180" t="s">
        <v>57</v>
      </c>
      <c r="N427" s="184"/>
      <c r="O427" s="191"/>
      <c r="P427" s="180" t="s">
        <v>64</v>
      </c>
      <c r="Q427" s="180" t="s">
        <v>12</v>
      </c>
      <c r="R427" s="184">
        <v>17561.36</v>
      </c>
      <c r="S427" s="184">
        <v>16140</v>
      </c>
      <c r="T427" s="184">
        <v>15016</v>
      </c>
      <c r="U427" s="184">
        <v>19317.5</v>
      </c>
      <c r="V427" s="184"/>
      <c r="W427" s="256" t="s">
        <v>2897</v>
      </c>
      <c r="X427" s="257"/>
      <c r="Y427" s="258" t="s">
        <v>2898</v>
      </c>
      <c r="Z427" s="193">
        <v>0.83551184159440917</v>
      </c>
    </row>
    <row r="428" spans="1:26" x14ac:dyDescent="0.25">
      <c r="A428" s="189">
        <v>41397</v>
      </c>
      <c r="B428" s="189" t="s">
        <v>3614</v>
      </c>
      <c r="C428" s="190" t="s">
        <v>57</v>
      </c>
      <c r="D428" s="253" t="s">
        <v>3668</v>
      </c>
      <c r="E428" s="190"/>
      <c r="F428" s="188"/>
      <c r="G428" s="188"/>
      <c r="H428" s="180" t="s">
        <v>2938</v>
      </c>
      <c r="I428" s="255" t="s">
        <v>3832</v>
      </c>
      <c r="J428" s="180"/>
      <c r="K428" s="180">
        <v>520558</v>
      </c>
      <c r="L428" s="188" t="s">
        <v>3833</v>
      </c>
      <c r="M428" s="180" t="s">
        <v>57</v>
      </c>
      <c r="N428" s="184"/>
      <c r="O428" s="191"/>
      <c r="P428" s="180" t="s">
        <v>87</v>
      </c>
      <c r="Q428" s="180" t="s">
        <v>15</v>
      </c>
      <c r="R428" s="184">
        <v>9243.81</v>
      </c>
      <c r="S428" s="184">
        <v>0</v>
      </c>
      <c r="T428" s="184">
        <v>7904</v>
      </c>
      <c r="U428" s="184">
        <v>10168.19</v>
      </c>
      <c r="V428" s="184"/>
      <c r="W428" s="256" t="s">
        <v>2897</v>
      </c>
      <c r="X428" s="257"/>
      <c r="Y428" s="258" t="s">
        <v>2898</v>
      </c>
      <c r="Z428" s="193" t="s">
        <v>57</v>
      </c>
    </row>
    <row r="429" spans="1:26" x14ac:dyDescent="0.25">
      <c r="A429" s="189">
        <v>41400</v>
      </c>
      <c r="B429" s="189" t="s">
        <v>3614</v>
      </c>
      <c r="C429" s="190">
        <v>41411</v>
      </c>
      <c r="D429" s="253" t="s">
        <v>3668</v>
      </c>
      <c r="E429" s="190"/>
      <c r="F429" s="188"/>
      <c r="G429" s="188"/>
      <c r="H429" s="180" t="s">
        <v>2921</v>
      </c>
      <c r="I429" s="255" t="s">
        <v>3834</v>
      </c>
      <c r="J429" s="180"/>
      <c r="K429" s="180">
        <v>363775</v>
      </c>
      <c r="L429" s="188" t="s">
        <v>3835</v>
      </c>
      <c r="M429" s="180" t="s">
        <v>57</v>
      </c>
      <c r="N429" s="184"/>
      <c r="O429" s="191"/>
      <c r="P429" s="180" t="s">
        <v>79</v>
      </c>
      <c r="Q429" s="180" t="s">
        <v>12</v>
      </c>
      <c r="R429" s="184">
        <v>74665.070000000007</v>
      </c>
      <c r="S429" s="184">
        <v>31350</v>
      </c>
      <c r="T429" s="184">
        <v>61698</v>
      </c>
      <c r="U429" s="184">
        <v>138249.18</v>
      </c>
      <c r="V429" s="184"/>
      <c r="W429" s="256" t="s">
        <v>2897</v>
      </c>
      <c r="X429" s="257"/>
      <c r="Y429" s="258" t="s">
        <v>2898</v>
      </c>
      <c r="Z429" s="193">
        <v>0.22676445531177836</v>
      </c>
    </row>
    <row r="430" spans="1:26" x14ac:dyDescent="0.25">
      <c r="A430" s="189">
        <v>41401</v>
      </c>
      <c r="B430" s="189" t="s">
        <v>3614</v>
      </c>
      <c r="C430" s="190" t="s">
        <v>57</v>
      </c>
      <c r="D430" s="253" t="s">
        <v>3668</v>
      </c>
      <c r="E430" s="190">
        <v>41726</v>
      </c>
      <c r="F430" s="188"/>
      <c r="G430" s="188"/>
      <c r="H430" s="180" t="s">
        <v>2938</v>
      </c>
      <c r="I430" s="255" t="s">
        <v>3836</v>
      </c>
      <c r="J430" s="180"/>
      <c r="K430" s="180">
        <v>367679</v>
      </c>
      <c r="L430" s="188" t="s">
        <v>3837</v>
      </c>
      <c r="M430" s="180" t="s">
        <v>57</v>
      </c>
      <c r="N430" s="184"/>
      <c r="O430" s="191"/>
      <c r="P430" s="180" t="s">
        <v>129</v>
      </c>
      <c r="Q430" s="180" t="s">
        <v>13</v>
      </c>
      <c r="R430" s="184">
        <v>3033.71</v>
      </c>
      <c r="S430" s="184">
        <v>10890</v>
      </c>
      <c r="T430" s="184">
        <v>29416</v>
      </c>
      <c r="U430" s="184">
        <v>40000</v>
      </c>
      <c r="V430" s="184"/>
      <c r="W430" s="256" t="s">
        <v>2897</v>
      </c>
      <c r="X430" s="257"/>
      <c r="Y430" s="258" t="s">
        <v>2898</v>
      </c>
      <c r="Z430" s="193">
        <v>0.27224999999999999</v>
      </c>
    </row>
    <row r="431" spans="1:26" x14ac:dyDescent="0.25">
      <c r="A431" s="189">
        <v>41401</v>
      </c>
      <c r="B431" s="189" t="s">
        <v>3614</v>
      </c>
      <c r="C431" s="190" t="s">
        <v>57</v>
      </c>
      <c r="D431" s="253" t="s">
        <v>3668</v>
      </c>
      <c r="E431" s="190"/>
      <c r="F431" s="188"/>
      <c r="G431" s="188"/>
      <c r="H431" s="180" t="s">
        <v>2938</v>
      </c>
      <c r="I431" s="255" t="s">
        <v>3838</v>
      </c>
      <c r="J431" s="180"/>
      <c r="K431" s="180">
        <v>427007</v>
      </c>
      <c r="L431" s="188" t="s">
        <v>3839</v>
      </c>
      <c r="M431" s="180" t="s">
        <v>57</v>
      </c>
      <c r="N431" s="184"/>
      <c r="O431" s="191"/>
      <c r="P431" s="180" t="s">
        <v>67</v>
      </c>
      <c r="Q431" s="180" t="s">
        <v>14</v>
      </c>
      <c r="R431" s="184">
        <v>7769.05</v>
      </c>
      <c r="S431" s="184">
        <v>8550</v>
      </c>
      <c r="T431" s="184">
        <v>6643</v>
      </c>
      <c r="U431" s="184">
        <v>8545.9599999999991</v>
      </c>
      <c r="V431" s="184"/>
      <c r="W431" s="256" t="s">
        <v>2897</v>
      </c>
      <c r="X431" s="257"/>
      <c r="Y431" s="258" t="s">
        <v>2898</v>
      </c>
      <c r="Z431" s="193">
        <v>1.0004727379954974</v>
      </c>
    </row>
    <row r="432" spans="1:26" x14ac:dyDescent="0.25">
      <c r="A432" s="189">
        <v>41401</v>
      </c>
      <c r="B432" s="189" t="s">
        <v>3614</v>
      </c>
      <c r="C432" s="190" t="s">
        <v>57</v>
      </c>
      <c r="D432" s="253" t="s">
        <v>3668</v>
      </c>
      <c r="E432" s="190"/>
      <c r="F432" s="188"/>
      <c r="G432" s="188"/>
      <c r="H432" s="180" t="s">
        <v>2938</v>
      </c>
      <c r="I432" s="255" t="s">
        <v>3840</v>
      </c>
      <c r="J432" s="180"/>
      <c r="K432" s="180">
        <v>470914</v>
      </c>
      <c r="L432" s="188" t="s">
        <v>3841</v>
      </c>
      <c r="M432" s="180" t="s">
        <v>57</v>
      </c>
      <c r="N432" s="184"/>
      <c r="O432" s="191"/>
      <c r="P432" s="180" t="s">
        <v>67</v>
      </c>
      <c r="Q432" s="180" t="s">
        <v>14</v>
      </c>
      <c r="R432" s="184">
        <v>4951.8500000000004</v>
      </c>
      <c r="S432" s="184">
        <v>5450</v>
      </c>
      <c r="T432" s="184">
        <v>4234.12</v>
      </c>
      <c r="U432" s="184">
        <v>5447.03</v>
      </c>
      <c r="V432" s="184"/>
      <c r="W432" s="256" t="s">
        <v>2897</v>
      </c>
      <c r="X432" s="257"/>
      <c r="Y432" s="258" t="s">
        <v>2898</v>
      </c>
      <c r="Z432" s="193">
        <v>1.0005452512653685</v>
      </c>
    </row>
    <row r="433" spans="1:26" x14ac:dyDescent="0.25">
      <c r="A433" s="189">
        <v>41401</v>
      </c>
      <c r="B433" s="189" t="s">
        <v>3614</v>
      </c>
      <c r="C433" s="190" t="s">
        <v>57</v>
      </c>
      <c r="D433" s="253" t="s">
        <v>3668</v>
      </c>
      <c r="E433" s="190"/>
      <c r="F433" s="188"/>
      <c r="G433" s="188"/>
      <c r="H433" s="180" t="s">
        <v>2938</v>
      </c>
      <c r="I433" s="255" t="s">
        <v>3842</v>
      </c>
      <c r="J433" s="180"/>
      <c r="K433" s="180">
        <v>427019</v>
      </c>
      <c r="L433" s="188" t="s">
        <v>3843</v>
      </c>
      <c r="M433" s="180" t="s">
        <v>57</v>
      </c>
      <c r="N433" s="184"/>
      <c r="O433" s="191"/>
      <c r="P433" s="180" t="s">
        <v>67</v>
      </c>
      <c r="Q433" s="180" t="s">
        <v>14</v>
      </c>
      <c r="R433" s="184">
        <v>4255.8500000000004</v>
      </c>
      <c r="S433" s="184">
        <v>4680</v>
      </c>
      <c r="T433" s="184">
        <v>3639</v>
      </c>
      <c r="U433" s="184">
        <v>4681.43</v>
      </c>
      <c r="V433" s="184"/>
      <c r="W433" s="256" t="s">
        <v>2897</v>
      </c>
      <c r="X433" s="257"/>
      <c r="Y433" s="258" t="s">
        <v>2898</v>
      </c>
      <c r="Z433" s="193">
        <v>0.99969453778012263</v>
      </c>
    </row>
    <row r="434" spans="1:26" x14ac:dyDescent="0.25">
      <c r="A434" s="189">
        <v>41401</v>
      </c>
      <c r="B434" s="189" t="s">
        <v>3614</v>
      </c>
      <c r="C434" s="190" t="s">
        <v>57</v>
      </c>
      <c r="D434" s="253" t="s">
        <v>3668</v>
      </c>
      <c r="E434" s="190"/>
      <c r="F434" s="188"/>
      <c r="G434" s="188"/>
      <c r="H434" s="180" t="s">
        <v>2938</v>
      </c>
      <c r="I434" s="255" t="s">
        <v>3844</v>
      </c>
      <c r="J434" s="180"/>
      <c r="K434" s="180">
        <v>434764</v>
      </c>
      <c r="L434" s="188" t="s">
        <v>3845</v>
      </c>
      <c r="M434" s="180" t="s">
        <v>57</v>
      </c>
      <c r="N434" s="184"/>
      <c r="O434" s="191"/>
      <c r="P434" s="180" t="s">
        <v>67</v>
      </c>
      <c r="Q434" s="180" t="s">
        <v>14</v>
      </c>
      <c r="R434" s="184">
        <v>923.91</v>
      </c>
      <c r="S434" s="184">
        <v>1020</v>
      </c>
      <c r="T434" s="184">
        <v>790</v>
      </c>
      <c r="U434" s="184">
        <v>1016.3</v>
      </c>
      <c r="V434" s="184"/>
      <c r="W434" s="256" t="s">
        <v>2897</v>
      </c>
      <c r="X434" s="257"/>
      <c r="Y434" s="258" t="s">
        <v>2898</v>
      </c>
      <c r="Z434" s="193">
        <v>1.0036406572862344</v>
      </c>
    </row>
    <row r="435" spans="1:26" x14ac:dyDescent="0.25">
      <c r="A435" s="189">
        <v>41403</v>
      </c>
      <c r="B435" s="189" t="s">
        <v>3614</v>
      </c>
      <c r="C435" s="190" t="s">
        <v>57</v>
      </c>
      <c r="D435" s="253" t="s">
        <v>3668</v>
      </c>
      <c r="E435" s="190"/>
      <c r="F435" s="188"/>
      <c r="G435" s="188"/>
      <c r="H435" s="180" t="s">
        <v>2938</v>
      </c>
      <c r="I435" s="255" t="s">
        <v>3846</v>
      </c>
      <c r="J435" s="180"/>
      <c r="K435" s="180">
        <v>513527</v>
      </c>
      <c r="L435" s="188" t="s">
        <v>3847</v>
      </c>
      <c r="M435" s="180" t="s">
        <v>57</v>
      </c>
      <c r="N435" s="184"/>
      <c r="O435" s="191"/>
      <c r="P435" s="180" t="s">
        <v>235</v>
      </c>
      <c r="Q435" s="180" t="s">
        <v>12</v>
      </c>
      <c r="R435" s="184">
        <v>21744.7</v>
      </c>
      <c r="S435" s="184">
        <v>12610</v>
      </c>
      <c r="T435" s="184">
        <v>18593</v>
      </c>
      <c r="U435" s="184">
        <v>23919.17</v>
      </c>
      <c r="V435" s="184"/>
      <c r="W435" s="256" t="s">
        <v>2897</v>
      </c>
      <c r="X435" s="257"/>
      <c r="Y435" s="258" t="s">
        <v>2898</v>
      </c>
      <c r="Z435" s="193">
        <v>0.52719220608407402</v>
      </c>
    </row>
    <row r="436" spans="1:26" x14ac:dyDescent="0.25">
      <c r="A436" s="189">
        <v>41403</v>
      </c>
      <c r="B436" s="189" t="s">
        <v>3614</v>
      </c>
      <c r="C436" s="190" t="s">
        <v>57</v>
      </c>
      <c r="D436" s="253" t="s">
        <v>3668</v>
      </c>
      <c r="E436" s="190"/>
      <c r="F436" s="188"/>
      <c r="G436" s="188"/>
      <c r="H436" s="180" t="s">
        <v>2938</v>
      </c>
      <c r="I436" s="255" t="s">
        <v>3848</v>
      </c>
      <c r="J436" s="180"/>
      <c r="K436" s="180">
        <v>525138</v>
      </c>
      <c r="L436" s="188" t="s">
        <v>3849</v>
      </c>
      <c r="M436" s="180" t="s">
        <v>57</v>
      </c>
      <c r="N436" s="184"/>
      <c r="O436" s="191"/>
      <c r="P436" s="180" t="s">
        <v>129</v>
      </c>
      <c r="Q436" s="180" t="s">
        <v>13</v>
      </c>
      <c r="R436" s="184">
        <v>18120</v>
      </c>
      <c r="S436" s="184">
        <v>2450</v>
      </c>
      <c r="T436" s="184">
        <v>15494</v>
      </c>
      <c r="U436" s="184">
        <v>19932.43</v>
      </c>
      <c r="V436" s="184"/>
      <c r="W436" s="256" t="s">
        <v>2897</v>
      </c>
      <c r="X436" s="257"/>
      <c r="Y436" s="258" t="s">
        <v>2898</v>
      </c>
      <c r="Z436" s="193">
        <v>0.1229152692371176</v>
      </c>
    </row>
    <row r="437" spans="1:26" x14ac:dyDescent="0.25">
      <c r="A437" s="189">
        <v>41403</v>
      </c>
      <c r="B437" s="189" t="s">
        <v>3614</v>
      </c>
      <c r="C437" s="190" t="s">
        <v>57</v>
      </c>
      <c r="D437" s="253" t="s">
        <v>3668</v>
      </c>
      <c r="E437" s="190"/>
      <c r="F437" s="188"/>
      <c r="G437" s="188"/>
      <c r="H437" s="180" t="s">
        <v>2938</v>
      </c>
      <c r="I437" s="255" t="s">
        <v>3850</v>
      </c>
      <c r="J437" s="180"/>
      <c r="K437" s="180">
        <v>470913</v>
      </c>
      <c r="L437" s="188" t="s">
        <v>3851</v>
      </c>
      <c r="M437" s="180" t="s">
        <v>57</v>
      </c>
      <c r="N437" s="184"/>
      <c r="O437" s="191"/>
      <c r="P437" s="180" t="s">
        <v>67</v>
      </c>
      <c r="Q437" s="180" t="s">
        <v>14</v>
      </c>
      <c r="R437" s="184">
        <v>3906.16</v>
      </c>
      <c r="S437" s="184">
        <v>4300</v>
      </c>
      <c r="T437" s="184">
        <v>3340</v>
      </c>
      <c r="U437" s="184">
        <v>4296.78</v>
      </c>
      <c r="V437" s="184"/>
      <c r="W437" s="256" t="s">
        <v>2897</v>
      </c>
      <c r="X437" s="257"/>
      <c r="Y437" s="258" t="s">
        <v>2898</v>
      </c>
      <c r="Z437" s="193">
        <v>1.0007493983866989</v>
      </c>
    </row>
    <row r="438" spans="1:26" x14ac:dyDescent="0.25">
      <c r="A438" s="189">
        <v>41403</v>
      </c>
      <c r="B438" s="189" t="s">
        <v>3614</v>
      </c>
      <c r="C438" s="190" t="s">
        <v>57</v>
      </c>
      <c r="D438" s="253" t="s">
        <v>3668</v>
      </c>
      <c r="E438" s="190"/>
      <c r="F438" s="188"/>
      <c r="G438" s="188"/>
      <c r="H438" s="180" t="s">
        <v>2938</v>
      </c>
      <c r="I438" s="255" t="s">
        <v>3852</v>
      </c>
      <c r="J438" s="180"/>
      <c r="K438" s="180">
        <v>455195</v>
      </c>
      <c r="L438" s="188" t="s">
        <v>3540</v>
      </c>
      <c r="M438" s="180" t="s">
        <v>57</v>
      </c>
      <c r="N438" s="184"/>
      <c r="O438" s="191"/>
      <c r="P438" s="180" t="s">
        <v>67</v>
      </c>
      <c r="Q438" s="180" t="s">
        <v>14</v>
      </c>
      <c r="R438" s="184">
        <v>2306.29</v>
      </c>
      <c r="S438" s="184">
        <v>2540</v>
      </c>
      <c r="T438" s="184">
        <v>1972.01</v>
      </c>
      <c r="U438" s="184">
        <v>2536.91</v>
      </c>
      <c r="V438" s="184"/>
      <c r="W438" s="256" t="s">
        <v>2897</v>
      </c>
      <c r="X438" s="257"/>
      <c r="Y438" s="258" t="s">
        <v>2898</v>
      </c>
      <c r="Z438" s="193">
        <v>1.0012180171941456</v>
      </c>
    </row>
    <row r="439" spans="1:26" x14ac:dyDescent="0.25">
      <c r="A439" s="189">
        <v>41404</v>
      </c>
      <c r="B439" s="189" t="s">
        <v>3614</v>
      </c>
      <c r="C439" s="190" t="s">
        <v>57</v>
      </c>
      <c r="D439" s="253" t="s">
        <v>3668</v>
      </c>
      <c r="E439" s="190"/>
      <c r="F439" s="188"/>
      <c r="G439" s="188"/>
      <c r="H439" s="180" t="s">
        <v>2938</v>
      </c>
      <c r="I439" s="255" t="s">
        <v>3853</v>
      </c>
      <c r="J439" s="180"/>
      <c r="K439" s="180">
        <v>521796</v>
      </c>
      <c r="L439" s="188" t="s">
        <v>3854</v>
      </c>
      <c r="M439" s="180" t="s">
        <v>57</v>
      </c>
      <c r="N439" s="184"/>
      <c r="O439" s="191"/>
      <c r="P439" s="180" t="s">
        <v>129</v>
      </c>
      <c r="Q439" s="180" t="s">
        <v>13</v>
      </c>
      <c r="R439" s="184">
        <v>24742.15</v>
      </c>
      <c r="S439" s="184">
        <v>2720</v>
      </c>
      <c r="T439" s="184">
        <v>21256</v>
      </c>
      <c r="U439" s="184">
        <v>27216.37</v>
      </c>
      <c r="V439" s="184"/>
      <c r="W439" s="256" t="s">
        <v>2897</v>
      </c>
      <c r="X439" s="257"/>
      <c r="Y439" s="258" t="s">
        <v>2898</v>
      </c>
      <c r="Z439" s="193">
        <v>9.9939852375610705E-2</v>
      </c>
    </row>
    <row r="440" spans="1:26" x14ac:dyDescent="0.25">
      <c r="A440" s="189">
        <v>41404</v>
      </c>
      <c r="B440" s="189" t="s">
        <v>3614</v>
      </c>
      <c r="C440" s="190" t="s">
        <v>57</v>
      </c>
      <c r="D440" s="253" t="s">
        <v>3668</v>
      </c>
      <c r="E440" s="190"/>
      <c r="F440" s="188"/>
      <c r="G440" s="188"/>
      <c r="H440" s="180" t="s">
        <v>2938</v>
      </c>
      <c r="I440" s="255" t="s">
        <v>3855</v>
      </c>
      <c r="J440" s="180"/>
      <c r="K440" s="180">
        <v>366609</v>
      </c>
      <c r="L440" s="188" t="s">
        <v>3419</v>
      </c>
      <c r="M440" s="180" t="s">
        <v>57</v>
      </c>
      <c r="N440" s="184"/>
      <c r="O440" s="191"/>
      <c r="P440" s="180" t="s">
        <v>106</v>
      </c>
      <c r="Q440" s="180" t="s">
        <v>14</v>
      </c>
      <c r="R440" s="184">
        <v>3384.56</v>
      </c>
      <c r="S440" s="184">
        <v>16430</v>
      </c>
      <c r="T440" s="184">
        <v>15046</v>
      </c>
      <c r="U440" s="184">
        <v>19356.09</v>
      </c>
      <c r="V440" s="184"/>
      <c r="W440" s="256" t="s">
        <v>2897</v>
      </c>
      <c r="X440" s="257"/>
      <c r="Y440" s="258" t="s">
        <v>2898</v>
      </c>
      <c r="Z440" s="193">
        <v>0.84882845657361583</v>
      </c>
    </row>
    <row r="441" spans="1:26" x14ac:dyDescent="0.25">
      <c r="A441" s="189">
        <v>41408</v>
      </c>
      <c r="B441" s="189" t="s">
        <v>3614</v>
      </c>
      <c r="C441" s="190" t="s">
        <v>57</v>
      </c>
      <c r="D441" s="253" t="s">
        <v>3668</v>
      </c>
      <c r="E441" s="190"/>
      <c r="F441" s="188"/>
      <c r="G441" s="188"/>
      <c r="H441" s="180" t="s">
        <v>2938</v>
      </c>
      <c r="I441" s="255" t="s">
        <v>3856</v>
      </c>
      <c r="J441" s="180"/>
      <c r="K441" s="180">
        <v>455181</v>
      </c>
      <c r="L441" s="188" t="s">
        <v>3857</v>
      </c>
      <c r="M441" s="180" t="s">
        <v>57</v>
      </c>
      <c r="N441" s="184"/>
      <c r="O441" s="191"/>
      <c r="P441" s="180" t="s">
        <v>67</v>
      </c>
      <c r="Q441" s="180" t="s">
        <v>14</v>
      </c>
      <c r="R441" s="184">
        <v>1598.59</v>
      </c>
      <c r="S441" s="184">
        <v>1760</v>
      </c>
      <c r="T441" s="184">
        <v>1366.89</v>
      </c>
      <c r="U441" s="184">
        <v>1758.45</v>
      </c>
      <c r="V441" s="184"/>
      <c r="W441" s="256" t="s">
        <v>2897</v>
      </c>
      <c r="X441" s="257"/>
      <c r="Y441" s="258" t="s">
        <v>2898</v>
      </c>
      <c r="Z441" s="193">
        <v>1.000881458102306</v>
      </c>
    </row>
    <row r="442" spans="1:26" x14ac:dyDescent="0.25">
      <c r="A442" s="189">
        <v>41408</v>
      </c>
      <c r="B442" s="189" t="s">
        <v>3614</v>
      </c>
      <c r="C442" s="190" t="s">
        <v>57</v>
      </c>
      <c r="D442" s="253" t="s">
        <v>3668</v>
      </c>
      <c r="E442" s="190"/>
      <c r="F442" s="188"/>
      <c r="G442" s="188"/>
      <c r="H442" s="180" t="s">
        <v>2938</v>
      </c>
      <c r="I442" s="255" t="s">
        <v>3858</v>
      </c>
      <c r="J442" s="180"/>
      <c r="K442" s="180">
        <v>404102</v>
      </c>
      <c r="L442" s="188" t="s">
        <v>3859</v>
      </c>
      <c r="M442" s="180" t="s">
        <v>57</v>
      </c>
      <c r="N442" s="184"/>
      <c r="O442" s="191"/>
      <c r="P442" s="180" t="s">
        <v>67</v>
      </c>
      <c r="Q442" s="180" t="s">
        <v>14</v>
      </c>
      <c r="R442" s="184">
        <v>1416.28</v>
      </c>
      <c r="S442" s="184">
        <v>1560</v>
      </c>
      <c r="T442" s="184">
        <v>1211</v>
      </c>
      <c r="U442" s="184">
        <v>1557.9</v>
      </c>
      <c r="V442" s="184"/>
      <c r="W442" s="256" t="s">
        <v>2897</v>
      </c>
      <c r="X442" s="257"/>
      <c r="Y442" s="258" t="s">
        <v>2898</v>
      </c>
      <c r="Z442" s="193">
        <v>1.0013479684190256</v>
      </c>
    </row>
    <row r="443" spans="1:26" x14ac:dyDescent="0.25">
      <c r="A443" s="189">
        <v>41409</v>
      </c>
      <c r="B443" s="189" t="s">
        <v>3614</v>
      </c>
      <c r="C443" s="190" t="s">
        <v>57</v>
      </c>
      <c r="D443" s="253" t="s">
        <v>3668</v>
      </c>
      <c r="E443" s="190"/>
      <c r="F443" s="188"/>
      <c r="G443" s="188"/>
      <c r="H443" s="180" t="s">
        <v>2938</v>
      </c>
      <c r="I443" s="255" t="s">
        <v>3860</v>
      </c>
      <c r="J443" s="180"/>
      <c r="K443" s="180">
        <v>455196</v>
      </c>
      <c r="L443" s="188" t="s">
        <v>3861</v>
      </c>
      <c r="M443" s="180" t="s">
        <v>57</v>
      </c>
      <c r="N443" s="184"/>
      <c r="O443" s="191"/>
      <c r="P443" s="180" t="s">
        <v>67</v>
      </c>
      <c r="Q443" s="180" t="s">
        <v>14</v>
      </c>
      <c r="R443" s="184">
        <v>19667.349999999999</v>
      </c>
      <c r="S443" s="184">
        <v>21630</v>
      </c>
      <c r="T443" s="184">
        <v>16816.740000000002</v>
      </c>
      <c r="U443" s="184">
        <v>21634.080000000002</v>
      </c>
      <c r="V443" s="184"/>
      <c r="W443" s="256" t="s">
        <v>2897</v>
      </c>
      <c r="X443" s="257"/>
      <c r="Y443" s="258" t="s">
        <v>2898</v>
      </c>
      <c r="Z443" s="193">
        <v>0.99981140866632634</v>
      </c>
    </row>
    <row r="444" spans="1:26" x14ac:dyDescent="0.25">
      <c r="A444" s="189">
        <v>41409</v>
      </c>
      <c r="B444" s="189" t="s">
        <v>3614</v>
      </c>
      <c r="C444" s="190" t="s">
        <v>57</v>
      </c>
      <c r="D444" s="253" t="s">
        <v>3668</v>
      </c>
      <c r="E444" s="190"/>
      <c r="F444" s="188"/>
      <c r="G444" s="188"/>
      <c r="H444" s="180" t="s">
        <v>3862</v>
      </c>
      <c r="I444" s="255" t="s">
        <v>3863</v>
      </c>
      <c r="J444" s="180"/>
      <c r="K444" s="180">
        <v>455200</v>
      </c>
      <c r="L444" s="188" t="s">
        <v>3864</v>
      </c>
      <c r="M444" s="180" t="s">
        <v>57</v>
      </c>
      <c r="N444" s="184"/>
      <c r="O444" s="191"/>
      <c r="P444" s="180" t="s">
        <v>67</v>
      </c>
      <c r="Q444" s="180" t="s">
        <v>14</v>
      </c>
      <c r="R444" s="184">
        <v>18181.2</v>
      </c>
      <c r="S444" s="184">
        <v>20000</v>
      </c>
      <c r="T444" s="184">
        <v>15546</v>
      </c>
      <c r="U444" s="184">
        <v>19999.32</v>
      </c>
      <c r="V444" s="184"/>
      <c r="W444" s="256" t="s">
        <v>2897</v>
      </c>
      <c r="X444" s="257"/>
      <c r="Y444" s="258" t="s">
        <v>2898</v>
      </c>
      <c r="Z444" s="193">
        <v>1.0000340011560394</v>
      </c>
    </row>
    <row r="445" spans="1:26" x14ac:dyDescent="0.25">
      <c r="A445" s="189">
        <v>41409</v>
      </c>
      <c r="B445" s="189" t="s">
        <v>3614</v>
      </c>
      <c r="C445" s="190" t="s">
        <v>57</v>
      </c>
      <c r="D445" s="253" t="s">
        <v>3668</v>
      </c>
      <c r="E445" s="190"/>
      <c r="F445" s="188"/>
      <c r="G445" s="188"/>
      <c r="H445" s="180" t="s">
        <v>2938</v>
      </c>
      <c r="I445" s="255" t="s">
        <v>3865</v>
      </c>
      <c r="J445" s="180"/>
      <c r="K445" s="180">
        <v>455188</v>
      </c>
      <c r="L445" s="188" t="s">
        <v>3866</v>
      </c>
      <c r="M445" s="180" t="s">
        <v>57</v>
      </c>
      <c r="N445" s="184"/>
      <c r="O445" s="191"/>
      <c r="P445" s="180" t="s">
        <v>67</v>
      </c>
      <c r="Q445" s="180" t="s">
        <v>14</v>
      </c>
      <c r="R445" s="184">
        <v>11799.85</v>
      </c>
      <c r="S445" s="184">
        <v>12980</v>
      </c>
      <c r="T445" s="184">
        <v>10089.57</v>
      </c>
      <c r="U445" s="184">
        <v>12979.84</v>
      </c>
      <c r="V445" s="184"/>
      <c r="W445" s="256" t="s">
        <v>2897</v>
      </c>
      <c r="X445" s="257"/>
      <c r="Y445" s="258" t="s">
        <v>2898</v>
      </c>
      <c r="Z445" s="193">
        <v>1.0000123268083427</v>
      </c>
    </row>
    <row r="446" spans="1:26" x14ac:dyDescent="0.25">
      <c r="A446" s="189">
        <v>41409</v>
      </c>
      <c r="B446" s="189" t="s">
        <v>3614</v>
      </c>
      <c r="C446" s="190" t="s">
        <v>57</v>
      </c>
      <c r="D446" s="253" t="s">
        <v>3668</v>
      </c>
      <c r="E446" s="190"/>
      <c r="F446" s="188"/>
      <c r="G446" s="188"/>
      <c r="H446" s="180" t="s">
        <v>2938</v>
      </c>
      <c r="I446" s="255" t="s">
        <v>3867</v>
      </c>
      <c r="J446" s="180"/>
      <c r="K446" s="180">
        <v>415176</v>
      </c>
      <c r="L446" s="188" t="s">
        <v>3868</v>
      </c>
      <c r="M446" s="180" t="s">
        <v>57</v>
      </c>
      <c r="N446" s="184"/>
      <c r="O446" s="191"/>
      <c r="P446" s="180" t="s">
        <v>67</v>
      </c>
      <c r="Q446" s="180" t="s">
        <v>14</v>
      </c>
      <c r="R446" s="184">
        <v>7705.92</v>
      </c>
      <c r="S446" s="184">
        <v>8480</v>
      </c>
      <c r="T446" s="184">
        <v>6589.02</v>
      </c>
      <c r="U446" s="184">
        <v>8476.52</v>
      </c>
      <c r="V446" s="184"/>
      <c r="W446" s="256" t="s">
        <v>2897</v>
      </c>
      <c r="X446" s="257"/>
      <c r="Y446" s="258" t="s">
        <v>2898</v>
      </c>
      <c r="Z446" s="193">
        <v>1.0004105458372068</v>
      </c>
    </row>
    <row r="447" spans="1:26" x14ac:dyDescent="0.25">
      <c r="A447" s="189">
        <v>41409</v>
      </c>
      <c r="B447" s="189" t="s">
        <v>3614</v>
      </c>
      <c r="C447" s="190" t="s">
        <v>57</v>
      </c>
      <c r="D447" s="253" t="s">
        <v>3668</v>
      </c>
      <c r="E447" s="190"/>
      <c r="F447" s="188"/>
      <c r="G447" s="188"/>
      <c r="H447" s="180" t="s">
        <v>2938</v>
      </c>
      <c r="I447" s="255" t="s">
        <v>3869</v>
      </c>
      <c r="J447" s="180"/>
      <c r="K447" s="180">
        <v>455179</v>
      </c>
      <c r="L447" s="188" t="s">
        <v>3870</v>
      </c>
      <c r="M447" s="180" t="s">
        <v>57</v>
      </c>
      <c r="N447" s="184"/>
      <c r="O447" s="191"/>
      <c r="P447" s="180" t="s">
        <v>67</v>
      </c>
      <c r="Q447" s="180" t="s">
        <v>14</v>
      </c>
      <c r="R447" s="184">
        <v>7225.3</v>
      </c>
      <c r="S447" s="184">
        <v>7950</v>
      </c>
      <c r="T447" s="184">
        <v>6178.06</v>
      </c>
      <c r="U447" s="184">
        <v>7947.83</v>
      </c>
      <c r="V447" s="184"/>
      <c r="W447" s="256" t="s">
        <v>2897</v>
      </c>
      <c r="X447" s="257"/>
      <c r="Y447" s="258" t="s">
        <v>2898</v>
      </c>
      <c r="Z447" s="193">
        <v>1.000273030500149</v>
      </c>
    </row>
    <row r="448" spans="1:26" x14ac:dyDescent="0.25">
      <c r="A448" s="189">
        <v>41409</v>
      </c>
      <c r="B448" s="189" t="s">
        <v>3614</v>
      </c>
      <c r="C448" s="190" t="s">
        <v>57</v>
      </c>
      <c r="D448" s="253" t="s">
        <v>3668</v>
      </c>
      <c r="E448" s="190"/>
      <c r="F448" s="188"/>
      <c r="G448" s="188"/>
      <c r="H448" s="180" t="s">
        <v>2938</v>
      </c>
      <c r="I448" s="255" t="s">
        <v>3871</v>
      </c>
      <c r="J448" s="180"/>
      <c r="K448" s="180">
        <v>427020</v>
      </c>
      <c r="L448" s="188" t="s">
        <v>3872</v>
      </c>
      <c r="M448" s="180" t="s">
        <v>57</v>
      </c>
      <c r="N448" s="184"/>
      <c r="O448" s="191"/>
      <c r="P448" s="180" t="s">
        <v>67</v>
      </c>
      <c r="Q448" s="180" t="s">
        <v>14</v>
      </c>
      <c r="R448" s="184">
        <v>5891.25</v>
      </c>
      <c r="S448" s="184">
        <v>6480</v>
      </c>
      <c r="T448" s="184">
        <v>5037.37</v>
      </c>
      <c r="U448" s="184">
        <v>6480.38</v>
      </c>
      <c r="V448" s="184"/>
      <c r="W448" s="256" t="s">
        <v>2897</v>
      </c>
      <c r="X448" s="257"/>
      <c r="Y448" s="258" t="s">
        <v>2898</v>
      </c>
      <c r="Z448" s="193">
        <v>0.99994136146337098</v>
      </c>
    </row>
    <row r="449" spans="1:26" x14ac:dyDescent="0.25">
      <c r="A449" s="189">
        <v>41411</v>
      </c>
      <c r="B449" s="189" t="s">
        <v>3614</v>
      </c>
      <c r="C449" s="190">
        <v>41421</v>
      </c>
      <c r="D449" s="253" t="s">
        <v>3668</v>
      </c>
      <c r="E449" s="190"/>
      <c r="F449" s="188"/>
      <c r="G449" s="188"/>
      <c r="H449" s="180" t="s">
        <v>2921</v>
      </c>
      <c r="I449" s="255" t="s">
        <v>3873</v>
      </c>
      <c r="J449" s="180"/>
      <c r="K449" s="180">
        <v>527863</v>
      </c>
      <c r="L449" s="188" t="s">
        <v>3874</v>
      </c>
      <c r="M449" s="180" t="s">
        <v>57</v>
      </c>
      <c r="N449" s="184"/>
      <c r="O449" s="191"/>
      <c r="P449" s="180" t="s">
        <v>79</v>
      </c>
      <c r="Q449" s="180" t="s">
        <v>12</v>
      </c>
      <c r="R449" s="184">
        <v>56078</v>
      </c>
      <c r="S449" s="184">
        <v>1460</v>
      </c>
      <c r="T449" s="184">
        <v>47950</v>
      </c>
      <c r="U449" s="184">
        <v>90333.1</v>
      </c>
      <c r="V449" s="184"/>
      <c r="W449" s="256" t="s">
        <v>2897</v>
      </c>
      <c r="X449" s="257"/>
      <c r="Y449" s="258" t="s">
        <v>2898</v>
      </c>
      <c r="Z449" s="193">
        <v>1.6162403371521621E-2</v>
      </c>
    </row>
    <row r="450" spans="1:26" x14ac:dyDescent="0.25">
      <c r="A450" s="189">
        <v>41411</v>
      </c>
      <c r="B450" s="189" t="s">
        <v>3614</v>
      </c>
      <c r="C450" s="190" t="s">
        <v>3127</v>
      </c>
      <c r="D450" s="253" t="s">
        <v>3127</v>
      </c>
      <c r="E450" s="190">
        <v>41568</v>
      </c>
      <c r="F450" s="188"/>
      <c r="G450" s="188"/>
      <c r="H450" s="180" t="s">
        <v>2921</v>
      </c>
      <c r="I450" s="255" t="s">
        <v>3875</v>
      </c>
      <c r="J450" s="180"/>
      <c r="K450" s="180">
        <v>493616</v>
      </c>
      <c r="L450" s="188" t="s">
        <v>3876</v>
      </c>
      <c r="M450" s="180" t="s">
        <v>57</v>
      </c>
      <c r="N450" s="184"/>
      <c r="O450" s="191"/>
      <c r="P450" s="180" t="s">
        <v>64</v>
      </c>
      <c r="Q450" s="180" t="s">
        <v>12</v>
      </c>
      <c r="R450" s="184">
        <v>36487.54</v>
      </c>
      <c r="S450" s="184">
        <v>0</v>
      </c>
      <c r="T450" s="184">
        <v>31199</v>
      </c>
      <c r="U450" s="184">
        <v>80000</v>
      </c>
      <c r="V450" s="184"/>
      <c r="W450" s="256" t="s">
        <v>2903</v>
      </c>
      <c r="X450" s="257"/>
      <c r="Y450" s="258" t="s">
        <v>2898</v>
      </c>
      <c r="Z450" s="193" t="s">
        <v>57</v>
      </c>
    </row>
    <row r="451" spans="1:26" x14ac:dyDescent="0.25">
      <c r="A451" s="189">
        <v>41411</v>
      </c>
      <c r="B451" s="189" t="s">
        <v>3614</v>
      </c>
      <c r="C451" s="190" t="s">
        <v>57</v>
      </c>
      <c r="D451" s="253" t="s">
        <v>3668</v>
      </c>
      <c r="E451" s="190"/>
      <c r="F451" s="188"/>
      <c r="G451" s="188"/>
      <c r="H451" s="180" t="s">
        <v>2938</v>
      </c>
      <c r="I451" s="255" t="s">
        <v>3877</v>
      </c>
      <c r="J451" s="180"/>
      <c r="K451" s="180">
        <v>530294</v>
      </c>
      <c r="L451" s="188" t="s">
        <v>3878</v>
      </c>
      <c r="M451" s="180" t="s">
        <v>57</v>
      </c>
      <c r="N451" s="184"/>
      <c r="O451" s="191"/>
      <c r="P451" s="180" t="s">
        <v>129</v>
      </c>
      <c r="Q451" s="180" t="s">
        <v>13</v>
      </c>
      <c r="R451" s="184">
        <v>11909.12</v>
      </c>
      <c r="S451" s="184">
        <v>7440</v>
      </c>
      <c r="T451" s="184">
        <v>10183</v>
      </c>
      <c r="U451" s="184">
        <v>13100.03</v>
      </c>
      <c r="V451" s="184"/>
      <c r="W451" s="256" t="s">
        <v>2897</v>
      </c>
      <c r="X451" s="257"/>
      <c r="Y451" s="258" t="s">
        <v>2898</v>
      </c>
      <c r="Z451" s="193">
        <v>0.56793763067718162</v>
      </c>
    </row>
    <row r="452" spans="1:26" x14ac:dyDescent="0.25">
      <c r="A452" s="189">
        <v>41411</v>
      </c>
      <c r="B452" s="189" t="s">
        <v>3614</v>
      </c>
      <c r="C452" s="190" t="s">
        <v>57</v>
      </c>
      <c r="D452" s="253" t="s">
        <v>3668</v>
      </c>
      <c r="E452" s="190"/>
      <c r="F452" s="188"/>
      <c r="G452" s="188"/>
      <c r="H452" s="180" t="s">
        <v>2938</v>
      </c>
      <c r="I452" s="255" t="s">
        <v>3879</v>
      </c>
      <c r="J452" s="180"/>
      <c r="K452" s="180">
        <v>546443</v>
      </c>
      <c r="L452" s="188" t="s">
        <v>3880</v>
      </c>
      <c r="M452" s="180" t="s">
        <v>57</v>
      </c>
      <c r="N452" s="184"/>
      <c r="O452" s="191"/>
      <c r="P452" s="180" t="s">
        <v>129</v>
      </c>
      <c r="Q452" s="180" t="s">
        <v>13</v>
      </c>
      <c r="R452" s="184">
        <v>10982.87</v>
      </c>
      <c r="S452" s="184">
        <v>6420</v>
      </c>
      <c r="T452" s="184">
        <v>9391</v>
      </c>
      <c r="U452" s="184">
        <v>12081.16</v>
      </c>
      <c r="V452" s="184"/>
      <c r="W452" s="256" t="s">
        <v>2897</v>
      </c>
      <c r="X452" s="257"/>
      <c r="Y452" s="258" t="s">
        <v>2898</v>
      </c>
      <c r="Z452" s="193">
        <v>0.53140592459664471</v>
      </c>
    </row>
    <row r="453" spans="1:26" x14ac:dyDescent="0.25">
      <c r="A453" s="189">
        <v>41411</v>
      </c>
      <c r="B453" s="189" t="s">
        <v>3614</v>
      </c>
      <c r="C453" s="190" t="s">
        <v>57</v>
      </c>
      <c r="D453" s="253" t="s">
        <v>3668</v>
      </c>
      <c r="E453" s="190"/>
      <c r="F453" s="188"/>
      <c r="G453" s="188"/>
      <c r="H453" s="180" t="s">
        <v>2938</v>
      </c>
      <c r="I453" s="255" t="s">
        <v>3881</v>
      </c>
      <c r="J453" s="180"/>
      <c r="K453" s="180">
        <v>521775</v>
      </c>
      <c r="L453" s="188" t="s">
        <v>3882</v>
      </c>
      <c r="M453" s="180" t="s">
        <v>57</v>
      </c>
      <c r="N453" s="184"/>
      <c r="O453" s="191"/>
      <c r="P453" s="180" t="s">
        <v>67</v>
      </c>
      <c r="Q453" s="180" t="s">
        <v>14</v>
      </c>
      <c r="R453" s="184">
        <v>8767.82</v>
      </c>
      <c r="S453" s="184">
        <v>9640</v>
      </c>
      <c r="T453" s="184">
        <v>7497</v>
      </c>
      <c r="U453" s="184">
        <v>9644.6</v>
      </c>
      <c r="V453" s="184"/>
      <c r="W453" s="256" t="s">
        <v>2897</v>
      </c>
      <c r="X453" s="257"/>
      <c r="Y453" s="258" t="s">
        <v>2898</v>
      </c>
      <c r="Z453" s="193">
        <v>0.99952304916740975</v>
      </c>
    </row>
    <row r="454" spans="1:26" x14ac:dyDescent="0.25">
      <c r="A454" s="189">
        <v>41416</v>
      </c>
      <c r="B454" s="189" t="s">
        <v>3614</v>
      </c>
      <c r="C454" s="190">
        <v>41429</v>
      </c>
      <c r="D454" s="253" t="s">
        <v>3347</v>
      </c>
      <c r="E454" s="190"/>
      <c r="F454" s="188"/>
      <c r="G454" s="188"/>
      <c r="H454" s="180" t="s">
        <v>2921</v>
      </c>
      <c r="I454" s="255" t="s">
        <v>3883</v>
      </c>
      <c r="J454" s="180"/>
      <c r="K454" s="180">
        <v>531394</v>
      </c>
      <c r="L454" s="188" t="s">
        <v>3884</v>
      </c>
      <c r="M454" s="180" t="s">
        <v>57</v>
      </c>
      <c r="N454" s="184"/>
      <c r="O454" s="191"/>
      <c r="P454" s="180" t="s">
        <v>79</v>
      </c>
      <c r="Q454" s="180" t="s">
        <v>12</v>
      </c>
      <c r="R454" s="184">
        <v>75548.009999999995</v>
      </c>
      <c r="S454" s="184">
        <v>9260</v>
      </c>
      <c r="T454" s="184">
        <v>64598</v>
      </c>
      <c r="U454" s="184">
        <v>145191.21</v>
      </c>
      <c r="V454" s="184"/>
      <c r="W454" s="256" t="s">
        <v>2897</v>
      </c>
      <c r="X454" s="257"/>
      <c r="Y454" s="258" t="s">
        <v>2898</v>
      </c>
      <c r="Z454" s="193">
        <v>6.3777965622023536E-2</v>
      </c>
    </row>
    <row r="455" spans="1:26" x14ac:dyDescent="0.25">
      <c r="A455" s="189">
        <v>41416</v>
      </c>
      <c r="B455" s="189" t="s">
        <v>3614</v>
      </c>
      <c r="C455" s="190" t="s">
        <v>57</v>
      </c>
      <c r="D455" s="253" t="s">
        <v>3668</v>
      </c>
      <c r="E455" s="190"/>
      <c r="F455" s="188"/>
      <c r="G455" s="188"/>
      <c r="H455" s="180" t="s">
        <v>2938</v>
      </c>
      <c r="I455" s="255" t="s">
        <v>3885</v>
      </c>
      <c r="J455" s="180"/>
      <c r="K455" s="180">
        <v>260748</v>
      </c>
      <c r="L455" s="188" t="s">
        <v>3886</v>
      </c>
      <c r="M455" s="180" t="s">
        <v>57</v>
      </c>
      <c r="N455" s="184"/>
      <c r="O455" s="191"/>
      <c r="P455" s="180" t="s">
        <v>232</v>
      </c>
      <c r="Q455" s="180" t="s">
        <v>14</v>
      </c>
      <c r="R455" s="184">
        <v>28089.29</v>
      </c>
      <c r="S455" s="184">
        <v>30900</v>
      </c>
      <c r="T455" s="184">
        <v>24018</v>
      </c>
      <c r="U455" s="184">
        <v>30898.22</v>
      </c>
      <c r="V455" s="184"/>
      <c r="W455" s="256" t="s">
        <v>2897</v>
      </c>
      <c r="X455" s="257"/>
      <c r="Y455" s="258" t="s">
        <v>2898</v>
      </c>
      <c r="Z455" s="193">
        <v>1.0000576084965411</v>
      </c>
    </row>
    <row r="456" spans="1:26" x14ac:dyDescent="0.25">
      <c r="A456" s="189">
        <v>41416</v>
      </c>
      <c r="B456" s="189" t="s">
        <v>3614</v>
      </c>
      <c r="C456" s="190" t="s">
        <v>57</v>
      </c>
      <c r="D456" s="253" t="s">
        <v>3668</v>
      </c>
      <c r="E456" s="190"/>
      <c r="F456" s="188"/>
      <c r="G456" s="188"/>
      <c r="H456" s="180" t="s">
        <v>2938</v>
      </c>
      <c r="I456" s="255" t="s">
        <v>3887</v>
      </c>
      <c r="J456" s="180"/>
      <c r="K456" s="180">
        <v>542605</v>
      </c>
      <c r="L456" s="188" t="s">
        <v>3888</v>
      </c>
      <c r="M456" s="180" t="s">
        <v>57</v>
      </c>
      <c r="N456" s="184"/>
      <c r="O456" s="191"/>
      <c r="P456" s="180" t="s">
        <v>129</v>
      </c>
      <c r="Q456" s="180" t="s">
        <v>13</v>
      </c>
      <c r="R456" s="184">
        <v>13435.33</v>
      </c>
      <c r="S456" s="184">
        <v>0</v>
      </c>
      <c r="T456" s="184">
        <v>11488</v>
      </c>
      <c r="U456" s="184">
        <v>14778.86</v>
      </c>
      <c r="V456" s="184"/>
      <c r="W456" s="256" t="s">
        <v>2897</v>
      </c>
      <c r="X456" s="257"/>
      <c r="Y456" s="258" t="s">
        <v>2898</v>
      </c>
      <c r="Z456" s="193" t="s">
        <v>57</v>
      </c>
    </row>
    <row r="457" spans="1:26" x14ac:dyDescent="0.25">
      <c r="A457" s="189">
        <v>41416</v>
      </c>
      <c r="B457" s="189" t="s">
        <v>3614</v>
      </c>
      <c r="C457" s="190" t="s">
        <v>57</v>
      </c>
      <c r="D457" s="253" t="s">
        <v>3668</v>
      </c>
      <c r="E457" s="190"/>
      <c r="F457" s="188"/>
      <c r="G457" s="188"/>
      <c r="H457" s="180" t="s">
        <v>2938</v>
      </c>
      <c r="I457" s="255" t="s">
        <v>3889</v>
      </c>
      <c r="J457" s="180"/>
      <c r="K457" s="180">
        <v>545665</v>
      </c>
      <c r="L457" s="188" t="s">
        <v>3890</v>
      </c>
      <c r="M457" s="180" t="s">
        <v>57</v>
      </c>
      <c r="N457" s="184"/>
      <c r="O457" s="191"/>
      <c r="P457" s="180" t="s">
        <v>129</v>
      </c>
      <c r="Q457" s="180" t="s">
        <v>13</v>
      </c>
      <c r="R457" s="184">
        <v>8489.4699999999993</v>
      </c>
      <c r="S457" s="184">
        <v>0</v>
      </c>
      <c r="T457" s="184">
        <v>7259</v>
      </c>
      <c r="U457" s="184">
        <v>9338.42</v>
      </c>
      <c r="V457" s="184"/>
      <c r="W457" s="256" t="s">
        <v>2897</v>
      </c>
      <c r="X457" s="257"/>
      <c r="Y457" s="258" t="s">
        <v>2898</v>
      </c>
      <c r="Z457" s="193" t="s">
        <v>57</v>
      </c>
    </row>
    <row r="458" spans="1:26" x14ac:dyDescent="0.25">
      <c r="A458" s="189">
        <v>41416</v>
      </c>
      <c r="B458" s="189" t="s">
        <v>3614</v>
      </c>
      <c r="C458" s="190" t="s">
        <v>57</v>
      </c>
      <c r="D458" s="253" t="s">
        <v>3668</v>
      </c>
      <c r="E458" s="190"/>
      <c r="F458" s="188"/>
      <c r="G458" s="188"/>
      <c r="H458" s="180" t="s">
        <v>2938</v>
      </c>
      <c r="I458" s="255" t="s">
        <v>3891</v>
      </c>
      <c r="J458" s="180"/>
      <c r="K458" s="180">
        <v>547433</v>
      </c>
      <c r="L458" s="188" t="s">
        <v>3892</v>
      </c>
      <c r="M458" s="180" t="s">
        <v>57</v>
      </c>
      <c r="N458" s="184"/>
      <c r="O458" s="191"/>
      <c r="P458" s="180" t="s">
        <v>235</v>
      </c>
      <c r="Q458" s="180" t="s">
        <v>12</v>
      </c>
      <c r="R458" s="184">
        <v>6440.49</v>
      </c>
      <c r="S458" s="184">
        <v>0</v>
      </c>
      <c r="T458" s="184">
        <v>5507</v>
      </c>
      <c r="U458" s="184">
        <v>7084.54</v>
      </c>
      <c r="V458" s="184"/>
      <c r="W458" s="256" t="s">
        <v>2897</v>
      </c>
      <c r="X458" s="257"/>
      <c r="Y458" s="258" t="s">
        <v>2898</v>
      </c>
      <c r="Z458" s="193" t="s">
        <v>57</v>
      </c>
    </row>
    <row r="459" spans="1:26" x14ac:dyDescent="0.25">
      <c r="A459" s="189">
        <v>41416</v>
      </c>
      <c r="B459" s="189" t="s">
        <v>3614</v>
      </c>
      <c r="C459" s="190" t="s">
        <v>57</v>
      </c>
      <c r="D459" s="253" t="s">
        <v>3668</v>
      </c>
      <c r="E459" s="190"/>
      <c r="F459" s="188"/>
      <c r="G459" s="188"/>
      <c r="H459" s="180" t="s">
        <v>2938</v>
      </c>
      <c r="I459" s="255" t="s">
        <v>3893</v>
      </c>
      <c r="J459" s="180"/>
      <c r="K459" s="180">
        <v>553351</v>
      </c>
      <c r="L459" s="188" t="s">
        <v>3894</v>
      </c>
      <c r="M459" s="180" t="s">
        <v>57</v>
      </c>
      <c r="N459" s="184"/>
      <c r="O459" s="191"/>
      <c r="P459" s="180" t="s">
        <v>67</v>
      </c>
      <c r="Q459" s="180" t="s">
        <v>14</v>
      </c>
      <c r="R459" s="184">
        <v>2338.44</v>
      </c>
      <c r="S459" s="184">
        <v>2570</v>
      </c>
      <c r="T459" s="184">
        <v>1999.5</v>
      </c>
      <c r="U459" s="184">
        <v>2572.2800000000002</v>
      </c>
      <c r="V459" s="184"/>
      <c r="W459" s="256" t="s">
        <v>2897</v>
      </c>
      <c r="X459" s="257"/>
      <c r="Y459" s="258" t="s">
        <v>2898</v>
      </c>
      <c r="Z459" s="193">
        <v>0.99911362682134131</v>
      </c>
    </row>
    <row r="460" spans="1:26" x14ac:dyDescent="0.25">
      <c r="A460" s="189">
        <v>41418</v>
      </c>
      <c r="B460" s="189" t="s">
        <v>3614</v>
      </c>
      <c r="C460" s="190" t="s">
        <v>57</v>
      </c>
      <c r="D460" s="253" t="s">
        <v>3668</v>
      </c>
      <c r="E460" s="190">
        <v>41604</v>
      </c>
      <c r="F460" s="188"/>
      <c r="G460" s="188"/>
      <c r="H460" s="180" t="s">
        <v>2938</v>
      </c>
      <c r="I460" s="255" t="s">
        <v>3895</v>
      </c>
      <c r="J460" s="180"/>
      <c r="K460" s="180">
        <v>488686</v>
      </c>
      <c r="L460" s="188" t="s">
        <v>3896</v>
      </c>
      <c r="M460" s="180" t="s">
        <v>57</v>
      </c>
      <c r="N460" s="184"/>
      <c r="O460" s="191"/>
      <c r="P460" s="180" t="s">
        <v>64</v>
      </c>
      <c r="Q460" s="180" t="s">
        <v>12</v>
      </c>
      <c r="R460" s="184">
        <v>27218.01</v>
      </c>
      <c r="S460" s="184">
        <v>0</v>
      </c>
      <c r="T460" s="184">
        <v>23273</v>
      </c>
      <c r="U460" s="184">
        <v>43000</v>
      </c>
      <c r="V460" s="184"/>
      <c r="W460" s="256" t="s">
        <v>2897</v>
      </c>
      <c r="X460" s="257"/>
      <c r="Y460" s="258" t="s">
        <v>2898</v>
      </c>
      <c r="Z460" s="193" t="s">
        <v>57</v>
      </c>
    </row>
    <row r="461" spans="1:26" x14ac:dyDescent="0.25">
      <c r="A461" s="189">
        <v>41422</v>
      </c>
      <c r="B461" s="189" t="s">
        <v>3614</v>
      </c>
      <c r="C461" s="190">
        <v>41429</v>
      </c>
      <c r="D461" s="253" t="s">
        <v>3347</v>
      </c>
      <c r="E461" s="190">
        <v>41568</v>
      </c>
      <c r="F461" s="188"/>
      <c r="G461" s="188"/>
      <c r="H461" s="180" t="s">
        <v>2921</v>
      </c>
      <c r="I461" s="255" t="s">
        <v>3897</v>
      </c>
      <c r="J461" s="180"/>
      <c r="K461" s="180">
        <v>521672</v>
      </c>
      <c r="L461" s="188" t="s">
        <v>3898</v>
      </c>
      <c r="M461" s="180" t="s">
        <v>57</v>
      </c>
      <c r="N461" s="184"/>
      <c r="O461" s="191"/>
      <c r="P461" s="180" t="s">
        <v>64</v>
      </c>
      <c r="Q461" s="180" t="s">
        <v>12</v>
      </c>
      <c r="R461" s="184">
        <v>56430.03</v>
      </c>
      <c r="S461" s="184">
        <v>0</v>
      </c>
      <c r="T461" s="184">
        <v>48251</v>
      </c>
      <c r="U461" s="184">
        <v>110000</v>
      </c>
      <c r="V461" s="184"/>
      <c r="W461" s="256" t="s">
        <v>2897</v>
      </c>
      <c r="X461" s="257"/>
      <c r="Y461" s="258" t="s">
        <v>2898</v>
      </c>
      <c r="Z461" s="193" t="s">
        <v>57</v>
      </c>
    </row>
    <row r="462" spans="1:26" x14ac:dyDescent="0.25">
      <c r="A462" s="189">
        <v>41422</v>
      </c>
      <c r="B462" s="189" t="s">
        <v>3614</v>
      </c>
      <c r="C462" s="190">
        <v>41429</v>
      </c>
      <c r="D462" s="253" t="s">
        <v>3347</v>
      </c>
      <c r="E462" s="190">
        <v>41694</v>
      </c>
      <c r="F462" s="188"/>
      <c r="G462" s="188"/>
      <c r="H462" s="180" t="s">
        <v>2921</v>
      </c>
      <c r="I462" s="255" t="s">
        <v>3899</v>
      </c>
      <c r="J462" s="180"/>
      <c r="K462" s="180">
        <v>512552</v>
      </c>
      <c r="L462" s="188" t="s">
        <v>3900</v>
      </c>
      <c r="M462" s="180" t="s">
        <v>57</v>
      </c>
      <c r="N462" s="184"/>
      <c r="O462" s="191"/>
      <c r="P462" s="180" t="s">
        <v>64</v>
      </c>
      <c r="Q462" s="180" t="s">
        <v>12</v>
      </c>
      <c r="R462" s="184">
        <v>43826.22</v>
      </c>
      <c r="S462" s="184">
        <v>0</v>
      </c>
      <c r="T462" s="184">
        <v>37474</v>
      </c>
      <c r="U462" s="184">
        <v>67000</v>
      </c>
      <c r="V462" s="184"/>
      <c r="W462" s="256" t="s">
        <v>2897</v>
      </c>
      <c r="X462" s="257"/>
      <c r="Y462" s="258" t="s">
        <v>2898</v>
      </c>
      <c r="Z462" s="193" t="s">
        <v>57</v>
      </c>
    </row>
    <row r="463" spans="1:26" x14ac:dyDescent="0.25">
      <c r="A463" s="189">
        <v>41430</v>
      </c>
      <c r="B463" s="189" t="s">
        <v>3614</v>
      </c>
      <c r="C463" s="190" t="s">
        <v>57</v>
      </c>
      <c r="D463" s="253" t="s">
        <v>3347</v>
      </c>
      <c r="E463" s="190"/>
      <c r="F463" s="188"/>
      <c r="G463" s="188"/>
      <c r="H463" s="180" t="s">
        <v>2938</v>
      </c>
      <c r="I463" s="255" t="s">
        <v>3901</v>
      </c>
      <c r="J463" s="180"/>
      <c r="K463" s="180">
        <v>452065</v>
      </c>
      <c r="L463" s="188" t="s">
        <v>3902</v>
      </c>
      <c r="M463" s="180" t="s">
        <v>57</v>
      </c>
      <c r="N463" s="184"/>
      <c r="O463" s="191"/>
      <c r="P463" s="180" t="s">
        <v>67</v>
      </c>
      <c r="Q463" s="180" t="s">
        <v>14</v>
      </c>
      <c r="R463" s="184">
        <v>803.52</v>
      </c>
      <c r="S463" s="184">
        <v>880</v>
      </c>
      <c r="T463" s="184">
        <v>687.06</v>
      </c>
      <c r="U463" s="184">
        <v>883.88</v>
      </c>
      <c r="V463" s="184"/>
      <c r="W463" s="256" t="s">
        <v>2897</v>
      </c>
      <c r="X463" s="257"/>
      <c r="Y463" s="258" t="s">
        <v>3198</v>
      </c>
      <c r="Z463" s="193">
        <v>0.99561026383671991</v>
      </c>
    </row>
    <row r="464" spans="1:26" x14ac:dyDescent="0.25">
      <c r="A464" s="189">
        <v>41431</v>
      </c>
      <c r="B464" s="189" t="s">
        <v>3614</v>
      </c>
      <c r="C464" s="190" t="s">
        <v>3127</v>
      </c>
      <c r="D464" s="253" t="s">
        <v>3127</v>
      </c>
      <c r="E464" s="190" t="s">
        <v>3903</v>
      </c>
      <c r="F464" s="188"/>
      <c r="G464" s="188"/>
      <c r="H464" s="180" t="s">
        <v>2921</v>
      </c>
      <c r="I464" s="255" t="s">
        <v>3904</v>
      </c>
      <c r="J464" s="180"/>
      <c r="K464" s="180">
        <v>521756</v>
      </c>
      <c r="L464" s="188" t="s">
        <v>3905</v>
      </c>
      <c r="M464" s="180" t="s">
        <v>57</v>
      </c>
      <c r="N464" s="184"/>
      <c r="O464" s="191"/>
      <c r="P464" s="180" t="s">
        <v>87</v>
      </c>
      <c r="Q464" s="180" t="s">
        <v>15</v>
      </c>
      <c r="R464" s="184">
        <v>85124.57</v>
      </c>
      <c r="S464" s="184">
        <v>0</v>
      </c>
      <c r="T464" s="184">
        <v>70341</v>
      </c>
      <c r="U464" s="184">
        <v>98887.32</v>
      </c>
      <c r="V464" s="184"/>
      <c r="W464" s="256" t="s">
        <v>2903</v>
      </c>
      <c r="X464" s="257"/>
      <c r="Y464" s="258" t="s">
        <v>3198</v>
      </c>
      <c r="Z464" s="193" t="s">
        <v>57</v>
      </c>
    </row>
    <row r="465" spans="1:26" x14ac:dyDescent="0.25">
      <c r="A465" s="189">
        <v>41431</v>
      </c>
      <c r="B465" s="189" t="s">
        <v>3614</v>
      </c>
      <c r="C465" s="190" t="s">
        <v>57</v>
      </c>
      <c r="D465" s="253" t="s">
        <v>3347</v>
      </c>
      <c r="E465" s="190"/>
      <c r="F465" s="188"/>
      <c r="G465" s="188"/>
      <c r="H465" s="180" t="s">
        <v>2938</v>
      </c>
      <c r="I465" s="255" t="s">
        <v>3906</v>
      </c>
      <c r="J465" s="180"/>
      <c r="K465" s="180">
        <v>455201</v>
      </c>
      <c r="L465" s="188" t="s">
        <v>3907</v>
      </c>
      <c r="M465" s="180" t="s">
        <v>57</v>
      </c>
      <c r="N465" s="184"/>
      <c r="O465" s="191"/>
      <c r="P465" s="180" t="s">
        <v>67</v>
      </c>
      <c r="Q465" s="180" t="s">
        <v>14</v>
      </c>
      <c r="R465" s="184">
        <v>27439.75</v>
      </c>
      <c r="S465" s="184">
        <v>30180</v>
      </c>
      <c r="T465" s="184">
        <v>23462.6</v>
      </c>
      <c r="U465" s="184">
        <v>30183.72</v>
      </c>
      <c r="V465" s="184"/>
      <c r="W465" s="256" t="s">
        <v>2897</v>
      </c>
      <c r="X465" s="257"/>
      <c r="Y465" s="258" t="s">
        <v>3198</v>
      </c>
      <c r="Z465" s="193">
        <v>0.99987675475388715</v>
      </c>
    </row>
    <row r="466" spans="1:26" x14ac:dyDescent="0.25">
      <c r="A466" s="189">
        <v>41431</v>
      </c>
      <c r="B466" s="189" t="s">
        <v>3614</v>
      </c>
      <c r="C466" s="190" t="s">
        <v>57</v>
      </c>
      <c r="D466" s="253" t="s">
        <v>3347</v>
      </c>
      <c r="E466" s="190"/>
      <c r="F466" s="188"/>
      <c r="G466" s="188"/>
      <c r="H466" s="180" t="s">
        <v>2938</v>
      </c>
      <c r="I466" s="255" t="s">
        <v>3908</v>
      </c>
      <c r="J466" s="180"/>
      <c r="K466" s="180">
        <v>470905</v>
      </c>
      <c r="L466" s="188" t="s">
        <v>3909</v>
      </c>
      <c r="M466" s="180" t="s">
        <v>57</v>
      </c>
      <c r="N466" s="184"/>
      <c r="O466" s="191"/>
      <c r="P466" s="180" t="s">
        <v>67</v>
      </c>
      <c r="Q466" s="180" t="s">
        <v>14</v>
      </c>
      <c r="R466" s="184">
        <v>12631</v>
      </c>
      <c r="S466" s="184">
        <v>13890</v>
      </c>
      <c r="T466" s="184">
        <v>10800.25</v>
      </c>
      <c r="U466" s="184">
        <v>13894.1</v>
      </c>
      <c r="V466" s="184"/>
      <c r="W466" s="256" t="s">
        <v>2897</v>
      </c>
      <c r="X466" s="257"/>
      <c r="Y466" s="258" t="s">
        <v>3198</v>
      </c>
      <c r="Z466" s="193">
        <v>0.99970491071749878</v>
      </c>
    </row>
    <row r="467" spans="1:26" x14ac:dyDescent="0.25">
      <c r="A467" s="189">
        <v>41431</v>
      </c>
      <c r="B467" s="189" t="s">
        <v>3614</v>
      </c>
      <c r="C467" s="190" t="s">
        <v>57</v>
      </c>
      <c r="D467" s="253" t="s">
        <v>3347</v>
      </c>
      <c r="E467" s="190"/>
      <c r="F467" s="188"/>
      <c r="G467" s="188"/>
      <c r="H467" s="180" t="s">
        <v>2938</v>
      </c>
      <c r="I467" s="255" t="s">
        <v>3910</v>
      </c>
      <c r="J467" s="180"/>
      <c r="K467" s="180">
        <v>452011</v>
      </c>
      <c r="L467" s="188" t="s">
        <v>3911</v>
      </c>
      <c r="M467" s="180" t="s">
        <v>57</v>
      </c>
      <c r="N467" s="184"/>
      <c r="O467" s="191"/>
      <c r="P467" s="180" t="s">
        <v>67</v>
      </c>
      <c r="Q467" s="180" t="s">
        <v>14</v>
      </c>
      <c r="R467" s="184">
        <v>11930.27</v>
      </c>
      <c r="S467" s="184">
        <v>13120</v>
      </c>
      <c r="T467" s="184">
        <v>10201.08</v>
      </c>
      <c r="U467" s="184">
        <v>13123.29</v>
      </c>
      <c r="V467" s="184"/>
      <c r="W467" s="256" t="s">
        <v>2897</v>
      </c>
      <c r="X467" s="257"/>
      <c r="Y467" s="258" t="s">
        <v>3198</v>
      </c>
      <c r="Z467" s="193">
        <v>0.99974930067079204</v>
      </c>
    </row>
    <row r="468" spans="1:26" x14ac:dyDescent="0.25">
      <c r="A468" s="189">
        <v>41431</v>
      </c>
      <c r="B468" s="189" t="s">
        <v>3614</v>
      </c>
      <c r="C468" s="190" t="s">
        <v>57</v>
      </c>
      <c r="D468" s="253" t="s">
        <v>3347</v>
      </c>
      <c r="E468" s="190"/>
      <c r="F468" s="188"/>
      <c r="G468" s="188"/>
      <c r="H468" s="180" t="s">
        <v>2938</v>
      </c>
      <c r="I468" s="255" t="s">
        <v>3912</v>
      </c>
      <c r="J468" s="180"/>
      <c r="K468" s="180">
        <v>452070</v>
      </c>
      <c r="L468" s="188" t="s">
        <v>3913</v>
      </c>
      <c r="M468" s="180" t="s">
        <v>57</v>
      </c>
      <c r="N468" s="184"/>
      <c r="O468" s="191"/>
      <c r="P468" s="180" t="s">
        <v>67</v>
      </c>
      <c r="Q468" s="180" t="s">
        <v>14</v>
      </c>
      <c r="R468" s="184">
        <v>7195.36</v>
      </c>
      <c r="S468" s="184">
        <v>7910</v>
      </c>
      <c r="T468" s="184">
        <v>6152.46</v>
      </c>
      <c r="U468" s="184">
        <v>7914</v>
      </c>
      <c r="V468" s="184"/>
      <c r="W468" s="256" t="s">
        <v>2897</v>
      </c>
      <c r="X468" s="257"/>
      <c r="Y468" s="258" t="s">
        <v>3198</v>
      </c>
      <c r="Z468" s="193">
        <v>0.99949456659085167</v>
      </c>
    </row>
    <row r="469" spans="1:26" x14ac:dyDescent="0.25">
      <c r="A469" s="189">
        <v>41431</v>
      </c>
      <c r="B469" s="189" t="s">
        <v>3614</v>
      </c>
      <c r="C469" s="190" t="s">
        <v>57</v>
      </c>
      <c r="D469" s="253" t="s">
        <v>3347</v>
      </c>
      <c r="E469" s="190"/>
      <c r="F469" s="188"/>
      <c r="G469" s="188"/>
      <c r="H469" s="180" t="s">
        <v>2938</v>
      </c>
      <c r="I469" s="255" t="s">
        <v>3914</v>
      </c>
      <c r="J469" s="180"/>
      <c r="K469" s="180">
        <v>427016</v>
      </c>
      <c r="L469" s="188" t="s">
        <v>3915</v>
      </c>
      <c r="M469" s="180" t="s">
        <v>57</v>
      </c>
      <c r="N469" s="184"/>
      <c r="O469" s="191"/>
      <c r="P469" s="180" t="s">
        <v>67</v>
      </c>
      <c r="Q469" s="180" t="s">
        <v>14</v>
      </c>
      <c r="R469" s="184">
        <v>5068.47</v>
      </c>
      <c r="S469" s="184">
        <v>5580</v>
      </c>
      <c r="T469" s="184">
        <v>4333.84</v>
      </c>
      <c r="U469" s="184">
        <v>5575.32</v>
      </c>
      <c r="V469" s="184"/>
      <c r="W469" s="256" t="s">
        <v>2897</v>
      </c>
      <c r="X469" s="257"/>
      <c r="Y469" s="258" t="s">
        <v>3198</v>
      </c>
      <c r="Z469" s="193">
        <v>1.0008394137018144</v>
      </c>
    </row>
    <row r="470" spans="1:26" x14ac:dyDescent="0.25">
      <c r="A470" s="189">
        <v>41431</v>
      </c>
      <c r="B470" s="189" t="s">
        <v>3614</v>
      </c>
      <c r="C470" s="190" t="s">
        <v>57</v>
      </c>
      <c r="D470" s="253" t="s">
        <v>3347</v>
      </c>
      <c r="E470" s="190"/>
      <c r="F470" s="188"/>
      <c r="G470" s="188"/>
      <c r="H470" s="180" t="s">
        <v>2938</v>
      </c>
      <c r="I470" s="255" t="s">
        <v>3916</v>
      </c>
      <c r="J470" s="180"/>
      <c r="K470" s="180">
        <v>455185</v>
      </c>
      <c r="L470" s="188" t="s">
        <v>3917</v>
      </c>
      <c r="M470" s="180" t="s">
        <v>57</v>
      </c>
      <c r="N470" s="184"/>
      <c r="O470" s="191"/>
      <c r="P470" s="180" t="s">
        <v>67</v>
      </c>
      <c r="Q470" s="180" t="s">
        <v>14</v>
      </c>
      <c r="R470" s="184">
        <v>1064.25</v>
      </c>
      <c r="S470" s="184">
        <v>1170</v>
      </c>
      <c r="T470" s="184">
        <v>910</v>
      </c>
      <c r="U470" s="184">
        <v>1170.68</v>
      </c>
      <c r="V470" s="184"/>
      <c r="W470" s="256" t="s">
        <v>2897</v>
      </c>
      <c r="X470" s="257"/>
      <c r="Y470" s="258" t="s">
        <v>3198</v>
      </c>
      <c r="Z470" s="193">
        <v>0.99941914101206131</v>
      </c>
    </row>
    <row r="471" spans="1:26" x14ac:dyDescent="0.25">
      <c r="A471" s="189">
        <v>41432</v>
      </c>
      <c r="B471" s="189" t="s">
        <v>3614</v>
      </c>
      <c r="C471" s="190" t="s">
        <v>57</v>
      </c>
      <c r="D471" s="253" t="s">
        <v>3347</v>
      </c>
      <c r="E471" s="190" t="s">
        <v>3918</v>
      </c>
      <c r="F471" s="188"/>
      <c r="G471" s="188"/>
      <c r="H471" s="180" t="s">
        <v>2938</v>
      </c>
      <c r="I471" s="255" t="s">
        <v>3919</v>
      </c>
      <c r="J471" s="180"/>
      <c r="K471" s="180">
        <v>508004</v>
      </c>
      <c r="L471" s="188" t="s">
        <v>3920</v>
      </c>
      <c r="M471" s="180" t="s">
        <v>57</v>
      </c>
      <c r="N471" s="184"/>
      <c r="O471" s="191"/>
      <c r="P471" s="180" t="s">
        <v>106</v>
      </c>
      <c r="Q471" s="180" t="s">
        <v>14</v>
      </c>
      <c r="R471" s="184">
        <v>14962.71</v>
      </c>
      <c r="S471" s="184">
        <v>15390</v>
      </c>
      <c r="T471" s="184">
        <v>12794</v>
      </c>
      <c r="U471" s="184">
        <v>32000</v>
      </c>
      <c r="V471" s="184"/>
      <c r="W471" s="256" t="s">
        <v>2897</v>
      </c>
      <c r="X471" s="257"/>
      <c r="Y471" s="258" t="s">
        <v>3198</v>
      </c>
      <c r="Z471" s="193">
        <v>0.48093750000000002</v>
      </c>
    </row>
    <row r="472" spans="1:26" x14ac:dyDescent="0.25">
      <c r="A472" s="189">
        <v>41436</v>
      </c>
      <c r="B472" s="189" t="s">
        <v>3614</v>
      </c>
      <c r="C472" s="190" t="s">
        <v>3127</v>
      </c>
      <c r="D472" s="253" t="s">
        <v>3127</v>
      </c>
      <c r="E472" s="190" t="s">
        <v>3921</v>
      </c>
      <c r="F472" s="188"/>
      <c r="G472" s="188"/>
      <c r="H472" s="180" t="s">
        <v>2921</v>
      </c>
      <c r="I472" s="255" t="s">
        <v>3922</v>
      </c>
      <c r="J472" s="180"/>
      <c r="K472" s="180">
        <v>388195</v>
      </c>
      <c r="L472" s="188" t="s">
        <v>3923</v>
      </c>
      <c r="M472" s="180" t="s">
        <v>57</v>
      </c>
      <c r="N472" s="184"/>
      <c r="O472" s="191"/>
      <c r="P472" s="180" t="s">
        <v>79</v>
      </c>
      <c r="Q472" s="180" t="s">
        <v>12</v>
      </c>
      <c r="R472" s="184">
        <v>68506.509999999995</v>
      </c>
      <c r="S472" s="184">
        <v>620</v>
      </c>
      <c r="T472" s="184">
        <v>56609</v>
      </c>
      <c r="U472" s="184">
        <v>122352.46</v>
      </c>
      <c r="V472" s="184">
        <v>154000</v>
      </c>
      <c r="W472" s="256" t="s">
        <v>2903</v>
      </c>
      <c r="X472" s="257"/>
      <c r="Y472" s="258" t="s">
        <v>3198</v>
      </c>
      <c r="Z472" s="193">
        <v>5.0673276205480461E-3</v>
      </c>
    </row>
    <row r="473" spans="1:26" x14ac:dyDescent="0.25">
      <c r="A473" s="189">
        <v>41438</v>
      </c>
      <c r="B473" s="189" t="s">
        <v>3614</v>
      </c>
      <c r="C473" s="190" t="s">
        <v>57</v>
      </c>
      <c r="D473" s="253" t="s">
        <v>3347</v>
      </c>
      <c r="E473" s="190"/>
      <c r="F473" s="188"/>
      <c r="G473" s="188"/>
      <c r="H473" s="180" t="s">
        <v>2938</v>
      </c>
      <c r="I473" s="255" t="s">
        <v>3924</v>
      </c>
      <c r="J473" s="180"/>
      <c r="K473" s="180">
        <v>534069</v>
      </c>
      <c r="L473" s="188" t="s">
        <v>3925</v>
      </c>
      <c r="M473" s="180" t="s">
        <v>57</v>
      </c>
      <c r="N473" s="184"/>
      <c r="O473" s="191"/>
      <c r="P473" s="180" t="s">
        <v>67</v>
      </c>
      <c r="Q473" s="180" t="s">
        <v>14</v>
      </c>
      <c r="R473" s="184">
        <v>9560.65</v>
      </c>
      <c r="S473" s="184">
        <v>10520</v>
      </c>
      <c r="T473" s="184">
        <v>8174.92</v>
      </c>
      <c r="U473" s="184">
        <v>10516.71</v>
      </c>
      <c r="V473" s="184"/>
      <c r="W473" s="256" t="s">
        <v>2897</v>
      </c>
      <c r="X473" s="257"/>
      <c r="Y473" s="258" t="s">
        <v>3198</v>
      </c>
      <c r="Z473" s="193">
        <v>1.0003128354780155</v>
      </c>
    </row>
    <row r="474" spans="1:26" x14ac:dyDescent="0.25">
      <c r="A474" s="189">
        <v>41438</v>
      </c>
      <c r="B474" s="189" t="s">
        <v>3614</v>
      </c>
      <c r="C474" s="190" t="s">
        <v>57</v>
      </c>
      <c r="D474" s="253" t="s">
        <v>3347</v>
      </c>
      <c r="E474" s="190"/>
      <c r="F474" s="188"/>
      <c r="G474" s="188"/>
      <c r="H474" s="180" t="s">
        <v>2938</v>
      </c>
      <c r="I474" s="255" t="s">
        <v>3926</v>
      </c>
      <c r="J474" s="180"/>
      <c r="K474" s="180">
        <v>534071</v>
      </c>
      <c r="L474" s="188" t="s">
        <v>3927</v>
      </c>
      <c r="M474" s="180" t="s">
        <v>57</v>
      </c>
      <c r="N474" s="184"/>
      <c r="O474" s="191"/>
      <c r="P474" s="180" t="s">
        <v>67</v>
      </c>
      <c r="Q474" s="180" t="s">
        <v>14</v>
      </c>
      <c r="R474" s="184">
        <v>3834.88</v>
      </c>
      <c r="S474" s="184">
        <v>4220</v>
      </c>
      <c r="T474" s="184">
        <v>3279.05</v>
      </c>
      <c r="U474" s="184">
        <v>4218.37</v>
      </c>
      <c r="V474" s="184"/>
      <c r="W474" s="256" t="s">
        <v>2897</v>
      </c>
      <c r="X474" s="257"/>
      <c r="Y474" s="258" t="s">
        <v>3198</v>
      </c>
      <c r="Z474" s="193">
        <v>1.0003864051754587</v>
      </c>
    </row>
    <row r="475" spans="1:26" x14ac:dyDescent="0.25">
      <c r="A475" s="189">
        <v>41442</v>
      </c>
      <c r="B475" s="189" t="s">
        <v>3614</v>
      </c>
      <c r="C475" s="190" t="s">
        <v>57</v>
      </c>
      <c r="D475" s="253" t="s">
        <v>3347</v>
      </c>
      <c r="E475" s="190"/>
      <c r="F475" s="188"/>
      <c r="G475" s="188"/>
      <c r="H475" s="180" t="s">
        <v>2938</v>
      </c>
      <c r="I475" s="255" t="s">
        <v>3928</v>
      </c>
      <c r="J475" s="180"/>
      <c r="K475" s="180">
        <v>534818</v>
      </c>
      <c r="L475" s="188" t="s">
        <v>3929</v>
      </c>
      <c r="M475" s="180" t="s">
        <v>57</v>
      </c>
      <c r="N475" s="184"/>
      <c r="O475" s="191"/>
      <c r="P475" s="180" t="s">
        <v>67</v>
      </c>
      <c r="Q475" s="180" t="s">
        <v>14</v>
      </c>
      <c r="R475" s="184">
        <v>6275.96</v>
      </c>
      <c r="S475" s="184">
        <v>6900</v>
      </c>
      <c r="T475" s="184">
        <v>5366.31</v>
      </c>
      <c r="U475" s="184">
        <v>7815</v>
      </c>
      <c r="V475" s="184"/>
      <c r="W475" s="256" t="s">
        <v>2897</v>
      </c>
      <c r="X475" s="257"/>
      <c r="Y475" s="258" t="s">
        <v>3198</v>
      </c>
      <c r="Z475" s="193">
        <v>0.88291746641074853</v>
      </c>
    </row>
    <row r="476" spans="1:26" x14ac:dyDescent="0.25">
      <c r="A476" s="189">
        <v>41442</v>
      </c>
      <c r="B476" s="189" t="s">
        <v>3614</v>
      </c>
      <c r="C476" s="190" t="s">
        <v>57</v>
      </c>
      <c r="D476" s="253" t="s">
        <v>3347</v>
      </c>
      <c r="E476" s="190"/>
      <c r="F476" s="188"/>
      <c r="G476" s="188"/>
      <c r="H476" s="180" t="s">
        <v>2938</v>
      </c>
      <c r="I476" s="255" t="s">
        <v>3930</v>
      </c>
      <c r="J476" s="180"/>
      <c r="K476" s="180">
        <v>534985</v>
      </c>
      <c r="L476" s="188" t="s">
        <v>3931</v>
      </c>
      <c r="M476" s="180" t="s">
        <v>57</v>
      </c>
      <c r="N476" s="184"/>
      <c r="O476" s="191"/>
      <c r="P476" s="180" t="s">
        <v>67</v>
      </c>
      <c r="Q476" s="180" t="s">
        <v>14</v>
      </c>
      <c r="R476" s="184">
        <v>3429</v>
      </c>
      <c r="S476" s="184">
        <v>3770</v>
      </c>
      <c r="T476" s="184">
        <v>2932.77</v>
      </c>
      <c r="U476" s="184">
        <v>3772.89</v>
      </c>
      <c r="V476" s="184"/>
      <c r="W476" s="256" t="s">
        <v>2897</v>
      </c>
      <c r="X476" s="257"/>
      <c r="Y476" s="258" t="s">
        <v>3198</v>
      </c>
      <c r="Z476" s="193">
        <v>0.99923400894274683</v>
      </c>
    </row>
    <row r="477" spans="1:26" x14ac:dyDescent="0.25">
      <c r="A477" s="189">
        <v>41442</v>
      </c>
      <c r="B477" s="189" t="s">
        <v>3614</v>
      </c>
      <c r="C477" s="190" t="s">
        <v>57</v>
      </c>
      <c r="D477" s="253" t="s">
        <v>3347</v>
      </c>
      <c r="E477" s="190"/>
      <c r="F477" s="188"/>
      <c r="G477" s="188"/>
      <c r="H477" s="180" t="s">
        <v>2938</v>
      </c>
      <c r="I477" s="255" t="s">
        <v>3932</v>
      </c>
      <c r="J477" s="180"/>
      <c r="K477" s="180">
        <v>533835</v>
      </c>
      <c r="L477" s="188" t="s">
        <v>3933</v>
      </c>
      <c r="M477" s="180" t="s">
        <v>57</v>
      </c>
      <c r="N477" s="184"/>
      <c r="O477" s="191"/>
      <c r="P477" s="180" t="s">
        <v>67</v>
      </c>
      <c r="Q477" s="180" t="s">
        <v>14</v>
      </c>
      <c r="R477" s="184">
        <v>1080.01</v>
      </c>
      <c r="S477" s="184">
        <v>1190</v>
      </c>
      <c r="T477" s="184">
        <v>923.47</v>
      </c>
      <c r="U477" s="184">
        <v>1188.01</v>
      </c>
      <c r="V477" s="184"/>
      <c r="W477" s="256" t="s">
        <v>2897</v>
      </c>
      <c r="X477" s="257"/>
      <c r="Y477" s="258" t="s">
        <v>3198</v>
      </c>
      <c r="Z477" s="193">
        <v>1.0016750700751678</v>
      </c>
    </row>
    <row r="478" spans="1:26" x14ac:dyDescent="0.25">
      <c r="A478" s="189">
        <v>41442</v>
      </c>
      <c r="B478" s="189" t="s">
        <v>3614</v>
      </c>
      <c r="C478" s="190" t="s">
        <v>57</v>
      </c>
      <c r="D478" s="253" t="s">
        <v>3347</v>
      </c>
      <c r="E478" s="190"/>
      <c r="F478" s="188"/>
      <c r="G478" s="188"/>
      <c r="H478" s="180" t="s">
        <v>2938</v>
      </c>
      <c r="I478" s="255" t="s">
        <v>3934</v>
      </c>
      <c r="J478" s="180"/>
      <c r="K478" s="180">
        <v>678035</v>
      </c>
      <c r="L478" s="188" t="s">
        <v>3935</v>
      </c>
      <c r="M478" s="180" t="s">
        <v>57</v>
      </c>
      <c r="N478" s="184"/>
      <c r="O478" s="191"/>
      <c r="P478" s="180" t="s">
        <v>67</v>
      </c>
      <c r="Q478" s="180" t="s">
        <v>14</v>
      </c>
      <c r="R478" s="184">
        <v>890.04</v>
      </c>
      <c r="S478" s="184">
        <v>980</v>
      </c>
      <c r="T478" s="184">
        <v>761.72</v>
      </c>
      <c r="U478" s="184">
        <v>979.92</v>
      </c>
      <c r="V478" s="184"/>
      <c r="W478" s="256" t="s">
        <v>2897</v>
      </c>
      <c r="X478" s="257"/>
      <c r="Y478" s="258" t="s">
        <v>3198</v>
      </c>
      <c r="Z478" s="193">
        <v>1.0000816393174954</v>
      </c>
    </row>
    <row r="479" spans="1:26" x14ac:dyDescent="0.25">
      <c r="A479" s="189">
        <v>41444</v>
      </c>
      <c r="B479" s="189" t="s">
        <v>3614</v>
      </c>
      <c r="C479" s="190" t="s">
        <v>57</v>
      </c>
      <c r="D479" s="253" t="s">
        <v>3347</v>
      </c>
      <c r="E479" s="190"/>
      <c r="F479" s="188"/>
      <c r="G479" s="188"/>
      <c r="H479" s="180" t="s">
        <v>2938</v>
      </c>
      <c r="I479" s="255" t="s">
        <v>3936</v>
      </c>
      <c r="J479" s="180"/>
      <c r="K479" s="180">
        <v>555012</v>
      </c>
      <c r="L479" s="188" t="s">
        <v>3937</v>
      </c>
      <c r="M479" s="180" t="s">
        <v>57</v>
      </c>
      <c r="N479" s="184"/>
      <c r="O479" s="191"/>
      <c r="P479" s="180" t="s">
        <v>235</v>
      </c>
      <c r="Q479" s="180" t="s">
        <v>12</v>
      </c>
      <c r="R479" s="184">
        <v>4901.42</v>
      </c>
      <c r="S479" s="184">
        <v>0</v>
      </c>
      <c r="T479" s="184">
        <v>4191</v>
      </c>
      <c r="U479" s="184">
        <v>5391.56</v>
      </c>
      <c r="V479" s="184"/>
      <c r="W479" s="256" t="s">
        <v>2897</v>
      </c>
      <c r="X479" s="257"/>
      <c r="Y479" s="258" t="s">
        <v>3198</v>
      </c>
      <c r="Z479" s="193" t="s">
        <v>57</v>
      </c>
    </row>
    <row r="480" spans="1:26" x14ac:dyDescent="0.25">
      <c r="A480" s="189">
        <v>41445</v>
      </c>
      <c r="B480" s="189" t="s">
        <v>3614</v>
      </c>
      <c r="C480" s="190" t="s">
        <v>57</v>
      </c>
      <c r="D480" s="253" t="s">
        <v>3347</v>
      </c>
      <c r="E480" s="190"/>
      <c r="F480" s="188"/>
      <c r="G480" s="188"/>
      <c r="H480" s="180" t="s">
        <v>2938</v>
      </c>
      <c r="I480" s="255" t="s">
        <v>3938</v>
      </c>
      <c r="J480" s="180"/>
      <c r="K480" s="180">
        <v>560333</v>
      </c>
      <c r="L480" s="188" t="s">
        <v>3939</v>
      </c>
      <c r="M480" s="180" t="s">
        <v>57</v>
      </c>
      <c r="N480" s="184"/>
      <c r="O480" s="191"/>
      <c r="P480" s="180" t="s">
        <v>129</v>
      </c>
      <c r="Q480" s="180" t="s">
        <v>13</v>
      </c>
      <c r="R480" s="184">
        <v>12279.86</v>
      </c>
      <c r="S480" s="184">
        <v>7850</v>
      </c>
      <c r="T480" s="184">
        <v>10500</v>
      </c>
      <c r="U480" s="184">
        <v>13507.84</v>
      </c>
      <c r="V480" s="184"/>
      <c r="W480" s="256" t="s">
        <v>2897</v>
      </c>
      <c r="X480" s="257"/>
      <c r="Y480" s="258" t="s">
        <v>3198</v>
      </c>
      <c r="Z480" s="193">
        <v>0.58114398749170848</v>
      </c>
    </row>
    <row r="481" spans="1:26" x14ac:dyDescent="0.25">
      <c r="A481" s="189">
        <v>41445</v>
      </c>
      <c r="B481" s="189" t="s">
        <v>3614</v>
      </c>
      <c r="C481" s="190" t="s">
        <v>57</v>
      </c>
      <c r="D481" s="253" t="s">
        <v>3347</v>
      </c>
      <c r="E481" s="190"/>
      <c r="F481" s="188"/>
      <c r="G481" s="188"/>
      <c r="H481" s="180" t="s">
        <v>2938</v>
      </c>
      <c r="I481" s="255" t="s">
        <v>3940</v>
      </c>
      <c r="J481" s="180"/>
      <c r="K481" s="180">
        <v>528638</v>
      </c>
      <c r="L481" s="188" t="s">
        <v>3941</v>
      </c>
      <c r="M481" s="180" t="s">
        <v>57</v>
      </c>
      <c r="N481" s="184"/>
      <c r="O481" s="191"/>
      <c r="P481" s="180" t="s">
        <v>67</v>
      </c>
      <c r="Q481" s="180" t="s">
        <v>14</v>
      </c>
      <c r="R481" s="184">
        <v>7400.66</v>
      </c>
      <c r="S481" s="184">
        <v>7810</v>
      </c>
      <c r="T481" s="184">
        <v>6328</v>
      </c>
      <c r="U481" s="184">
        <v>8140.73</v>
      </c>
      <c r="V481" s="184"/>
      <c r="W481" s="256" t="s">
        <v>2897</v>
      </c>
      <c r="X481" s="257"/>
      <c r="Y481" s="258" t="s">
        <v>3198</v>
      </c>
      <c r="Z481" s="193">
        <v>0.95937342228522504</v>
      </c>
    </row>
    <row r="482" spans="1:26" x14ac:dyDescent="0.25">
      <c r="A482" s="189">
        <v>41445</v>
      </c>
      <c r="B482" s="189" t="s">
        <v>3614</v>
      </c>
      <c r="C482" s="190" t="s">
        <v>57</v>
      </c>
      <c r="D482" s="253" t="s">
        <v>3347</v>
      </c>
      <c r="E482" s="190"/>
      <c r="F482" s="188"/>
      <c r="G482" s="188"/>
      <c r="H482" s="180" t="s">
        <v>2938</v>
      </c>
      <c r="I482" s="255" t="s">
        <v>3942</v>
      </c>
      <c r="J482" s="180"/>
      <c r="K482" s="180">
        <v>532981</v>
      </c>
      <c r="L482" s="188" t="s">
        <v>3943</v>
      </c>
      <c r="M482" s="180" t="s">
        <v>57</v>
      </c>
      <c r="N482" s="184"/>
      <c r="O482" s="191"/>
      <c r="P482" s="180" t="s">
        <v>67</v>
      </c>
      <c r="Q482" s="180" t="s">
        <v>14</v>
      </c>
      <c r="R482" s="184">
        <v>6610.14</v>
      </c>
      <c r="S482" s="184">
        <v>7270</v>
      </c>
      <c r="T482" s="184">
        <v>5652.06</v>
      </c>
      <c r="U482" s="184">
        <v>7271.15</v>
      </c>
      <c r="V482" s="184"/>
      <c r="W482" s="256" t="s">
        <v>2897</v>
      </c>
      <c r="X482" s="257"/>
      <c r="Y482" s="258" t="s">
        <v>3198</v>
      </c>
      <c r="Z482" s="193">
        <v>0.99984184069920168</v>
      </c>
    </row>
    <row r="483" spans="1:26" x14ac:dyDescent="0.25">
      <c r="A483" s="189">
        <v>41445</v>
      </c>
      <c r="B483" s="189" t="s">
        <v>3614</v>
      </c>
      <c r="C483" s="190" t="s">
        <v>57</v>
      </c>
      <c r="D483" s="253" t="s">
        <v>3347</v>
      </c>
      <c r="E483" s="190"/>
      <c r="F483" s="188"/>
      <c r="G483" s="188"/>
      <c r="H483" s="180" t="s">
        <v>2938</v>
      </c>
      <c r="I483" s="255" t="s">
        <v>3944</v>
      </c>
      <c r="J483" s="180"/>
      <c r="K483" s="180">
        <v>535861</v>
      </c>
      <c r="L483" s="188" t="s">
        <v>3945</v>
      </c>
      <c r="M483" s="180" t="s">
        <v>57</v>
      </c>
      <c r="N483" s="184"/>
      <c r="O483" s="191"/>
      <c r="P483" s="180" t="s">
        <v>67</v>
      </c>
      <c r="Q483" s="180" t="s">
        <v>14</v>
      </c>
      <c r="R483" s="184">
        <v>5093.22</v>
      </c>
      <c r="S483" s="184">
        <v>0</v>
      </c>
      <c r="T483" s="184">
        <v>4355</v>
      </c>
      <c r="U483" s="184">
        <v>5602.54</v>
      </c>
      <c r="V483" s="184"/>
      <c r="W483" s="256" t="s">
        <v>2897</v>
      </c>
      <c r="X483" s="257"/>
      <c r="Y483" s="258" t="s">
        <v>3198</v>
      </c>
      <c r="Z483" s="193" t="s">
        <v>57</v>
      </c>
    </row>
    <row r="484" spans="1:26" x14ac:dyDescent="0.25">
      <c r="A484" s="189">
        <v>41445</v>
      </c>
      <c r="B484" s="189" t="s">
        <v>3614</v>
      </c>
      <c r="C484" s="190" t="s">
        <v>57</v>
      </c>
      <c r="D484" s="253" t="s">
        <v>3347</v>
      </c>
      <c r="E484" s="190"/>
      <c r="F484" s="188"/>
      <c r="G484" s="188"/>
      <c r="H484" s="180" t="s">
        <v>2938</v>
      </c>
      <c r="I484" s="255" t="s">
        <v>3946</v>
      </c>
      <c r="J484" s="180"/>
      <c r="K484" s="180">
        <v>532970</v>
      </c>
      <c r="L484" s="188" t="s">
        <v>3947</v>
      </c>
      <c r="M484" s="180" t="s">
        <v>57</v>
      </c>
      <c r="N484" s="184"/>
      <c r="O484" s="191"/>
      <c r="P484" s="180" t="s">
        <v>67</v>
      </c>
      <c r="Q484" s="180" t="s">
        <v>14</v>
      </c>
      <c r="R484" s="184">
        <v>3954.65</v>
      </c>
      <c r="S484" s="184">
        <v>4350</v>
      </c>
      <c r="T484" s="184">
        <v>3381.46</v>
      </c>
      <c r="U484" s="184">
        <v>4350.1099999999997</v>
      </c>
      <c r="V484" s="184"/>
      <c r="W484" s="256" t="s">
        <v>2897</v>
      </c>
      <c r="X484" s="257"/>
      <c r="Y484" s="258" t="s">
        <v>3198</v>
      </c>
      <c r="Z484" s="193">
        <v>0.99997471328311249</v>
      </c>
    </row>
    <row r="485" spans="1:26" x14ac:dyDescent="0.25">
      <c r="A485" s="189">
        <v>41445</v>
      </c>
      <c r="B485" s="189" t="s">
        <v>3614</v>
      </c>
      <c r="C485" s="190" t="s">
        <v>57</v>
      </c>
      <c r="D485" s="253" t="s">
        <v>3347</v>
      </c>
      <c r="E485" s="190"/>
      <c r="F485" s="188"/>
      <c r="G485" s="188"/>
      <c r="H485" s="180" t="s">
        <v>2938</v>
      </c>
      <c r="I485" s="255" t="s">
        <v>3948</v>
      </c>
      <c r="J485" s="180"/>
      <c r="K485" s="180">
        <v>547377</v>
      </c>
      <c r="L485" s="188" t="s">
        <v>3949</v>
      </c>
      <c r="M485" s="180" t="s">
        <v>57</v>
      </c>
      <c r="N485" s="184"/>
      <c r="O485" s="191"/>
      <c r="P485" s="180" t="s">
        <v>67</v>
      </c>
      <c r="Q485" s="180" t="s">
        <v>14</v>
      </c>
      <c r="R485" s="184">
        <v>3850.4</v>
      </c>
      <c r="S485" s="184">
        <v>4240</v>
      </c>
      <c r="T485" s="184">
        <v>3293.32</v>
      </c>
      <c r="U485" s="184">
        <v>4235.4399999999996</v>
      </c>
      <c r="V485" s="184"/>
      <c r="W485" s="256" t="s">
        <v>2897</v>
      </c>
      <c r="X485" s="257"/>
      <c r="Y485" s="258" t="s">
        <v>3198</v>
      </c>
      <c r="Z485" s="193">
        <v>1.0010766295827589</v>
      </c>
    </row>
    <row r="486" spans="1:26" x14ac:dyDescent="0.25">
      <c r="A486" s="189">
        <v>41445</v>
      </c>
      <c r="B486" s="189" t="s">
        <v>3614</v>
      </c>
      <c r="C486" s="190" t="s">
        <v>57</v>
      </c>
      <c r="D486" s="253" t="s">
        <v>3347</v>
      </c>
      <c r="E486" s="190"/>
      <c r="F486" s="188"/>
      <c r="G486" s="188"/>
      <c r="H486" s="180" t="s">
        <v>2938</v>
      </c>
      <c r="I486" s="255" t="s">
        <v>3950</v>
      </c>
      <c r="J486" s="180"/>
      <c r="K486" s="180"/>
      <c r="L486" s="188" t="s">
        <v>3951</v>
      </c>
      <c r="M486" s="180" t="s">
        <v>57</v>
      </c>
      <c r="N486" s="184"/>
      <c r="O486" s="191"/>
      <c r="P486" s="180" t="s">
        <v>92</v>
      </c>
      <c r="Q486" s="180" t="s">
        <v>18</v>
      </c>
      <c r="R486" s="184">
        <v>788.02</v>
      </c>
      <c r="S486" s="184">
        <v>870</v>
      </c>
      <c r="T486" s="184">
        <v>673.8</v>
      </c>
      <c r="U486" s="184">
        <v>866.82</v>
      </c>
      <c r="V486" s="184"/>
      <c r="W486" s="256" t="s">
        <v>2897</v>
      </c>
      <c r="X486" s="257"/>
      <c r="Y486" s="258" t="s">
        <v>3198</v>
      </c>
      <c r="Z486" s="193">
        <v>1.0036685817124662</v>
      </c>
    </row>
    <row r="487" spans="1:26" x14ac:dyDescent="0.25">
      <c r="A487" s="189">
        <v>41446</v>
      </c>
      <c r="B487" s="189" t="s">
        <v>3614</v>
      </c>
      <c r="C487" s="190" t="s">
        <v>57</v>
      </c>
      <c r="D487" s="253" t="s">
        <v>3347</v>
      </c>
      <c r="E487" s="190"/>
      <c r="F487" s="188"/>
      <c r="G487" s="188"/>
      <c r="H487" s="180" t="s">
        <v>2938</v>
      </c>
      <c r="I487" s="255" t="s">
        <v>3952</v>
      </c>
      <c r="J487" s="180"/>
      <c r="K487" s="180">
        <v>571365</v>
      </c>
      <c r="L487" s="188" t="s">
        <v>3953</v>
      </c>
      <c r="M487" s="180" t="s">
        <v>57</v>
      </c>
      <c r="N487" s="184"/>
      <c r="O487" s="191"/>
      <c r="P487" s="180" t="s">
        <v>92</v>
      </c>
      <c r="Q487" s="180" t="s">
        <v>18</v>
      </c>
      <c r="R487" s="184">
        <v>4771.96</v>
      </c>
      <c r="S487" s="184">
        <v>5250</v>
      </c>
      <c r="T487" s="184">
        <v>4080.31</v>
      </c>
      <c r="U487" s="184">
        <v>5249.16</v>
      </c>
      <c r="V487" s="184"/>
      <c r="W487" s="256" t="s">
        <v>2897</v>
      </c>
      <c r="X487" s="257"/>
      <c r="Y487" s="258" t="s">
        <v>3198</v>
      </c>
      <c r="Z487" s="193">
        <v>1.0001600256040968</v>
      </c>
    </row>
    <row r="488" spans="1:26" x14ac:dyDescent="0.25">
      <c r="A488" s="189">
        <v>41451</v>
      </c>
      <c r="B488" s="189" t="s">
        <v>3614</v>
      </c>
      <c r="C488" s="190">
        <v>41458</v>
      </c>
      <c r="D488" s="253" t="s">
        <v>3954</v>
      </c>
      <c r="E488" s="190"/>
      <c r="F488" s="188"/>
      <c r="G488" s="188"/>
      <c r="H488" s="180" t="s">
        <v>2894</v>
      </c>
      <c r="I488" s="255" t="s">
        <v>3955</v>
      </c>
      <c r="J488" s="180"/>
      <c r="K488" s="180">
        <v>247097</v>
      </c>
      <c r="L488" s="188" t="s">
        <v>3956</v>
      </c>
      <c r="M488" s="180" t="s">
        <v>57</v>
      </c>
      <c r="N488" s="184"/>
      <c r="O488" s="191"/>
      <c r="P488" s="180" t="s">
        <v>133</v>
      </c>
      <c r="Q488" s="180" t="s">
        <v>13</v>
      </c>
      <c r="R488" s="184">
        <v>8131.6</v>
      </c>
      <c r="S488" s="184">
        <v>79900</v>
      </c>
      <c r="T488" s="184">
        <v>151181</v>
      </c>
      <c r="U488" s="184">
        <v>228536.68</v>
      </c>
      <c r="V488" s="184"/>
      <c r="W488" s="256" t="s">
        <v>2897</v>
      </c>
      <c r="X488" s="257"/>
      <c r="Y488" s="258" t="s">
        <v>3198</v>
      </c>
      <c r="Z488" s="193">
        <v>0.3496156503192398</v>
      </c>
    </row>
    <row r="489" spans="1:26" x14ac:dyDescent="0.25">
      <c r="A489" s="189">
        <v>41451</v>
      </c>
      <c r="B489" s="189" t="s">
        <v>3614</v>
      </c>
      <c r="C489" s="190">
        <v>41493</v>
      </c>
      <c r="D489" s="253" t="s">
        <v>3350</v>
      </c>
      <c r="E489" s="190" t="s">
        <v>3957</v>
      </c>
      <c r="F489" s="188"/>
      <c r="G489" s="188"/>
      <c r="H489" s="180" t="s">
        <v>2921</v>
      </c>
      <c r="I489" s="255" t="s">
        <v>3958</v>
      </c>
      <c r="J489" s="180"/>
      <c r="K489" s="180">
        <v>449119</v>
      </c>
      <c r="L489" s="188" t="s">
        <v>3959</v>
      </c>
      <c r="M489" s="180" t="s">
        <v>57</v>
      </c>
      <c r="N489" s="184"/>
      <c r="O489" s="191"/>
      <c r="P489" s="180" t="s">
        <v>111</v>
      </c>
      <c r="Q489" s="180" t="s">
        <v>12</v>
      </c>
      <c r="R489" s="184">
        <v>89913.21</v>
      </c>
      <c r="S489" s="184">
        <v>98900</v>
      </c>
      <c r="T489" s="184">
        <v>74298</v>
      </c>
      <c r="U489" s="184">
        <v>140000</v>
      </c>
      <c r="V489" s="184"/>
      <c r="W489" s="256" t="s">
        <v>2897</v>
      </c>
      <c r="X489" s="257"/>
      <c r="Y489" s="258" t="s">
        <v>3198</v>
      </c>
      <c r="Z489" s="193">
        <v>0.70642857142857141</v>
      </c>
    </row>
    <row r="490" spans="1:26" x14ac:dyDescent="0.25">
      <c r="A490" s="189">
        <v>41451</v>
      </c>
      <c r="B490" s="189" t="s">
        <v>3614</v>
      </c>
      <c r="C490" s="190">
        <v>41456</v>
      </c>
      <c r="D490" s="253" t="s">
        <v>3954</v>
      </c>
      <c r="E490" s="190"/>
      <c r="F490" s="188"/>
      <c r="G490" s="188"/>
      <c r="H490" s="180" t="s">
        <v>2921</v>
      </c>
      <c r="I490" s="255" t="s">
        <v>3960</v>
      </c>
      <c r="J490" s="180"/>
      <c r="K490" s="180">
        <v>5686238</v>
      </c>
      <c r="L490" s="188" t="s">
        <v>3961</v>
      </c>
      <c r="M490" s="180" t="s">
        <v>57</v>
      </c>
      <c r="N490" s="184"/>
      <c r="O490" s="191"/>
      <c r="P490" s="180" t="s">
        <v>106</v>
      </c>
      <c r="Q490" s="180" t="s">
        <v>14</v>
      </c>
      <c r="R490" s="184">
        <v>70521.45</v>
      </c>
      <c r="S490" s="184">
        <v>7780</v>
      </c>
      <c r="T490" s="184">
        <v>60300</v>
      </c>
      <c r="U490" s="184">
        <v>77573.600000000006</v>
      </c>
      <c r="V490" s="184"/>
      <c r="W490" s="256" t="s">
        <v>2897</v>
      </c>
      <c r="X490" s="257"/>
      <c r="Y490" s="258" t="s">
        <v>3198</v>
      </c>
      <c r="Z490" s="193">
        <v>0.10029185186713005</v>
      </c>
    </row>
    <row r="491" spans="1:26" x14ac:dyDescent="0.25">
      <c r="A491" s="189">
        <v>41451</v>
      </c>
      <c r="B491" s="189" t="s">
        <v>3614</v>
      </c>
      <c r="C491" s="190" t="s">
        <v>57</v>
      </c>
      <c r="D491" s="253" t="s">
        <v>3347</v>
      </c>
      <c r="E491" s="190"/>
      <c r="F491" s="188"/>
      <c r="G491" s="188"/>
      <c r="H491" s="180" t="s">
        <v>2938</v>
      </c>
      <c r="I491" s="255" t="s">
        <v>3962</v>
      </c>
      <c r="J491" s="180"/>
      <c r="K491" s="180">
        <v>568693</v>
      </c>
      <c r="L491" s="188" t="s">
        <v>3963</v>
      </c>
      <c r="M491" s="180" t="s">
        <v>57</v>
      </c>
      <c r="N491" s="184"/>
      <c r="O491" s="191"/>
      <c r="P491" s="180" t="s">
        <v>87</v>
      </c>
      <c r="Q491" s="180" t="s">
        <v>15</v>
      </c>
      <c r="R491" s="184">
        <v>18775.310000000001</v>
      </c>
      <c r="S491" s="184">
        <v>0</v>
      </c>
      <c r="T491" s="184">
        <v>16054</v>
      </c>
      <c r="U491" s="184">
        <v>23229.040000000001</v>
      </c>
      <c r="V491" s="184"/>
      <c r="W491" s="256" t="s">
        <v>2897</v>
      </c>
      <c r="X491" s="257"/>
      <c r="Y491" s="258" t="s">
        <v>3198</v>
      </c>
      <c r="Z491" s="193" t="s">
        <v>57</v>
      </c>
    </row>
    <row r="492" spans="1:26" x14ac:dyDescent="0.25">
      <c r="A492" s="189">
        <v>41451</v>
      </c>
      <c r="B492" s="189" t="s">
        <v>3614</v>
      </c>
      <c r="C492" s="190" t="s">
        <v>57</v>
      </c>
      <c r="D492" s="253" t="s">
        <v>3347</v>
      </c>
      <c r="E492" s="190"/>
      <c r="F492" s="188"/>
      <c r="G492" s="188"/>
      <c r="H492" s="180" t="s">
        <v>2938</v>
      </c>
      <c r="I492" s="255" t="s">
        <v>3964</v>
      </c>
      <c r="J492" s="180"/>
      <c r="K492" s="180">
        <v>599078</v>
      </c>
      <c r="L492" s="188" t="s">
        <v>3965</v>
      </c>
      <c r="M492" s="180" t="s">
        <v>57</v>
      </c>
      <c r="N492" s="184"/>
      <c r="O492" s="191"/>
      <c r="P492" s="180" t="s">
        <v>129</v>
      </c>
      <c r="Q492" s="180" t="s">
        <v>13</v>
      </c>
      <c r="R492" s="184">
        <v>11070.58</v>
      </c>
      <c r="S492" s="184">
        <v>6520</v>
      </c>
      <c r="T492" s="184">
        <v>9466</v>
      </c>
      <c r="U492" s="184">
        <v>12177.64</v>
      </c>
      <c r="V492" s="184"/>
      <c r="W492" s="256" t="s">
        <v>2897</v>
      </c>
      <c r="X492" s="257"/>
      <c r="Y492" s="258" t="s">
        <v>3198</v>
      </c>
      <c r="Z492" s="193">
        <v>0.5354075173843208</v>
      </c>
    </row>
    <row r="493" spans="1:26" x14ac:dyDescent="0.25">
      <c r="A493" s="189">
        <v>41451</v>
      </c>
      <c r="B493" s="189" t="s">
        <v>3614</v>
      </c>
      <c r="C493" s="190" t="s">
        <v>57</v>
      </c>
      <c r="D493" s="253" t="s">
        <v>3347</v>
      </c>
      <c r="E493" s="190"/>
      <c r="F493" s="188"/>
      <c r="G493" s="188"/>
      <c r="H493" s="180" t="s">
        <v>2938</v>
      </c>
      <c r="I493" s="255" t="s">
        <v>3966</v>
      </c>
      <c r="J493" s="180"/>
      <c r="K493" s="180">
        <v>553371</v>
      </c>
      <c r="L493" s="188" t="s">
        <v>3967</v>
      </c>
      <c r="M493" s="180" t="s">
        <v>57</v>
      </c>
      <c r="N493" s="184"/>
      <c r="O493" s="191"/>
      <c r="P493" s="180" t="s">
        <v>129</v>
      </c>
      <c r="Q493" s="180" t="s">
        <v>13</v>
      </c>
      <c r="R493" s="184">
        <v>10867.09</v>
      </c>
      <c r="S493" s="184">
        <v>640</v>
      </c>
      <c r="T493" s="184">
        <v>9292</v>
      </c>
      <c r="U493" s="184">
        <v>11953.8</v>
      </c>
      <c r="V493" s="184"/>
      <c r="W493" s="256" t="s">
        <v>2897</v>
      </c>
      <c r="X493" s="257"/>
      <c r="Y493" s="258" t="s">
        <v>3198</v>
      </c>
      <c r="Z493" s="193">
        <v>5.3539460255316307E-2</v>
      </c>
    </row>
    <row r="494" spans="1:26" x14ac:dyDescent="0.25">
      <c r="A494" s="189">
        <v>41451</v>
      </c>
      <c r="B494" s="189" t="s">
        <v>3614</v>
      </c>
      <c r="C494" s="190" t="s">
        <v>57</v>
      </c>
      <c r="D494" s="253" t="s">
        <v>3347</v>
      </c>
      <c r="E494" s="190"/>
      <c r="F494" s="188"/>
      <c r="G494" s="188"/>
      <c r="H494" s="180" t="s">
        <v>2938</v>
      </c>
      <c r="I494" s="255" t="s">
        <v>3968</v>
      </c>
      <c r="J494" s="180"/>
      <c r="K494" s="180">
        <v>599103</v>
      </c>
      <c r="L494" s="188" t="s">
        <v>3969</v>
      </c>
      <c r="M494" s="180" t="s">
        <v>57</v>
      </c>
      <c r="N494" s="184"/>
      <c r="O494" s="191"/>
      <c r="P494" s="180" t="s">
        <v>60</v>
      </c>
      <c r="Q494" s="180" t="s">
        <v>12</v>
      </c>
      <c r="R494" s="184">
        <v>7536.32</v>
      </c>
      <c r="S494" s="184">
        <v>0</v>
      </c>
      <c r="T494" s="184">
        <v>6444</v>
      </c>
      <c r="U494" s="184">
        <v>8289.9500000000007</v>
      </c>
      <c r="V494" s="184"/>
      <c r="W494" s="256" t="s">
        <v>2897</v>
      </c>
      <c r="X494" s="257"/>
      <c r="Y494" s="258" t="s">
        <v>3198</v>
      </c>
      <c r="Z494" s="193" t="s">
        <v>57</v>
      </c>
    </row>
    <row r="495" spans="1:26" x14ac:dyDescent="0.25">
      <c r="A495" s="189">
        <v>41456</v>
      </c>
      <c r="B495" s="189" t="s">
        <v>3614</v>
      </c>
      <c r="C495" s="190" t="s">
        <v>57</v>
      </c>
      <c r="D495" s="253" t="s">
        <v>3954</v>
      </c>
      <c r="E495" s="190"/>
      <c r="F495" s="188"/>
      <c r="G495" s="188"/>
      <c r="H495" s="180" t="s">
        <v>2938</v>
      </c>
      <c r="I495" s="255" t="s">
        <v>3970</v>
      </c>
      <c r="J495" s="180"/>
      <c r="K495" s="180">
        <v>427004</v>
      </c>
      <c r="L495" s="188" t="s">
        <v>3971</v>
      </c>
      <c r="M495" s="180" t="s">
        <v>57</v>
      </c>
      <c r="N495" s="184"/>
      <c r="O495" s="191"/>
      <c r="P495" s="180" t="s">
        <v>67</v>
      </c>
      <c r="Q495" s="180" t="s">
        <v>14</v>
      </c>
      <c r="R495" s="184">
        <v>19712.09</v>
      </c>
      <c r="S495" s="184">
        <v>21680</v>
      </c>
      <c r="T495" s="184">
        <v>16855</v>
      </c>
      <c r="U495" s="184">
        <v>21683.3</v>
      </c>
      <c r="V495" s="184"/>
      <c r="W495" s="256" t="s">
        <v>2897</v>
      </c>
      <c r="X495" s="257"/>
      <c r="Y495" s="258" t="s">
        <v>3972</v>
      </c>
      <c r="Z495" s="193">
        <v>0.99984780914344218</v>
      </c>
    </row>
    <row r="496" spans="1:26" x14ac:dyDescent="0.25">
      <c r="A496" s="189">
        <v>41456</v>
      </c>
      <c r="B496" s="189" t="s">
        <v>3614</v>
      </c>
      <c r="C496" s="190" t="s">
        <v>57</v>
      </c>
      <c r="D496" s="253" t="s">
        <v>3954</v>
      </c>
      <c r="E496" s="190"/>
      <c r="F496" s="188"/>
      <c r="G496" s="188"/>
      <c r="H496" s="180" t="s">
        <v>2938</v>
      </c>
      <c r="I496" s="255" t="s">
        <v>3973</v>
      </c>
      <c r="J496" s="180"/>
      <c r="K496" s="180">
        <v>434761</v>
      </c>
      <c r="L496" s="188" t="s">
        <v>3974</v>
      </c>
      <c r="M496" s="180" t="s">
        <v>57</v>
      </c>
      <c r="N496" s="184"/>
      <c r="O496" s="191"/>
      <c r="P496" s="180" t="s">
        <v>67</v>
      </c>
      <c r="Q496" s="180" t="s">
        <v>14</v>
      </c>
      <c r="R496" s="184">
        <v>8004.13</v>
      </c>
      <c r="S496" s="184">
        <v>8800</v>
      </c>
      <c r="T496" s="184">
        <v>6844</v>
      </c>
      <c r="U496" s="184">
        <v>8804.5400000000009</v>
      </c>
      <c r="V496" s="184"/>
      <c r="W496" s="256" t="s">
        <v>2897</v>
      </c>
      <c r="X496" s="257"/>
      <c r="Y496" s="258" t="s">
        <v>3972</v>
      </c>
      <c r="Z496" s="193">
        <v>0.99948435693403626</v>
      </c>
    </row>
    <row r="497" spans="1:26" x14ac:dyDescent="0.25">
      <c r="A497" s="189">
        <v>41456</v>
      </c>
      <c r="B497" s="189" t="s">
        <v>3614</v>
      </c>
      <c r="C497" s="190" t="s">
        <v>57</v>
      </c>
      <c r="D497" s="253" t="s">
        <v>3954</v>
      </c>
      <c r="E497" s="190"/>
      <c r="F497" s="188"/>
      <c r="G497" s="188"/>
      <c r="H497" s="180" t="s">
        <v>2938</v>
      </c>
      <c r="I497" s="255" t="s">
        <v>3975</v>
      </c>
      <c r="J497" s="180"/>
      <c r="K497" s="180">
        <v>455178</v>
      </c>
      <c r="L497" s="188" t="s">
        <v>3976</v>
      </c>
      <c r="M497" s="180" t="s">
        <v>57</v>
      </c>
      <c r="N497" s="184"/>
      <c r="O497" s="191"/>
      <c r="P497" s="180" t="s">
        <v>67</v>
      </c>
      <c r="Q497" s="180" t="s">
        <v>14</v>
      </c>
      <c r="R497" s="184">
        <v>7508.25</v>
      </c>
      <c r="S497" s="184">
        <v>8260</v>
      </c>
      <c r="T497" s="184">
        <v>6420</v>
      </c>
      <c r="U497" s="184">
        <v>8259.08</v>
      </c>
      <c r="V497" s="184"/>
      <c r="W497" s="256" t="s">
        <v>2897</v>
      </c>
      <c r="X497" s="257"/>
      <c r="Y497" s="258" t="s">
        <v>3972</v>
      </c>
      <c r="Z497" s="193">
        <v>1.0001113925521972</v>
      </c>
    </row>
    <row r="498" spans="1:26" x14ac:dyDescent="0.25">
      <c r="A498" s="189">
        <v>41456</v>
      </c>
      <c r="B498" s="189" t="s">
        <v>3614</v>
      </c>
      <c r="C498" s="190" t="s">
        <v>57</v>
      </c>
      <c r="D498" s="253" t="s">
        <v>3954</v>
      </c>
      <c r="E498" s="190"/>
      <c r="F498" s="188"/>
      <c r="G498" s="188"/>
      <c r="H498" s="180" t="s">
        <v>2938</v>
      </c>
      <c r="I498" s="255" t="s">
        <v>3977</v>
      </c>
      <c r="J498" s="180"/>
      <c r="K498" s="180">
        <v>455184</v>
      </c>
      <c r="L498" s="188" t="s">
        <v>3978</v>
      </c>
      <c r="M498" s="180" t="s">
        <v>57</v>
      </c>
      <c r="N498" s="184"/>
      <c r="O498" s="191"/>
      <c r="P498" s="180" t="s">
        <v>67</v>
      </c>
      <c r="Q498" s="180" t="s">
        <v>14</v>
      </c>
      <c r="R498" s="184">
        <v>6388</v>
      </c>
      <c r="S498" s="184">
        <v>7030</v>
      </c>
      <c r="T498" s="184">
        <v>5462</v>
      </c>
      <c r="U498" s="184">
        <v>7027</v>
      </c>
      <c r="V498" s="184"/>
      <c r="W498" s="256" t="s">
        <v>2897</v>
      </c>
      <c r="X498" s="257"/>
      <c r="Y498" s="258" t="s">
        <v>3972</v>
      </c>
      <c r="Z498" s="193">
        <v>1.0004269247189412</v>
      </c>
    </row>
    <row r="499" spans="1:26" x14ac:dyDescent="0.25">
      <c r="A499" s="189">
        <v>41458</v>
      </c>
      <c r="B499" s="189" t="s">
        <v>3614</v>
      </c>
      <c r="C499" s="190" t="s">
        <v>57</v>
      </c>
      <c r="D499" s="253" t="s">
        <v>3954</v>
      </c>
      <c r="E499" s="190">
        <v>41726</v>
      </c>
      <c r="F499" s="188"/>
      <c r="G499" s="188"/>
      <c r="H499" s="180" t="s">
        <v>2938</v>
      </c>
      <c r="I499" s="255" t="s">
        <v>3979</v>
      </c>
      <c r="J499" s="180"/>
      <c r="K499" s="180">
        <v>567621</v>
      </c>
      <c r="L499" s="188" t="s">
        <v>3980</v>
      </c>
      <c r="M499" s="180" t="s">
        <v>57</v>
      </c>
      <c r="N499" s="184"/>
      <c r="O499" s="191"/>
      <c r="P499" s="180" t="s">
        <v>235</v>
      </c>
      <c r="Q499" s="180" t="s">
        <v>12</v>
      </c>
      <c r="R499" s="184">
        <v>29109.1</v>
      </c>
      <c r="S499" s="184">
        <v>0</v>
      </c>
      <c r="T499" s="184">
        <v>24890</v>
      </c>
      <c r="U499" s="184">
        <v>48000</v>
      </c>
      <c r="V499" s="184"/>
      <c r="W499" s="256" t="s">
        <v>2897</v>
      </c>
      <c r="X499" s="254"/>
      <c r="Y499" s="258" t="s">
        <v>3972</v>
      </c>
      <c r="Z499" s="193" t="s">
        <v>57</v>
      </c>
    </row>
    <row r="500" spans="1:26" x14ac:dyDescent="0.25">
      <c r="A500" s="189">
        <v>41458</v>
      </c>
      <c r="B500" s="189" t="s">
        <v>3614</v>
      </c>
      <c r="C500" s="190" t="s">
        <v>57</v>
      </c>
      <c r="D500" s="253" t="s">
        <v>3954</v>
      </c>
      <c r="E500" s="190"/>
      <c r="F500" s="188"/>
      <c r="G500" s="188"/>
      <c r="H500" s="180" t="s">
        <v>2938</v>
      </c>
      <c r="I500" s="255" t="s">
        <v>3981</v>
      </c>
      <c r="J500" s="180"/>
      <c r="K500" s="180">
        <v>555932</v>
      </c>
      <c r="L500" s="188" t="s">
        <v>3982</v>
      </c>
      <c r="M500" s="180" t="s">
        <v>57</v>
      </c>
      <c r="N500" s="184"/>
      <c r="O500" s="191"/>
      <c r="P500" s="180" t="s">
        <v>223</v>
      </c>
      <c r="Q500" s="180" t="s">
        <v>16</v>
      </c>
      <c r="R500" s="184">
        <v>4265.2</v>
      </c>
      <c r="S500" s="184">
        <v>45740</v>
      </c>
      <c r="T500" s="184">
        <v>35558</v>
      </c>
      <c r="U500" s="184">
        <v>45743.98</v>
      </c>
      <c r="V500" s="184"/>
      <c r="W500" s="256" t="s">
        <v>2897</v>
      </c>
      <c r="X500" s="257"/>
      <c r="Y500" s="258" t="s">
        <v>3972</v>
      </c>
      <c r="Z500" s="193">
        <v>0.99991299401582456</v>
      </c>
    </row>
    <row r="501" spans="1:26" x14ac:dyDescent="0.25">
      <c r="A501" s="189">
        <v>41458</v>
      </c>
      <c r="B501" s="189" t="s">
        <v>3614</v>
      </c>
      <c r="C501" s="190" t="s">
        <v>57</v>
      </c>
      <c r="D501" s="253" t="s">
        <v>3954</v>
      </c>
      <c r="E501" s="190"/>
      <c r="F501" s="188"/>
      <c r="G501" s="188"/>
      <c r="H501" s="180" t="s">
        <v>2938</v>
      </c>
      <c r="I501" s="255" t="s">
        <v>3983</v>
      </c>
      <c r="J501" s="180"/>
      <c r="K501" s="180">
        <v>550473</v>
      </c>
      <c r="L501" s="188" t="s">
        <v>3984</v>
      </c>
      <c r="M501" s="180" t="s">
        <v>57</v>
      </c>
      <c r="N501" s="184"/>
      <c r="O501" s="191"/>
      <c r="P501" s="180" t="s">
        <v>235</v>
      </c>
      <c r="Q501" s="180" t="s">
        <v>12</v>
      </c>
      <c r="R501" s="184">
        <v>4945.8599999999997</v>
      </c>
      <c r="S501" s="184">
        <v>0</v>
      </c>
      <c r="T501" s="184">
        <v>4229</v>
      </c>
      <c r="U501" s="184">
        <v>5440.44</v>
      </c>
      <c r="V501" s="184"/>
      <c r="W501" s="256" t="s">
        <v>2897</v>
      </c>
      <c r="X501" s="270"/>
      <c r="Y501" s="258" t="s">
        <v>3972</v>
      </c>
      <c r="Z501" s="193" t="s">
        <v>57</v>
      </c>
    </row>
    <row r="502" spans="1:26" x14ac:dyDescent="0.25">
      <c r="A502" s="189">
        <v>41458</v>
      </c>
      <c r="B502" s="189" t="s">
        <v>3614</v>
      </c>
      <c r="C502" s="190" t="s">
        <v>57</v>
      </c>
      <c r="D502" s="253" t="s">
        <v>3954</v>
      </c>
      <c r="E502" s="190"/>
      <c r="F502" s="188"/>
      <c r="G502" s="188"/>
      <c r="H502" s="180" t="s">
        <v>2938</v>
      </c>
      <c r="I502" s="255" t="s">
        <v>3985</v>
      </c>
      <c r="J502" s="180"/>
      <c r="K502" s="180">
        <v>555008</v>
      </c>
      <c r="L502" s="188" t="s">
        <v>3986</v>
      </c>
      <c r="M502" s="180" t="s">
        <v>57</v>
      </c>
      <c r="N502" s="184"/>
      <c r="O502" s="191"/>
      <c r="P502" s="180" t="s">
        <v>223</v>
      </c>
      <c r="Q502" s="180" t="s">
        <v>16</v>
      </c>
      <c r="R502" s="184">
        <v>2509.77</v>
      </c>
      <c r="S502" s="184">
        <v>2760</v>
      </c>
      <c r="T502" s="184">
        <v>2146</v>
      </c>
      <c r="U502" s="184">
        <v>2760.75</v>
      </c>
      <c r="V502" s="184"/>
      <c r="W502" s="256" t="s">
        <v>2897</v>
      </c>
      <c r="X502" s="257"/>
      <c r="Y502" s="258" t="s">
        <v>3972</v>
      </c>
      <c r="Z502" s="193">
        <v>0.99972833469165989</v>
      </c>
    </row>
    <row r="503" spans="1:26" x14ac:dyDescent="0.25">
      <c r="A503" s="189">
        <v>41460</v>
      </c>
      <c r="B503" s="189" t="s">
        <v>3614</v>
      </c>
      <c r="C503" s="190" t="s">
        <v>57</v>
      </c>
      <c r="D503" s="253" t="s">
        <v>3954</v>
      </c>
      <c r="E503" s="190"/>
      <c r="F503" s="188"/>
      <c r="G503" s="188"/>
      <c r="H503" s="180" t="s">
        <v>2938</v>
      </c>
      <c r="I503" s="255" t="s">
        <v>3987</v>
      </c>
      <c r="J503" s="180"/>
      <c r="K503" s="180">
        <v>542571</v>
      </c>
      <c r="L503" s="188" t="s">
        <v>3988</v>
      </c>
      <c r="M503" s="180" t="s">
        <v>57</v>
      </c>
      <c r="N503" s="184"/>
      <c r="O503" s="191"/>
      <c r="P503" s="180" t="s">
        <v>87</v>
      </c>
      <c r="Q503" s="180" t="s">
        <v>15</v>
      </c>
      <c r="R503" s="184">
        <v>20487.48</v>
      </c>
      <c r="S503" s="184">
        <v>0</v>
      </c>
      <c r="T503" s="184">
        <v>17518</v>
      </c>
      <c r="U503" s="184">
        <v>26340.02</v>
      </c>
      <c r="V503" s="184"/>
      <c r="W503" s="256" t="s">
        <v>2897</v>
      </c>
      <c r="X503" s="257"/>
      <c r="Y503" s="258" t="s">
        <v>3972</v>
      </c>
      <c r="Z503" s="193" t="s">
        <v>57</v>
      </c>
    </row>
    <row r="504" spans="1:26" x14ac:dyDescent="0.25">
      <c r="A504" s="189">
        <v>41460</v>
      </c>
      <c r="B504" s="189" t="s">
        <v>3614</v>
      </c>
      <c r="C504" s="190" t="s">
        <v>57</v>
      </c>
      <c r="D504" s="253" t="s">
        <v>3954</v>
      </c>
      <c r="E504" s="190"/>
      <c r="F504" s="188"/>
      <c r="G504" s="188"/>
      <c r="H504" s="180" t="s">
        <v>2938</v>
      </c>
      <c r="I504" s="255" t="s">
        <v>3989</v>
      </c>
      <c r="J504" s="180"/>
      <c r="K504" s="180">
        <v>403051</v>
      </c>
      <c r="L504" s="188" t="s">
        <v>3990</v>
      </c>
      <c r="M504" s="180" t="s">
        <v>57</v>
      </c>
      <c r="N504" s="184"/>
      <c r="O504" s="191"/>
      <c r="P504" s="180" t="s">
        <v>106</v>
      </c>
      <c r="Q504" s="180" t="s">
        <v>14</v>
      </c>
      <c r="R504" s="184">
        <v>22603.119999999999</v>
      </c>
      <c r="S504" s="184">
        <v>23350</v>
      </c>
      <c r="T504" s="184">
        <v>19327</v>
      </c>
      <c r="U504" s="184">
        <v>24863.43</v>
      </c>
      <c r="V504" s="184"/>
      <c r="W504" s="256" t="s">
        <v>2897</v>
      </c>
      <c r="X504" s="257"/>
      <c r="Y504" s="258" t="s">
        <v>3972</v>
      </c>
      <c r="Z504" s="193">
        <v>0.93913028089849226</v>
      </c>
    </row>
    <row r="505" spans="1:26" x14ac:dyDescent="0.25">
      <c r="A505" s="189">
        <v>41460</v>
      </c>
      <c r="B505" s="189" t="s">
        <v>3614</v>
      </c>
      <c r="C505" s="190" t="s">
        <v>57</v>
      </c>
      <c r="D505" s="253" t="s">
        <v>3954</v>
      </c>
      <c r="E505" s="190"/>
      <c r="F505" s="188"/>
      <c r="G505" s="188"/>
      <c r="H505" s="180" t="s">
        <v>2938</v>
      </c>
      <c r="I505" s="255" t="s">
        <v>3991</v>
      </c>
      <c r="J505" s="180"/>
      <c r="K505" s="180">
        <v>468690</v>
      </c>
      <c r="L505" s="188" t="s">
        <v>3992</v>
      </c>
      <c r="M505" s="180" t="s">
        <v>57</v>
      </c>
      <c r="N505" s="184"/>
      <c r="O505" s="191"/>
      <c r="P505" s="180" t="s">
        <v>235</v>
      </c>
      <c r="Q505" s="180" t="s">
        <v>12</v>
      </c>
      <c r="R505" s="184">
        <v>13815.42</v>
      </c>
      <c r="S505" s="184">
        <v>0</v>
      </c>
      <c r="T505" s="184">
        <v>11813</v>
      </c>
      <c r="U505" s="184">
        <v>15196.96</v>
      </c>
      <c r="V505" s="184"/>
      <c r="W505" s="256" t="s">
        <v>2897</v>
      </c>
      <c r="X505" s="257"/>
      <c r="Y505" s="258" t="s">
        <v>3972</v>
      </c>
      <c r="Z505" s="193" t="s">
        <v>57</v>
      </c>
    </row>
    <row r="506" spans="1:26" x14ac:dyDescent="0.25">
      <c r="A506" s="189">
        <v>41460</v>
      </c>
      <c r="B506" s="189" t="s">
        <v>3614</v>
      </c>
      <c r="C506" s="190" t="s">
        <v>57</v>
      </c>
      <c r="D506" s="253" t="s">
        <v>3954</v>
      </c>
      <c r="E506" s="190"/>
      <c r="F506" s="188"/>
      <c r="G506" s="188"/>
      <c r="H506" s="180" t="s">
        <v>2938</v>
      </c>
      <c r="I506" s="255" t="s">
        <v>3993</v>
      </c>
      <c r="J506" s="180"/>
      <c r="K506" s="180">
        <v>446015</v>
      </c>
      <c r="L506" s="188" t="s">
        <v>3994</v>
      </c>
      <c r="M506" s="180" t="s">
        <v>57</v>
      </c>
      <c r="N506" s="184"/>
      <c r="O506" s="191"/>
      <c r="P506" s="180" t="s">
        <v>430</v>
      </c>
      <c r="Q506" s="180" t="s">
        <v>16</v>
      </c>
      <c r="R506" s="184">
        <v>13048.22</v>
      </c>
      <c r="S506" s="184">
        <v>14350</v>
      </c>
      <c r="T506" s="184">
        <v>11157</v>
      </c>
      <c r="U506" s="184">
        <v>14353.05</v>
      </c>
      <c r="V506" s="184"/>
      <c r="W506" s="256" t="s">
        <v>2897</v>
      </c>
      <c r="X506" s="257"/>
      <c r="Y506" s="258" t="s">
        <v>3972</v>
      </c>
      <c r="Z506" s="193">
        <v>0.99978750161115582</v>
      </c>
    </row>
    <row r="507" spans="1:26" x14ac:dyDescent="0.25">
      <c r="A507" s="189">
        <v>41460</v>
      </c>
      <c r="B507" s="189" t="s">
        <v>3614</v>
      </c>
      <c r="C507" s="190" t="s">
        <v>57</v>
      </c>
      <c r="D507" s="253" t="s">
        <v>3954</v>
      </c>
      <c r="E507" s="190"/>
      <c r="F507" s="188"/>
      <c r="G507" s="188"/>
      <c r="H507" s="180" t="s">
        <v>2938</v>
      </c>
      <c r="I507" s="255" t="s">
        <v>3995</v>
      </c>
      <c r="J507" s="180"/>
      <c r="K507" s="180">
        <v>558455</v>
      </c>
      <c r="L507" s="188" t="s">
        <v>3996</v>
      </c>
      <c r="M507" s="180" t="s">
        <v>57</v>
      </c>
      <c r="N507" s="184"/>
      <c r="O507" s="191"/>
      <c r="P507" s="180" t="s">
        <v>235</v>
      </c>
      <c r="Q507" s="180" t="s">
        <v>12</v>
      </c>
      <c r="R507" s="184">
        <v>4317.83</v>
      </c>
      <c r="S507" s="184">
        <v>0</v>
      </c>
      <c r="T507" s="184">
        <v>3692</v>
      </c>
      <c r="U507" s="184">
        <v>4749.6099999999997</v>
      </c>
      <c r="V507" s="184"/>
      <c r="W507" s="256" t="s">
        <v>2897</v>
      </c>
      <c r="X507" s="257"/>
      <c r="Y507" s="258" t="s">
        <v>3972</v>
      </c>
      <c r="Z507" s="193" t="s">
        <v>57</v>
      </c>
    </row>
    <row r="508" spans="1:26" x14ac:dyDescent="0.25">
      <c r="A508" s="189">
        <v>41463</v>
      </c>
      <c r="B508" s="189" t="s">
        <v>3614</v>
      </c>
      <c r="C508" s="190" t="s">
        <v>57</v>
      </c>
      <c r="D508" s="253" t="s">
        <v>3954</v>
      </c>
      <c r="E508" s="190"/>
      <c r="F508" s="188"/>
      <c r="G508" s="188"/>
      <c r="H508" s="180" t="s">
        <v>2938</v>
      </c>
      <c r="I508" s="255" t="s">
        <v>3997</v>
      </c>
      <c r="J508" s="180"/>
      <c r="K508" s="180">
        <v>343550</v>
      </c>
      <c r="L508" s="188" t="s">
        <v>3998</v>
      </c>
      <c r="M508" s="180"/>
      <c r="N508" s="184"/>
      <c r="O508" s="191"/>
      <c r="P508" s="180" t="s">
        <v>235</v>
      </c>
      <c r="Q508" s="180" t="s">
        <v>12</v>
      </c>
      <c r="R508" s="184">
        <v>7764.38</v>
      </c>
      <c r="S508" s="184">
        <v>0</v>
      </c>
      <c r="T508" s="184">
        <v>6639</v>
      </c>
      <c r="U508" s="184">
        <v>8540</v>
      </c>
      <c r="V508" s="184"/>
      <c r="W508" s="256" t="s">
        <v>2897</v>
      </c>
      <c r="X508" s="257"/>
      <c r="Y508" s="258" t="s">
        <v>3972</v>
      </c>
      <c r="Z508" s="193" t="s">
        <v>57</v>
      </c>
    </row>
    <row r="509" spans="1:26" x14ac:dyDescent="0.25">
      <c r="A509" s="189">
        <v>41464</v>
      </c>
      <c r="B509" s="189" t="s">
        <v>3614</v>
      </c>
      <c r="C509" s="190">
        <v>41472</v>
      </c>
      <c r="D509" s="253" t="s">
        <v>3954</v>
      </c>
      <c r="E509" s="190" t="s">
        <v>3999</v>
      </c>
      <c r="F509" s="188"/>
      <c r="G509" s="188"/>
      <c r="H509" s="180" t="s">
        <v>3862</v>
      </c>
      <c r="I509" s="255" t="s">
        <v>4000</v>
      </c>
      <c r="J509" s="180"/>
      <c r="K509" s="180"/>
      <c r="L509" s="188" t="s">
        <v>4001</v>
      </c>
      <c r="M509" s="180" t="s">
        <v>57</v>
      </c>
      <c r="N509" s="184"/>
      <c r="O509" s="191"/>
      <c r="P509" s="180" t="s">
        <v>67</v>
      </c>
      <c r="Q509" s="180" t="s">
        <v>14</v>
      </c>
      <c r="R509" s="184">
        <v>309803.52000000002</v>
      </c>
      <c r="S509" s="184">
        <v>0</v>
      </c>
      <c r="T509" s="184">
        <v>256000</v>
      </c>
      <c r="U509" s="184">
        <v>340783.87</v>
      </c>
      <c r="V509" s="184">
        <v>370000</v>
      </c>
      <c r="W509" s="256" t="s">
        <v>2897</v>
      </c>
      <c r="X509" s="257"/>
      <c r="Y509" s="258" t="s">
        <v>3972</v>
      </c>
      <c r="Z509" s="193" t="s">
        <v>57</v>
      </c>
    </row>
    <row r="510" spans="1:26" x14ac:dyDescent="0.25">
      <c r="A510" s="189">
        <v>41464</v>
      </c>
      <c r="B510" s="189" t="s">
        <v>3614</v>
      </c>
      <c r="C510" s="190">
        <v>41472</v>
      </c>
      <c r="D510" s="253" t="s">
        <v>3954</v>
      </c>
      <c r="E510" s="190"/>
      <c r="F510" s="188"/>
      <c r="G510" s="188"/>
      <c r="H510" s="180" t="s">
        <v>2921</v>
      </c>
      <c r="I510" s="255" t="s">
        <v>4002</v>
      </c>
      <c r="J510" s="180"/>
      <c r="K510" s="180"/>
      <c r="L510" s="188" t="s">
        <v>4003</v>
      </c>
      <c r="M510" s="180" t="s">
        <v>57</v>
      </c>
      <c r="N510" s="184"/>
      <c r="O510" s="191"/>
      <c r="P510" s="180" t="s">
        <v>92</v>
      </c>
      <c r="Q510" s="180" t="s">
        <v>18</v>
      </c>
      <c r="R510" s="184">
        <v>60508.5</v>
      </c>
      <c r="S510" s="184">
        <v>66560</v>
      </c>
      <c r="T510" s="184">
        <v>50000</v>
      </c>
      <c r="U510" s="184">
        <v>66559.350000000006</v>
      </c>
      <c r="V510" s="184"/>
      <c r="W510" s="256" t="s">
        <v>2897</v>
      </c>
      <c r="X510" s="257"/>
      <c r="Y510" s="258" t="s">
        <v>3972</v>
      </c>
      <c r="Z510" s="193">
        <v>1.0000097657203684</v>
      </c>
    </row>
    <row r="511" spans="1:26" x14ac:dyDescent="0.25">
      <c r="A511" s="189">
        <v>41464</v>
      </c>
      <c r="B511" s="189" t="s">
        <v>3614</v>
      </c>
      <c r="C511" s="190" t="s">
        <v>57</v>
      </c>
      <c r="D511" s="253" t="s">
        <v>3954</v>
      </c>
      <c r="E511" s="190">
        <v>41694</v>
      </c>
      <c r="F511" s="188"/>
      <c r="G511" s="188"/>
      <c r="H511" s="180" t="s">
        <v>2938</v>
      </c>
      <c r="I511" s="255" t="s">
        <v>4004</v>
      </c>
      <c r="J511" s="180"/>
      <c r="K511" s="180">
        <v>534845</v>
      </c>
      <c r="L511" s="188" t="s">
        <v>4005</v>
      </c>
      <c r="M511" s="180" t="s">
        <v>57</v>
      </c>
      <c r="N511" s="184"/>
      <c r="O511" s="191"/>
      <c r="P511" s="180" t="s">
        <v>67</v>
      </c>
      <c r="Q511" s="180" t="s">
        <v>14</v>
      </c>
      <c r="R511" s="184">
        <v>24811.15</v>
      </c>
      <c r="S511" s="184">
        <v>3310</v>
      </c>
      <c r="T511" s="184">
        <v>21215</v>
      </c>
      <c r="U511" s="184">
        <v>35000</v>
      </c>
      <c r="V511" s="184"/>
      <c r="W511" s="256" t="s">
        <v>2897</v>
      </c>
      <c r="X511" s="257"/>
      <c r="Y511" s="258" t="s">
        <v>3972</v>
      </c>
      <c r="Z511" s="193">
        <v>9.457142857142857E-2</v>
      </c>
    </row>
    <row r="512" spans="1:26" x14ac:dyDescent="0.25">
      <c r="A512" s="189">
        <v>41464</v>
      </c>
      <c r="B512" s="189" t="s">
        <v>3614</v>
      </c>
      <c r="C512" s="190" t="s">
        <v>57</v>
      </c>
      <c r="D512" s="253" t="s">
        <v>3954</v>
      </c>
      <c r="E512" s="190"/>
      <c r="F512" s="188"/>
      <c r="G512" s="188"/>
      <c r="H512" s="180" t="s">
        <v>2938</v>
      </c>
      <c r="I512" s="255" t="s">
        <v>4006</v>
      </c>
      <c r="J512" s="180"/>
      <c r="K512" s="180">
        <v>532988</v>
      </c>
      <c r="L512" s="188" t="s">
        <v>4007</v>
      </c>
      <c r="M512" s="180" t="s">
        <v>57</v>
      </c>
      <c r="N512" s="184"/>
      <c r="O512" s="191"/>
      <c r="P512" s="180" t="s">
        <v>67</v>
      </c>
      <c r="Q512" s="180" t="s">
        <v>14</v>
      </c>
      <c r="R512" s="184">
        <v>6243.74</v>
      </c>
      <c r="S512" s="184">
        <v>6870</v>
      </c>
      <c r="T512" s="184">
        <v>5338.76</v>
      </c>
      <c r="U512" s="184">
        <v>6868.11</v>
      </c>
      <c r="V512" s="184"/>
      <c r="W512" s="256" t="s">
        <v>2897</v>
      </c>
      <c r="X512" s="257"/>
      <c r="Y512" s="258" t="s">
        <v>3972</v>
      </c>
      <c r="Z512" s="193">
        <v>1.0002751848761886</v>
      </c>
    </row>
    <row r="513" spans="1:26" x14ac:dyDescent="0.25">
      <c r="A513" s="189">
        <v>41464</v>
      </c>
      <c r="B513" s="189" t="s">
        <v>3614</v>
      </c>
      <c r="C513" s="190" t="s">
        <v>57</v>
      </c>
      <c r="D513" s="253" t="s">
        <v>3954</v>
      </c>
      <c r="E513" s="190"/>
      <c r="F513" s="188"/>
      <c r="G513" s="188"/>
      <c r="H513" s="180" t="s">
        <v>2938</v>
      </c>
      <c r="I513" s="255" t="s">
        <v>4008</v>
      </c>
      <c r="J513" s="180"/>
      <c r="K513" s="180">
        <v>533858</v>
      </c>
      <c r="L513" s="188" t="s">
        <v>4009</v>
      </c>
      <c r="M513" s="180" t="s">
        <v>57</v>
      </c>
      <c r="N513" s="184"/>
      <c r="O513" s="191"/>
      <c r="P513" s="180" t="s">
        <v>67</v>
      </c>
      <c r="Q513" s="180" t="s">
        <v>14</v>
      </c>
      <c r="R513" s="184">
        <v>3919.22</v>
      </c>
      <c r="S513" s="184">
        <v>4310</v>
      </c>
      <c r="T513" s="184">
        <v>3351.17</v>
      </c>
      <c r="U513" s="184">
        <v>4311.1400000000003</v>
      </c>
      <c r="V513" s="184"/>
      <c r="W513" s="256" t="s">
        <v>2897</v>
      </c>
      <c r="X513" s="257"/>
      <c r="Y513" s="258" t="s">
        <v>3972</v>
      </c>
      <c r="Z513" s="193">
        <v>0.99973556878227099</v>
      </c>
    </row>
    <row r="514" spans="1:26" x14ac:dyDescent="0.25">
      <c r="A514" s="189">
        <v>41464</v>
      </c>
      <c r="B514" s="189" t="s">
        <v>3614</v>
      </c>
      <c r="C514" s="190" t="s">
        <v>57</v>
      </c>
      <c r="D514" s="253" t="s">
        <v>3954</v>
      </c>
      <c r="E514" s="190"/>
      <c r="F514" s="188"/>
      <c r="G514" s="188"/>
      <c r="H514" s="180" t="s">
        <v>2938</v>
      </c>
      <c r="I514" s="255" t="s">
        <v>4010</v>
      </c>
      <c r="J514" s="180"/>
      <c r="K514" s="180">
        <v>670964</v>
      </c>
      <c r="L514" s="188" t="s">
        <v>4011</v>
      </c>
      <c r="M514" s="180" t="s">
        <v>57</v>
      </c>
      <c r="N514" s="184"/>
      <c r="O514" s="191"/>
      <c r="P514" s="180" t="s">
        <v>67</v>
      </c>
      <c r="Q514" s="180" t="s">
        <v>14</v>
      </c>
      <c r="R514" s="184">
        <v>1019.48</v>
      </c>
      <c r="S514" s="184">
        <v>1120</v>
      </c>
      <c r="T514" s="184">
        <v>871.72</v>
      </c>
      <c r="U514" s="184">
        <v>1121.43</v>
      </c>
      <c r="V514" s="184"/>
      <c r="W514" s="256" t="s">
        <v>2897</v>
      </c>
      <c r="X514" s="257"/>
      <c r="Y514" s="258" t="s">
        <v>3972</v>
      </c>
      <c r="Z514" s="193">
        <v>0.99872484238873571</v>
      </c>
    </row>
    <row r="515" spans="1:26" x14ac:dyDescent="0.25">
      <c r="A515" s="189">
        <v>41467</v>
      </c>
      <c r="B515" s="189" t="s">
        <v>3614</v>
      </c>
      <c r="C515" s="190">
        <v>41491</v>
      </c>
      <c r="D515" s="253" t="s">
        <v>3350</v>
      </c>
      <c r="E515" s="190"/>
      <c r="F515" s="188"/>
      <c r="G515" s="188"/>
      <c r="H515" s="180" t="s">
        <v>2894</v>
      </c>
      <c r="I515" s="255" t="s">
        <v>4012</v>
      </c>
      <c r="J515" s="180"/>
      <c r="K515" s="180">
        <v>244520</v>
      </c>
      <c r="L515" s="188" t="s">
        <v>4013</v>
      </c>
      <c r="M515" s="180" t="s">
        <v>57</v>
      </c>
      <c r="N515" s="184"/>
      <c r="O515" s="191"/>
      <c r="P515" s="180" t="s">
        <v>79</v>
      </c>
      <c r="Q515" s="180" t="s">
        <v>12</v>
      </c>
      <c r="R515" s="184">
        <v>9858.5</v>
      </c>
      <c r="S515" s="184">
        <v>73490</v>
      </c>
      <c r="T515" s="184">
        <v>155407</v>
      </c>
      <c r="U515" s="184">
        <v>302318.53999999998</v>
      </c>
      <c r="V515" s="184"/>
      <c r="W515" s="256" t="s">
        <v>2897</v>
      </c>
      <c r="X515" s="257"/>
      <c r="Y515" s="258" t="s">
        <v>3972</v>
      </c>
      <c r="Z515" s="193">
        <v>0.24308796939810573</v>
      </c>
    </row>
    <row r="516" spans="1:26" x14ac:dyDescent="0.25">
      <c r="A516" s="189">
        <v>41467</v>
      </c>
      <c r="B516" s="189" t="s">
        <v>3614</v>
      </c>
      <c r="C516" s="190">
        <v>41528</v>
      </c>
      <c r="D516" s="253" t="s">
        <v>4014</v>
      </c>
      <c r="E516" s="190"/>
      <c r="F516" s="188"/>
      <c r="G516" s="188"/>
      <c r="H516" s="180" t="s">
        <v>2894</v>
      </c>
      <c r="I516" s="255" t="s">
        <v>4015</v>
      </c>
      <c r="J516" s="180"/>
      <c r="K516" s="180">
        <v>299832</v>
      </c>
      <c r="L516" s="188" t="s">
        <v>4016</v>
      </c>
      <c r="M516" s="180" t="s">
        <v>57</v>
      </c>
      <c r="N516" s="184"/>
      <c r="O516" s="191"/>
      <c r="P516" s="180" t="s">
        <v>133</v>
      </c>
      <c r="Q516" s="180" t="s">
        <v>13</v>
      </c>
      <c r="R516" s="184">
        <v>5909.95</v>
      </c>
      <c r="S516" s="184">
        <v>72740</v>
      </c>
      <c r="T516" s="184">
        <v>2552</v>
      </c>
      <c r="U516" s="184">
        <v>264140</v>
      </c>
      <c r="V516" s="184"/>
      <c r="W516" s="256" t="s">
        <v>2897</v>
      </c>
      <c r="X516" s="257"/>
      <c r="Y516" s="258" t="s">
        <v>3972</v>
      </c>
      <c r="Z516" s="193">
        <v>0.27538426591958809</v>
      </c>
    </row>
    <row r="517" spans="1:26" x14ac:dyDescent="0.25">
      <c r="A517" s="189">
        <v>41467</v>
      </c>
      <c r="B517" s="189" t="s">
        <v>3614</v>
      </c>
      <c r="C517" s="190">
        <v>41528</v>
      </c>
      <c r="D517" s="253" t="s">
        <v>4014</v>
      </c>
      <c r="E517" s="190"/>
      <c r="F517" s="188"/>
      <c r="G517" s="188"/>
      <c r="H517" s="180" t="s">
        <v>2921</v>
      </c>
      <c r="I517" s="255" t="s">
        <v>4017</v>
      </c>
      <c r="J517" s="180"/>
      <c r="K517" s="180">
        <v>299895</v>
      </c>
      <c r="L517" s="188" t="s">
        <v>4018</v>
      </c>
      <c r="M517" s="180" t="s">
        <v>57</v>
      </c>
      <c r="N517" s="184"/>
      <c r="O517" s="191"/>
      <c r="P517" s="180" t="s">
        <v>129</v>
      </c>
      <c r="Q517" s="180" t="s">
        <v>13</v>
      </c>
      <c r="R517" s="184">
        <v>5553</v>
      </c>
      <c r="S517" s="184">
        <v>34220</v>
      </c>
      <c r="T517" s="184">
        <v>4718</v>
      </c>
      <c r="U517" s="184">
        <v>81120</v>
      </c>
      <c r="V517" s="184"/>
      <c r="W517" s="256" t="s">
        <v>2897</v>
      </c>
      <c r="X517" s="257"/>
      <c r="Y517" s="258" t="s">
        <v>3972</v>
      </c>
      <c r="Z517" s="193">
        <v>0.42184418145956609</v>
      </c>
    </row>
    <row r="518" spans="1:26" x14ac:dyDescent="0.25">
      <c r="A518" s="189">
        <v>41467</v>
      </c>
      <c r="B518" s="189" t="s">
        <v>3614</v>
      </c>
      <c r="C518" s="190" t="s">
        <v>57</v>
      </c>
      <c r="D518" s="253" t="s">
        <v>3954</v>
      </c>
      <c r="E518" s="190"/>
      <c r="F518" s="188"/>
      <c r="G518" s="188"/>
      <c r="H518" s="180" t="s">
        <v>2938</v>
      </c>
      <c r="I518" s="255" t="s">
        <v>4019</v>
      </c>
      <c r="J518" s="180"/>
      <c r="K518" s="180">
        <v>248952</v>
      </c>
      <c r="L518" s="188" t="s">
        <v>4020</v>
      </c>
      <c r="M518" s="180" t="s">
        <v>57</v>
      </c>
      <c r="N518" s="184"/>
      <c r="O518" s="191"/>
      <c r="P518" s="180" t="s">
        <v>133</v>
      </c>
      <c r="Q518" s="180" t="s">
        <v>13</v>
      </c>
      <c r="R518" s="184">
        <v>33477.22</v>
      </c>
      <c r="S518" s="184">
        <v>0</v>
      </c>
      <c r="T518" s="184">
        <v>28625</v>
      </c>
      <c r="U518" s="184">
        <v>36824.949999999997</v>
      </c>
      <c r="V518" s="184"/>
      <c r="W518" s="256" t="s">
        <v>2897</v>
      </c>
      <c r="X518" s="257"/>
      <c r="Y518" s="258" t="s">
        <v>3972</v>
      </c>
      <c r="Z518" s="193" t="s">
        <v>57</v>
      </c>
    </row>
    <row r="519" spans="1:26" x14ac:dyDescent="0.25">
      <c r="A519" s="189">
        <v>41467</v>
      </c>
      <c r="B519" s="189" t="s">
        <v>3614</v>
      </c>
      <c r="C519" s="190" t="s">
        <v>57</v>
      </c>
      <c r="D519" s="253" t="s">
        <v>3954</v>
      </c>
      <c r="E519" s="190"/>
      <c r="F519" s="188"/>
      <c r="G519" s="188"/>
      <c r="H519" s="180" t="s">
        <v>2938</v>
      </c>
      <c r="I519" s="255" t="s">
        <v>4021</v>
      </c>
      <c r="J519" s="180"/>
      <c r="K519" s="180">
        <v>568640</v>
      </c>
      <c r="L519" s="188" t="s">
        <v>4022</v>
      </c>
      <c r="M519" s="180" t="s">
        <v>57</v>
      </c>
      <c r="N519" s="184"/>
      <c r="O519" s="191"/>
      <c r="P519" s="180" t="s">
        <v>129</v>
      </c>
      <c r="Q519" s="180" t="s">
        <v>13</v>
      </c>
      <c r="R519" s="184">
        <v>25196.720000000001</v>
      </c>
      <c r="S519" s="184">
        <v>2770</v>
      </c>
      <c r="T519" s="184">
        <v>20820.810000000001</v>
      </c>
      <c r="U519" s="184">
        <v>27716.39</v>
      </c>
      <c r="V519" s="184"/>
      <c r="W519" s="256" t="s">
        <v>2897</v>
      </c>
      <c r="X519" s="257"/>
      <c r="Y519" s="258" t="s">
        <v>3972</v>
      </c>
      <c r="Z519" s="193">
        <v>9.99408653147109E-2</v>
      </c>
    </row>
    <row r="520" spans="1:26" x14ac:dyDescent="0.25">
      <c r="A520" s="189">
        <v>41467</v>
      </c>
      <c r="B520" s="189" t="s">
        <v>3614</v>
      </c>
      <c r="C520" s="190" t="s">
        <v>57</v>
      </c>
      <c r="D520" s="253" t="s">
        <v>3954</v>
      </c>
      <c r="E520" s="190"/>
      <c r="F520" s="188"/>
      <c r="G520" s="188"/>
      <c r="H520" s="180" t="s">
        <v>2938</v>
      </c>
      <c r="I520" s="255" t="s">
        <v>4023</v>
      </c>
      <c r="J520" s="180"/>
      <c r="K520" s="180">
        <v>310815</v>
      </c>
      <c r="L520" s="188" t="s">
        <v>4024</v>
      </c>
      <c r="M520" s="180" t="s">
        <v>57</v>
      </c>
      <c r="N520" s="184"/>
      <c r="O520" s="191"/>
      <c r="P520" s="180" t="s">
        <v>67</v>
      </c>
      <c r="Q520" s="180" t="s">
        <v>14</v>
      </c>
      <c r="R520" s="184">
        <v>4265.2</v>
      </c>
      <c r="S520" s="184">
        <v>15930</v>
      </c>
      <c r="T520" s="184">
        <v>12384</v>
      </c>
      <c r="U520" s="184">
        <v>15931.53</v>
      </c>
      <c r="V520" s="184"/>
      <c r="W520" s="256" t="s">
        <v>2897</v>
      </c>
      <c r="X520" s="257"/>
      <c r="Y520" s="258" t="s">
        <v>3972</v>
      </c>
      <c r="Z520" s="193">
        <v>0.99990396402605397</v>
      </c>
    </row>
    <row r="521" spans="1:26" x14ac:dyDescent="0.25">
      <c r="A521" s="189">
        <v>41467</v>
      </c>
      <c r="B521" s="189" t="s">
        <v>3614</v>
      </c>
      <c r="C521" s="190" t="s">
        <v>57</v>
      </c>
      <c r="D521" s="253" t="s">
        <v>3954</v>
      </c>
      <c r="E521" s="190"/>
      <c r="F521" s="188"/>
      <c r="G521" s="188"/>
      <c r="H521" s="180" t="s">
        <v>2938</v>
      </c>
      <c r="I521" s="255" t="s">
        <v>4025</v>
      </c>
      <c r="J521" s="180"/>
      <c r="K521" s="180">
        <v>574424</v>
      </c>
      <c r="L521" s="188" t="s">
        <v>4026</v>
      </c>
      <c r="M521" s="180" t="s">
        <v>57</v>
      </c>
      <c r="N521" s="184"/>
      <c r="O521" s="191"/>
      <c r="P521" s="180" t="s">
        <v>235</v>
      </c>
      <c r="Q521" s="180" t="s">
        <v>12</v>
      </c>
      <c r="R521" s="184">
        <v>14234.02</v>
      </c>
      <c r="S521" s="184">
        <v>0</v>
      </c>
      <c r="T521" s="184">
        <v>11762</v>
      </c>
      <c r="U521" s="184">
        <v>15657.42</v>
      </c>
      <c r="V521" s="184"/>
      <c r="W521" s="256" t="s">
        <v>2897</v>
      </c>
      <c r="X521" s="257"/>
      <c r="Y521" s="258" t="s">
        <v>3972</v>
      </c>
      <c r="Z521" s="193" t="s">
        <v>57</v>
      </c>
    </row>
    <row r="522" spans="1:26" x14ac:dyDescent="0.25">
      <c r="A522" s="189">
        <v>41470</v>
      </c>
      <c r="B522" s="189" t="s">
        <v>3614</v>
      </c>
      <c r="C522" s="190">
        <v>41477</v>
      </c>
      <c r="D522" s="253" t="s">
        <v>3954</v>
      </c>
      <c r="E522" s="190"/>
      <c r="F522" s="188"/>
      <c r="G522" s="188"/>
      <c r="H522" s="180" t="s">
        <v>2894</v>
      </c>
      <c r="I522" s="255" t="s">
        <v>4027</v>
      </c>
      <c r="J522" s="180"/>
      <c r="K522" s="180">
        <v>520557</v>
      </c>
      <c r="L522" s="188" t="s">
        <v>4028</v>
      </c>
      <c r="M522" s="180" t="s">
        <v>57</v>
      </c>
      <c r="N522" s="184"/>
      <c r="O522" s="191"/>
      <c r="P522" s="180" t="s">
        <v>79</v>
      </c>
      <c r="Q522" s="180" t="s">
        <v>12</v>
      </c>
      <c r="R522" s="184">
        <v>155629.68</v>
      </c>
      <c r="S522" s="184">
        <v>0</v>
      </c>
      <c r="T522" s="184">
        <v>128601.5</v>
      </c>
      <c r="U522" s="184">
        <v>217566.45</v>
      </c>
      <c r="V522" s="184"/>
      <c r="W522" s="256" t="s">
        <v>2897</v>
      </c>
      <c r="X522" s="257"/>
      <c r="Y522" s="258" t="s">
        <v>3972</v>
      </c>
      <c r="Z522" s="193" t="s">
        <v>57</v>
      </c>
    </row>
    <row r="523" spans="1:26" x14ac:dyDescent="0.25">
      <c r="A523" s="189">
        <v>41470</v>
      </c>
      <c r="B523" s="189" t="s">
        <v>3614</v>
      </c>
      <c r="C523" s="190">
        <v>41571</v>
      </c>
      <c r="D523" s="253" t="s">
        <v>3743</v>
      </c>
      <c r="E523" s="190"/>
      <c r="F523" s="188"/>
      <c r="G523" s="188"/>
      <c r="H523" s="180" t="s">
        <v>2921</v>
      </c>
      <c r="I523" s="255" t="s">
        <v>4029</v>
      </c>
      <c r="J523" s="180"/>
      <c r="K523" s="180">
        <v>310816</v>
      </c>
      <c r="L523" s="188" t="s">
        <v>4030</v>
      </c>
      <c r="M523" s="180" t="s">
        <v>57</v>
      </c>
      <c r="N523" s="184"/>
      <c r="O523" s="191"/>
      <c r="P523" s="180" t="s">
        <v>129</v>
      </c>
      <c r="Q523" s="180" t="s">
        <v>13</v>
      </c>
      <c r="R523" s="184">
        <v>4840.68</v>
      </c>
      <c r="S523" s="184">
        <v>22380</v>
      </c>
      <c r="T523" s="184">
        <v>4840</v>
      </c>
      <c r="U523" s="184">
        <v>83465.06</v>
      </c>
      <c r="V523" s="184"/>
      <c r="W523" s="256" t="s">
        <v>2897</v>
      </c>
      <c r="X523" s="257"/>
      <c r="Y523" s="258" t="s">
        <v>3972</v>
      </c>
      <c r="Z523" s="193">
        <v>0.26813615182209177</v>
      </c>
    </row>
    <row r="524" spans="1:26" x14ac:dyDescent="0.25">
      <c r="A524" s="189">
        <v>41471</v>
      </c>
      <c r="B524" s="189" t="s">
        <v>3614</v>
      </c>
      <c r="C524" s="190" t="s">
        <v>57</v>
      </c>
      <c r="D524" s="253" t="s">
        <v>3954</v>
      </c>
      <c r="E524" s="190"/>
      <c r="F524" s="188"/>
      <c r="G524" s="188"/>
      <c r="H524" s="180" t="s">
        <v>2938</v>
      </c>
      <c r="I524" s="255" t="s">
        <v>4031</v>
      </c>
      <c r="J524" s="180"/>
      <c r="K524" s="180">
        <v>534085</v>
      </c>
      <c r="L524" s="188" t="s">
        <v>4032</v>
      </c>
      <c r="M524" s="180" t="s">
        <v>57</v>
      </c>
      <c r="N524" s="184"/>
      <c r="O524" s="191"/>
      <c r="P524" s="180" t="s">
        <v>67</v>
      </c>
      <c r="Q524" s="180" t="s">
        <v>14</v>
      </c>
      <c r="R524" s="184">
        <v>7848.48</v>
      </c>
      <c r="S524" s="184">
        <v>8630</v>
      </c>
      <c r="T524" s="184">
        <v>6710.91</v>
      </c>
      <c r="U524" s="184">
        <v>8633.33</v>
      </c>
      <c r="V524" s="184"/>
      <c r="W524" s="256" t="s">
        <v>2897</v>
      </c>
      <c r="X524" s="257"/>
      <c r="Y524" s="258" t="s">
        <v>3972</v>
      </c>
      <c r="Z524" s="193">
        <v>0.99961428556536125</v>
      </c>
    </row>
    <row r="525" spans="1:26" x14ac:dyDescent="0.25">
      <c r="A525" s="189">
        <v>41471</v>
      </c>
      <c r="B525" s="189" t="s">
        <v>3614</v>
      </c>
      <c r="C525" s="190" t="s">
        <v>57</v>
      </c>
      <c r="D525" s="253" t="s">
        <v>3954</v>
      </c>
      <c r="E525" s="190"/>
      <c r="F525" s="188"/>
      <c r="G525" s="188"/>
      <c r="H525" s="180" t="s">
        <v>2938</v>
      </c>
      <c r="I525" s="255" t="s">
        <v>4033</v>
      </c>
      <c r="J525" s="180"/>
      <c r="K525" s="180">
        <v>534989</v>
      </c>
      <c r="L525" s="188" t="s">
        <v>4034</v>
      </c>
      <c r="M525" s="180" t="s">
        <v>57</v>
      </c>
      <c r="N525" s="184"/>
      <c r="O525" s="191"/>
      <c r="P525" s="180" t="s">
        <v>67</v>
      </c>
      <c r="Q525" s="180" t="s">
        <v>14</v>
      </c>
      <c r="R525" s="184">
        <v>5832.41</v>
      </c>
      <c r="S525" s="184">
        <v>6420</v>
      </c>
      <c r="T525" s="184">
        <v>4987.0600000000004</v>
      </c>
      <c r="U525" s="184">
        <v>6415.65</v>
      </c>
      <c r="V525" s="184"/>
      <c r="W525" s="256" t="s">
        <v>2897</v>
      </c>
      <c r="X525" s="257"/>
      <c r="Y525" s="258" t="s">
        <v>3972</v>
      </c>
      <c r="Z525" s="193">
        <v>1.0006780295059736</v>
      </c>
    </row>
    <row r="526" spans="1:26" x14ac:dyDescent="0.25">
      <c r="A526" s="189">
        <v>41471</v>
      </c>
      <c r="B526" s="189" t="s">
        <v>3614</v>
      </c>
      <c r="C526" s="190" t="s">
        <v>57</v>
      </c>
      <c r="D526" s="253" t="s">
        <v>3954</v>
      </c>
      <c r="E526" s="190"/>
      <c r="F526" s="188"/>
      <c r="G526" s="188"/>
      <c r="H526" s="180" t="s">
        <v>2938</v>
      </c>
      <c r="I526" s="255" t="s">
        <v>4035</v>
      </c>
      <c r="J526" s="180"/>
      <c r="K526" s="180">
        <v>569597</v>
      </c>
      <c r="L526" s="188" t="s">
        <v>4036</v>
      </c>
      <c r="M526" s="180" t="s">
        <v>57</v>
      </c>
      <c r="N526" s="184"/>
      <c r="O526" s="191"/>
      <c r="P526" s="180" t="s">
        <v>92</v>
      </c>
      <c r="Q526" s="180" t="s">
        <v>18</v>
      </c>
      <c r="R526" s="184">
        <v>4207.24</v>
      </c>
      <c r="S526" s="184">
        <v>4630</v>
      </c>
      <c r="T526" s="184">
        <v>3597.44</v>
      </c>
      <c r="U526" s="184">
        <v>4627.96</v>
      </c>
      <c r="V526" s="184"/>
      <c r="W526" s="256" t="s">
        <v>2897</v>
      </c>
      <c r="X526" s="257"/>
      <c r="Y526" s="258" t="s">
        <v>3972</v>
      </c>
      <c r="Z526" s="193">
        <v>1.0004407989697404</v>
      </c>
    </row>
    <row r="527" spans="1:26" x14ac:dyDescent="0.25">
      <c r="A527" s="189">
        <v>41471</v>
      </c>
      <c r="B527" s="189" t="s">
        <v>3614</v>
      </c>
      <c r="C527" s="190" t="s">
        <v>57</v>
      </c>
      <c r="D527" s="253" t="s">
        <v>3954</v>
      </c>
      <c r="E527" s="190"/>
      <c r="F527" s="188"/>
      <c r="G527" s="188"/>
      <c r="H527" s="180" t="s">
        <v>2938</v>
      </c>
      <c r="I527" s="255" t="s">
        <v>4037</v>
      </c>
      <c r="J527" s="180"/>
      <c r="K527" s="180">
        <v>534852</v>
      </c>
      <c r="L527" s="188" t="s">
        <v>4038</v>
      </c>
      <c r="M527" s="180" t="s">
        <v>57</v>
      </c>
      <c r="N527" s="184"/>
      <c r="O527" s="191"/>
      <c r="P527" s="180" t="s">
        <v>67</v>
      </c>
      <c r="Q527" s="180" t="s">
        <v>14</v>
      </c>
      <c r="R527" s="184">
        <v>4029.64</v>
      </c>
      <c r="S527" s="184">
        <v>4430</v>
      </c>
      <c r="T527" s="184">
        <v>3445.58</v>
      </c>
      <c r="U527" s="184">
        <v>4432.6099999999997</v>
      </c>
      <c r="V527" s="184"/>
      <c r="W527" s="256" t="s">
        <v>2897</v>
      </c>
      <c r="X527" s="257"/>
      <c r="Y527" s="258" t="s">
        <v>3972</v>
      </c>
      <c r="Z527" s="193">
        <v>0.99941118212520397</v>
      </c>
    </row>
    <row r="528" spans="1:26" x14ac:dyDescent="0.25">
      <c r="A528" s="189">
        <v>41471</v>
      </c>
      <c r="B528" s="189" t="s">
        <v>3614</v>
      </c>
      <c r="C528" s="190" t="s">
        <v>57</v>
      </c>
      <c r="D528" s="253" t="s">
        <v>3954</v>
      </c>
      <c r="E528" s="190"/>
      <c r="F528" s="188"/>
      <c r="G528" s="188"/>
      <c r="H528" s="180" t="s">
        <v>2938</v>
      </c>
      <c r="I528" s="255" t="s">
        <v>4039</v>
      </c>
      <c r="J528" s="180"/>
      <c r="K528" s="180">
        <v>534986</v>
      </c>
      <c r="L528" s="188" t="s">
        <v>4040</v>
      </c>
      <c r="M528" s="180" t="s">
        <v>57</v>
      </c>
      <c r="N528" s="184"/>
      <c r="O528" s="191"/>
      <c r="P528" s="180" t="s">
        <v>67</v>
      </c>
      <c r="Q528" s="180" t="s">
        <v>14</v>
      </c>
      <c r="R528" s="184">
        <v>3728.64</v>
      </c>
      <c r="S528" s="184">
        <v>4100</v>
      </c>
      <c r="T528" s="184">
        <v>3188.2</v>
      </c>
      <c r="U528" s="184">
        <v>4101.5</v>
      </c>
      <c r="V528" s="184"/>
      <c r="W528" s="256" t="s">
        <v>2897</v>
      </c>
      <c r="X528" s="257"/>
      <c r="Y528" s="258" t="s">
        <v>3972</v>
      </c>
      <c r="Z528" s="193">
        <v>0.99963428014141165</v>
      </c>
    </row>
    <row r="529" spans="1:26" x14ac:dyDescent="0.25">
      <c r="A529" s="189">
        <v>41471</v>
      </c>
      <c r="B529" s="189" t="s">
        <v>3614</v>
      </c>
      <c r="C529" s="190" t="s">
        <v>57</v>
      </c>
      <c r="D529" s="253" t="s">
        <v>3954</v>
      </c>
      <c r="E529" s="190"/>
      <c r="F529" s="188"/>
      <c r="G529" s="188"/>
      <c r="H529" s="180" t="s">
        <v>2938</v>
      </c>
      <c r="I529" s="255" t="s">
        <v>4041</v>
      </c>
      <c r="J529" s="180"/>
      <c r="K529" s="180">
        <v>534076</v>
      </c>
      <c r="L529" s="188" t="s">
        <v>4042</v>
      </c>
      <c r="M529" s="180" t="s">
        <v>57</v>
      </c>
      <c r="N529" s="184"/>
      <c r="O529" s="191"/>
      <c r="P529" s="180" t="s">
        <v>67</v>
      </c>
      <c r="Q529" s="180" t="s">
        <v>14</v>
      </c>
      <c r="R529" s="184">
        <v>1362.93</v>
      </c>
      <c r="S529" s="184">
        <v>1500</v>
      </c>
      <c r="T529" s="184">
        <v>1165.3900000000001</v>
      </c>
      <c r="U529" s="184">
        <v>1499.22</v>
      </c>
      <c r="V529" s="184"/>
      <c r="W529" s="256" t="s">
        <v>2897</v>
      </c>
      <c r="X529" s="257"/>
      <c r="Y529" s="258" t="s">
        <v>3972</v>
      </c>
      <c r="Z529" s="193">
        <v>1.000520270540681</v>
      </c>
    </row>
    <row r="530" spans="1:26" x14ac:dyDescent="0.25">
      <c r="A530" s="189">
        <v>41471</v>
      </c>
      <c r="B530" s="189" t="s">
        <v>3614</v>
      </c>
      <c r="C530" s="190" t="s">
        <v>57</v>
      </c>
      <c r="D530" s="253" t="s">
        <v>3954</v>
      </c>
      <c r="E530" s="190"/>
      <c r="F530" s="188"/>
      <c r="G530" s="188"/>
      <c r="H530" s="180" t="s">
        <v>2938</v>
      </c>
      <c r="I530" s="255" t="s">
        <v>4043</v>
      </c>
      <c r="J530" s="180"/>
      <c r="K530" s="180">
        <v>566003</v>
      </c>
      <c r="L530" s="188" t="s">
        <v>4044</v>
      </c>
      <c r="M530" s="180" t="s">
        <v>57</v>
      </c>
      <c r="N530" s="184"/>
      <c r="O530" s="191"/>
      <c r="P530" s="180" t="s">
        <v>67</v>
      </c>
      <c r="Q530" s="180" t="s">
        <v>14</v>
      </c>
      <c r="R530" s="184">
        <v>1291.94</v>
      </c>
      <c r="S530" s="184">
        <v>1420</v>
      </c>
      <c r="T530" s="184">
        <v>1104.68</v>
      </c>
      <c r="U530" s="184">
        <v>1421.13</v>
      </c>
      <c r="V530" s="184"/>
      <c r="W530" s="256" t="s">
        <v>2897</v>
      </c>
      <c r="X530" s="257"/>
      <c r="Y530" s="258" t="s">
        <v>3972</v>
      </c>
      <c r="Z530" s="193">
        <v>0.99920485810587345</v>
      </c>
    </row>
    <row r="531" spans="1:26" x14ac:dyDescent="0.25">
      <c r="A531" s="189">
        <v>41471</v>
      </c>
      <c r="B531" s="189" t="s">
        <v>3614</v>
      </c>
      <c r="C531" s="190" t="s">
        <v>57</v>
      </c>
      <c r="D531" s="253" t="s">
        <v>3954</v>
      </c>
      <c r="E531" s="190"/>
      <c r="F531" s="188"/>
      <c r="G531" s="188"/>
      <c r="H531" s="180" t="s">
        <v>2938</v>
      </c>
      <c r="I531" s="255" t="s">
        <v>4045</v>
      </c>
      <c r="J531" s="180"/>
      <c r="K531" s="180">
        <v>535010</v>
      </c>
      <c r="L531" s="188" t="s">
        <v>4046</v>
      </c>
      <c r="M531" s="180" t="s">
        <v>57</v>
      </c>
      <c r="N531" s="184"/>
      <c r="O531" s="191"/>
      <c r="P531" s="180" t="s">
        <v>67</v>
      </c>
      <c r="Q531" s="180" t="s">
        <v>14</v>
      </c>
      <c r="R531" s="184">
        <v>1247.3399999999999</v>
      </c>
      <c r="S531" s="184">
        <v>1370</v>
      </c>
      <c r="T531" s="184">
        <v>1066.55</v>
      </c>
      <c r="U531" s="184">
        <v>1372.08</v>
      </c>
      <c r="V531" s="184"/>
      <c r="W531" s="256" t="s">
        <v>2897</v>
      </c>
      <c r="X531" s="257"/>
      <c r="Y531" s="258" t="s">
        <v>3972</v>
      </c>
      <c r="Z531" s="193">
        <v>0.99848405340796464</v>
      </c>
    </row>
    <row r="532" spans="1:26" x14ac:dyDescent="0.25">
      <c r="A532" s="189">
        <v>41473</v>
      </c>
      <c r="B532" s="189" t="s">
        <v>3614</v>
      </c>
      <c r="C532" s="190">
        <v>41477</v>
      </c>
      <c r="D532" s="253" t="s">
        <v>3954</v>
      </c>
      <c r="E532" s="190">
        <v>41712</v>
      </c>
      <c r="F532" s="254"/>
      <c r="G532" s="188"/>
      <c r="H532" s="180" t="s">
        <v>2921</v>
      </c>
      <c r="I532" s="255" t="s">
        <v>4047</v>
      </c>
      <c r="J532" s="180"/>
      <c r="K532" s="180">
        <v>559069</v>
      </c>
      <c r="L532" s="188" t="s">
        <v>4048</v>
      </c>
      <c r="M532" s="180" t="s">
        <v>57</v>
      </c>
      <c r="N532" s="184"/>
      <c r="O532" s="191"/>
      <c r="P532" s="180" t="s">
        <v>64</v>
      </c>
      <c r="Q532" s="180" t="s">
        <v>12</v>
      </c>
      <c r="R532" s="184">
        <v>74280.259999999995</v>
      </c>
      <c r="S532" s="184">
        <v>0</v>
      </c>
      <c r="T532" s="184">
        <v>63514</v>
      </c>
      <c r="U532" s="184">
        <v>120000</v>
      </c>
      <c r="V532" s="184"/>
      <c r="W532" s="256" t="s">
        <v>2897</v>
      </c>
      <c r="X532" s="271"/>
      <c r="Y532" s="258" t="s">
        <v>3972</v>
      </c>
      <c r="Z532" s="193" t="s">
        <v>57</v>
      </c>
    </row>
    <row r="533" spans="1:26" x14ac:dyDescent="0.25">
      <c r="A533" s="189">
        <v>41473</v>
      </c>
      <c r="B533" s="189" t="s">
        <v>3614</v>
      </c>
      <c r="C533" s="190">
        <v>41837</v>
      </c>
      <c r="D533" s="253" t="s">
        <v>4049</v>
      </c>
      <c r="E533" s="190"/>
      <c r="F533" s="188"/>
      <c r="G533" s="188"/>
      <c r="H533" s="180" t="s">
        <v>2938</v>
      </c>
      <c r="I533" s="255" t="s">
        <v>4050</v>
      </c>
      <c r="J533" s="180"/>
      <c r="K533" s="180">
        <v>490249</v>
      </c>
      <c r="L533" s="188" t="s">
        <v>4051</v>
      </c>
      <c r="M533" s="180" t="s">
        <v>57</v>
      </c>
      <c r="N533" s="184"/>
      <c r="O533" s="191"/>
      <c r="P533" s="180" t="s">
        <v>67</v>
      </c>
      <c r="Q533" s="180" t="s">
        <v>14</v>
      </c>
      <c r="R533" s="184">
        <v>30356.97</v>
      </c>
      <c r="S533" s="184">
        <v>31190</v>
      </c>
      <c r="T533" s="184">
        <v>25957</v>
      </c>
      <c r="U533" s="184">
        <v>33392.67</v>
      </c>
      <c r="V533" s="184">
        <v>47000</v>
      </c>
      <c r="W533" s="256" t="s">
        <v>2897</v>
      </c>
      <c r="X533" s="257"/>
      <c r="Y533" s="258" t="s">
        <v>3972</v>
      </c>
      <c r="Z533" s="193">
        <v>0.93403732016637186</v>
      </c>
    </row>
    <row r="534" spans="1:26" x14ac:dyDescent="0.25">
      <c r="A534" s="189">
        <v>41473</v>
      </c>
      <c r="B534" s="189" t="s">
        <v>3614</v>
      </c>
      <c r="C534" s="190" t="s">
        <v>57</v>
      </c>
      <c r="D534" s="253" t="s">
        <v>3954</v>
      </c>
      <c r="E534" s="190"/>
      <c r="F534" s="188"/>
      <c r="G534" s="188"/>
      <c r="H534" s="180" t="s">
        <v>2938</v>
      </c>
      <c r="I534" s="255" t="s">
        <v>4052</v>
      </c>
      <c r="J534" s="180"/>
      <c r="K534" s="180">
        <v>532998</v>
      </c>
      <c r="L534" s="188" t="s">
        <v>4053</v>
      </c>
      <c r="M534" s="180" t="s">
        <v>57</v>
      </c>
      <c r="N534" s="184"/>
      <c r="O534" s="191"/>
      <c r="P534" s="180" t="s">
        <v>64</v>
      </c>
      <c r="Q534" s="180" t="s">
        <v>12</v>
      </c>
      <c r="R534" s="184">
        <v>26050.36</v>
      </c>
      <c r="S534" s="184">
        <v>0</v>
      </c>
      <c r="T534" s="184">
        <v>21796</v>
      </c>
      <c r="U534" s="184">
        <v>31978.74</v>
      </c>
      <c r="V534" s="184">
        <v>45500</v>
      </c>
      <c r="W534" s="256" t="s">
        <v>2897</v>
      </c>
      <c r="X534" s="257"/>
      <c r="Y534" s="258" t="s">
        <v>3972</v>
      </c>
      <c r="Z534" s="193" t="s">
        <v>57</v>
      </c>
    </row>
    <row r="535" spans="1:26" x14ac:dyDescent="0.25">
      <c r="A535" s="189">
        <v>41473</v>
      </c>
      <c r="B535" s="189" t="s">
        <v>3614</v>
      </c>
      <c r="C535" s="190" t="s">
        <v>57</v>
      </c>
      <c r="D535" s="253" t="s">
        <v>3954</v>
      </c>
      <c r="E535" s="190"/>
      <c r="F535" s="188"/>
      <c r="G535" s="188"/>
      <c r="H535" s="180" t="s">
        <v>2938</v>
      </c>
      <c r="I535" s="255" t="s">
        <v>4054</v>
      </c>
      <c r="J535" s="180"/>
      <c r="K535" s="180">
        <v>490255</v>
      </c>
      <c r="L535" s="188" t="s">
        <v>4055</v>
      </c>
      <c r="M535" s="180" t="s">
        <v>57</v>
      </c>
      <c r="N535" s="184"/>
      <c r="O535" s="191"/>
      <c r="P535" s="180" t="s">
        <v>87</v>
      </c>
      <c r="Q535" s="180" t="s">
        <v>15</v>
      </c>
      <c r="R535" s="184">
        <v>23135.25</v>
      </c>
      <c r="S535" s="184">
        <v>9900</v>
      </c>
      <c r="T535" s="184">
        <v>19782</v>
      </c>
      <c r="U535" s="184">
        <v>28258.17</v>
      </c>
      <c r="V535" s="184"/>
      <c r="W535" s="256" t="s">
        <v>2897</v>
      </c>
      <c r="X535" s="257"/>
      <c r="Y535" s="258" t="s">
        <v>3972</v>
      </c>
      <c r="Z535" s="193">
        <v>0.35034115797307469</v>
      </c>
    </row>
    <row r="536" spans="1:26" x14ac:dyDescent="0.25">
      <c r="A536" s="189">
        <v>41473</v>
      </c>
      <c r="B536" s="189" t="s">
        <v>3614</v>
      </c>
      <c r="C536" s="190" t="s">
        <v>57</v>
      </c>
      <c r="D536" s="253" t="s">
        <v>3954</v>
      </c>
      <c r="E536" s="190"/>
      <c r="F536" s="188"/>
      <c r="G536" s="188"/>
      <c r="H536" s="180" t="s">
        <v>2938</v>
      </c>
      <c r="I536" s="255" t="s">
        <v>4056</v>
      </c>
      <c r="J536" s="180"/>
      <c r="K536" s="180">
        <v>579067</v>
      </c>
      <c r="L536" s="188" t="s">
        <v>4057</v>
      </c>
      <c r="M536" s="180" t="s">
        <v>57</v>
      </c>
      <c r="N536" s="184"/>
      <c r="O536" s="191"/>
      <c r="P536" s="180" t="s">
        <v>79</v>
      </c>
      <c r="Q536" s="180" t="s">
        <v>12</v>
      </c>
      <c r="R536" s="184">
        <v>3781.03</v>
      </c>
      <c r="S536" s="184">
        <v>0</v>
      </c>
      <c r="T536" s="184">
        <v>3233</v>
      </c>
      <c r="U536" s="184">
        <v>4159.13</v>
      </c>
      <c r="V536" s="184"/>
      <c r="W536" s="256" t="s">
        <v>2897</v>
      </c>
      <c r="X536" s="257"/>
      <c r="Y536" s="258" t="s">
        <v>3972</v>
      </c>
      <c r="Z536" s="193" t="s">
        <v>57</v>
      </c>
    </row>
    <row r="537" spans="1:26" x14ac:dyDescent="0.25">
      <c r="A537" s="189">
        <v>41477</v>
      </c>
      <c r="B537" s="189" t="s">
        <v>3614</v>
      </c>
      <c r="C537" s="190">
        <v>41484</v>
      </c>
      <c r="D537" s="253" t="s">
        <v>3954</v>
      </c>
      <c r="E537" s="190"/>
      <c r="F537" s="188"/>
      <c r="G537" s="188"/>
      <c r="H537" s="180" t="s">
        <v>2921</v>
      </c>
      <c r="I537" s="255" t="s">
        <v>4058</v>
      </c>
      <c r="J537" s="180"/>
      <c r="K537" s="180">
        <v>299118</v>
      </c>
      <c r="L537" s="188" t="s">
        <v>4059</v>
      </c>
      <c r="M537" s="180" t="s">
        <v>57</v>
      </c>
      <c r="N537" s="184"/>
      <c r="O537" s="191"/>
      <c r="P537" s="180" t="s">
        <v>79</v>
      </c>
      <c r="Q537" s="180" t="s">
        <v>12</v>
      </c>
      <c r="R537" s="184">
        <v>5929.83</v>
      </c>
      <c r="S537" s="184">
        <v>0</v>
      </c>
      <c r="T537" s="184">
        <v>80035</v>
      </c>
      <c r="U537" s="184">
        <v>165538.95000000001</v>
      </c>
      <c r="V537" s="184"/>
      <c r="W537" s="256" t="s">
        <v>2897</v>
      </c>
      <c r="X537" s="257"/>
      <c r="Y537" s="258" t="s">
        <v>3972</v>
      </c>
      <c r="Z537" s="193" t="s">
        <v>57</v>
      </c>
    </row>
    <row r="538" spans="1:26" x14ac:dyDescent="0.25">
      <c r="A538" s="189">
        <v>41477</v>
      </c>
      <c r="B538" s="189" t="s">
        <v>3614</v>
      </c>
      <c r="C538" s="190">
        <v>41478</v>
      </c>
      <c r="D538" s="253" t="s">
        <v>3954</v>
      </c>
      <c r="E538" s="190">
        <v>41486</v>
      </c>
      <c r="F538" s="188"/>
      <c r="G538" s="188"/>
      <c r="H538" s="180" t="s">
        <v>2921</v>
      </c>
      <c r="I538" s="255" t="s">
        <v>4060</v>
      </c>
      <c r="J538" s="180"/>
      <c r="K538" s="180">
        <v>563119</v>
      </c>
      <c r="L538" s="188" t="s">
        <v>4061</v>
      </c>
      <c r="M538" s="180" t="s">
        <v>57</v>
      </c>
      <c r="N538" s="184"/>
      <c r="O538" s="191"/>
      <c r="P538" s="180" t="s">
        <v>79</v>
      </c>
      <c r="Q538" s="180" t="s">
        <v>12</v>
      </c>
      <c r="R538" s="184">
        <v>59655.33</v>
      </c>
      <c r="S538" s="184">
        <v>1490</v>
      </c>
      <c r="T538" s="184">
        <v>49295</v>
      </c>
      <c r="U538" s="184">
        <v>99669.16</v>
      </c>
      <c r="V538" s="184"/>
      <c r="W538" s="256" t="s">
        <v>2897</v>
      </c>
      <c r="X538" s="257"/>
      <c r="Y538" s="258" t="s">
        <v>3972</v>
      </c>
      <c r="Z538" s="193">
        <v>1.4949458789459046E-2</v>
      </c>
    </row>
    <row r="539" spans="1:26" x14ac:dyDescent="0.25">
      <c r="A539" s="189">
        <v>41477</v>
      </c>
      <c r="B539" s="189" t="s">
        <v>3614</v>
      </c>
      <c r="C539" s="190" t="s">
        <v>3127</v>
      </c>
      <c r="D539" s="253" t="s">
        <v>3127</v>
      </c>
      <c r="E539" s="190"/>
      <c r="F539" s="188"/>
      <c r="G539" s="188"/>
      <c r="H539" s="180" t="s">
        <v>2921</v>
      </c>
      <c r="I539" s="255" t="s">
        <v>4062</v>
      </c>
      <c r="J539" s="180"/>
      <c r="K539" s="180">
        <v>358052</v>
      </c>
      <c r="L539" s="188" t="s">
        <v>4063</v>
      </c>
      <c r="M539" s="180" t="s">
        <v>57</v>
      </c>
      <c r="N539" s="184"/>
      <c r="O539" s="191"/>
      <c r="P539" s="180" t="s">
        <v>64</v>
      </c>
      <c r="Q539" s="180" t="s">
        <v>12</v>
      </c>
      <c r="R539" s="184">
        <v>30184.06</v>
      </c>
      <c r="S539" s="184">
        <v>0</v>
      </c>
      <c r="T539" s="184">
        <v>24942</v>
      </c>
      <c r="U539" s="184">
        <v>50000</v>
      </c>
      <c r="V539" s="184"/>
      <c r="W539" s="256" t="s">
        <v>2903</v>
      </c>
      <c r="X539" s="257"/>
      <c r="Y539" s="258" t="s">
        <v>3972</v>
      </c>
      <c r="Z539" s="193" t="s">
        <v>57</v>
      </c>
    </row>
    <row r="540" spans="1:26" x14ac:dyDescent="0.25">
      <c r="A540" s="189">
        <v>41477</v>
      </c>
      <c r="B540" s="189" t="s">
        <v>3614</v>
      </c>
      <c r="C540" s="190" t="s">
        <v>57</v>
      </c>
      <c r="D540" s="253" t="s">
        <v>3954</v>
      </c>
      <c r="E540" s="190"/>
      <c r="F540" s="188"/>
      <c r="G540" s="188"/>
      <c r="H540" s="180" t="s">
        <v>2938</v>
      </c>
      <c r="I540" s="255" t="s">
        <v>4064</v>
      </c>
      <c r="J540" s="180"/>
      <c r="K540" s="180">
        <v>599085</v>
      </c>
      <c r="L540" s="188" t="s">
        <v>4065</v>
      </c>
      <c r="M540" s="180" t="s">
        <v>57</v>
      </c>
      <c r="N540" s="184"/>
      <c r="O540" s="191"/>
      <c r="P540" s="180" t="s">
        <v>111</v>
      </c>
      <c r="Q540" s="180" t="s">
        <v>12</v>
      </c>
      <c r="R540" s="184">
        <v>26464</v>
      </c>
      <c r="S540" s="184">
        <v>0</v>
      </c>
      <c r="T540" s="184">
        <v>21868</v>
      </c>
      <c r="U540" s="184">
        <v>45226.5</v>
      </c>
      <c r="V540" s="184"/>
      <c r="W540" s="256" t="s">
        <v>2897</v>
      </c>
      <c r="X540" s="257"/>
      <c r="Y540" s="258" t="s">
        <v>3972</v>
      </c>
      <c r="Z540" s="193" t="s">
        <v>57</v>
      </c>
    </row>
    <row r="541" spans="1:26" x14ac:dyDescent="0.25">
      <c r="A541" s="189">
        <v>41484</v>
      </c>
      <c r="B541" s="189" t="s">
        <v>3614</v>
      </c>
      <c r="C541" s="190">
        <v>41507</v>
      </c>
      <c r="D541" s="253" t="s">
        <v>3350</v>
      </c>
      <c r="E541" s="190"/>
      <c r="F541" s="188"/>
      <c r="G541" s="188"/>
      <c r="H541" s="180" t="s">
        <v>2921</v>
      </c>
      <c r="I541" s="255" t="s">
        <v>4066</v>
      </c>
      <c r="J541" s="180"/>
      <c r="K541" s="180">
        <v>569547</v>
      </c>
      <c r="L541" s="188" t="s">
        <v>4067</v>
      </c>
      <c r="M541" s="180" t="s">
        <v>57</v>
      </c>
      <c r="N541" s="184"/>
      <c r="O541" s="191"/>
      <c r="P541" s="180" t="s">
        <v>79</v>
      </c>
      <c r="Q541" s="180" t="s">
        <v>12</v>
      </c>
      <c r="R541" s="184">
        <v>64688.43</v>
      </c>
      <c r="S541" s="184">
        <v>0</v>
      </c>
      <c r="T541" s="184">
        <v>53454</v>
      </c>
      <c r="U541" s="184">
        <v>99645.07</v>
      </c>
      <c r="V541" s="184"/>
      <c r="W541" s="256" t="s">
        <v>2897</v>
      </c>
      <c r="X541" s="257"/>
      <c r="Y541" s="258" t="s">
        <v>3972</v>
      </c>
      <c r="Z541" s="193" t="s">
        <v>57</v>
      </c>
    </row>
    <row r="542" spans="1:26" x14ac:dyDescent="0.25">
      <c r="A542" s="189">
        <v>41484</v>
      </c>
      <c r="B542" s="189" t="s">
        <v>3614</v>
      </c>
      <c r="C542" s="190">
        <v>41491</v>
      </c>
      <c r="D542" s="253" t="s">
        <v>3350</v>
      </c>
      <c r="E542" s="190"/>
      <c r="F542" s="188"/>
      <c r="G542" s="188"/>
      <c r="H542" s="180" t="s">
        <v>2921</v>
      </c>
      <c r="I542" s="255" t="s">
        <v>4068</v>
      </c>
      <c r="J542" s="180"/>
      <c r="K542" s="180">
        <v>575507</v>
      </c>
      <c r="L542" s="188" t="s">
        <v>4069</v>
      </c>
      <c r="M542" s="180" t="s">
        <v>57</v>
      </c>
      <c r="N542" s="184"/>
      <c r="O542" s="191"/>
      <c r="P542" s="180" t="s">
        <v>79</v>
      </c>
      <c r="Q542" s="180" t="s">
        <v>12</v>
      </c>
      <c r="R542" s="184">
        <v>25351.85</v>
      </c>
      <c r="S542" s="184">
        <v>0</v>
      </c>
      <c r="T542" s="184">
        <v>20949</v>
      </c>
      <c r="U542" s="184">
        <v>61935</v>
      </c>
      <c r="V542" s="184"/>
      <c r="W542" s="256" t="s">
        <v>2897</v>
      </c>
      <c r="X542" s="257"/>
      <c r="Y542" s="258" t="s">
        <v>3972</v>
      </c>
      <c r="Z542" s="193" t="s">
        <v>57</v>
      </c>
    </row>
    <row r="543" spans="1:26" x14ac:dyDescent="0.25">
      <c r="A543" s="189">
        <v>41484</v>
      </c>
      <c r="B543" s="189" t="s">
        <v>3614</v>
      </c>
      <c r="C543" s="190" t="s">
        <v>57</v>
      </c>
      <c r="D543" s="253" t="e">
        <v>#VALUE!</v>
      </c>
      <c r="E543" s="190" t="s">
        <v>4070</v>
      </c>
      <c r="F543" s="188"/>
      <c r="G543" s="188"/>
      <c r="H543" s="180" t="s">
        <v>2938</v>
      </c>
      <c r="I543" s="255" t="s">
        <v>4071</v>
      </c>
      <c r="J543" s="180"/>
      <c r="K543" s="180">
        <v>577381</v>
      </c>
      <c r="L543" s="188" t="s">
        <v>4072</v>
      </c>
      <c r="M543" s="180" t="s">
        <v>57</v>
      </c>
      <c r="N543" s="184"/>
      <c r="O543" s="191"/>
      <c r="P543" s="180" t="s">
        <v>67</v>
      </c>
      <c r="Q543" s="180" t="s">
        <v>14</v>
      </c>
      <c r="R543" s="184">
        <v>28741.54</v>
      </c>
      <c r="S543" s="184">
        <v>12760</v>
      </c>
      <c r="T543" s="184">
        <v>23750</v>
      </c>
      <c r="U543" s="184">
        <v>31615.69</v>
      </c>
      <c r="V543" s="184">
        <v>57000</v>
      </c>
      <c r="W543" s="256" t="s">
        <v>2897</v>
      </c>
      <c r="X543" s="257"/>
      <c r="Y543" s="258" t="s">
        <v>3972</v>
      </c>
      <c r="Z543" s="193">
        <v>0.40359707474358458</v>
      </c>
    </row>
    <row r="544" spans="1:26" x14ac:dyDescent="0.25">
      <c r="A544" s="189">
        <v>41484</v>
      </c>
      <c r="B544" s="189" t="s">
        <v>3614</v>
      </c>
      <c r="C544" s="190" t="s">
        <v>57</v>
      </c>
      <c r="D544" s="253" t="s">
        <v>3954</v>
      </c>
      <c r="E544" s="190"/>
      <c r="F544" s="188"/>
      <c r="G544" s="188"/>
      <c r="H544" s="180" t="s">
        <v>2938</v>
      </c>
      <c r="I544" s="255" t="s">
        <v>4073</v>
      </c>
      <c r="J544" s="180"/>
      <c r="K544" s="180">
        <v>535596</v>
      </c>
      <c r="L544" s="188" t="s">
        <v>4074</v>
      </c>
      <c r="M544" s="180" t="s">
        <v>57</v>
      </c>
      <c r="N544" s="184"/>
      <c r="O544" s="191"/>
      <c r="P544" s="180" t="s">
        <v>67</v>
      </c>
      <c r="Q544" s="180" t="s">
        <v>14</v>
      </c>
      <c r="R544" s="184">
        <v>14501.14</v>
      </c>
      <c r="S544" s="184">
        <v>15950</v>
      </c>
      <c r="T544" s="184">
        <v>12399.33</v>
      </c>
      <c r="U544" s="184">
        <v>15951.25</v>
      </c>
      <c r="V544" s="184"/>
      <c r="W544" s="256" t="s">
        <v>2897</v>
      </c>
      <c r="X544" s="257"/>
      <c r="Y544" s="258" t="s">
        <v>3972</v>
      </c>
      <c r="Z544" s="193">
        <v>0.99992163623540475</v>
      </c>
    </row>
    <row r="545" spans="1:26" x14ac:dyDescent="0.25">
      <c r="A545" s="189">
        <v>41484</v>
      </c>
      <c r="B545" s="189" t="s">
        <v>3614</v>
      </c>
      <c r="C545" s="190" t="s">
        <v>57</v>
      </c>
      <c r="D545" s="253" t="s">
        <v>3954</v>
      </c>
      <c r="E545" s="190"/>
      <c r="F545" s="188"/>
      <c r="G545" s="188"/>
      <c r="H545" s="180" t="s">
        <v>2938</v>
      </c>
      <c r="I545" s="255" t="s">
        <v>4075</v>
      </c>
      <c r="J545" s="180"/>
      <c r="K545" s="180">
        <v>427023</v>
      </c>
      <c r="L545" s="188" t="s">
        <v>4076</v>
      </c>
      <c r="M545" s="180" t="s">
        <v>57</v>
      </c>
      <c r="N545" s="184"/>
      <c r="O545" s="191"/>
      <c r="P545" s="180" t="s">
        <v>67</v>
      </c>
      <c r="Q545" s="180" t="s">
        <v>14</v>
      </c>
      <c r="R545" s="184">
        <v>8595.9</v>
      </c>
      <c r="S545" s="184">
        <v>9460</v>
      </c>
      <c r="T545" s="184">
        <v>7350</v>
      </c>
      <c r="U545" s="184">
        <v>9455.49</v>
      </c>
      <c r="V545" s="184"/>
      <c r="W545" s="256" t="s">
        <v>2897</v>
      </c>
      <c r="X545" s="257"/>
      <c r="Y545" s="258" t="s">
        <v>3972</v>
      </c>
      <c r="Z545" s="193">
        <v>1.0004769715794739</v>
      </c>
    </row>
    <row r="546" spans="1:26" x14ac:dyDescent="0.25">
      <c r="A546" s="189">
        <v>41484</v>
      </c>
      <c r="B546" s="189" t="s">
        <v>3614</v>
      </c>
      <c r="C546" s="190" t="s">
        <v>57</v>
      </c>
      <c r="D546" s="253" t="s">
        <v>3954</v>
      </c>
      <c r="E546" s="190"/>
      <c r="F546" s="188"/>
      <c r="G546" s="188"/>
      <c r="H546" s="180" t="s">
        <v>2938</v>
      </c>
      <c r="I546" s="255" t="s">
        <v>4077</v>
      </c>
      <c r="J546" s="180"/>
      <c r="K546" s="180">
        <v>535727</v>
      </c>
      <c r="L546" s="188" t="s">
        <v>4078</v>
      </c>
      <c r="M546" s="180" t="s">
        <v>57</v>
      </c>
      <c r="N546" s="184"/>
      <c r="O546" s="191"/>
      <c r="P546" s="180" t="s">
        <v>67</v>
      </c>
      <c r="Q546" s="180" t="s">
        <v>14</v>
      </c>
      <c r="R546" s="184">
        <v>6780.28</v>
      </c>
      <c r="S546" s="184">
        <v>7460</v>
      </c>
      <c r="T546" s="184">
        <v>5797.54</v>
      </c>
      <c r="U546" s="184">
        <v>7458.31</v>
      </c>
      <c r="V546" s="184"/>
      <c r="W546" s="256" t="s">
        <v>2897</v>
      </c>
      <c r="X546" s="257"/>
      <c r="Y546" s="258" t="s">
        <v>3972</v>
      </c>
      <c r="Z546" s="193">
        <v>1.0002265928876648</v>
      </c>
    </row>
    <row r="547" spans="1:26" x14ac:dyDescent="0.25">
      <c r="A547" s="189">
        <v>41484</v>
      </c>
      <c r="B547" s="189" t="s">
        <v>3614</v>
      </c>
      <c r="C547" s="190" t="s">
        <v>57</v>
      </c>
      <c r="D547" s="253" t="s">
        <v>3954</v>
      </c>
      <c r="E547" s="190"/>
      <c r="F547" s="188"/>
      <c r="G547" s="188"/>
      <c r="H547" s="180" t="s">
        <v>2938</v>
      </c>
      <c r="I547" s="255" t="s">
        <v>4079</v>
      </c>
      <c r="J547" s="180"/>
      <c r="K547" s="180">
        <v>537555</v>
      </c>
      <c r="L547" s="188" t="s">
        <v>4080</v>
      </c>
      <c r="M547" s="180" t="s">
        <v>57</v>
      </c>
      <c r="N547" s="184"/>
      <c r="O547" s="191"/>
      <c r="P547" s="180" t="s">
        <v>67</v>
      </c>
      <c r="Q547" s="180" t="s">
        <v>14</v>
      </c>
      <c r="R547" s="184">
        <v>5677.06</v>
      </c>
      <c r="S547" s="184">
        <v>6240</v>
      </c>
      <c r="T547" s="184">
        <v>4854.22</v>
      </c>
      <c r="U547" s="184">
        <v>6244.76</v>
      </c>
      <c r="V547" s="184"/>
      <c r="W547" s="256" t="s">
        <v>2897</v>
      </c>
      <c r="X547" s="257"/>
      <c r="Y547" s="258" t="s">
        <v>3972</v>
      </c>
      <c r="Z547" s="193">
        <v>0.99923776093877104</v>
      </c>
    </row>
    <row r="548" spans="1:26" x14ac:dyDescent="0.25">
      <c r="A548" s="189">
        <v>41484</v>
      </c>
      <c r="B548" s="189" t="s">
        <v>3614</v>
      </c>
      <c r="C548" s="190" t="s">
        <v>57</v>
      </c>
      <c r="D548" s="253" t="s">
        <v>3954</v>
      </c>
      <c r="E548" s="190"/>
      <c r="F548" s="188"/>
      <c r="G548" s="188"/>
      <c r="H548" s="180" t="s">
        <v>2938</v>
      </c>
      <c r="I548" s="255" t="s">
        <v>4081</v>
      </c>
      <c r="J548" s="180"/>
      <c r="K548" s="180">
        <v>584760</v>
      </c>
      <c r="L548" s="188" t="s">
        <v>4082</v>
      </c>
      <c r="M548" s="180" t="s">
        <v>57</v>
      </c>
      <c r="N548" s="184"/>
      <c r="O548" s="191"/>
      <c r="P548" s="180" t="s">
        <v>92</v>
      </c>
      <c r="Q548" s="180" t="s">
        <v>18</v>
      </c>
      <c r="R548" s="184">
        <v>3857.68</v>
      </c>
      <c r="S548" s="184">
        <v>4240</v>
      </c>
      <c r="T548" s="184">
        <v>3298.54</v>
      </c>
      <c r="U548" s="184">
        <v>4243.45</v>
      </c>
      <c r="V548" s="184"/>
      <c r="W548" s="256" t="s">
        <v>2897</v>
      </c>
      <c r="X548" s="257"/>
      <c r="Y548" s="258" t="s">
        <v>3972</v>
      </c>
      <c r="Z548" s="193">
        <v>0.99918698229035341</v>
      </c>
    </row>
    <row r="549" spans="1:26" x14ac:dyDescent="0.25">
      <c r="A549" s="189">
        <v>41484</v>
      </c>
      <c r="B549" s="189" t="s">
        <v>3614</v>
      </c>
      <c r="C549" s="190" t="s">
        <v>57</v>
      </c>
      <c r="D549" s="253" t="s">
        <v>3954</v>
      </c>
      <c r="E549" s="190"/>
      <c r="F549" s="188"/>
      <c r="G549" s="188"/>
      <c r="H549" s="180" t="s">
        <v>2938</v>
      </c>
      <c r="I549" s="255" t="s">
        <v>4083</v>
      </c>
      <c r="J549" s="180"/>
      <c r="K549" s="180">
        <v>537537</v>
      </c>
      <c r="L549" s="188" t="s">
        <v>4084</v>
      </c>
      <c r="M549" s="180" t="s">
        <v>57</v>
      </c>
      <c r="N549" s="184"/>
      <c r="O549" s="191"/>
      <c r="P549" s="180" t="s">
        <v>67</v>
      </c>
      <c r="Q549" s="180" t="s">
        <v>14</v>
      </c>
      <c r="R549" s="184">
        <v>3719.78</v>
      </c>
      <c r="S549" s="184">
        <v>4090</v>
      </c>
      <c r="T549" s="184">
        <v>3180.63</v>
      </c>
      <c r="U549" s="184">
        <v>4091.76</v>
      </c>
      <c r="V549" s="184"/>
      <c r="W549" s="256" t="s">
        <v>2897</v>
      </c>
      <c r="X549" s="257"/>
      <c r="Y549" s="258" t="s">
        <v>3972</v>
      </c>
      <c r="Z549" s="193">
        <v>0.99956986724539065</v>
      </c>
    </row>
    <row r="550" spans="1:26" x14ac:dyDescent="0.25">
      <c r="A550" s="189">
        <v>41484</v>
      </c>
      <c r="B550" s="189" t="s">
        <v>3614</v>
      </c>
      <c r="C550" s="190" t="s">
        <v>57</v>
      </c>
      <c r="D550" s="253" t="s">
        <v>3954</v>
      </c>
      <c r="E550" s="190"/>
      <c r="F550" s="188"/>
      <c r="G550" s="188"/>
      <c r="H550" s="180" t="s">
        <v>2938</v>
      </c>
      <c r="I550" s="255" t="s">
        <v>4085</v>
      </c>
      <c r="J550" s="180"/>
      <c r="K550" s="180">
        <v>452020</v>
      </c>
      <c r="L550" s="188" t="s">
        <v>4086</v>
      </c>
      <c r="M550" s="180" t="s">
        <v>57</v>
      </c>
      <c r="N550" s="184"/>
      <c r="O550" s="191"/>
      <c r="P550" s="180" t="s">
        <v>67</v>
      </c>
      <c r="Q550" s="180" t="s">
        <v>14</v>
      </c>
      <c r="R550" s="184">
        <v>2568.9299999999998</v>
      </c>
      <c r="S550" s="184">
        <v>2830</v>
      </c>
      <c r="T550" s="184">
        <v>2196.59</v>
      </c>
      <c r="U550" s="184">
        <v>2825.83</v>
      </c>
      <c r="V550" s="184"/>
      <c r="W550" s="256" t="s">
        <v>2897</v>
      </c>
      <c r="X550" s="257"/>
      <c r="Y550" s="258" t="s">
        <v>3972</v>
      </c>
      <c r="Z550" s="193">
        <v>1.0014756726342349</v>
      </c>
    </row>
    <row r="551" spans="1:26" x14ac:dyDescent="0.25">
      <c r="A551" s="189">
        <v>41484</v>
      </c>
      <c r="B551" s="189" t="s">
        <v>3614</v>
      </c>
      <c r="C551" s="190" t="s">
        <v>57</v>
      </c>
      <c r="D551" s="253" t="s">
        <v>3954</v>
      </c>
      <c r="E551" s="190"/>
      <c r="F551" s="188"/>
      <c r="G551" s="188"/>
      <c r="H551" s="180" t="s">
        <v>2938</v>
      </c>
      <c r="I551" s="255" t="s">
        <v>4087</v>
      </c>
      <c r="J551" s="180"/>
      <c r="K551" s="180">
        <v>532169</v>
      </c>
      <c r="L551" s="188" t="s">
        <v>4088</v>
      </c>
      <c r="M551" s="180" t="s">
        <v>57</v>
      </c>
      <c r="N551" s="184"/>
      <c r="O551" s="191"/>
      <c r="P551" s="180" t="s">
        <v>67</v>
      </c>
      <c r="Q551" s="180" t="s">
        <v>14</v>
      </c>
      <c r="R551" s="184">
        <v>1549.6</v>
      </c>
      <c r="S551" s="184">
        <v>1700</v>
      </c>
      <c r="T551" s="184">
        <v>1325</v>
      </c>
      <c r="U551" s="184">
        <v>1704.56</v>
      </c>
      <c r="V551" s="184"/>
      <c r="W551" s="256" t="s">
        <v>2897</v>
      </c>
      <c r="X551" s="257"/>
      <c r="Y551" s="258" t="s">
        <v>3972</v>
      </c>
      <c r="Z551" s="193">
        <v>0.99732482282817858</v>
      </c>
    </row>
    <row r="552" spans="1:26" x14ac:dyDescent="0.25">
      <c r="A552" s="189">
        <v>41484</v>
      </c>
      <c r="B552" s="189" t="s">
        <v>3614</v>
      </c>
      <c r="C552" s="190" t="s">
        <v>57</v>
      </c>
      <c r="D552" s="253" t="s">
        <v>3954</v>
      </c>
      <c r="E552" s="190"/>
      <c r="F552" s="188"/>
      <c r="G552" s="188"/>
      <c r="H552" s="180" t="s">
        <v>2938</v>
      </c>
      <c r="I552" s="255" t="s">
        <v>4089</v>
      </c>
      <c r="J552" s="180"/>
      <c r="K552" s="180">
        <v>534809</v>
      </c>
      <c r="L552" s="188" t="s">
        <v>4090</v>
      </c>
      <c r="M552" s="180" t="s">
        <v>57</v>
      </c>
      <c r="N552" s="184"/>
      <c r="O552" s="191"/>
      <c r="P552" s="180" t="s">
        <v>67</v>
      </c>
      <c r="Q552" s="180" t="s">
        <v>14</v>
      </c>
      <c r="R552" s="184">
        <v>1257.22</v>
      </c>
      <c r="S552" s="184">
        <v>1380</v>
      </c>
      <c r="T552" s="184">
        <v>1075</v>
      </c>
      <c r="U552" s="184">
        <v>1382.95</v>
      </c>
      <c r="V552" s="184"/>
      <c r="W552" s="256" t="s">
        <v>2897</v>
      </c>
      <c r="X552" s="257"/>
      <c r="Y552" s="258" t="s">
        <v>3972</v>
      </c>
      <c r="Z552" s="193">
        <v>0.997866878773636</v>
      </c>
    </row>
    <row r="553" spans="1:26" x14ac:dyDescent="0.25">
      <c r="A553" s="189">
        <v>41484</v>
      </c>
      <c r="B553" s="189" t="s">
        <v>3614</v>
      </c>
      <c r="C553" s="190" t="s">
        <v>57</v>
      </c>
      <c r="D553" s="253" t="s">
        <v>3954</v>
      </c>
      <c r="E553" s="190"/>
      <c r="F553" s="188"/>
      <c r="G553" s="188"/>
      <c r="H553" s="180" t="s">
        <v>2938</v>
      </c>
      <c r="I553" s="255" t="s">
        <v>4091</v>
      </c>
      <c r="J553" s="180"/>
      <c r="K553" s="180">
        <v>585622</v>
      </c>
      <c r="L553" s="188" t="s">
        <v>4092</v>
      </c>
      <c r="M553" s="180" t="s">
        <v>57</v>
      </c>
      <c r="N553" s="184"/>
      <c r="O553" s="191"/>
      <c r="P553" s="180" t="s">
        <v>92</v>
      </c>
      <c r="Q553" s="180" t="s">
        <v>18</v>
      </c>
      <c r="R553" s="184">
        <v>1054.79</v>
      </c>
      <c r="S553" s="184">
        <v>1160</v>
      </c>
      <c r="T553" s="184">
        <v>901.9</v>
      </c>
      <c r="U553" s="184">
        <v>1160.26</v>
      </c>
      <c r="V553" s="184"/>
      <c r="W553" s="256" t="s">
        <v>2897</v>
      </c>
      <c r="X553" s="257"/>
      <c r="Y553" s="258" t="s">
        <v>3972</v>
      </c>
      <c r="Z553" s="193">
        <v>0.99977591229551999</v>
      </c>
    </row>
    <row r="554" spans="1:26" x14ac:dyDescent="0.25">
      <c r="A554" s="189">
        <v>41484</v>
      </c>
      <c r="B554" s="189" t="s">
        <v>3614</v>
      </c>
      <c r="C554" s="190" t="s">
        <v>57</v>
      </c>
      <c r="D554" s="253" t="s">
        <v>3954</v>
      </c>
      <c r="E554" s="190"/>
      <c r="F554" s="188"/>
      <c r="G554" s="188"/>
      <c r="H554" s="180" t="s">
        <v>2938</v>
      </c>
      <c r="I554" s="255" t="s">
        <v>4093</v>
      </c>
      <c r="J554" s="180"/>
      <c r="K554" s="180">
        <v>534815</v>
      </c>
      <c r="L554" s="188" t="s">
        <v>4094</v>
      </c>
      <c r="M554" s="180" t="s">
        <v>57</v>
      </c>
      <c r="N554" s="184"/>
      <c r="O554" s="191"/>
      <c r="P554" s="180" t="s">
        <v>67</v>
      </c>
      <c r="Q554" s="180" t="s">
        <v>14</v>
      </c>
      <c r="R554" s="184">
        <v>847.89</v>
      </c>
      <c r="S554" s="184">
        <v>930</v>
      </c>
      <c r="T554" s="184">
        <v>725</v>
      </c>
      <c r="U554" s="184">
        <v>932.68</v>
      </c>
      <c r="V554" s="184"/>
      <c r="W554" s="256" t="s">
        <v>2897</v>
      </c>
      <c r="X554" s="257"/>
      <c r="Y554" s="258" t="s">
        <v>3972</v>
      </c>
      <c r="Z554" s="193">
        <v>0.99712656002058586</v>
      </c>
    </row>
    <row r="555" spans="1:26" x14ac:dyDescent="0.25">
      <c r="A555" s="189">
        <v>41491</v>
      </c>
      <c r="B555" s="189" t="s">
        <v>3614</v>
      </c>
      <c r="C555" s="190">
        <v>41530</v>
      </c>
      <c r="D555" s="253" t="s">
        <v>4014</v>
      </c>
      <c r="E555" s="190"/>
      <c r="F555" s="188"/>
      <c r="G555" s="188"/>
      <c r="H555" s="180" t="s">
        <v>2921</v>
      </c>
      <c r="I555" s="255" t="s">
        <v>4095</v>
      </c>
      <c r="J555" s="180"/>
      <c r="K555" s="180">
        <v>562120</v>
      </c>
      <c r="L555" s="188" t="s">
        <v>4096</v>
      </c>
      <c r="M555" s="180" t="s">
        <v>57</v>
      </c>
      <c r="N555" s="184"/>
      <c r="O555" s="191"/>
      <c r="P555" s="180" t="s">
        <v>79</v>
      </c>
      <c r="Q555" s="180" t="s">
        <v>12</v>
      </c>
      <c r="R555" s="184">
        <v>62315.28</v>
      </c>
      <c r="S555" s="184">
        <v>0</v>
      </c>
      <c r="T555" s="184">
        <v>51493</v>
      </c>
      <c r="U555" s="184">
        <v>130679.21</v>
      </c>
      <c r="V555" s="184"/>
      <c r="W555" s="256" t="s">
        <v>2897</v>
      </c>
      <c r="X555" s="257"/>
      <c r="Y555" s="258" t="s">
        <v>4097</v>
      </c>
      <c r="Z555" s="193" t="s">
        <v>57</v>
      </c>
    </row>
    <row r="556" spans="1:26" x14ac:dyDescent="0.25">
      <c r="A556" s="189">
        <v>41498</v>
      </c>
      <c r="B556" s="189" t="s">
        <v>3614</v>
      </c>
      <c r="C556" s="190" t="s">
        <v>57</v>
      </c>
      <c r="D556" s="253" t="s">
        <v>3350</v>
      </c>
      <c r="E556" s="190"/>
      <c r="F556" s="188"/>
      <c r="G556" s="188"/>
      <c r="H556" s="180" t="s">
        <v>2938</v>
      </c>
      <c r="I556" s="255" t="s">
        <v>4098</v>
      </c>
      <c r="J556" s="180"/>
      <c r="K556" s="180">
        <v>470903</v>
      </c>
      <c r="L556" s="188" t="s">
        <v>4099</v>
      </c>
      <c r="M556" s="180" t="s">
        <v>57</v>
      </c>
      <c r="N556" s="184"/>
      <c r="O556" s="191"/>
      <c r="P556" s="180" t="s">
        <v>67</v>
      </c>
      <c r="Q556" s="180" t="s">
        <v>14</v>
      </c>
      <c r="R556" s="184">
        <v>5775.17</v>
      </c>
      <c r="S556" s="184">
        <v>6350</v>
      </c>
      <c r="T556" s="184">
        <v>4938.1099999999997</v>
      </c>
      <c r="U556" s="184">
        <v>6352.69</v>
      </c>
      <c r="V556" s="184"/>
      <c r="W556" s="256" t="s">
        <v>2897</v>
      </c>
      <c r="X556" s="257"/>
      <c r="Y556" s="258" t="s">
        <v>4097</v>
      </c>
      <c r="Z556" s="193">
        <v>0.99957655733240569</v>
      </c>
    </row>
    <row r="557" spans="1:26" x14ac:dyDescent="0.25">
      <c r="A557" s="189">
        <v>41499</v>
      </c>
      <c r="B557" s="189" t="s">
        <v>3614</v>
      </c>
      <c r="C557" s="190" t="s">
        <v>57</v>
      </c>
      <c r="D557" s="253" t="s">
        <v>3350</v>
      </c>
      <c r="E557" s="190"/>
      <c r="F557" s="188"/>
      <c r="G557" s="188"/>
      <c r="H557" s="180" t="s">
        <v>2938</v>
      </c>
      <c r="I557" s="255" t="s">
        <v>4100</v>
      </c>
      <c r="J557" s="180"/>
      <c r="K557" s="180">
        <v>493242</v>
      </c>
      <c r="L557" s="188" t="s">
        <v>4101</v>
      </c>
      <c r="M557" s="180" t="s">
        <v>57</v>
      </c>
      <c r="N557" s="184"/>
      <c r="O557" s="191"/>
      <c r="P557" s="180" t="s">
        <v>106</v>
      </c>
      <c r="Q557" s="180" t="s">
        <v>14</v>
      </c>
      <c r="R557" s="184">
        <v>29288.53</v>
      </c>
      <c r="S557" s="184">
        <v>0</v>
      </c>
      <c r="T557" s="184">
        <v>24202</v>
      </c>
      <c r="U557" s="184">
        <v>32217.39</v>
      </c>
      <c r="V557" s="184"/>
      <c r="W557" s="256" t="s">
        <v>2897</v>
      </c>
      <c r="X557" s="257"/>
      <c r="Y557" s="258" t="s">
        <v>4097</v>
      </c>
      <c r="Z557" s="193" t="s">
        <v>57</v>
      </c>
    </row>
    <row r="558" spans="1:26" x14ac:dyDescent="0.25">
      <c r="A558" s="189">
        <v>41499</v>
      </c>
      <c r="B558" s="189" t="s">
        <v>3614</v>
      </c>
      <c r="C558" s="190" t="s">
        <v>57</v>
      </c>
      <c r="D558" s="253" t="s">
        <v>3350</v>
      </c>
      <c r="E558" s="190"/>
      <c r="F558" s="188"/>
      <c r="G558" s="188"/>
      <c r="H558" s="180" t="s">
        <v>2938</v>
      </c>
      <c r="I558" s="255" t="s">
        <v>4102</v>
      </c>
      <c r="J558" s="180"/>
      <c r="K558" s="180">
        <v>573322</v>
      </c>
      <c r="L558" s="188" t="s">
        <v>4103</v>
      </c>
      <c r="M558" s="180" t="s">
        <v>57</v>
      </c>
      <c r="N558" s="184"/>
      <c r="O558" s="191"/>
      <c r="P558" s="180" t="s">
        <v>129</v>
      </c>
      <c r="Q558" s="180" t="s">
        <v>13</v>
      </c>
      <c r="R558" s="184">
        <v>15508.33</v>
      </c>
      <c r="S558" s="184">
        <v>5750</v>
      </c>
      <c r="T558" s="184">
        <v>12815</v>
      </c>
      <c r="U558" s="184">
        <v>17059.16</v>
      </c>
      <c r="V558" s="184"/>
      <c r="W558" s="256" t="s">
        <v>2897</v>
      </c>
      <c r="X558" s="257"/>
      <c r="Y558" s="258" t="s">
        <v>4097</v>
      </c>
      <c r="Z558" s="193">
        <v>0.33706231725360453</v>
      </c>
    </row>
    <row r="559" spans="1:26" x14ac:dyDescent="0.25">
      <c r="A559" s="189">
        <v>41499</v>
      </c>
      <c r="B559" s="189" t="s">
        <v>3614</v>
      </c>
      <c r="C559" s="190" t="s">
        <v>57</v>
      </c>
      <c r="D559" s="253" t="s">
        <v>3350</v>
      </c>
      <c r="E559" s="190"/>
      <c r="F559" s="188"/>
      <c r="G559" s="188"/>
      <c r="H559" s="180" t="s">
        <v>2938</v>
      </c>
      <c r="I559" s="255" t="s">
        <v>4104</v>
      </c>
      <c r="J559" s="180"/>
      <c r="K559" s="180">
        <v>577290</v>
      </c>
      <c r="L559" s="188" t="s">
        <v>4105</v>
      </c>
      <c r="M559" s="180" t="s">
        <v>57</v>
      </c>
      <c r="N559" s="184"/>
      <c r="O559" s="191"/>
      <c r="P559" s="180" t="s">
        <v>129</v>
      </c>
      <c r="Q559" s="180" t="s">
        <v>13</v>
      </c>
      <c r="R559" s="184">
        <v>10605.93</v>
      </c>
      <c r="S559" s="184">
        <v>3930</v>
      </c>
      <c r="T559" s="184">
        <v>8764</v>
      </c>
      <c r="U559" s="184">
        <v>11666.52</v>
      </c>
      <c r="V559" s="184"/>
      <c r="W559" s="256" t="s">
        <v>2897</v>
      </c>
      <c r="X559" s="257"/>
      <c r="Y559" s="258" t="s">
        <v>4097</v>
      </c>
      <c r="Z559" s="193">
        <v>0.33686137768589092</v>
      </c>
    </row>
    <row r="560" spans="1:26" x14ac:dyDescent="0.25">
      <c r="A560" s="189">
        <v>41499</v>
      </c>
      <c r="B560" s="189" t="s">
        <v>3614</v>
      </c>
      <c r="C560" s="190" t="s">
        <v>57</v>
      </c>
      <c r="D560" s="253" t="s">
        <v>3350</v>
      </c>
      <c r="E560" s="190">
        <v>41712</v>
      </c>
      <c r="F560" s="254"/>
      <c r="G560" s="188"/>
      <c r="H560" s="180" t="s">
        <v>2938</v>
      </c>
      <c r="I560" s="255" t="s">
        <v>4106</v>
      </c>
      <c r="J560" s="180"/>
      <c r="K560" s="180">
        <v>568629</v>
      </c>
      <c r="L560" s="188" t="s">
        <v>4107</v>
      </c>
      <c r="M560" s="180" t="s">
        <v>57</v>
      </c>
      <c r="N560" s="184"/>
      <c r="O560" s="191"/>
      <c r="P560" s="180" t="s">
        <v>223</v>
      </c>
      <c r="Q560" s="180" t="s">
        <v>16</v>
      </c>
      <c r="R560" s="184">
        <v>6451.75</v>
      </c>
      <c r="S560" s="184">
        <v>7100</v>
      </c>
      <c r="T560" s="184">
        <v>5331.28</v>
      </c>
      <c r="U560" s="184">
        <v>10000</v>
      </c>
      <c r="V560" s="184"/>
      <c r="W560" s="256" t="s">
        <v>2897</v>
      </c>
      <c r="X560" s="254"/>
      <c r="Y560" s="258" t="s">
        <v>4097</v>
      </c>
      <c r="Z560" s="193">
        <v>0.71</v>
      </c>
    </row>
    <row r="561" spans="1:26" x14ac:dyDescent="0.25">
      <c r="A561" s="189">
        <v>41500</v>
      </c>
      <c r="B561" s="189" t="s">
        <v>3614</v>
      </c>
      <c r="C561" s="190">
        <v>41516</v>
      </c>
      <c r="D561" s="253" t="s">
        <v>3350</v>
      </c>
      <c r="E561" s="190"/>
      <c r="F561" s="188"/>
      <c r="G561" s="188"/>
      <c r="H561" s="180" t="s">
        <v>2921</v>
      </c>
      <c r="I561" s="255" t="s">
        <v>4108</v>
      </c>
      <c r="J561" s="180"/>
      <c r="K561" s="180">
        <v>288400</v>
      </c>
      <c r="L561" s="188" t="s">
        <v>4109</v>
      </c>
      <c r="M561" s="180" t="s">
        <v>57</v>
      </c>
      <c r="N561" s="184"/>
      <c r="O561" s="191"/>
      <c r="P561" s="180" t="s">
        <v>67</v>
      </c>
      <c r="Q561" s="180" t="s">
        <v>14</v>
      </c>
      <c r="R561" s="184">
        <v>5485</v>
      </c>
      <c r="S561" s="184">
        <v>121780</v>
      </c>
      <c r="T561" s="184">
        <v>120159</v>
      </c>
      <c r="U561" s="184">
        <v>154579.87</v>
      </c>
      <c r="V561" s="184"/>
      <c r="W561" s="256" t="s">
        <v>2897</v>
      </c>
      <c r="X561" s="257"/>
      <c r="Y561" s="258" t="s">
        <v>4097</v>
      </c>
      <c r="Z561" s="193">
        <v>0.78781279865224363</v>
      </c>
    </row>
    <row r="562" spans="1:26" x14ac:dyDescent="0.25">
      <c r="A562" s="189">
        <v>41505</v>
      </c>
      <c r="B562" s="189" t="s">
        <v>3614</v>
      </c>
      <c r="C562" s="190">
        <v>41507</v>
      </c>
      <c r="D562" s="253" t="s">
        <v>3350</v>
      </c>
      <c r="E562" s="190" t="s">
        <v>4110</v>
      </c>
      <c r="F562" s="188"/>
      <c r="G562" s="188"/>
      <c r="H562" s="180" t="s">
        <v>2894</v>
      </c>
      <c r="I562" s="255" t="s">
        <v>4111</v>
      </c>
      <c r="J562" s="180"/>
      <c r="K562" s="180">
        <v>521762</v>
      </c>
      <c r="L562" s="188" t="s">
        <v>4112</v>
      </c>
      <c r="M562" s="180" t="s">
        <v>57</v>
      </c>
      <c r="N562" s="184"/>
      <c r="O562" s="191"/>
      <c r="P562" s="180" t="s">
        <v>64</v>
      </c>
      <c r="Q562" s="180" t="s">
        <v>12</v>
      </c>
      <c r="R562" s="184">
        <v>110892.72</v>
      </c>
      <c r="S562" s="184">
        <v>0</v>
      </c>
      <c r="T562" s="184">
        <v>91634</v>
      </c>
      <c r="U562" s="184">
        <v>220000</v>
      </c>
      <c r="V562" s="184"/>
      <c r="W562" s="256" t="s">
        <v>2897</v>
      </c>
      <c r="X562" s="257"/>
      <c r="Y562" s="258" t="s">
        <v>4097</v>
      </c>
      <c r="Z562" s="193" t="s">
        <v>57</v>
      </c>
    </row>
    <row r="563" spans="1:26" x14ac:dyDescent="0.25">
      <c r="A563" s="189">
        <v>41505</v>
      </c>
      <c r="B563" s="189" t="s">
        <v>3614</v>
      </c>
      <c r="C563" s="190" t="s">
        <v>57</v>
      </c>
      <c r="D563" s="253" t="s">
        <v>3350</v>
      </c>
      <c r="E563" s="190"/>
      <c r="F563" s="188"/>
      <c r="G563" s="188"/>
      <c r="H563" s="180" t="s">
        <v>2938</v>
      </c>
      <c r="I563" s="255" t="s">
        <v>4113</v>
      </c>
      <c r="J563" s="180"/>
      <c r="K563" s="180">
        <v>558297</v>
      </c>
      <c r="L563" s="188" t="s">
        <v>4114</v>
      </c>
      <c r="M563" s="180" t="s">
        <v>57</v>
      </c>
      <c r="N563" s="184"/>
      <c r="O563" s="191"/>
      <c r="P563" s="180" t="s">
        <v>235</v>
      </c>
      <c r="Q563" s="180" t="s">
        <v>12</v>
      </c>
      <c r="R563" s="184">
        <v>5933.46</v>
      </c>
      <c r="S563" s="184">
        <v>0</v>
      </c>
      <c r="T563" s="184">
        <v>4903</v>
      </c>
      <c r="U563" s="184">
        <v>6526.81</v>
      </c>
      <c r="V563" s="184"/>
      <c r="W563" s="256" t="s">
        <v>2897</v>
      </c>
      <c r="X563" s="257"/>
      <c r="Y563" s="258" t="s">
        <v>4097</v>
      </c>
      <c r="Z563" s="193" t="s">
        <v>57</v>
      </c>
    </row>
    <row r="564" spans="1:26" x14ac:dyDescent="0.25">
      <c r="A564" s="189">
        <v>41506</v>
      </c>
      <c r="B564" s="189" t="s">
        <v>3614</v>
      </c>
      <c r="C564" s="190" t="s">
        <v>57</v>
      </c>
      <c r="D564" s="253" t="s">
        <v>3350</v>
      </c>
      <c r="E564" s="190"/>
      <c r="F564" s="188"/>
      <c r="G564" s="188"/>
      <c r="H564" s="180" t="s">
        <v>2938</v>
      </c>
      <c r="I564" s="255" t="s">
        <v>4115</v>
      </c>
      <c r="J564" s="180"/>
      <c r="K564" s="180">
        <v>585633</v>
      </c>
      <c r="L564" s="188" t="s">
        <v>4116</v>
      </c>
      <c r="M564" s="180" t="s">
        <v>57</v>
      </c>
      <c r="N564" s="184"/>
      <c r="O564" s="191"/>
      <c r="P564" s="180" t="s">
        <v>235</v>
      </c>
      <c r="Q564" s="180" t="s">
        <v>12</v>
      </c>
      <c r="R564" s="184">
        <v>7158.16</v>
      </c>
      <c r="S564" s="184">
        <v>0</v>
      </c>
      <c r="T564" s="184">
        <v>5915</v>
      </c>
      <c r="U564" s="184">
        <v>7873.97</v>
      </c>
      <c r="V564" s="184"/>
      <c r="W564" s="256" t="s">
        <v>2897</v>
      </c>
      <c r="X564" s="257"/>
      <c r="Y564" s="258" t="s">
        <v>4097</v>
      </c>
      <c r="Z564" s="193" t="s">
        <v>57</v>
      </c>
    </row>
    <row r="565" spans="1:26" x14ac:dyDescent="0.25">
      <c r="A565" s="189">
        <v>41512</v>
      </c>
      <c r="B565" s="189" t="s">
        <v>3614</v>
      </c>
      <c r="C565" s="190">
        <v>41516</v>
      </c>
      <c r="D565" s="253" t="s">
        <v>3350</v>
      </c>
      <c r="E565" s="190">
        <v>41712</v>
      </c>
      <c r="F565" s="257"/>
      <c r="G565" s="188"/>
      <c r="H565" s="180" t="s">
        <v>2894</v>
      </c>
      <c r="I565" s="255" t="s">
        <v>4117</v>
      </c>
      <c r="J565" s="180"/>
      <c r="K565" s="180">
        <v>247076</v>
      </c>
      <c r="L565" s="188" t="s">
        <v>4118</v>
      </c>
      <c r="M565" s="180" t="s">
        <v>57</v>
      </c>
      <c r="N565" s="184"/>
      <c r="O565" s="191"/>
      <c r="P565" s="180" t="s">
        <v>106</v>
      </c>
      <c r="Q565" s="180" t="s">
        <v>14</v>
      </c>
      <c r="R565" s="184">
        <v>141087.67000000001</v>
      </c>
      <c r="S565" s="184">
        <v>124550</v>
      </c>
      <c r="T565" s="184">
        <v>116585</v>
      </c>
      <c r="U565" s="184">
        <v>210000</v>
      </c>
      <c r="V565" s="184"/>
      <c r="W565" s="256" t="s">
        <v>2897</v>
      </c>
      <c r="X565" s="257"/>
      <c r="Y565" s="258" t="s">
        <v>4097</v>
      </c>
      <c r="Z565" s="193">
        <v>0.59309523809523812</v>
      </c>
    </row>
    <row r="566" spans="1:26" x14ac:dyDescent="0.25">
      <c r="A566" s="189">
        <v>41512</v>
      </c>
      <c r="B566" s="189" t="s">
        <v>3614</v>
      </c>
      <c r="C566" s="190">
        <v>41523</v>
      </c>
      <c r="D566" s="253" t="s">
        <v>4014</v>
      </c>
      <c r="E566" s="190">
        <v>41690</v>
      </c>
      <c r="F566" s="188"/>
      <c r="G566" s="188"/>
      <c r="H566" s="180" t="s">
        <v>2921</v>
      </c>
      <c r="I566" s="255" t="s">
        <v>4119</v>
      </c>
      <c r="J566" s="180"/>
      <c r="K566" s="180">
        <v>290706</v>
      </c>
      <c r="L566" s="188" t="s">
        <v>4120</v>
      </c>
      <c r="M566" s="180" t="s">
        <v>57</v>
      </c>
      <c r="N566" s="184"/>
      <c r="O566" s="191"/>
      <c r="P566" s="180" t="s">
        <v>129</v>
      </c>
      <c r="Q566" s="180" t="s">
        <v>13</v>
      </c>
      <c r="R566" s="184">
        <v>8152.92</v>
      </c>
      <c r="S566" s="184">
        <v>16870</v>
      </c>
      <c r="T566" s="184">
        <v>56740</v>
      </c>
      <c r="U566" s="184">
        <v>137000</v>
      </c>
      <c r="V566" s="184"/>
      <c r="W566" s="256" t="s">
        <v>2897</v>
      </c>
      <c r="X566" s="257"/>
      <c r="Y566" s="258" t="s">
        <v>4097</v>
      </c>
      <c r="Z566" s="193">
        <v>0.12313868613138686</v>
      </c>
    </row>
    <row r="567" spans="1:26" x14ac:dyDescent="0.25">
      <c r="A567" s="189">
        <v>41512</v>
      </c>
      <c r="B567" s="189" t="s">
        <v>3614</v>
      </c>
      <c r="C567" s="190">
        <v>41547</v>
      </c>
      <c r="D567" s="253" t="s">
        <v>4014</v>
      </c>
      <c r="E567" s="190"/>
      <c r="F567" s="188"/>
      <c r="G567" s="188"/>
      <c r="H567" s="180" t="s">
        <v>2921</v>
      </c>
      <c r="I567" s="255" t="s">
        <v>4121</v>
      </c>
      <c r="J567" s="180"/>
      <c r="K567" s="180">
        <v>361439</v>
      </c>
      <c r="L567" s="188" t="s">
        <v>4122</v>
      </c>
      <c r="M567" s="180" t="s">
        <v>57</v>
      </c>
      <c r="N567" s="184"/>
      <c r="O567" s="191"/>
      <c r="P567" s="180" t="s">
        <v>111</v>
      </c>
      <c r="Q567" s="180" t="s">
        <v>12</v>
      </c>
      <c r="R567" s="184">
        <v>77432.73</v>
      </c>
      <c r="S567" s="184">
        <v>0</v>
      </c>
      <c r="T567" s="184">
        <v>63985</v>
      </c>
      <c r="U567" s="184">
        <v>114188.5</v>
      </c>
      <c r="V567" s="184"/>
      <c r="W567" s="256" t="s">
        <v>2897</v>
      </c>
      <c r="X567" s="257"/>
      <c r="Y567" s="258" t="s">
        <v>4097</v>
      </c>
      <c r="Z567" s="193" t="s">
        <v>57</v>
      </c>
    </row>
    <row r="568" spans="1:26" x14ac:dyDescent="0.25">
      <c r="A568" s="189">
        <v>41512</v>
      </c>
      <c r="B568" s="189" t="s">
        <v>3614</v>
      </c>
      <c r="C568" s="190" t="s">
        <v>3127</v>
      </c>
      <c r="D568" s="253" t="s">
        <v>3127</v>
      </c>
      <c r="E568" s="190" t="s">
        <v>189</v>
      </c>
      <c r="F568" s="188"/>
      <c r="G568" s="188"/>
      <c r="H568" s="180" t="s">
        <v>2921</v>
      </c>
      <c r="I568" s="255" t="s">
        <v>4123</v>
      </c>
      <c r="J568" s="180"/>
      <c r="K568" s="180">
        <v>604666</v>
      </c>
      <c r="L568" s="188" t="s">
        <v>4124</v>
      </c>
      <c r="M568" s="180" t="s">
        <v>57</v>
      </c>
      <c r="N568" s="184"/>
      <c r="O568" s="191"/>
      <c r="P568" s="180" t="s">
        <v>67</v>
      </c>
      <c r="Q568" s="180" t="s">
        <v>14</v>
      </c>
      <c r="R568" s="184">
        <v>54739.62</v>
      </c>
      <c r="S568" s="184">
        <v>0</v>
      </c>
      <c r="T568" s="184">
        <v>45233</v>
      </c>
      <c r="U568" s="184">
        <v>60123.58</v>
      </c>
      <c r="V568" s="184"/>
      <c r="W568" s="256" t="s">
        <v>2903</v>
      </c>
      <c r="X568" s="257"/>
      <c r="Y568" s="258" t="s">
        <v>4097</v>
      </c>
      <c r="Z568" s="193" t="s">
        <v>57</v>
      </c>
    </row>
    <row r="569" spans="1:26" x14ac:dyDescent="0.25">
      <c r="A569" s="189">
        <v>41512</v>
      </c>
      <c r="B569" s="189" t="s">
        <v>3614</v>
      </c>
      <c r="C569" s="190" t="s">
        <v>57</v>
      </c>
      <c r="D569" s="253" t="s">
        <v>3350</v>
      </c>
      <c r="E569" s="190"/>
      <c r="F569" s="188"/>
      <c r="G569" s="188"/>
      <c r="H569" s="180" t="s">
        <v>2938</v>
      </c>
      <c r="I569" s="255" t="s">
        <v>4125</v>
      </c>
      <c r="J569" s="180"/>
      <c r="K569" s="180">
        <v>335686</v>
      </c>
      <c r="L569" s="188" t="s">
        <v>4126</v>
      </c>
      <c r="M569" s="180" t="s">
        <v>57</v>
      </c>
      <c r="N569" s="184"/>
      <c r="O569" s="191"/>
      <c r="P569" s="180" t="s">
        <v>129</v>
      </c>
      <c r="Q569" s="180" t="s">
        <v>13</v>
      </c>
      <c r="R569" s="184">
        <v>31638.68</v>
      </c>
      <c r="S569" s="184">
        <v>0</v>
      </c>
      <c r="T569" s="184">
        <v>26144</v>
      </c>
      <c r="U569" s="184">
        <v>40057.25</v>
      </c>
      <c r="V569" s="184"/>
      <c r="W569" s="256" t="s">
        <v>2897</v>
      </c>
      <c r="X569" s="257"/>
      <c r="Y569" s="258" t="s">
        <v>4097</v>
      </c>
      <c r="Z569" s="193" t="s">
        <v>57</v>
      </c>
    </row>
    <row r="570" spans="1:26" x14ac:dyDescent="0.25">
      <c r="A570" s="189">
        <v>41512</v>
      </c>
      <c r="B570" s="189" t="s">
        <v>3614</v>
      </c>
      <c r="C570" s="190" t="s">
        <v>57</v>
      </c>
      <c r="D570" s="253" t="s">
        <v>3350</v>
      </c>
      <c r="E570" s="190">
        <v>41731</v>
      </c>
      <c r="F570" s="188"/>
      <c r="G570" s="188"/>
      <c r="H570" s="180" t="s">
        <v>2938</v>
      </c>
      <c r="I570" s="255" t="s">
        <v>4127</v>
      </c>
      <c r="J570" s="180"/>
      <c r="K570" s="180">
        <v>576448</v>
      </c>
      <c r="L570" s="188" t="s">
        <v>4128</v>
      </c>
      <c r="M570" s="180" t="s">
        <v>57</v>
      </c>
      <c r="N570" s="184"/>
      <c r="O570" s="191"/>
      <c r="P570" s="180" t="s">
        <v>79</v>
      </c>
      <c r="Q570" s="180" t="s">
        <v>12</v>
      </c>
      <c r="R570" s="184">
        <v>35234.1</v>
      </c>
      <c r="S570" s="184">
        <v>0</v>
      </c>
      <c r="T570" s="184">
        <v>29115</v>
      </c>
      <c r="U570" s="184">
        <v>38757.51</v>
      </c>
      <c r="V570" s="184"/>
      <c r="W570" s="256" t="s">
        <v>2897</v>
      </c>
      <c r="X570" s="257"/>
      <c r="Y570" s="258" t="s">
        <v>4097</v>
      </c>
      <c r="Z570" s="193" t="s">
        <v>57</v>
      </c>
    </row>
    <row r="571" spans="1:26" x14ac:dyDescent="0.25">
      <c r="A571" s="189">
        <v>41512</v>
      </c>
      <c r="B571" s="189" t="s">
        <v>3614</v>
      </c>
      <c r="C571" s="190" t="s">
        <v>57</v>
      </c>
      <c r="D571" s="253" t="s">
        <v>3350</v>
      </c>
      <c r="E571" s="190"/>
      <c r="F571" s="188"/>
      <c r="G571" s="188"/>
      <c r="H571" s="180" t="s">
        <v>2938</v>
      </c>
      <c r="I571" s="255" t="s">
        <v>4129</v>
      </c>
      <c r="J571" s="180"/>
      <c r="K571" s="180">
        <v>525974</v>
      </c>
      <c r="L571" s="188" t="s">
        <v>4130</v>
      </c>
      <c r="M571" s="180" t="s">
        <v>57</v>
      </c>
      <c r="N571" s="184"/>
      <c r="O571" s="191"/>
      <c r="P571" s="180" t="s">
        <v>87</v>
      </c>
      <c r="Q571" s="180" t="s">
        <v>15</v>
      </c>
      <c r="R571" s="184">
        <v>29345.41</v>
      </c>
      <c r="S571" s="184">
        <v>0</v>
      </c>
      <c r="T571" s="184">
        <v>242249</v>
      </c>
      <c r="U571" s="184">
        <v>32279.95</v>
      </c>
      <c r="V571" s="184"/>
      <c r="W571" s="256" t="s">
        <v>2897</v>
      </c>
      <c r="X571" s="257"/>
      <c r="Y571" s="258" t="s">
        <v>4097</v>
      </c>
      <c r="Z571" s="193" t="s">
        <v>57</v>
      </c>
    </row>
    <row r="572" spans="1:26" x14ac:dyDescent="0.25">
      <c r="A572" s="189">
        <v>41512</v>
      </c>
      <c r="B572" s="189" t="s">
        <v>3614</v>
      </c>
      <c r="C572" s="190" t="s">
        <v>57</v>
      </c>
      <c r="D572" s="253" t="s">
        <v>3350</v>
      </c>
      <c r="E572" s="190"/>
      <c r="F572" s="188"/>
      <c r="G572" s="188"/>
      <c r="H572" s="180" t="s">
        <v>2938</v>
      </c>
      <c r="I572" s="255" t="s">
        <v>4131</v>
      </c>
      <c r="J572" s="180"/>
      <c r="K572" s="180">
        <v>597349</v>
      </c>
      <c r="L572" s="188" t="s">
        <v>4132</v>
      </c>
      <c r="M572" s="180" t="s">
        <v>57</v>
      </c>
      <c r="N572" s="184"/>
      <c r="O572" s="191"/>
      <c r="P572" s="180" t="s">
        <v>129</v>
      </c>
      <c r="Q572" s="180" t="s">
        <v>13</v>
      </c>
      <c r="R572" s="184">
        <v>11699.92</v>
      </c>
      <c r="S572" s="184">
        <v>7210</v>
      </c>
      <c r="T572" s="184">
        <v>9668</v>
      </c>
      <c r="U572" s="184">
        <v>12869.92</v>
      </c>
      <c r="V572" s="184"/>
      <c r="W572" s="256" t="s">
        <v>2897</v>
      </c>
      <c r="X572" s="257"/>
      <c r="Y572" s="258" t="s">
        <v>4097</v>
      </c>
      <c r="Z572" s="193">
        <v>0.56022104255504312</v>
      </c>
    </row>
    <row r="573" spans="1:26" x14ac:dyDescent="0.25">
      <c r="A573" s="189">
        <v>41512</v>
      </c>
      <c r="B573" s="189" t="s">
        <v>3614</v>
      </c>
      <c r="C573" s="190" t="s">
        <v>57</v>
      </c>
      <c r="D573" s="253" t="s">
        <v>3350</v>
      </c>
      <c r="E573" s="190"/>
      <c r="F573" s="188"/>
      <c r="G573" s="188"/>
      <c r="H573" s="180" t="s">
        <v>2938</v>
      </c>
      <c r="I573" s="255" t="s">
        <v>4133</v>
      </c>
      <c r="J573" s="180"/>
      <c r="K573" s="180">
        <v>593069</v>
      </c>
      <c r="L573" s="188" t="s">
        <v>4134</v>
      </c>
      <c r="M573" s="180" t="s">
        <v>57</v>
      </c>
      <c r="N573" s="184"/>
      <c r="O573" s="191"/>
      <c r="P573" s="180" t="s">
        <v>106</v>
      </c>
      <c r="Q573" s="180" t="s">
        <v>14</v>
      </c>
      <c r="R573" s="184">
        <v>6102.89</v>
      </c>
      <c r="S573" s="184">
        <v>6590</v>
      </c>
      <c r="T573" s="184">
        <v>5043</v>
      </c>
      <c r="U573" s="184">
        <v>6713.18</v>
      </c>
      <c r="V573" s="184"/>
      <c r="W573" s="256" t="s">
        <v>2897</v>
      </c>
      <c r="X573" s="257"/>
      <c r="Y573" s="258" t="s">
        <v>4097</v>
      </c>
      <c r="Z573" s="193">
        <v>0.98165102082768518</v>
      </c>
    </row>
    <row r="574" spans="1:26" x14ac:dyDescent="0.25">
      <c r="A574" s="189">
        <v>41512</v>
      </c>
      <c r="B574" s="189" t="s">
        <v>3614</v>
      </c>
      <c r="C574" s="190">
        <v>41547</v>
      </c>
      <c r="D574" s="253" t="s">
        <v>4014</v>
      </c>
      <c r="E574" s="190" t="s">
        <v>4135</v>
      </c>
      <c r="F574" s="188"/>
      <c r="G574" s="188"/>
      <c r="H574" s="180" t="s">
        <v>2938</v>
      </c>
      <c r="I574" s="255" t="s">
        <v>4136</v>
      </c>
      <c r="J574" s="180"/>
      <c r="K574" s="180">
        <v>361439</v>
      </c>
      <c r="L574" s="188" t="s">
        <v>4122</v>
      </c>
      <c r="M574" s="180" t="s">
        <v>57</v>
      </c>
      <c r="N574" s="184"/>
      <c r="O574" s="191"/>
      <c r="P574" s="180" t="s">
        <v>111</v>
      </c>
      <c r="Q574" s="180" t="s">
        <v>12</v>
      </c>
      <c r="R574" s="184">
        <v>0</v>
      </c>
      <c r="S574" s="184">
        <v>0</v>
      </c>
      <c r="T574" s="184">
        <v>0</v>
      </c>
      <c r="U574" s="184">
        <v>0</v>
      </c>
      <c r="V574" s="184"/>
      <c r="W574" s="256" t="s">
        <v>2897</v>
      </c>
      <c r="X574" s="257"/>
      <c r="Y574" s="258" t="s">
        <v>4097</v>
      </c>
      <c r="Z574" s="193" t="s">
        <v>536</v>
      </c>
    </row>
    <row r="575" spans="1:26" x14ac:dyDescent="0.25">
      <c r="A575" s="189">
        <v>41515</v>
      </c>
      <c r="B575" s="189" t="s">
        <v>3614</v>
      </c>
      <c r="C575" s="190">
        <v>41508</v>
      </c>
      <c r="D575" s="253" t="s">
        <v>3350</v>
      </c>
      <c r="E575" s="190"/>
      <c r="F575" s="188"/>
      <c r="G575" s="188"/>
      <c r="H575" s="180" t="s">
        <v>2921</v>
      </c>
      <c r="I575" s="255" t="s">
        <v>4137</v>
      </c>
      <c r="J575" s="180"/>
      <c r="K575" s="180">
        <v>533005</v>
      </c>
      <c r="L575" s="188" t="s">
        <v>4138</v>
      </c>
      <c r="M575" s="180" t="s">
        <v>57</v>
      </c>
      <c r="N575" s="184"/>
      <c r="O575" s="191"/>
      <c r="P575" s="180" t="s">
        <v>1258</v>
      </c>
      <c r="Q575" s="180" t="s">
        <v>12</v>
      </c>
      <c r="R575" s="184">
        <v>135592.29</v>
      </c>
      <c r="S575" s="184">
        <v>0</v>
      </c>
      <c r="T575" s="184">
        <v>112044</v>
      </c>
      <c r="U575" s="184">
        <v>173217</v>
      </c>
      <c r="V575" s="184"/>
      <c r="W575" s="256" t="s">
        <v>2897</v>
      </c>
      <c r="X575" s="257"/>
      <c r="Y575" s="258" t="s">
        <v>4097</v>
      </c>
      <c r="Z575" s="193" t="s">
        <v>57</v>
      </c>
    </row>
    <row r="576" spans="1:26" x14ac:dyDescent="0.25">
      <c r="A576" s="189">
        <v>41515</v>
      </c>
      <c r="B576" s="189" t="s">
        <v>3614</v>
      </c>
      <c r="C576" s="190">
        <v>41519</v>
      </c>
      <c r="D576" s="253" t="s">
        <v>4014</v>
      </c>
      <c r="E576" s="190">
        <v>41934</v>
      </c>
      <c r="F576" s="188"/>
      <c r="G576" s="188"/>
      <c r="H576" s="180" t="s">
        <v>2921</v>
      </c>
      <c r="I576" s="255" t="s">
        <v>4139</v>
      </c>
      <c r="J576" s="180"/>
      <c r="K576" s="180">
        <v>317903</v>
      </c>
      <c r="L576" s="188" t="s">
        <v>4140</v>
      </c>
      <c r="M576" s="180" t="s">
        <v>57</v>
      </c>
      <c r="N576" s="184"/>
      <c r="O576" s="191"/>
      <c r="P576" s="180" t="s">
        <v>87</v>
      </c>
      <c r="Q576" s="180" t="s">
        <v>15</v>
      </c>
      <c r="R576" s="184">
        <v>17560.78</v>
      </c>
      <c r="S576" s="184">
        <v>99900</v>
      </c>
      <c r="T576" s="184">
        <v>83318.53</v>
      </c>
      <c r="U576" s="184">
        <v>112339.24</v>
      </c>
      <c r="V576" s="184"/>
      <c r="W576" s="256" t="s">
        <v>2897</v>
      </c>
      <c r="X576" s="257"/>
      <c r="Y576" s="258" t="s">
        <v>4097</v>
      </c>
      <c r="Z576" s="193">
        <v>0.88927074813751628</v>
      </c>
    </row>
    <row r="577" spans="1:26" x14ac:dyDescent="0.25">
      <c r="A577" s="189">
        <v>41515</v>
      </c>
      <c r="B577" s="189" t="s">
        <v>3614</v>
      </c>
      <c r="C577" s="190" t="s">
        <v>4141</v>
      </c>
      <c r="D577" s="253" t="s">
        <v>3350</v>
      </c>
      <c r="E577" s="190"/>
      <c r="F577" s="188"/>
      <c r="G577" s="188"/>
      <c r="H577" s="180" t="s">
        <v>2921</v>
      </c>
      <c r="I577" s="255" t="s">
        <v>4142</v>
      </c>
      <c r="J577" s="180"/>
      <c r="K577" s="180">
        <v>546451</v>
      </c>
      <c r="L577" s="188" t="s">
        <v>4143</v>
      </c>
      <c r="M577" s="180" t="s">
        <v>57</v>
      </c>
      <c r="N577" s="184"/>
      <c r="O577" s="191"/>
      <c r="P577" s="180" t="s">
        <v>64</v>
      </c>
      <c r="Q577" s="180" t="s">
        <v>12</v>
      </c>
      <c r="R577" s="184">
        <v>74876.850000000006</v>
      </c>
      <c r="S577" s="184">
        <v>0</v>
      </c>
      <c r="T577" s="184">
        <v>61873</v>
      </c>
      <c r="U577" s="184">
        <v>100356.13</v>
      </c>
      <c r="V577" s="184"/>
      <c r="W577" s="256" t="s">
        <v>2897</v>
      </c>
      <c r="X577" s="257"/>
      <c r="Y577" s="258" t="s">
        <v>4097</v>
      </c>
      <c r="Z577" s="193" t="s">
        <v>57</v>
      </c>
    </row>
    <row r="578" spans="1:26" x14ac:dyDescent="0.25">
      <c r="A578" s="189">
        <v>41515</v>
      </c>
      <c r="B578" s="189" t="s">
        <v>3614</v>
      </c>
      <c r="C578" s="190" t="s">
        <v>57</v>
      </c>
      <c r="D578" s="253" t="s">
        <v>3350</v>
      </c>
      <c r="E578" s="190">
        <v>41988</v>
      </c>
      <c r="F578" s="188"/>
      <c r="G578" s="188"/>
      <c r="H578" s="180" t="s">
        <v>2938</v>
      </c>
      <c r="I578" s="255" t="s">
        <v>4144</v>
      </c>
      <c r="J578" s="180"/>
      <c r="K578" s="180">
        <v>585638</v>
      </c>
      <c r="L578" s="188" t="s">
        <v>4145</v>
      </c>
      <c r="M578" s="180" t="s">
        <v>57</v>
      </c>
      <c r="N578" s="184"/>
      <c r="O578" s="191"/>
      <c r="P578" s="180" t="s">
        <v>64</v>
      </c>
      <c r="Q578" s="180" t="s">
        <v>12</v>
      </c>
      <c r="R578" s="184">
        <v>25572.1</v>
      </c>
      <c r="S578" s="184">
        <v>0</v>
      </c>
      <c r="T578" s="184">
        <v>21131</v>
      </c>
      <c r="U578" s="184">
        <v>37125.11</v>
      </c>
      <c r="V578" s="184">
        <v>43125</v>
      </c>
      <c r="W578" s="256" t="s">
        <v>2897</v>
      </c>
      <c r="X578" s="257"/>
      <c r="Y578" s="258" t="s">
        <v>4097</v>
      </c>
      <c r="Z578" s="193" t="s">
        <v>57</v>
      </c>
    </row>
    <row r="579" spans="1:26" x14ac:dyDescent="0.25">
      <c r="A579" s="189">
        <v>41515</v>
      </c>
      <c r="B579" s="189" t="s">
        <v>3614</v>
      </c>
      <c r="C579" s="190" t="s">
        <v>57</v>
      </c>
      <c r="D579" s="253" t="s">
        <v>3350</v>
      </c>
      <c r="E579" s="190">
        <v>41640</v>
      </c>
      <c r="F579" s="188"/>
      <c r="G579" s="188"/>
      <c r="H579" s="180" t="s">
        <v>2938</v>
      </c>
      <c r="I579" s="255" t="s">
        <v>4146</v>
      </c>
      <c r="J579" s="180"/>
      <c r="K579" s="180">
        <v>563126</v>
      </c>
      <c r="L579" s="188" t="s">
        <v>4147</v>
      </c>
      <c r="M579" s="180" t="s">
        <v>57</v>
      </c>
      <c r="N579" s="184"/>
      <c r="O579" s="191"/>
      <c r="P579" s="180" t="s">
        <v>87</v>
      </c>
      <c r="Q579" s="180" t="s">
        <v>15</v>
      </c>
      <c r="R579" s="184">
        <v>28304.67</v>
      </c>
      <c r="S579" s="184">
        <v>0</v>
      </c>
      <c r="T579" s="184">
        <v>23389</v>
      </c>
      <c r="U579" s="184">
        <v>33711.33</v>
      </c>
      <c r="V579" s="184"/>
      <c r="W579" s="256" t="s">
        <v>2897</v>
      </c>
      <c r="X579" s="257"/>
      <c r="Y579" s="258" t="s">
        <v>4097</v>
      </c>
      <c r="Z579" s="193" t="s">
        <v>57</v>
      </c>
    </row>
    <row r="580" spans="1:26" x14ac:dyDescent="0.25">
      <c r="A580" s="189">
        <v>41515</v>
      </c>
      <c r="B580" s="189" t="s">
        <v>3614</v>
      </c>
      <c r="C580" s="190" t="s">
        <v>57</v>
      </c>
      <c r="D580" s="253" t="s">
        <v>3350</v>
      </c>
      <c r="E580" s="190"/>
      <c r="F580" s="188"/>
      <c r="G580" s="188"/>
      <c r="H580" s="180" t="s">
        <v>2938</v>
      </c>
      <c r="I580" s="255" t="s">
        <v>4148</v>
      </c>
      <c r="J580" s="180"/>
      <c r="K580" s="180">
        <v>577416</v>
      </c>
      <c r="L580" s="188" t="s">
        <v>4149</v>
      </c>
      <c r="M580" s="180" t="s">
        <v>57</v>
      </c>
      <c r="N580" s="184"/>
      <c r="O580" s="191"/>
      <c r="P580" s="180" t="s">
        <v>235</v>
      </c>
      <c r="Q580" s="180" t="s">
        <v>12</v>
      </c>
      <c r="R580" s="184">
        <v>23721.13</v>
      </c>
      <c r="S580" s="184">
        <v>1170</v>
      </c>
      <c r="T580" s="184">
        <v>19601.48</v>
      </c>
      <c r="U580" s="184">
        <v>26093.24</v>
      </c>
      <c r="V580" s="184"/>
      <c r="W580" s="256" t="s">
        <v>2897</v>
      </c>
      <c r="X580" s="257"/>
      <c r="Y580" s="258" t="s">
        <v>4097</v>
      </c>
      <c r="Z580" s="193">
        <v>4.4839199731424688E-2</v>
      </c>
    </row>
    <row r="581" spans="1:26" x14ac:dyDescent="0.25">
      <c r="A581" s="189">
        <v>41515</v>
      </c>
      <c r="B581" s="189" t="s">
        <v>3614</v>
      </c>
      <c r="C581" s="190" t="s">
        <v>57</v>
      </c>
      <c r="D581" s="253" t="s">
        <v>3350</v>
      </c>
      <c r="E581" s="190"/>
      <c r="F581" s="188"/>
      <c r="G581" s="188"/>
      <c r="H581" s="180" t="s">
        <v>2938</v>
      </c>
      <c r="I581" s="255" t="s">
        <v>4150</v>
      </c>
      <c r="J581" s="180"/>
      <c r="K581" s="180">
        <v>584708</v>
      </c>
      <c r="L581" s="188" t="s">
        <v>4151</v>
      </c>
      <c r="M581" s="180" t="s">
        <v>57</v>
      </c>
      <c r="N581" s="184"/>
      <c r="O581" s="191"/>
      <c r="P581" s="180" t="s">
        <v>129</v>
      </c>
      <c r="Q581" s="180" t="s">
        <v>13</v>
      </c>
      <c r="R581" s="184">
        <v>22914.57</v>
      </c>
      <c r="S581" s="184">
        <v>7807</v>
      </c>
      <c r="T581" s="184">
        <v>18935</v>
      </c>
      <c r="U581" s="184">
        <v>25206.03</v>
      </c>
      <c r="V581" s="184"/>
      <c r="W581" s="256" t="s">
        <v>2897</v>
      </c>
      <c r="X581" s="257"/>
      <c r="Y581" s="258" t="s">
        <v>4097</v>
      </c>
      <c r="Z581" s="193">
        <v>0.30972747394175126</v>
      </c>
    </row>
    <row r="582" spans="1:26" x14ac:dyDescent="0.25">
      <c r="A582" s="189">
        <v>41515</v>
      </c>
      <c r="B582" s="189" t="s">
        <v>3614</v>
      </c>
      <c r="C582" s="190" t="s">
        <v>57</v>
      </c>
      <c r="D582" s="253" t="s">
        <v>3350</v>
      </c>
      <c r="E582" s="190"/>
      <c r="F582" s="188"/>
      <c r="G582" s="188"/>
      <c r="H582" s="180" t="s">
        <v>2938</v>
      </c>
      <c r="I582" s="255" t="s">
        <v>4152</v>
      </c>
      <c r="J582" s="180"/>
      <c r="K582" s="180">
        <v>568637</v>
      </c>
      <c r="L582" s="188" t="s">
        <v>4153</v>
      </c>
      <c r="M582" s="180" t="s">
        <v>57</v>
      </c>
      <c r="N582" s="184"/>
      <c r="O582" s="191"/>
      <c r="P582" s="180" t="s">
        <v>129</v>
      </c>
      <c r="Q582" s="180" t="s">
        <v>13</v>
      </c>
      <c r="R582" s="184">
        <v>17215.88</v>
      </c>
      <c r="S582" s="184">
        <v>13280</v>
      </c>
      <c r="T582" s="184">
        <v>14226</v>
      </c>
      <c r="U582" s="184">
        <v>18937.47</v>
      </c>
      <c r="V582" s="184"/>
      <c r="W582" s="256" t="s">
        <v>2897</v>
      </c>
      <c r="X582" s="257"/>
      <c r="Y582" s="258" t="s">
        <v>4097</v>
      </c>
      <c r="Z582" s="193">
        <v>0.70125523631192543</v>
      </c>
    </row>
    <row r="583" spans="1:26" x14ac:dyDescent="0.25">
      <c r="A583" s="189">
        <v>41515</v>
      </c>
      <c r="B583" s="189" t="s">
        <v>3614</v>
      </c>
      <c r="C583" s="190" t="s">
        <v>57</v>
      </c>
      <c r="D583" s="253" t="s">
        <v>3350</v>
      </c>
      <c r="E583" s="190"/>
      <c r="F583" s="188"/>
      <c r="G583" s="188"/>
      <c r="H583" s="180" t="s">
        <v>2938</v>
      </c>
      <c r="I583" s="255" t="s">
        <v>4154</v>
      </c>
      <c r="J583" s="180"/>
      <c r="K583" s="180">
        <v>574378</v>
      </c>
      <c r="L583" s="188" t="s">
        <v>4155</v>
      </c>
      <c r="M583" s="180" t="s">
        <v>57</v>
      </c>
      <c r="N583" s="184"/>
      <c r="O583" s="191"/>
      <c r="P583" s="180" t="s">
        <v>235</v>
      </c>
      <c r="Q583" s="180" t="s">
        <v>12</v>
      </c>
      <c r="R583" s="184">
        <v>9694.67</v>
      </c>
      <c r="S583" s="184">
        <v>0</v>
      </c>
      <c r="T583" s="184">
        <v>8011</v>
      </c>
      <c r="U583" s="184">
        <v>10664.14</v>
      </c>
      <c r="V583" s="184"/>
      <c r="W583" s="256" t="s">
        <v>2897</v>
      </c>
      <c r="X583" s="257"/>
      <c r="Y583" s="258" t="s">
        <v>4097</v>
      </c>
      <c r="Z583" s="193" t="s">
        <v>57</v>
      </c>
    </row>
    <row r="584" spans="1:26" x14ac:dyDescent="0.25">
      <c r="A584" s="189">
        <v>41515</v>
      </c>
      <c r="B584" s="189" t="s">
        <v>3614</v>
      </c>
      <c r="C584" s="190" t="s">
        <v>57</v>
      </c>
      <c r="D584" s="253" t="s">
        <v>3350</v>
      </c>
      <c r="E584" s="190"/>
      <c r="F584" s="188"/>
      <c r="G584" s="188"/>
      <c r="H584" s="180" t="s">
        <v>2938</v>
      </c>
      <c r="I584" s="255" t="s">
        <v>4156</v>
      </c>
      <c r="J584" s="180"/>
      <c r="K584" s="180">
        <v>600612</v>
      </c>
      <c r="L584" s="188" t="s">
        <v>4157</v>
      </c>
      <c r="M584" s="180" t="s">
        <v>57</v>
      </c>
      <c r="N584" s="184"/>
      <c r="O584" s="191"/>
      <c r="P584" s="180" t="s">
        <v>129</v>
      </c>
      <c r="Q584" s="180" t="s">
        <v>13</v>
      </c>
      <c r="R584" s="184">
        <v>8626.09</v>
      </c>
      <c r="S584" s="184">
        <v>3830</v>
      </c>
      <c r="T584" s="184">
        <v>7128</v>
      </c>
      <c r="U584" s="184">
        <v>9488.7000000000007</v>
      </c>
      <c r="V584" s="184"/>
      <c r="W584" s="256" t="s">
        <v>2897</v>
      </c>
      <c r="X584" s="257"/>
      <c r="Y584" s="258" t="s">
        <v>4097</v>
      </c>
      <c r="Z584" s="193">
        <v>0.40363801152950346</v>
      </c>
    </row>
    <row r="585" spans="1:26" x14ac:dyDescent="0.25">
      <c r="A585" s="189">
        <v>41515</v>
      </c>
      <c r="B585" s="189" t="s">
        <v>3614</v>
      </c>
      <c r="C585" s="190" t="s">
        <v>57</v>
      </c>
      <c r="D585" s="253" t="s">
        <v>3350</v>
      </c>
      <c r="E585" s="190"/>
      <c r="F585" s="188"/>
      <c r="G585" s="188"/>
      <c r="H585" s="180" t="s">
        <v>2938</v>
      </c>
      <c r="I585" s="255" t="s">
        <v>4158</v>
      </c>
      <c r="J585" s="180"/>
      <c r="K585" s="180">
        <v>333425</v>
      </c>
      <c r="L585" s="188" t="s">
        <v>4159</v>
      </c>
      <c r="M585" s="180" t="s">
        <v>57</v>
      </c>
      <c r="N585" s="184"/>
      <c r="O585" s="191"/>
      <c r="P585" s="180" t="s">
        <v>67</v>
      </c>
      <c r="Q585" s="180" t="s">
        <v>14</v>
      </c>
      <c r="R585" s="184">
        <v>6856.03</v>
      </c>
      <c r="S585" s="184">
        <v>7540</v>
      </c>
      <c r="T585" s="184">
        <v>5825</v>
      </c>
      <c r="U585" s="184">
        <v>7541.63</v>
      </c>
      <c r="V585" s="184"/>
      <c r="W585" s="256" t="s">
        <v>2897</v>
      </c>
      <c r="X585" s="257"/>
      <c r="Y585" s="258" t="s">
        <v>4097</v>
      </c>
      <c r="Z585" s="193">
        <v>0.99978386635249938</v>
      </c>
    </row>
    <row r="586" spans="1:26" x14ac:dyDescent="0.25">
      <c r="A586" s="189">
        <v>41515</v>
      </c>
      <c r="B586" s="189" t="s">
        <v>3614</v>
      </c>
      <c r="C586" s="190" t="s">
        <v>57</v>
      </c>
      <c r="D586" s="253" t="s">
        <v>3350</v>
      </c>
      <c r="E586" s="190"/>
      <c r="F586" s="188"/>
      <c r="G586" s="188"/>
      <c r="H586" s="180" t="s">
        <v>2938</v>
      </c>
      <c r="I586" s="255" t="s">
        <v>4160</v>
      </c>
      <c r="J586" s="180"/>
      <c r="K586" s="180">
        <v>593157</v>
      </c>
      <c r="L586" s="188" t="s">
        <v>4161</v>
      </c>
      <c r="M586" s="180" t="s">
        <v>57</v>
      </c>
      <c r="N586" s="184"/>
      <c r="O586" s="191"/>
      <c r="P586" s="180" t="s">
        <v>106</v>
      </c>
      <c r="Q586" s="180" t="s">
        <v>14</v>
      </c>
      <c r="R586" s="184">
        <v>4671.26</v>
      </c>
      <c r="S586" s="184">
        <v>3730</v>
      </c>
      <c r="T586" s="184">
        <v>3860</v>
      </c>
      <c r="U586" s="184">
        <v>5138.38</v>
      </c>
      <c r="V586" s="184"/>
      <c r="W586" s="256" t="s">
        <v>2897</v>
      </c>
      <c r="X586" s="257"/>
      <c r="Y586" s="258" t="s">
        <v>4097</v>
      </c>
      <c r="Z586" s="193">
        <v>0.72590972251954899</v>
      </c>
    </row>
    <row r="587" spans="1:26" x14ac:dyDescent="0.25">
      <c r="A587" s="189">
        <v>41520</v>
      </c>
      <c r="B587" s="189" t="s">
        <v>3614</v>
      </c>
      <c r="C587" s="190">
        <v>41523</v>
      </c>
      <c r="D587" s="253" t="s">
        <v>4014</v>
      </c>
      <c r="E587" s="190">
        <v>41884</v>
      </c>
      <c r="F587" s="188"/>
      <c r="G587" s="188"/>
      <c r="H587" s="180" t="s">
        <v>2921</v>
      </c>
      <c r="I587" s="255" t="s">
        <v>4162</v>
      </c>
      <c r="J587" s="180"/>
      <c r="K587" s="180">
        <v>527865</v>
      </c>
      <c r="L587" s="188" t="s">
        <v>4163</v>
      </c>
      <c r="M587" s="180" t="s">
        <v>57</v>
      </c>
      <c r="N587" s="184"/>
      <c r="O587" s="191"/>
      <c r="P587" s="180" t="s">
        <v>79</v>
      </c>
      <c r="Q587" s="180" t="s">
        <v>12</v>
      </c>
      <c r="R587" s="184">
        <v>59345.53</v>
      </c>
      <c r="S587" s="184">
        <v>0</v>
      </c>
      <c r="T587" s="184">
        <v>49039</v>
      </c>
      <c r="U587" s="184">
        <v>93767.88</v>
      </c>
      <c r="V587" s="184">
        <v>113000</v>
      </c>
      <c r="W587" s="256" t="s">
        <v>2897</v>
      </c>
      <c r="X587" s="257"/>
      <c r="Y587" s="258" t="s">
        <v>4164</v>
      </c>
      <c r="Z587" s="193" t="s">
        <v>57</v>
      </c>
    </row>
    <row r="588" spans="1:26" x14ac:dyDescent="0.25">
      <c r="A588" s="189">
        <v>41520</v>
      </c>
      <c r="B588" s="189" t="s">
        <v>3614</v>
      </c>
      <c r="C588" s="190">
        <v>41523</v>
      </c>
      <c r="D588" s="253" t="s">
        <v>4014</v>
      </c>
      <c r="E588" s="190" t="s">
        <v>4165</v>
      </c>
      <c r="F588" s="188"/>
      <c r="G588" s="188"/>
      <c r="H588" s="180" t="s">
        <v>2921</v>
      </c>
      <c r="I588" s="255" t="s">
        <v>4166</v>
      </c>
      <c r="J588" s="180"/>
      <c r="K588" s="180">
        <v>531400</v>
      </c>
      <c r="L588" s="188" t="s">
        <v>4167</v>
      </c>
      <c r="M588" s="180" t="s">
        <v>57</v>
      </c>
      <c r="N588" s="184"/>
      <c r="O588" s="191"/>
      <c r="P588" s="180" t="s">
        <v>79</v>
      </c>
      <c r="Q588" s="180" t="s">
        <v>12</v>
      </c>
      <c r="R588" s="184">
        <v>55263.62</v>
      </c>
      <c r="S588" s="184">
        <v>0</v>
      </c>
      <c r="T588" s="184">
        <v>45666</v>
      </c>
      <c r="U588" s="184">
        <v>88009.43</v>
      </c>
      <c r="V588" s="184">
        <v>88985.19</v>
      </c>
      <c r="W588" s="256" t="s">
        <v>2897</v>
      </c>
      <c r="X588" s="257"/>
      <c r="Y588" s="258" t="s">
        <v>4164</v>
      </c>
      <c r="Z588" s="193" t="s">
        <v>57</v>
      </c>
    </row>
    <row r="589" spans="1:26" x14ac:dyDescent="0.25">
      <c r="A589" s="189">
        <v>41520</v>
      </c>
      <c r="B589" s="189" t="s">
        <v>3614</v>
      </c>
      <c r="C589" s="190">
        <v>41528</v>
      </c>
      <c r="D589" s="253" t="s">
        <v>4014</v>
      </c>
      <c r="E589" s="190"/>
      <c r="F589" s="188"/>
      <c r="G589" s="188"/>
      <c r="H589" s="180" t="s">
        <v>2921</v>
      </c>
      <c r="I589" s="255" t="s">
        <v>4168</v>
      </c>
      <c r="J589" s="180"/>
      <c r="K589" s="180">
        <v>527864</v>
      </c>
      <c r="L589" s="188" t="s">
        <v>4169</v>
      </c>
      <c r="M589" s="180" t="s">
        <v>57</v>
      </c>
      <c r="N589" s="184"/>
      <c r="O589" s="191"/>
      <c r="P589" s="180" t="s">
        <v>64</v>
      </c>
      <c r="Q589" s="180" t="s">
        <v>12</v>
      </c>
      <c r="R589" s="184">
        <v>52528.639999999999</v>
      </c>
      <c r="S589" s="184">
        <v>0</v>
      </c>
      <c r="T589" s="184">
        <v>43406</v>
      </c>
      <c r="U589" s="184">
        <v>66777.3</v>
      </c>
      <c r="V589" s="184"/>
      <c r="W589" s="256" t="s">
        <v>2897</v>
      </c>
      <c r="X589" s="257"/>
      <c r="Y589" s="258" t="s">
        <v>4164</v>
      </c>
      <c r="Z589" s="193" t="s">
        <v>57</v>
      </c>
    </row>
    <row r="590" spans="1:26" x14ac:dyDescent="0.25">
      <c r="A590" s="189">
        <v>41520</v>
      </c>
      <c r="B590" s="189" t="s">
        <v>3614</v>
      </c>
      <c r="C590" s="190">
        <v>41523</v>
      </c>
      <c r="D590" s="253" t="s">
        <v>4014</v>
      </c>
      <c r="E590" s="190"/>
      <c r="F590" s="188"/>
      <c r="G590" s="188"/>
      <c r="H590" s="180" t="s">
        <v>2921</v>
      </c>
      <c r="I590" s="255" t="s">
        <v>4170</v>
      </c>
      <c r="J590" s="180"/>
      <c r="K590" s="180">
        <v>343546</v>
      </c>
      <c r="L590" s="188" t="s">
        <v>4171</v>
      </c>
      <c r="M590" s="180" t="s">
        <v>57</v>
      </c>
      <c r="N590" s="184"/>
      <c r="O590" s="191"/>
      <c r="P590" s="180" t="s">
        <v>4172</v>
      </c>
      <c r="Q590" s="180" t="s">
        <v>13</v>
      </c>
      <c r="R590" s="184">
        <v>43741.59</v>
      </c>
      <c r="S590" s="184">
        <v>0</v>
      </c>
      <c r="T590" s="184">
        <v>36145</v>
      </c>
      <c r="U590" s="184">
        <v>60693.75</v>
      </c>
      <c r="V590" s="184"/>
      <c r="W590" s="256" t="s">
        <v>2897</v>
      </c>
      <c r="X590" s="257"/>
      <c r="Y590" s="258" t="s">
        <v>4164</v>
      </c>
      <c r="Z590" s="193" t="s">
        <v>57</v>
      </c>
    </row>
    <row r="591" spans="1:26" x14ac:dyDescent="0.25">
      <c r="A591" s="189">
        <v>41520</v>
      </c>
      <c r="B591" s="189" t="s">
        <v>3614</v>
      </c>
      <c r="C591" s="190" t="s">
        <v>57</v>
      </c>
      <c r="D591" s="253" t="s">
        <v>4014</v>
      </c>
      <c r="E591" s="190"/>
      <c r="F591" s="188"/>
      <c r="G591" s="188"/>
      <c r="H591" s="180" t="s">
        <v>2938</v>
      </c>
      <c r="I591" s="255" t="s">
        <v>4173</v>
      </c>
      <c r="J591" s="180"/>
      <c r="K591" s="180">
        <v>597374</v>
      </c>
      <c r="L591" s="188" t="s">
        <v>4174</v>
      </c>
      <c r="M591" s="180" t="s">
        <v>57</v>
      </c>
      <c r="N591" s="184"/>
      <c r="O591" s="191"/>
      <c r="P591" s="180" t="s">
        <v>3472</v>
      </c>
      <c r="Q591" s="180" t="s">
        <v>15</v>
      </c>
      <c r="R591" s="184">
        <v>16474.04</v>
      </c>
      <c r="S591" s="184">
        <v>15620</v>
      </c>
      <c r="T591" s="184">
        <v>13613</v>
      </c>
      <c r="U591" s="184">
        <v>18121.45</v>
      </c>
      <c r="V591" s="184"/>
      <c r="W591" s="256" t="s">
        <v>2897</v>
      </c>
      <c r="X591" s="257"/>
      <c r="Y591" s="258" t="s">
        <v>4164</v>
      </c>
      <c r="Z591" s="193">
        <v>0.86196192909507785</v>
      </c>
    </row>
    <row r="592" spans="1:26" x14ac:dyDescent="0.25">
      <c r="A592" s="189">
        <v>41520</v>
      </c>
      <c r="B592" s="189" t="s">
        <v>3614</v>
      </c>
      <c r="C592" s="190" t="s">
        <v>57</v>
      </c>
      <c r="D592" s="253" t="s">
        <v>4014</v>
      </c>
      <c r="E592" s="190"/>
      <c r="F592" s="188"/>
      <c r="G592" s="188"/>
      <c r="H592" s="180" t="s">
        <v>2938</v>
      </c>
      <c r="I592" s="255" t="s">
        <v>4175</v>
      </c>
      <c r="J592" s="180"/>
      <c r="K592" s="180">
        <v>568639</v>
      </c>
      <c r="L592" s="188" t="s">
        <v>4176</v>
      </c>
      <c r="M592" s="180" t="s">
        <v>57</v>
      </c>
      <c r="N592" s="184"/>
      <c r="O592" s="191"/>
      <c r="P592" s="180" t="s">
        <v>129</v>
      </c>
      <c r="Q592" s="180" t="s">
        <v>13</v>
      </c>
      <c r="R592" s="184">
        <v>16302.2</v>
      </c>
      <c r="S592" s="184">
        <v>12270</v>
      </c>
      <c r="T592" s="184">
        <v>13471</v>
      </c>
      <c r="U592" s="184">
        <v>17932.419999999998</v>
      </c>
      <c r="V592" s="184"/>
      <c r="W592" s="256" t="s">
        <v>2897</v>
      </c>
      <c r="X592" s="257"/>
      <c r="Y592" s="258" t="s">
        <v>4164</v>
      </c>
      <c r="Z592" s="193">
        <v>0.68423559118066613</v>
      </c>
    </row>
    <row r="593" spans="1:26" x14ac:dyDescent="0.25">
      <c r="A593" s="189">
        <v>41520</v>
      </c>
      <c r="B593" s="189" t="s">
        <v>3614</v>
      </c>
      <c r="C593" s="190" t="s">
        <v>57</v>
      </c>
      <c r="D593" s="253" t="s">
        <v>4014</v>
      </c>
      <c r="E593" s="190"/>
      <c r="F593" s="188"/>
      <c r="G593" s="188"/>
      <c r="H593" s="180" t="s">
        <v>2938</v>
      </c>
      <c r="I593" s="255" t="s">
        <v>4177</v>
      </c>
      <c r="J593" s="180"/>
      <c r="K593" s="180">
        <v>595682</v>
      </c>
      <c r="L593" s="188" t="s">
        <v>4178</v>
      </c>
      <c r="M593" s="180" t="s">
        <v>57</v>
      </c>
      <c r="N593" s="184"/>
      <c r="O593" s="191"/>
      <c r="P593" s="180" t="s">
        <v>106</v>
      </c>
      <c r="Q593" s="180" t="s">
        <v>14</v>
      </c>
      <c r="R593" s="184">
        <v>7633.25</v>
      </c>
      <c r="S593" s="184">
        <v>8400</v>
      </c>
      <c r="T593" s="184">
        <v>6307.58</v>
      </c>
      <c r="U593" s="184">
        <v>8396.57</v>
      </c>
      <c r="V593" s="184"/>
      <c r="W593" s="256" t="s">
        <v>2897</v>
      </c>
      <c r="X593" s="257"/>
      <c r="Y593" s="258" t="s">
        <v>4164</v>
      </c>
      <c r="Z593" s="193">
        <v>1.0004085001375562</v>
      </c>
    </row>
    <row r="594" spans="1:26" x14ac:dyDescent="0.25">
      <c r="A594" s="189">
        <v>41522</v>
      </c>
      <c r="B594" s="189" t="s">
        <v>3614</v>
      </c>
      <c r="C594" s="190" t="s">
        <v>3127</v>
      </c>
      <c r="D594" s="253" t="s">
        <v>3127</v>
      </c>
      <c r="E594" s="190"/>
      <c r="F594" s="188"/>
      <c r="G594" s="188"/>
      <c r="H594" s="180" t="s">
        <v>2894</v>
      </c>
      <c r="I594" s="255" t="s">
        <v>4015</v>
      </c>
      <c r="J594" s="180"/>
      <c r="K594" s="180"/>
      <c r="L594" s="188" t="s">
        <v>4179</v>
      </c>
      <c r="M594" s="180" t="s">
        <v>57</v>
      </c>
      <c r="N594" s="184"/>
      <c r="O594" s="191"/>
      <c r="P594" s="180" t="s">
        <v>133</v>
      </c>
      <c r="Q594" s="180" t="s">
        <v>13</v>
      </c>
      <c r="R594" s="184">
        <v>5909.95</v>
      </c>
      <c r="S594" s="184">
        <v>72740</v>
      </c>
      <c r="T594" s="184">
        <v>177715</v>
      </c>
      <c r="U594" s="184">
        <v>264140</v>
      </c>
      <c r="V594" s="184"/>
      <c r="W594" s="256" t="s">
        <v>2903</v>
      </c>
      <c r="X594" s="257"/>
      <c r="Y594" s="258" t="s">
        <v>4164</v>
      </c>
      <c r="Z594" s="193">
        <v>0.27538426591958809</v>
      </c>
    </row>
    <row r="595" spans="1:26" x14ac:dyDescent="0.25">
      <c r="A595" s="189">
        <v>41522</v>
      </c>
      <c r="B595" s="189" t="s">
        <v>3614</v>
      </c>
      <c r="C595" s="190" t="s">
        <v>3127</v>
      </c>
      <c r="D595" s="253" t="s">
        <v>3127</v>
      </c>
      <c r="E595" s="190"/>
      <c r="F595" s="188"/>
      <c r="G595" s="188"/>
      <c r="H595" s="180" t="s">
        <v>2894</v>
      </c>
      <c r="I595" s="255" t="s">
        <v>4180</v>
      </c>
      <c r="J595" s="180"/>
      <c r="K595" s="180">
        <v>522208</v>
      </c>
      <c r="L595" s="188" t="s">
        <v>4181</v>
      </c>
      <c r="M595" s="180" t="s">
        <v>57</v>
      </c>
      <c r="N595" s="184"/>
      <c r="O595" s="191"/>
      <c r="P595" s="180" t="s">
        <v>1258</v>
      </c>
      <c r="Q595" s="180" t="s">
        <v>12</v>
      </c>
      <c r="R595" s="184">
        <v>159347.92000000001</v>
      </c>
      <c r="S595" s="184">
        <v>0</v>
      </c>
      <c r="T595" s="184">
        <v>131674</v>
      </c>
      <c r="U595" s="184">
        <v>204295.22</v>
      </c>
      <c r="V595" s="184"/>
      <c r="W595" s="256" t="s">
        <v>2903</v>
      </c>
      <c r="X595" s="257"/>
      <c r="Y595" s="258" t="s">
        <v>4164</v>
      </c>
      <c r="Z595" s="193" t="s">
        <v>57</v>
      </c>
    </row>
    <row r="596" spans="1:26" x14ac:dyDescent="0.25">
      <c r="A596" s="189">
        <v>41522</v>
      </c>
      <c r="B596" s="189" t="s">
        <v>3614</v>
      </c>
      <c r="C596" s="190">
        <v>41528</v>
      </c>
      <c r="D596" s="253" t="s">
        <v>4014</v>
      </c>
      <c r="E596" s="190" t="s">
        <v>4182</v>
      </c>
      <c r="F596" s="188"/>
      <c r="G596" s="188"/>
      <c r="H596" s="180" t="s">
        <v>2938</v>
      </c>
      <c r="I596" s="255" t="s">
        <v>4183</v>
      </c>
      <c r="J596" s="180"/>
      <c r="K596" s="180">
        <v>429374</v>
      </c>
      <c r="L596" s="188" t="s">
        <v>4184</v>
      </c>
      <c r="M596" s="180" t="s">
        <v>57</v>
      </c>
      <c r="N596" s="184"/>
      <c r="O596" s="191"/>
      <c r="P596" s="180" t="s">
        <v>129</v>
      </c>
      <c r="Q596" s="180" t="s">
        <v>13</v>
      </c>
      <c r="R596" s="184">
        <v>8081.52</v>
      </c>
      <c r="S596" s="184">
        <v>33910</v>
      </c>
      <c r="T596" s="184">
        <v>25476</v>
      </c>
      <c r="U596" s="184">
        <v>33913.32</v>
      </c>
      <c r="V596" s="184"/>
      <c r="W596" s="256" t="s">
        <v>2897</v>
      </c>
      <c r="X596" s="257"/>
      <c r="Y596" s="258" t="s">
        <v>4164</v>
      </c>
      <c r="Z596" s="193">
        <v>0.99990210336233665</v>
      </c>
    </row>
    <row r="597" spans="1:26" x14ac:dyDescent="0.25">
      <c r="A597" s="189">
        <v>41522</v>
      </c>
      <c r="B597" s="189" t="s">
        <v>3614</v>
      </c>
      <c r="C597" s="190" t="s">
        <v>57</v>
      </c>
      <c r="D597" s="253" t="s">
        <v>4014</v>
      </c>
      <c r="E597" s="190">
        <v>41660</v>
      </c>
      <c r="F597" s="188"/>
      <c r="G597" s="188"/>
      <c r="H597" s="180" t="s">
        <v>2938</v>
      </c>
      <c r="I597" s="255" t="s">
        <v>4185</v>
      </c>
      <c r="J597" s="180"/>
      <c r="K597" s="180">
        <v>260745</v>
      </c>
      <c r="L597" s="188" t="s">
        <v>4186</v>
      </c>
      <c r="M597" s="180" t="s">
        <v>57</v>
      </c>
      <c r="N597" s="184"/>
      <c r="O597" s="191"/>
      <c r="P597" s="180" t="s">
        <v>79</v>
      </c>
      <c r="Q597" s="180" t="s">
        <v>12</v>
      </c>
      <c r="R597" s="184">
        <v>9232.36</v>
      </c>
      <c r="S597" s="184">
        <v>0</v>
      </c>
      <c r="T597" s="184">
        <v>7628.98</v>
      </c>
      <c r="U597" s="184">
        <v>15000</v>
      </c>
      <c r="V597" s="184"/>
      <c r="W597" s="256" t="s">
        <v>2897</v>
      </c>
      <c r="X597" s="257"/>
      <c r="Y597" s="258" t="s">
        <v>4164</v>
      </c>
      <c r="Z597" s="193" t="s">
        <v>57</v>
      </c>
    </row>
    <row r="598" spans="1:26" x14ac:dyDescent="0.25">
      <c r="A598" s="189">
        <v>41522</v>
      </c>
      <c r="B598" s="189" t="s">
        <v>3614</v>
      </c>
      <c r="C598" s="190" t="s">
        <v>57</v>
      </c>
      <c r="D598" s="253" t="s">
        <v>4014</v>
      </c>
      <c r="E598" s="190"/>
      <c r="F598" s="188"/>
      <c r="G598" s="188"/>
      <c r="H598" s="180" t="s">
        <v>2938</v>
      </c>
      <c r="I598" s="255" t="s">
        <v>4187</v>
      </c>
      <c r="J598" s="180"/>
      <c r="K598" s="180">
        <v>573386</v>
      </c>
      <c r="L598" s="188" t="s">
        <v>4188</v>
      </c>
      <c r="M598" s="180" t="s">
        <v>57</v>
      </c>
      <c r="N598" s="184"/>
      <c r="O598" s="191"/>
      <c r="P598" s="180" t="s">
        <v>235</v>
      </c>
      <c r="Q598" s="180" t="s">
        <v>12</v>
      </c>
      <c r="R598" s="184">
        <v>8824.56</v>
      </c>
      <c r="S598" s="184">
        <v>0</v>
      </c>
      <c r="T598" s="184">
        <v>7292</v>
      </c>
      <c r="U598" s="184">
        <v>9707.02</v>
      </c>
      <c r="V598" s="184"/>
      <c r="W598" s="256" t="s">
        <v>2897</v>
      </c>
      <c r="X598" s="257"/>
      <c r="Y598" s="258" t="s">
        <v>4164</v>
      </c>
      <c r="Z598" s="193" t="s">
        <v>57</v>
      </c>
    </row>
    <row r="599" spans="1:26" x14ac:dyDescent="0.25">
      <c r="A599" s="189">
        <v>41522</v>
      </c>
      <c r="B599" s="189" t="s">
        <v>3614</v>
      </c>
      <c r="C599" s="190" t="s">
        <v>57</v>
      </c>
      <c r="D599" s="253" t="s">
        <v>4014</v>
      </c>
      <c r="E599" s="190"/>
      <c r="F599" s="188"/>
      <c r="G599" s="188"/>
      <c r="H599" s="180" t="s">
        <v>2938</v>
      </c>
      <c r="I599" s="255" t="s">
        <v>4189</v>
      </c>
      <c r="J599" s="180"/>
      <c r="K599" s="180">
        <v>559137</v>
      </c>
      <c r="L599" s="188" t="s">
        <v>4190</v>
      </c>
      <c r="M599" s="180" t="s">
        <v>57</v>
      </c>
      <c r="N599" s="184"/>
      <c r="O599" s="191"/>
      <c r="P599" s="180" t="s">
        <v>235</v>
      </c>
      <c r="Q599" s="180" t="s">
        <v>12</v>
      </c>
      <c r="R599" s="184">
        <v>5157.74</v>
      </c>
      <c r="S599" s="184">
        <v>0</v>
      </c>
      <c r="T599" s="184">
        <v>4262</v>
      </c>
      <c r="U599" s="184">
        <v>5673.52</v>
      </c>
      <c r="V599" s="184"/>
      <c r="W599" s="256" t="s">
        <v>2897</v>
      </c>
      <c r="X599" s="257"/>
      <c r="Y599" s="258" t="s">
        <v>4164</v>
      </c>
      <c r="Z599" s="193" t="s">
        <v>57</v>
      </c>
    </row>
    <row r="600" spans="1:26" x14ac:dyDescent="0.25">
      <c r="A600" s="189">
        <v>41526</v>
      </c>
      <c r="B600" s="189" t="s">
        <v>3614</v>
      </c>
      <c r="C600" s="190" t="s">
        <v>3127</v>
      </c>
      <c r="D600" s="253" t="s">
        <v>3127</v>
      </c>
      <c r="E600" s="190"/>
      <c r="F600" s="188"/>
      <c r="G600" s="188"/>
      <c r="H600" s="180" t="s">
        <v>2921</v>
      </c>
      <c r="I600" s="255" t="s">
        <v>4017</v>
      </c>
      <c r="J600" s="180"/>
      <c r="K600" s="180"/>
      <c r="L600" s="188" t="s">
        <v>4191</v>
      </c>
      <c r="M600" s="180" t="s">
        <v>57</v>
      </c>
      <c r="N600" s="184"/>
      <c r="O600" s="191"/>
      <c r="P600" s="180" t="s">
        <v>133</v>
      </c>
      <c r="Q600" s="180" t="s">
        <v>13</v>
      </c>
      <c r="R600" s="184">
        <v>5553.09</v>
      </c>
      <c r="S600" s="184">
        <v>34220</v>
      </c>
      <c r="T600" s="184">
        <v>62656</v>
      </c>
      <c r="U600" s="184">
        <v>81120</v>
      </c>
      <c r="V600" s="184"/>
      <c r="W600" s="256" t="s">
        <v>2903</v>
      </c>
      <c r="X600" s="257"/>
      <c r="Y600" s="258" t="s">
        <v>4164</v>
      </c>
      <c r="Z600" s="193">
        <v>0.42184418145956609</v>
      </c>
    </row>
    <row r="601" spans="1:26" x14ac:dyDescent="0.25">
      <c r="A601" s="189">
        <v>41526</v>
      </c>
      <c r="B601" s="189" t="s">
        <v>3614</v>
      </c>
      <c r="C601" s="190">
        <v>41528</v>
      </c>
      <c r="D601" s="253" t="s">
        <v>4014</v>
      </c>
      <c r="E601" s="190"/>
      <c r="F601" s="188"/>
      <c r="G601" s="188"/>
      <c r="H601" s="180" t="s">
        <v>2921</v>
      </c>
      <c r="I601" s="255" t="s">
        <v>4192</v>
      </c>
      <c r="J601" s="180"/>
      <c r="K601" s="180">
        <v>429372</v>
      </c>
      <c r="L601" s="188" t="s">
        <v>4193</v>
      </c>
      <c r="M601" s="180" t="s">
        <v>57</v>
      </c>
      <c r="N601" s="184"/>
      <c r="O601" s="191"/>
      <c r="P601" s="180" t="s">
        <v>129</v>
      </c>
      <c r="Q601" s="180" t="s">
        <v>13</v>
      </c>
      <c r="R601" s="184">
        <v>7125.48</v>
      </c>
      <c r="S601" s="184">
        <v>59630</v>
      </c>
      <c r="T601" s="184">
        <v>44796</v>
      </c>
      <c r="U601" s="184">
        <v>59631.85</v>
      </c>
      <c r="V601" s="184"/>
      <c r="W601" s="256" t="s">
        <v>2897</v>
      </c>
      <c r="X601" s="257"/>
      <c r="Y601" s="258" t="s">
        <v>4164</v>
      </c>
      <c r="Z601" s="193">
        <v>0.99996897631047843</v>
      </c>
    </row>
    <row r="602" spans="1:26" x14ac:dyDescent="0.25">
      <c r="A602" s="189">
        <v>41526</v>
      </c>
      <c r="B602" s="189" t="s">
        <v>3614</v>
      </c>
      <c r="C602" s="190" t="s">
        <v>57</v>
      </c>
      <c r="D602" s="253" t="s">
        <v>4014</v>
      </c>
      <c r="E602" s="190"/>
      <c r="F602" s="188"/>
      <c r="G602" s="188"/>
      <c r="H602" s="180" t="s">
        <v>2938</v>
      </c>
      <c r="I602" s="255" t="s">
        <v>4194</v>
      </c>
      <c r="J602" s="180"/>
      <c r="K602" s="180">
        <v>553372</v>
      </c>
      <c r="L602" s="188" t="s">
        <v>4195</v>
      </c>
      <c r="M602" s="180" t="s">
        <v>57</v>
      </c>
      <c r="N602" s="184"/>
      <c r="O602" s="191"/>
      <c r="P602" s="180" t="s">
        <v>235</v>
      </c>
      <c r="Q602" s="180" t="s">
        <v>12</v>
      </c>
      <c r="R602" s="184">
        <v>26690.3</v>
      </c>
      <c r="S602" s="184">
        <v>0</v>
      </c>
      <c r="T602" s="184">
        <v>22055</v>
      </c>
      <c r="U602" s="184">
        <v>29359.33</v>
      </c>
      <c r="V602" s="184"/>
      <c r="W602" s="256" t="s">
        <v>2897</v>
      </c>
      <c r="X602" s="257"/>
      <c r="Y602" s="258" t="s">
        <v>4164</v>
      </c>
      <c r="Z602" s="193" t="s">
        <v>57</v>
      </c>
    </row>
    <row r="603" spans="1:26" x14ac:dyDescent="0.25">
      <c r="A603" s="189">
        <v>41527</v>
      </c>
      <c r="B603" s="189" t="s">
        <v>3614</v>
      </c>
      <c r="C603" s="190">
        <v>41530</v>
      </c>
      <c r="D603" s="253" t="s">
        <v>4014</v>
      </c>
      <c r="E603" s="190"/>
      <c r="F603" s="188"/>
      <c r="G603" s="188"/>
      <c r="H603" s="180" t="s">
        <v>2921</v>
      </c>
      <c r="I603" s="255" t="s">
        <v>4196</v>
      </c>
      <c r="J603" s="180"/>
      <c r="K603" s="180">
        <v>567680</v>
      </c>
      <c r="L603" s="188" t="s">
        <v>4197</v>
      </c>
      <c r="M603" s="180" t="s">
        <v>57</v>
      </c>
      <c r="N603" s="184"/>
      <c r="O603" s="191"/>
      <c r="P603" s="180" t="s">
        <v>60</v>
      </c>
      <c r="Q603" s="180" t="s">
        <v>12</v>
      </c>
      <c r="R603" s="184">
        <v>53587.54</v>
      </c>
      <c r="S603" s="184">
        <v>0</v>
      </c>
      <c r="T603" s="184">
        <v>44281</v>
      </c>
      <c r="U603" s="184">
        <v>71794.289999999994</v>
      </c>
      <c r="V603" s="184"/>
      <c r="W603" s="256" t="s">
        <v>2897</v>
      </c>
      <c r="X603" s="257"/>
      <c r="Y603" s="258" t="s">
        <v>4164</v>
      </c>
      <c r="Z603" s="193" t="s">
        <v>57</v>
      </c>
    </row>
    <row r="604" spans="1:26" x14ac:dyDescent="0.25">
      <c r="A604" s="189">
        <v>41529</v>
      </c>
      <c r="B604" s="189" t="s">
        <v>3614</v>
      </c>
      <c r="C604" s="190">
        <v>41530</v>
      </c>
      <c r="D604" s="253" t="s">
        <v>4014</v>
      </c>
      <c r="E604" s="190"/>
      <c r="F604" s="188"/>
      <c r="G604" s="188"/>
      <c r="H604" s="180" t="s">
        <v>2921</v>
      </c>
      <c r="I604" s="255" t="s">
        <v>4198</v>
      </c>
      <c r="J604" s="180"/>
      <c r="K604" s="180">
        <v>409923</v>
      </c>
      <c r="L604" s="188" t="s">
        <v>4199</v>
      </c>
      <c r="M604" s="180" t="s">
        <v>57</v>
      </c>
      <c r="N604" s="184"/>
      <c r="O604" s="191"/>
      <c r="P604" s="180" t="s">
        <v>87</v>
      </c>
      <c r="Q604" s="180" t="s">
        <v>15</v>
      </c>
      <c r="R604" s="184">
        <v>104597.41</v>
      </c>
      <c r="S604" s="184">
        <v>1402</v>
      </c>
      <c r="T604" s="184">
        <v>86432</v>
      </c>
      <c r="U604" s="184">
        <v>118860.95</v>
      </c>
      <c r="V604" s="184"/>
      <c r="W604" s="256" t="s">
        <v>2897</v>
      </c>
      <c r="X604" s="257"/>
      <c r="Y604" s="258" t="s">
        <v>4164</v>
      </c>
      <c r="Z604" s="193">
        <v>1.1795295258871817E-2</v>
      </c>
    </row>
    <row r="605" spans="1:26" x14ac:dyDescent="0.25">
      <c r="A605" s="189">
        <v>41529</v>
      </c>
      <c r="B605" s="189" t="s">
        <v>3614</v>
      </c>
      <c r="C605" s="190">
        <v>41541</v>
      </c>
      <c r="D605" s="253" t="s">
        <v>4014</v>
      </c>
      <c r="E605" s="190"/>
      <c r="F605" s="188"/>
      <c r="G605" s="188"/>
      <c r="H605" s="180" t="s">
        <v>2921</v>
      </c>
      <c r="I605" s="255" t="s">
        <v>3814</v>
      </c>
      <c r="J605" s="180"/>
      <c r="K605" s="180">
        <v>450291</v>
      </c>
      <c r="L605" s="188" t="s">
        <v>4200</v>
      </c>
      <c r="M605" s="180" t="s">
        <v>57</v>
      </c>
      <c r="N605" s="184"/>
      <c r="O605" s="191"/>
      <c r="P605" s="180" t="s">
        <v>79</v>
      </c>
      <c r="Q605" s="180" t="s">
        <v>12</v>
      </c>
      <c r="R605" s="184">
        <v>61848</v>
      </c>
      <c r="S605" s="184">
        <v>0</v>
      </c>
      <c r="T605" s="184">
        <v>51107</v>
      </c>
      <c r="U605" s="184">
        <v>113246.27</v>
      </c>
      <c r="V605" s="184"/>
      <c r="W605" s="256" t="s">
        <v>2897</v>
      </c>
      <c r="X605" s="257"/>
      <c r="Y605" s="258" t="s">
        <v>4164</v>
      </c>
      <c r="Z605" s="193" t="s">
        <v>57</v>
      </c>
    </row>
    <row r="606" spans="1:26" x14ac:dyDescent="0.25">
      <c r="A606" s="189">
        <v>41529</v>
      </c>
      <c r="B606" s="189" t="s">
        <v>3614</v>
      </c>
      <c r="C606" s="190">
        <v>41557</v>
      </c>
      <c r="D606" s="253" t="s">
        <v>3743</v>
      </c>
      <c r="E606" s="190"/>
      <c r="F606" s="188"/>
      <c r="G606" s="188"/>
      <c r="H606" s="180" t="s">
        <v>2921</v>
      </c>
      <c r="I606" s="255" t="s">
        <v>4201</v>
      </c>
      <c r="J606" s="180"/>
      <c r="K606" s="180">
        <v>389831</v>
      </c>
      <c r="L606" s="188" t="s">
        <v>4202</v>
      </c>
      <c r="M606" s="180" t="s">
        <v>57</v>
      </c>
      <c r="N606" s="184"/>
      <c r="O606" s="191"/>
      <c r="P606" s="180" t="s">
        <v>64</v>
      </c>
      <c r="Q606" s="180" t="s">
        <v>12</v>
      </c>
      <c r="R606" s="184">
        <v>5185.58</v>
      </c>
      <c r="S606" s="184">
        <v>1240</v>
      </c>
      <c r="T606" s="184">
        <v>42467</v>
      </c>
      <c r="U606" s="184">
        <v>107779</v>
      </c>
      <c r="V606" s="184"/>
      <c r="W606" s="256" t="s">
        <v>2897</v>
      </c>
      <c r="X606" s="188"/>
      <c r="Y606" s="258" t="s">
        <v>4164</v>
      </c>
      <c r="Z606" s="193">
        <v>1.1505024169829002E-2</v>
      </c>
    </row>
    <row r="607" spans="1:26" x14ac:dyDescent="0.25">
      <c r="A607" s="189">
        <v>41529</v>
      </c>
      <c r="B607" s="189" t="s">
        <v>3614</v>
      </c>
      <c r="C607" s="190" t="s">
        <v>57</v>
      </c>
      <c r="D607" s="253" t="s">
        <v>4014</v>
      </c>
      <c r="E607" s="190"/>
      <c r="F607" s="188"/>
      <c r="G607" s="188"/>
      <c r="H607" s="180" t="s">
        <v>2938</v>
      </c>
      <c r="I607" s="255" t="s">
        <v>4203</v>
      </c>
      <c r="J607" s="180"/>
      <c r="K607" s="180">
        <v>587405</v>
      </c>
      <c r="L607" s="188" t="s">
        <v>4204</v>
      </c>
      <c r="M607" s="180" t="s">
        <v>57</v>
      </c>
      <c r="N607" s="184"/>
      <c r="O607" s="191"/>
      <c r="P607" s="180" t="s">
        <v>67</v>
      </c>
      <c r="Q607" s="180" t="s">
        <v>14</v>
      </c>
      <c r="R607" s="184">
        <v>12614.81</v>
      </c>
      <c r="S607" s="184">
        <v>13880</v>
      </c>
      <c r="T607" s="184">
        <v>10424</v>
      </c>
      <c r="U607" s="184">
        <v>13876.29</v>
      </c>
      <c r="V607" s="184"/>
      <c r="W607" s="256" t="s">
        <v>2897</v>
      </c>
      <c r="X607" s="257"/>
      <c r="Y607" s="258" t="s">
        <v>4164</v>
      </c>
      <c r="Z607" s="193">
        <v>1.0002673625298981</v>
      </c>
    </row>
    <row r="608" spans="1:26" x14ac:dyDescent="0.25">
      <c r="A608" s="189">
        <v>41529</v>
      </c>
      <c r="B608" s="189" t="s">
        <v>3614</v>
      </c>
      <c r="C608" s="190" t="s">
        <v>57</v>
      </c>
      <c r="D608" s="253" t="s">
        <v>4014</v>
      </c>
      <c r="E608" s="190">
        <v>41605</v>
      </c>
      <c r="F608" s="188"/>
      <c r="G608" s="188"/>
      <c r="H608" s="180" t="s">
        <v>2938</v>
      </c>
      <c r="I608" s="255" t="s">
        <v>4205</v>
      </c>
      <c r="J608" s="180"/>
      <c r="K608" s="180">
        <v>622699</v>
      </c>
      <c r="L608" s="188" t="s">
        <v>4206</v>
      </c>
      <c r="M608" s="180" t="s">
        <v>57</v>
      </c>
      <c r="N608" s="184"/>
      <c r="O608" s="191"/>
      <c r="P608" s="180" t="s">
        <v>111</v>
      </c>
      <c r="Q608" s="180" t="s">
        <v>12</v>
      </c>
      <c r="R608" s="184">
        <v>9422.3799999999992</v>
      </c>
      <c r="S608" s="184">
        <v>10360</v>
      </c>
      <c r="T608" s="184">
        <v>7786</v>
      </c>
      <c r="U608" s="184">
        <v>10364.620000000001</v>
      </c>
      <c r="V608" s="184"/>
      <c r="W608" s="256" t="s">
        <v>2897</v>
      </c>
      <c r="X608" s="257"/>
      <c r="Y608" s="258" t="s">
        <v>4164</v>
      </c>
      <c r="Z608" s="193">
        <v>0.99955425283319588</v>
      </c>
    </row>
    <row r="609" spans="1:26" x14ac:dyDescent="0.25">
      <c r="A609" s="189">
        <v>41529</v>
      </c>
      <c r="B609" s="189" t="s">
        <v>3614</v>
      </c>
      <c r="C609" s="190" t="s">
        <v>57</v>
      </c>
      <c r="D609" s="253" t="s">
        <v>4014</v>
      </c>
      <c r="E609" s="190"/>
      <c r="F609" s="188"/>
      <c r="G609" s="188"/>
      <c r="H609" s="180" t="s">
        <v>2938</v>
      </c>
      <c r="I609" s="255" t="s">
        <v>4207</v>
      </c>
      <c r="J609" s="180"/>
      <c r="K609" s="180">
        <v>611373</v>
      </c>
      <c r="L609" s="188" t="s">
        <v>4208</v>
      </c>
      <c r="M609" s="180" t="s">
        <v>57</v>
      </c>
      <c r="N609" s="184"/>
      <c r="O609" s="191"/>
      <c r="P609" s="180" t="s">
        <v>235</v>
      </c>
      <c r="Q609" s="180" t="s">
        <v>12</v>
      </c>
      <c r="R609" s="184">
        <v>4812.8500000000004</v>
      </c>
      <c r="S609" s="184">
        <v>0</v>
      </c>
      <c r="T609" s="184">
        <v>3977</v>
      </c>
      <c r="U609" s="184">
        <v>5294.13</v>
      </c>
      <c r="V609" s="184"/>
      <c r="W609" s="256" t="s">
        <v>2897</v>
      </c>
      <c r="X609" s="257"/>
      <c r="Y609" s="258" t="s">
        <v>4164</v>
      </c>
      <c r="Z609" s="193" t="s">
        <v>57</v>
      </c>
    </row>
    <row r="610" spans="1:26" x14ac:dyDescent="0.25">
      <c r="A610" s="189">
        <v>41529</v>
      </c>
      <c r="B610" s="189" t="s">
        <v>3614</v>
      </c>
      <c r="C610" s="190" t="s">
        <v>57</v>
      </c>
      <c r="D610" s="253" t="s">
        <v>4014</v>
      </c>
      <c r="E610" s="190"/>
      <c r="F610" s="188"/>
      <c r="G610" s="188"/>
      <c r="H610" s="180" t="s">
        <v>2938</v>
      </c>
      <c r="I610" s="255" t="s">
        <v>4209</v>
      </c>
      <c r="J610" s="180"/>
      <c r="K610" s="180">
        <v>470902</v>
      </c>
      <c r="L610" s="188" t="s">
        <v>4210</v>
      </c>
      <c r="M610" s="180" t="s">
        <v>57</v>
      </c>
      <c r="N610" s="184"/>
      <c r="O610" s="191"/>
      <c r="P610" s="180" t="s">
        <v>67</v>
      </c>
      <c r="Q610" s="180" t="s">
        <v>14</v>
      </c>
      <c r="R610" s="184">
        <v>3964.64</v>
      </c>
      <c r="S610" s="184">
        <v>4360</v>
      </c>
      <c r="T610" s="184">
        <v>3390</v>
      </c>
      <c r="U610" s="184">
        <v>4361.1000000000004</v>
      </c>
      <c r="V610" s="184"/>
      <c r="W610" s="256" t="s">
        <v>2897</v>
      </c>
      <c r="X610" s="257"/>
      <c r="Y610" s="258" t="s">
        <v>4164</v>
      </c>
      <c r="Z610" s="193">
        <v>0.99974777005801285</v>
      </c>
    </row>
    <row r="611" spans="1:26" x14ac:dyDescent="0.25">
      <c r="A611" s="189">
        <v>41535</v>
      </c>
      <c r="B611" s="189" t="s">
        <v>3614</v>
      </c>
      <c r="C611" s="190">
        <v>41536</v>
      </c>
      <c r="D611" s="253" t="s">
        <v>4014</v>
      </c>
      <c r="E611" s="190"/>
      <c r="F611" s="188"/>
      <c r="G611" s="188"/>
      <c r="H611" s="180" t="s">
        <v>2921</v>
      </c>
      <c r="I611" s="255" t="s">
        <v>4211</v>
      </c>
      <c r="J611" s="180"/>
      <c r="K611" s="180">
        <v>504008</v>
      </c>
      <c r="L611" s="188" t="s">
        <v>4212</v>
      </c>
      <c r="M611" s="180" t="s">
        <v>57</v>
      </c>
      <c r="N611" s="184"/>
      <c r="O611" s="191"/>
      <c r="P611" s="180" t="s">
        <v>64</v>
      </c>
      <c r="Q611" s="180" t="s">
        <v>12</v>
      </c>
      <c r="R611" s="184">
        <v>72687.850000000006</v>
      </c>
      <c r="S611" s="184">
        <v>0</v>
      </c>
      <c r="T611" s="184">
        <v>60064</v>
      </c>
      <c r="U611" s="184">
        <v>88466.02</v>
      </c>
      <c r="V611" s="184"/>
      <c r="W611" s="256" t="s">
        <v>2897</v>
      </c>
      <c r="X611" s="257"/>
      <c r="Y611" s="258" t="s">
        <v>4164</v>
      </c>
      <c r="Z611" s="193" t="s">
        <v>57</v>
      </c>
    </row>
    <row r="612" spans="1:26" x14ac:dyDescent="0.25">
      <c r="A612" s="189">
        <v>41535</v>
      </c>
      <c r="B612" s="189" t="s">
        <v>3614</v>
      </c>
      <c r="C612" s="190">
        <v>41558</v>
      </c>
      <c r="D612" s="253" t="s">
        <v>3743</v>
      </c>
      <c r="E612" s="190"/>
      <c r="F612" s="188"/>
      <c r="G612" s="188"/>
      <c r="H612" s="180" t="s">
        <v>2921</v>
      </c>
      <c r="I612" s="255" t="s">
        <v>4213</v>
      </c>
      <c r="J612" s="180"/>
      <c r="K612" s="180">
        <v>529571</v>
      </c>
      <c r="L612" s="188" t="s">
        <v>4214</v>
      </c>
      <c r="M612" s="180" t="s">
        <v>57</v>
      </c>
      <c r="N612" s="184"/>
      <c r="O612" s="191"/>
      <c r="P612" s="180" t="s">
        <v>235</v>
      </c>
      <c r="Q612" s="180" t="s">
        <v>12</v>
      </c>
      <c r="R612" s="184">
        <v>64903.839999999997</v>
      </c>
      <c r="S612" s="184">
        <v>0</v>
      </c>
      <c r="T612" s="184">
        <v>53632</v>
      </c>
      <c r="U612" s="184">
        <v>84242.22</v>
      </c>
      <c r="V612" s="184"/>
      <c r="W612" s="256" t="s">
        <v>2897</v>
      </c>
      <c r="X612" s="257"/>
      <c r="Y612" s="258" t="s">
        <v>4164</v>
      </c>
      <c r="Z612" s="193" t="s">
        <v>57</v>
      </c>
    </row>
    <row r="613" spans="1:26" x14ac:dyDescent="0.25">
      <c r="A613" s="189">
        <v>41535</v>
      </c>
      <c r="B613" s="189" t="s">
        <v>3614</v>
      </c>
      <c r="C613" s="190" t="s">
        <v>57</v>
      </c>
      <c r="D613" s="253" t="s">
        <v>4014</v>
      </c>
      <c r="E613" s="190"/>
      <c r="F613" s="188"/>
      <c r="G613" s="188"/>
      <c r="H613" s="180" t="s">
        <v>2938</v>
      </c>
      <c r="I613" s="255" t="s">
        <v>4215</v>
      </c>
      <c r="J613" s="180"/>
      <c r="K613" s="180">
        <v>559138</v>
      </c>
      <c r="L613" s="188" t="s">
        <v>4216</v>
      </c>
      <c r="M613" s="180" t="s">
        <v>57</v>
      </c>
      <c r="N613" s="184"/>
      <c r="O613" s="191"/>
      <c r="P613" s="180" t="s">
        <v>235</v>
      </c>
      <c r="Q613" s="180" t="s">
        <v>12</v>
      </c>
      <c r="R613" s="184">
        <v>28602.37</v>
      </c>
      <c r="S613" s="184">
        <v>0</v>
      </c>
      <c r="T613" s="184">
        <v>23635</v>
      </c>
      <c r="U613" s="184">
        <v>44310.6</v>
      </c>
      <c r="V613" s="184"/>
      <c r="W613" s="256" t="s">
        <v>2897</v>
      </c>
      <c r="X613" s="257"/>
      <c r="Y613" s="258" t="s">
        <v>4164</v>
      </c>
      <c r="Z613" s="193" t="s">
        <v>57</v>
      </c>
    </row>
    <row r="614" spans="1:26" x14ac:dyDescent="0.25">
      <c r="A614" s="189">
        <v>41535</v>
      </c>
      <c r="B614" s="189" t="s">
        <v>3614</v>
      </c>
      <c r="C614" s="190" t="s">
        <v>57</v>
      </c>
      <c r="D614" s="253" t="s">
        <v>4014</v>
      </c>
      <c r="E614" s="190"/>
      <c r="F614" s="188"/>
      <c r="G614" s="188"/>
      <c r="H614" s="180" t="s">
        <v>2938</v>
      </c>
      <c r="I614" s="255" t="s">
        <v>4217</v>
      </c>
      <c r="J614" s="180"/>
      <c r="K614" s="180">
        <v>521692</v>
      </c>
      <c r="L614" s="188" t="s">
        <v>4218</v>
      </c>
      <c r="M614" s="180" t="s">
        <v>57</v>
      </c>
      <c r="N614" s="184"/>
      <c r="O614" s="191"/>
      <c r="P614" s="180" t="s">
        <v>64</v>
      </c>
      <c r="Q614" s="180" t="s">
        <v>12</v>
      </c>
      <c r="R614" s="184">
        <v>31773.01</v>
      </c>
      <c r="S614" s="184">
        <v>0</v>
      </c>
      <c r="T614" s="184">
        <v>26255</v>
      </c>
      <c r="U614" s="184">
        <v>43946.11</v>
      </c>
      <c r="V614" s="184"/>
      <c r="W614" s="256" t="s">
        <v>2897</v>
      </c>
      <c r="X614" s="257"/>
      <c r="Y614" s="258" t="s">
        <v>4164</v>
      </c>
      <c r="Z614" s="193" t="s">
        <v>57</v>
      </c>
    </row>
    <row r="615" spans="1:26" x14ac:dyDescent="0.25">
      <c r="A615" s="189">
        <v>41535</v>
      </c>
      <c r="B615" s="189" t="s">
        <v>3614</v>
      </c>
      <c r="C615" s="190" t="s">
        <v>57</v>
      </c>
      <c r="D615" s="253" t="s">
        <v>4014</v>
      </c>
      <c r="E615" s="190"/>
      <c r="F615" s="188"/>
      <c r="G615" s="188"/>
      <c r="H615" s="180" t="s">
        <v>2938</v>
      </c>
      <c r="I615" s="255" t="s">
        <v>4219</v>
      </c>
      <c r="J615" s="180"/>
      <c r="K615" s="180">
        <v>601274</v>
      </c>
      <c r="L615" s="188" t="s">
        <v>4220</v>
      </c>
      <c r="M615" s="180" t="s">
        <v>57</v>
      </c>
      <c r="N615" s="184"/>
      <c r="O615" s="191"/>
      <c r="P615" s="180" t="s">
        <v>64</v>
      </c>
      <c r="Q615" s="180" t="s">
        <v>12</v>
      </c>
      <c r="R615" s="184">
        <v>33771</v>
      </c>
      <c r="S615" s="184">
        <v>2830</v>
      </c>
      <c r="T615" s="184">
        <v>27906</v>
      </c>
      <c r="U615" s="184">
        <v>37148.1</v>
      </c>
      <c r="V615" s="184"/>
      <c r="W615" s="256" t="s">
        <v>2897</v>
      </c>
      <c r="X615" s="257"/>
      <c r="Y615" s="258" t="s">
        <v>4164</v>
      </c>
      <c r="Z615" s="193">
        <v>7.6181554372901986E-2</v>
      </c>
    </row>
    <row r="616" spans="1:26" x14ac:dyDescent="0.25">
      <c r="A616" s="189">
        <v>41535</v>
      </c>
      <c r="B616" s="189" t="s">
        <v>3614</v>
      </c>
      <c r="C616" s="190" t="s">
        <v>57</v>
      </c>
      <c r="D616" s="253" t="s">
        <v>4014</v>
      </c>
      <c r="E616" s="190"/>
      <c r="F616" s="188"/>
      <c r="G616" s="188"/>
      <c r="H616" s="180" t="s">
        <v>2938</v>
      </c>
      <c r="I616" s="255" t="s">
        <v>4221</v>
      </c>
      <c r="J616" s="180"/>
      <c r="K616" s="180">
        <v>610137</v>
      </c>
      <c r="L616" s="188" t="s">
        <v>4222</v>
      </c>
      <c r="M616" s="180" t="s">
        <v>57</v>
      </c>
      <c r="N616" s="184"/>
      <c r="O616" s="191"/>
      <c r="P616" s="180" t="s">
        <v>223</v>
      </c>
      <c r="Q616" s="180" t="s">
        <v>16</v>
      </c>
      <c r="R616" s="184">
        <v>9838.68</v>
      </c>
      <c r="S616" s="184">
        <v>10820</v>
      </c>
      <c r="T616" s="184">
        <v>8130</v>
      </c>
      <c r="U616" s="184">
        <v>10822.55</v>
      </c>
      <c r="V616" s="184"/>
      <c r="W616" s="256" t="s">
        <v>2897</v>
      </c>
      <c r="X616" s="257"/>
      <c r="Y616" s="258" t="s">
        <v>4164</v>
      </c>
      <c r="Z616" s="193">
        <v>0.99976438085294139</v>
      </c>
    </row>
    <row r="617" spans="1:26" x14ac:dyDescent="0.25">
      <c r="A617" s="189">
        <v>41535</v>
      </c>
      <c r="B617" s="189" t="s">
        <v>3614</v>
      </c>
      <c r="C617" s="190" t="s">
        <v>57</v>
      </c>
      <c r="D617" s="253" t="s">
        <v>4014</v>
      </c>
      <c r="E617" s="190"/>
      <c r="F617" s="188"/>
      <c r="G617" s="188"/>
      <c r="H617" s="180" t="s">
        <v>2938</v>
      </c>
      <c r="I617" s="255" t="s">
        <v>4223</v>
      </c>
      <c r="J617" s="180"/>
      <c r="K617" s="180">
        <v>587413</v>
      </c>
      <c r="L617" s="188" t="s">
        <v>4224</v>
      </c>
      <c r="M617" s="180" t="s">
        <v>57</v>
      </c>
      <c r="N617" s="184"/>
      <c r="O617" s="191"/>
      <c r="P617" s="180" t="s">
        <v>106</v>
      </c>
      <c r="Q617" s="180" t="s">
        <v>14</v>
      </c>
      <c r="R617" s="184">
        <v>8367.1200000000008</v>
      </c>
      <c r="S617" s="184">
        <v>9200</v>
      </c>
      <c r="T617" s="184">
        <v>6914</v>
      </c>
      <c r="U617" s="184">
        <v>9203.83</v>
      </c>
      <c r="V617" s="184"/>
      <c r="W617" s="256" t="s">
        <v>2897</v>
      </c>
      <c r="X617" s="257"/>
      <c r="Y617" s="258" t="s">
        <v>4164</v>
      </c>
      <c r="Z617" s="193">
        <v>0.99958386888936457</v>
      </c>
    </row>
    <row r="618" spans="1:26" x14ac:dyDescent="0.25">
      <c r="A618" s="189">
        <v>41536</v>
      </c>
      <c r="B618" s="189" t="s">
        <v>3614</v>
      </c>
      <c r="C618" s="190" t="s">
        <v>57</v>
      </c>
      <c r="D618" s="253" t="s">
        <v>4014</v>
      </c>
      <c r="E618" s="190">
        <v>41732</v>
      </c>
      <c r="F618" s="188"/>
      <c r="G618" s="188"/>
      <c r="H618" s="180" t="s">
        <v>2938</v>
      </c>
      <c r="I618" s="255" t="s">
        <v>4225</v>
      </c>
      <c r="J618" s="180"/>
      <c r="K618" s="180">
        <v>542549</v>
      </c>
      <c r="L618" s="188" t="s">
        <v>4226</v>
      </c>
      <c r="M618" s="180" t="s">
        <v>57</v>
      </c>
      <c r="N618" s="184"/>
      <c r="O618" s="191"/>
      <c r="P618" s="180" t="s">
        <v>138</v>
      </c>
      <c r="Q618" s="180" t="s">
        <v>12</v>
      </c>
      <c r="R618" s="184">
        <v>23539.02</v>
      </c>
      <c r="S618" s="184">
        <v>0</v>
      </c>
      <c r="T618" s="184">
        <v>19451</v>
      </c>
      <c r="U618" s="184">
        <v>31147.62</v>
      </c>
      <c r="V618" s="184"/>
      <c r="W618" s="256" t="s">
        <v>2897</v>
      </c>
      <c r="X618" s="257"/>
      <c r="Y618" s="258" t="s">
        <v>4164</v>
      </c>
      <c r="Z618" s="193" t="s">
        <v>57</v>
      </c>
    </row>
    <row r="619" spans="1:26" x14ac:dyDescent="0.25">
      <c r="A619" s="189">
        <v>41540</v>
      </c>
      <c r="B619" s="189" t="s">
        <v>3614</v>
      </c>
      <c r="C619" s="190" t="s">
        <v>3127</v>
      </c>
      <c r="D619" s="253" t="s">
        <v>3127</v>
      </c>
      <c r="E619" s="190">
        <v>41731</v>
      </c>
      <c r="F619" s="188"/>
      <c r="G619" s="188"/>
      <c r="H619" s="180" t="s">
        <v>2921</v>
      </c>
      <c r="I619" s="255" t="s">
        <v>4227</v>
      </c>
      <c r="J619" s="180"/>
      <c r="K619" s="180">
        <v>437363</v>
      </c>
      <c r="L619" s="188" t="s">
        <v>4228</v>
      </c>
      <c r="M619" s="180" t="s">
        <v>57</v>
      </c>
      <c r="N619" s="184"/>
      <c r="O619" s="191"/>
      <c r="P619" s="180" t="s">
        <v>60</v>
      </c>
      <c r="Q619" s="180" t="s">
        <v>12</v>
      </c>
      <c r="R619" s="184">
        <v>109653.5</v>
      </c>
      <c r="S619" s="184">
        <v>0</v>
      </c>
      <c r="T619" s="184">
        <v>90610</v>
      </c>
      <c r="U619" s="184">
        <v>129360.55</v>
      </c>
      <c r="V619" s="184"/>
      <c r="W619" s="256" t="s">
        <v>2903</v>
      </c>
      <c r="X619" s="257"/>
      <c r="Y619" s="258" t="s">
        <v>4164</v>
      </c>
      <c r="Z619" s="193" t="s">
        <v>57</v>
      </c>
    </row>
    <row r="620" spans="1:26" x14ac:dyDescent="0.25">
      <c r="A620" s="189">
        <v>41540</v>
      </c>
      <c r="B620" s="189" t="s">
        <v>3614</v>
      </c>
      <c r="C620" s="190">
        <v>41604</v>
      </c>
      <c r="D620" s="253" t="s">
        <v>4229</v>
      </c>
      <c r="E620" s="190">
        <v>41872</v>
      </c>
      <c r="F620" s="188"/>
      <c r="G620" s="188"/>
      <c r="H620" s="180" t="s">
        <v>2921</v>
      </c>
      <c r="I620" s="255" t="s">
        <v>4230</v>
      </c>
      <c r="J620" s="180"/>
      <c r="K620" s="180">
        <v>433136</v>
      </c>
      <c r="L620" s="188" t="s">
        <v>4231</v>
      </c>
      <c r="M620" s="180" t="s">
        <v>57</v>
      </c>
      <c r="N620" s="184"/>
      <c r="O620" s="191"/>
      <c r="P620" s="180" t="s">
        <v>79</v>
      </c>
      <c r="Q620" s="180" t="s">
        <v>12</v>
      </c>
      <c r="R620" s="184">
        <v>72408.100000000006</v>
      </c>
      <c r="S620" s="184">
        <v>0</v>
      </c>
      <c r="T620" s="184">
        <v>59833</v>
      </c>
      <c r="U620" s="184">
        <v>126022.71</v>
      </c>
      <c r="V620" s="184">
        <v>131000</v>
      </c>
      <c r="W620" s="256" t="s">
        <v>2897</v>
      </c>
      <c r="X620" s="257"/>
      <c r="Y620" s="258" t="s">
        <v>4164</v>
      </c>
      <c r="Z620" s="193" t="s">
        <v>57</v>
      </c>
    </row>
    <row r="621" spans="1:26" x14ac:dyDescent="0.25">
      <c r="A621" s="189">
        <v>41540</v>
      </c>
      <c r="B621" s="189" t="s">
        <v>3614</v>
      </c>
      <c r="C621" s="190">
        <v>41547</v>
      </c>
      <c r="D621" s="253" t="s">
        <v>4014</v>
      </c>
      <c r="E621" s="190"/>
      <c r="F621" s="188"/>
      <c r="G621" s="188"/>
      <c r="H621" s="180" t="s">
        <v>2921</v>
      </c>
      <c r="I621" s="255" t="s">
        <v>4232</v>
      </c>
      <c r="J621" s="180"/>
      <c r="K621" s="180">
        <v>493542</v>
      </c>
      <c r="L621" s="188" t="s">
        <v>4233</v>
      </c>
      <c r="M621" s="180" t="s">
        <v>57</v>
      </c>
      <c r="N621" s="184"/>
      <c r="O621" s="191"/>
      <c r="P621" s="180" t="s">
        <v>64</v>
      </c>
      <c r="Q621" s="180" t="s">
        <v>12</v>
      </c>
      <c r="R621" s="184">
        <v>63231.38</v>
      </c>
      <c r="S621" s="184">
        <v>10020</v>
      </c>
      <c r="T621" s="184">
        <v>52250</v>
      </c>
      <c r="U621" s="184">
        <v>82403.02</v>
      </c>
      <c r="V621" s="184"/>
      <c r="W621" s="256" t="s">
        <v>2897</v>
      </c>
      <c r="X621" s="257"/>
      <c r="Y621" s="258" t="s">
        <v>4164</v>
      </c>
      <c r="Z621" s="193">
        <v>0.1215974851407145</v>
      </c>
    </row>
    <row r="622" spans="1:26" x14ac:dyDescent="0.25">
      <c r="A622" s="189">
        <v>41540</v>
      </c>
      <c r="B622" s="189" t="s">
        <v>3614</v>
      </c>
      <c r="C622" s="190">
        <v>41558</v>
      </c>
      <c r="D622" s="253" t="s">
        <v>3743</v>
      </c>
      <c r="E622" s="190"/>
      <c r="F622" s="188"/>
      <c r="G622" s="188"/>
      <c r="H622" s="180" t="s">
        <v>2921</v>
      </c>
      <c r="I622" s="255" t="s">
        <v>4234</v>
      </c>
      <c r="J622" s="180"/>
      <c r="K622" s="180">
        <v>585638</v>
      </c>
      <c r="L622" s="188" t="s">
        <v>4235</v>
      </c>
      <c r="M622" s="180" t="s">
        <v>57</v>
      </c>
      <c r="N622" s="184"/>
      <c r="O622" s="191"/>
      <c r="P622" s="180" t="s">
        <v>235</v>
      </c>
      <c r="Q622" s="180" t="s">
        <v>12</v>
      </c>
      <c r="R622" s="184">
        <v>53281.36</v>
      </c>
      <c r="S622" s="184">
        <v>0</v>
      </c>
      <c r="T622" s="184">
        <v>44028</v>
      </c>
      <c r="U622" s="184">
        <v>67605.3</v>
      </c>
      <c r="V622" s="184"/>
      <c r="W622" s="256" t="s">
        <v>2897</v>
      </c>
      <c r="X622" s="257"/>
      <c r="Y622" s="258" t="s">
        <v>4164</v>
      </c>
      <c r="Z622" s="193" t="s">
        <v>57</v>
      </c>
    </row>
    <row r="623" spans="1:26" x14ac:dyDescent="0.25">
      <c r="A623" s="189">
        <v>41540</v>
      </c>
      <c r="B623" s="189" t="s">
        <v>3614</v>
      </c>
      <c r="C623" s="190" t="s">
        <v>57</v>
      </c>
      <c r="D623" s="253" t="s">
        <v>4014</v>
      </c>
      <c r="E623" s="190"/>
      <c r="F623" s="188"/>
      <c r="G623" s="188"/>
      <c r="H623" s="180" t="s">
        <v>2938</v>
      </c>
      <c r="I623" s="255" t="s">
        <v>4236</v>
      </c>
      <c r="J623" s="180"/>
      <c r="K623" s="180">
        <v>532204</v>
      </c>
      <c r="L623" s="188" t="s">
        <v>4237</v>
      </c>
      <c r="M623" s="180" t="s">
        <v>57</v>
      </c>
      <c r="N623" s="184"/>
      <c r="O623" s="191"/>
      <c r="P623" s="180" t="s">
        <v>67</v>
      </c>
      <c r="Q623" s="180" t="s">
        <v>14</v>
      </c>
      <c r="R623" s="184">
        <v>33095.57</v>
      </c>
      <c r="S623" s="184">
        <v>36410</v>
      </c>
      <c r="T623" s="184">
        <v>28298.66</v>
      </c>
      <c r="U623" s="184">
        <v>36405.120000000003</v>
      </c>
      <c r="V623" s="184"/>
      <c r="W623" s="256" t="s">
        <v>2897</v>
      </c>
      <c r="X623" s="257"/>
      <c r="Y623" s="258" t="s">
        <v>4164</v>
      </c>
      <c r="Z623" s="193">
        <v>1.000134047079092</v>
      </c>
    </row>
    <row r="624" spans="1:26" x14ac:dyDescent="0.25">
      <c r="A624" s="189">
        <v>41540</v>
      </c>
      <c r="B624" s="189" t="s">
        <v>3614</v>
      </c>
      <c r="C624" s="190" t="s">
        <v>57</v>
      </c>
      <c r="D624" s="253" t="s">
        <v>4014</v>
      </c>
      <c r="E624" s="190"/>
      <c r="F624" s="188"/>
      <c r="G624" s="188"/>
      <c r="H624" s="180" t="s">
        <v>2938</v>
      </c>
      <c r="I624" s="255" t="s">
        <v>4238</v>
      </c>
      <c r="J624" s="180"/>
      <c r="K624" s="180"/>
      <c r="L624" s="188" t="s">
        <v>4239</v>
      </c>
      <c r="M624" s="180" t="s">
        <v>57</v>
      </c>
      <c r="N624" s="184"/>
      <c r="O624" s="191"/>
      <c r="P624" s="180" t="s">
        <v>67</v>
      </c>
      <c r="Q624" s="180" t="s">
        <v>14</v>
      </c>
      <c r="R624" s="184">
        <v>7112.5</v>
      </c>
      <c r="S624" s="184">
        <v>7820</v>
      </c>
      <c r="T624" s="184">
        <v>6081.61</v>
      </c>
      <c r="U624" s="184">
        <v>7823.75</v>
      </c>
      <c r="V624" s="184"/>
      <c r="W624" s="256" t="s">
        <v>2897</v>
      </c>
      <c r="X624" s="257"/>
      <c r="Y624" s="258" t="s">
        <v>4164</v>
      </c>
      <c r="Z624" s="193">
        <v>0.99952069020610324</v>
      </c>
    </row>
    <row r="625" spans="1:26" x14ac:dyDescent="0.25">
      <c r="A625" s="189">
        <v>41544</v>
      </c>
      <c r="B625" s="189" t="s">
        <v>3614</v>
      </c>
      <c r="C625" s="190" t="s">
        <v>57</v>
      </c>
      <c r="D625" s="253" t="s">
        <v>4014</v>
      </c>
      <c r="E625" s="190"/>
      <c r="F625" s="188"/>
      <c r="G625" s="188"/>
      <c r="H625" s="180" t="s">
        <v>2938</v>
      </c>
      <c r="I625" s="255" t="s">
        <v>4240</v>
      </c>
      <c r="J625" s="180"/>
      <c r="K625" s="180">
        <v>376378</v>
      </c>
      <c r="L625" s="188" t="s">
        <v>4241</v>
      </c>
      <c r="M625" s="180" t="s">
        <v>57</v>
      </c>
      <c r="N625" s="184"/>
      <c r="O625" s="191"/>
      <c r="P625" s="180" t="s">
        <v>129</v>
      </c>
      <c r="Q625" s="180" t="s">
        <v>13</v>
      </c>
      <c r="R625" s="184">
        <v>8307.0300000000007</v>
      </c>
      <c r="S625" s="184">
        <v>5380</v>
      </c>
      <c r="T625" s="184">
        <v>7103</v>
      </c>
      <c r="U625" s="184">
        <v>9137.73</v>
      </c>
      <c r="V625" s="184"/>
      <c r="W625" s="256" t="s">
        <v>2897</v>
      </c>
      <c r="X625" s="257"/>
      <c r="Y625" s="258" t="s">
        <v>4164</v>
      </c>
      <c r="Z625" s="193">
        <v>0.58876766986986928</v>
      </c>
    </row>
    <row r="626" spans="1:26" x14ac:dyDescent="0.25">
      <c r="A626" s="189">
        <v>41547</v>
      </c>
      <c r="B626" s="189" t="s">
        <v>3614</v>
      </c>
      <c r="C626" s="190">
        <v>41554</v>
      </c>
      <c r="D626" s="253" t="s">
        <v>3743</v>
      </c>
      <c r="E626" s="190">
        <v>41820</v>
      </c>
      <c r="F626" s="188"/>
      <c r="G626" s="188"/>
      <c r="H626" s="180" t="s">
        <v>2921</v>
      </c>
      <c r="I626" s="255" t="s">
        <v>4242</v>
      </c>
      <c r="J626" s="180"/>
      <c r="K626" s="180">
        <v>521762</v>
      </c>
      <c r="L626" s="188" t="s">
        <v>4243</v>
      </c>
      <c r="M626" s="180" t="s">
        <v>57</v>
      </c>
      <c r="N626" s="184"/>
      <c r="O626" s="191"/>
      <c r="P626" s="180" t="s">
        <v>64</v>
      </c>
      <c r="Q626" s="180" t="s">
        <v>12</v>
      </c>
      <c r="R626" s="184">
        <v>101625.24</v>
      </c>
      <c r="S626" s="184">
        <v>0</v>
      </c>
      <c r="T626" s="184">
        <v>83976</v>
      </c>
      <c r="U626" s="184">
        <v>120468.96</v>
      </c>
      <c r="V626" s="184">
        <v>140000</v>
      </c>
      <c r="W626" s="256" t="s">
        <v>2897</v>
      </c>
      <c r="X626" s="257"/>
      <c r="Y626" s="258" t="s">
        <v>4164</v>
      </c>
      <c r="Z626" s="193" t="s">
        <v>57</v>
      </c>
    </row>
    <row r="627" spans="1:26" x14ac:dyDescent="0.25">
      <c r="A627" s="189">
        <v>41547</v>
      </c>
      <c r="B627" s="189" t="s">
        <v>3614</v>
      </c>
      <c r="C627" s="190" t="s">
        <v>57</v>
      </c>
      <c r="D627" s="253" t="s">
        <v>4014</v>
      </c>
      <c r="E627" s="190"/>
      <c r="F627" s="188"/>
      <c r="G627" s="188"/>
      <c r="H627" s="180" t="s">
        <v>2938</v>
      </c>
      <c r="I627" s="255" t="s">
        <v>4244</v>
      </c>
      <c r="J627" s="180"/>
      <c r="K627" s="180">
        <v>619198</v>
      </c>
      <c r="L627" s="188" t="s">
        <v>4245</v>
      </c>
      <c r="M627" s="180" t="s">
        <v>57</v>
      </c>
      <c r="N627" s="184"/>
      <c r="O627" s="191"/>
      <c r="P627" s="180" t="s">
        <v>223</v>
      </c>
      <c r="Q627" s="180" t="s">
        <v>16</v>
      </c>
      <c r="R627" s="184">
        <v>22731.83</v>
      </c>
      <c r="S627" s="184">
        <v>25010</v>
      </c>
      <c r="T627" s="184">
        <v>18784</v>
      </c>
      <c r="U627" s="184">
        <v>25005.02</v>
      </c>
      <c r="V627" s="184"/>
      <c r="W627" s="256" t="s">
        <v>2897</v>
      </c>
      <c r="X627" s="257"/>
      <c r="Y627" s="258" t="s">
        <v>4164</v>
      </c>
      <c r="Z627" s="193">
        <v>1.0001991600086702</v>
      </c>
    </row>
    <row r="628" spans="1:26" x14ac:dyDescent="0.25">
      <c r="A628" s="189">
        <v>41551</v>
      </c>
      <c r="B628" s="189" t="s">
        <v>3614</v>
      </c>
      <c r="C628" s="190">
        <v>41563</v>
      </c>
      <c r="D628" s="253" t="s">
        <v>3743</v>
      </c>
      <c r="E628" s="190">
        <v>41836</v>
      </c>
      <c r="F628" s="188"/>
      <c r="G628" s="188"/>
      <c r="H628" s="180" t="s">
        <v>2921</v>
      </c>
      <c r="I628" s="255" t="s">
        <v>4246</v>
      </c>
      <c r="J628" s="180"/>
      <c r="K628" s="180">
        <v>587434</v>
      </c>
      <c r="L628" s="188" t="s">
        <v>4247</v>
      </c>
      <c r="M628" s="180" t="s">
        <v>57</v>
      </c>
      <c r="N628" s="184"/>
      <c r="O628" s="191"/>
      <c r="P628" s="180" t="s">
        <v>111</v>
      </c>
      <c r="Q628" s="180" t="s">
        <v>12</v>
      </c>
      <c r="R628" s="184">
        <v>123121.49</v>
      </c>
      <c r="S628" s="184">
        <v>12310</v>
      </c>
      <c r="T628" s="184">
        <v>101739</v>
      </c>
      <c r="U628" s="184">
        <v>163800.81</v>
      </c>
      <c r="V628" s="184">
        <v>170343.23</v>
      </c>
      <c r="W628" s="256" t="s">
        <v>2897</v>
      </c>
      <c r="X628" s="257"/>
      <c r="Y628" s="258" t="s">
        <v>3488</v>
      </c>
      <c r="Z628" s="193">
        <v>7.5152253520602244E-2</v>
      </c>
    </row>
    <row r="629" spans="1:26" x14ac:dyDescent="0.25">
      <c r="A629" s="189">
        <v>41551</v>
      </c>
      <c r="B629" s="189" t="s">
        <v>3614</v>
      </c>
      <c r="C629" s="190" t="s">
        <v>3127</v>
      </c>
      <c r="D629" s="253" t="s">
        <v>3127</v>
      </c>
      <c r="E629" s="190"/>
      <c r="F629" s="188"/>
      <c r="G629" s="188"/>
      <c r="H629" s="180" t="s">
        <v>2921</v>
      </c>
      <c r="I629" s="255" t="s">
        <v>4248</v>
      </c>
      <c r="J629" s="180"/>
      <c r="K629" s="180">
        <v>581124</v>
      </c>
      <c r="L629" s="188" t="s">
        <v>4249</v>
      </c>
      <c r="M629" s="180" t="s">
        <v>57</v>
      </c>
      <c r="N629" s="184"/>
      <c r="O629" s="191"/>
      <c r="P629" s="180" t="s">
        <v>79</v>
      </c>
      <c r="Q629" s="180" t="s">
        <v>12</v>
      </c>
      <c r="R629" s="184">
        <v>60352.39</v>
      </c>
      <c r="S629" s="184">
        <v>710</v>
      </c>
      <c r="T629" s="184">
        <v>49871</v>
      </c>
      <c r="U629" s="184">
        <v>100435.93</v>
      </c>
      <c r="V629" s="184"/>
      <c r="W629" s="256" t="s">
        <v>2903</v>
      </c>
      <c r="X629" s="257"/>
      <c r="Y629" s="258" t="s">
        <v>3488</v>
      </c>
      <c r="Z629" s="193">
        <v>7.0691833092002042E-3</v>
      </c>
    </row>
    <row r="630" spans="1:26" x14ac:dyDescent="0.25">
      <c r="A630" s="189">
        <v>41551</v>
      </c>
      <c r="B630" s="189" t="s">
        <v>3614</v>
      </c>
      <c r="C630" s="190">
        <v>41571</v>
      </c>
      <c r="D630" s="253" t="s">
        <v>3743</v>
      </c>
      <c r="E630" s="190" t="s">
        <v>4250</v>
      </c>
      <c r="F630" s="190"/>
      <c r="G630" s="188"/>
      <c r="H630" s="180" t="s">
        <v>2921</v>
      </c>
      <c r="I630" s="255" t="s">
        <v>4251</v>
      </c>
      <c r="J630" s="180"/>
      <c r="K630" s="180">
        <v>568692</v>
      </c>
      <c r="L630" s="188" t="s">
        <v>4252</v>
      </c>
      <c r="M630" s="180" t="s">
        <v>57</v>
      </c>
      <c r="N630" s="184"/>
      <c r="O630" s="191"/>
      <c r="P630" s="180" t="s">
        <v>79</v>
      </c>
      <c r="Q630" s="180" t="s">
        <v>12</v>
      </c>
      <c r="R630" s="184">
        <v>64479</v>
      </c>
      <c r="S630" s="184">
        <v>0</v>
      </c>
      <c r="T630" s="184">
        <v>53281</v>
      </c>
      <c r="U630" s="184">
        <v>99414</v>
      </c>
      <c r="V630" s="184">
        <v>128000</v>
      </c>
      <c r="W630" s="256" t="s">
        <v>2897</v>
      </c>
      <c r="X630" s="257"/>
      <c r="Y630" s="258" t="s">
        <v>3488</v>
      </c>
      <c r="Z630" s="193" t="s">
        <v>57</v>
      </c>
    </row>
    <row r="631" spans="1:26" x14ac:dyDescent="0.25">
      <c r="A631" s="189">
        <v>41551</v>
      </c>
      <c r="B631" s="189" t="s">
        <v>3614</v>
      </c>
      <c r="C631" s="190">
        <v>41558</v>
      </c>
      <c r="D631" s="253" t="s">
        <v>3743</v>
      </c>
      <c r="E631" s="190"/>
      <c r="F631" s="188"/>
      <c r="G631" s="188"/>
      <c r="H631" s="180" t="s">
        <v>2921</v>
      </c>
      <c r="I631" s="255" t="s">
        <v>4253</v>
      </c>
      <c r="J631" s="180"/>
      <c r="K631" s="180">
        <v>607248</v>
      </c>
      <c r="L631" s="188" t="s">
        <v>4254</v>
      </c>
      <c r="M631" s="180" t="s">
        <v>57</v>
      </c>
      <c r="N631" s="184"/>
      <c r="O631" s="191"/>
      <c r="P631" s="180" t="s">
        <v>79</v>
      </c>
      <c r="Q631" s="180" t="s">
        <v>12</v>
      </c>
      <c r="R631" s="184">
        <v>51778.33</v>
      </c>
      <c r="S631" s="184">
        <v>32530</v>
      </c>
      <c r="T631" s="184">
        <v>42786</v>
      </c>
      <c r="U631" s="184">
        <v>85443.97</v>
      </c>
      <c r="V631" s="184"/>
      <c r="W631" s="256" t="s">
        <v>2897</v>
      </c>
      <c r="X631" s="257"/>
      <c r="Y631" s="258" t="s">
        <v>3488</v>
      </c>
      <c r="Z631" s="193">
        <v>0.38071732856045898</v>
      </c>
    </row>
    <row r="632" spans="1:26" x14ac:dyDescent="0.25">
      <c r="A632" s="189">
        <v>41551</v>
      </c>
      <c r="B632" s="189" t="s">
        <v>3614</v>
      </c>
      <c r="C632" s="190">
        <v>41556</v>
      </c>
      <c r="D632" s="253" t="s">
        <v>3743</v>
      </c>
      <c r="E632" s="190">
        <v>41617</v>
      </c>
      <c r="F632" s="188"/>
      <c r="G632" s="188"/>
      <c r="H632" s="180" t="s">
        <v>2921</v>
      </c>
      <c r="I632" s="255" t="s">
        <v>4255</v>
      </c>
      <c r="J632" s="180"/>
      <c r="K632" s="180">
        <v>607234</v>
      </c>
      <c r="L632" s="188" t="s">
        <v>4256</v>
      </c>
      <c r="M632" s="180" t="s">
        <v>57</v>
      </c>
      <c r="N632" s="184"/>
      <c r="O632" s="191"/>
      <c r="P632" s="180" t="s">
        <v>87</v>
      </c>
      <c r="Q632" s="180" t="s">
        <v>15</v>
      </c>
      <c r="R632" s="184">
        <v>43908.6</v>
      </c>
      <c r="S632" s="184">
        <v>0</v>
      </c>
      <c r="T632" s="184">
        <v>36283</v>
      </c>
      <c r="U632" s="184">
        <v>67337</v>
      </c>
      <c r="V632" s="184"/>
      <c r="W632" s="256" t="s">
        <v>2897</v>
      </c>
      <c r="X632" s="257"/>
      <c r="Y632" s="258" t="s">
        <v>3488</v>
      </c>
      <c r="Z632" s="193" t="s">
        <v>57</v>
      </c>
    </row>
    <row r="633" spans="1:26" x14ac:dyDescent="0.25">
      <c r="A633" s="189">
        <v>41551</v>
      </c>
      <c r="B633" s="189" t="s">
        <v>3614</v>
      </c>
      <c r="C633" s="190" t="s">
        <v>3127</v>
      </c>
      <c r="D633" s="253" t="s">
        <v>3127</v>
      </c>
      <c r="E633" s="190">
        <v>41724</v>
      </c>
      <c r="F633" s="188"/>
      <c r="G633" s="188"/>
      <c r="H633" s="180" t="s">
        <v>2921</v>
      </c>
      <c r="I633" s="255" t="s">
        <v>4257</v>
      </c>
      <c r="J633" s="180"/>
      <c r="K633" s="180">
        <v>541471</v>
      </c>
      <c r="L633" s="188" t="s">
        <v>4258</v>
      </c>
      <c r="M633" s="180" t="s">
        <v>57</v>
      </c>
      <c r="N633" s="184"/>
      <c r="O633" s="191"/>
      <c r="P633" s="180" t="s">
        <v>235</v>
      </c>
      <c r="Q633" s="180" t="s">
        <v>12</v>
      </c>
      <c r="R633" s="184">
        <v>32267.97</v>
      </c>
      <c r="S633" s="184">
        <v>0</v>
      </c>
      <c r="T633" s="184">
        <v>26664</v>
      </c>
      <c r="U633" s="184">
        <v>60000</v>
      </c>
      <c r="V633" s="184"/>
      <c r="W633" s="256" t="s">
        <v>2903</v>
      </c>
      <c r="X633" s="257"/>
      <c r="Y633" s="258" t="s">
        <v>3488</v>
      </c>
      <c r="Z633" s="193" t="s">
        <v>57</v>
      </c>
    </row>
    <row r="634" spans="1:26" x14ac:dyDescent="0.25">
      <c r="A634" s="189">
        <v>41551</v>
      </c>
      <c r="B634" s="189" t="s">
        <v>3614</v>
      </c>
      <c r="C634" s="190">
        <v>41557</v>
      </c>
      <c r="D634" s="253" t="s">
        <v>3743</v>
      </c>
      <c r="E634" s="190"/>
      <c r="F634" s="188"/>
      <c r="G634" s="188"/>
      <c r="H634" s="180" t="s">
        <v>2921</v>
      </c>
      <c r="I634" s="255" t="s">
        <v>4259</v>
      </c>
      <c r="J634" s="180"/>
      <c r="K634" s="180">
        <v>612098</v>
      </c>
      <c r="L634" s="188" t="s">
        <v>4260</v>
      </c>
      <c r="M634" s="180" t="s">
        <v>57</v>
      </c>
      <c r="N634" s="184"/>
      <c r="O634" s="191"/>
      <c r="P634" s="180" t="s">
        <v>111</v>
      </c>
      <c r="Q634" s="180" t="s">
        <v>12</v>
      </c>
      <c r="R634" s="184">
        <v>32790.769999999997</v>
      </c>
      <c r="S634" s="184">
        <v>0</v>
      </c>
      <c r="T634" s="184">
        <v>27096</v>
      </c>
      <c r="U634" s="184">
        <v>52185.94</v>
      </c>
      <c r="V634" s="184"/>
      <c r="W634" s="256" t="s">
        <v>2897</v>
      </c>
      <c r="X634" s="257"/>
      <c r="Y634" s="258" t="s">
        <v>3488</v>
      </c>
      <c r="Z634" s="193" t="s">
        <v>57</v>
      </c>
    </row>
    <row r="635" spans="1:26" x14ac:dyDescent="0.25">
      <c r="A635" s="189">
        <v>41551</v>
      </c>
      <c r="B635" s="189" t="s">
        <v>3614</v>
      </c>
      <c r="C635" s="190" t="s">
        <v>3127</v>
      </c>
      <c r="D635" s="253" t="s">
        <v>3127</v>
      </c>
      <c r="E635" s="190" t="s">
        <v>4261</v>
      </c>
      <c r="F635" s="188"/>
      <c r="G635" s="188"/>
      <c r="H635" s="180" t="s">
        <v>2921</v>
      </c>
      <c r="I635" s="255" t="s">
        <v>4262</v>
      </c>
      <c r="J635" s="180"/>
      <c r="K635" s="180">
        <v>633447</v>
      </c>
      <c r="L635" s="188" t="s">
        <v>4263</v>
      </c>
      <c r="M635" s="180" t="s">
        <v>57</v>
      </c>
      <c r="N635" s="184"/>
      <c r="O635" s="191"/>
      <c r="P635" s="180" t="s">
        <v>64</v>
      </c>
      <c r="Q635" s="180" t="s">
        <v>12</v>
      </c>
      <c r="R635" s="184">
        <v>37477.75</v>
      </c>
      <c r="S635" s="184">
        <v>6460</v>
      </c>
      <c r="T635" s="184">
        <v>30969</v>
      </c>
      <c r="U635" s="184">
        <v>50221.33</v>
      </c>
      <c r="V635" s="184"/>
      <c r="W635" s="256" t="s">
        <v>2903</v>
      </c>
      <c r="X635" s="257"/>
      <c r="Y635" s="258" t="s">
        <v>3488</v>
      </c>
      <c r="Z635" s="193">
        <v>0.12863060376935456</v>
      </c>
    </row>
    <row r="636" spans="1:26" x14ac:dyDescent="0.25">
      <c r="A636" s="189">
        <v>41551</v>
      </c>
      <c r="B636" s="189" t="s">
        <v>3614</v>
      </c>
      <c r="C636" s="190" t="s">
        <v>57</v>
      </c>
      <c r="D636" s="253" t="s">
        <v>3743</v>
      </c>
      <c r="E636" s="190"/>
      <c r="F636" s="188"/>
      <c r="G636" s="188"/>
      <c r="H636" s="180" t="s">
        <v>2938</v>
      </c>
      <c r="I636" s="255" t="s">
        <v>4264</v>
      </c>
      <c r="J636" s="180"/>
      <c r="K636" s="180">
        <v>247068</v>
      </c>
      <c r="L636" s="188" t="s">
        <v>4265</v>
      </c>
      <c r="M636" s="180" t="s">
        <v>57</v>
      </c>
      <c r="N636" s="184"/>
      <c r="O636" s="191"/>
      <c r="P636" s="180" t="s">
        <v>129</v>
      </c>
      <c r="Q636" s="180" t="s">
        <v>13</v>
      </c>
      <c r="R636" s="184">
        <v>5082.71</v>
      </c>
      <c r="S636" s="184">
        <v>17820</v>
      </c>
      <c r="T636" s="184">
        <v>5082</v>
      </c>
      <c r="U636" s="184">
        <v>44005</v>
      </c>
      <c r="V636" s="184"/>
      <c r="W636" s="256" t="s">
        <v>2897</v>
      </c>
      <c r="X636" s="257"/>
      <c r="Y636" s="258" t="s">
        <v>3488</v>
      </c>
      <c r="Z636" s="193">
        <v>0.40495398250198839</v>
      </c>
    </row>
    <row r="637" spans="1:26" x14ac:dyDescent="0.25">
      <c r="A637" s="189">
        <v>41551</v>
      </c>
      <c r="B637" s="189" t="s">
        <v>3614</v>
      </c>
      <c r="C637" s="190" t="s">
        <v>57</v>
      </c>
      <c r="D637" s="253" t="s">
        <v>3743</v>
      </c>
      <c r="E637" s="190"/>
      <c r="F637" s="188"/>
      <c r="G637" s="188"/>
      <c r="H637" s="180" t="s">
        <v>2938</v>
      </c>
      <c r="I637" s="255" t="s">
        <v>4266</v>
      </c>
      <c r="J637" s="180"/>
      <c r="K637" s="180">
        <v>589413</v>
      </c>
      <c r="L637" s="188" t="s">
        <v>4267</v>
      </c>
      <c r="M637" s="180" t="s">
        <v>57</v>
      </c>
      <c r="N637" s="184"/>
      <c r="O637" s="191"/>
      <c r="P637" s="180" t="s">
        <v>129</v>
      </c>
      <c r="Q637" s="180" t="s">
        <v>13</v>
      </c>
      <c r="R637" s="184">
        <v>38457.99</v>
      </c>
      <c r="S637" s="184">
        <v>0</v>
      </c>
      <c r="T637" s="184">
        <v>31779</v>
      </c>
      <c r="U637" s="184">
        <v>42303.79</v>
      </c>
      <c r="V637" s="184"/>
      <c r="W637" s="256" t="s">
        <v>2897</v>
      </c>
      <c r="X637" s="257"/>
      <c r="Y637" s="258" t="s">
        <v>3488</v>
      </c>
      <c r="Z637" s="193" t="s">
        <v>57</v>
      </c>
    </row>
    <row r="638" spans="1:26" x14ac:dyDescent="0.25">
      <c r="A638" s="189">
        <v>41551</v>
      </c>
      <c r="B638" s="189" t="s">
        <v>3614</v>
      </c>
      <c r="C638" s="190" t="s">
        <v>57</v>
      </c>
      <c r="D638" s="253" t="s">
        <v>3743</v>
      </c>
      <c r="E638" s="190"/>
      <c r="F638" s="188"/>
      <c r="G638" s="188"/>
      <c r="H638" s="180" t="s">
        <v>2938</v>
      </c>
      <c r="I638" s="255" t="s">
        <v>4268</v>
      </c>
      <c r="J638" s="180"/>
      <c r="K638" s="180">
        <v>623450</v>
      </c>
      <c r="L638" s="188" t="s">
        <v>4269</v>
      </c>
      <c r="M638" s="180" t="s">
        <v>57</v>
      </c>
      <c r="N638" s="184"/>
      <c r="O638" s="191"/>
      <c r="P638" s="180" t="s">
        <v>235</v>
      </c>
      <c r="Q638" s="180" t="s">
        <v>12</v>
      </c>
      <c r="R638" s="184">
        <v>25759.68</v>
      </c>
      <c r="S638" s="184">
        <v>0</v>
      </c>
      <c r="T638" s="184">
        <v>21286</v>
      </c>
      <c r="U638" s="184">
        <v>28335.65</v>
      </c>
      <c r="V638" s="184"/>
      <c r="W638" s="256" t="s">
        <v>2897</v>
      </c>
      <c r="X638" s="257"/>
      <c r="Y638" s="258" t="s">
        <v>3488</v>
      </c>
      <c r="Z638" s="193" t="s">
        <v>57</v>
      </c>
    </row>
    <row r="639" spans="1:26" x14ac:dyDescent="0.25">
      <c r="A639" s="189">
        <v>41551</v>
      </c>
      <c r="B639" s="189" t="s">
        <v>3614</v>
      </c>
      <c r="C639" s="190">
        <v>41821</v>
      </c>
      <c r="D639" s="253" t="s">
        <v>4049</v>
      </c>
      <c r="E639" s="190"/>
      <c r="F639" s="188"/>
      <c r="G639" s="188"/>
      <c r="H639" s="180" t="s">
        <v>2938</v>
      </c>
      <c r="I639" s="255" t="s">
        <v>4270</v>
      </c>
      <c r="J639" s="180"/>
      <c r="K639" s="180">
        <v>568638</v>
      </c>
      <c r="L639" s="188" t="s">
        <v>4271</v>
      </c>
      <c r="M639" s="180" t="s">
        <v>57</v>
      </c>
      <c r="N639" s="184"/>
      <c r="O639" s="191"/>
      <c r="P639" s="180" t="s">
        <v>129</v>
      </c>
      <c r="Q639" s="180" t="s">
        <v>13</v>
      </c>
      <c r="R639" s="184">
        <v>25598.34</v>
      </c>
      <c r="S639" s="184">
        <v>2820</v>
      </c>
      <c r="T639" s="184">
        <v>21152.68</v>
      </c>
      <c r="U639" s="184">
        <v>28158.17</v>
      </c>
      <c r="V639" s="184">
        <v>37000</v>
      </c>
      <c r="W639" s="256" t="s">
        <v>2897</v>
      </c>
      <c r="X639" s="254"/>
      <c r="Y639" s="258" t="s">
        <v>3488</v>
      </c>
      <c r="Z639" s="193">
        <v>0.1001485536879705</v>
      </c>
    </row>
    <row r="640" spans="1:26" x14ac:dyDescent="0.25">
      <c r="A640" s="189">
        <v>41551</v>
      </c>
      <c r="B640" s="189" t="s">
        <v>3614</v>
      </c>
      <c r="C640" s="190" t="s">
        <v>57</v>
      </c>
      <c r="D640" s="253" t="s">
        <v>3743</v>
      </c>
      <c r="E640" s="190"/>
      <c r="F640" s="188"/>
      <c r="G640" s="188"/>
      <c r="H640" s="180" t="s">
        <v>2938</v>
      </c>
      <c r="I640" s="255" t="s">
        <v>4272</v>
      </c>
      <c r="J640" s="180"/>
      <c r="K640" s="180">
        <v>623401</v>
      </c>
      <c r="L640" s="188" t="s">
        <v>4273</v>
      </c>
      <c r="M640" s="180" t="s">
        <v>57</v>
      </c>
      <c r="N640" s="184"/>
      <c r="O640" s="191"/>
      <c r="P640" s="180" t="s">
        <v>223</v>
      </c>
      <c r="Q640" s="180" t="s">
        <v>16</v>
      </c>
      <c r="R640" s="184">
        <v>17928.669999999998</v>
      </c>
      <c r="S640" s="184">
        <v>19820</v>
      </c>
      <c r="T640" s="184">
        <v>0</v>
      </c>
      <c r="U640" s="184">
        <v>21148.240000000002</v>
      </c>
      <c r="V640" s="184"/>
      <c r="W640" s="256" t="s">
        <v>2897</v>
      </c>
      <c r="X640" s="257"/>
      <c r="Y640" s="258" t="s">
        <v>3488</v>
      </c>
      <c r="Z640" s="193">
        <v>0.93719382794974893</v>
      </c>
    </row>
    <row r="641" spans="1:26" x14ac:dyDescent="0.25">
      <c r="A641" s="189">
        <v>41551</v>
      </c>
      <c r="B641" s="189" t="s">
        <v>3614</v>
      </c>
      <c r="C641" s="190" t="s">
        <v>57</v>
      </c>
      <c r="D641" s="253" t="s">
        <v>3743</v>
      </c>
      <c r="E641" s="190"/>
      <c r="F641" s="188"/>
      <c r="G641" s="188"/>
      <c r="H641" s="180" t="s">
        <v>2938</v>
      </c>
      <c r="I641" s="255" t="s">
        <v>4274</v>
      </c>
      <c r="J641" s="180"/>
      <c r="K641" s="180">
        <v>622753</v>
      </c>
      <c r="L641" s="188" t="s">
        <v>4275</v>
      </c>
      <c r="M641" s="180" t="s">
        <v>57</v>
      </c>
      <c r="N641" s="184"/>
      <c r="O641" s="191"/>
      <c r="P641" s="180" t="s">
        <v>235</v>
      </c>
      <c r="Q641" s="180" t="s">
        <v>12</v>
      </c>
      <c r="R641" s="184">
        <v>16286.47</v>
      </c>
      <c r="S641" s="184">
        <v>0</v>
      </c>
      <c r="T641" s="184">
        <v>13458</v>
      </c>
      <c r="U641" s="184">
        <v>17915.11</v>
      </c>
      <c r="V641" s="184"/>
      <c r="W641" s="256" t="s">
        <v>2897</v>
      </c>
      <c r="X641" s="257"/>
      <c r="Y641" s="258" t="s">
        <v>3488</v>
      </c>
      <c r="Z641" s="193" t="s">
        <v>57</v>
      </c>
    </row>
    <row r="642" spans="1:26" x14ac:dyDescent="0.25">
      <c r="A642" s="189">
        <v>41551</v>
      </c>
      <c r="B642" s="189" t="s">
        <v>3614</v>
      </c>
      <c r="C642" s="190" t="s">
        <v>57</v>
      </c>
      <c r="D642" s="253" t="s">
        <v>3743</v>
      </c>
      <c r="E642" s="190"/>
      <c r="F642" s="188"/>
      <c r="G642" s="188"/>
      <c r="H642" s="180" t="s">
        <v>2938</v>
      </c>
      <c r="I642" s="255" t="s">
        <v>4276</v>
      </c>
      <c r="J642" s="180"/>
      <c r="K642" s="180">
        <v>596445</v>
      </c>
      <c r="L642" s="188" t="s">
        <v>4277</v>
      </c>
      <c r="M642" s="180" t="s">
        <v>57</v>
      </c>
      <c r="N642" s="184"/>
      <c r="O642" s="191"/>
      <c r="P642" s="180" t="s">
        <v>79</v>
      </c>
      <c r="Q642" s="180" t="s">
        <v>12</v>
      </c>
      <c r="R642" s="184">
        <v>14220.71</v>
      </c>
      <c r="S642" s="184">
        <v>1480</v>
      </c>
      <c r="T642" s="184">
        <v>0</v>
      </c>
      <c r="U642" s="184">
        <v>15642.78</v>
      </c>
      <c r="V642" s="184"/>
      <c r="W642" s="256" t="s">
        <v>2897</v>
      </c>
      <c r="X642" s="257"/>
      <c r="Y642" s="258" t="s">
        <v>3488</v>
      </c>
      <c r="Z642" s="193">
        <v>9.4612338727515177E-2</v>
      </c>
    </row>
    <row r="643" spans="1:26" x14ac:dyDescent="0.25">
      <c r="A643" s="189">
        <v>41551</v>
      </c>
      <c r="B643" s="189" t="s">
        <v>3614</v>
      </c>
      <c r="C643" s="190" t="s">
        <v>57</v>
      </c>
      <c r="D643" s="253" t="s">
        <v>3743</v>
      </c>
      <c r="E643" s="190"/>
      <c r="F643" s="188"/>
      <c r="G643" s="188"/>
      <c r="H643" s="180" t="s">
        <v>2938</v>
      </c>
      <c r="I643" s="255" t="s">
        <v>4278</v>
      </c>
      <c r="J643" s="180"/>
      <c r="K643" s="180">
        <v>529629</v>
      </c>
      <c r="L643" s="188" t="s">
        <v>4279</v>
      </c>
      <c r="M643" s="180" t="s">
        <v>57</v>
      </c>
      <c r="N643" s="184"/>
      <c r="O643" s="191"/>
      <c r="P643" s="180" t="s">
        <v>67</v>
      </c>
      <c r="Q643" s="180" t="s">
        <v>14</v>
      </c>
      <c r="R643" s="184">
        <v>1967.74</v>
      </c>
      <c r="S643" s="184">
        <v>15040</v>
      </c>
      <c r="T643" s="184">
        <v>11301</v>
      </c>
      <c r="U643" s="184">
        <v>15043.74</v>
      </c>
      <c r="V643" s="184"/>
      <c r="W643" s="256" t="s">
        <v>2897</v>
      </c>
      <c r="X643" s="257"/>
      <c r="Y643" s="258" t="s">
        <v>3488</v>
      </c>
      <c r="Z643" s="193">
        <v>0.99975139160873561</v>
      </c>
    </row>
    <row r="644" spans="1:26" x14ac:dyDescent="0.25">
      <c r="A644" s="189">
        <v>41551</v>
      </c>
      <c r="B644" s="189" t="s">
        <v>3614</v>
      </c>
      <c r="C644" s="190" t="s">
        <v>57</v>
      </c>
      <c r="D644" s="253" t="s">
        <v>3743</v>
      </c>
      <c r="E644" s="190"/>
      <c r="F644" s="188"/>
      <c r="G644" s="188"/>
      <c r="H644" s="180" t="s">
        <v>2938</v>
      </c>
      <c r="I644" s="255" t="s">
        <v>4280</v>
      </c>
      <c r="J644" s="180"/>
      <c r="K644" s="180">
        <v>607300</v>
      </c>
      <c r="L644" s="188" t="s">
        <v>4281</v>
      </c>
      <c r="M644" s="180" t="s">
        <v>57</v>
      </c>
      <c r="N644" s="184"/>
      <c r="O644" s="191"/>
      <c r="P644" s="180" t="s">
        <v>106</v>
      </c>
      <c r="Q644" s="180" t="s">
        <v>14</v>
      </c>
      <c r="R644" s="184">
        <v>10527.27</v>
      </c>
      <c r="S644" s="184">
        <v>10640</v>
      </c>
      <c r="T644" s="184">
        <v>8699</v>
      </c>
      <c r="U644" s="184">
        <v>11580</v>
      </c>
      <c r="V644" s="184"/>
      <c r="W644" s="256" t="s">
        <v>2897</v>
      </c>
      <c r="X644" s="257"/>
      <c r="Y644" s="258" t="s">
        <v>3488</v>
      </c>
      <c r="Z644" s="193">
        <v>0.91882556131260795</v>
      </c>
    </row>
    <row r="645" spans="1:26" x14ac:dyDescent="0.25">
      <c r="A645" s="189">
        <v>41551</v>
      </c>
      <c r="B645" s="189" t="s">
        <v>3614</v>
      </c>
      <c r="C645" s="190" t="s">
        <v>57</v>
      </c>
      <c r="D645" s="253" t="s">
        <v>3743</v>
      </c>
      <c r="E645" s="190"/>
      <c r="F645" s="188"/>
      <c r="G645" s="188"/>
      <c r="H645" s="180" t="s">
        <v>2938</v>
      </c>
      <c r="I645" s="255" t="s">
        <v>4282</v>
      </c>
      <c r="J645" s="180"/>
      <c r="K645" s="180">
        <v>628210</v>
      </c>
      <c r="L645" s="188" t="s">
        <v>4283</v>
      </c>
      <c r="M645" s="180" t="s">
        <v>57</v>
      </c>
      <c r="N645" s="184"/>
      <c r="O645" s="191"/>
      <c r="P645" s="180" t="s">
        <v>129</v>
      </c>
      <c r="Q645" s="180" t="s">
        <v>13</v>
      </c>
      <c r="R645" s="184">
        <v>10023.84</v>
      </c>
      <c r="S645" s="184">
        <v>5370</v>
      </c>
      <c r="T645" s="184">
        <v>8283</v>
      </c>
      <c r="U645" s="184">
        <v>11026.22</v>
      </c>
      <c r="V645" s="184"/>
      <c r="W645" s="256" t="s">
        <v>2897</v>
      </c>
      <c r="X645" s="257"/>
      <c r="Y645" s="258" t="s">
        <v>3488</v>
      </c>
      <c r="Z645" s="193">
        <v>0.48702093736566116</v>
      </c>
    </row>
    <row r="646" spans="1:26" x14ac:dyDescent="0.25">
      <c r="A646" s="189">
        <v>41551</v>
      </c>
      <c r="B646" s="189" t="s">
        <v>3614</v>
      </c>
      <c r="C646" s="190" t="s">
        <v>57</v>
      </c>
      <c r="D646" s="253" t="s">
        <v>3743</v>
      </c>
      <c r="E646" s="190"/>
      <c r="F646" s="188"/>
      <c r="G646" s="188"/>
      <c r="H646" s="180" t="s">
        <v>2938</v>
      </c>
      <c r="I646" s="255" t="s">
        <v>4284</v>
      </c>
      <c r="J646" s="180"/>
      <c r="K646" s="180">
        <v>238562</v>
      </c>
      <c r="L646" s="188" t="s">
        <v>4285</v>
      </c>
      <c r="M646" s="180" t="s">
        <v>57</v>
      </c>
      <c r="N646" s="184"/>
      <c r="O646" s="191"/>
      <c r="P646" s="180" t="s">
        <v>79</v>
      </c>
      <c r="Q646" s="180" t="s">
        <v>12</v>
      </c>
      <c r="R646" s="184">
        <v>5690.22</v>
      </c>
      <c r="S646" s="184">
        <v>10720</v>
      </c>
      <c r="T646" s="184">
        <v>4702</v>
      </c>
      <c r="U646" s="184">
        <v>10274</v>
      </c>
      <c r="V646" s="184"/>
      <c r="W646" s="256" t="s">
        <v>2897</v>
      </c>
      <c r="X646" s="257"/>
      <c r="Y646" s="258" t="s">
        <v>3488</v>
      </c>
      <c r="Z646" s="193">
        <v>1.0434105509051976</v>
      </c>
    </row>
    <row r="647" spans="1:26" x14ac:dyDescent="0.25">
      <c r="A647" s="189">
        <v>41551</v>
      </c>
      <c r="B647" s="189" t="s">
        <v>3614</v>
      </c>
      <c r="C647" s="190" t="s">
        <v>57</v>
      </c>
      <c r="D647" s="253" t="s">
        <v>3743</v>
      </c>
      <c r="E647" s="190"/>
      <c r="F647" s="188"/>
      <c r="G647" s="188"/>
      <c r="H647" s="180" t="s">
        <v>2938</v>
      </c>
      <c r="I647" s="255" t="s">
        <v>4286</v>
      </c>
      <c r="J647" s="180"/>
      <c r="K647" s="180">
        <v>626835</v>
      </c>
      <c r="L647" s="188" t="s">
        <v>4287</v>
      </c>
      <c r="M647" s="180" t="s">
        <v>57</v>
      </c>
      <c r="N647" s="184"/>
      <c r="O647" s="191"/>
      <c r="P647" s="180" t="s">
        <v>129</v>
      </c>
      <c r="Q647" s="180" t="s">
        <v>13</v>
      </c>
      <c r="R647" s="184">
        <v>9250.5400000000009</v>
      </c>
      <c r="S647" s="184">
        <v>0</v>
      </c>
      <c r="T647" s="184">
        <v>7644</v>
      </c>
      <c r="U647" s="184">
        <v>10175.59</v>
      </c>
      <c r="V647" s="184"/>
      <c r="W647" s="256" t="s">
        <v>2897</v>
      </c>
      <c r="X647" s="257"/>
      <c r="Y647" s="258" t="s">
        <v>3488</v>
      </c>
      <c r="Z647" s="193" t="s">
        <v>57</v>
      </c>
    </row>
    <row r="648" spans="1:26" x14ac:dyDescent="0.25">
      <c r="A648" s="189">
        <v>41555</v>
      </c>
      <c r="B648" s="189" t="s">
        <v>3614</v>
      </c>
      <c r="C648" s="190">
        <v>41561</v>
      </c>
      <c r="D648" s="253" t="s">
        <v>3743</v>
      </c>
      <c r="E648" s="190"/>
      <c r="F648" s="188"/>
      <c r="G648" s="188"/>
      <c r="H648" s="180" t="s">
        <v>2921</v>
      </c>
      <c r="I648" s="255" t="s">
        <v>4288</v>
      </c>
      <c r="J648" s="180"/>
      <c r="K648" s="180">
        <v>608464</v>
      </c>
      <c r="L648" s="188" t="s">
        <v>4289</v>
      </c>
      <c r="M648" s="180" t="s">
        <v>57</v>
      </c>
      <c r="N648" s="184"/>
      <c r="O648" s="191"/>
      <c r="P648" s="180" t="s">
        <v>79</v>
      </c>
      <c r="Q648" s="180" t="s">
        <v>12</v>
      </c>
      <c r="R648" s="184">
        <v>48731.13</v>
      </c>
      <c r="S648" s="184">
        <v>0</v>
      </c>
      <c r="T648" s="184">
        <v>40268</v>
      </c>
      <c r="U648" s="184">
        <v>82092.039999999994</v>
      </c>
      <c r="V648" s="184"/>
      <c r="W648" s="256" t="s">
        <v>2897</v>
      </c>
      <c r="X648" s="257"/>
      <c r="Y648" s="258" t="s">
        <v>3488</v>
      </c>
      <c r="Z648" s="193" t="s">
        <v>57</v>
      </c>
    </row>
    <row r="649" spans="1:26" x14ac:dyDescent="0.25">
      <c r="A649" s="189">
        <v>41555</v>
      </c>
      <c r="B649" s="189" t="s">
        <v>3614</v>
      </c>
      <c r="C649" s="190" t="s">
        <v>57</v>
      </c>
      <c r="D649" s="253" t="s">
        <v>3743</v>
      </c>
      <c r="E649" s="190"/>
      <c r="F649" s="188"/>
      <c r="G649" s="188"/>
      <c r="H649" s="180" t="s">
        <v>2938</v>
      </c>
      <c r="I649" s="255" t="s">
        <v>4290</v>
      </c>
      <c r="J649" s="180"/>
      <c r="K649" s="180">
        <v>563099</v>
      </c>
      <c r="L649" s="188" t="s">
        <v>4291</v>
      </c>
      <c r="M649" s="180" t="s">
        <v>57</v>
      </c>
      <c r="N649" s="184"/>
      <c r="O649" s="191"/>
      <c r="P649" s="180" t="s">
        <v>129</v>
      </c>
      <c r="Q649" s="180" t="s">
        <v>13</v>
      </c>
      <c r="R649" s="184">
        <v>23548.7</v>
      </c>
      <c r="S649" s="184">
        <v>0</v>
      </c>
      <c r="T649" s="184">
        <v>19459</v>
      </c>
      <c r="U649" s="184">
        <v>25903.57</v>
      </c>
      <c r="V649" s="184"/>
      <c r="W649" s="256" t="s">
        <v>2897</v>
      </c>
      <c r="X649" s="257"/>
      <c r="Y649" s="258" t="s">
        <v>3488</v>
      </c>
      <c r="Z649" s="193" t="s">
        <v>57</v>
      </c>
    </row>
    <row r="650" spans="1:26" x14ac:dyDescent="0.25">
      <c r="A650" s="189">
        <v>41555</v>
      </c>
      <c r="B650" s="189" t="s">
        <v>3614</v>
      </c>
      <c r="C650" s="190" t="s">
        <v>57</v>
      </c>
      <c r="D650" s="253" t="s">
        <v>3743</v>
      </c>
      <c r="E650" s="190"/>
      <c r="F650" s="188"/>
      <c r="G650" s="188"/>
      <c r="H650" s="180" t="s">
        <v>2938</v>
      </c>
      <c r="I650" s="255" t="s">
        <v>4292</v>
      </c>
      <c r="J650" s="180"/>
      <c r="K650" s="180">
        <v>628175</v>
      </c>
      <c r="L650" s="188" t="s">
        <v>4293</v>
      </c>
      <c r="M650" s="180" t="s">
        <v>57</v>
      </c>
      <c r="N650" s="184"/>
      <c r="O650" s="191"/>
      <c r="P650" s="180" t="s">
        <v>235</v>
      </c>
      <c r="Q650" s="180" t="s">
        <v>12</v>
      </c>
      <c r="R650" s="184">
        <v>17506.32</v>
      </c>
      <c r="S650" s="184">
        <v>0</v>
      </c>
      <c r="T650" s="184">
        <v>14466</v>
      </c>
      <c r="U650" s="184">
        <v>19256.95</v>
      </c>
      <c r="V650" s="184"/>
      <c r="W650" s="256" t="s">
        <v>2897</v>
      </c>
      <c r="X650" s="257"/>
      <c r="Y650" s="258" t="s">
        <v>3488</v>
      </c>
      <c r="Z650" s="193" t="s">
        <v>57</v>
      </c>
    </row>
    <row r="651" spans="1:26" x14ac:dyDescent="0.25">
      <c r="A651" s="189">
        <v>41555</v>
      </c>
      <c r="B651" s="189" t="s">
        <v>3614</v>
      </c>
      <c r="C651" s="190" t="s">
        <v>57</v>
      </c>
      <c r="D651" s="253" t="s">
        <v>3743</v>
      </c>
      <c r="E651" s="190"/>
      <c r="F651" s="188"/>
      <c r="G651" s="188"/>
      <c r="H651" s="180" t="s">
        <v>2938</v>
      </c>
      <c r="I651" s="255" t="s">
        <v>4294</v>
      </c>
      <c r="J651" s="180"/>
      <c r="K651" s="180">
        <v>639099</v>
      </c>
      <c r="L651" s="188" t="s">
        <v>4295</v>
      </c>
      <c r="M651" s="180" t="s">
        <v>57</v>
      </c>
      <c r="N651" s="184"/>
      <c r="O651" s="191"/>
      <c r="P651" s="180" t="s">
        <v>129</v>
      </c>
      <c r="Q651" s="180" t="s">
        <v>13</v>
      </c>
      <c r="R651" s="184">
        <v>10804.4</v>
      </c>
      <c r="S651" s="184">
        <v>6220</v>
      </c>
      <c r="T651" s="184">
        <v>8928</v>
      </c>
      <c r="U651" s="184">
        <v>11884.84</v>
      </c>
      <c r="V651" s="184"/>
      <c r="W651" s="256" t="s">
        <v>2897</v>
      </c>
      <c r="X651" s="257"/>
      <c r="Y651" s="258" t="s">
        <v>3488</v>
      </c>
      <c r="Z651" s="193">
        <v>0.52335580453754527</v>
      </c>
    </row>
    <row r="652" spans="1:26" x14ac:dyDescent="0.25">
      <c r="A652" s="189">
        <v>41555</v>
      </c>
      <c r="B652" s="189" t="s">
        <v>3614</v>
      </c>
      <c r="C652" s="190" t="s">
        <v>57</v>
      </c>
      <c r="D652" s="253" t="s">
        <v>3743</v>
      </c>
      <c r="E652" s="190"/>
      <c r="F652" s="188"/>
      <c r="G652" s="188"/>
      <c r="H652" s="180" t="s">
        <v>2938</v>
      </c>
      <c r="I652" s="255" t="s">
        <v>4296</v>
      </c>
      <c r="J652" s="180"/>
      <c r="K652" s="180">
        <v>612005</v>
      </c>
      <c r="L652" s="188" t="s">
        <v>4297</v>
      </c>
      <c r="M652" s="180" t="s">
        <v>57</v>
      </c>
      <c r="N652" s="184"/>
      <c r="O652" s="191"/>
      <c r="P652" s="180" t="s">
        <v>232</v>
      </c>
      <c r="Q652" s="180" t="s">
        <v>14</v>
      </c>
      <c r="R652" s="184">
        <v>7966.55</v>
      </c>
      <c r="S652" s="184">
        <v>8760</v>
      </c>
      <c r="T652" s="184">
        <v>6583</v>
      </c>
      <c r="U652" s="184">
        <v>8763.2000000000007</v>
      </c>
      <c r="V652" s="184"/>
      <c r="W652" s="256" t="s">
        <v>2897</v>
      </c>
      <c r="X652" s="257"/>
      <c r="Y652" s="258" t="s">
        <v>3488</v>
      </c>
      <c r="Z652" s="193">
        <v>0.99963483658937369</v>
      </c>
    </row>
    <row r="653" spans="1:26" x14ac:dyDescent="0.25">
      <c r="A653" s="189">
        <v>41555</v>
      </c>
      <c r="B653" s="189" t="s">
        <v>3614</v>
      </c>
      <c r="C653" s="190" t="s">
        <v>57</v>
      </c>
      <c r="D653" s="253" t="s">
        <v>3743</v>
      </c>
      <c r="E653" s="190"/>
      <c r="F653" s="188"/>
      <c r="G653" s="188"/>
      <c r="H653" s="180" t="s">
        <v>2938</v>
      </c>
      <c r="I653" s="255" t="s">
        <v>4298</v>
      </c>
      <c r="J653" s="180"/>
      <c r="K653" s="180">
        <v>624647</v>
      </c>
      <c r="L653" s="188" t="s">
        <v>4299</v>
      </c>
      <c r="M653" s="180" t="s">
        <v>57</v>
      </c>
      <c r="N653" s="184"/>
      <c r="O653" s="191"/>
      <c r="P653" s="180" t="s">
        <v>79</v>
      </c>
      <c r="Q653" s="180" t="s">
        <v>12</v>
      </c>
      <c r="R653" s="184">
        <v>4467.95</v>
      </c>
      <c r="S653" s="184">
        <v>0</v>
      </c>
      <c r="T653" s="184">
        <v>3692</v>
      </c>
      <c r="U653" s="184">
        <v>4914.74</v>
      </c>
      <c r="V653" s="184"/>
      <c r="W653" s="256" t="s">
        <v>2897</v>
      </c>
      <c r="X653" s="257"/>
      <c r="Y653" s="258" t="s">
        <v>3488</v>
      </c>
      <c r="Z653" s="193" t="s">
        <v>57</v>
      </c>
    </row>
    <row r="654" spans="1:26" x14ac:dyDescent="0.25">
      <c r="A654" s="189">
        <v>41563</v>
      </c>
      <c r="B654" s="189" t="s">
        <v>3614</v>
      </c>
      <c r="C654" s="190">
        <v>41569</v>
      </c>
      <c r="D654" s="253" t="s">
        <v>3743</v>
      </c>
      <c r="E654" s="190" t="s">
        <v>4300</v>
      </c>
      <c r="F654" s="188"/>
      <c r="G654" s="188"/>
      <c r="H654" s="180" t="s">
        <v>3862</v>
      </c>
      <c r="I654" s="255" t="s">
        <v>4301</v>
      </c>
      <c r="J654" s="180"/>
      <c r="K654" s="180"/>
      <c r="L654" s="188" t="s">
        <v>4302</v>
      </c>
      <c r="M654" s="180" t="s">
        <v>57</v>
      </c>
      <c r="N654" s="184"/>
      <c r="O654" s="191"/>
      <c r="P654" s="180" t="s">
        <v>67</v>
      </c>
      <c r="Q654" s="180" t="s">
        <v>14</v>
      </c>
      <c r="R654" s="184">
        <v>135539.04</v>
      </c>
      <c r="S654" s="184">
        <v>149090</v>
      </c>
      <c r="T654" s="184">
        <v>112000</v>
      </c>
      <c r="U654" s="184">
        <v>133118.70000000001</v>
      </c>
      <c r="V654" s="184">
        <v>207000</v>
      </c>
      <c r="W654" s="256" t="s">
        <v>2897</v>
      </c>
      <c r="X654" s="257"/>
      <c r="Y654" s="258" t="s">
        <v>3488</v>
      </c>
      <c r="Z654" s="193">
        <v>1.1199778843994119</v>
      </c>
    </row>
    <row r="655" spans="1:26" x14ac:dyDescent="0.25">
      <c r="A655" s="189">
        <v>41563</v>
      </c>
      <c r="B655" s="189" t="s">
        <v>3614</v>
      </c>
      <c r="C655" s="190">
        <v>41568</v>
      </c>
      <c r="D655" s="253" t="s">
        <v>3743</v>
      </c>
      <c r="E655" s="190"/>
      <c r="F655" s="188"/>
      <c r="G655" s="188"/>
      <c r="H655" s="180" t="s">
        <v>2921</v>
      </c>
      <c r="I655" s="255" t="s">
        <v>4303</v>
      </c>
      <c r="J655" s="180"/>
      <c r="K655" s="180"/>
      <c r="L655" s="188" t="s">
        <v>4304</v>
      </c>
      <c r="M655" s="180" t="s">
        <v>57</v>
      </c>
      <c r="N655" s="184"/>
      <c r="O655" s="191"/>
      <c r="P655" s="180" t="s">
        <v>67</v>
      </c>
      <c r="Q655" s="180" t="s">
        <v>14</v>
      </c>
      <c r="R655" s="184">
        <v>60508.5</v>
      </c>
      <c r="S655" s="184">
        <v>66560</v>
      </c>
      <c r="T655" s="184">
        <v>50000</v>
      </c>
      <c r="U655" s="184">
        <v>66559.350000000006</v>
      </c>
      <c r="V655" s="184"/>
      <c r="W655" s="256" t="s">
        <v>2897</v>
      </c>
      <c r="X655" s="257"/>
      <c r="Y655" s="258" t="s">
        <v>3488</v>
      </c>
      <c r="Z655" s="193">
        <v>1.0000097657203684</v>
      </c>
    </row>
    <row r="656" spans="1:26" x14ac:dyDescent="0.25">
      <c r="A656" s="189">
        <v>41563</v>
      </c>
      <c r="B656" s="189" t="s">
        <v>3614</v>
      </c>
      <c r="C656" s="190" t="s">
        <v>57</v>
      </c>
      <c r="D656" s="253" t="s">
        <v>3743</v>
      </c>
      <c r="E656" s="190"/>
      <c r="F656" s="188"/>
      <c r="G656" s="188"/>
      <c r="H656" s="180" t="s">
        <v>2938</v>
      </c>
      <c r="I656" s="255" t="s">
        <v>4305</v>
      </c>
      <c r="J656" s="180"/>
      <c r="K656" s="180">
        <v>452018</v>
      </c>
      <c r="L656" s="188" t="s">
        <v>4306</v>
      </c>
      <c r="M656" s="180" t="s">
        <v>57</v>
      </c>
      <c r="N656" s="184"/>
      <c r="O656" s="191"/>
      <c r="P656" s="180" t="s">
        <v>67</v>
      </c>
      <c r="Q656" s="180" t="s">
        <v>14</v>
      </c>
      <c r="R656" s="184">
        <v>29663.69</v>
      </c>
      <c r="S656" s="184">
        <v>32630</v>
      </c>
      <c r="T656" s="184">
        <v>25364.21</v>
      </c>
      <c r="U656" s="184">
        <v>32630.06</v>
      </c>
      <c r="V656" s="184"/>
      <c r="W656" s="256" t="s">
        <v>2897</v>
      </c>
      <c r="X656" s="257"/>
      <c r="Y656" s="258" t="s">
        <v>3488</v>
      </c>
      <c r="Z656" s="193">
        <v>0.99999816120472962</v>
      </c>
    </row>
    <row r="657" spans="1:26" x14ac:dyDescent="0.25">
      <c r="A657" s="189">
        <v>41563</v>
      </c>
      <c r="B657" s="189" t="s">
        <v>3614</v>
      </c>
      <c r="C657" s="190" t="s">
        <v>57</v>
      </c>
      <c r="D657" s="253" t="s">
        <v>3743</v>
      </c>
      <c r="E657" s="190"/>
      <c r="F657" s="188"/>
      <c r="G657" s="188"/>
      <c r="H657" s="180" t="s">
        <v>2938</v>
      </c>
      <c r="I657" s="255" t="s">
        <v>4307</v>
      </c>
      <c r="J657" s="180"/>
      <c r="K657" s="180">
        <v>634409</v>
      </c>
      <c r="L657" s="188" t="s">
        <v>4308</v>
      </c>
      <c r="M657" s="180" t="s">
        <v>57</v>
      </c>
      <c r="N657" s="184"/>
      <c r="O657" s="191"/>
      <c r="P657" s="180" t="s">
        <v>235</v>
      </c>
      <c r="Q657" s="180" t="s">
        <v>12</v>
      </c>
      <c r="R657" s="184">
        <v>19310.68</v>
      </c>
      <c r="S657" s="184">
        <v>0</v>
      </c>
      <c r="T657" s="184">
        <v>0</v>
      </c>
      <c r="U657" s="184">
        <v>21241.75</v>
      </c>
      <c r="V657" s="184"/>
      <c r="W657" s="256" t="s">
        <v>2897</v>
      </c>
      <c r="X657" s="257"/>
      <c r="Y657" s="258" t="s">
        <v>3488</v>
      </c>
      <c r="Z657" s="193" t="s">
        <v>57</v>
      </c>
    </row>
    <row r="658" spans="1:26" x14ac:dyDescent="0.25">
      <c r="A658" s="189">
        <v>41563</v>
      </c>
      <c r="B658" s="189" t="s">
        <v>3614</v>
      </c>
      <c r="C658" s="190" t="s">
        <v>57</v>
      </c>
      <c r="D658" s="253" t="s">
        <v>3743</v>
      </c>
      <c r="E658" s="190"/>
      <c r="F658" s="188"/>
      <c r="G658" s="188"/>
      <c r="H658" s="180" t="s">
        <v>2938</v>
      </c>
      <c r="I658" s="255" t="s">
        <v>4309</v>
      </c>
      <c r="J658" s="180"/>
      <c r="K658" s="180">
        <v>535862</v>
      </c>
      <c r="L658" s="188" t="s">
        <v>4310</v>
      </c>
      <c r="M658" s="180" t="s">
        <v>57</v>
      </c>
      <c r="N658" s="184"/>
      <c r="O658" s="191"/>
      <c r="P658" s="180" t="s">
        <v>67</v>
      </c>
      <c r="Q658" s="180" t="s">
        <v>14</v>
      </c>
      <c r="R658" s="184">
        <v>14782.61</v>
      </c>
      <c r="S658" s="184">
        <v>16260</v>
      </c>
      <c r="T658" s="184">
        <v>12640</v>
      </c>
      <c r="U658" s="184">
        <v>16260.87</v>
      </c>
      <c r="V658" s="184"/>
      <c r="W658" s="256" t="s">
        <v>2897</v>
      </c>
      <c r="X658" s="257"/>
      <c r="Y658" s="258" t="s">
        <v>3488</v>
      </c>
      <c r="Z658" s="193">
        <v>0.99994649732763374</v>
      </c>
    </row>
    <row r="659" spans="1:26" x14ac:dyDescent="0.25">
      <c r="A659" s="189">
        <v>41563</v>
      </c>
      <c r="B659" s="189" t="s">
        <v>3614</v>
      </c>
      <c r="C659" s="190" t="s">
        <v>57</v>
      </c>
      <c r="D659" s="253" t="s">
        <v>3743</v>
      </c>
      <c r="E659" s="190"/>
      <c r="F659" s="188"/>
      <c r="G659" s="188"/>
      <c r="H659" s="180" t="s">
        <v>2938</v>
      </c>
      <c r="I659" s="255" t="s">
        <v>4311</v>
      </c>
      <c r="J659" s="180"/>
      <c r="K659" s="180">
        <v>634401</v>
      </c>
      <c r="L659" s="188" t="s">
        <v>4312</v>
      </c>
      <c r="M659" s="180" t="s">
        <v>57</v>
      </c>
      <c r="N659" s="184"/>
      <c r="O659" s="191"/>
      <c r="P659" s="180" t="s">
        <v>67</v>
      </c>
      <c r="Q659" s="180" t="s">
        <v>14</v>
      </c>
      <c r="R659" s="184">
        <v>14203.77</v>
      </c>
      <c r="S659" s="184">
        <v>15620</v>
      </c>
      <c r="T659" s="184">
        <v>0</v>
      </c>
      <c r="U659" s="184">
        <v>15624.14</v>
      </c>
      <c r="V659" s="184"/>
      <c r="W659" s="256" t="s">
        <v>2897</v>
      </c>
      <c r="X659" s="257"/>
      <c r="Y659" s="258" t="s">
        <v>3488</v>
      </c>
      <c r="Z659" s="193">
        <v>0.99973502541579895</v>
      </c>
    </row>
    <row r="660" spans="1:26" x14ac:dyDescent="0.25">
      <c r="A660" s="189">
        <v>41568</v>
      </c>
      <c r="B660" s="189" t="s">
        <v>3614</v>
      </c>
      <c r="C660" s="190">
        <v>41575</v>
      </c>
      <c r="D660" s="253" t="s">
        <v>3743</v>
      </c>
      <c r="E660" s="190">
        <v>41702</v>
      </c>
      <c r="F660" s="188"/>
      <c r="G660" s="188"/>
      <c r="H660" s="180" t="s">
        <v>2894</v>
      </c>
      <c r="I660" s="255" t="s">
        <v>4313</v>
      </c>
      <c r="J660" s="180"/>
      <c r="K660" s="180">
        <v>623500</v>
      </c>
      <c r="L660" s="188" t="s">
        <v>4314</v>
      </c>
      <c r="M660" s="180" t="s">
        <v>57</v>
      </c>
      <c r="N660" s="184"/>
      <c r="O660" s="191"/>
      <c r="P660" s="180" t="s">
        <v>79</v>
      </c>
      <c r="Q660" s="180" t="s">
        <v>12</v>
      </c>
      <c r="R660" s="184">
        <v>267550.43</v>
      </c>
      <c r="S660" s="184">
        <v>0</v>
      </c>
      <c r="T660" s="184">
        <v>221085</v>
      </c>
      <c r="U660" s="184">
        <v>340679.28</v>
      </c>
      <c r="V660" s="184"/>
      <c r="W660" s="256" t="s">
        <v>2897</v>
      </c>
      <c r="X660" s="257"/>
      <c r="Y660" s="258" t="s">
        <v>3488</v>
      </c>
      <c r="Z660" s="193" t="s">
        <v>57</v>
      </c>
    </row>
    <row r="661" spans="1:26" x14ac:dyDescent="0.25">
      <c r="A661" s="189">
        <v>41568</v>
      </c>
      <c r="B661" s="189" t="s">
        <v>3614</v>
      </c>
      <c r="C661" s="190">
        <v>41575</v>
      </c>
      <c r="D661" s="253" t="s">
        <v>3743</v>
      </c>
      <c r="E661" s="190" t="s">
        <v>4315</v>
      </c>
      <c r="F661" s="188"/>
      <c r="G661" s="188"/>
      <c r="H661" s="180" t="s">
        <v>2921</v>
      </c>
      <c r="I661" s="255" t="s">
        <v>4316</v>
      </c>
      <c r="J661" s="180"/>
      <c r="K661" s="180">
        <v>597366</v>
      </c>
      <c r="L661" s="188" t="s">
        <v>4317</v>
      </c>
      <c r="M661" s="180" t="s">
        <v>57</v>
      </c>
      <c r="N661" s="184"/>
      <c r="O661" s="191"/>
      <c r="P661" s="180" t="s">
        <v>79</v>
      </c>
      <c r="Q661" s="180" t="s">
        <v>12</v>
      </c>
      <c r="R661" s="184">
        <v>91330.32</v>
      </c>
      <c r="S661" s="184">
        <v>0</v>
      </c>
      <c r="T661" s="184">
        <v>75469</v>
      </c>
      <c r="U661" s="184">
        <v>148956.85</v>
      </c>
      <c r="V661" s="184">
        <v>165000</v>
      </c>
      <c r="W661" s="256" t="s">
        <v>2897</v>
      </c>
      <c r="X661" s="257"/>
      <c r="Y661" s="258" t="s">
        <v>3488</v>
      </c>
      <c r="Z661" s="193" t="s">
        <v>57</v>
      </c>
    </row>
    <row r="662" spans="1:26" x14ac:dyDescent="0.25">
      <c r="A662" s="189">
        <v>41568</v>
      </c>
      <c r="B662" s="189" t="s">
        <v>3614</v>
      </c>
      <c r="C662" s="190" t="s">
        <v>3127</v>
      </c>
      <c r="D662" s="253" t="s">
        <v>3127</v>
      </c>
      <c r="E662" s="190"/>
      <c r="F662" s="188"/>
      <c r="G662" s="188"/>
      <c r="H662" s="180" t="s">
        <v>2921</v>
      </c>
      <c r="I662" s="255" t="s">
        <v>4318</v>
      </c>
      <c r="J662" s="180"/>
      <c r="K662" s="180">
        <v>587423</v>
      </c>
      <c r="L662" s="188" t="s">
        <v>4319</v>
      </c>
      <c r="M662" s="180" t="s">
        <v>57</v>
      </c>
      <c r="N662" s="184"/>
      <c r="O662" s="191"/>
      <c r="P662" s="180" t="s">
        <v>79</v>
      </c>
      <c r="Q662" s="180" t="s">
        <v>12</v>
      </c>
      <c r="R662" s="184">
        <v>53513.72</v>
      </c>
      <c r="S662" s="184">
        <v>0</v>
      </c>
      <c r="T662" s="184">
        <v>44220</v>
      </c>
      <c r="U662" s="184">
        <v>87352.89</v>
      </c>
      <c r="V662" s="184"/>
      <c r="W662" s="256" t="s">
        <v>2903</v>
      </c>
      <c r="X662" s="257"/>
      <c r="Y662" s="258" t="s">
        <v>3488</v>
      </c>
      <c r="Z662" s="193" t="s">
        <v>57</v>
      </c>
    </row>
    <row r="663" spans="1:26" x14ac:dyDescent="0.25">
      <c r="A663" s="189">
        <v>41568</v>
      </c>
      <c r="B663" s="189" t="s">
        <v>3614</v>
      </c>
      <c r="C663" s="190" t="s">
        <v>57</v>
      </c>
      <c r="D663" s="253" t="s">
        <v>3743</v>
      </c>
      <c r="E663" s="190"/>
      <c r="F663" s="188"/>
      <c r="G663" s="188"/>
      <c r="H663" s="180" t="s">
        <v>2938</v>
      </c>
      <c r="I663" s="255" t="s">
        <v>4320</v>
      </c>
      <c r="J663" s="180"/>
      <c r="K663" s="180">
        <v>610213</v>
      </c>
      <c r="L663" s="188" t="s">
        <v>4321</v>
      </c>
      <c r="M663" s="180" t="s">
        <v>57</v>
      </c>
      <c r="N663" s="184"/>
      <c r="O663" s="191"/>
      <c r="P663" s="180" t="s">
        <v>235</v>
      </c>
      <c r="Q663" s="180" t="s">
        <v>12</v>
      </c>
      <c r="R663" s="184">
        <v>20393.78</v>
      </c>
      <c r="S663" s="184">
        <v>0</v>
      </c>
      <c r="T663" s="184">
        <v>0</v>
      </c>
      <c r="U663" s="184">
        <v>22433.16</v>
      </c>
      <c r="V663" s="184"/>
      <c r="W663" s="256" t="s">
        <v>2897</v>
      </c>
      <c r="X663" s="257"/>
      <c r="Y663" s="258" t="s">
        <v>3488</v>
      </c>
      <c r="Z663" s="193" t="s">
        <v>57</v>
      </c>
    </row>
    <row r="664" spans="1:26" x14ac:dyDescent="0.25">
      <c r="A664" s="189">
        <v>41568</v>
      </c>
      <c r="B664" s="189" t="s">
        <v>3614</v>
      </c>
      <c r="C664" s="190" t="s">
        <v>57</v>
      </c>
      <c r="D664" s="253" t="s">
        <v>3743</v>
      </c>
      <c r="E664" s="190">
        <v>41759</v>
      </c>
      <c r="F664" s="188"/>
      <c r="G664" s="188"/>
      <c r="H664" s="180" t="s">
        <v>2938</v>
      </c>
      <c r="I664" s="255" t="s">
        <v>4322</v>
      </c>
      <c r="J664" s="180"/>
      <c r="K664" s="180">
        <v>482152</v>
      </c>
      <c r="L664" s="188" t="s">
        <v>4323</v>
      </c>
      <c r="M664" s="180" t="s">
        <v>57</v>
      </c>
      <c r="N664" s="184"/>
      <c r="O664" s="191"/>
      <c r="P664" s="180" t="s">
        <v>235</v>
      </c>
      <c r="Q664" s="180" t="s">
        <v>12</v>
      </c>
      <c r="R664" s="184">
        <v>8592.2099999999991</v>
      </c>
      <c r="S664" s="184">
        <v>0</v>
      </c>
      <c r="T664" s="184">
        <v>7100</v>
      </c>
      <c r="U664" s="184">
        <v>15000</v>
      </c>
      <c r="V664" s="184"/>
      <c r="W664" s="256" t="s">
        <v>2897</v>
      </c>
      <c r="X664" s="257"/>
      <c r="Y664" s="258" t="s">
        <v>3488</v>
      </c>
      <c r="Z664" s="193" t="s">
        <v>57</v>
      </c>
    </row>
    <row r="665" spans="1:26" x14ac:dyDescent="0.25">
      <c r="A665" s="189">
        <v>41568</v>
      </c>
      <c r="B665" s="189" t="s">
        <v>3614</v>
      </c>
      <c r="C665" s="190" t="s">
        <v>57</v>
      </c>
      <c r="D665" s="253" t="s">
        <v>3743</v>
      </c>
      <c r="E665" s="190"/>
      <c r="F665" s="188"/>
      <c r="G665" s="188"/>
      <c r="H665" s="180" t="s">
        <v>2938</v>
      </c>
      <c r="I665" s="255" t="s">
        <v>4324</v>
      </c>
      <c r="J665" s="180"/>
      <c r="K665" s="180">
        <v>636411</v>
      </c>
      <c r="L665" s="188" t="s">
        <v>4325</v>
      </c>
      <c r="M665" s="180" t="s">
        <v>57</v>
      </c>
      <c r="N665" s="184"/>
      <c r="O665" s="191"/>
      <c r="P665" s="180" t="s">
        <v>67</v>
      </c>
      <c r="Q665" s="180" t="s">
        <v>14</v>
      </c>
      <c r="R665" s="184">
        <v>9579.7099999999991</v>
      </c>
      <c r="S665" s="184">
        <v>10540</v>
      </c>
      <c r="T665" s="184">
        <v>0</v>
      </c>
      <c r="U665" s="184">
        <v>10537.68</v>
      </c>
      <c r="V665" s="184"/>
      <c r="W665" s="256" t="s">
        <v>2897</v>
      </c>
      <c r="X665" s="257"/>
      <c r="Y665" s="258" t="s">
        <v>3488</v>
      </c>
      <c r="Z665" s="193">
        <v>1.0002201623127671</v>
      </c>
    </row>
    <row r="666" spans="1:26" x14ac:dyDescent="0.25">
      <c r="A666" s="189">
        <v>41568</v>
      </c>
      <c r="B666" s="189" t="s">
        <v>3614</v>
      </c>
      <c r="C666" s="190" t="s">
        <v>57</v>
      </c>
      <c r="D666" s="253" t="s">
        <v>3743</v>
      </c>
      <c r="E666" s="190"/>
      <c r="F666" s="188"/>
      <c r="G666" s="188"/>
      <c r="H666" s="180" t="s">
        <v>2938</v>
      </c>
      <c r="I666" s="255" t="s">
        <v>4326</v>
      </c>
      <c r="J666" s="180"/>
      <c r="K666" s="180">
        <v>641611</v>
      </c>
      <c r="L666" s="188" t="s">
        <v>4327</v>
      </c>
      <c r="M666" s="180" t="s">
        <v>57</v>
      </c>
      <c r="N666" s="184"/>
      <c r="O666" s="191"/>
      <c r="P666" s="180" t="s">
        <v>235</v>
      </c>
      <c r="Q666" s="180" t="s">
        <v>12</v>
      </c>
      <c r="R666" s="184">
        <v>6228.74</v>
      </c>
      <c r="S666" s="184">
        <v>0</v>
      </c>
      <c r="T666" s="184">
        <v>5147</v>
      </c>
      <c r="U666" s="184">
        <v>6851.62</v>
      </c>
      <c r="V666" s="184"/>
      <c r="W666" s="256" t="s">
        <v>2897</v>
      </c>
      <c r="X666" s="257"/>
      <c r="Y666" s="258" t="s">
        <v>3488</v>
      </c>
      <c r="Z666" s="193" t="s">
        <v>57</v>
      </c>
    </row>
    <row r="667" spans="1:26" x14ac:dyDescent="0.25">
      <c r="A667" s="189">
        <v>41571</v>
      </c>
      <c r="B667" s="189" t="s">
        <v>3614</v>
      </c>
      <c r="C667" s="190" t="s">
        <v>57</v>
      </c>
      <c r="D667" s="253" t="s">
        <v>3743</v>
      </c>
      <c r="E667" s="190"/>
      <c r="F667" s="188"/>
      <c r="G667" s="188"/>
      <c r="H667" s="180" t="s">
        <v>2938</v>
      </c>
      <c r="I667" s="255" t="s">
        <v>4328</v>
      </c>
      <c r="J667" s="180"/>
      <c r="K667" s="180">
        <v>494767</v>
      </c>
      <c r="L667" s="188" t="s">
        <v>4329</v>
      </c>
      <c r="M667" s="180" t="s">
        <v>57</v>
      </c>
      <c r="N667" s="184"/>
      <c r="O667" s="191"/>
      <c r="P667" s="180" t="s">
        <v>129</v>
      </c>
      <c r="Q667" s="180" t="s">
        <v>13</v>
      </c>
      <c r="R667" s="184">
        <v>8147.98</v>
      </c>
      <c r="S667" s="184">
        <v>0</v>
      </c>
      <c r="T667" s="184">
        <v>6967</v>
      </c>
      <c r="U667" s="184">
        <v>8962.77</v>
      </c>
      <c r="V667" s="184"/>
      <c r="W667" s="256" t="s">
        <v>2897</v>
      </c>
      <c r="X667" s="257"/>
      <c r="Y667" s="258" t="s">
        <v>3488</v>
      </c>
      <c r="Z667" s="193" t="s">
        <v>57</v>
      </c>
    </row>
    <row r="668" spans="1:26" x14ac:dyDescent="0.25">
      <c r="A668" s="189">
        <v>41576</v>
      </c>
      <c r="B668" s="189" t="s">
        <v>3614</v>
      </c>
      <c r="C668" s="190">
        <v>41586</v>
      </c>
      <c r="D668" s="253" t="s">
        <v>4229</v>
      </c>
      <c r="E668" s="190">
        <v>41883</v>
      </c>
      <c r="F668" s="188"/>
      <c r="G668" s="188"/>
      <c r="H668" s="180" t="s">
        <v>2921</v>
      </c>
      <c r="I668" s="255" t="s">
        <v>4330</v>
      </c>
      <c r="J668" s="180"/>
      <c r="K668" s="180">
        <v>248320</v>
      </c>
      <c r="L668" s="188" t="s">
        <v>4331</v>
      </c>
      <c r="M668" s="180" t="s">
        <v>57</v>
      </c>
      <c r="N668" s="184"/>
      <c r="O668" s="191"/>
      <c r="P668" s="180" t="s">
        <v>235</v>
      </c>
      <c r="Q668" s="180" t="s">
        <v>12</v>
      </c>
      <c r="R668" s="184">
        <v>116403.83</v>
      </c>
      <c r="S668" s="184">
        <v>0</v>
      </c>
      <c r="T668" s="184">
        <v>96188</v>
      </c>
      <c r="U668" s="184">
        <v>162092.51999999999</v>
      </c>
      <c r="V668" s="184">
        <v>210000</v>
      </c>
      <c r="W668" s="256" t="s">
        <v>2897</v>
      </c>
      <c r="X668" s="257"/>
      <c r="Y668" s="258" t="s">
        <v>3488</v>
      </c>
      <c r="Z668" s="193" t="s">
        <v>57</v>
      </c>
    </row>
    <row r="669" spans="1:26" x14ac:dyDescent="0.25">
      <c r="A669" s="189">
        <v>41576</v>
      </c>
      <c r="B669" s="189" t="s">
        <v>3614</v>
      </c>
      <c r="C669" s="190">
        <v>41663</v>
      </c>
      <c r="D669" s="253" t="s">
        <v>4332</v>
      </c>
      <c r="E669" s="190"/>
      <c r="F669" s="188"/>
      <c r="G669" s="188"/>
      <c r="H669" s="180" t="s">
        <v>2921</v>
      </c>
      <c r="I669" s="255" t="s">
        <v>4333</v>
      </c>
      <c r="J669" s="180"/>
      <c r="K669" s="180">
        <v>437360</v>
      </c>
      <c r="L669" s="188" t="s">
        <v>4334</v>
      </c>
      <c r="M669" s="180" t="s">
        <v>57</v>
      </c>
      <c r="N669" s="184"/>
      <c r="O669" s="191"/>
      <c r="P669" s="180" t="s">
        <v>79</v>
      </c>
      <c r="Q669" s="180" t="s">
        <v>12</v>
      </c>
      <c r="R669" s="184">
        <v>9390.92</v>
      </c>
      <c r="S669" s="184">
        <v>19200</v>
      </c>
      <c r="T669" s="184">
        <v>54383</v>
      </c>
      <c r="U669" s="184">
        <v>118767.74</v>
      </c>
      <c r="V669" s="184"/>
      <c r="W669" s="256" t="s">
        <v>2897</v>
      </c>
      <c r="X669" s="257"/>
      <c r="Y669" s="258" t="s">
        <v>3488</v>
      </c>
      <c r="Z669" s="193">
        <v>0.16166006021500451</v>
      </c>
    </row>
    <row r="670" spans="1:26" x14ac:dyDescent="0.25">
      <c r="A670" s="189">
        <v>41576</v>
      </c>
      <c r="B670" s="189" t="s">
        <v>3614</v>
      </c>
      <c r="C670" s="190">
        <v>41586</v>
      </c>
      <c r="D670" s="253" t="s">
        <v>4229</v>
      </c>
      <c r="E670" s="190"/>
      <c r="F670" s="188"/>
      <c r="G670" s="188"/>
      <c r="H670" s="180" t="s">
        <v>2921</v>
      </c>
      <c r="I670" s="255" t="s">
        <v>4335</v>
      </c>
      <c r="J670" s="180"/>
      <c r="K670" s="180">
        <v>273914</v>
      </c>
      <c r="L670" s="188" t="s">
        <v>4336</v>
      </c>
      <c r="M670" s="180" t="s">
        <v>57</v>
      </c>
      <c r="N670" s="184"/>
      <c r="O670" s="191"/>
      <c r="P670" s="180" t="s">
        <v>129</v>
      </c>
      <c r="Q670" s="180" t="s">
        <v>13</v>
      </c>
      <c r="R670" s="184">
        <v>4840.68</v>
      </c>
      <c r="S670" s="184">
        <v>29270</v>
      </c>
      <c r="T670" s="184">
        <v>62237</v>
      </c>
      <c r="U670" s="184">
        <v>82849.09</v>
      </c>
      <c r="V670" s="184"/>
      <c r="W670" s="256" t="s">
        <v>2897</v>
      </c>
      <c r="X670" s="257"/>
      <c r="Y670" s="258" t="s">
        <v>3488</v>
      </c>
      <c r="Z670" s="193">
        <v>0.3532929571103316</v>
      </c>
    </row>
    <row r="671" spans="1:26" x14ac:dyDescent="0.25">
      <c r="A671" s="189">
        <v>41576</v>
      </c>
      <c r="B671" s="189" t="s">
        <v>3614</v>
      </c>
      <c r="C671" s="190">
        <v>41613</v>
      </c>
      <c r="D671" s="253" t="s">
        <v>4337</v>
      </c>
      <c r="E671" s="190"/>
      <c r="F671" s="188"/>
      <c r="G671" s="188"/>
      <c r="H671" s="180" t="s">
        <v>2921</v>
      </c>
      <c r="I671" s="255" t="s">
        <v>4338</v>
      </c>
      <c r="J671" s="180"/>
      <c r="K671" s="180">
        <v>625485</v>
      </c>
      <c r="L671" s="188" t="s">
        <v>4339</v>
      </c>
      <c r="M671" s="180" t="s">
        <v>57</v>
      </c>
      <c r="N671" s="184"/>
      <c r="O671" s="191"/>
      <c r="P671" s="180" t="s">
        <v>64</v>
      </c>
      <c r="Q671" s="180" t="s">
        <v>12</v>
      </c>
      <c r="R671" s="184">
        <v>45545.96</v>
      </c>
      <c r="S671" s="184">
        <v>0</v>
      </c>
      <c r="T671" s="184">
        <v>37636</v>
      </c>
      <c r="U671" s="184">
        <v>59096.35</v>
      </c>
      <c r="V671" s="184"/>
      <c r="W671" s="256" t="s">
        <v>2897</v>
      </c>
      <c r="X671" s="257"/>
      <c r="Y671" s="258" t="s">
        <v>3488</v>
      </c>
      <c r="Z671" s="193" t="s">
        <v>57</v>
      </c>
    </row>
    <row r="672" spans="1:26" x14ac:dyDescent="0.25">
      <c r="A672" s="189">
        <v>41576</v>
      </c>
      <c r="B672" s="189" t="s">
        <v>3614</v>
      </c>
      <c r="C672" s="190" t="s">
        <v>57</v>
      </c>
      <c r="D672" s="253" t="s">
        <v>3743</v>
      </c>
      <c r="E672" s="190"/>
      <c r="F672" s="188"/>
      <c r="G672" s="188"/>
      <c r="H672" s="180" t="s">
        <v>2938</v>
      </c>
      <c r="I672" s="255" t="s">
        <v>4340</v>
      </c>
      <c r="J672" s="180"/>
      <c r="K672" s="180">
        <v>627252</v>
      </c>
      <c r="L672" s="188" t="s">
        <v>4341</v>
      </c>
      <c r="M672" s="180" t="s">
        <v>57</v>
      </c>
      <c r="N672" s="184"/>
      <c r="O672" s="191"/>
      <c r="P672" s="180" t="s">
        <v>232</v>
      </c>
      <c r="Q672" s="180" t="s">
        <v>14</v>
      </c>
      <c r="R672" s="184">
        <v>40390.629999999997</v>
      </c>
      <c r="S672" s="184">
        <v>44430</v>
      </c>
      <c r="T672" s="184">
        <v>33376</v>
      </c>
      <c r="U672" s="184">
        <v>44429.7</v>
      </c>
      <c r="V672" s="184"/>
      <c r="W672" s="256" t="s">
        <v>2897</v>
      </c>
      <c r="X672" s="257"/>
      <c r="Y672" s="258" t="s">
        <v>3488</v>
      </c>
      <c r="Z672" s="193">
        <v>1.0000067522400558</v>
      </c>
    </row>
    <row r="673" spans="1:26" x14ac:dyDescent="0.25">
      <c r="A673" s="189">
        <v>41576</v>
      </c>
      <c r="B673" s="189" t="s">
        <v>3614</v>
      </c>
      <c r="C673" s="190" t="s">
        <v>57</v>
      </c>
      <c r="D673" s="253" t="s">
        <v>3743</v>
      </c>
      <c r="E673" s="190"/>
      <c r="F673" s="188"/>
      <c r="G673" s="188"/>
      <c r="H673" s="180" t="s">
        <v>2938</v>
      </c>
      <c r="I673" s="255" t="s">
        <v>4342</v>
      </c>
      <c r="J673" s="180"/>
      <c r="K673" s="180">
        <v>637368</v>
      </c>
      <c r="L673" s="188" t="s">
        <v>4343</v>
      </c>
      <c r="M673" s="180" t="s">
        <v>57</v>
      </c>
      <c r="N673" s="184"/>
      <c r="O673" s="191"/>
      <c r="P673" s="180" t="s">
        <v>235</v>
      </c>
      <c r="Q673" s="180" t="s">
        <v>12</v>
      </c>
      <c r="R673" s="184">
        <v>29333.31</v>
      </c>
      <c r="S673" s="184">
        <v>0</v>
      </c>
      <c r="T673" s="184">
        <v>24239</v>
      </c>
      <c r="U673" s="184">
        <v>32266.639999999999</v>
      </c>
      <c r="V673" s="184"/>
      <c r="W673" s="256" t="s">
        <v>2897</v>
      </c>
      <c r="X673" s="257"/>
      <c r="Y673" s="258" t="s">
        <v>3488</v>
      </c>
      <c r="Z673" s="193" t="s">
        <v>57</v>
      </c>
    </row>
    <row r="674" spans="1:26" x14ac:dyDescent="0.25">
      <c r="A674" s="189">
        <v>41576</v>
      </c>
      <c r="B674" s="189" t="s">
        <v>3614</v>
      </c>
      <c r="C674" s="190" t="s">
        <v>57</v>
      </c>
      <c r="D674" s="253" t="s">
        <v>3743</v>
      </c>
      <c r="E674" s="190"/>
      <c r="F674" s="188"/>
      <c r="G674" s="188"/>
      <c r="H674" s="180" t="s">
        <v>2938</v>
      </c>
      <c r="I674" s="255" t="s">
        <v>4344</v>
      </c>
      <c r="J674" s="180"/>
      <c r="K674" s="180">
        <v>656915</v>
      </c>
      <c r="L674" s="188" t="s">
        <v>4345</v>
      </c>
      <c r="M674" s="180" t="s">
        <v>57</v>
      </c>
      <c r="N674" s="184"/>
      <c r="O674" s="191"/>
      <c r="P674" s="180" t="s">
        <v>223</v>
      </c>
      <c r="Q674" s="180" t="s">
        <v>16</v>
      </c>
      <c r="R674" s="184">
        <v>19430.490000000002</v>
      </c>
      <c r="S674" s="184">
        <v>21370</v>
      </c>
      <c r="T674" s="184">
        <v>16056</v>
      </c>
      <c r="U674" s="184">
        <v>21373.54</v>
      </c>
      <c r="V674" s="184"/>
      <c r="W674" s="256" t="s">
        <v>2897</v>
      </c>
      <c r="X674" s="257"/>
      <c r="Y674" s="258" t="s">
        <v>3488</v>
      </c>
      <c r="Z674" s="193">
        <v>0.99983437465202296</v>
      </c>
    </row>
    <row r="675" spans="1:26" x14ac:dyDescent="0.25">
      <c r="A675" s="189">
        <v>41576</v>
      </c>
      <c r="B675" s="189" t="s">
        <v>3614</v>
      </c>
      <c r="C675" s="190" t="s">
        <v>57</v>
      </c>
      <c r="D675" s="253" t="s">
        <v>3743</v>
      </c>
      <c r="E675" s="190"/>
      <c r="F675" s="188"/>
      <c r="G675" s="188"/>
      <c r="H675" s="180" t="s">
        <v>2938</v>
      </c>
      <c r="I675" s="255" t="s">
        <v>4346</v>
      </c>
      <c r="J675" s="180"/>
      <c r="K675" s="180">
        <v>575414</v>
      </c>
      <c r="L675" s="188" t="s">
        <v>4347</v>
      </c>
      <c r="M675" s="180" t="s">
        <v>57</v>
      </c>
      <c r="N675" s="184"/>
      <c r="O675" s="191"/>
      <c r="P675" s="180" t="s">
        <v>235</v>
      </c>
      <c r="Q675" s="180" t="s">
        <v>12</v>
      </c>
      <c r="R675" s="184">
        <v>18866.55</v>
      </c>
      <c r="S675" s="184">
        <v>20750</v>
      </c>
      <c r="T675" s="184">
        <v>0</v>
      </c>
      <c r="U675" s="184">
        <v>20753.21</v>
      </c>
      <c r="V675" s="184"/>
      <c r="W675" s="256" t="s">
        <v>2897</v>
      </c>
      <c r="X675" s="257"/>
      <c r="Y675" s="258" t="s">
        <v>3488</v>
      </c>
      <c r="Z675" s="193">
        <v>0.99984532513283486</v>
      </c>
    </row>
    <row r="676" spans="1:26" x14ac:dyDescent="0.25">
      <c r="A676" s="189">
        <v>41576</v>
      </c>
      <c r="B676" s="189" t="s">
        <v>3614</v>
      </c>
      <c r="C676" s="190" t="s">
        <v>57</v>
      </c>
      <c r="D676" s="253" t="s">
        <v>3743</v>
      </c>
      <c r="E676" s="190"/>
      <c r="F676" s="188"/>
      <c r="G676" s="188"/>
      <c r="H676" s="180" t="s">
        <v>2938</v>
      </c>
      <c r="I676" s="255" t="s">
        <v>4348</v>
      </c>
      <c r="J676" s="180"/>
      <c r="K676" s="180">
        <v>617637</v>
      </c>
      <c r="L676" s="188" t="s">
        <v>4349</v>
      </c>
      <c r="M676" s="180" t="s">
        <v>57</v>
      </c>
      <c r="N676" s="184"/>
      <c r="O676" s="191"/>
      <c r="P676" s="180" t="s">
        <v>235</v>
      </c>
      <c r="Q676" s="180" t="s">
        <v>12</v>
      </c>
      <c r="R676" s="184">
        <v>8679.34</v>
      </c>
      <c r="S676" s="184">
        <v>0</v>
      </c>
      <c r="T676" s="184">
        <v>7172</v>
      </c>
      <c r="U676" s="184">
        <v>9547.27</v>
      </c>
      <c r="V676" s="184"/>
      <c r="W676" s="256" t="s">
        <v>2897</v>
      </c>
      <c r="X676" s="257"/>
      <c r="Y676" s="258" t="s">
        <v>3488</v>
      </c>
      <c r="Z676" s="193" t="s">
        <v>57</v>
      </c>
    </row>
    <row r="677" spans="1:26" x14ac:dyDescent="0.25">
      <c r="A677" s="189">
        <v>41576</v>
      </c>
      <c r="B677" s="189" t="s">
        <v>3614</v>
      </c>
      <c r="C677" s="190" t="s">
        <v>57</v>
      </c>
      <c r="D677" s="253" t="s">
        <v>3743</v>
      </c>
      <c r="E677" s="190"/>
      <c r="F677" s="188"/>
      <c r="G677" s="188"/>
      <c r="H677" s="180" t="s">
        <v>2938</v>
      </c>
      <c r="I677" s="255" t="s">
        <v>4350</v>
      </c>
      <c r="J677" s="180"/>
      <c r="K677" s="180">
        <v>303736</v>
      </c>
      <c r="L677" s="188" t="s">
        <v>4351</v>
      </c>
      <c r="M677" s="180" t="s">
        <v>57</v>
      </c>
      <c r="N677" s="184"/>
      <c r="O677" s="191"/>
      <c r="P677" s="180" t="s">
        <v>60</v>
      </c>
      <c r="Q677" s="180" t="s">
        <v>12</v>
      </c>
      <c r="R677" s="184">
        <v>5462.71</v>
      </c>
      <c r="S677" s="184">
        <v>0</v>
      </c>
      <c r="T677" s="184">
        <v>4514</v>
      </c>
      <c r="U677" s="184">
        <v>6008.98</v>
      </c>
      <c r="V677" s="184"/>
      <c r="W677" s="256" t="s">
        <v>2897</v>
      </c>
      <c r="X677" s="257"/>
      <c r="Y677" s="258" t="s">
        <v>3488</v>
      </c>
      <c r="Z677" s="193" t="s">
        <v>57</v>
      </c>
    </row>
    <row r="678" spans="1:26" x14ac:dyDescent="0.25">
      <c r="A678" s="189">
        <v>41579</v>
      </c>
      <c r="B678" s="189" t="s">
        <v>3614</v>
      </c>
      <c r="C678" s="190">
        <v>41590</v>
      </c>
      <c r="D678" s="253" t="s">
        <v>4229</v>
      </c>
      <c r="E678" s="190"/>
      <c r="F678" s="188"/>
      <c r="G678" s="188"/>
      <c r="H678" s="180" t="s">
        <v>2921</v>
      </c>
      <c r="I678" s="255" t="s">
        <v>4352</v>
      </c>
      <c r="J678" s="180"/>
      <c r="K678" s="180">
        <v>629723</v>
      </c>
      <c r="L678" s="188" t="s">
        <v>4353</v>
      </c>
      <c r="M678" s="180" t="s">
        <v>57</v>
      </c>
      <c r="N678" s="184"/>
      <c r="O678" s="191"/>
      <c r="P678" s="180" t="s">
        <v>3613</v>
      </c>
      <c r="Q678" s="180" t="s">
        <v>14</v>
      </c>
      <c r="R678" s="184">
        <v>144272.32999999999</v>
      </c>
      <c r="S678" s="184">
        <v>152500</v>
      </c>
      <c r="T678" s="184">
        <v>119215</v>
      </c>
      <c r="U678" s="184">
        <v>158699.56</v>
      </c>
      <c r="V678" s="184"/>
      <c r="W678" s="256" t="s">
        <v>2897</v>
      </c>
      <c r="X678" s="257"/>
      <c r="Y678" s="258" t="s">
        <v>4354</v>
      </c>
      <c r="Z678" s="193">
        <v>0.96093524140835673</v>
      </c>
    </row>
    <row r="679" spans="1:26" x14ac:dyDescent="0.25">
      <c r="A679" s="189">
        <v>41579</v>
      </c>
      <c r="B679" s="189" t="s">
        <v>3614</v>
      </c>
      <c r="C679" s="190">
        <v>41620</v>
      </c>
      <c r="D679" s="253" t="s">
        <v>4337</v>
      </c>
      <c r="E679" s="190" t="s">
        <v>4355</v>
      </c>
      <c r="F679" s="188"/>
      <c r="G679" s="188"/>
      <c r="H679" s="180" t="s">
        <v>2921</v>
      </c>
      <c r="I679" s="255" t="s">
        <v>4356</v>
      </c>
      <c r="J679" s="180"/>
      <c r="K679" s="180">
        <v>257630</v>
      </c>
      <c r="L679" s="188" t="s">
        <v>4357</v>
      </c>
      <c r="M679" s="180" t="s">
        <v>57</v>
      </c>
      <c r="N679" s="184"/>
      <c r="O679" s="191"/>
      <c r="P679" s="180" t="s">
        <v>79</v>
      </c>
      <c r="Q679" s="180" t="s">
        <v>12</v>
      </c>
      <c r="R679" s="184">
        <v>95112.1</v>
      </c>
      <c r="S679" s="184"/>
      <c r="T679" s="184">
        <v>78594</v>
      </c>
      <c r="U679" s="184">
        <v>139551.60999999999</v>
      </c>
      <c r="V679" s="184">
        <v>151000</v>
      </c>
      <c r="W679" s="256" t="s">
        <v>2897</v>
      </c>
      <c r="X679" s="257"/>
      <c r="Y679" s="258" t="s">
        <v>4354</v>
      </c>
      <c r="Z679" s="193" t="s">
        <v>57</v>
      </c>
    </row>
    <row r="680" spans="1:26" x14ac:dyDescent="0.25">
      <c r="A680" s="189">
        <v>41579</v>
      </c>
      <c r="B680" s="189" t="s">
        <v>3614</v>
      </c>
      <c r="C680" s="190" t="s">
        <v>3127</v>
      </c>
      <c r="D680" s="253" t="s">
        <v>3127</v>
      </c>
      <c r="E680" s="190"/>
      <c r="F680" s="188"/>
      <c r="G680" s="188"/>
      <c r="H680" s="180" t="s">
        <v>2921</v>
      </c>
      <c r="I680" s="255" t="s">
        <v>4358</v>
      </c>
      <c r="J680" s="180"/>
      <c r="K680" s="180">
        <v>588277</v>
      </c>
      <c r="L680" s="188" t="s">
        <v>4359</v>
      </c>
      <c r="M680" s="180" t="s">
        <v>57</v>
      </c>
      <c r="N680" s="184"/>
      <c r="O680" s="191"/>
      <c r="P680" s="180" t="s">
        <v>79</v>
      </c>
      <c r="Q680" s="180" t="s">
        <v>12</v>
      </c>
      <c r="R680" s="184">
        <v>86685.69</v>
      </c>
      <c r="S680" s="184">
        <v>35670</v>
      </c>
      <c r="T680" s="184">
        <v>71631</v>
      </c>
      <c r="U680" s="184">
        <v>124001.56</v>
      </c>
      <c r="V680" s="184"/>
      <c r="W680" s="256" t="s">
        <v>2903</v>
      </c>
      <c r="X680" s="257"/>
      <c r="Y680" s="258" t="s">
        <v>4354</v>
      </c>
      <c r="Z680" s="193">
        <v>0.2876576714034888</v>
      </c>
    </row>
    <row r="681" spans="1:26" x14ac:dyDescent="0.25">
      <c r="A681" s="189">
        <v>41579</v>
      </c>
      <c r="B681" s="189" t="s">
        <v>3614</v>
      </c>
      <c r="C681" s="190" t="s">
        <v>57</v>
      </c>
      <c r="D681" s="253" t="s">
        <v>4229</v>
      </c>
      <c r="E681" s="190">
        <v>41815</v>
      </c>
      <c r="F681" s="188"/>
      <c r="G681" s="188"/>
      <c r="H681" s="180" t="s">
        <v>2938</v>
      </c>
      <c r="I681" s="255" t="s">
        <v>4360</v>
      </c>
      <c r="J681" s="180"/>
      <c r="K681" s="180">
        <v>637392</v>
      </c>
      <c r="L681" s="188" t="s">
        <v>4361</v>
      </c>
      <c r="M681" s="180" t="s">
        <v>57</v>
      </c>
      <c r="N681" s="184"/>
      <c r="O681" s="191"/>
      <c r="P681" s="180" t="s">
        <v>129</v>
      </c>
      <c r="Q681" s="180" t="s">
        <v>13</v>
      </c>
      <c r="R681" s="184">
        <v>26905.71</v>
      </c>
      <c r="S681" s="184">
        <v>7130</v>
      </c>
      <c r="T681" s="184">
        <v>22233</v>
      </c>
      <c r="U681" s="184">
        <v>29596.28</v>
      </c>
      <c r="V681" s="184">
        <v>30000</v>
      </c>
      <c r="W681" s="256" t="s">
        <v>2897</v>
      </c>
      <c r="X681" s="257"/>
      <c r="Y681" s="258" t="s">
        <v>4354</v>
      </c>
      <c r="Z681" s="193">
        <v>0.24090865473633849</v>
      </c>
    </row>
    <row r="682" spans="1:26" x14ac:dyDescent="0.25">
      <c r="A682" s="189">
        <v>41579</v>
      </c>
      <c r="B682" s="189" t="s">
        <v>3614</v>
      </c>
      <c r="C682" s="190" t="s">
        <v>57</v>
      </c>
      <c r="D682" s="253" t="s">
        <v>4229</v>
      </c>
      <c r="E682" s="190"/>
      <c r="F682" s="188"/>
      <c r="G682" s="188"/>
      <c r="H682" s="180" t="s">
        <v>2938</v>
      </c>
      <c r="I682" s="255" t="s">
        <v>4362</v>
      </c>
      <c r="J682" s="180"/>
      <c r="K682" s="180">
        <v>597391</v>
      </c>
      <c r="L682" s="188" t="s">
        <v>4363</v>
      </c>
      <c r="M682" s="180" t="s">
        <v>57</v>
      </c>
      <c r="N682" s="184"/>
      <c r="O682" s="191"/>
      <c r="P682" s="180" t="s">
        <v>235</v>
      </c>
      <c r="Q682" s="180" t="s">
        <v>12</v>
      </c>
      <c r="R682" s="184">
        <v>16066.22</v>
      </c>
      <c r="S682" s="184">
        <v>0</v>
      </c>
      <c r="T682" s="184">
        <v>13276</v>
      </c>
      <c r="U682" s="184">
        <v>17672.84</v>
      </c>
      <c r="V682" s="184"/>
      <c r="W682" s="256" t="s">
        <v>2897</v>
      </c>
      <c r="X682" s="257"/>
      <c r="Y682" s="258" t="s">
        <v>4354</v>
      </c>
      <c r="Z682" s="193" t="s">
        <v>57</v>
      </c>
    </row>
    <row r="683" spans="1:26" x14ac:dyDescent="0.25">
      <c r="A683" s="189">
        <v>41585</v>
      </c>
      <c r="B683" s="189" t="s">
        <v>3614</v>
      </c>
      <c r="C683" s="190" t="s">
        <v>57</v>
      </c>
      <c r="D683" s="253" t="s">
        <v>4229</v>
      </c>
      <c r="E683" s="190"/>
      <c r="F683" s="188"/>
      <c r="G683" s="188"/>
      <c r="H683" s="180" t="s">
        <v>2938</v>
      </c>
      <c r="I683" s="255" t="s">
        <v>4364</v>
      </c>
      <c r="J683" s="180"/>
      <c r="K683" s="180">
        <v>598069</v>
      </c>
      <c r="L683" s="188"/>
      <c r="M683" s="180" t="s">
        <v>57</v>
      </c>
      <c r="N683" s="184"/>
      <c r="O683" s="191"/>
      <c r="P683" s="180" t="s">
        <v>67</v>
      </c>
      <c r="Q683" s="180" t="s">
        <v>14</v>
      </c>
      <c r="R683" s="184">
        <v>17860.259999999998</v>
      </c>
      <c r="S683" s="184">
        <v>19650</v>
      </c>
      <c r="T683" s="184">
        <v>15271.57</v>
      </c>
      <c r="U683" s="184">
        <v>19646.28</v>
      </c>
      <c r="V683" s="184"/>
      <c r="W683" s="256" t="s">
        <v>2897</v>
      </c>
      <c r="X683" s="257"/>
      <c r="Y683" s="258" t="s">
        <v>4354</v>
      </c>
      <c r="Z683" s="193">
        <v>1.0001893488232887</v>
      </c>
    </row>
    <row r="684" spans="1:26" x14ac:dyDescent="0.25">
      <c r="A684" s="189">
        <v>41585</v>
      </c>
      <c r="B684" s="189" t="s">
        <v>3614</v>
      </c>
      <c r="C684" s="190" t="s">
        <v>57</v>
      </c>
      <c r="D684" s="253" t="s">
        <v>4229</v>
      </c>
      <c r="E684" s="190"/>
      <c r="F684" s="188"/>
      <c r="G684" s="188"/>
      <c r="H684" s="180" t="s">
        <v>2938</v>
      </c>
      <c r="I684" s="255" t="s">
        <v>4365</v>
      </c>
      <c r="J684" s="180"/>
      <c r="K684" s="180">
        <v>555884</v>
      </c>
      <c r="L684" s="188"/>
      <c r="M684" s="180" t="s">
        <v>57</v>
      </c>
      <c r="N684" s="184"/>
      <c r="O684" s="191"/>
      <c r="P684" s="180" t="s">
        <v>67</v>
      </c>
      <c r="Q684" s="180" t="s">
        <v>14</v>
      </c>
      <c r="R684" s="184">
        <v>13743.63</v>
      </c>
      <c r="S684" s="184">
        <v>15120</v>
      </c>
      <c r="T684" s="184">
        <v>11751.62</v>
      </c>
      <c r="U684" s="184">
        <v>15118</v>
      </c>
      <c r="V684" s="184"/>
      <c r="W684" s="256" t="s">
        <v>2897</v>
      </c>
      <c r="X684" s="257"/>
      <c r="Y684" s="258" t="s">
        <v>4354</v>
      </c>
      <c r="Z684" s="193">
        <v>1.0001322926313005</v>
      </c>
    </row>
    <row r="685" spans="1:26" x14ac:dyDescent="0.25">
      <c r="A685" s="189">
        <v>41585</v>
      </c>
      <c r="B685" s="189" t="s">
        <v>3614</v>
      </c>
      <c r="C685" s="190" t="s">
        <v>57</v>
      </c>
      <c r="D685" s="253" t="s">
        <v>4229</v>
      </c>
      <c r="E685" s="190"/>
      <c r="F685" s="188"/>
      <c r="G685" s="188"/>
      <c r="H685" s="180" t="s">
        <v>2938</v>
      </c>
      <c r="I685" s="255" t="s">
        <v>4366</v>
      </c>
      <c r="J685" s="180"/>
      <c r="K685" s="180">
        <v>598075</v>
      </c>
      <c r="L685" s="188" t="s">
        <v>4367</v>
      </c>
      <c r="M685" s="180" t="s">
        <v>57</v>
      </c>
      <c r="N685" s="184"/>
      <c r="O685" s="191"/>
      <c r="P685" s="180" t="s">
        <v>67</v>
      </c>
      <c r="Q685" s="180" t="s">
        <v>14</v>
      </c>
      <c r="R685" s="184">
        <v>1814.23</v>
      </c>
      <c r="S685" s="184">
        <v>2000</v>
      </c>
      <c r="T685" s="184">
        <v>1551.28</v>
      </c>
      <c r="U685" s="184">
        <v>1995.66</v>
      </c>
      <c r="V685" s="184"/>
      <c r="W685" s="256" t="s">
        <v>2897</v>
      </c>
      <c r="X685" s="257"/>
      <c r="Y685" s="258" t="s">
        <v>4354</v>
      </c>
      <c r="Z685" s="193">
        <v>1.002174719140535</v>
      </c>
    </row>
    <row r="686" spans="1:26" x14ac:dyDescent="0.25">
      <c r="A686" s="189">
        <v>41589</v>
      </c>
      <c r="B686" s="189" t="s">
        <v>3614</v>
      </c>
      <c r="C686" s="190">
        <v>41596</v>
      </c>
      <c r="D686" s="253" t="s">
        <v>4229</v>
      </c>
      <c r="E686" s="190"/>
      <c r="F686" s="188"/>
      <c r="G686" s="188"/>
      <c r="H686" s="180" t="s">
        <v>2921</v>
      </c>
      <c r="I686" s="255" t="s">
        <v>4368</v>
      </c>
      <c r="J686" s="180"/>
      <c r="K686" s="180">
        <v>607404</v>
      </c>
      <c r="L686" s="188" t="s">
        <v>4369</v>
      </c>
      <c r="M686" s="180" t="s">
        <v>57</v>
      </c>
      <c r="N686" s="184"/>
      <c r="O686" s="191"/>
      <c r="P686" s="180" t="s">
        <v>235</v>
      </c>
      <c r="Q686" s="180" t="s">
        <v>12</v>
      </c>
      <c r="R686" s="184">
        <v>86149.59</v>
      </c>
      <c r="S686" s="184">
        <v>0</v>
      </c>
      <c r="T686" s="184">
        <v>71188.009999999995</v>
      </c>
      <c r="U686" s="184">
        <v>94764.55</v>
      </c>
      <c r="V686" s="184"/>
      <c r="W686" s="256" t="s">
        <v>2897</v>
      </c>
      <c r="X686" s="257"/>
      <c r="Y686" s="258" t="s">
        <v>4354</v>
      </c>
      <c r="Z686" s="193" t="s">
        <v>57</v>
      </c>
    </row>
    <row r="687" spans="1:26" x14ac:dyDescent="0.25">
      <c r="A687" s="189">
        <v>41592</v>
      </c>
      <c r="B687" s="189" t="s">
        <v>3614</v>
      </c>
      <c r="C687" s="190" t="s">
        <v>57</v>
      </c>
      <c r="D687" s="253" t="s">
        <v>4229</v>
      </c>
      <c r="E687" s="190"/>
      <c r="F687" s="188"/>
      <c r="G687" s="188"/>
      <c r="H687" s="180" t="s">
        <v>2938</v>
      </c>
      <c r="I687" s="255" t="s">
        <v>4370</v>
      </c>
      <c r="J687" s="180"/>
      <c r="K687" s="180">
        <v>653900</v>
      </c>
      <c r="L687" s="188" t="s">
        <v>4371</v>
      </c>
      <c r="M687" s="180" t="s">
        <v>57</v>
      </c>
      <c r="N687" s="184"/>
      <c r="O687" s="191"/>
      <c r="P687" s="180" t="s">
        <v>67</v>
      </c>
      <c r="Q687" s="180" t="s">
        <v>14</v>
      </c>
      <c r="R687" s="184">
        <v>8653.93</v>
      </c>
      <c r="S687" s="184">
        <v>9520</v>
      </c>
      <c r="T687" s="184">
        <v>0</v>
      </c>
      <c r="U687" s="184">
        <v>9519.32</v>
      </c>
      <c r="V687" s="184"/>
      <c r="W687" s="256" t="s">
        <v>2897</v>
      </c>
      <c r="X687" s="257"/>
      <c r="Y687" s="258" t="s">
        <v>4354</v>
      </c>
      <c r="Z687" s="193">
        <v>1.0000714336738339</v>
      </c>
    </row>
    <row r="688" spans="1:26" x14ac:dyDescent="0.25">
      <c r="A688" s="189">
        <v>41596</v>
      </c>
      <c r="B688" s="189" t="s">
        <v>3614</v>
      </c>
      <c r="C688" s="190">
        <v>41596</v>
      </c>
      <c r="D688" s="253" t="s">
        <v>4229</v>
      </c>
      <c r="E688" s="190">
        <v>41803</v>
      </c>
      <c r="F688" s="188"/>
      <c r="G688" s="188"/>
      <c r="H688" s="180" t="s">
        <v>2921</v>
      </c>
      <c r="I688" s="255" t="s">
        <v>4372</v>
      </c>
      <c r="J688" s="180"/>
      <c r="K688" s="180">
        <v>612034</v>
      </c>
      <c r="L688" s="188" t="s">
        <v>4373</v>
      </c>
      <c r="M688" s="180" t="s">
        <v>57</v>
      </c>
      <c r="N688" s="184"/>
      <c r="O688" s="191"/>
      <c r="P688" s="180" t="s">
        <v>79</v>
      </c>
      <c r="Q688" s="180" t="s">
        <v>12</v>
      </c>
      <c r="R688" s="184">
        <v>48288.2</v>
      </c>
      <c r="S688" s="184">
        <v>18700</v>
      </c>
      <c r="T688" s="184">
        <v>0</v>
      </c>
      <c r="U688" s="184">
        <v>53117.02</v>
      </c>
      <c r="V688" s="184">
        <v>103000</v>
      </c>
      <c r="W688" s="256" t="s">
        <v>2897</v>
      </c>
      <c r="X688" s="257"/>
      <c r="Y688" s="258" t="s">
        <v>4354</v>
      </c>
      <c r="Z688" s="193">
        <v>0.35205288248474786</v>
      </c>
    </row>
    <row r="689" spans="1:26" x14ac:dyDescent="0.25">
      <c r="A689" s="189">
        <v>41597</v>
      </c>
      <c r="B689" s="189" t="s">
        <v>3614</v>
      </c>
      <c r="C689" s="190" t="s">
        <v>57</v>
      </c>
      <c r="D689" s="253" t="s">
        <v>4229</v>
      </c>
      <c r="E689" s="190"/>
      <c r="F689" s="188"/>
      <c r="G689" s="188"/>
      <c r="H689" s="180" t="s">
        <v>2938</v>
      </c>
      <c r="I689" s="255" t="s">
        <v>4374</v>
      </c>
      <c r="J689" s="180"/>
      <c r="K689" s="180">
        <v>552275</v>
      </c>
      <c r="L689" s="188" t="s">
        <v>4375</v>
      </c>
      <c r="M689" s="180" t="s">
        <v>57</v>
      </c>
      <c r="N689" s="184"/>
      <c r="O689" s="191"/>
      <c r="P689" s="180" t="s">
        <v>67</v>
      </c>
      <c r="Q689" s="180" t="s">
        <v>14</v>
      </c>
      <c r="R689" s="184">
        <v>15621.75</v>
      </c>
      <c r="S689" s="184">
        <v>17180</v>
      </c>
      <c r="T689" s="184">
        <v>13357.52</v>
      </c>
      <c r="U689" s="184">
        <v>17183.93</v>
      </c>
      <c r="V689" s="184"/>
      <c r="W689" s="256" t="s">
        <v>2897</v>
      </c>
      <c r="X689" s="257"/>
      <c r="Y689" s="258" t="s">
        <v>4354</v>
      </c>
      <c r="Z689" s="193">
        <v>0.9997712979510508</v>
      </c>
    </row>
    <row r="690" spans="1:26" x14ac:dyDescent="0.25">
      <c r="A690" s="189">
        <v>41597</v>
      </c>
      <c r="B690" s="189" t="s">
        <v>3614</v>
      </c>
      <c r="C690" s="190" t="s">
        <v>57</v>
      </c>
      <c r="D690" s="253" t="s">
        <v>4229</v>
      </c>
      <c r="E690" s="190"/>
      <c r="F690" s="188"/>
      <c r="G690" s="188"/>
      <c r="H690" s="180" t="s">
        <v>2938</v>
      </c>
      <c r="I690" s="255" t="s">
        <v>4376</v>
      </c>
      <c r="J690" s="180"/>
      <c r="K690" s="180">
        <v>565107</v>
      </c>
      <c r="L690" s="188" t="s">
        <v>4377</v>
      </c>
      <c r="M690" s="180" t="s">
        <v>57</v>
      </c>
      <c r="N690" s="184"/>
      <c r="O690" s="191"/>
      <c r="P690" s="180" t="s">
        <v>67</v>
      </c>
      <c r="Q690" s="180" t="s">
        <v>14</v>
      </c>
      <c r="R690" s="184">
        <v>12361</v>
      </c>
      <c r="S690" s="184">
        <v>13600</v>
      </c>
      <c r="T690" s="184">
        <v>10569.38</v>
      </c>
      <c r="U690" s="184">
        <v>13597</v>
      </c>
      <c r="V690" s="184"/>
      <c r="W690" s="256" t="s">
        <v>2897</v>
      </c>
      <c r="X690" s="257"/>
      <c r="Y690" s="258" t="s">
        <v>4354</v>
      </c>
      <c r="Z690" s="193">
        <v>1.0002206369051996</v>
      </c>
    </row>
    <row r="691" spans="1:26" x14ac:dyDescent="0.25">
      <c r="A691" s="189">
        <v>41597</v>
      </c>
      <c r="B691" s="189" t="s">
        <v>3614</v>
      </c>
      <c r="C691" s="190" t="s">
        <v>57</v>
      </c>
      <c r="D691" s="253" t="s">
        <v>4229</v>
      </c>
      <c r="E691" s="190"/>
      <c r="F691" s="188"/>
      <c r="G691" s="188"/>
      <c r="H691" s="180" t="s">
        <v>2938</v>
      </c>
      <c r="I691" s="255" t="s">
        <v>4378</v>
      </c>
      <c r="J691" s="180"/>
      <c r="K691" s="180">
        <v>598083</v>
      </c>
      <c r="L691" s="188" t="s">
        <v>4379</v>
      </c>
      <c r="M691" s="180" t="s">
        <v>57</v>
      </c>
      <c r="N691" s="184"/>
      <c r="O691" s="191"/>
      <c r="P691" s="180" t="s">
        <v>67</v>
      </c>
      <c r="Q691" s="180" t="s">
        <v>14</v>
      </c>
      <c r="R691" s="184">
        <v>10422.25</v>
      </c>
      <c r="S691" s="184">
        <v>11460</v>
      </c>
      <c r="T691" s="184">
        <v>8911.64</v>
      </c>
      <c r="U691" s="184">
        <v>11464.48</v>
      </c>
      <c r="V691" s="184"/>
      <c r="W691" s="256" t="s">
        <v>2897</v>
      </c>
      <c r="X691" s="257"/>
      <c r="Y691" s="258" t="s">
        <v>4354</v>
      </c>
      <c r="Z691" s="193">
        <v>0.99960922780623285</v>
      </c>
    </row>
    <row r="692" spans="1:26" x14ac:dyDescent="0.25">
      <c r="A692" s="189">
        <v>41597</v>
      </c>
      <c r="B692" s="189" t="s">
        <v>3614</v>
      </c>
      <c r="C692" s="190" t="s">
        <v>57</v>
      </c>
      <c r="D692" s="253" t="s">
        <v>4229</v>
      </c>
      <c r="E692" s="190"/>
      <c r="F692" s="188"/>
      <c r="G692" s="188"/>
      <c r="H692" s="180" t="s">
        <v>2938</v>
      </c>
      <c r="I692" s="255" t="s">
        <v>4380</v>
      </c>
      <c r="J692" s="180"/>
      <c r="K692" s="180">
        <v>537570</v>
      </c>
      <c r="L692" s="188" t="s">
        <v>4381</v>
      </c>
      <c r="M692" s="180" t="s">
        <v>57</v>
      </c>
      <c r="N692" s="184"/>
      <c r="O692" s="191"/>
      <c r="P692" s="180" t="s">
        <v>67</v>
      </c>
      <c r="Q692" s="180" t="s">
        <v>14</v>
      </c>
      <c r="R692" s="184">
        <v>5584.09</v>
      </c>
      <c r="S692" s="184">
        <v>6140</v>
      </c>
      <c r="T692" s="184">
        <v>4774.7299999999996</v>
      </c>
      <c r="U692" s="184">
        <v>6142.5</v>
      </c>
      <c r="V692" s="184"/>
      <c r="W692" s="256" t="s">
        <v>2897</v>
      </c>
      <c r="X692" s="257"/>
      <c r="Y692" s="258" t="s">
        <v>4354</v>
      </c>
      <c r="Z692" s="193">
        <v>0.99959299959299963</v>
      </c>
    </row>
    <row r="693" spans="1:26" x14ac:dyDescent="0.25">
      <c r="A693" s="189">
        <v>41597</v>
      </c>
      <c r="B693" s="189" t="s">
        <v>3614</v>
      </c>
      <c r="C693" s="190" t="s">
        <v>57</v>
      </c>
      <c r="D693" s="253" t="s">
        <v>4229</v>
      </c>
      <c r="E693" s="190"/>
      <c r="F693" s="188"/>
      <c r="G693" s="188"/>
      <c r="H693" s="180" t="s">
        <v>2938</v>
      </c>
      <c r="I693" s="255" t="s">
        <v>4382</v>
      </c>
      <c r="J693" s="180"/>
      <c r="K693" s="180">
        <v>598110</v>
      </c>
      <c r="L693" s="188" t="s">
        <v>4383</v>
      </c>
      <c r="M693" s="180" t="s">
        <v>57</v>
      </c>
      <c r="N693" s="184"/>
      <c r="O693" s="191"/>
      <c r="P693" s="180" t="s">
        <v>67</v>
      </c>
      <c r="Q693" s="180" t="s">
        <v>14</v>
      </c>
      <c r="R693" s="184">
        <v>3380.32</v>
      </c>
      <c r="S693" s="184">
        <v>3720</v>
      </c>
      <c r="T693" s="184">
        <v>2890.37</v>
      </c>
      <c r="U693" s="184">
        <v>3718.35</v>
      </c>
      <c r="V693" s="184"/>
      <c r="W693" s="256" t="s">
        <v>2897</v>
      </c>
      <c r="X693" s="257"/>
      <c r="Y693" s="258" t="s">
        <v>4354</v>
      </c>
      <c r="Z693" s="193">
        <v>1.0004437452095687</v>
      </c>
    </row>
    <row r="694" spans="1:26" x14ac:dyDescent="0.25">
      <c r="A694" s="189">
        <v>41599</v>
      </c>
      <c r="B694" s="189" t="s">
        <v>3614</v>
      </c>
      <c r="C694" s="190" t="s">
        <v>57</v>
      </c>
      <c r="D694" s="253" t="s">
        <v>4229</v>
      </c>
      <c r="E694" s="190"/>
      <c r="F694" s="188"/>
      <c r="G694" s="188"/>
      <c r="H694" s="180" t="s">
        <v>2938</v>
      </c>
      <c r="I694" s="255" t="s">
        <v>4384</v>
      </c>
      <c r="J694" s="180"/>
      <c r="K694" s="180">
        <v>654962</v>
      </c>
      <c r="L694" s="188" t="s">
        <v>4385</v>
      </c>
      <c r="M694" s="180" t="s">
        <v>57</v>
      </c>
      <c r="N694" s="184"/>
      <c r="O694" s="191"/>
      <c r="P694" s="180" t="s">
        <v>129</v>
      </c>
      <c r="Q694" s="180" t="s">
        <v>13</v>
      </c>
      <c r="R694" s="184">
        <v>18964.57</v>
      </c>
      <c r="S694" s="184">
        <v>9550</v>
      </c>
      <c r="T694" s="184">
        <v>0</v>
      </c>
      <c r="U694" s="184">
        <v>20861.03</v>
      </c>
      <c r="V694" s="184"/>
      <c r="W694" s="256" t="s">
        <v>2897</v>
      </c>
      <c r="X694" s="257"/>
      <c r="Y694" s="258" t="s">
        <v>4354</v>
      </c>
      <c r="Z694" s="193">
        <v>0.45779139380941403</v>
      </c>
    </row>
    <row r="695" spans="1:26" x14ac:dyDescent="0.25">
      <c r="A695" s="189">
        <v>41599</v>
      </c>
      <c r="B695" s="189" t="s">
        <v>3614</v>
      </c>
      <c r="C695" s="190" t="s">
        <v>57</v>
      </c>
      <c r="D695" s="253" t="s">
        <v>4229</v>
      </c>
      <c r="E695" s="190"/>
      <c r="F695" s="188"/>
      <c r="G695" s="188"/>
      <c r="H695" s="180" t="s">
        <v>2938</v>
      </c>
      <c r="I695" s="255" t="s">
        <v>1981</v>
      </c>
      <c r="J695" s="180"/>
      <c r="K695" s="180">
        <v>639166</v>
      </c>
      <c r="L695" s="188" t="s">
        <v>4386</v>
      </c>
      <c r="M695" s="180" t="s">
        <v>57</v>
      </c>
      <c r="N695" s="184"/>
      <c r="O695" s="191"/>
      <c r="P695" s="180" t="s">
        <v>106</v>
      </c>
      <c r="Q695" s="180" t="s">
        <v>14</v>
      </c>
      <c r="R695" s="184">
        <v>5048.83</v>
      </c>
      <c r="S695" s="184">
        <v>3330</v>
      </c>
      <c r="T695" s="184">
        <v>0</v>
      </c>
      <c r="U695" s="184">
        <v>5553.71</v>
      </c>
      <c r="V695" s="184"/>
      <c r="W695" s="256" t="s">
        <v>2897</v>
      </c>
      <c r="X695" s="257"/>
      <c r="Y695" s="258" t="s">
        <v>4354</v>
      </c>
      <c r="Z695" s="193">
        <v>0.59959918684987157</v>
      </c>
    </row>
    <row r="696" spans="1:26" x14ac:dyDescent="0.25">
      <c r="A696" s="189">
        <v>41600</v>
      </c>
      <c r="B696" s="189" t="s">
        <v>3614</v>
      </c>
      <c r="C696" s="190" t="s">
        <v>57</v>
      </c>
      <c r="D696" s="253" t="s">
        <v>4229</v>
      </c>
      <c r="E696" s="190"/>
      <c r="F696" s="188"/>
      <c r="G696" s="188"/>
      <c r="H696" s="180" t="s">
        <v>2938</v>
      </c>
      <c r="I696" s="255" t="s">
        <v>4387</v>
      </c>
      <c r="J696" s="180"/>
      <c r="K696" s="180">
        <v>547449</v>
      </c>
      <c r="L696" s="188" t="s">
        <v>4381</v>
      </c>
      <c r="M696" s="180" t="s">
        <v>57</v>
      </c>
      <c r="N696" s="184"/>
      <c r="O696" s="191"/>
      <c r="P696" s="180" t="s">
        <v>67</v>
      </c>
      <c r="Q696" s="180" t="s">
        <v>14</v>
      </c>
      <c r="R696" s="184">
        <v>15921</v>
      </c>
      <c r="S696" s="184">
        <v>15220</v>
      </c>
      <c r="T696" s="184">
        <v>11830.94</v>
      </c>
      <c r="U696" s="184">
        <v>16717</v>
      </c>
      <c r="V696" s="184"/>
      <c r="W696" s="256" t="s">
        <v>2897</v>
      </c>
      <c r="X696" s="257"/>
      <c r="Y696" s="258" t="s">
        <v>4354</v>
      </c>
      <c r="Z696" s="193">
        <v>0.91045043967218997</v>
      </c>
    </row>
    <row r="697" spans="1:26" x14ac:dyDescent="0.25">
      <c r="A697" s="189">
        <v>41604</v>
      </c>
      <c r="B697" s="189" t="s">
        <v>3614</v>
      </c>
      <c r="C697" s="190">
        <v>41607</v>
      </c>
      <c r="D697" s="253" t="s">
        <v>4229</v>
      </c>
      <c r="E697" s="190"/>
      <c r="F697" s="188"/>
      <c r="G697" s="188"/>
      <c r="H697" s="180" t="s">
        <v>2921</v>
      </c>
      <c r="I697" s="255" t="s">
        <v>4388</v>
      </c>
      <c r="J697" s="180"/>
      <c r="K697" s="180">
        <v>401434</v>
      </c>
      <c r="L697" s="188" t="s">
        <v>4389</v>
      </c>
      <c r="M697" s="180" t="s">
        <v>57</v>
      </c>
      <c r="N697" s="184"/>
      <c r="O697" s="191"/>
      <c r="P697" s="180" t="s">
        <v>133</v>
      </c>
      <c r="Q697" s="180" t="s">
        <v>13</v>
      </c>
      <c r="R697" s="184">
        <v>4840.68</v>
      </c>
      <c r="S697" s="184">
        <v>30060</v>
      </c>
      <c r="T697" s="184">
        <v>80330</v>
      </c>
      <c r="U697" s="184">
        <v>135581.54999999999</v>
      </c>
      <c r="V697" s="184"/>
      <c r="W697" s="256" t="s">
        <v>2897</v>
      </c>
      <c r="X697" s="257"/>
      <c r="Y697" s="258" t="s">
        <v>4354</v>
      </c>
      <c r="Z697" s="193">
        <v>0.22171158243876105</v>
      </c>
    </row>
    <row r="698" spans="1:26" x14ac:dyDescent="0.25">
      <c r="A698" s="189">
        <v>41604</v>
      </c>
      <c r="B698" s="189" t="s">
        <v>3614</v>
      </c>
      <c r="C698" s="190" t="s">
        <v>57</v>
      </c>
      <c r="D698" s="253" t="s">
        <v>4229</v>
      </c>
      <c r="E698" s="190"/>
      <c r="F698" s="188"/>
      <c r="G698" s="188"/>
      <c r="H698" s="180" t="s">
        <v>2938</v>
      </c>
      <c r="I698" s="255" t="s">
        <v>4390</v>
      </c>
      <c r="J698" s="180"/>
      <c r="K698" s="180">
        <v>449196</v>
      </c>
      <c r="L698" s="188" t="s">
        <v>4391</v>
      </c>
      <c r="M698" s="180" t="s">
        <v>57</v>
      </c>
      <c r="N698" s="184"/>
      <c r="O698" s="191"/>
      <c r="P698" s="180" t="s">
        <v>60</v>
      </c>
      <c r="Q698" s="180" t="s">
        <v>12</v>
      </c>
      <c r="R698" s="184">
        <v>13064.6</v>
      </c>
      <c r="S698" s="184">
        <v>11950</v>
      </c>
      <c r="T698" s="184">
        <v>11171</v>
      </c>
      <c r="U698" s="184">
        <v>14371.06</v>
      </c>
      <c r="V698" s="184"/>
      <c r="W698" s="256" t="s">
        <v>2897</v>
      </c>
      <c r="X698" s="257"/>
      <c r="Y698" s="258" t="s">
        <v>4354</v>
      </c>
      <c r="Z698" s="193">
        <v>0.83153225997247249</v>
      </c>
    </row>
    <row r="699" spans="1:26" x14ac:dyDescent="0.25">
      <c r="A699" s="189">
        <v>41605</v>
      </c>
      <c r="B699" s="189" t="s">
        <v>3614</v>
      </c>
      <c r="C699" s="190">
        <v>41611</v>
      </c>
      <c r="D699" s="253" t="s">
        <v>4337</v>
      </c>
      <c r="E699" s="190"/>
      <c r="F699" s="188"/>
      <c r="G699" s="188"/>
      <c r="H699" s="180" t="s">
        <v>2921</v>
      </c>
      <c r="I699" s="255" t="s">
        <v>4392</v>
      </c>
      <c r="J699" s="180"/>
      <c r="K699" s="180">
        <v>600604</v>
      </c>
      <c r="L699" s="188" t="s">
        <v>4393</v>
      </c>
      <c r="M699" s="180" t="s">
        <v>57</v>
      </c>
      <c r="N699" s="184"/>
      <c r="O699" s="191"/>
      <c r="P699" s="180" t="s">
        <v>223</v>
      </c>
      <c r="Q699" s="180" t="s">
        <v>16</v>
      </c>
      <c r="R699" s="184">
        <v>4413.49</v>
      </c>
      <c r="S699" s="184">
        <v>63460</v>
      </c>
      <c r="T699" s="184">
        <v>3647</v>
      </c>
      <c r="U699" s="184">
        <v>63460.35</v>
      </c>
      <c r="V699" s="184"/>
      <c r="W699" s="256" t="s">
        <v>2897</v>
      </c>
      <c r="X699" s="257"/>
      <c r="Y699" s="258" t="s">
        <v>4354</v>
      </c>
      <c r="Z699" s="193">
        <v>0.99999448474519914</v>
      </c>
    </row>
    <row r="700" spans="1:26" x14ac:dyDescent="0.25">
      <c r="A700" s="189">
        <v>41605</v>
      </c>
      <c r="B700" s="189" t="s">
        <v>3614</v>
      </c>
      <c r="C700" s="190" t="s">
        <v>57</v>
      </c>
      <c r="D700" s="253" t="s">
        <v>4229</v>
      </c>
      <c r="E700" s="190"/>
      <c r="F700" s="188"/>
      <c r="G700" s="188"/>
      <c r="H700" s="180" t="s">
        <v>2938</v>
      </c>
      <c r="I700" s="255" t="s">
        <v>4394</v>
      </c>
      <c r="J700" s="180"/>
      <c r="K700" s="180">
        <v>668020</v>
      </c>
      <c r="L700" s="188" t="s">
        <v>4395</v>
      </c>
      <c r="M700" s="180" t="s">
        <v>57</v>
      </c>
      <c r="N700" s="184"/>
      <c r="O700" s="191"/>
      <c r="P700" s="180" t="s">
        <v>129</v>
      </c>
      <c r="Q700" s="180" t="s">
        <v>13</v>
      </c>
      <c r="R700" s="184">
        <v>13666.45</v>
      </c>
      <c r="S700" s="184">
        <v>0</v>
      </c>
      <c r="T700" s="184">
        <v>1479.38</v>
      </c>
      <c r="U700" s="184">
        <v>15033.09</v>
      </c>
      <c r="V700" s="184"/>
      <c r="W700" s="256" t="s">
        <v>2897</v>
      </c>
      <c r="X700" s="257"/>
      <c r="Y700" s="258" t="s">
        <v>4354</v>
      </c>
      <c r="Z700" s="193" t="s">
        <v>57</v>
      </c>
    </row>
    <row r="701" spans="1:26" x14ac:dyDescent="0.25">
      <c r="A701" s="189">
        <v>41607</v>
      </c>
      <c r="B701" s="189" t="s">
        <v>3614</v>
      </c>
      <c r="C701" s="190" t="s">
        <v>3127</v>
      </c>
      <c r="D701" s="253" t="s">
        <v>3127</v>
      </c>
      <c r="E701" s="190"/>
      <c r="F701" s="188"/>
      <c r="G701" s="188"/>
      <c r="H701" s="180" t="s">
        <v>2894</v>
      </c>
      <c r="I701" s="255" t="s">
        <v>4396</v>
      </c>
      <c r="J701" s="180"/>
      <c r="K701" s="180">
        <v>630479</v>
      </c>
      <c r="L701" s="188" t="s">
        <v>4397</v>
      </c>
      <c r="M701" s="180" t="s">
        <v>57</v>
      </c>
      <c r="N701" s="184"/>
      <c r="O701" s="191"/>
      <c r="P701" s="180" t="s">
        <v>111</v>
      </c>
      <c r="Q701" s="180" t="s">
        <v>12</v>
      </c>
      <c r="R701" s="184">
        <v>370557.68</v>
      </c>
      <c r="S701" s="184">
        <v>14110</v>
      </c>
      <c r="T701" s="184">
        <v>306203</v>
      </c>
      <c r="U701" s="184">
        <v>442541.75</v>
      </c>
      <c r="V701" s="184"/>
      <c r="W701" s="256" t="s">
        <v>2903</v>
      </c>
      <c r="X701" s="257"/>
      <c r="Y701" s="258" t="s">
        <v>4354</v>
      </c>
      <c r="Z701" s="193">
        <v>3.188399738555741E-2</v>
      </c>
    </row>
    <row r="702" spans="1:26" x14ac:dyDescent="0.25">
      <c r="A702" s="189">
        <v>41607</v>
      </c>
      <c r="B702" s="189" t="s">
        <v>3614</v>
      </c>
      <c r="C702" s="190" t="s">
        <v>57</v>
      </c>
      <c r="D702" s="253" t="s">
        <v>4229</v>
      </c>
      <c r="E702" s="190"/>
      <c r="F702" s="188"/>
      <c r="G702" s="188"/>
      <c r="H702" s="180" t="s">
        <v>2938</v>
      </c>
      <c r="I702" s="255" t="s">
        <v>4398</v>
      </c>
      <c r="J702" s="180"/>
      <c r="K702" s="180">
        <v>668024</v>
      </c>
      <c r="L702" s="188" t="s">
        <v>4399</v>
      </c>
      <c r="M702" s="180" t="s">
        <v>57</v>
      </c>
      <c r="N702" s="184"/>
      <c r="O702" s="191"/>
      <c r="P702" s="180" t="s">
        <v>64</v>
      </c>
      <c r="Q702" s="180" t="s">
        <v>12</v>
      </c>
      <c r="R702" s="184">
        <v>34288.959999999999</v>
      </c>
      <c r="S702" s="184">
        <v>0</v>
      </c>
      <c r="T702" s="184">
        <v>28334</v>
      </c>
      <c r="U702" s="184">
        <v>46713.65</v>
      </c>
      <c r="V702" s="184"/>
      <c r="W702" s="256" t="s">
        <v>2897</v>
      </c>
      <c r="X702" s="257"/>
      <c r="Y702" s="258" t="s">
        <v>4354</v>
      </c>
      <c r="Z702" s="193" t="s">
        <v>57</v>
      </c>
    </row>
    <row r="703" spans="1:26" x14ac:dyDescent="0.25">
      <c r="A703" s="189">
        <v>41607</v>
      </c>
      <c r="B703" s="189" t="s">
        <v>3614</v>
      </c>
      <c r="C703" s="190" t="s">
        <v>57</v>
      </c>
      <c r="D703" s="253" t="s">
        <v>4229</v>
      </c>
      <c r="E703" s="190"/>
      <c r="F703" s="188"/>
      <c r="G703" s="188"/>
      <c r="H703" s="180" t="s">
        <v>2938</v>
      </c>
      <c r="I703" s="255" t="s">
        <v>4400</v>
      </c>
      <c r="J703" s="180"/>
      <c r="K703" s="180">
        <v>665661</v>
      </c>
      <c r="L703" s="188" t="s">
        <v>4401</v>
      </c>
      <c r="M703" s="180" t="s">
        <v>57</v>
      </c>
      <c r="N703" s="184"/>
      <c r="O703" s="191"/>
      <c r="P703" s="180" t="s">
        <v>235</v>
      </c>
      <c r="Q703" s="180" t="s">
        <v>12</v>
      </c>
      <c r="R703" s="184">
        <v>8024.64</v>
      </c>
      <c r="S703" s="184">
        <v>0</v>
      </c>
      <c r="T703" s="184">
        <v>6631</v>
      </c>
      <c r="U703" s="184">
        <v>8827.1</v>
      </c>
      <c r="V703" s="184"/>
      <c r="W703" s="256" t="s">
        <v>2897</v>
      </c>
      <c r="X703" s="257"/>
      <c r="Y703" s="258" t="s">
        <v>4354</v>
      </c>
      <c r="Z703" s="193" t="s">
        <v>57</v>
      </c>
    </row>
    <row r="704" spans="1:26" x14ac:dyDescent="0.25">
      <c r="A704" s="189">
        <v>41607</v>
      </c>
      <c r="B704" s="189" t="s">
        <v>3614</v>
      </c>
      <c r="C704" s="190" t="s">
        <v>57</v>
      </c>
      <c r="D704" s="253" t="s">
        <v>4229</v>
      </c>
      <c r="E704" s="190"/>
      <c r="F704" s="188"/>
      <c r="G704" s="188"/>
      <c r="H704" s="180" t="s">
        <v>2938</v>
      </c>
      <c r="I704" s="255" t="s">
        <v>4402</v>
      </c>
      <c r="J704" s="180"/>
      <c r="K704" s="180">
        <v>657838</v>
      </c>
      <c r="L704" s="188" t="s">
        <v>4403</v>
      </c>
      <c r="M704" s="180" t="s">
        <v>57</v>
      </c>
      <c r="N704" s="184"/>
      <c r="O704" s="191"/>
      <c r="P704" s="180" t="s">
        <v>67</v>
      </c>
      <c r="Q704" s="180" t="s">
        <v>14</v>
      </c>
      <c r="R704" s="184">
        <v>6503.45</v>
      </c>
      <c r="S704" s="184">
        <v>7150</v>
      </c>
      <c r="T704" s="184">
        <v>0</v>
      </c>
      <c r="U704" s="184">
        <v>7153.8</v>
      </c>
      <c r="V704" s="184"/>
      <c r="W704" s="256" t="s">
        <v>2897</v>
      </c>
      <c r="X704" s="257"/>
      <c r="Y704" s="258" t="s">
        <v>4354</v>
      </c>
      <c r="Z704" s="193">
        <v>0.99946881377729313</v>
      </c>
    </row>
    <row r="705" spans="1:26" x14ac:dyDescent="0.25">
      <c r="A705" s="189">
        <v>41612</v>
      </c>
      <c r="B705" s="189" t="s">
        <v>3614</v>
      </c>
      <c r="C705" s="190">
        <v>41719</v>
      </c>
      <c r="D705" s="253" t="s">
        <v>3195</v>
      </c>
      <c r="E705" s="190"/>
      <c r="F705" s="188"/>
      <c r="G705" s="188"/>
      <c r="H705" s="180" t="s">
        <v>2921</v>
      </c>
      <c r="I705" s="255" t="s">
        <v>4404</v>
      </c>
      <c r="J705" s="180"/>
      <c r="K705" s="180">
        <v>504872</v>
      </c>
      <c r="L705" s="188" t="s">
        <v>4405</v>
      </c>
      <c r="M705" s="180" t="s">
        <v>57</v>
      </c>
      <c r="N705" s="184"/>
      <c r="O705" s="191"/>
      <c r="P705" s="180" t="s">
        <v>79</v>
      </c>
      <c r="Q705" s="180" t="s">
        <v>12</v>
      </c>
      <c r="R705" s="184">
        <v>73391.97</v>
      </c>
      <c r="S705" s="184">
        <v>109220</v>
      </c>
      <c r="T705" s="184">
        <v>60646</v>
      </c>
      <c r="U705" s="184">
        <v>109218.97</v>
      </c>
      <c r="V705" s="184"/>
      <c r="W705" s="256" t="s">
        <v>2897</v>
      </c>
      <c r="X705" s="257"/>
      <c r="Y705" s="258" t="s">
        <v>4406</v>
      </c>
      <c r="Z705" s="193">
        <v>1.0000094305961684</v>
      </c>
    </row>
    <row r="706" spans="1:26" x14ac:dyDescent="0.25">
      <c r="A706" s="189">
        <v>41613</v>
      </c>
      <c r="B706" s="189" t="s">
        <v>3614</v>
      </c>
      <c r="C706" s="190">
        <v>41618</v>
      </c>
      <c r="D706" s="253" t="s">
        <v>4337</v>
      </c>
      <c r="E706" s="190"/>
      <c r="F706" s="188"/>
      <c r="G706" s="188"/>
      <c r="H706" s="180" t="s">
        <v>2921</v>
      </c>
      <c r="I706" s="255" t="s">
        <v>4407</v>
      </c>
      <c r="J706" s="180"/>
      <c r="K706" s="180">
        <v>389795</v>
      </c>
      <c r="L706" s="188" t="s">
        <v>4408</v>
      </c>
      <c r="M706" s="180" t="s">
        <v>57</v>
      </c>
      <c r="N706" s="184"/>
      <c r="O706" s="191"/>
      <c r="P706" s="180" t="s">
        <v>67</v>
      </c>
      <c r="Q706" s="180" t="s">
        <v>14</v>
      </c>
      <c r="R706" s="184">
        <v>6454.56</v>
      </c>
      <c r="S706" s="184">
        <v>188370</v>
      </c>
      <c r="T706" s="184">
        <v>5333.6</v>
      </c>
      <c r="U706" s="184">
        <v>199154.89</v>
      </c>
      <c r="V706" s="184"/>
      <c r="W706" s="256" t="s">
        <v>2897</v>
      </c>
      <c r="X706" s="257"/>
      <c r="Y706" s="258" t="s">
        <v>4406</v>
      </c>
      <c r="Z706" s="193">
        <v>0.94584672261876168</v>
      </c>
    </row>
    <row r="707" spans="1:26" x14ac:dyDescent="0.25">
      <c r="A707" s="189">
        <v>41613</v>
      </c>
      <c r="B707" s="189" t="s">
        <v>3614</v>
      </c>
      <c r="C707" s="190">
        <v>41765</v>
      </c>
      <c r="D707" s="253" t="s">
        <v>4409</v>
      </c>
      <c r="E707" s="190">
        <v>41941</v>
      </c>
      <c r="F707" s="188"/>
      <c r="G707" s="188"/>
      <c r="H707" s="180" t="s">
        <v>2921</v>
      </c>
      <c r="I707" s="255" t="s">
        <v>4410</v>
      </c>
      <c r="J707" s="180"/>
      <c r="K707" s="180">
        <v>473658</v>
      </c>
      <c r="L707" s="188" t="s">
        <v>4411</v>
      </c>
      <c r="M707" s="180" t="s">
        <v>57</v>
      </c>
      <c r="N707" s="184"/>
      <c r="O707" s="191"/>
      <c r="P707" s="180" t="s">
        <v>79</v>
      </c>
      <c r="Q707" s="180" t="s">
        <v>12</v>
      </c>
      <c r="R707" s="184">
        <v>5868.04</v>
      </c>
      <c r="S707" s="184">
        <v>42220</v>
      </c>
      <c r="T707" s="184">
        <v>4848.9399999999996</v>
      </c>
      <c r="U707" s="184">
        <v>115160.13</v>
      </c>
      <c r="V707" s="184">
        <v>115160.13</v>
      </c>
      <c r="W707" s="256" t="s">
        <v>2897</v>
      </c>
      <c r="X707" s="257"/>
      <c r="Y707" s="258" t="s">
        <v>4406</v>
      </c>
      <c r="Z707" s="193">
        <v>0.36661994042556217</v>
      </c>
    </row>
    <row r="708" spans="1:26" x14ac:dyDescent="0.25">
      <c r="A708" s="189">
        <v>41613</v>
      </c>
      <c r="B708" s="189" t="s">
        <v>3614</v>
      </c>
      <c r="C708" s="190" t="s">
        <v>3127</v>
      </c>
      <c r="D708" s="253" t="s">
        <v>3127</v>
      </c>
      <c r="E708" s="190"/>
      <c r="F708" s="188"/>
      <c r="G708" s="188"/>
      <c r="H708" s="180" t="s">
        <v>2921</v>
      </c>
      <c r="I708" s="255" t="s">
        <v>4412</v>
      </c>
      <c r="J708" s="180"/>
      <c r="K708" s="180">
        <v>446887</v>
      </c>
      <c r="L708" s="188" t="s">
        <v>4413</v>
      </c>
      <c r="M708" s="180" t="s">
        <v>57</v>
      </c>
      <c r="N708" s="184"/>
      <c r="O708" s="191"/>
      <c r="P708" s="180" t="s">
        <v>79</v>
      </c>
      <c r="Q708" s="180" t="s">
        <v>12</v>
      </c>
      <c r="R708" s="184">
        <v>70807.05</v>
      </c>
      <c r="S708" s="184">
        <v>53740</v>
      </c>
      <c r="T708" s="184">
        <v>58510</v>
      </c>
      <c r="U708" s="184">
        <v>106535.05</v>
      </c>
      <c r="V708" s="184"/>
      <c r="W708" s="256" t="s">
        <v>2903</v>
      </c>
      <c r="X708" s="257"/>
      <c r="Y708" s="258" t="s">
        <v>4406</v>
      </c>
      <c r="Z708" s="193">
        <v>0.50443492540717816</v>
      </c>
    </row>
    <row r="709" spans="1:26" x14ac:dyDescent="0.25">
      <c r="A709" s="189">
        <v>41613</v>
      </c>
      <c r="B709" s="189" t="s">
        <v>3614</v>
      </c>
      <c r="C709" s="190">
        <v>41620</v>
      </c>
      <c r="D709" s="253" t="s">
        <v>4337</v>
      </c>
      <c r="E709" s="190"/>
      <c r="F709" s="188"/>
      <c r="G709" s="188"/>
      <c r="H709" s="180" t="s">
        <v>2921</v>
      </c>
      <c r="I709" s="255" t="s">
        <v>4414</v>
      </c>
      <c r="J709" s="180"/>
      <c r="K709" s="180">
        <v>589381</v>
      </c>
      <c r="L709" s="188" t="s">
        <v>4415</v>
      </c>
      <c r="M709" s="180" t="s">
        <v>57</v>
      </c>
      <c r="N709" s="184"/>
      <c r="O709" s="191"/>
      <c r="P709" s="180" t="s">
        <v>64</v>
      </c>
      <c r="Q709" s="180" t="s">
        <v>12</v>
      </c>
      <c r="R709" s="184">
        <v>61439.12</v>
      </c>
      <c r="S709" s="184">
        <v>0</v>
      </c>
      <c r="T709" s="184">
        <v>50769</v>
      </c>
      <c r="U709" s="184">
        <v>76573.33</v>
      </c>
      <c r="V709" s="184"/>
      <c r="W709" s="256" t="s">
        <v>2897</v>
      </c>
      <c r="X709" s="257"/>
      <c r="Y709" s="258" t="s">
        <v>4406</v>
      </c>
      <c r="Z709" s="193" t="s">
        <v>57</v>
      </c>
    </row>
    <row r="710" spans="1:26" x14ac:dyDescent="0.25">
      <c r="A710" s="189">
        <v>41613</v>
      </c>
      <c r="B710" s="189" t="s">
        <v>3614</v>
      </c>
      <c r="C710" s="190">
        <v>41620</v>
      </c>
      <c r="D710" s="253" t="s">
        <v>4337</v>
      </c>
      <c r="E710" s="190"/>
      <c r="F710" s="188"/>
      <c r="G710" s="188"/>
      <c r="H710" s="180" t="s">
        <v>2921</v>
      </c>
      <c r="I710" s="255" t="s">
        <v>4416</v>
      </c>
      <c r="J710" s="180"/>
      <c r="K710" s="180">
        <v>592062</v>
      </c>
      <c r="L710" s="188" t="s">
        <v>4417</v>
      </c>
      <c r="M710" s="180" t="s">
        <v>57</v>
      </c>
      <c r="N710" s="184"/>
      <c r="O710" s="191"/>
      <c r="P710" s="180" t="s">
        <v>64</v>
      </c>
      <c r="Q710" s="180" t="s">
        <v>12</v>
      </c>
      <c r="R710" s="184">
        <v>58617</v>
      </c>
      <c r="S710" s="184">
        <v>0</v>
      </c>
      <c r="T710" s="184">
        <v>48437</v>
      </c>
      <c r="U710" s="184">
        <v>73469</v>
      </c>
      <c r="V710" s="184"/>
      <c r="W710" s="256" t="s">
        <v>2897</v>
      </c>
      <c r="X710" s="257"/>
      <c r="Y710" s="258" t="s">
        <v>4406</v>
      </c>
      <c r="Z710" s="193" t="s">
        <v>57</v>
      </c>
    </row>
    <row r="711" spans="1:26" x14ac:dyDescent="0.25">
      <c r="A711" s="189">
        <v>41613</v>
      </c>
      <c r="B711" s="189" t="s">
        <v>3614</v>
      </c>
      <c r="C711" s="190" t="s">
        <v>57</v>
      </c>
      <c r="D711" s="253" t="s">
        <v>4337</v>
      </c>
      <c r="E711" s="190"/>
      <c r="F711" s="188"/>
      <c r="G711" s="188"/>
      <c r="H711" s="180" t="s">
        <v>2938</v>
      </c>
      <c r="I711" s="255" t="s">
        <v>4418</v>
      </c>
      <c r="J711" s="180"/>
      <c r="K711" s="180">
        <v>303778</v>
      </c>
      <c r="L711" s="188" t="s">
        <v>4419</v>
      </c>
      <c r="M711" s="180" t="s">
        <v>57</v>
      </c>
      <c r="N711" s="184"/>
      <c r="O711" s="191"/>
      <c r="P711" s="180" t="s">
        <v>129</v>
      </c>
      <c r="Q711" s="180" t="s">
        <v>13</v>
      </c>
      <c r="R711" s="184">
        <v>4840.68</v>
      </c>
      <c r="S711" s="184">
        <v>13190</v>
      </c>
      <c r="T711" s="184">
        <v>31885</v>
      </c>
      <c r="U711" s="184">
        <v>42444.9</v>
      </c>
      <c r="V711" s="184"/>
      <c r="W711" s="256" t="s">
        <v>2897</v>
      </c>
      <c r="X711" s="257"/>
      <c r="Y711" s="258" t="s">
        <v>4406</v>
      </c>
      <c r="Z711" s="193">
        <v>0.31075582696625509</v>
      </c>
    </row>
    <row r="712" spans="1:26" x14ac:dyDescent="0.25">
      <c r="A712" s="189">
        <v>41613</v>
      </c>
      <c r="B712" s="189" t="s">
        <v>3614</v>
      </c>
      <c r="C712" s="190" t="s">
        <v>57</v>
      </c>
      <c r="D712" s="253" t="s">
        <v>4337</v>
      </c>
      <c r="E712" s="190"/>
      <c r="F712" s="188"/>
      <c r="G712" s="188"/>
      <c r="H712" s="180" t="s">
        <v>2938</v>
      </c>
      <c r="I712" s="255" t="s">
        <v>4420</v>
      </c>
      <c r="J712" s="180"/>
      <c r="K712" s="180">
        <v>648506</v>
      </c>
      <c r="L712" s="188" t="s">
        <v>4421</v>
      </c>
      <c r="M712" s="180" t="s">
        <v>57</v>
      </c>
      <c r="N712" s="184"/>
      <c r="O712" s="191"/>
      <c r="P712" s="180" t="s">
        <v>60</v>
      </c>
      <c r="Q712" s="180" t="s">
        <v>12</v>
      </c>
      <c r="R712" s="184">
        <v>34054.18</v>
      </c>
      <c r="S712" s="184">
        <v>2320</v>
      </c>
      <c r="T712" s="184">
        <v>28140</v>
      </c>
      <c r="U712" s="184">
        <v>37459.599999999999</v>
      </c>
      <c r="V712" s="184"/>
      <c r="W712" s="256" t="s">
        <v>2897</v>
      </c>
      <c r="X712" s="257"/>
      <c r="Y712" s="258" t="s">
        <v>4406</v>
      </c>
      <c r="Z712" s="193">
        <v>6.1933389571698576E-2</v>
      </c>
    </row>
    <row r="713" spans="1:26" x14ac:dyDescent="0.25">
      <c r="A713" s="189">
        <v>41613</v>
      </c>
      <c r="B713" s="189" t="s">
        <v>3614</v>
      </c>
      <c r="C713" s="190" t="s">
        <v>57</v>
      </c>
      <c r="D713" s="253" t="s">
        <v>4337</v>
      </c>
      <c r="E713" s="190"/>
      <c r="F713" s="188"/>
      <c r="G713" s="188"/>
      <c r="H713" s="180" t="s">
        <v>2938</v>
      </c>
      <c r="I713" s="255" t="s">
        <v>4422</v>
      </c>
      <c r="J713" s="180"/>
      <c r="K713" s="180">
        <v>668030</v>
      </c>
      <c r="L713" s="188" t="s">
        <v>4423</v>
      </c>
      <c r="M713" s="180" t="s">
        <v>57</v>
      </c>
      <c r="N713" s="184"/>
      <c r="O713" s="191"/>
      <c r="P713" s="180" t="s">
        <v>64</v>
      </c>
      <c r="Q713" s="180" t="s">
        <v>12</v>
      </c>
      <c r="R713" s="184">
        <v>28416</v>
      </c>
      <c r="S713" s="184">
        <v>0</v>
      </c>
      <c r="T713" s="184">
        <v>23481</v>
      </c>
      <c r="U713" s="184">
        <v>36507.9</v>
      </c>
      <c r="V713" s="184"/>
      <c r="W713" s="256" t="s">
        <v>2897</v>
      </c>
      <c r="X713" s="257"/>
      <c r="Y713" s="258" t="s">
        <v>4406</v>
      </c>
      <c r="Z713" s="193" t="s">
        <v>57</v>
      </c>
    </row>
    <row r="714" spans="1:26" x14ac:dyDescent="0.25">
      <c r="A714" s="189">
        <v>41613</v>
      </c>
      <c r="B714" s="189" t="s">
        <v>3614</v>
      </c>
      <c r="C714" s="190" t="s">
        <v>57</v>
      </c>
      <c r="D714" s="253" t="s">
        <v>4337</v>
      </c>
      <c r="E714" s="190"/>
      <c r="F714" s="188"/>
      <c r="G714" s="188"/>
      <c r="H714" s="180" t="s">
        <v>2938</v>
      </c>
      <c r="I714" s="255" t="s">
        <v>4424</v>
      </c>
      <c r="J714" s="180"/>
      <c r="K714" s="180">
        <v>646226</v>
      </c>
      <c r="L714" s="188" t="s">
        <v>4425</v>
      </c>
      <c r="M714" s="180" t="s">
        <v>57</v>
      </c>
      <c r="N714" s="184"/>
      <c r="O714" s="191"/>
      <c r="P714" s="180" t="s">
        <v>79</v>
      </c>
      <c r="Q714" s="180" t="s">
        <v>12</v>
      </c>
      <c r="R714" s="184">
        <v>29558.400000000001</v>
      </c>
      <c r="S714" s="184">
        <v>0</v>
      </c>
      <c r="T714" s="184">
        <v>24425</v>
      </c>
      <c r="U714" s="184">
        <v>32514.240000000002</v>
      </c>
      <c r="V714" s="184"/>
      <c r="W714" s="256" t="s">
        <v>2897</v>
      </c>
      <c r="X714" s="257"/>
      <c r="Y714" s="258" t="s">
        <v>4406</v>
      </c>
      <c r="Z714" s="193" t="s">
        <v>57</v>
      </c>
    </row>
    <row r="715" spans="1:26" x14ac:dyDescent="0.25">
      <c r="A715" s="189">
        <v>41613</v>
      </c>
      <c r="B715" s="189" t="s">
        <v>3614</v>
      </c>
      <c r="C715" s="190" t="s">
        <v>57</v>
      </c>
      <c r="D715" s="253" t="s">
        <v>4337</v>
      </c>
      <c r="E715" s="190"/>
      <c r="F715" s="188"/>
      <c r="G715" s="188"/>
      <c r="H715" s="180" t="s">
        <v>2938</v>
      </c>
      <c r="I715" s="255" t="s">
        <v>4426</v>
      </c>
      <c r="J715" s="180"/>
      <c r="K715" s="180">
        <v>674353</v>
      </c>
      <c r="L715" s="188" t="s">
        <v>4427</v>
      </c>
      <c r="M715" s="180" t="s">
        <v>57</v>
      </c>
      <c r="N715" s="184"/>
      <c r="O715" s="191"/>
      <c r="P715" s="180" t="s">
        <v>64</v>
      </c>
      <c r="Q715" s="180" t="s">
        <v>12</v>
      </c>
      <c r="R715" s="184">
        <v>24329.26</v>
      </c>
      <c r="S715" s="184">
        <v>0</v>
      </c>
      <c r="T715" s="184">
        <v>20104</v>
      </c>
      <c r="U715" s="184">
        <v>26762.18</v>
      </c>
      <c r="V715" s="184"/>
      <c r="W715" s="256" t="s">
        <v>2897</v>
      </c>
      <c r="X715" s="257"/>
      <c r="Y715" s="258" t="s">
        <v>4406</v>
      </c>
      <c r="Z715" s="193" t="s">
        <v>57</v>
      </c>
    </row>
    <row r="716" spans="1:26" x14ac:dyDescent="0.25">
      <c r="A716" s="189">
        <v>41613</v>
      </c>
      <c r="B716" s="189" t="s">
        <v>3614</v>
      </c>
      <c r="C716" s="190" t="s">
        <v>57</v>
      </c>
      <c r="D716" s="253" t="s">
        <v>4337</v>
      </c>
      <c r="E716" s="190"/>
      <c r="F716" s="188"/>
      <c r="G716" s="188"/>
      <c r="H716" s="180" t="s">
        <v>2938</v>
      </c>
      <c r="I716" s="255" t="s">
        <v>4428</v>
      </c>
      <c r="J716" s="180"/>
      <c r="K716" s="180">
        <v>659712</v>
      </c>
      <c r="L716" s="188" t="s">
        <v>4429</v>
      </c>
      <c r="M716" s="180" t="s">
        <v>57</v>
      </c>
      <c r="N716" s="184"/>
      <c r="O716" s="191"/>
      <c r="P716" s="180" t="s">
        <v>235</v>
      </c>
      <c r="Q716" s="180" t="s">
        <v>12</v>
      </c>
      <c r="R716" s="184">
        <v>22126.75</v>
      </c>
      <c r="S716" s="184">
        <v>0</v>
      </c>
      <c r="T716" s="184">
        <v>18284</v>
      </c>
      <c r="U716" s="184">
        <v>24339.42</v>
      </c>
      <c r="V716" s="184"/>
      <c r="W716" s="256" t="s">
        <v>2897</v>
      </c>
      <c r="X716" s="257"/>
      <c r="Y716" s="258" t="s">
        <v>4406</v>
      </c>
      <c r="Z716" s="193" t="s">
        <v>57</v>
      </c>
    </row>
    <row r="717" spans="1:26" x14ac:dyDescent="0.25">
      <c r="A717" s="189">
        <v>41613</v>
      </c>
      <c r="B717" s="189" t="s">
        <v>3614</v>
      </c>
      <c r="C717" s="190" t="s">
        <v>57</v>
      </c>
      <c r="D717" s="253" t="s">
        <v>4337</v>
      </c>
      <c r="E717" s="190"/>
      <c r="F717" s="188"/>
      <c r="G717" s="188"/>
      <c r="H717" s="180" t="s">
        <v>2938</v>
      </c>
      <c r="I717" s="255" t="s">
        <v>4430</v>
      </c>
      <c r="J717" s="180"/>
      <c r="K717" s="180">
        <v>667174</v>
      </c>
      <c r="L717" s="188" t="s">
        <v>4431</v>
      </c>
      <c r="M717" s="180" t="s">
        <v>57</v>
      </c>
      <c r="N717" s="184"/>
      <c r="O717" s="191"/>
      <c r="P717" s="180" t="s">
        <v>129</v>
      </c>
      <c r="Q717" s="180" t="s">
        <v>13</v>
      </c>
      <c r="R717" s="184">
        <v>10837.07</v>
      </c>
      <c r="S717" s="184">
        <v>6260</v>
      </c>
      <c r="T717" s="184">
        <v>8955</v>
      </c>
      <c r="U717" s="184">
        <v>11920.78</v>
      </c>
      <c r="V717" s="184"/>
      <c r="W717" s="256" t="s">
        <v>2897</v>
      </c>
      <c r="X717" s="257"/>
      <c r="Y717" s="258" t="s">
        <v>4406</v>
      </c>
      <c r="Z717" s="193">
        <v>0.52513342247738815</v>
      </c>
    </row>
    <row r="718" spans="1:26" x14ac:dyDescent="0.25">
      <c r="A718" s="189">
        <v>41613</v>
      </c>
      <c r="B718" s="189" t="s">
        <v>3614</v>
      </c>
      <c r="C718" s="190" t="s">
        <v>57</v>
      </c>
      <c r="D718" s="253" t="s">
        <v>4337</v>
      </c>
      <c r="E718" s="190"/>
      <c r="F718" s="188"/>
      <c r="G718" s="188"/>
      <c r="H718" s="180" t="s">
        <v>2938</v>
      </c>
      <c r="I718" s="255" t="s">
        <v>4432</v>
      </c>
      <c r="J718" s="180"/>
      <c r="K718" s="180">
        <v>490339</v>
      </c>
      <c r="L718" s="188" t="s">
        <v>4433</v>
      </c>
      <c r="M718" s="180" t="s">
        <v>57</v>
      </c>
      <c r="N718" s="184"/>
      <c r="O718" s="191"/>
      <c r="P718" s="180" t="s">
        <v>106</v>
      </c>
      <c r="Q718" s="180" t="s">
        <v>14</v>
      </c>
      <c r="R718" s="184">
        <v>8056.1</v>
      </c>
      <c r="S718" s="184">
        <v>0</v>
      </c>
      <c r="T718" s="184">
        <v>6657</v>
      </c>
      <c r="U718" s="184">
        <v>8861.7099999999991</v>
      </c>
      <c r="V718" s="184"/>
      <c r="W718" s="256" t="s">
        <v>2897</v>
      </c>
      <c r="X718" s="257"/>
      <c r="Y718" s="258" t="s">
        <v>4406</v>
      </c>
      <c r="Z718" s="193" t="s">
        <v>57</v>
      </c>
    </row>
    <row r="719" spans="1:26" x14ac:dyDescent="0.25">
      <c r="A719" s="189">
        <v>41619</v>
      </c>
      <c r="B719" s="189" t="s">
        <v>3614</v>
      </c>
      <c r="C719" s="190" t="s">
        <v>57</v>
      </c>
      <c r="D719" s="253" t="s">
        <v>4337</v>
      </c>
      <c r="E719" s="190"/>
      <c r="F719" s="188"/>
      <c r="G719" s="188"/>
      <c r="H719" s="180" t="s">
        <v>2938</v>
      </c>
      <c r="I719" s="255" t="s">
        <v>4434</v>
      </c>
      <c r="J719" s="180"/>
      <c r="K719" s="180">
        <v>639091</v>
      </c>
      <c r="L719" s="188" t="s">
        <v>4435</v>
      </c>
      <c r="M719" s="180" t="s">
        <v>57</v>
      </c>
      <c r="N719" s="184"/>
      <c r="O719" s="191"/>
      <c r="P719" s="180" t="s">
        <v>87</v>
      </c>
      <c r="Q719" s="180" t="s">
        <v>15</v>
      </c>
      <c r="R719" s="184">
        <v>19309.47</v>
      </c>
      <c r="S719" s="184">
        <v>0</v>
      </c>
      <c r="T719" s="184">
        <v>15956</v>
      </c>
      <c r="U719" s="184">
        <v>25040.92</v>
      </c>
      <c r="V719" s="184"/>
      <c r="W719" s="256" t="s">
        <v>2897</v>
      </c>
      <c r="X719" s="257"/>
      <c r="Y719" s="258" t="s">
        <v>4406</v>
      </c>
      <c r="Z719" s="193" t="s">
        <v>57</v>
      </c>
    </row>
    <row r="720" spans="1:26" x14ac:dyDescent="0.25">
      <c r="A720" s="189">
        <v>41619</v>
      </c>
      <c r="B720" s="189" t="s">
        <v>3614</v>
      </c>
      <c r="C720" s="190" t="s">
        <v>57</v>
      </c>
      <c r="D720" s="253" t="s">
        <v>4337</v>
      </c>
      <c r="E720" s="190"/>
      <c r="F720" s="188"/>
      <c r="G720" s="188"/>
      <c r="H720" s="180" t="s">
        <v>2938</v>
      </c>
      <c r="I720" s="255" t="s">
        <v>4436</v>
      </c>
      <c r="J720" s="180"/>
      <c r="K720" s="180">
        <v>633441</v>
      </c>
      <c r="L720" s="188" t="s">
        <v>4437</v>
      </c>
      <c r="M720" s="180" t="s">
        <v>57</v>
      </c>
      <c r="N720" s="184"/>
      <c r="O720" s="191"/>
      <c r="P720" s="180" t="s">
        <v>430</v>
      </c>
      <c r="Q720" s="180" t="s">
        <v>16</v>
      </c>
      <c r="R720" s="184">
        <v>4250.12</v>
      </c>
      <c r="S720" s="184">
        <v>17510</v>
      </c>
      <c r="T720" s="184">
        <v>13153.59</v>
      </c>
      <c r="U720" s="184">
        <v>17509.89</v>
      </c>
      <c r="V720" s="184"/>
      <c r="W720" s="256" t="s">
        <v>2897</v>
      </c>
      <c r="X720" s="257"/>
      <c r="Y720" s="258" t="s">
        <v>4406</v>
      </c>
      <c r="Z720" s="193">
        <v>1.0000062821639657</v>
      </c>
    </row>
    <row r="721" spans="1:26" x14ac:dyDescent="0.25">
      <c r="A721" s="189">
        <v>41620</v>
      </c>
      <c r="B721" s="189" t="s">
        <v>3614</v>
      </c>
      <c r="C721" s="190" t="s">
        <v>57</v>
      </c>
      <c r="D721" s="253" t="s">
        <v>4337</v>
      </c>
      <c r="E721" s="190"/>
      <c r="F721" s="188"/>
      <c r="G721" s="188"/>
      <c r="H721" s="180" t="s">
        <v>2938</v>
      </c>
      <c r="I721" s="255" t="s">
        <v>4438</v>
      </c>
      <c r="J721" s="180"/>
      <c r="K721" s="180">
        <v>432674</v>
      </c>
      <c r="L721" s="188" t="s">
        <v>4439</v>
      </c>
      <c r="M721" s="180" t="s">
        <v>57</v>
      </c>
      <c r="N721" s="184"/>
      <c r="O721" s="191"/>
      <c r="P721" s="180" t="s">
        <v>60</v>
      </c>
      <c r="Q721" s="180" t="s">
        <v>12</v>
      </c>
      <c r="R721" s="184">
        <v>27307.49</v>
      </c>
      <c r="S721" s="184">
        <v>0</v>
      </c>
      <c r="T721" s="184">
        <v>22565</v>
      </c>
      <c r="U721" s="184">
        <v>42879.63</v>
      </c>
      <c r="V721" s="184"/>
      <c r="W721" s="256" t="s">
        <v>2897</v>
      </c>
      <c r="X721" s="257"/>
      <c r="Y721" s="258" t="s">
        <v>4406</v>
      </c>
      <c r="Z721" s="193" t="s">
        <v>57</v>
      </c>
    </row>
    <row r="722" spans="1:26" x14ac:dyDescent="0.25">
      <c r="A722" s="189">
        <v>41620</v>
      </c>
      <c r="B722" s="189" t="s">
        <v>3614</v>
      </c>
      <c r="C722" s="190" t="s">
        <v>57</v>
      </c>
      <c r="D722" s="253" t="s">
        <v>4337</v>
      </c>
      <c r="E722" s="190"/>
      <c r="F722" s="188"/>
      <c r="G722" s="188"/>
      <c r="H722" s="180" t="s">
        <v>2938</v>
      </c>
      <c r="I722" s="255" t="s">
        <v>4440</v>
      </c>
      <c r="J722" s="180"/>
      <c r="K722" s="180">
        <v>525126</v>
      </c>
      <c r="L722" s="188" t="s">
        <v>4441</v>
      </c>
      <c r="M722" s="180" t="s">
        <v>57</v>
      </c>
      <c r="N722" s="184"/>
      <c r="O722" s="191"/>
      <c r="P722" s="180" t="s">
        <v>133</v>
      </c>
      <c r="Q722" s="180" t="s">
        <v>13</v>
      </c>
      <c r="R722" s="184">
        <v>24545.88</v>
      </c>
      <c r="S722" s="184">
        <v>0</v>
      </c>
      <c r="T722" s="184">
        <v>20283</v>
      </c>
      <c r="U722" s="184">
        <v>35990.769999999997</v>
      </c>
      <c r="V722" s="184"/>
      <c r="W722" s="256" t="s">
        <v>2897</v>
      </c>
      <c r="X722" s="257"/>
      <c r="Y722" s="258" t="s">
        <v>4406</v>
      </c>
      <c r="Z722" s="193" t="s">
        <v>57</v>
      </c>
    </row>
    <row r="723" spans="1:26" x14ac:dyDescent="0.25">
      <c r="A723" s="189">
        <v>41620</v>
      </c>
      <c r="B723" s="189" t="s">
        <v>3614</v>
      </c>
      <c r="C723" s="190" t="s">
        <v>57</v>
      </c>
      <c r="D723" s="253" t="s">
        <v>4337</v>
      </c>
      <c r="E723" s="190"/>
      <c r="F723" s="188"/>
      <c r="G723" s="188"/>
      <c r="H723" s="180" t="s">
        <v>2938</v>
      </c>
      <c r="I723" s="255" t="s">
        <v>4442</v>
      </c>
      <c r="J723" s="180"/>
      <c r="K723" s="180">
        <v>556493</v>
      </c>
      <c r="L723" s="188" t="s">
        <v>4443</v>
      </c>
      <c r="M723" s="180" t="s">
        <v>57</v>
      </c>
      <c r="N723" s="184"/>
      <c r="O723" s="191"/>
      <c r="P723" s="180" t="s">
        <v>235</v>
      </c>
      <c r="Q723" s="180" t="s">
        <v>12</v>
      </c>
      <c r="R723" s="184">
        <v>15434.51</v>
      </c>
      <c r="S723" s="184">
        <v>0</v>
      </c>
      <c r="T723" s="184">
        <v>12754</v>
      </c>
      <c r="U723" s="184">
        <v>16977.96</v>
      </c>
      <c r="V723" s="184"/>
      <c r="W723" s="256" t="s">
        <v>2897</v>
      </c>
      <c r="X723" s="257"/>
      <c r="Y723" s="258" t="s">
        <v>4406</v>
      </c>
      <c r="Z723" s="193" t="s">
        <v>57</v>
      </c>
    </row>
    <row r="724" spans="1:26" x14ac:dyDescent="0.25">
      <c r="A724" s="189">
        <v>41620</v>
      </c>
      <c r="B724" s="189" t="s">
        <v>3614</v>
      </c>
      <c r="C724" s="190" t="s">
        <v>57</v>
      </c>
      <c r="D724" s="253" t="s">
        <v>4337</v>
      </c>
      <c r="E724" s="190"/>
      <c r="F724" s="188"/>
      <c r="G724" s="188"/>
      <c r="H724" s="180" t="s">
        <v>2938</v>
      </c>
      <c r="I724" s="255" t="s">
        <v>4444</v>
      </c>
      <c r="J724" s="180"/>
      <c r="K724" s="180">
        <v>652892</v>
      </c>
      <c r="L724" s="188" t="s">
        <v>4445</v>
      </c>
      <c r="M724" s="180" t="s">
        <v>57</v>
      </c>
      <c r="N724" s="184"/>
      <c r="O724" s="191"/>
      <c r="P724" s="180" t="s">
        <v>106</v>
      </c>
      <c r="Q724" s="180" t="s">
        <v>14</v>
      </c>
      <c r="R724" s="184">
        <v>12038.77</v>
      </c>
      <c r="S724" s="184">
        <v>12830</v>
      </c>
      <c r="T724" s="184">
        <v>9948</v>
      </c>
      <c r="U724" s="184">
        <v>13242.65</v>
      </c>
      <c r="V724" s="184"/>
      <c r="W724" s="256" t="s">
        <v>2897</v>
      </c>
      <c r="X724" s="257"/>
      <c r="Y724" s="258" t="s">
        <v>4406</v>
      </c>
      <c r="Z724" s="193">
        <v>0.96883931841436577</v>
      </c>
    </row>
    <row r="725" spans="1:26" x14ac:dyDescent="0.25">
      <c r="A725" s="189">
        <v>41620</v>
      </c>
      <c r="B725" s="189" t="s">
        <v>3614</v>
      </c>
      <c r="C725" s="190" t="s">
        <v>57</v>
      </c>
      <c r="D725" s="253" t="s">
        <v>4337</v>
      </c>
      <c r="E725" s="190"/>
      <c r="F725" s="188"/>
      <c r="G725" s="188"/>
      <c r="H725" s="180" t="s">
        <v>2938</v>
      </c>
      <c r="I725" s="255" t="s">
        <v>4446</v>
      </c>
      <c r="J725" s="180"/>
      <c r="K725" s="180">
        <v>678217</v>
      </c>
      <c r="L725" s="188" t="s">
        <v>4447</v>
      </c>
      <c r="M725" s="180" t="s">
        <v>57</v>
      </c>
      <c r="N725" s="184"/>
      <c r="O725" s="191"/>
      <c r="P725" s="180" t="s">
        <v>129</v>
      </c>
      <c r="Q725" s="180" t="s">
        <v>13</v>
      </c>
      <c r="R725" s="184">
        <v>9250.5400000000009</v>
      </c>
      <c r="S725" s="184">
        <v>0</v>
      </c>
      <c r="T725" s="184">
        <v>7644</v>
      </c>
      <c r="U725" s="184">
        <v>10175.59</v>
      </c>
      <c r="V725" s="184"/>
      <c r="W725" s="256" t="s">
        <v>2897</v>
      </c>
      <c r="X725" s="257"/>
      <c r="Y725" s="258" t="s">
        <v>4406</v>
      </c>
      <c r="Z725" s="193" t="s">
        <v>57</v>
      </c>
    </row>
    <row r="726" spans="1:26" x14ac:dyDescent="0.25">
      <c r="A726" s="189">
        <v>41625</v>
      </c>
      <c r="B726" s="189" t="s">
        <v>3614</v>
      </c>
      <c r="C726" s="190">
        <v>41627</v>
      </c>
      <c r="D726" s="253" t="s">
        <v>4337</v>
      </c>
      <c r="E726" s="190"/>
      <c r="F726" s="188"/>
      <c r="G726" s="188"/>
      <c r="H726" s="180" t="s">
        <v>2921</v>
      </c>
      <c r="I726" s="255" t="s">
        <v>4448</v>
      </c>
      <c r="J726" s="180"/>
      <c r="K726" s="180">
        <v>336523</v>
      </c>
      <c r="L726" s="188" t="s">
        <v>4449</v>
      </c>
      <c r="M726" s="180" t="s">
        <v>57</v>
      </c>
      <c r="N726" s="184"/>
      <c r="O726" s="191"/>
      <c r="P726" s="180" t="s">
        <v>133</v>
      </c>
      <c r="Q726" s="180" t="s">
        <v>13</v>
      </c>
      <c r="R726" s="184">
        <v>4840.68</v>
      </c>
      <c r="S726" s="184">
        <v>50400</v>
      </c>
      <c r="T726" s="184">
        <v>110753</v>
      </c>
      <c r="U726" s="184">
        <v>181671.55</v>
      </c>
      <c r="V726" s="184"/>
      <c r="W726" s="256" t="s">
        <v>2897</v>
      </c>
      <c r="X726" s="257"/>
      <c r="Y726" s="258" t="s">
        <v>4406</v>
      </c>
      <c r="Z726" s="193">
        <v>0.27742373530693165</v>
      </c>
    </row>
    <row r="727" spans="1:26" x14ac:dyDescent="0.25">
      <c r="A727" s="189">
        <v>41625</v>
      </c>
      <c r="B727" s="189" t="s">
        <v>3614</v>
      </c>
      <c r="C727" s="190">
        <v>41659</v>
      </c>
      <c r="D727" s="253" t="s">
        <v>4332</v>
      </c>
      <c r="E727" s="190"/>
      <c r="F727" s="188"/>
      <c r="G727" s="188"/>
      <c r="H727" s="180" t="s">
        <v>2921</v>
      </c>
      <c r="I727" s="255" t="s">
        <v>4450</v>
      </c>
      <c r="J727" s="180"/>
      <c r="K727" s="180">
        <v>522576</v>
      </c>
      <c r="L727" s="188" t="s">
        <v>4451</v>
      </c>
      <c r="M727" s="180" t="s">
        <v>57</v>
      </c>
      <c r="N727" s="184"/>
      <c r="O727" s="191"/>
      <c r="P727" s="180" t="s">
        <v>67</v>
      </c>
      <c r="Q727" s="180" t="s">
        <v>14</v>
      </c>
      <c r="R727" s="184">
        <v>4852.78</v>
      </c>
      <c r="S727" s="184">
        <v>129970</v>
      </c>
      <c r="T727" s="184">
        <v>4010</v>
      </c>
      <c r="U727" s="184">
        <v>169313.67</v>
      </c>
      <c r="V727" s="184"/>
      <c r="W727" s="256" t="s">
        <v>2897</v>
      </c>
      <c r="X727" s="257"/>
      <c r="Y727" s="258" t="s">
        <v>4406</v>
      </c>
      <c r="Z727" s="193">
        <v>0.76762850867269006</v>
      </c>
    </row>
    <row r="728" spans="1:26" x14ac:dyDescent="0.25">
      <c r="A728" s="189">
        <v>41625</v>
      </c>
      <c r="B728" s="189" t="s">
        <v>3614</v>
      </c>
      <c r="C728" s="190">
        <v>41626</v>
      </c>
      <c r="D728" s="253" t="s">
        <v>4337</v>
      </c>
      <c r="E728" s="190">
        <v>41688</v>
      </c>
      <c r="F728" s="272"/>
      <c r="G728" s="188"/>
      <c r="H728" s="180" t="s">
        <v>2921</v>
      </c>
      <c r="I728" s="255" t="s">
        <v>4452</v>
      </c>
      <c r="J728" s="180"/>
      <c r="K728" s="180">
        <v>303761</v>
      </c>
      <c r="L728" s="188" t="s">
        <v>4453</v>
      </c>
      <c r="M728" s="180" t="s">
        <v>57</v>
      </c>
      <c r="N728" s="184"/>
      <c r="O728" s="191"/>
      <c r="P728" s="180" t="s">
        <v>235</v>
      </c>
      <c r="Q728" s="180" t="s">
        <v>12</v>
      </c>
      <c r="R728" s="184">
        <v>5841.6</v>
      </c>
      <c r="S728" s="184">
        <v>0</v>
      </c>
      <c r="T728" s="184">
        <v>32872</v>
      </c>
      <c r="U728" s="184">
        <v>95505</v>
      </c>
      <c r="V728" s="184"/>
      <c r="W728" s="256" t="s">
        <v>2897</v>
      </c>
      <c r="X728" s="257"/>
      <c r="Y728" s="258" t="s">
        <v>4406</v>
      </c>
      <c r="Z728" s="193" t="s">
        <v>57</v>
      </c>
    </row>
    <row r="729" spans="1:26" x14ac:dyDescent="0.25">
      <c r="A729" s="189">
        <v>41625</v>
      </c>
      <c r="B729" s="189" t="s">
        <v>3614</v>
      </c>
      <c r="C729" s="190" t="s">
        <v>57</v>
      </c>
      <c r="D729" s="253" t="s">
        <v>4337</v>
      </c>
      <c r="E729" s="190"/>
      <c r="F729" s="188"/>
      <c r="G729" s="188"/>
      <c r="H729" s="180" t="s">
        <v>2938</v>
      </c>
      <c r="I729" s="255" t="s">
        <v>4454</v>
      </c>
      <c r="J729" s="180"/>
      <c r="K729" s="180">
        <v>646215</v>
      </c>
      <c r="L729" s="188" t="s">
        <v>4455</v>
      </c>
      <c r="M729" s="180" t="s">
        <v>57</v>
      </c>
      <c r="N729" s="184"/>
      <c r="O729" s="191"/>
      <c r="P729" s="180" t="s">
        <v>87</v>
      </c>
      <c r="Q729" s="180" t="s">
        <v>15</v>
      </c>
      <c r="R729" s="184">
        <v>21528.92</v>
      </c>
      <c r="S729" s="184">
        <v>0</v>
      </c>
      <c r="T729" s="184">
        <v>17790</v>
      </c>
      <c r="U729" s="184">
        <v>26256.92</v>
      </c>
      <c r="V729" s="184"/>
      <c r="W729" s="256" t="s">
        <v>2897</v>
      </c>
      <c r="X729" s="257"/>
      <c r="Y729" s="258" t="s">
        <v>4406</v>
      </c>
      <c r="Z729" s="193" t="s">
        <v>57</v>
      </c>
    </row>
    <row r="730" spans="1:26" x14ac:dyDescent="0.25">
      <c r="A730" s="189">
        <v>41625</v>
      </c>
      <c r="B730" s="189" t="s">
        <v>3614</v>
      </c>
      <c r="C730" s="190" t="s">
        <v>57</v>
      </c>
      <c r="D730" s="253" t="s">
        <v>4337</v>
      </c>
      <c r="E730" s="190"/>
      <c r="F730" s="188"/>
      <c r="G730" s="188"/>
      <c r="H730" s="180" t="s">
        <v>2938</v>
      </c>
      <c r="I730" s="255" t="s">
        <v>4456</v>
      </c>
      <c r="J730" s="180"/>
      <c r="K730" s="180">
        <v>679091</v>
      </c>
      <c r="L730" s="188" t="s">
        <v>4457</v>
      </c>
      <c r="M730" s="180" t="s">
        <v>57</v>
      </c>
      <c r="N730" s="184"/>
      <c r="O730" s="191"/>
      <c r="P730" s="180" t="s">
        <v>129</v>
      </c>
      <c r="Q730" s="180" t="s">
        <v>13</v>
      </c>
      <c r="R730" s="184">
        <v>12928.25</v>
      </c>
      <c r="S730" s="184">
        <v>5870</v>
      </c>
      <c r="T730" s="184">
        <v>10683</v>
      </c>
      <c r="U730" s="184">
        <v>14221.07</v>
      </c>
      <c r="V730" s="184"/>
      <c r="W730" s="256" t="s">
        <v>2897</v>
      </c>
      <c r="X730" s="257"/>
      <c r="Y730" s="258" t="s">
        <v>4406</v>
      </c>
      <c r="Z730" s="193">
        <v>0.41276781564256415</v>
      </c>
    </row>
    <row r="731" spans="1:26" x14ac:dyDescent="0.25">
      <c r="A731" s="189">
        <v>41625</v>
      </c>
      <c r="B731" s="189" t="s">
        <v>3614</v>
      </c>
      <c r="C731" s="190" t="s">
        <v>57</v>
      </c>
      <c r="D731" s="253" t="s">
        <v>4337</v>
      </c>
      <c r="E731" s="190"/>
      <c r="F731" s="188"/>
      <c r="G731" s="188"/>
      <c r="H731" s="180" t="s">
        <v>2938</v>
      </c>
      <c r="I731" s="255" t="s">
        <v>4458</v>
      </c>
      <c r="J731" s="180"/>
      <c r="K731" s="180">
        <v>678049</v>
      </c>
      <c r="L731" s="188" t="s">
        <v>4459</v>
      </c>
      <c r="M731" s="180" t="s">
        <v>57</v>
      </c>
      <c r="N731" s="184"/>
      <c r="O731" s="191"/>
      <c r="P731" s="180" t="s">
        <v>129</v>
      </c>
      <c r="Q731" s="180" t="s">
        <v>13</v>
      </c>
      <c r="R731" s="184">
        <v>11807.63</v>
      </c>
      <c r="S731" s="184">
        <v>7330</v>
      </c>
      <c r="T731" s="184">
        <v>9757</v>
      </c>
      <c r="U731" s="184">
        <v>12988.39</v>
      </c>
      <c r="V731" s="184"/>
      <c r="W731" s="256" t="s">
        <v>2897</v>
      </c>
      <c r="X731" s="257"/>
      <c r="Y731" s="258" t="s">
        <v>4406</v>
      </c>
      <c r="Z731" s="193">
        <v>0.56435016195232823</v>
      </c>
    </row>
    <row r="732" spans="1:26" x14ac:dyDescent="0.25">
      <c r="A732" s="189">
        <v>41625</v>
      </c>
      <c r="B732" s="189" t="s">
        <v>3614</v>
      </c>
      <c r="C732" s="190" t="s">
        <v>57</v>
      </c>
      <c r="D732" s="253" t="s">
        <v>4337</v>
      </c>
      <c r="E732" s="190"/>
      <c r="F732" s="188"/>
      <c r="G732" s="188"/>
      <c r="H732" s="180" t="s">
        <v>2938</v>
      </c>
      <c r="I732" s="255" t="s">
        <v>4460</v>
      </c>
      <c r="J732" s="180"/>
      <c r="K732" s="180">
        <v>521773</v>
      </c>
      <c r="L732" s="188" t="s">
        <v>4461</v>
      </c>
      <c r="M732" s="180" t="s">
        <v>57</v>
      </c>
      <c r="N732" s="184"/>
      <c r="O732" s="191"/>
      <c r="P732" s="180" t="s">
        <v>64</v>
      </c>
      <c r="Q732" s="180" t="s">
        <v>12</v>
      </c>
      <c r="R732" s="184">
        <v>12631.75</v>
      </c>
      <c r="S732" s="184">
        <v>0</v>
      </c>
      <c r="T732" s="184">
        <v>10438</v>
      </c>
      <c r="U732" s="184">
        <v>12894.93</v>
      </c>
      <c r="V732" s="184"/>
      <c r="W732" s="256" t="s">
        <v>2897</v>
      </c>
      <c r="X732" s="257"/>
      <c r="Y732" s="258" t="s">
        <v>4406</v>
      </c>
      <c r="Z732" s="193" t="s">
        <v>57</v>
      </c>
    </row>
    <row r="733" spans="1:26" x14ac:dyDescent="0.25">
      <c r="A733" s="189">
        <v>41627</v>
      </c>
      <c r="B733" s="189" t="s">
        <v>3614</v>
      </c>
      <c r="C733" s="190" t="s">
        <v>57</v>
      </c>
      <c r="D733" s="253" t="s">
        <v>4337</v>
      </c>
      <c r="E733" s="190"/>
      <c r="F733" s="188"/>
      <c r="G733" s="188"/>
      <c r="H733" s="180" t="s">
        <v>2938</v>
      </c>
      <c r="I733" s="255" t="s">
        <v>4462</v>
      </c>
      <c r="J733" s="180"/>
      <c r="K733" s="180">
        <v>521819</v>
      </c>
      <c r="L733" s="188" t="s">
        <v>4463</v>
      </c>
      <c r="M733" s="180" t="s">
        <v>57</v>
      </c>
      <c r="N733" s="184"/>
      <c r="O733" s="191"/>
      <c r="P733" s="180" t="s">
        <v>430</v>
      </c>
      <c r="Q733" s="180" t="s">
        <v>16</v>
      </c>
      <c r="R733" s="184">
        <v>4250.12</v>
      </c>
      <c r="S733" s="184">
        <v>32890</v>
      </c>
      <c r="T733" s="184">
        <v>24707</v>
      </c>
      <c r="U733" s="184">
        <v>32889.64</v>
      </c>
      <c r="V733" s="184"/>
      <c r="W733" s="256" t="s">
        <v>2897</v>
      </c>
      <c r="X733" s="257"/>
      <c r="Y733" s="258" t="s">
        <v>4406</v>
      </c>
      <c r="Z733" s="193">
        <v>1.00001094569597</v>
      </c>
    </row>
    <row r="734" spans="1:26" x14ac:dyDescent="0.25">
      <c r="A734" s="189">
        <v>41627</v>
      </c>
      <c r="B734" s="189" t="s">
        <v>3614</v>
      </c>
      <c r="C734" s="190" t="s">
        <v>57</v>
      </c>
      <c r="D734" s="253" t="s">
        <v>4337</v>
      </c>
      <c r="E734" s="190"/>
      <c r="F734" s="188"/>
      <c r="G734" s="188"/>
      <c r="H734" s="180" t="s">
        <v>2938</v>
      </c>
      <c r="I734" s="255" t="s">
        <v>4464</v>
      </c>
      <c r="J734" s="180"/>
      <c r="K734" s="180">
        <v>684374</v>
      </c>
      <c r="L734" s="188" t="s">
        <v>4465</v>
      </c>
      <c r="M734" s="180" t="s">
        <v>57</v>
      </c>
      <c r="N734" s="184"/>
      <c r="O734" s="191"/>
      <c r="P734" s="180" t="s">
        <v>87</v>
      </c>
      <c r="Q734" s="180" t="s">
        <v>15</v>
      </c>
      <c r="R734" s="184">
        <v>18053.32</v>
      </c>
      <c r="S734" s="184">
        <v>0</v>
      </c>
      <c r="T734" s="184">
        <v>14918</v>
      </c>
      <c r="U734" s="184">
        <v>23662.45</v>
      </c>
      <c r="V734" s="184"/>
      <c r="W734" s="256" t="s">
        <v>2897</v>
      </c>
      <c r="X734" s="257"/>
      <c r="Y734" s="258" t="s">
        <v>4406</v>
      </c>
      <c r="Z734" s="193" t="s">
        <v>57</v>
      </c>
    </row>
    <row r="735" spans="1:26" x14ac:dyDescent="0.25">
      <c r="A735" s="189">
        <v>41627</v>
      </c>
      <c r="B735" s="189" t="s">
        <v>3614</v>
      </c>
      <c r="C735" s="190" t="s">
        <v>57</v>
      </c>
      <c r="D735" s="253" t="s">
        <v>4337</v>
      </c>
      <c r="E735" s="190"/>
      <c r="F735" s="188"/>
      <c r="G735" s="188"/>
      <c r="H735" s="180" t="s">
        <v>2938</v>
      </c>
      <c r="I735" s="255" t="s">
        <v>4466</v>
      </c>
      <c r="J735" s="180"/>
      <c r="K735" s="180">
        <v>695385</v>
      </c>
      <c r="L735" s="188" t="s">
        <v>4467</v>
      </c>
      <c r="M735" s="180" t="s">
        <v>57</v>
      </c>
      <c r="N735" s="184"/>
      <c r="O735" s="191"/>
      <c r="P735" s="180" t="s">
        <v>129</v>
      </c>
      <c r="Q735" s="180" t="s">
        <v>13</v>
      </c>
      <c r="R735" s="184">
        <v>12595.45</v>
      </c>
      <c r="S735" s="184">
        <v>5500</v>
      </c>
      <c r="T735" s="184">
        <v>10408</v>
      </c>
      <c r="U735" s="184">
        <v>13854.99</v>
      </c>
      <c r="V735" s="184"/>
      <c r="W735" s="256" t="s">
        <v>2897</v>
      </c>
      <c r="X735" s="257"/>
      <c r="Y735" s="258" t="s">
        <v>4406</v>
      </c>
      <c r="Z735" s="193">
        <v>0.39696888990897866</v>
      </c>
    </row>
    <row r="736" spans="1:26" x14ac:dyDescent="0.25">
      <c r="A736" s="189">
        <v>41627</v>
      </c>
      <c r="B736" s="189" t="s">
        <v>3614</v>
      </c>
      <c r="C736" s="190" t="s">
        <v>57</v>
      </c>
      <c r="D736" s="253" t="s">
        <v>4337</v>
      </c>
      <c r="E736" s="190"/>
      <c r="F736" s="188"/>
      <c r="G736" s="188"/>
      <c r="H736" s="180" t="s">
        <v>2938</v>
      </c>
      <c r="I736" s="255" t="s">
        <v>4468</v>
      </c>
      <c r="J736" s="180"/>
      <c r="K736" s="180">
        <v>686085</v>
      </c>
      <c r="L736" s="188" t="s">
        <v>4469</v>
      </c>
      <c r="M736" s="180" t="s">
        <v>57</v>
      </c>
      <c r="N736" s="184"/>
      <c r="O736" s="191"/>
      <c r="P736" s="180" t="s">
        <v>235</v>
      </c>
      <c r="Q736" s="180" t="s">
        <v>12</v>
      </c>
      <c r="R736" s="184">
        <v>4812.8500000000004</v>
      </c>
      <c r="S736" s="184">
        <v>0</v>
      </c>
      <c r="T736" s="184">
        <v>3977</v>
      </c>
      <c r="U736" s="184">
        <v>5294.13</v>
      </c>
      <c r="V736" s="184"/>
      <c r="W736" s="256" t="s">
        <v>2897</v>
      </c>
      <c r="X736" s="257"/>
      <c r="Y736" s="258" t="s">
        <v>4406</v>
      </c>
      <c r="Z736" s="193" t="s">
        <v>57</v>
      </c>
    </row>
    <row r="737" spans="1:26" x14ac:dyDescent="0.25">
      <c r="A737" s="189">
        <v>41627</v>
      </c>
      <c r="B737" s="189" t="s">
        <v>3614</v>
      </c>
      <c r="C737" s="190" t="s">
        <v>57</v>
      </c>
      <c r="D737" s="253" t="s">
        <v>4337</v>
      </c>
      <c r="E737" s="190"/>
      <c r="F737" s="188"/>
      <c r="G737" s="188"/>
      <c r="H737" s="180" t="s">
        <v>2938</v>
      </c>
      <c r="I737" s="255" t="s">
        <v>4470</v>
      </c>
      <c r="J737" s="180"/>
      <c r="K737" s="180">
        <v>670896</v>
      </c>
      <c r="L737" s="188" t="s">
        <v>4471</v>
      </c>
      <c r="M737" s="180" t="s">
        <v>57</v>
      </c>
      <c r="N737" s="184"/>
      <c r="O737" s="191"/>
      <c r="P737" s="180" t="s">
        <v>235</v>
      </c>
      <c r="Q737" s="180" t="s">
        <v>12</v>
      </c>
      <c r="R737" s="184">
        <v>4040.76</v>
      </c>
      <c r="S737" s="184">
        <v>0</v>
      </c>
      <c r="T737" s="184">
        <v>3339</v>
      </c>
      <c r="U737" s="184">
        <v>4444.83</v>
      </c>
      <c r="V737" s="184"/>
      <c r="W737" s="256" t="s">
        <v>2897</v>
      </c>
      <c r="X737" s="257"/>
      <c r="Y737" s="258" t="s">
        <v>4406</v>
      </c>
      <c r="Z737" s="193" t="s">
        <v>57</v>
      </c>
    </row>
    <row r="738" spans="1:26" x14ac:dyDescent="0.25">
      <c r="A738" s="189">
        <v>41628</v>
      </c>
      <c r="B738" s="189" t="s">
        <v>3614</v>
      </c>
      <c r="C738" s="190">
        <v>41646</v>
      </c>
      <c r="D738" s="253" t="s">
        <v>4332</v>
      </c>
      <c r="E738" s="190"/>
      <c r="F738" s="188"/>
      <c r="G738" s="188"/>
      <c r="H738" s="180" t="s">
        <v>2921</v>
      </c>
      <c r="I738" s="255" t="s">
        <v>4472</v>
      </c>
      <c r="J738" s="180"/>
      <c r="K738" s="180">
        <v>587403</v>
      </c>
      <c r="L738" s="188" t="s">
        <v>4473</v>
      </c>
      <c r="M738" s="180" t="s">
        <v>57</v>
      </c>
      <c r="N738" s="184"/>
      <c r="O738" s="191"/>
      <c r="P738" s="180" t="s">
        <v>64</v>
      </c>
      <c r="Q738" s="180" t="s">
        <v>12</v>
      </c>
      <c r="R738" s="184">
        <v>33084.839999999997</v>
      </c>
      <c r="S738" s="184">
        <v>0</v>
      </c>
      <c r="T738" s="184">
        <v>27339</v>
      </c>
      <c r="U738" s="184">
        <v>70631.92</v>
      </c>
      <c r="V738" s="184"/>
      <c r="W738" s="256" t="s">
        <v>2897</v>
      </c>
      <c r="X738" s="257"/>
      <c r="Y738" s="258" t="s">
        <v>4406</v>
      </c>
      <c r="Z738" s="193" t="s">
        <v>57</v>
      </c>
    </row>
    <row r="739" spans="1:26" x14ac:dyDescent="0.25">
      <c r="A739" s="189">
        <v>41628</v>
      </c>
      <c r="B739" s="189" t="s">
        <v>3614</v>
      </c>
      <c r="C739" s="190">
        <v>41647</v>
      </c>
      <c r="D739" s="253" t="s">
        <v>4332</v>
      </c>
      <c r="E739" s="190" t="s">
        <v>4315</v>
      </c>
      <c r="F739" s="188"/>
      <c r="G739" s="188"/>
      <c r="H739" s="180" t="s">
        <v>2921</v>
      </c>
      <c r="I739" s="255" t="s">
        <v>4474</v>
      </c>
      <c r="J739" s="180"/>
      <c r="K739" s="180">
        <v>507114</v>
      </c>
      <c r="L739" s="188" t="s">
        <v>4475</v>
      </c>
      <c r="M739" s="180" t="s">
        <v>57</v>
      </c>
      <c r="N739" s="184"/>
      <c r="O739" s="191"/>
      <c r="P739" s="180" t="s">
        <v>64</v>
      </c>
      <c r="Q739" s="180" t="s">
        <v>12</v>
      </c>
      <c r="R739" s="184">
        <v>51365.67</v>
      </c>
      <c r="S739" s="184">
        <v>0</v>
      </c>
      <c r="T739" s="184">
        <v>42445</v>
      </c>
      <c r="U739" s="184">
        <v>69343.63</v>
      </c>
      <c r="V739" s="184">
        <v>115000</v>
      </c>
      <c r="W739" s="256" t="s">
        <v>2897</v>
      </c>
      <c r="X739" s="273"/>
      <c r="Y739" s="258" t="s">
        <v>4406</v>
      </c>
      <c r="Z739" s="193" t="s">
        <v>57</v>
      </c>
    </row>
    <row r="740" spans="1:26" x14ac:dyDescent="0.25">
      <c r="A740" s="189">
        <v>41628</v>
      </c>
      <c r="B740" s="189" t="s">
        <v>3614</v>
      </c>
      <c r="C740" s="190" t="s">
        <v>57</v>
      </c>
      <c r="D740" s="253" t="s">
        <v>4337</v>
      </c>
      <c r="E740" s="190"/>
      <c r="F740" s="188"/>
      <c r="G740" s="188"/>
      <c r="H740" s="180" t="s">
        <v>2938</v>
      </c>
      <c r="I740" s="255" t="s">
        <v>4476</v>
      </c>
      <c r="J740" s="180"/>
      <c r="K740" s="180">
        <v>659255</v>
      </c>
      <c r="L740" s="188" t="s">
        <v>4477</v>
      </c>
      <c r="M740" s="180" t="s">
        <v>57</v>
      </c>
      <c r="N740" s="184"/>
      <c r="O740" s="191"/>
      <c r="P740" s="180" t="s">
        <v>106</v>
      </c>
      <c r="Q740" s="180" t="s">
        <v>14</v>
      </c>
      <c r="R740" s="184">
        <v>16731.82</v>
      </c>
      <c r="S740" s="184">
        <v>17730</v>
      </c>
      <c r="T740" s="184">
        <v>0</v>
      </c>
      <c r="U740" s="184">
        <v>18405</v>
      </c>
      <c r="V740" s="184"/>
      <c r="W740" s="256" t="s">
        <v>2897</v>
      </c>
      <c r="X740" s="257"/>
      <c r="Y740" s="258" t="s">
        <v>4406</v>
      </c>
      <c r="Z740" s="193">
        <v>0.96332518337408313</v>
      </c>
    </row>
    <row r="741" spans="1:26" x14ac:dyDescent="0.25">
      <c r="A741" s="189">
        <v>41628</v>
      </c>
      <c r="B741" s="189" t="s">
        <v>3614</v>
      </c>
      <c r="C741" s="190" t="s">
        <v>57</v>
      </c>
      <c r="D741" s="253" t="s">
        <v>4337</v>
      </c>
      <c r="E741" s="190"/>
      <c r="F741" s="188"/>
      <c r="G741" s="188"/>
      <c r="H741" s="180" t="s">
        <v>2938</v>
      </c>
      <c r="I741" s="255" t="s">
        <v>4478</v>
      </c>
      <c r="J741" s="180"/>
      <c r="K741" s="180">
        <v>682878</v>
      </c>
      <c r="L741" s="188" t="s">
        <v>4479</v>
      </c>
      <c r="M741" s="180" t="s">
        <v>57</v>
      </c>
      <c r="N741" s="184"/>
      <c r="O741" s="191"/>
      <c r="P741" s="180" t="s">
        <v>235</v>
      </c>
      <c r="Q741" s="180" t="s">
        <v>12</v>
      </c>
      <c r="R741" s="184">
        <v>8514.76</v>
      </c>
      <c r="S741" s="184">
        <v>0</v>
      </c>
      <c r="T741" s="184">
        <v>7036</v>
      </c>
      <c r="U741" s="184">
        <v>9366.23</v>
      </c>
      <c r="V741" s="184"/>
      <c r="W741" s="256" t="s">
        <v>2897</v>
      </c>
      <c r="X741" s="257"/>
      <c r="Y741" s="258" t="s">
        <v>4406</v>
      </c>
      <c r="Z741" s="193" t="s">
        <v>57</v>
      </c>
    </row>
    <row r="742" spans="1:26" x14ac:dyDescent="0.25">
      <c r="A742" s="189">
        <v>41632</v>
      </c>
      <c r="B742" s="189" t="s">
        <v>3614</v>
      </c>
      <c r="C742" s="190" t="s">
        <v>4480</v>
      </c>
      <c r="D742" s="253" t="e">
        <v>#VALUE!</v>
      </c>
      <c r="E742" s="190"/>
      <c r="F742" s="188"/>
      <c r="G742" s="188"/>
      <c r="H742" s="180" t="s">
        <v>2921</v>
      </c>
      <c r="I742" s="255" t="s">
        <v>4412</v>
      </c>
      <c r="J742" s="180"/>
      <c r="K742" s="180">
        <v>446887</v>
      </c>
      <c r="L742" s="188" t="s">
        <v>4481</v>
      </c>
      <c r="M742" s="180" t="s">
        <v>57</v>
      </c>
      <c r="N742" s="184"/>
      <c r="O742" s="191"/>
      <c r="P742" s="180" t="s">
        <v>79</v>
      </c>
      <c r="Q742" s="180" t="s">
        <v>12</v>
      </c>
      <c r="R742" s="184">
        <v>70807.05</v>
      </c>
      <c r="S742" s="184">
        <v>53740</v>
      </c>
      <c r="T742" s="184">
        <v>58510</v>
      </c>
      <c r="U742" s="184">
        <v>106535.05</v>
      </c>
      <c r="V742" s="184"/>
      <c r="W742" s="256" t="s">
        <v>2897</v>
      </c>
      <c r="X742" s="257"/>
      <c r="Y742" s="258" t="s">
        <v>4406</v>
      </c>
      <c r="Z742" s="193">
        <v>0.50443492540717816</v>
      </c>
    </row>
    <row r="743" spans="1:26" x14ac:dyDescent="0.25">
      <c r="A743" s="189">
        <v>41642</v>
      </c>
      <c r="B743" s="189" t="s">
        <v>4482</v>
      </c>
      <c r="C743" s="190">
        <v>41659</v>
      </c>
      <c r="D743" s="253" t="s">
        <v>4332</v>
      </c>
      <c r="E743" s="190">
        <v>41733</v>
      </c>
      <c r="F743" s="188"/>
      <c r="G743" s="188"/>
      <c r="H743" s="180" t="s">
        <v>2921</v>
      </c>
      <c r="I743" s="255" t="s">
        <v>4483</v>
      </c>
      <c r="J743" s="180"/>
      <c r="K743" s="180">
        <v>332008</v>
      </c>
      <c r="L743" s="188" t="s">
        <v>4484</v>
      </c>
      <c r="M743" s="180" t="s">
        <v>57</v>
      </c>
      <c r="N743" s="184"/>
      <c r="O743" s="191"/>
      <c r="P743" s="180" t="s">
        <v>79</v>
      </c>
      <c r="Q743" s="180" t="s">
        <v>12</v>
      </c>
      <c r="R743" s="184">
        <v>7878.21</v>
      </c>
      <c r="S743" s="184">
        <v>22150</v>
      </c>
      <c r="T743" s="184">
        <v>6510</v>
      </c>
      <c r="U743" s="184">
        <v>109185</v>
      </c>
      <c r="V743" s="184"/>
      <c r="W743" s="256" t="s">
        <v>2897</v>
      </c>
      <c r="X743" s="257"/>
      <c r="Y743" s="258" t="s">
        <v>4485</v>
      </c>
      <c r="Z743" s="193">
        <v>0.20286669414296835</v>
      </c>
    </row>
    <row r="744" spans="1:26" x14ac:dyDescent="0.25">
      <c r="A744" s="189">
        <v>41647</v>
      </c>
      <c r="B744" s="189" t="s">
        <v>4482</v>
      </c>
      <c r="C744" s="190">
        <v>41649</v>
      </c>
      <c r="D744" s="253" t="s">
        <v>4332</v>
      </c>
      <c r="E744" s="190"/>
      <c r="F744" s="188"/>
      <c r="G744" s="188"/>
      <c r="H744" s="180" t="s">
        <v>2921</v>
      </c>
      <c r="I744" s="255" t="s">
        <v>4486</v>
      </c>
      <c r="J744" s="180"/>
      <c r="K744" s="180">
        <v>678199</v>
      </c>
      <c r="L744" s="188" t="s">
        <v>4487</v>
      </c>
      <c r="M744" s="180" t="s">
        <v>57</v>
      </c>
      <c r="N744" s="184"/>
      <c r="O744" s="191"/>
      <c r="P744" s="180" t="s">
        <v>79</v>
      </c>
      <c r="Q744" s="180" t="s">
        <v>12</v>
      </c>
      <c r="R744" s="184">
        <v>73583.179999999993</v>
      </c>
      <c r="S744" s="184">
        <v>17810</v>
      </c>
      <c r="T744" s="184">
        <v>60804</v>
      </c>
      <c r="U744" s="184">
        <v>126735.59</v>
      </c>
      <c r="V744" s="184"/>
      <c r="W744" s="256" t="s">
        <v>2897</v>
      </c>
      <c r="X744" s="257"/>
      <c r="Y744" s="258" t="s">
        <v>4485</v>
      </c>
      <c r="Z744" s="193">
        <v>0.14052879700169463</v>
      </c>
    </row>
    <row r="745" spans="1:26" x14ac:dyDescent="0.25">
      <c r="A745" s="189">
        <v>41647</v>
      </c>
      <c r="B745" s="189" t="s">
        <v>4482</v>
      </c>
      <c r="C745" s="190">
        <v>41659</v>
      </c>
      <c r="D745" s="253" t="s">
        <v>4332</v>
      </c>
      <c r="E745" s="190"/>
      <c r="F745" s="188"/>
      <c r="G745" s="188"/>
      <c r="H745" s="180" t="s">
        <v>2921</v>
      </c>
      <c r="I745" s="255" t="s">
        <v>4488</v>
      </c>
      <c r="J745" s="180"/>
      <c r="K745" s="180">
        <v>431827</v>
      </c>
      <c r="L745" s="188" t="s">
        <v>4489</v>
      </c>
      <c r="M745" s="180" t="s">
        <v>57</v>
      </c>
      <c r="N745" s="184"/>
      <c r="O745" s="191"/>
      <c r="P745" s="180" t="s">
        <v>129</v>
      </c>
      <c r="Q745" s="180" t="s">
        <v>13</v>
      </c>
      <c r="R745" s="184">
        <v>4840.68</v>
      </c>
      <c r="S745" s="184">
        <v>41560</v>
      </c>
      <c r="T745" s="184">
        <v>63232</v>
      </c>
      <c r="U745" s="184">
        <v>84173.62</v>
      </c>
      <c r="V745" s="184"/>
      <c r="W745" s="256" t="s">
        <v>2897</v>
      </c>
      <c r="X745" s="257"/>
      <c r="Y745" s="258" t="s">
        <v>4485</v>
      </c>
      <c r="Z745" s="193">
        <v>0.49374138833520531</v>
      </c>
    </row>
    <row r="746" spans="1:26" x14ac:dyDescent="0.25">
      <c r="A746" s="189">
        <v>41648</v>
      </c>
      <c r="B746" s="189" t="s">
        <v>4482</v>
      </c>
      <c r="C746" s="190">
        <v>41660</v>
      </c>
      <c r="D746" s="253" t="s">
        <v>4332</v>
      </c>
      <c r="E746" s="190"/>
      <c r="F746" s="188"/>
      <c r="G746" s="188"/>
      <c r="H746" s="180" t="s">
        <v>2921</v>
      </c>
      <c r="I746" s="255" t="s">
        <v>4490</v>
      </c>
      <c r="J746" s="180"/>
      <c r="K746" s="180">
        <v>576350</v>
      </c>
      <c r="L746" s="188" t="s">
        <v>4491</v>
      </c>
      <c r="M746" s="180" t="s">
        <v>57</v>
      </c>
      <c r="N746" s="184"/>
      <c r="O746" s="191"/>
      <c r="P746" s="180" t="s">
        <v>235</v>
      </c>
      <c r="Q746" s="180" t="s">
        <v>12</v>
      </c>
      <c r="R746" s="184">
        <v>66562.98</v>
      </c>
      <c r="S746" s="184">
        <v>0</v>
      </c>
      <c r="T746" s="184">
        <v>55003</v>
      </c>
      <c r="U746" s="184">
        <v>82215.08</v>
      </c>
      <c r="V746" s="184"/>
      <c r="W746" s="256" t="s">
        <v>2897</v>
      </c>
      <c r="X746" s="257"/>
      <c r="Y746" s="258" t="s">
        <v>4485</v>
      </c>
      <c r="Z746" s="193" t="s">
        <v>57</v>
      </c>
    </row>
    <row r="747" spans="1:26" x14ac:dyDescent="0.25">
      <c r="A747" s="189">
        <v>41649</v>
      </c>
      <c r="B747" s="189" t="s">
        <v>4482</v>
      </c>
      <c r="C747" s="190" t="s">
        <v>57</v>
      </c>
      <c r="D747" s="253" t="s">
        <v>4332</v>
      </c>
      <c r="E747" s="190"/>
      <c r="F747" s="188"/>
      <c r="G747" s="188"/>
      <c r="H747" s="180" t="s">
        <v>2938</v>
      </c>
      <c r="I747" s="255" t="s">
        <v>4492</v>
      </c>
      <c r="J747" s="180"/>
      <c r="K747" s="180">
        <v>688855</v>
      </c>
      <c r="L747" s="188" t="s">
        <v>4493</v>
      </c>
      <c r="M747" s="180" t="s">
        <v>57</v>
      </c>
      <c r="N747" s="184"/>
      <c r="O747" s="191"/>
      <c r="P747" s="180" t="s">
        <v>235</v>
      </c>
      <c r="Q747" s="180" t="s">
        <v>12</v>
      </c>
      <c r="R747" s="184">
        <v>7406.24</v>
      </c>
      <c r="S747" s="184">
        <v>0</v>
      </c>
      <c r="T747" s="184">
        <v>6120</v>
      </c>
      <c r="U747" s="184">
        <v>8146.86</v>
      </c>
      <c r="V747" s="184"/>
      <c r="W747" s="256" t="s">
        <v>2897</v>
      </c>
      <c r="X747" s="257"/>
      <c r="Y747" s="258" t="s">
        <v>4485</v>
      </c>
      <c r="Z747" s="193" t="s">
        <v>57</v>
      </c>
    </row>
    <row r="748" spans="1:26" x14ac:dyDescent="0.25">
      <c r="A748" s="189">
        <v>41649</v>
      </c>
      <c r="B748" s="189" t="s">
        <v>4482</v>
      </c>
      <c r="C748" s="190" t="s">
        <v>57</v>
      </c>
      <c r="D748" s="253" t="s">
        <v>4332</v>
      </c>
      <c r="E748" s="190"/>
      <c r="F748" s="188"/>
      <c r="G748" s="188"/>
      <c r="H748" s="180" t="s">
        <v>2938</v>
      </c>
      <c r="I748" s="255" t="s">
        <v>4494</v>
      </c>
      <c r="J748" s="180"/>
      <c r="K748" s="180">
        <v>688857</v>
      </c>
      <c r="L748" s="188" t="s">
        <v>4495</v>
      </c>
      <c r="M748" s="180" t="s">
        <v>57</v>
      </c>
      <c r="N748" s="184"/>
      <c r="O748" s="191"/>
      <c r="P748" s="180" t="s">
        <v>235</v>
      </c>
      <c r="Q748" s="180" t="s">
        <v>12</v>
      </c>
      <c r="R748" s="184">
        <v>7406.24</v>
      </c>
      <c r="S748" s="184">
        <v>0</v>
      </c>
      <c r="T748" s="184">
        <v>6120</v>
      </c>
      <c r="U748" s="184">
        <v>8146.86</v>
      </c>
      <c r="V748" s="184"/>
      <c r="W748" s="256" t="s">
        <v>2897</v>
      </c>
      <c r="X748" s="257"/>
      <c r="Y748" s="258" t="s">
        <v>4485</v>
      </c>
      <c r="Z748" s="193" t="s">
        <v>57</v>
      </c>
    </row>
    <row r="749" spans="1:26" x14ac:dyDescent="0.25">
      <c r="A749" s="189">
        <v>41652</v>
      </c>
      <c r="B749" s="189" t="s">
        <v>4482</v>
      </c>
      <c r="C749" s="190">
        <v>41663</v>
      </c>
      <c r="D749" s="253" t="s">
        <v>4332</v>
      </c>
      <c r="E749" s="190">
        <v>41892</v>
      </c>
      <c r="F749" s="188"/>
      <c r="G749" s="188"/>
      <c r="H749" s="180" t="s">
        <v>2921</v>
      </c>
      <c r="I749" s="255" t="s">
        <v>4496</v>
      </c>
      <c r="J749" s="180"/>
      <c r="K749" s="180">
        <v>597284</v>
      </c>
      <c r="L749" s="188" t="s">
        <v>4497</v>
      </c>
      <c r="M749" s="180" t="s">
        <v>57</v>
      </c>
      <c r="N749" s="184"/>
      <c r="O749" s="191"/>
      <c r="P749" s="180" t="s">
        <v>64</v>
      </c>
      <c r="Q749" s="180" t="s">
        <v>12</v>
      </c>
      <c r="R749" s="184">
        <v>111474.81</v>
      </c>
      <c r="S749" s="184">
        <v>0</v>
      </c>
      <c r="T749" s="184">
        <v>92115</v>
      </c>
      <c r="U749" s="184">
        <v>81199.87</v>
      </c>
      <c r="V749" s="184">
        <v>130906.39</v>
      </c>
      <c r="W749" s="256" t="s">
        <v>2897</v>
      </c>
      <c r="X749" s="257"/>
      <c r="Y749" s="258" t="s">
        <v>4485</v>
      </c>
      <c r="Z749" s="193" t="s">
        <v>57</v>
      </c>
    </row>
    <row r="750" spans="1:26" x14ac:dyDescent="0.25">
      <c r="A750" s="189">
        <v>41653</v>
      </c>
      <c r="B750" s="189" t="s">
        <v>4482</v>
      </c>
      <c r="C750" s="190" t="s">
        <v>4498</v>
      </c>
      <c r="D750" s="253" t="e">
        <v>#VALUE!</v>
      </c>
      <c r="E750" s="190"/>
      <c r="F750" s="188"/>
      <c r="G750" s="188"/>
      <c r="H750" s="180" t="s">
        <v>2921</v>
      </c>
      <c r="I750" s="255" t="s">
        <v>4499</v>
      </c>
      <c r="J750" s="180"/>
      <c r="K750" s="180">
        <v>538491</v>
      </c>
      <c r="L750" s="188" t="s">
        <v>4500</v>
      </c>
      <c r="M750" s="180" t="s">
        <v>57</v>
      </c>
      <c r="N750" s="184"/>
      <c r="O750" s="191"/>
      <c r="P750" s="180" t="s">
        <v>87</v>
      </c>
      <c r="Q750" s="180" t="s">
        <v>15</v>
      </c>
      <c r="R750" s="184">
        <v>140690.73000000001</v>
      </c>
      <c r="S750" s="184">
        <v>20610</v>
      </c>
      <c r="T750" s="184">
        <v>116257</v>
      </c>
      <c r="U750" s="184">
        <v>88901.17</v>
      </c>
      <c r="V750" s="184">
        <v>160014.51</v>
      </c>
      <c r="W750" s="256" t="s">
        <v>2897</v>
      </c>
      <c r="X750" s="257"/>
      <c r="Y750" s="258" t="s">
        <v>4485</v>
      </c>
      <c r="Z750" s="193">
        <v>0.23183046972272695</v>
      </c>
    </row>
    <row r="751" spans="1:26" x14ac:dyDescent="0.25">
      <c r="A751" s="189">
        <v>41654</v>
      </c>
      <c r="B751" s="189" t="s">
        <v>4482</v>
      </c>
      <c r="C751" s="190">
        <v>41663</v>
      </c>
      <c r="D751" s="253" t="s">
        <v>4332</v>
      </c>
      <c r="E751" s="190"/>
      <c r="F751" s="188"/>
      <c r="G751" s="188"/>
      <c r="H751" s="180" t="s">
        <v>2921</v>
      </c>
      <c r="I751" s="255" t="s">
        <v>4501</v>
      </c>
      <c r="J751" s="180"/>
      <c r="K751" s="180">
        <v>611298</v>
      </c>
      <c r="L751" s="188" t="s">
        <v>4502</v>
      </c>
      <c r="M751" s="180" t="s">
        <v>57</v>
      </c>
      <c r="N751" s="184"/>
      <c r="O751" s="191"/>
      <c r="P751" s="180" t="s">
        <v>79</v>
      </c>
      <c r="Q751" s="180" t="s">
        <v>12</v>
      </c>
      <c r="R751" s="184">
        <v>81799.58</v>
      </c>
      <c r="S751" s="184">
        <v>170</v>
      </c>
      <c r="T751" s="184">
        <v>67593.460000000006</v>
      </c>
      <c r="U751" s="184">
        <v>98969.84</v>
      </c>
      <c r="V751" s="184"/>
      <c r="W751" s="256" t="s">
        <v>2897</v>
      </c>
      <c r="X751" s="257"/>
      <c r="Y751" s="258" t="s">
        <v>4485</v>
      </c>
      <c r="Z751" s="193">
        <v>1.717695006882905E-3</v>
      </c>
    </row>
    <row r="752" spans="1:26" x14ac:dyDescent="0.25">
      <c r="A752" s="189">
        <v>41655</v>
      </c>
      <c r="B752" s="189" t="s">
        <v>4482</v>
      </c>
      <c r="C752" s="190" t="s">
        <v>3127</v>
      </c>
      <c r="D752" s="253" t="s">
        <v>3127</v>
      </c>
      <c r="E752" s="190">
        <v>41722</v>
      </c>
      <c r="F752" s="188"/>
      <c r="G752" s="188"/>
      <c r="H752" s="180" t="s">
        <v>2921</v>
      </c>
      <c r="I752" s="255" t="s">
        <v>4503</v>
      </c>
      <c r="J752" s="180"/>
      <c r="K752" s="180">
        <v>692319</v>
      </c>
      <c r="L752" s="188" t="s">
        <v>4504</v>
      </c>
      <c r="M752" s="180" t="s">
        <v>57</v>
      </c>
      <c r="N752" s="184"/>
      <c r="O752" s="191"/>
      <c r="P752" s="180" t="s">
        <v>79</v>
      </c>
      <c r="Q752" s="180" t="s">
        <v>12</v>
      </c>
      <c r="R752" s="184">
        <v>66135.789999999994</v>
      </c>
      <c r="S752" s="184">
        <v>0</v>
      </c>
      <c r="T752" s="184">
        <v>54650</v>
      </c>
      <c r="U752" s="184">
        <v>101396.67</v>
      </c>
      <c r="V752" s="184"/>
      <c r="W752" s="256" t="s">
        <v>2903</v>
      </c>
      <c r="X752" s="257"/>
      <c r="Y752" s="258" t="s">
        <v>4485</v>
      </c>
      <c r="Z752" s="193" t="s">
        <v>57</v>
      </c>
    </row>
    <row r="753" spans="1:26" x14ac:dyDescent="0.25">
      <c r="A753" s="189">
        <v>41656</v>
      </c>
      <c r="B753" s="189" t="s">
        <v>4482</v>
      </c>
      <c r="C753" s="190">
        <v>41673</v>
      </c>
      <c r="D753" s="253" t="s">
        <v>3385</v>
      </c>
      <c r="E753" s="190"/>
      <c r="F753" s="188"/>
      <c r="G753" s="188"/>
      <c r="H753" s="180" t="s">
        <v>2921</v>
      </c>
      <c r="I753" s="255" t="s">
        <v>4505</v>
      </c>
      <c r="J753" s="180"/>
      <c r="K753" s="180">
        <v>562136</v>
      </c>
      <c r="L753" s="188" t="s">
        <v>4506</v>
      </c>
      <c r="M753" s="180" t="s">
        <v>57</v>
      </c>
      <c r="N753" s="184"/>
      <c r="O753" s="191"/>
      <c r="P753" s="180" t="s">
        <v>235</v>
      </c>
      <c r="Q753" s="180" t="s">
        <v>12</v>
      </c>
      <c r="R753" s="184">
        <v>102042.74</v>
      </c>
      <c r="S753" s="184">
        <v>54270</v>
      </c>
      <c r="T753" s="184">
        <v>84321</v>
      </c>
      <c r="U753" s="184">
        <v>159242.32</v>
      </c>
      <c r="V753" s="184"/>
      <c r="W753" s="256" t="s">
        <v>2897</v>
      </c>
      <c r="X753" s="257"/>
      <c r="Y753" s="258" t="s">
        <v>4485</v>
      </c>
      <c r="Z753" s="193">
        <v>0.3408013648633102</v>
      </c>
    </row>
    <row r="754" spans="1:26" x14ac:dyDescent="0.25">
      <c r="A754" s="189">
        <v>41656</v>
      </c>
      <c r="B754" s="189" t="s">
        <v>4482</v>
      </c>
      <c r="C754" s="190">
        <v>41677</v>
      </c>
      <c r="D754" s="253" t="s">
        <v>3385</v>
      </c>
      <c r="E754" s="190"/>
      <c r="F754" s="188"/>
      <c r="G754" s="188"/>
      <c r="H754" s="180" t="s">
        <v>2921</v>
      </c>
      <c r="I754" s="255" t="s">
        <v>4507</v>
      </c>
      <c r="J754" s="180"/>
      <c r="K754" s="180">
        <v>614216</v>
      </c>
      <c r="L754" s="188" t="s">
        <v>4508</v>
      </c>
      <c r="M754" s="180" t="s">
        <v>57</v>
      </c>
      <c r="N754" s="184"/>
      <c r="O754" s="191"/>
      <c r="P754" s="180" t="s">
        <v>64</v>
      </c>
      <c r="Q754" s="180" t="s">
        <v>12</v>
      </c>
      <c r="R754" s="184">
        <v>69664.649999999994</v>
      </c>
      <c r="S754" s="184">
        <v>0</v>
      </c>
      <c r="T754" s="184">
        <v>57566</v>
      </c>
      <c r="U754" s="184">
        <v>85621.41</v>
      </c>
      <c r="V754" s="184"/>
      <c r="W754" s="256" t="s">
        <v>2897</v>
      </c>
      <c r="X754" s="257"/>
      <c r="Y754" s="258" t="s">
        <v>4485</v>
      </c>
      <c r="Z754" s="193" t="s">
        <v>57</v>
      </c>
    </row>
    <row r="755" spans="1:26" x14ac:dyDescent="0.25">
      <c r="A755" s="189">
        <v>41661</v>
      </c>
      <c r="B755" s="189" t="s">
        <v>4482</v>
      </c>
      <c r="C755" s="190" t="s">
        <v>57</v>
      </c>
      <c r="D755" s="253" t="s">
        <v>4332</v>
      </c>
      <c r="E755" s="190"/>
      <c r="F755" s="188"/>
      <c r="G755" s="188"/>
      <c r="H755" s="180" t="s">
        <v>2938</v>
      </c>
      <c r="I755" s="255" t="s">
        <v>4509</v>
      </c>
      <c r="J755" s="180"/>
      <c r="K755" s="180">
        <v>366537</v>
      </c>
      <c r="L755" s="188" t="s">
        <v>4510</v>
      </c>
      <c r="M755" s="180" t="s">
        <v>57</v>
      </c>
      <c r="N755" s="184"/>
      <c r="O755" s="191"/>
      <c r="P755" s="180" t="s">
        <v>111</v>
      </c>
      <c r="Q755" s="180" t="s">
        <v>12</v>
      </c>
      <c r="R755" s="184">
        <v>8139.6</v>
      </c>
      <c r="S755" s="184">
        <v>0</v>
      </c>
      <c r="T755" s="184">
        <v>6726</v>
      </c>
      <c r="U755" s="184">
        <v>8953.56</v>
      </c>
      <c r="V755" s="184"/>
      <c r="W755" s="256" t="s">
        <v>2897</v>
      </c>
      <c r="X755" s="257"/>
      <c r="Y755" s="258" t="s">
        <v>4485</v>
      </c>
      <c r="Z755" s="193" t="s">
        <v>57</v>
      </c>
    </row>
    <row r="756" spans="1:26" x14ac:dyDescent="0.25">
      <c r="A756" s="189">
        <v>41662</v>
      </c>
      <c r="B756" s="189" t="s">
        <v>4482</v>
      </c>
      <c r="C756" s="190">
        <v>41673</v>
      </c>
      <c r="D756" s="253" t="s">
        <v>3385</v>
      </c>
      <c r="E756" s="190"/>
      <c r="F756" s="188"/>
      <c r="G756" s="188"/>
      <c r="H756" s="180" t="s">
        <v>2921</v>
      </c>
      <c r="I756" s="255" t="s">
        <v>4511</v>
      </c>
      <c r="J756" s="180"/>
      <c r="K756" s="180">
        <v>659243</v>
      </c>
      <c r="L756" s="188" t="s">
        <v>4512</v>
      </c>
      <c r="M756" s="180" t="s">
        <v>57</v>
      </c>
      <c r="N756" s="184"/>
      <c r="O756" s="191"/>
      <c r="P756" s="180" t="s">
        <v>79</v>
      </c>
      <c r="Q756" s="180" t="s">
        <v>12</v>
      </c>
      <c r="R756" s="184">
        <v>58832.41</v>
      </c>
      <c r="S756" s="184">
        <v>0</v>
      </c>
      <c r="T756" s="184">
        <v>48615</v>
      </c>
      <c r="U756" s="184">
        <v>98954.26</v>
      </c>
      <c r="V756" s="184"/>
      <c r="W756" s="256" t="s">
        <v>2897</v>
      </c>
      <c r="X756" s="257"/>
      <c r="Y756" s="258" t="s">
        <v>4485</v>
      </c>
      <c r="Z756" s="193" t="s">
        <v>57</v>
      </c>
    </row>
    <row r="757" spans="1:26" x14ac:dyDescent="0.25">
      <c r="A757" s="189">
        <v>41663</v>
      </c>
      <c r="B757" s="189" t="s">
        <v>4482</v>
      </c>
      <c r="C757" s="190" t="s">
        <v>57</v>
      </c>
      <c r="D757" s="253" t="s">
        <v>4332</v>
      </c>
      <c r="E757" s="190"/>
      <c r="F757" s="188"/>
      <c r="G757" s="188"/>
      <c r="H757" s="180" t="s">
        <v>2938</v>
      </c>
      <c r="I757" s="255" t="s">
        <v>4513</v>
      </c>
      <c r="J757" s="180"/>
      <c r="K757" s="180">
        <v>534855</v>
      </c>
      <c r="L757" s="188" t="s">
        <v>4514</v>
      </c>
      <c r="M757" s="180" t="s">
        <v>57</v>
      </c>
      <c r="N757" s="184"/>
      <c r="O757" s="191"/>
      <c r="P757" s="180" t="s">
        <v>129</v>
      </c>
      <c r="Q757" s="180" t="s">
        <v>13</v>
      </c>
      <c r="R757" s="184">
        <v>8559.64</v>
      </c>
      <c r="S757" s="184">
        <v>3760</v>
      </c>
      <c r="T757" s="184">
        <v>7319</v>
      </c>
      <c r="U757" s="184">
        <v>9415.61</v>
      </c>
      <c r="V757" s="184"/>
      <c r="W757" s="256" t="s">
        <v>2897</v>
      </c>
      <c r="X757" s="257"/>
      <c r="Y757" s="258" t="s">
        <v>4485</v>
      </c>
      <c r="Z757" s="193">
        <v>0.39933684593988067</v>
      </c>
    </row>
    <row r="758" spans="1:26" x14ac:dyDescent="0.25">
      <c r="A758" s="189">
        <v>41667</v>
      </c>
      <c r="B758" s="189" t="s">
        <v>4482</v>
      </c>
      <c r="C758" s="190" t="s">
        <v>3127</v>
      </c>
      <c r="D758" s="253" t="s">
        <v>3127</v>
      </c>
      <c r="E758" s="190"/>
      <c r="F758" s="188"/>
      <c r="G758" s="188"/>
      <c r="H758" s="180" t="s">
        <v>2921</v>
      </c>
      <c r="I758" s="255" t="s">
        <v>4515</v>
      </c>
      <c r="J758" s="180"/>
      <c r="K758" s="180">
        <v>684320</v>
      </c>
      <c r="L758" s="188" t="s">
        <v>4516</v>
      </c>
      <c r="M758" s="180" t="s">
        <v>57</v>
      </c>
      <c r="N758" s="184"/>
      <c r="O758" s="191"/>
      <c r="P758" s="180" t="s">
        <v>235</v>
      </c>
      <c r="Q758" s="180" t="s">
        <v>12</v>
      </c>
      <c r="R758" s="184">
        <v>53531.87</v>
      </c>
      <c r="S758" s="184">
        <v>0</v>
      </c>
      <c r="T758" s="184">
        <v>44235</v>
      </c>
      <c r="U758" s="184">
        <v>82938.759999999995</v>
      </c>
      <c r="V758" s="184"/>
      <c r="W758" s="256" t="s">
        <v>2903</v>
      </c>
      <c r="X758" s="257"/>
      <c r="Y758" s="258" t="s">
        <v>4485</v>
      </c>
      <c r="Z758" s="193" t="s">
        <v>57</v>
      </c>
    </row>
    <row r="759" spans="1:26" x14ac:dyDescent="0.25">
      <c r="A759" s="189">
        <v>41667</v>
      </c>
      <c r="B759" s="189" t="s">
        <v>4482</v>
      </c>
      <c r="C759" s="190">
        <v>41687</v>
      </c>
      <c r="D759" s="253" t="s">
        <v>3385</v>
      </c>
      <c r="E759" s="190">
        <v>41852</v>
      </c>
      <c r="F759" s="188"/>
      <c r="G759" s="188"/>
      <c r="H759" s="180" t="s">
        <v>2921</v>
      </c>
      <c r="I759" s="255" t="s">
        <v>4517</v>
      </c>
      <c r="J759" s="180"/>
      <c r="K759" s="180">
        <v>678168</v>
      </c>
      <c r="L759" s="188" t="s">
        <v>4518</v>
      </c>
      <c r="M759" s="180" t="s">
        <v>57</v>
      </c>
      <c r="N759" s="184"/>
      <c r="O759" s="191"/>
      <c r="P759" s="180" t="s">
        <v>64</v>
      </c>
      <c r="Q759" s="180" t="s">
        <v>12</v>
      </c>
      <c r="R759" s="184">
        <v>58995.79</v>
      </c>
      <c r="S759" s="184">
        <v>2560</v>
      </c>
      <c r="T759" s="184">
        <v>48750</v>
      </c>
      <c r="U759" s="184">
        <v>73885.67</v>
      </c>
      <c r="V759" s="184">
        <v>131893</v>
      </c>
      <c r="W759" s="256" t="s">
        <v>2897</v>
      </c>
      <c r="X759" s="257"/>
      <c r="Y759" s="258" t="s">
        <v>4485</v>
      </c>
      <c r="Z759" s="193">
        <v>3.4648125949186086E-2</v>
      </c>
    </row>
    <row r="760" spans="1:26" x14ac:dyDescent="0.25">
      <c r="A760" s="189">
        <v>41667</v>
      </c>
      <c r="B760" s="189" t="s">
        <v>4482</v>
      </c>
      <c r="C760" s="190">
        <v>41673</v>
      </c>
      <c r="D760" s="253" t="s">
        <v>3385</v>
      </c>
      <c r="E760" s="190"/>
      <c r="F760" s="188"/>
      <c r="G760" s="188"/>
      <c r="H760" s="180" t="s">
        <v>2921</v>
      </c>
      <c r="I760" s="255" t="s">
        <v>4519</v>
      </c>
      <c r="J760" s="180"/>
      <c r="K760" s="180">
        <v>586440</v>
      </c>
      <c r="L760" s="188" t="s">
        <v>4520</v>
      </c>
      <c r="M760" s="180" t="s">
        <v>57</v>
      </c>
      <c r="N760" s="184"/>
      <c r="O760" s="191"/>
      <c r="P760" s="180" t="s">
        <v>64</v>
      </c>
      <c r="Q760" s="180" t="s">
        <v>12</v>
      </c>
      <c r="R760" s="184">
        <v>49250.29</v>
      </c>
      <c r="S760" s="184">
        <v>0</v>
      </c>
      <c r="T760" s="184">
        <v>40697</v>
      </c>
      <c r="U760" s="184">
        <v>63165.62</v>
      </c>
      <c r="V760" s="184"/>
      <c r="W760" s="256" t="s">
        <v>2897</v>
      </c>
      <c r="X760" s="257"/>
      <c r="Y760" s="258" t="s">
        <v>4485</v>
      </c>
      <c r="Z760" s="193" t="s">
        <v>57</v>
      </c>
    </row>
    <row r="761" spans="1:26" x14ac:dyDescent="0.25">
      <c r="A761" s="189">
        <v>41667</v>
      </c>
      <c r="B761" s="189" t="s">
        <v>4482</v>
      </c>
      <c r="C761" s="190">
        <v>41673</v>
      </c>
      <c r="D761" s="253" t="s">
        <v>3385</v>
      </c>
      <c r="E761" s="190"/>
      <c r="F761" s="188"/>
      <c r="G761" s="188"/>
      <c r="H761" s="180" t="s">
        <v>2938</v>
      </c>
      <c r="I761" s="255" t="s">
        <v>4521</v>
      </c>
      <c r="J761" s="180"/>
      <c r="K761" s="180">
        <v>247089</v>
      </c>
      <c r="L761" s="188" t="s">
        <v>4522</v>
      </c>
      <c r="M761" s="180" t="s">
        <v>57</v>
      </c>
      <c r="N761" s="184"/>
      <c r="O761" s="191"/>
      <c r="P761" s="180" t="s">
        <v>129</v>
      </c>
      <c r="Q761" s="180" t="s">
        <v>13</v>
      </c>
      <c r="R761" s="184">
        <v>7599.87</v>
      </c>
      <c r="S761" s="184">
        <v>4450</v>
      </c>
      <c r="T761" s="184">
        <v>6280</v>
      </c>
      <c r="U761" s="184">
        <v>26724.91</v>
      </c>
      <c r="V761" s="184"/>
      <c r="W761" s="256" t="s">
        <v>2897</v>
      </c>
      <c r="X761" s="257"/>
      <c r="Y761" s="258" t="s">
        <v>4485</v>
      </c>
      <c r="Z761" s="193">
        <v>0.16651131846655423</v>
      </c>
    </row>
    <row r="762" spans="1:26" x14ac:dyDescent="0.25">
      <c r="A762" s="189">
        <v>41667</v>
      </c>
      <c r="B762" s="189" t="s">
        <v>4482</v>
      </c>
      <c r="C762" s="190" t="s">
        <v>57</v>
      </c>
      <c r="D762" s="253" t="s">
        <v>4332</v>
      </c>
      <c r="E762" s="190"/>
      <c r="F762" s="188"/>
      <c r="G762" s="188"/>
      <c r="H762" s="180" t="s">
        <v>2938</v>
      </c>
      <c r="I762" s="255" t="s">
        <v>4523</v>
      </c>
      <c r="J762" s="180"/>
      <c r="K762" s="180">
        <v>671916</v>
      </c>
      <c r="L762" s="188" t="s">
        <v>4524</v>
      </c>
      <c r="M762" s="180" t="s">
        <v>57</v>
      </c>
      <c r="N762" s="184"/>
      <c r="O762" s="191"/>
      <c r="P762" s="180" t="s">
        <v>129</v>
      </c>
      <c r="Q762" s="180" t="s">
        <v>13</v>
      </c>
      <c r="R762" s="184">
        <v>13140.03</v>
      </c>
      <c r="S762" s="184">
        <v>9070</v>
      </c>
      <c r="T762" s="184">
        <v>10858</v>
      </c>
      <c r="U762" s="184">
        <v>14454.03</v>
      </c>
      <c r="V762" s="184"/>
      <c r="W762" s="256" t="s">
        <v>2897</v>
      </c>
      <c r="X762" s="257"/>
      <c r="Y762" s="258" t="s">
        <v>4485</v>
      </c>
      <c r="Z762" s="193">
        <v>0.62750665385363114</v>
      </c>
    </row>
    <row r="763" spans="1:26" x14ac:dyDescent="0.25">
      <c r="A763" s="189">
        <v>41668</v>
      </c>
      <c r="B763" s="189" t="s">
        <v>4482</v>
      </c>
      <c r="C763" s="190">
        <v>41673</v>
      </c>
      <c r="D763" s="253" t="s">
        <v>3385</v>
      </c>
      <c r="E763" s="190" t="s">
        <v>4525</v>
      </c>
      <c r="F763" s="188"/>
      <c r="G763" s="188"/>
      <c r="H763" s="180" t="s">
        <v>4526</v>
      </c>
      <c r="I763" s="255" t="s">
        <v>4527</v>
      </c>
      <c r="J763" s="180"/>
      <c r="K763" s="180"/>
      <c r="L763" s="188" t="s">
        <v>4528</v>
      </c>
      <c r="M763" s="180" t="s">
        <v>57</v>
      </c>
      <c r="N763" s="184"/>
      <c r="O763" s="191"/>
      <c r="P763" s="180" t="s">
        <v>67</v>
      </c>
      <c r="Q763" s="180" t="s">
        <v>14</v>
      </c>
      <c r="R763" s="184">
        <v>181818.36</v>
      </c>
      <c r="S763" s="184">
        <v>200000</v>
      </c>
      <c r="T763" s="184">
        <v>150242</v>
      </c>
      <c r="U763" s="184">
        <v>200000.2</v>
      </c>
      <c r="V763" s="184">
        <v>440000</v>
      </c>
      <c r="W763" s="256" t="s">
        <v>2897</v>
      </c>
      <c r="X763" s="257"/>
      <c r="Y763" s="258" t="s">
        <v>4485</v>
      </c>
      <c r="Z763" s="193">
        <v>0.99999900000099995</v>
      </c>
    </row>
    <row r="764" spans="1:26" x14ac:dyDescent="0.25">
      <c r="A764" s="189">
        <v>41668</v>
      </c>
      <c r="B764" s="189" t="s">
        <v>4482</v>
      </c>
      <c r="C764" s="190">
        <v>41673</v>
      </c>
      <c r="D764" s="253" t="s">
        <v>3385</v>
      </c>
      <c r="E764" s="190"/>
      <c r="F764" s="188"/>
      <c r="G764" s="188"/>
      <c r="H764" s="180" t="s">
        <v>2921</v>
      </c>
      <c r="I764" s="255" t="s">
        <v>4529</v>
      </c>
      <c r="J764" s="180"/>
      <c r="K764" s="180"/>
      <c r="L764" s="188" t="s">
        <v>4530</v>
      </c>
      <c r="M764" s="180" t="s">
        <v>57</v>
      </c>
      <c r="N764" s="184"/>
      <c r="O764" s="191"/>
      <c r="P764" s="180" t="s">
        <v>92</v>
      </c>
      <c r="Q764" s="180" t="s">
        <v>18</v>
      </c>
      <c r="R764" s="184">
        <v>60508.5</v>
      </c>
      <c r="S764" s="184">
        <v>66560</v>
      </c>
      <c r="T764" s="184">
        <v>50000</v>
      </c>
      <c r="U764" s="184">
        <v>66559.350000000006</v>
      </c>
      <c r="V764" s="184"/>
      <c r="W764" s="256" t="s">
        <v>2897</v>
      </c>
      <c r="X764" s="257"/>
      <c r="Y764" s="258" t="s">
        <v>4485</v>
      </c>
      <c r="Z764" s="193">
        <v>1.0000097657203684</v>
      </c>
    </row>
    <row r="765" spans="1:26" x14ac:dyDescent="0.25">
      <c r="A765" s="189">
        <v>41668</v>
      </c>
      <c r="B765" s="189" t="s">
        <v>4482</v>
      </c>
      <c r="C765" s="190" t="s">
        <v>57</v>
      </c>
      <c r="D765" s="253" t="s">
        <v>4332</v>
      </c>
      <c r="E765" s="190"/>
      <c r="F765" s="188"/>
      <c r="G765" s="188"/>
      <c r="H765" s="180" t="s">
        <v>2938</v>
      </c>
      <c r="I765" s="255" t="s">
        <v>4531</v>
      </c>
      <c r="J765" s="180"/>
      <c r="K765" s="180">
        <v>688145</v>
      </c>
      <c r="L765" s="188" t="s">
        <v>4532</v>
      </c>
      <c r="M765" s="180" t="s">
        <v>57</v>
      </c>
      <c r="N765" s="184"/>
      <c r="O765" s="191"/>
      <c r="P765" s="180" t="s">
        <v>64</v>
      </c>
      <c r="Q765" s="180" t="s">
        <v>12</v>
      </c>
      <c r="R765" s="184">
        <v>21420.01</v>
      </c>
      <c r="S765" s="184">
        <v>1860</v>
      </c>
      <c r="T765" s="184">
        <v>17700</v>
      </c>
      <c r="U765" s="184">
        <v>23562.01</v>
      </c>
      <c r="V765" s="184"/>
      <c r="W765" s="256" t="s">
        <v>2897</v>
      </c>
      <c r="X765" s="257"/>
      <c r="Y765" s="258" t="s">
        <v>4485</v>
      </c>
      <c r="Z765" s="193">
        <v>7.8940633672594157E-2</v>
      </c>
    </row>
    <row r="766" spans="1:26" x14ac:dyDescent="0.25">
      <c r="A766" s="189">
        <v>41668</v>
      </c>
      <c r="B766" s="189" t="s">
        <v>4482</v>
      </c>
      <c r="C766" s="190" t="s">
        <v>57</v>
      </c>
      <c r="D766" s="253" t="s">
        <v>4332</v>
      </c>
      <c r="E766" s="190"/>
      <c r="F766" s="188"/>
      <c r="G766" s="188"/>
      <c r="H766" s="180" t="s">
        <v>2938</v>
      </c>
      <c r="I766" s="255" t="s">
        <v>4533</v>
      </c>
      <c r="J766" s="180"/>
      <c r="K766" s="180">
        <v>266523</v>
      </c>
      <c r="L766" s="188" t="s">
        <v>4534</v>
      </c>
      <c r="M766" s="180" t="s">
        <v>57</v>
      </c>
      <c r="N766" s="184"/>
      <c r="O766" s="191"/>
      <c r="P766" s="180" t="s">
        <v>3140</v>
      </c>
      <c r="Q766" s="180" t="s">
        <v>21</v>
      </c>
      <c r="R766" s="184">
        <v>11482.81</v>
      </c>
      <c r="S766" s="184">
        <v>12630</v>
      </c>
      <c r="T766" s="184">
        <v>9756</v>
      </c>
      <c r="U766" s="184">
        <v>12630</v>
      </c>
      <c r="V766" s="184"/>
      <c r="W766" s="256" t="s">
        <v>2897</v>
      </c>
      <c r="X766" s="257"/>
      <c r="Y766" s="258" t="s">
        <v>4485</v>
      </c>
      <c r="Z766" s="193">
        <v>1</v>
      </c>
    </row>
    <row r="767" spans="1:26" x14ac:dyDescent="0.25">
      <c r="A767" s="189">
        <v>41670</v>
      </c>
      <c r="B767" s="189" t="s">
        <v>4482</v>
      </c>
      <c r="C767" s="190" t="s">
        <v>57</v>
      </c>
      <c r="D767" s="253" t="s">
        <v>4332</v>
      </c>
      <c r="E767" s="190"/>
      <c r="F767" s="188"/>
      <c r="G767" s="188"/>
      <c r="H767" s="180" t="s">
        <v>2938</v>
      </c>
      <c r="I767" s="255" t="s">
        <v>4535</v>
      </c>
      <c r="J767" s="180"/>
      <c r="K767" s="180">
        <v>488557</v>
      </c>
      <c r="L767" s="188" t="s">
        <v>4536</v>
      </c>
      <c r="M767" s="180" t="s">
        <v>57</v>
      </c>
      <c r="N767" s="184"/>
      <c r="O767" s="191"/>
      <c r="P767" s="180" t="s">
        <v>129</v>
      </c>
      <c r="Q767" s="180" t="s">
        <v>13</v>
      </c>
      <c r="R767" s="184">
        <v>4840.68</v>
      </c>
      <c r="S767" s="184">
        <v>12740</v>
      </c>
      <c r="T767" s="184">
        <v>28762</v>
      </c>
      <c r="U767" s="184">
        <v>40287</v>
      </c>
      <c r="V767" s="184"/>
      <c r="W767" s="256" t="s">
        <v>2897</v>
      </c>
      <c r="X767" s="257"/>
      <c r="Y767" s="258" t="s">
        <v>4485</v>
      </c>
      <c r="Z767" s="193">
        <v>0.31623104227170057</v>
      </c>
    </row>
    <row r="768" spans="1:26" x14ac:dyDescent="0.25">
      <c r="A768" s="189">
        <v>41673</v>
      </c>
      <c r="B768" s="189" t="s">
        <v>4482</v>
      </c>
      <c r="C768" s="190">
        <v>41682</v>
      </c>
      <c r="D768" s="253" t="s">
        <v>3385</v>
      </c>
      <c r="E768" s="190"/>
      <c r="F768" s="188"/>
      <c r="G768" s="188"/>
      <c r="H768" s="180" t="s">
        <v>2921</v>
      </c>
      <c r="I768" s="255" t="s">
        <v>4537</v>
      </c>
      <c r="J768" s="180"/>
      <c r="K768" s="180">
        <v>537461</v>
      </c>
      <c r="L768" s="188" t="s">
        <v>4538</v>
      </c>
      <c r="M768" s="180" t="s">
        <v>57</v>
      </c>
      <c r="N768" s="184"/>
      <c r="O768" s="191"/>
      <c r="P768" s="180" t="s">
        <v>129</v>
      </c>
      <c r="Q768" s="180" t="s">
        <v>13</v>
      </c>
      <c r="R768" s="184">
        <v>4840.68</v>
      </c>
      <c r="S768" s="184">
        <v>35660</v>
      </c>
      <c r="T768" s="184">
        <v>60846</v>
      </c>
      <c r="U768" s="184">
        <v>80997.399999999994</v>
      </c>
      <c r="V768" s="184"/>
      <c r="W768" s="256" t="s">
        <v>2897</v>
      </c>
      <c r="X768" s="257"/>
      <c r="Y768" s="258" t="s">
        <v>4539</v>
      </c>
      <c r="Z768" s="193">
        <v>0.44026104541627264</v>
      </c>
    </row>
    <row r="769" spans="1:26" x14ac:dyDescent="0.25">
      <c r="A769" s="189">
        <v>41673</v>
      </c>
      <c r="B769" s="189" t="s">
        <v>4482</v>
      </c>
      <c r="C769" s="190">
        <v>41673</v>
      </c>
      <c r="D769" s="253" t="s">
        <v>3385</v>
      </c>
      <c r="E769" s="190"/>
      <c r="F769" s="188"/>
      <c r="G769" s="188"/>
      <c r="H769" s="180" t="s">
        <v>2921</v>
      </c>
      <c r="I769" s="255" t="s">
        <v>4540</v>
      </c>
      <c r="J769" s="180"/>
      <c r="K769" s="180">
        <v>660925</v>
      </c>
      <c r="L769" s="188" t="s">
        <v>4541</v>
      </c>
      <c r="M769" s="180" t="s">
        <v>57</v>
      </c>
      <c r="N769" s="184"/>
      <c r="O769" s="191"/>
      <c r="P769" s="180" t="s">
        <v>430</v>
      </c>
      <c r="Q769" s="180" t="s">
        <v>16</v>
      </c>
      <c r="R769" s="184">
        <v>62518.59</v>
      </c>
      <c r="S769" s="184">
        <v>68770</v>
      </c>
      <c r="T769" s="184">
        <v>51661</v>
      </c>
      <c r="U769" s="184">
        <v>68770.45</v>
      </c>
      <c r="V769" s="184"/>
      <c r="W769" s="256" t="s">
        <v>2897</v>
      </c>
      <c r="X769" s="257"/>
      <c r="Y769" s="258" t="s">
        <v>4485</v>
      </c>
      <c r="Z769" s="193">
        <v>0.99999345649185079</v>
      </c>
    </row>
    <row r="770" spans="1:26" x14ac:dyDescent="0.25">
      <c r="A770" s="189">
        <v>41675</v>
      </c>
      <c r="B770" s="189" t="s">
        <v>4482</v>
      </c>
      <c r="C770" s="190">
        <v>41677</v>
      </c>
      <c r="D770" s="253" t="s">
        <v>3385</v>
      </c>
      <c r="E770" s="190">
        <v>41783</v>
      </c>
      <c r="F770" s="188"/>
      <c r="G770" s="188"/>
      <c r="H770" s="180" t="s">
        <v>2921</v>
      </c>
      <c r="I770" s="255" t="s">
        <v>4542</v>
      </c>
      <c r="J770" s="180"/>
      <c r="K770" s="180">
        <v>703691</v>
      </c>
      <c r="L770" s="188" t="s">
        <v>4543</v>
      </c>
      <c r="M770" s="180" t="s">
        <v>57</v>
      </c>
      <c r="N770" s="184"/>
      <c r="O770" s="191"/>
      <c r="P770" s="180" t="s">
        <v>133</v>
      </c>
      <c r="Q770" s="180" t="s">
        <v>13</v>
      </c>
      <c r="R770" s="184">
        <v>130594.12</v>
      </c>
      <c r="S770" s="184">
        <v>4840</v>
      </c>
      <c r="T770" s="184">
        <v>107913.87</v>
      </c>
      <c r="U770" s="184">
        <v>148779.54</v>
      </c>
      <c r="V770" s="184"/>
      <c r="W770" s="256" t="s">
        <v>2897</v>
      </c>
      <c r="X770" s="257"/>
      <c r="Y770" s="258" t="s">
        <v>4539</v>
      </c>
      <c r="Z770" s="193">
        <v>3.2531354781712589E-2</v>
      </c>
    </row>
    <row r="771" spans="1:26" x14ac:dyDescent="0.25">
      <c r="A771" s="189">
        <v>41675</v>
      </c>
      <c r="B771" s="189" t="s">
        <v>4482</v>
      </c>
      <c r="C771" s="190" t="s">
        <v>57</v>
      </c>
      <c r="D771" s="253" t="s">
        <v>3385</v>
      </c>
      <c r="E771" s="190"/>
      <c r="F771" s="188"/>
      <c r="G771" s="188"/>
      <c r="H771" s="180" t="s">
        <v>2938</v>
      </c>
      <c r="I771" s="255" t="s">
        <v>4544</v>
      </c>
      <c r="J771" s="180"/>
      <c r="K771" s="180">
        <v>677031</v>
      </c>
      <c r="L771" s="188" t="s">
        <v>4545</v>
      </c>
      <c r="M771" s="180" t="s">
        <v>57</v>
      </c>
      <c r="N771" s="184"/>
      <c r="O771" s="191"/>
      <c r="P771" s="180" t="s">
        <v>79</v>
      </c>
      <c r="Q771" s="180" t="s">
        <v>12</v>
      </c>
      <c r="R771" s="184">
        <v>11169.87</v>
      </c>
      <c r="S771" s="184">
        <v>0</v>
      </c>
      <c r="T771" s="184">
        <v>9230</v>
      </c>
      <c r="U771" s="184">
        <v>12286.86</v>
      </c>
      <c r="V771" s="184"/>
      <c r="W771" s="256" t="s">
        <v>2897</v>
      </c>
      <c r="X771" s="257"/>
      <c r="Y771" s="258" t="s">
        <v>4539</v>
      </c>
      <c r="Z771" s="193" t="s">
        <v>57</v>
      </c>
    </row>
    <row r="772" spans="1:26" x14ac:dyDescent="0.25">
      <c r="A772" s="189">
        <v>41676</v>
      </c>
      <c r="B772" s="189" t="s">
        <v>4482</v>
      </c>
      <c r="C772" s="190">
        <v>41687</v>
      </c>
      <c r="D772" s="253" t="s">
        <v>3385</v>
      </c>
      <c r="E772" s="190"/>
      <c r="F772" s="188"/>
      <c r="G772" s="188"/>
      <c r="H772" s="180" t="s">
        <v>2921</v>
      </c>
      <c r="I772" s="255" t="s">
        <v>4546</v>
      </c>
      <c r="J772" s="180"/>
      <c r="K772" s="180">
        <v>247038</v>
      </c>
      <c r="L772" s="188" t="s">
        <v>4547</v>
      </c>
      <c r="M772" s="180" t="s">
        <v>57</v>
      </c>
      <c r="N772" s="184"/>
      <c r="O772" s="191"/>
      <c r="P772" s="180" t="s">
        <v>129</v>
      </c>
      <c r="Q772" s="180" t="s">
        <v>13</v>
      </c>
      <c r="R772" s="184">
        <v>6602.69</v>
      </c>
      <c r="S772" s="184">
        <v>25970</v>
      </c>
      <c r="T772" s="184">
        <v>5456</v>
      </c>
      <c r="U772" s="184">
        <v>75177.45</v>
      </c>
      <c r="V772" s="184"/>
      <c r="W772" s="256" t="s">
        <v>2897</v>
      </c>
      <c r="X772" s="257"/>
      <c r="Y772" s="258" t="s">
        <v>4539</v>
      </c>
      <c r="Z772" s="193">
        <v>0.34544933354350277</v>
      </c>
    </row>
    <row r="773" spans="1:26" x14ac:dyDescent="0.25">
      <c r="A773" s="189">
        <v>41677</v>
      </c>
      <c r="B773" s="189" t="s">
        <v>4482</v>
      </c>
      <c r="C773" s="190" t="s">
        <v>3127</v>
      </c>
      <c r="D773" s="253" t="s">
        <v>3127</v>
      </c>
      <c r="E773" s="190" t="s">
        <v>4548</v>
      </c>
      <c r="F773" s="188"/>
      <c r="G773" s="188"/>
      <c r="H773" s="180" t="s">
        <v>2921</v>
      </c>
      <c r="I773" s="255" t="s">
        <v>4549</v>
      </c>
      <c r="J773" s="180"/>
      <c r="K773" s="180">
        <v>488681</v>
      </c>
      <c r="L773" s="188" t="s">
        <v>4550</v>
      </c>
      <c r="M773" s="180" t="s">
        <v>57</v>
      </c>
      <c r="N773" s="184"/>
      <c r="O773" s="191"/>
      <c r="P773" s="180" t="s">
        <v>232</v>
      </c>
      <c r="Q773" s="180" t="s">
        <v>14</v>
      </c>
      <c r="R773" s="184">
        <v>78077.75</v>
      </c>
      <c r="S773" s="184">
        <v>66760</v>
      </c>
      <c r="T773" s="184">
        <v>64518</v>
      </c>
      <c r="U773" s="184">
        <v>85885.52</v>
      </c>
      <c r="V773" s="184">
        <v>89000</v>
      </c>
      <c r="W773" s="256" t="s">
        <v>2903</v>
      </c>
      <c r="X773" s="273"/>
      <c r="Y773" s="258" t="s">
        <v>4539</v>
      </c>
      <c r="Z773" s="193">
        <v>0.77731380097599689</v>
      </c>
    </row>
    <row r="774" spans="1:26" x14ac:dyDescent="0.25">
      <c r="A774" s="189">
        <v>41680</v>
      </c>
      <c r="B774" s="189" t="s">
        <v>4482</v>
      </c>
      <c r="C774" s="190" t="s">
        <v>57</v>
      </c>
      <c r="D774" s="253" t="s">
        <v>3385</v>
      </c>
      <c r="E774" s="190"/>
      <c r="F774" s="188"/>
      <c r="G774" s="188"/>
      <c r="H774" s="180" t="s">
        <v>2938</v>
      </c>
      <c r="I774" s="255" t="s">
        <v>4551</v>
      </c>
      <c r="J774" s="180"/>
      <c r="K774" s="180">
        <v>529596</v>
      </c>
      <c r="L774" s="188" t="s">
        <v>4552</v>
      </c>
      <c r="M774" s="180" t="s">
        <v>57</v>
      </c>
      <c r="N774" s="184"/>
      <c r="O774" s="191"/>
      <c r="P774" s="180" t="s">
        <v>64</v>
      </c>
      <c r="Q774" s="180" t="s">
        <v>12</v>
      </c>
      <c r="R774" s="184">
        <v>26296.18</v>
      </c>
      <c r="S774" s="184">
        <v>0</v>
      </c>
      <c r="T774" s="184">
        <v>20903</v>
      </c>
      <c r="U774" s="184">
        <v>36816.1</v>
      </c>
      <c r="V774" s="184"/>
      <c r="W774" s="256" t="s">
        <v>2897</v>
      </c>
      <c r="X774" s="257"/>
      <c r="Y774" s="258" t="s">
        <v>4539</v>
      </c>
      <c r="Z774" s="193" t="s">
        <v>57</v>
      </c>
    </row>
    <row r="775" spans="1:26" x14ac:dyDescent="0.25">
      <c r="A775" s="189">
        <v>41680</v>
      </c>
      <c r="B775" s="189" t="s">
        <v>4482</v>
      </c>
      <c r="C775" s="190" t="s">
        <v>57</v>
      </c>
      <c r="D775" s="253" t="s">
        <v>3385</v>
      </c>
      <c r="E775" s="190"/>
      <c r="F775" s="188"/>
      <c r="G775" s="188"/>
      <c r="H775" s="180" t="s">
        <v>2938</v>
      </c>
      <c r="I775" s="255" t="s">
        <v>4553</v>
      </c>
      <c r="J775" s="180"/>
      <c r="K775" s="180">
        <v>586332</v>
      </c>
      <c r="L775" s="188" t="s">
        <v>4554</v>
      </c>
      <c r="M775" s="180" t="s">
        <v>57</v>
      </c>
      <c r="N775" s="184"/>
      <c r="O775" s="191"/>
      <c r="P775" s="180" t="s">
        <v>87</v>
      </c>
      <c r="Q775" s="180" t="s">
        <v>15</v>
      </c>
      <c r="R775" s="184">
        <v>20649.13</v>
      </c>
      <c r="S775" s="184">
        <v>0</v>
      </c>
      <c r="T775" s="184">
        <v>17063</v>
      </c>
      <c r="U775" s="184">
        <v>27694.34</v>
      </c>
      <c r="V775" s="184"/>
      <c r="W775" s="256" t="s">
        <v>2897</v>
      </c>
      <c r="X775" s="257"/>
      <c r="Y775" s="258" t="s">
        <v>4539</v>
      </c>
      <c r="Z775" s="193" t="s">
        <v>57</v>
      </c>
    </row>
    <row r="776" spans="1:26" x14ac:dyDescent="0.25">
      <c r="A776" s="189">
        <v>41680</v>
      </c>
      <c r="B776" s="189" t="s">
        <v>4482</v>
      </c>
      <c r="C776" s="190" t="s">
        <v>57</v>
      </c>
      <c r="D776" s="253" t="s">
        <v>3385</v>
      </c>
      <c r="E776" s="190"/>
      <c r="F776" s="188"/>
      <c r="G776" s="188"/>
      <c r="H776" s="180" t="s">
        <v>2938</v>
      </c>
      <c r="I776" s="255" t="s">
        <v>4555</v>
      </c>
      <c r="J776" s="180"/>
      <c r="K776" s="180">
        <v>681513</v>
      </c>
      <c r="L776" s="188" t="s">
        <v>4556</v>
      </c>
      <c r="M776" s="180" t="s">
        <v>57</v>
      </c>
      <c r="N776" s="184"/>
      <c r="O776" s="191"/>
      <c r="P776" s="180" t="s">
        <v>67</v>
      </c>
      <c r="Q776" s="180" t="s">
        <v>14</v>
      </c>
      <c r="R776" s="184">
        <v>13541.8</v>
      </c>
      <c r="S776" s="184">
        <v>2110</v>
      </c>
      <c r="T776" s="184">
        <v>11190</v>
      </c>
      <c r="U776" s="184">
        <v>14895.98</v>
      </c>
      <c r="V776" s="184"/>
      <c r="W776" s="256" t="s">
        <v>2897</v>
      </c>
      <c r="X776" s="257"/>
      <c r="Y776" s="258" t="s">
        <v>4539</v>
      </c>
      <c r="Z776" s="193">
        <v>0.14164895495294705</v>
      </c>
    </row>
    <row r="777" spans="1:26" x14ac:dyDescent="0.25">
      <c r="A777" s="189">
        <v>41680</v>
      </c>
      <c r="B777" s="189" t="s">
        <v>4482</v>
      </c>
      <c r="C777" s="190" t="s">
        <v>57</v>
      </c>
      <c r="D777" s="253" t="s">
        <v>3385</v>
      </c>
      <c r="E777" s="190"/>
      <c r="F777" s="188"/>
      <c r="G777" s="188"/>
      <c r="H777" s="180" t="s">
        <v>2938</v>
      </c>
      <c r="I777" s="255" t="s">
        <v>4557</v>
      </c>
      <c r="J777" s="180"/>
      <c r="K777" s="180">
        <v>679124</v>
      </c>
      <c r="L777" s="188" t="s">
        <v>4558</v>
      </c>
      <c r="M777" s="180" t="s">
        <v>57</v>
      </c>
      <c r="N777" s="184"/>
      <c r="O777" s="191"/>
      <c r="P777" s="180" t="s">
        <v>106</v>
      </c>
      <c r="Q777" s="180" t="s">
        <v>14</v>
      </c>
      <c r="R777" s="184">
        <v>10751.15</v>
      </c>
      <c r="S777" s="184">
        <v>11830</v>
      </c>
      <c r="T777" s="184">
        <v>8884</v>
      </c>
      <c r="U777" s="184">
        <v>11826.27</v>
      </c>
      <c r="V777" s="184"/>
      <c r="W777" s="256" t="s">
        <v>2897</v>
      </c>
      <c r="X777" s="257"/>
      <c r="Y777" s="258" t="s">
        <v>4539</v>
      </c>
      <c r="Z777" s="193">
        <v>1.0003153995300293</v>
      </c>
    </row>
    <row r="778" spans="1:26" x14ac:dyDescent="0.25">
      <c r="A778" s="189">
        <v>41680</v>
      </c>
      <c r="B778" s="189" t="s">
        <v>4482</v>
      </c>
      <c r="C778" s="190" t="s">
        <v>57</v>
      </c>
      <c r="D778" s="253" t="s">
        <v>3385</v>
      </c>
      <c r="E778" s="190"/>
      <c r="F778" s="188"/>
      <c r="G778" s="188"/>
      <c r="H778" s="180" t="s">
        <v>2938</v>
      </c>
      <c r="I778" s="255" t="s">
        <v>4559</v>
      </c>
      <c r="J778" s="180"/>
      <c r="K778" s="180">
        <v>682872</v>
      </c>
      <c r="L778" s="188" t="s">
        <v>4560</v>
      </c>
      <c r="M778" s="180" t="s">
        <v>57</v>
      </c>
      <c r="N778" s="184"/>
      <c r="O778" s="191"/>
      <c r="P778" s="180" t="s">
        <v>67</v>
      </c>
      <c r="Q778" s="180" t="s">
        <v>14</v>
      </c>
      <c r="R778" s="184">
        <v>4785.01</v>
      </c>
      <c r="S778" s="184">
        <v>5260</v>
      </c>
      <c r="T778" s="184">
        <v>3954</v>
      </c>
      <c r="U778" s="184">
        <v>5263.51</v>
      </c>
      <c r="V778" s="184"/>
      <c r="W778" s="256" t="s">
        <v>2897</v>
      </c>
      <c r="X778" s="257"/>
      <c r="Y778" s="258" t="s">
        <v>4539</v>
      </c>
      <c r="Z778" s="193">
        <v>0.99933314461262535</v>
      </c>
    </row>
    <row r="779" spans="1:26" x14ac:dyDescent="0.25">
      <c r="A779" s="189">
        <v>41681</v>
      </c>
      <c r="B779" s="189" t="s">
        <v>4482</v>
      </c>
      <c r="C779" s="190">
        <v>41684</v>
      </c>
      <c r="D779" s="253" t="s">
        <v>3385</v>
      </c>
      <c r="E779" s="190">
        <v>41808</v>
      </c>
      <c r="F779" s="188"/>
      <c r="G779" s="188"/>
      <c r="H779" s="180" t="s">
        <v>2894</v>
      </c>
      <c r="I779" s="255" t="s">
        <v>4561</v>
      </c>
      <c r="J779" s="180"/>
      <c r="K779" s="180">
        <v>623427</v>
      </c>
      <c r="L779" s="188" t="s">
        <v>4562</v>
      </c>
      <c r="M779" s="180" t="s">
        <v>57</v>
      </c>
      <c r="N779" s="184"/>
      <c r="O779" s="191"/>
      <c r="P779" s="180" t="s">
        <v>111</v>
      </c>
      <c r="Q779" s="180" t="s">
        <v>12</v>
      </c>
      <c r="R779" s="184">
        <v>139156.25</v>
      </c>
      <c r="S779" s="184">
        <v>86990</v>
      </c>
      <c r="T779" s="184">
        <v>114989.01</v>
      </c>
      <c r="U779" s="184">
        <v>203141.51</v>
      </c>
      <c r="V779" s="184">
        <v>213840.27</v>
      </c>
      <c r="W779" s="256" t="s">
        <v>2897</v>
      </c>
      <c r="X779" s="257"/>
      <c r="Y779" s="258" t="s">
        <v>4539</v>
      </c>
      <c r="Z779" s="193">
        <v>0.4282236555197409</v>
      </c>
    </row>
    <row r="780" spans="1:26" x14ac:dyDescent="0.25">
      <c r="A780" s="189">
        <v>41681</v>
      </c>
      <c r="B780" s="189" t="s">
        <v>4482</v>
      </c>
      <c r="C780" s="190">
        <v>41687</v>
      </c>
      <c r="D780" s="253" t="s">
        <v>3385</v>
      </c>
      <c r="E780" s="190"/>
      <c r="F780" s="188"/>
      <c r="G780" s="188"/>
      <c r="H780" s="180" t="s">
        <v>2921</v>
      </c>
      <c r="I780" s="255" t="s">
        <v>4563</v>
      </c>
      <c r="J780" s="180"/>
      <c r="K780" s="180">
        <v>659285</v>
      </c>
      <c r="L780" s="188" t="s">
        <v>4564</v>
      </c>
      <c r="M780" s="180" t="s">
        <v>57</v>
      </c>
      <c r="N780" s="184"/>
      <c r="O780" s="191"/>
      <c r="P780" s="180" t="s">
        <v>79</v>
      </c>
      <c r="Q780" s="180" t="s">
        <v>12</v>
      </c>
      <c r="R780" s="184">
        <v>87507.39</v>
      </c>
      <c r="S780" s="184">
        <v>0</v>
      </c>
      <c r="T780" s="184">
        <v>72310</v>
      </c>
      <c r="U780" s="184">
        <v>152316.32999999999</v>
      </c>
      <c r="V780" s="184"/>
      <c r="W780" s="256" t="s">
        <v>2897</v>
      </c>
      <c r="X780" s="257"/>
      <c r="Y780" s="258" t="s">
        <v>4539</v>
      </c>
      <c r="Z780" s="193" t="s">
        <v>57</v>
      </c>
    </row>
    <row r="781" spans="1:26" x14ac:dyDescent="0.25">
      <c r="A781" s="189">
        <v>41681</v>
      </c>
      <c r="B781" s="189" t="s">
        <v>4482</v>
      </c>
      <c r="C781" s="190">
        <v>41684</v>
      </c>
      <c r="D781" s="253" t="s">
        <v>3385</v>
      </c>
      <c r="E781" s="190"/>
      <c r="F781" s="188"/>
      <c r="G781" s="188"/>
      <c r="H781" s="180" t="s">
        <v>2921</v>
      </c>
      <c r="I781" s="255" t="s">
        <v>4565</v>
      </c>
      <c r="J781" s="180"/>
      <c r="K781" s="180">
        <v>628876</v>
      </c>
      <c r="L781" s="188" t="s">
        <v>4566</v>
      </c>
      <c r="M781" s="180" t="s">
        <v>57</v>
      </c>
      <c r="N781" s="184"/>
      <c r="O781" s="191"/>
      <c r="P781" s="180" t="s">
        <v>79</v>
      </c>
      <c r="Q781" s="180" t="s">
        <v>12</v>
      </c>
      <c r="R781" s="184">
        <v>60092.2</v>
      </c>
      <c r="S781" s="184">
        <v>0</v>
      </c>
      <c r="T781" s="184">
        <v>49656</v>
      </c>
      <c r="U781" s="184">
        <v>110537.02</v>
      </c>
      <c r="V781" s="184"/>
      <c r="W781" s="256" t="s">
        <v>2897</v>
      </c>
      <c r="X781" s="257"/>
      <c r="Y781" s="258" t="s">
        <v>4539</v>
      </c>
      <c r="Z781" s="193" t="s">
        <v>57</v>
      </c>
    </row>
    <row r="782" spans="1:26" x14ac:dyDescent="0.25">
      <c r="A782" s="189">
        <v>41681</v>
      </c>
      <c r="B782" s="189" t="s">
        <v>4482</v>
      </c>
      <c r="C782" s="190">
        <v>41694</v>
      </c>
      <c r="D782" s="253" t="s">
        <v>3385</v>
      </c>
      <c r="E782" s="190"/>
      <c r="F782" s="188"/>
      <c r="G782" s="188"/>
      <c r="H782" s="180" t="s">
        <v>2921</v>
      </c>
      <c r="I782" s="255" t="s">
        <v>4567</v>
      </c>
      <c r="J782" s="180"/>
      <c r="K782" s="180">
        <v>672050</v>
      </c>
      <c r="L782" s="188" t="s">
        <v>4568</v>
      </c>
      <c r="M782" s="180" t="s">
        <v>57</v>
      </c>
      <c r="N782" s="184"/>
      <c r="O782" s="191"/>
      <c r="P782" s="180" t="s">
        <v>64</v>
      </c>
      <c r="Q782" s="180" t="s">
        <v>12</v>
      </c>
      <c r="R782" s="184">
        <v>72445.62</v>
      </c>
      <c r="S782" s="184">
        <v>0</v>
      </c>
      <c r="T782" s="184">
        <v>59864</v>
      </c>
      <c r="U782" s="184">
        <v>108337.48</v>
      </c>
      <c r="V782" s="184"/>
      <c r="W782" s="256" t="s">
        <v>2897</v>
      </c>
      <c r="X782" s="257"/>
      <c r="Y782" s="258" t="s">
        <v>4539</v>
      </c>
      <c r="Z782" s="193" t="s">
        <v>57</v>
      </c>
    </row>
    <row r="783" spans="1:26" x14ac:dyDescent="0.25">
      <c r="A783" s="189">
        <v>41681</v>
      </c>
      <c r="B783" s="189" t="s">
        <v>4482</v>
      </c>
      <c r="C783" s="190">
        <v>41684</v>
      </c>
      <c r="D783" s="253" t="s">
        <v>3385</v>
      </c>
      <c r="E783" s="190"/>
      <c r="F783" s="188"/>
      <c r="G783" s="188"/>
      <c r="H783" s="180" t="s">
        <v>2921</v>
      </c>
      <c r="I783" s="255" t="s">
        <v>4569</v>
      </c>
      <c r="J783" s="180"/>
      <c r="K783" s="180">
        <v>671924</v>
      </c>
      <c r="L783" s="188" t="s">
        <v>4570</v>
      </c>
      <c r="M783" s="180" t="s">
        <v>57</v>
      </c>
      <c r="N783" s="184"/>
      <c r="O783" s="191"/>
      <c r="P783" s="180" t="s">
        <v>64</v>
      </c>
      <c r="Q783" s="180" t="s">
        <v>12</v>
      </c>
      <c r="R783" s="184">
        <v>34005.78</v>
      </c>
      <c r="S783" s="184">
        <v>0</v>
      </c>
      <c r="T783" s="184">
        <v>28100</v>
      </c>
      <c r="U783" s="184">
        <v>93395.25</v>
      </c>
      <c r="V783" s="184"/>
      <c r="W783" s="256" t="s">
        <v>2897</v>
      </c>
      <c r="X783" s="257"/>
      <c r="Y783" s="258" t="s">
        <v>4539</v>
      </c>
      <c r="Z783" s="193" t="s">
        <v>57</v>
      </c>
    </row>
    <row r="784" spans="1:26" x14ac:dyDescent="0.25">
      <c r="A784" s="189">
        <v>41682</v>
      </c>
      <c r="B784" s="189" t="s">
        <v>4482</v>
      </c>
      <c r="C784" s="190" t="s">
        <v>57</v>
      </c>
      <c r="D784" s="253" t="s">
        <v>3385</v>
      </c>
      <c r="E784" s="190"/>
      <c r="F784" s="188"/>
      <c r="G784" s="188"/>
      <c r="H784" s="180" t="s">
        <v>2938</v>
      </c>
      <c r="I784" s="255" t="s">
        <v>4571</v>
      </c>
      <c r="J784" s="180"/>
      <c r="K784" s="180">
        <v>716788</v>
      </c>
      <c r="L784" s="188" t="s">
        <v>4572</v>
      </c>
      <c r="M784" s="180" t="s">
        <v>57</v>
      </c>
      <c r="N784" s="184"/>
      <c r="O784" s="191"/>
      <c r="P784" s="180" t="s">
        <v>60</v>
      </c>
      <c r="Q784" s="180" t="s">
        <v>12</v>
      </c>
      <c r="R784" s="184">
        <v>15355.85</v>
      </c>
      <c r="S784" s="184">
        <v>16890</v>
      </c>
      <c r="T784" s="184">
        <v>12689</v>
      </c>
      <c r="U784" s="184">
        <v>16891.43</v>
      </c>
      <c r="V784" s="184"/>
      <c r="W784" s="256" t="s">
        <v>2897</v>
      </c>
      <c r="X784" s="257"/>
      <c r="Y784" s="258" t="s">
        <v>4539</v>
      </c>
      <c r="Z784" s="193">
        <v>0.99991534168510299</v>
      </c>
    </row>
    <row r="785" spans="1:26" x14ac:dyDescent="0.25">
      <c r="A785" s="189">
        <v>41682</v>
      </c>
      <c r="B785" s="189" t="s">
        <v>4482</v>
      </c>
      <c r="C785" s="190" t="s">
        <v>57</v>
      </c>
      <c r="D785" s="253" t="s">
        <v>3385</v>
      </c>
      <c r="E785" s="190"/>
      <c r="F785" s="188"/>
      <c r="G785" s="188"/>
      <c r="H785" s="180" t="s">
        <v>2938</v>
      </c>
      <c r="I785" s="255" t="s">
        <v>4573</v>
      </c>
      <c r="J785" s="180"/>
      <c r="K785" s="180">
        <v>659251</v>
      </c>
      <c r="L785" s="188" t="s">
        <v>4574</v>
      </c>
      <c r="M785" s="180" t="s">
        <v>57</v>
      </c>
      <c r="N785" s="184"/>
      <c r="O785" s="191"/>
      <c r="P785" s="180" t="s">
        <v>235</v>
      </c>
      <c r="Q785" s="180" t="s">
        <v>12</v>
      </c>
      <c r="R785" s="184">
        <v>3912.48</v>
      </c>
      <c r="S785" s="184">
        <v>0</v>
      </c>
      <c r="T785" s="184">
        <v>3233</v>
      </c>
      <c r="U785" s="184">
        <v>4303.7299999999996</v>
      </c>
      <c r="V785" s="184"/>
      <c r="W785" s="256" t="s">
        <v>2897</v>
      </c>
      <c r="X785" s="257"/>
      <c r="Y785" s="258" t="s">
        <v>4539</v>
      </c>
      <c r="Z785" s="193" t="s">
        <v>57</v>
      </c>
    </row>
    <row r="786" spans="1:26" x14ac:dyDescent="0.25">
      <c r="A786" s="189">
        <v>41683</v>
      </c>
      <c r="B786" s="189" t="s">
        <v>4482</v>
      </c>
      <c r="C786" s="190">
        <v>41687</v>
      </c>
      <c r="D786" s="253" t="s">
        <v>3385</v>
      </c>
      <c r="E786" s="190"/>
      <c r="F786" s="188"/>
      <c r="G786" s="188"/>
      <c r="H786" s="180" t="s">
        <v>2921</v>
      </c>
      <c r="I786" s="255" t="s">
        <v>4546</v>
      </c>
      <c r="J786" s="180"/>
      <c r="K786" s="180">
        <v>247038</v>
      </c>
      <c r="L786" s="188" t="s">
        <v>4575</v>
      </c>
      <c r="M786" s="180" t="s">
        <v>57</v>
      </c>
      <c r="N786" s="184"/>
      <c r="O786" s="191"/>
      <c r="P786" s="180" t="s">
        <v>129</v>
      </c>
      <c r="Q786" s="180" t="s">
        <v>13</v>
      </c>
      <c r="R786" s="184">
        <v>6602.69</v>
      </c>
      <c r="S786" s="184">
        <v>25970</v>
      </c>
      <c r="T786" s="184">
        <v>5456</v>
      </c>
      <c r="U786" s="184">
        <v>75177.45</v>
      </c>
      <c r="V786" s="184"/>
      <c r="W786" s="256" t="s">
        <v>2897</v>
      </c>
      <c r="X786" s="257"/>
      <c r="Y786" s="258" t="s">
        <v>4539</v>
      </c>
      <c r="Z786" s="193">
        <v>0.34544933354350277</v>
      </c>
    </row>
    <row r="787" spans="1:26" x14ac:dyDescent="0.25">
      <c r="A787" s="189">
        <v>41684</v>
      </c>
      <c r="B787" s="189" t="s">
        <v>4482</v>
      </c>
      <c r="C787" s="190" t="s">
        <v>57</v>
      </c>
      <c r="D787" s="253" t="s">
        <v>3385</v>
      </c>
      <c r="E787" s="190"/>
      <c r="F787" s="188"/>
      <c r="G787" s="188"/>
      <c r="H787" s="180" t="s">
        <v>2938</v>
      </c>
      <c r="I787" s="255" t="s">
        <v>4576</v>
      </c>
      <c r="J787" s="180"/>
      <c r="K787" s="180">
        <v>611164</v>
      </c>
      <c r="L787" s="188" t="s">
        <v>4577</v>
      </c>
      <c r="M787" s="180" t="s">
        <v>57</v>
      </c>
      <c r="N787" s="184"/>
      <c r="O787" s="191"/>
      <c r="P787" s="180" t="s">
        <v>129</v>
      </c>
      <c r="Q787" s="180" t="s">
        <v>13</v>
      </c>
      <c r="R787" s="184">
        <v>4840.68</v>
      </c>
      <c r="S787" s="184">
        <v>15440</v>
      </c>
      <c r="T787" s="184">
        <v>27189</v>
      </c>
      <c r="U787" s="184">
        <v>36193.64</v>
      </c>
      <c r="V787" s="184"/>
      <c r="W787" s="256" t="s">
        <v>2897</v>
      </c>
      <c r="X787" s="257"/>
      <c r="Y787" s="258" t="s">
        <v>4539</v>
      </c>
      <c r="Z787" s="193">
        <v>0.42659428562587237</v>
      </c>
    </row>
    <row r="788" spans="1:26" x14ac:dyDescent="0.25">
      <c r="A788" s="189">
        <v>41687</v>
      </c>
      <c r="B788" s="189" t="s">
        <v>4482</v>
      </c>
      <c r="C788" s="190">
        <v>41689</v>
      </c>
      <c r="D788" s="253" t="s">
        <v>3385</v>
      </c>
      <c r="E788" s="190"/>
      <c r="F788" s="188"/>
      <c r="G788" s="188"/>
      <c r="H788" s="180" t="s">
        <v>2921</v>
      </c>
      <c r="I788" s="255" t="s">
        <v>4578</v>
      </c>
      <c r="J788" s="180"/>
      <c r="K788" s="180">
        <v>623404</v>
      </c>
      <c r="L788" s="188" t="s">
        <v>4579</v>
      </c>
      <c r="M788" s="180" t="s">
        <v>57</v>
      </c>
      <c r="N788" s="184"/>
      <c r="O788" s="191"/>
      <c r="P788" s="180" t="s">
        <v>223</v>
      </c>
      <c r="Q788" s="180" t="s">
        <v>16</v>
      </c>
      <c r="R788" s="184">
        <v>4630.1099999999997</v>
      </c>
      <c r="S788" s="184">
        <v>50630</v>
      </c>
      <c r="T788" s="184">
        <v>3826</v>
      </c>
      <c r="U788" s="184">
        <v>50627.7</v>
      </c>
      <c r="V788" s="184"/>
      <c r="W788" s="256" t="s">
        <v>2897</v>
      </c>
      <c r="X788" s="257"/>
      <c r="Y788" s="258" t="s">
        <v>4539</v>
      </c>
      <c r="Z788" s="193">
        <v>1.0000454296758494</v>
      </c>
    </row>
    <row r="789" spans="1:26" x14ac:dyDescent="0.25">
      <c r="A789" s="189">
        <v>41688</v>
      </c>
      <c r="B789" s="189" t="s">
        <v>4482</v>
      </c>
      <c r="C789" s="190" t="s">
        <v>57</v>
      </c>
      <c r="D789" s="253" t="s">
        <v>3385</v>
      </c>
      <c r="E789" s="190"/>
      <c r="F789" s="188"/>
      <c r="G789" s="188"/>
      <c r="H789" s="180" t="s">
        <v>2938</v>
      </c>
      <c r="I789" s="255" t="s">
        <v>4580</v>
      </c>
      <c r="J789" s="180"/>
      <c r="K789" s="180">
        <v>507136</v>
      </c>
      <c r="L789" s="188" t="s">
        <v>4581</v>
      </c>
      <c r="M789" s="180" t="s">
        <v>57</v>
      </c>
      <c r="N789" s="184"/>
      <c r="O789" s="191"/>
      <c r="P789" s="180" t="s">
        <v>223</v>
      </c>
      <c r="Q789" s="180" t="s">
        <v>16</v>
      </c>
      <c r="R789" s="184">
        <v>2662.07</v>
      </c>
      <c r="S789" s="184">
        <v>8640</v>
      </c>
      <c r="T789" s="184">
        <v>2662.07</v>
      </c>
      <c r="U789" s="184">
        <v>8640.73</v>
      </c>
      <c r="V789" s="184"/>
      <c r="W789" s="256" t="s">
        <v>2897</v>
      </c>
      <c r="X789" s="257"/>
      <c r="Y789" s="258" t="s">
        <v>4539</v>
      </c>
      <c r="Z789" s="193">
        <v>0.99991551639734144</v>
      </c>
    </row>
    <row r="790" spans="1:26" x14ac:dyDescent="0.25">
      <c r="A790" s="189">
        <v>41689</v>
      </c>
      <c r="B790" s="189" t="s">
        <v>4482</v>
      </c>
      <c r="C790" s="190">
        <v>41695</v>
      </c>
      <c r="D790" s="253" t="s">
        <v>3385</v>
      </c>
      <c r="E790" s="190"/>
      <c r="F790" s="188"/>
      <c r="G790" s="188"/>
      <c r="H790" s="180" t="s">
        <v>2921</v>
      </c>
      <c r="I790" s="255" t="s">
        <v>4582</v>
      </c>
      <c r="J790" s="180"/>
      <c r="K790" s="180">
        <v>489963</v>
      </c>
      <c r="L790" s="188" t="s">
        <v>4583</v>
      </c>
      <c r="M790" s="180" t="s">
        <v>57</v>
      </c>
      <c r="N790" s="184"/>
      <c r="O790" s="191"/>
      <c r="P790" s="180" t="s">
        <v>133</v>
      </c>
      <c r="Q790" s="180" t="s">
        <v>13</v>
      </c>
      <c r="R790" s="184">
        <v>4840.68</v>
      </c>
      <c r="S790" s="184">
        <v>61660</v>
      </c>
      <c r="T790" s="184">
        <v>121758</v>
      </c>
      <c r="U790" s="184">
        <v>195442.37</v>
      </c>
      <c r="V790" s="184"/>
      <c r="W790" s="256" t="s">
        <v>2897</v>
      </c>
      <c r="X790" s="257"/>
      <c r="Y790" s="258" t="s">
        <v>4539</v>
      </c>
      <c r="Z790" s="193">
        <v>0.31548942023165194</v>
      </c>
    </row>
    <row r="791" spans="1:26" x14ac:dyDescent="0.25">
      <c r="A791" s="189">
        <v>41689</v>
      </c>
      <c r="B791" s="189" t="s">
        <v>4482</v>
      </c>
      <c r="C791" s="190">
        <v>41711</v>
      </c>
      <c r="D791" s="253" t="s">
        <v>3195</v>
      </c>
      <c r="E791" s="190"/>
      <c r="F791" s="188"/>
      <c r="G791" s="188"/>
      <c r="H791" s="180" t="s">
        <v>2921</v>
      </c>
      <c r="I791" s="255" t="s">
        <v>4584</v>
      </c>
      <c r="J791" s="180"/>
      <c r="K791" s="180">
        <v>495975</v>
      </c>
      <c r="L791" s="188" t="s">
        <v>4585</v>
      </c>
      <c r="M791" s="180" t="s">
        <v>57</v>
      </c>
      <c r="N791" s="184"/>
      <c r="O791" s="191"/>
      <c r="P791" s="180" t="s">
        <v>133</v>
      </c>
      <c r="Q791" s="180" t="s">
        <v>13</v>
      </c>
      <c r="R791" s="184">
        <v>6243.27</v>
      </c>
      <c r="S791" s="184">
        <v>88420</v>
      </c>
      <c r="T791" s="184">
        <v>5159</v>
      </c>
      <c r="U791" s="184">
        <v>170687.5</v>
      </c>
      <c r="V791" s="184"/>
      <c r="W791" s="256" t="s">
        <v>2897</v>
      </c>
      <c r="X791" s="257"/>
      <c r="Y791" s="258" t="s">
        <v>4539</v>
      </c>
      <c r="Z791" s="193">
        <v>0.51802270230684733</v>
      </c>
    </row>
    <row r="792" spans="1:26" x14ac:dyDescent="0.25">
      <c r="A792" s="189">
        <v>41689</v>
      </c>
      <c r="B792" s="189" t="s">
        <v>4482</v>
      </c>
      <c r="C792" s="190">
        <v>41701</v>
      </c>
      <c r="D792" s="253" t="s">
        <v>3195</v>
      </c>
      <c r="E792" s="190"/>
      <c r="F792" s="188"/>
      <c r="G792" s="188"/>
      <c r="H792" s="180" t="s">
        <v>2921</v>
      </c>
      <c r="I792" s="255" t="s">
        <v>4586</v>
      </c>
      <c r="J792" s="180"/>
      <c r="K792" s="180">
        <v>610262</v>
      </c>
      <c r="L792" s="188" t="s">
        <v>4587</v>
      </c>
      <c r="M792" s="180" t="s">
        <v>57</v>
      </c>
      <c r="N792" s="184"/>
      <c r="O792" s="191"/>
      <c r="P792" s="180" t="s">
        <v>133</v>
      </c>
      <c r="Q792" s="180" t="s">
        <v>13</v>
      </c>
      <c r="R792" s="184">
        <v>4840.68</v>
      </c>
      <c r="S792" s="184">
        <v>43410</v>
      </c>
      <c r="T792" s="184">
        <v>74501</v>
      </c>
      <c r="U792" s="184">
        <v>132709.35999999999</v>
      </c>
      <c r="V792" s="184"/>
      <c r="W792" s="256" t="s">
        <v>2897</v>
      </c>
      <c r="X792" s="257"/>
      <c r="Y792" s="258" t="s">
        <v>4539</v>
      </c>
      <c r="Z792" s="193">
        <v>0.32710578967451887</v>
      </c>
    </row>
    <row r="793" spans="1:26" x14ac:dyDescent="0.25">
      <c r="A793" s="189">
        <v>41689</v>
      </c>
      <c r="B793" s="189" t="s">
        <v>4482</v>
      </c>
      <c r="C793" s="190">
        <v>41695</v>
      </c>
      <c r="D793" s="253" t="s">
        <v>3385</v>
      </c>
      <c r="E793" s="190"/>
      <c r="F793" s="188"/>
      <c r="G793" s="188"/>
      <c r="H793" s="180" t="s">
        <v>2921</v>
      </c>
      <c r="I793" s="255" t="s">
        <v>4588</v>
      </c>
      <c r="J793" s="180"/>
      <c r="K793" s="180">
        <v>688790</v>
      </c>
      <c r="L793" s="188" t="s">
        <v>4589</v>
      </c>
      <c r="M793" s="180" t="s">
        <v>57</v>
      </c>
      <c r="N793" s="184"/>
      <c r="O793" s="191"/>
      <c r="P793" s="180" t="s">
        <v>79</v>
      </c>
      <c r="Q793" s="180" t="s">
        <v>12</v>
      </c>
      <c r="R793" s="184">
        <v>61009.51</v>
      </c>
      <c r="S793" s="184">
        <v>1860</v>
      </c>
      <c r="T793" s="184">
        <v>50414</v>
      </c>
      <c r="U793" s="184">
        <v>101158.76</v>
      </c>
      <c r="V793" s="184"/>
      <c r="W793" s="256" t="s">
        <v>2897</v>
      </c>
      <c r="X793" s="257"/>
      <c r="Y793" s="258" t="s">
        <v>4539</v>
      </c>
      <c r="Z793" s="193">
        <v>1.8386939499851523E-2</v>
      </c>
    </row>
    <row r="794" spans="1:26" x14ac:dyDescent="0.25">
      <c r="A794" s="189">
        <v>41689</v>
      </c>
      <c r="B794" s="189" t="s">
        <v>4482</v>
      </c>
      <c r="C794" s="190">
        <v>41695</v>
      </c>
      <c r="D794" s="253" t="s">
        <v>3385</v>
      </c>
      <c r="E794" s="190"/>
      <c r="F794" s="188"/>
      <c r="G794" s="188"/>
      <c r="H794" s="180" t="s">
        <v>2921</v>
      </c>
      <c r="I794" s="255" t="s">
        <v>4590</v>
      </c>
      <c r="J794" s="180"/>
      <c r="K794" s="180">
        <v>693135</v>
      </c>
      <c r="L794" s="188" t="s">
        <v>4591</v>
      </c>
      <c r="M794" s="180" t="s">
        <v>57</v>
      </c>
      <c r="N794" s="184"/>
      <c r="O794" s="191"/>
      <c r="P794" s="180" t="s">
        <v>79</v>
      </c>
      <c r="Q794" s="180" t="s">
        <v>12</v>
      </c>
      <c r="R794" s="184">
        <v>48105.47</v>
      </c>
      <c r="S794" s="184">
        <v>4220</v>
      </c>
      <c r="T794" s="184">
        <v>39751</v>
      </c>
      <c r="U794" s="184">
        <v>87825.61</v>
      </c>
      <c r="V794" s="184"/>
      <c r="W794" s="256" t="s">
        <v>2897</v>
      </c>
      <c r="X794" s="257"/>
      <c r="Y794" s="258" t="s">
        <v>4539</v>
      </c>
      <c r="Z794" s="193">
        <v>4.8049765894025674E-2</v>
      </c>
    </row>
    <row r="795" spans="1:26" x14ac:dyDescent="0.25">
      <c r="A795" s="189">
        <v>41689</v>
      </c>
      <c r="B795" s="189" t="s">
        <v>4482</v>
      </c>
      <c r="C795" s="190" t="s">
        <v>57</v>
      </c>
      <c r="D795" s="253" t="s">
        <v>3385</v>
      </c>
      <c r="E795" s="190"/>
      <c r="F795" s="188"/>
      <c r="G795" s="188"/>
      <c r="H795" s="180" t="s">
        <v>2938</v>
      </c>
      <c r="I795" s="255" t="s">
        <v>4592</v>
      </c>
      <c r="J795" s="180"/>
      <c r="K795" s="180">
        <v>527861</v>
      </c>
      <c r="L795" s="188" t="s">
        <v>4593</v>
      </c>
      <c r="M795" s="180" t="s">
        <v>57</v>
      </c>
      <c r="N795" s="184"/>
      <c r="O795" s="191"/>
      <c r="P795" s="180" t="s">
        <v>106</v>
      </c>
      <c r="Q795" s="180" t="s">
        <v>14</v>
      </c>
      <c r="R795" s="184">
        <v>6243.27</v>
      </c>
      <c r="S795" s="184">
        <v>45660</v>
      </c>
      <c r="T795" s="184">
        <v>5159</v>
      </c>
      <c r="U795" s="184">
        <v>45661.05</v>
      </c>
      <c r="V795" s="184"/>
      <c r="W795" s="256" t="s">
        <v>2897</v>
      </c>
      <c r="X795" s="257"/>
      <c r="Y795" s="258" t="s">
        <v>4539</v>
      </c>
      <c r="Z795" s="193">
        <v>0.99997700447098781</v>
      </c>
    </row>
    <row r="796" spans="1:26" x14ac:dyDescent="0.25">
      <c r="A796" s="189">
        <v>41690</v>
      </c>
      <c r="B796" s="189" t="s">
        <v>4482</v>
      </c>
      <c r="C796" s="190">
        <v>41701</v>
      </c>
      <c r="D796" s="253" t="s">
        <v>3195</v>
      </c>
      <c r="E796" s="190"/>
      <c r="F796" s="188"/>
      <c r="G796" s="188"/>
      <c r="H796" s="180" t="s">
        <v>2921</v>
      </c>
      <c r="I796" s="255" t="s">
        <v>4594</v>
      </c>
      <c r="J796" s="180"/>
      <c r="K796" s="180">
        <v>653930</v>
      </c>
      <c r="L796" s="188" t="s">
        <v>4595</v>
      </c>
      <c r="M796" s="180" t="s">
        <v>57</v>
      </c>
      <c r="N796" s="184"/>
      <c r="O796" s="191"/>
      <c r="P796" s="180" t="s">
        <v>235</v>
      </c>
      <c r="Q796" s="180" t="s">
        <v>12</v>
      </c>
      <c r="R796" s="184">
        <v>130413.97</v>
      </c>
      <c r="S796" s="184">
        <v>0</v>
      </c>
      <c r="T796" s="184">
        <v>107765</v>
      </c>
      <c r="U796" s="184">
        <v>152197.07</v>
      </c>
      <c r="V796" s="184"/>
      <c r="W796" s="256" t="s">
        <v>2897</v>
      </c>
      <c r="X796" s="257"/>
      <c r="Y796" s="258" t="s">
        <v>4539</v>
      </c>
      <c r="Z796" s="193" t="s">
        <v>57</v>
      </c>
    </row>
    <row r="797" spans="1:26" x14ac:dyDescent="0.25">
      <c r="A797" s="189">
        <v>41690</v>
      </c>
      <c r="B797" s="189" t="s">
        <v>4482</v>
      </c>
      <c r="C797" s="190" t="s">
        <v>57</v>
      </c>
      <c r="D797" s="253" t="s">
        <v>3385</v>
      </c>
      <c r="E797" s="190"/>
      <c r="F797" s="188"/>
      <c r="G797" s="188"/>
      <c r="H797" s="180" t="s">
        <v>2938</v>
      </c>
      <c r="I797" s="255" t="s">
        <v>4596</v>
      </c>
      <c r="J797" s="180"/>
      <c r="K797" s="180">
        <v>395819</v>
      </c>
      <c r="L797" s="188" t="s">
        <v>4597</v>
      </c>
      <c r="M797" s="180" t="s">
        <v>57</v>
      </c>
      <c r="N797" s="184"/>
      <c r="O797" s="191"/>
      <c r="P797" s="180" t="s">
        <v>129</v>
      </c>
      <c r="Q797" s="180" t="s">
        <v>13</v>
      </c>
      <c r="R797" s="184">
        <v>21617.22</v>
      </c>
      <c r="S797" s="184">
        <v>0</v>
      </c>
      <c r="T797" s="184">
        <v>18484</v>
      </c>
      <c r="U797" s="184">
        <v>23778.95</v>
      </c>
      <c r="V797" s="184"/>
      <c r="W797" s="256" t="s">
        <v>2897</v>
      </c>
      <c r="X797" s="257"/>
      <c r="Y797" s="258" t="s">
        <v>4539</v>
      </c>
      <c r="Z797" s="193" t="s">
        <v>57</v>
      </c>
    </row>
    <row r="798" spans="1:26" x14ac:dyDescent="0.25">
      <c r="A798" s="189">
        <v>41691</v>
      </c>
      <c r="B798" s="189" t="s">
        <v>4482</v>
      </c>
      <c r="C798" s="190" t="s">
        <v>57</v>
      </c>
      <c r="D798" s="253" t="s">
        <v>3385</v>
      </c>
      <c r="E798" s="190">
        <v>41705</v>
      </c>
      <c r="F798" s="188"/>
      <c r="G798" s="188"/>
      <c r="H798" s="180" t="s">
        <v>2938</v>
      </c>
      <c r="I798" s="255" t="s">
        <v>4598</v>
      </c>
      <c r="J798" s="180"/>
      <c r="K798" s="180">
        <v>700622</v>
      </c>
      <c r="L798" s="188" t="s">
        <v>4599</v>
      </c>
      <c r="M798" s="180" t="s">
        <v>57</v>
      </c>
      <c r="N798" s="184"/>
      <c r="O798" s="191"/>
      <c r="P798" s="180" t="s">
        <v>82</v>
      </c>
      <c r="Q798" s="180" t="s">
        <v>14</v>
      </c>
      <c r="R798" s="184">
        <v>32762.93</v>
      </c>
      <c r="S798" s="184">
        <v>36040</v>
      </c>
      <c r="T798" s="184">
        <v>27073</v>
      </c>
      <c r="U798" s="184">
        <v>36039.230000000003</v>
      </c>
      <c r="V798" s="184"/>
      <c r="W798" s="256" t="s">
        <v>2897</v>
      </c>
      <c r="X798" s="257"/>
      <c r="Y798" s="258" t="s">
        <v>4539</v>
      </c>
      <c r="Z798" s="193">
        <v>1.0000213656063128</v>
      </c>
    </row>
    <row r="799" spans="1:26" x14ac:dyDescent="0.25">
      <c r="A799" s="189">
        <v>41691</v>
      </c>
      <c r="B799" s="189" t="s">
        <v>4482</v>
      </c>
      <c r="C799" s="190" t="s">
        <v>57</v>
      </c>
      <c r="D799" s="253" t="s">
        <v>3385</v>
      </c>
      <c r="E799" s="190"/>
      <c r="F799" s="188"/>
      <c r="G799" s="188"/>
      <c r="H799" s="180" t="s">
        <v>2938</v>
      </c>
      <c r="I799" s="255" t="s">
        <v>4600</v>
      </c>
      <c r="J799" s="180"/>
      <c r="K799" s="180">
        <v>691612</v>
      </c>
      <c r="L799" s="188" t="s">
        <v>4601</v>
      </c>
      <c r="M799" s="180" t="s">
        <v>57</v>
      </c>
      <c r="N799" s="184"/>
      <c r="O799" s="191"/>
      <c r="P799" s="180" t="s">
        <v>232</v>
      </c>
      <c r="Q799" s="180" t="s">
        <v>14</v>
      </c>
      <c r="R799" s="184">
        <v>6278.36</v>
      </c>
      <c r="S799" s="184">
        <v>6910</v>
      </c>
      <c r="T799" s="184">
        <v>5188</v>
      </c>
      <c r="U799" s="184">
        <v>6906.2</v>
      </c>
      <c r="V799" s="184"/>
      <c r="W799" s="256" t="s">
        <v>2897</v>
      </c>
      <c r="X799" s="257"/>
      <c r="Y799" s="258" t="s">
        <v>4539</v>
      </c>
      <c r="Z799" s="193">
        <v>1.0005502302279112</v>
      </c>
    </row>
    <row r="800" spans="1:26" x14ac:dyDescent="0.25">
      <c r="A800" s="189">
        <v>41694</v>
      </c>
      <c r="B800" s="189" t="s">
        <v>4482</v>
      </c>
      <c r="C800" s="190" t="s">
        <v>57</v>
      </c>
      <c r="D800" s="253" t="s">
        <v>3385</v>
      </c>
      <c r="E800" s="190"/>
      <c r="F800" s="188"/>
      <c r="G800" s="188"/>
      <c r="H800" s="180" t="s">
        <v>2938</v>
      </c>
      <c r="I800" s="255" t="s">
        <v>4602</v>
      </c>
      <c r="J800" s="180"/>
      <c r="K800" s="180">
        <v>484574</v>
      </c>
      <c r="L800" s="188" t="s">
        <v>4603</v>
      </c>
      <c r="M800" s="180" t="s">
        <v>57</v>
      </c>
      <c r="N800" s="184"/>
      <c r="O800" s="191"/>
      <c r="P800" s="180" t="s">
        <v>223</v>
      </c>
      <c r="Q800" s="180" t="s">
        <v>16</v>
      </c>
      <c r="R800" s="184">
        <v>6689.07</v>
      </c>
      <c r="S800" s="184">
        <v>27750</v>
      </c>
      <c r="T800" s="184">
        <v>5527.38</v>
      </c>
      <c r="U800" s="184">
        <v>27747.26</v>
      </c>
      <c r="V800" s="184"/>
      <c r="W800" s="256" t="s">
        <v>2897</v>
      </c>
      <c r="X800" s="257"/>
      <c r="Y800" s="258" t="s">
        <v>4539</v>
      </c>
      <c r="Z800" s="193">
        <v>1.00009874848904</v>
      </c>
    </row>
    <row r="801" spans="1:26" x14ac:dyDescent="0.25">
      <c r="A801" s="189">
        <v>41694</v>
      </c>
      <c r="B801" s="189" t="s">
        <v>4482</v>
      </c>
      <c r="C801" s="190" t="s">
        <v>57</v>
      </c>
      <c r="D801" s="253" t="s">
        <v>3385</v>
      </c>
      <c r="E801" s="190"/>
      <c r="F801" s="188"/>
      <c r="G801" s="188"/>
      <c r="H801" s="180" t="s">
        <v>2938</v>
      </c>
      <c r="I801" s="255" t="s">
        <v>4604</v>
      </c>
      <c r="J801" s="180"/>
      <c r="K801" s="180">
        <v>257586</v>
      </c>
      <c r="L801" s="188" t="s">
        <v>4605</v>
      </c>
      <c r="M801" s="180" t="s">
        <v>57</v>
      </c>
      <c r="N801" s="184"/>
      <c r="O801" s="191"/>
      <c r="P801" s="180" t="s">
        <v>3613</v>
      </c>
      <c r="Q801" s="180" t="s">
        <v>14</v>
      </c>
      <c r="R801" s="184">
        <v>3447.77</v>
      </c>
      <c r="S801" s="184">
        <v>26980</v>
      </c>
      <c r="T801" s="184">
        <v>2849</v>
      </c>
      <c r="U801" s="184">
        <v>26977.84</v>
      </c>
      <c r="V801" s="184"/>
      <c r="W801" s="256" t="s">
        <v>2897</v>
      </c>
      <c r="X801" s="257"/>
      <c r="Y801" s="258" t="s">
        <v>4539</v>
      </c>
      <c r="Z801" s="193">
        <v>1.0000800657131927</v>
      </c>
    </row>
    <row r="802" spans="1:26" x14ac:dyDescent="0.25">
      <c r="A802" s="189">
        <v>41694</v>
      </c>
      <c r="B802" s="189" t="s">
        <v>4482</v>
      </c>
      <c r="C802" s="190" t="s">
        <v>57</v>
      </c>
      <c r="D802" s="253" t="s">
        <v>3385</v>
      </c>
      <c r="E802" s="190"/>
      <c r="F802" s="188"/>
      <c r="G802" s="188"/>
      <c r="H802" s="180" t="s">
        <v>2938</v>
      </c>
      <c r="I802" s="255" t="s">
        <v>4606</v>
      </c>
      <c r="J802" s="180"/>
      <c r="K802" s="180">
        <v>241803</v>
      </c>
      <c r="L802" s="188" t="s">
        <v>4607</v>
      </c>
      <c r="M802" s="180" t="s">
        <v>57</v>
      </c>
      <c r="N802" s="184"/>
      <c r="O802" s="191"/>
      <c r="P802" s="180" t="s">
        <v>79</v>
      </c>
      <c r="Q802" s="180" t="s">
        <v>12</v>
      </c>
      <c r="R802" s="184">
        <v>16927.86</v>
      </c>
      <c r="S802" s="184">
        <v>0</v>
      </c>
      <c r="T802" s="184">
        <v>13988</v>
      </c>
      <c r="U802" s="184">
        <v>18620.64</v>
      </c>
      <c r="V802" s="184"/>
      <c r="W802" s="256" t="s">
        <v>2897</v>
      </c>
      <c r="X802" s="257"/>
      <c r="Y802" s="258" t="s">
        <v>4539</v>
      </c>
      <c r="Z802" s="193" t="s">
        <v>57</v>
      </c>
    </row>
    <row r="803" spans="1:26" x14ac:dyDescent="0.25">
      <c r="A803" s="189">
        <v>41694</v>
      </c>
      <c r="B803" s="189" t="s">
        <v>4482</v>
      </c>
      <c r="C803" s="190" t="s">
        <v>57</v>
      </c>
      <c r="D803" s="253" t="s">
        <v>3385</v>
      </c>
      <c r="E803" s="190"/>
      <c r="F803" s="188"/>
      <c r="G803" s="188"/>
      <c r="H803" s="180" t="s">
        <v>2938</v>
      </c>
      <c r="I803" s="255" t="s">
        <v>4608</v>
      </c>
      <c r="J803" s="180"/>
      <c r="K803" s="180">
        <v>258414</v>
      </c>
      <c r="L803" s="188" t="s">
        <v>4609</v>
      </c>
      <c r="M803" s="180" t="s">
        <v>57</v>
      </c>
      <c r="N803" s="184"/>
      <c r="O803" s="191"/>
      <c r="P803" s="180" t="s">
        <v>430</v>
      </c>
      <c r="Q803" s="180" t="s">
        <v>16</v>
      </c>
      <c r="R803" s="184">
        <v>2612.48</v>
      </c>
      <c r="S803" s="184">
        <v>11040</v>
      </c>
      <c r="T803" s="184">
        <v>2158.77</v>
      </c>
      <c r="U803" s="184">
        <v>11038.2</v>
      </c>
      <c r="V803" s="184"/>
      <c r="W803" s="256" t="s">
        <v>2897</v>
      </c>
      <c r="X803" s="257"/>
      <c r="Y803" s="258" t="s">
        <v>4539</v>
      </c>
      <c r="Z803" s="193">
        <v>1.0001630700657715</v>
      </c>
    </row>
    <row r="804" spans="1:26" x14ac:dyDescent="0.25">
      <c r="A804" s="189">
        <v>41694</v>
      </c>
      <c r="B804" s="189" t="s">
        <v>4482</v>
      </c>
      <c r="C804" s="190" t="s">
        <v>57</v>
      </c>
      <c r="D804" s="253" t="s">
        <v>3385</v>
      </c>
      <c r="E804" s="190"/>
      <c r="F804" s="188"/>
      <c r="G804" s="188"/>
      <c r="H804" s="180" t="s">
        <v>2938</v>
      </c>
      <c r="I804" s="255" t="s">
        <v>4610</v>
      </c>
      <c r="J804" s="180"/>
      <c r="K804" s="180"/>
      <c r="L804" s="188" t="s">
        <v>4611</v>
      </c>
      <c r="M804" s="180" t="s">
        <v>57</v>
      </c>
      <c r="N804" s="184"/>
      <c r="O804" s="191"/>
      <c r="P804" s="180" t="s">
        <v>79</v>
      </c>
      <c r="Q804" s="180" t="s">
        <v>12</v>
      </c>
      <c r="R804" s="184">
        <v>5407.04</v>
      </c>
      <c r="S804" s="184">
        <v>9960</v>
      </c>
      <c r="T804" s="184">
        <v>4468</v>
      </c>
      <c r="U804" s="184">
        <v>9962.6</v>
      </c>
      <c r="V804" s="184"/>
      <c r="W804" s="256" t="s">
        <v>2897</v>
      </c>
      <c r="X804" s="257"/>
      <c r="Y804" s="258" t="s">
        <v>4539</v>
      </c>
      <c r="Z804" s="193">
        <v>0.99973902394957137</v>
      </c>
    </row>
    <row r="805" spans="1:26" x14ac:dyDescent="0.25">
      <c r="A805" s="189">
        <v>41695</v>
      </c>
      <c r="B805" s="189" t="s">
        <v>4482</v>
      </c>
      <c r="C805" s="190">
        <v>41701</v>
      </c>
      <c r="D805" s="253" t="s">
        <v>3195</v>
      </c>
      <c r="E805" s="190"/>
      <c r="F805" s="188"/>
      <c r="G805" s="188"/>
      <c r="H805" s="180" t="s">
        <v>2921</v>
      </c>
      <c r="I805" s="255" t="s">
        <v>4612</v>
      </c>
      <c r="J805" s="180"/>
      <c r="K805" s="180">
        <v>680716</v>
      </c>
      <c r="L805" s="188" t="s">
        <v>4613</v>
      </c>
      <c r="M805" s="180" t="s">
        <v>57</v>
      </c>
      <c r="N805" s="184"/>
      <c r="O805" s="191"/>
      <c r="P805" s="180" t="s">
        <v>64</v>
      </c>
      <c r="Q805" s="180" t="s">
        <v>12</v>
      </c>
      <c r="R805" s="184">
        <v>101135.12</v>
      </c>
      <c r="S805" s="184">
        <v>45840</v>
      </c>
      <c r="T805" s="184">
        <v>83571</v>
      </c>
      <c r="U805" s="184">
        <v>144783.23000000001</v>
      </c>
      <c r="V805" s="184"/>
      <c r="W805" s="256" t="s">
        <v>2897</v>
      </c>
      <c r="X805" s="257"/>
      <c r="Y805" s="258" t="s">
        <v>4539</v>
      </c>
      <c r="Z805" s="193">
        <v>0.31661125394149581</v>
      </c>
    </row>
    <row r="806" spans="1:26" x14ac:dyDescent="0.25">
      <c r="A806" s="189">
        <v>41695</v>
      </c>
      <c r="B806" s="189" t="s">
        <v>4482</v>
      </c>
      <c r="C806" s="190" t="s">
        <v>57</v>
      </c>
      <c r="D806" s="253" t="s">
        <v>3385</v>
      </c>
      <c r="E806" s="190"/>
      <c r="F806" s="188"/>
      <c r="G806" s="188"/>
      <c r="H806" s="180" t="s">
        <v>2938</v>
      </c>
      <c r="I806" s="255" t="s">
        <v>4614</v>
      </c>
      <c r="J806" s="180"/>
      <c r="K806" s="180">
        <v>278625</v>
      </c>
      <c r="L806" s="188" t="s">
        <v>4615</v>
      </c>
      <c r="M806" s="180" t="s">
        <v>57</v>
      </c>
      <c r="N806" s="184"/>
      <c r="O806" s="191"/>
      <c r="P806" s="180" t="s">
        <v>223</v>
      </c>
      <c r="Q806" s="180" t="s">
        <v>16</v>
      </c>
      <c r="R806" s="184">
        <v>6688.61</v>
      </c>
      <c r="S806" s="184">
        <v>17760</v>
      </c>
      <c r="T806" s="184">
        <v>5527</v>
      </c>
      <c r="U806" s="184">
        <v>17762.03</v>
      </c>
      <c r="V806" s="184"/>
      <c r="W806" s="256" t="s">
        <v>2897</v>
      </c>
      <c r="X806" s="257"/>
      <c r="Y806" s="258" t="s">
        <v>4539</v>
      </c>
      <c r="Z806" s="193">
        <v>0.99988571126160697</v>
      </c>
    </row>
    <row r="807" spans="1:26" x14ac:dyDescent="0.25">
      <c r="A807" s="189">
        <v>41695</v>
      </c>
      <c r="B807" s="189" t="s">
        <v>4482</v>
      </c>
      <c r="C807" s="190" t="s">
        <v>57</v>
      </c>
      <c r="D807" s="253" t="s">
        <v>3385</v>
      </c>
      <c r="E807" s="190"/>
      <c r="F807" s="188"/>
      <c r="G807" s="188"/>
      <c r="H807" s="180" t="s">
        <v>2938</v>
      </c>
      <c r="I807" s="255" t="s">
        <v>4616</v>
      </c>
      <c r="J807" s="180"/>
      <c r="K807" s="180">
        <v>598966</v>
      </c>
      <c r="L807" s="188" t="s">
        <v>4617</v>
      </c>
      <c r="M807" s="180" t="s">
        <v>57</v>
      </c>
      <c r="N807" s="184"/>
      <c r="O807" s="191"/>
      <c r="P807" s="180" t="s">
        <v>235</v>
      </c>
      <c r="Q807" s="180" t="s">
        <v>12</v>
      </c>
      <c r="R807" s="184">
        <v>4287.63</v>
      </c>
      <c r="S807" s="184">
        <v>0</v>
      </c>
      <c r="T807" s="184">
        <v>3543</v>
      </c>
      <c r="U807" s="184">
        <v>4716.3999999999996</v>
      </c>
      <c r="V807" s="184"/>
      <c r="W807" s="256" t="s">
        <v>2897</v>
      </c>
      <c r="X807" s="257"/>
      <c r="Y807" s="258" t="s">
        <v>4539</v>
      </c>
      <c r="Z807" s="193" t="s">
        <v>57</v>
      </c>
    </row>
    <row r="808" spans="1:26" x14ac:dyDescent="0.25">
      <c r="A808" s="189">
        <v>41697</v>
      </c>
      <c r="B808" s="189" t="s">
        <v>4482</v>
      </c>
      <c r="C808" s="190" t="s">
        <v>57</v>
      </c>
      <c r="D808" s="253" t="s">
        <v>3385</v>
      </c>
      <c r="E808" s="190"/>
      <c r="F808" s="188"/>
      <c r="G808" s="188"/>
      <c r="H808" s="180" t="s">
        <v>2938</v>
      </c>
      <c r="I808" s="255" t="s">
        <v>4618</v>
      </c>
      <c r="J808" s="180"/>
      <c r="K808" s="180">
        <v>455180</v>
      </c>
      <c r="L808" s="188" t="s">
        <v>4619</v>
      </c>
      <c r="M808" s="180" t="s">
        <v>57</v>
      </c>
      <c r="N808" s="184"/>
      <c r="O808" s="191"/>
      <c r="P808" s="180" t="s">
        <v>67</v>
      </c>
      <c r="Q808" s="180" t="s">
        <v>14</v>
      </c>
      <c r="R808" s="184">
        <v>11285.77</v>
      </c>
      <c r="S808" s="184">
        <v>12410</v>
      </c>
      <c r="T808" s="184">
        <v>9650</v>
      </c>
      <c r="U808" s="184">
        <v>12414.35</v>
      </c>
      <c r="V808" s="184"/>
      <c r="W808" s="256" t="s">
        <v>2897</v>
      </c>
      <c r="X808" s="257"/>
      <c r="Y808" s="258" t="s">
        <v>4539</v>
      </c>
      <c r="Z808" s="193">
        <v>0.99964959905270911</v>
      </c>
    </row>
    <row r="809" spans="1:26" x14ac:dyDescent="0.25">
      <c r="A809" s="189">
        <v>41701</v>
      </c>
      <c r="B809" s="189" t="s">
        <v>4482</v>
      </c>
      <c r="C809" s="190" t="s">
        <v>57</v>
      </c>
      <c r="D809" s="253" t="s">
        <v>3195</v>
      </c>
      <c r="E809" s="190">
        <v>41793</v>
      </c>
      <c r="F809" s="188"/>
      <c r="G809" s="188"/>
      <c r="H809" s="180" t="s">
        <v>2938</v>
      </c>
      <c r="I809" s="255" t="s">
        <v>4620</v>
      </c>
      <c r="J809" s="180"/>
      <c r="K809" s="180">
        <v>691625</v>
      </c>
      <c r="L809" s="188" t="s">
        <v>4621</v>
      </c>
      <c r="M809" s="180" t="s">
        <v>57</v>
      </c>
      <c r="N809" s="184"/>
      <c r="O809" s="191"/>
      <c r="P809" s="180" t="s">
        <v>129</v>
      </c>
      <c r="Q809" s="180" t="s">
        <v>13</v>
      </c>
      <c r="R809" s="184">
        <v>21117.47</v>
      </c>
      <c r="S809" s="184">
        <v>21117.47</v>
      </c>
      <c r="T809" s="184">
        <v>17450</v>
      </c>
      <c r="U809" s="184">
        <v>23229.21</v>
      </c>
      <c r="V809" s="274" t="s">
        <v>4622</v>
      </c>
      <c r="W809" s="256" t="s">
        <v>2897</v>
      </c>
      <c r="X809" s="257"/>
      <c r="Y809" s="258" t="s">
        <v>4623</v>
      </c>
      <c r="Z809" s="193">
        <v>0.90909118304066316</v>
      </c>
    </row>
    <row r="810" spans="1:26" x14ac:dyDescent="0.25">
      <c r="A810" s="189">
        <v>41701</v>
      </c>
      <c r="B810" s="189" t="s">
        <v>4482</v>
      </c>
      <c r="C810" s="190" t="s">
        <v>57</v>
      </c>
      <c r="D810" s="253" t="s">
        <v>3195</v>
      </c>
      <c r="E810" s="190">
        <v>41939</v>
      </c>
      <c r="F810" s="188"/>
      <c r="G810" s="188"/>
      <c r="H810" s="180" t="s">
        <v>2938</v>
      </c>
      <c r="I810" s="255" t="s">
        <v>4624</v>
      </c>
      <c r="J810" s="180"/>
      <c r="K810" s="180">
        <v>560368</v>
      </c>
      <c r="L810" s="188" t="s">
        <v>4625</v>
      </c>
      <c r="M810" s="180" t="s">
        <v>57</v>
      </c>
      <c r="N810" s="184"/>
      <c r="O810" s="191"/>
      <c r="P810" s="180" t="s">
        <v>223</v>
      </c>
      <c r="Q810" s="180" t="s">
        <v>16</v>
      </c>
      <c r="R810" s="184">
        <v>3751.53</v>
      </c>
      <c r="S810" s="184">
        <v>20080</v>
      </c>
      <c r="T810" s="184">
        <v>3100</v>
      </c>
      <c r="U810" s="184">
        <v>20079.62</v>
      </c>
      <c r="V810" s="184">
        <v>20680</v>
      </c>
      <c r="W810" s="256" t="s">
        <v>2897</v>
      </c>
      <c r="X810" s="257"/>
      <c r="Y810" s="258" t="s">
        <v>4623</v>
      </c>
      <c r="Z810" s="193">
        <v>1.000018924660925</v>
      </c>
    </row>
    <row r="811" spans="1:26" x14ac:dyDescent="0.25">
      <c r="A811" s="189">
        <v>41703</v>
      </c>
      <c r="B811" s="189" t="s">
        <v>4482</v>
      </c>
      <c r="C811" s="190">
        <v>41711</v>
      </c>
      <c r="D811" s="253" t="s">
        <v>3195</v>
      </c>
      <c r="E811" s="190"/>
      <c r="F811" s="188"/>
      <c r="G811" s="188"/>
      <c r="H811" s="180" t="s">
        <v>2921</v>
      </c>
      <c r="I811" s="255" t="s">
        <v>4626</v>
      </c>
      <c r="J811" s="180"/>
      <c r="K811" s="180">
        <v>677874</v>
      </c>
      <c r="L811" s="188" t="s">
        <v>4627</v>
      </c>
      <c r="M811" s="180" t="s">
        <v>57</v>
      </c>
      <c r="N811" s="184"/>
      <c r="O811" s="191"/>
      <c r="P811" s="180" t="s">
        <v>64</v>
      </c>
      <c r="Q811" s="180" t="s">
        <v>12</v>
      </c>
      <c r="R811" s="184">
        <v>84710.69</v>
      </c>
      <c r="S811" s="184">
        <v>0</v>
      </c>
      <c r="T811" s="184">
        <v>69999</v>
      </c>
      <c r="U811" s="184">
        <v>101439.46</v>
      </c>
      <c r="V811" s="184"/>
      <c r="W811" s="256" t="s">
        <v>2897</v>
      </c>
      <c r="X811" s="257"/>
      <c r="Y811" s="258" t="s">
        <v>4623</v>
      </c>
      <c r="Z811" s="193" t="s">
        <v>57</v>
      </c>
    </row>
    <row r="812" spans="1:26" x14ac:dyDescent="0.25">
      <c r="A812" s="189">
        <v>41703</v>
      </c>
      <c r="B812" s="189" t="s">
        <v>4482</v>
      </c>
      <c r="C812" s="190">
        <v>41711</v>
      </c>
      <c r="D812" s="253" t="s">
        <v>3195</v>
      </c>
      <c r="E812" s="190"/>
      <c r="F812" s="188"/>
      <c r="G812" s="188"/>
      <c r="H812" s="180" t="s">
        <v>2921</v>
      </c>
      <c r="I812" s="255" t="s">
        <v>4628</v>
      </c>
      <c r="J812" s="180"/>
      <c r="K812" s="180">
        <v>683550</v>
      </c>
      <c r="L812" s="188" t="s">
        <v>4629</v>
      </c>
      <c r="M812" s="180" t="s">
        <v>57</v>
      </c>
      <c r="N812" s="184"/>
      <c r="O812" s="191"/>
      <c r="P812" s="180" t="s">
        <v>235</v>
      </c>
      <c r="Q812" s="180" t="s">
        <v>12</v>
      </c>
      <c r="R812" s="184">
        <v>61020.4</v>
      </c>
      <c r="S812" s="184">
        <v>0</v>
      </c>
      <c r="T812" s="184">
        <v>50423</v>
      </c>
      <c r="U812" s="184">
        <v>75864.14</v>
      </c>
      <c r="V812" s="184"/>
      <c r="W812" s="256" t="s">
        <v>2897</v>
      </c>
      <c r="X812" s="257"/>
      <c r="Y812" s="258" t="s">
        <v>4623</v>
      </c>
      <c r="Z812" s="193" t="s">
        <v>57</v>
      </c>
    </row>
    <row r="813" spans="1:26" x14ac:dyDescent="0.25">
      <c r="A813" s="189">
        <v>41704</v>
      </c>
      <c r="B813" s="189" t="s">
        <v>4482</v>
      </c>
      <c r="C813" s="190" t="s">
        <v>57</v>
      </c>
      <c r="D813" s="253" t="s">
        <v>3195</v>
      </c>
      <c r="E813" s="190">
        <v>41661</v>
      </c>
      <c r="F813" s="188"/>
      <c r="G813" s="188"/>
      <c r="H813" s="180" t="s">
        <v>2938</v>
      </c>
      <c r="I813" s="255" t="s">
        <v>4630</v>
      </c>
      <c r="J813" s="180"/>
      <c r="K813" s="180">
        <v>495945</v>
      </c>
      <c r="L813" s="188" t="s">
        <v>4631</v>
      </c>
      <c r="M813" s="180" t="s">
        <v>57</v>
      </c>
      <c r="N813" s="184"/>
      <c r="O813" s="191"/>
      <c r="P813" s="180" t="s">
        <v>235</v>
      </c>
      <c r="Q813" s="180" t="s">
        <v>12</v>
      </c>
      <c r="R813" s="184">
        <v>10860.07</v>
      </c>
      <c r="S813" s="184">
        <v>0</v>
      </c>
      <c r="T813" s="184">
        <v>9286</v>
      </c>
      <c r="U813" s="184">
        <v>15000</v>
      </c>
      <c r="V813" s="184"/>
      <c r="W813" s="256" t="s">
        <v>2897</v>
      </c>
      <c r="X813" s="257"/>
      <c r="Y813" s="258" t="s">
        <v>4623</v>
      </c>
      <c r="Z813" s="193" t="s">
        <v>57</v>
      </c>
    </row>
    <row r="814" spans="1:26" x14ac:dyDescent="0.25">
      <c r="A814" s="189">
        <v>41706</v>
      </c>
      <c r="B814" s="189" t="s">
        <v>4482</v>
      </c>
      <c r="C814" s="190" t="s">
        <v>57</v>
      </c>
      <c r="D814" s="253" t="s">
        <v>3195</v>
      </c>
      <c r="E814" s="190">
        <v>41892</v>
      </c>
      <c r="F814" s="188"/>
      <c r="G814" s="188"/>
      <c r="H814" s="180" t="s">
        <v>2938</v>
      </c>
      <c r="I814" s="255" t="s">
        <v>4632</v>
      </c>
      <c r="J814" s="180"/>
      <c r="K814" s="180">
        <v>715723</v>
      </c>
      <c r="L814" s="188" t="s">
        <v>4633</v>
      </c>
      <c r="M814" s="180" t="s">
        <v>57</v>
      </c>
      <c r="N814" s="184"/>
      <c r="O814" s="191"/>
      <c r="P814" s="180" t="s">
        <v>87</v>
      </c>
      <c r="Q814" s="180" t="s">
        <v>15</v>
      </c>
      <c r="R814" s="184">
        <v>36833.94</v>
      </c>
      <c r="S814" s="184">
        <v>0</v>
      </c>
      <c r="T814" s="184">
        <v>34942.79</v>
      </c>
      <c r="U814" s="184">
        <v>43042.94</v>
      </c>
      <c r="V814" s="184">
        <v>49040.99</v>
      </c>
      <c r="W814" s="256" t="s">
        <v>2897</v>
      </c>
      <c r="X814" s="257"/>
      <c r="Y814" s="258" t="s">
        <v>4623</v>
      </c>
      <c r="Z814" s="193" t="s">
        <v>57</v>
      </c>
    </row>
    <row r="815" spans="1:26" x14ac:dyDescent="0.25">
      <c r="A815" s="189">
        <v>41709</v>
      </c>
      <c r="B815" s="189" t="s">
        <v>4482</v>
      </c>
      <c r="C815" s="190">
        <v>41738</v>
      </c>
      <c r="D815" s="253" t="s">
        <v>4634</v>
      </c>
      <c r="E815" s="190"/>
      <c r="F815" s="188"/>
      <c r="G815" s="188"/>
      <c r="H815" s="180" t="s">
        <v>2921</v>
      </c>
      <c r="I815" s="255" t="s">
        <v>4635</v>
      </c>
      <c r="J815" s="180"/>
      <c r="K815" s="180">
        <v>612030</v>
      </c>
      <c r="L815" s="188" t="s">
        <v>4636</v>
      </c>
      <c r="M815" s="180" t="s">
        <v>57</v>
      </c>
      <c r="N815" s="184"/>
      <c r="O815" s="191"/>
      <c r="P815" s="180" t="s">
        <v>60</v>
      </c>
      <c r="Q815" s="180" t="s">
        <v>12</v>
      </c>
      <c r="R815" s="184">
        <v>114214.63</v>
      </c>
      <c r="S815" s="184">
        <v>0</v>
      </c>
      <c r="T815" s="184">
        <v>94379</v>
      </c>
      <c r="U815" s="184">
        <v>134377.79999999999</v>
      </c>
      <c r="V815" s="184"/>
      <c r="W815" s="256" t="s">
        <v>2897</v>
      </c>
      <c r="X815" s="257"/>
      <c r="Y815" s="258" t="s">
        <v>4623</v>
      </c>
      <c r="Z815" s="193" t="s">
        <v>57</v>
      </c>
    </row>
    <row r="816" spans="1:26" x14ac:dyDescent="0.25">
      <c r="A816" s="189">
        <v>41709</v>
      </c>
      <c r="B816" s="189" t="s">
        <v>4482</v>
      </c>
      <c r="C816" s="190" t="s">
        <v>57</v>
      </c>
      <c r="D816" s="253" t="s">
        <v>3195</v>
      </c>
      <c r="E816" s="190"/>
      <c r="F816" s="188"/>
      <c r="G816" s="188"/>
      <c r="H816" s="180" t="s">
        <v>2938</v>
      </c>
      <c r="I816" s="255" t="s">
        <v>4637</v>
      </c>
      <c r="J816" s="180"/>
      <c r="K816" s="180">
        <v>723027</v>
      </c>
      <c r="L816" s="188" t="s">
        <v>4638</v>
      </c>
      <c r="M816" s="180" t="s">
        <v>57</v>
      </c>
      <c r="N816" s="184"/>
      <c r="O816" s="191"/>
      <c r="P816" s="180" t="s">
        <v>106</v>
      </c>
      <c r="Q816" s="180" t="s">
        <v>14</v>
      </c>
      <c r="R816" s="184">
        <v>3756.37</v>
      </c>
      <c r="S816" s="184">
        <v>0</v>
      </c>
      <c r="T816" s="184">
        <v>3104</v>
      </c>
      <c r="U816" s="184">
        <v>4132</v>
      </c>
      <c r="V816" s="184"/>
      <c r="W816" s="256" t="s">
        <v>2897</v>
      </c>
      <c r="X816" s="257"/>
      <c r="Y816" s="258" t="s">
        <v>4623</v>
      </c>
      <c r="Z816" s="193" t="s">
        <v>57</v>
      </c>
    </row>
    <row r="817" spans="1:26" x14ac:dyDescent="0.25">
      <c r="A817" s="189">
        <v>41710</v>
      </c>
      <c r="B817" s="189" t="s">
        <v>4482</v>
      </c>
      <c r="C817" s="190" t="s">
        <v>57</v>
      </c>
      <c r="D817" s="253" t="s">
        <v>3195</v>
      </c>
      <c r="E817" s="190">
        <v>41939</v>
      </c>
      <c r="F817" s="188"/>
      <c r="G817" s="188"/>
      <c r="H817" s="180" t="s">
        <v>2938</v>
      </c>
      <c r="I817" s="255" t="s">
        <v>4639</v>
      </c>
      <c r="J817" s="180"/>
      <c r="K817" s="180">
        <v>671915</v>
      </c>
      <c r="L817" s="188" t="s">
        <v>4640</v>
      </c>
      <c r="M817" s="180" t="s">
        <v>57</v>
      </c>
      <c r="N817" s="184"/>
      <c r="O817" s="191"/>
      <c r="P817" s="180" t="s">
        <v>235</v>
      </c>
      <c r="Q817" s="180" t="s">
        <v>12</v>
      </c>
      <c r="R817" s="184">
        <v>45357.17</v>
      </c>
      <c r="S817" s="184">
        <v>0</v>
      </c>
      <c r="T817" s="184">
        <v>37480</v>
      </c>
      <c r="U817" s="184">
        <v>49802.37</v>
      </c>
      <c r="V817" s="184">
        <v>49892.89</v>
      </c>
      <c r="W817" s="256" t="s">
        <v>2897</v>
      </c>
      <c r="X817" s="257"/>
      <c r="Y817" s="258" t="s">
        <v>4623</v>
      </c>
      <c r="Z817" s="193" t="s">
        <v>57</v>
      </c>
    </row>
    <row r="818" spans="1:26" x14ac:dyDescent="0.25">
      <c r="A818" s="189">
        <v>41710</v>
      </c>
      <c r="B818" s="189" t="s">
        <v>4482</v>
      </c>
      <c r="C818" s="190" t="s">
        <v>57</v>
      </c>
      <c r="D818" s="253" t="s">
        <v>3195</v>
      </c>
      <c r="E818" s="190"/>
      <c r="F818" s="188"/>
      <c r="G818" s="188"/>
      <c r="H818" s="180" t="s">
        <v>2938</v>
      </c>
      <c r="I818" s="255" t="s">
        <v>4641</v>
      </c>
      <c r="J818" s="180"/>
      <c r="K818" s="180">
        <v>714908</v>
      </c>
      <c r="L818" s="188" t="s">
        <v>4642</v>
      </c>
      <c r="M818" s="180" t="s">
        <v>57</v>
      </c>
      <c r="N818" s="184"/>
      <c r="O818" s="191"/>
      <c r="P818" s="180" t="s">
        <v>129</v>
      </c>
      <c r="Q818" s="180" t="s">
        <v>13</v>
      </c>
      <c r="R818" s="184">
        <v>37712.53</v>
      </c>
      <c r="S818" s="184">
        <v>0</v>
      </c>
      <c r="T818" s="184">
        <v>31163</v>
      </c>
      <c r="U818" s="184">
        <v>41483.78</v>
      </c>
      <c r="V818" s="184"/>
      <c r="W818" s="256" t="s">
        <v>2897</v>
      </c>
      <c r="X818" s="257"/>
      <c r="Y818" s="258" t="s">
        <v>4623</v>
      </c>
      <c r="Z818" s="193" t="s">
        <v>57</v>
      </c>
    </row>
    <row r="819" spans="1:26" x14ac:dyDescent="0.25">
      <c r="A819" s="189">
        <v>41710</v>
      </c>
      <c r="B819" s="189" t="s">
        <v>4482</v>
      </c>
      <c r="C819" s="190" t="s">
        <v>57</v>
      </c>
      <c r="D819" s="253" t="s">
        <v>3195</v>
      </c>
      <c r="E819" s="190"/>
      <c r="F819" s="188"/>
      <c r="G819" s="188"/>
      <c r="H819" s="180" t="s">
        <v>2938</v>
      </c>
      <c r="I819" s="255" t="s">
        <v>4643</v>
      </c>
      <c r="J819" s="180"/>
      <c r="K819" s="180">
        <v>706827</v>
      </c>
      <c r="L819" s="188" t="s">
        <v>4644</v>
      </c>
      <c r="M819" s="180" t="s">
        <v>57</v>
      </c>
      <c r="N819" s="184"/>
      <c r="O819" s="191"/>
      <c r="P819" s="180" t="s">
        <v>64</v>
      </c>
      <c r="Q819" s="180" t="s">
        <v>12</v>
      </c>
      <c r="R819" s="184">
        <v>26013.81</v>
      </c>
      <c r="S819" s="184">
        <v>0</v>
      </c>
      <c r="T819" s="184">
        <v>21496</v>
      </c>
      <c r="U819" s="184">
        <v>37356.9</v>
      </c>
      <c r="V819" s="184"/>
      <c r="W819" s="256" t="s">
        <v>2897</v>
      </c>
      <c r="X819" s="257"/>
      <c r="Y819" s="258" t="s">
        <v>4623</v>
      </c>
      <c r="Z819" s="193" t="s">
        <v>57</v>
      </c>
    </row>
    <row r="820" spans="1:26" x14ac:dyDescent="0.25">
      <c r="A820" s="189">
        <v>41714</v>
      </c>
      <c r="B820" s="189" t="s">
        <v>4482</v>
      </c>
      <c r="C820" s="190">
        <v>41731</v>
      </c>
      <c r="D820" s="253" t="s">
        <v>4634</v>
      </c>
      <c r="E820" s="190"/>
      <c r="F820" s="188"/>
      <c r="G820" s="188"/>
      <c r="H820" s="180" t="s">
        <v>2921</v>
      </c>
      <c r="I820" s="255" t="s">
        <v>4645</v>
      </c>
      <c r="J820" s="180"/>
      <c r="K820" s="180">
        <v>717774</v>
      </c>
      <c r="L820" s="188" t="s">
        <v>4646</v>
      </c>
      <c r="M820" s="180"/>
      <c r="N820" s="184"/>
      <c r="O820" s="191"/>
      <c r="P820" s="180" t="s">
        <v>133</v>
      </c>
      <c r="Q820" s="180" t="s">
        <v>13</v>
      </c>
      <c r="R820" s="184">
        <v>52827.55</v>
      </c>
      <c r="S820" s="184">
        <v>0</v>
      </c>
      <c r="T820" s="184">
        <v>43653</v>
      </c>
      <c r="U820" s="184">
        <v>91644.91</v>
      </c>
      <c r="V820" s="184"/>
      <c r="W820" s="256" t="s">
        <v>2897</v>
      </c>
      <c r="X820" s="257"/>
      <c r="Y820" s="258" t="s">
        <v>4623</v>
      </c>
      <c r="Z820" s="193" t="s">
        <v>57</v>
      </c>
    </row>
    <row r="821" spans="1:26" x14ac:dyDescent="0.25">
      <c r="A821" s="189">
        <v>41715</v>
      </c>
      <c r="B821" s="189" t="s">
        <v>4482</v>
      </c>
      <c r="C821" s="190">
        <v>41731</v>
      </c>
      <c r="D821" s="253" t="s">
        <v>4634</v>
      </c>
      <c r="E821" s="190"/>
      <c r="F821" s="188"/>
      <c r="G821" s="188"/>
      <c r="H821" s="180" t="s">
        <v>2921</v>
      </c>
      <c r="I821" s="255" t="s">
        <v>4647</v>
      </c>
      <c r="J821" s="180"/>
      <c r="K821" s="180">
        <v>689648</v>
      </c>
      <c r="L821" s="188" t="s">
        <v>4648</v>
      </c>
      <c r="M821" s="180"/>
      <c r="N821" s="184"/>
      <c r="O821" s="191"/>
      <c r="P821" s="180" t="s">
        <v>64</v>
      </c>
      <c r="Q821" s="180" t="s">
        <v>12</v>
      </c>
      <c r="R821" s="184">
        <v>74707.42</v>
      </c>
      <c r="S821" s="184">
        <v>37700</v>
      </c>
      <c r="T821" s="184">
        <v>61733</v>
      </c>
      <c r="U821" s="184">
        <v>85906.07</v>
      </c>
      <c r="V821" s="184"/>
      <c r="W821" s="256" t="s">
        <v>2897</v>
      </c>
      <c r="X821" s="257"/>
      <c r="Y821" s="258" t="s">
        <v>4623</v>
      </c>
      <c r="Z821" s="193">
        <v>0.43885141061626959</v>
      </c>
    </row>
    <row r="822" spans="1:26" x14ac:dyDescent="0.25">
      <c r="A822" s="189">
        <v>41715</v>
      </c>
      <c r="B822" s="189" t="s">
        <v>4482</v>
      </c>
      <c r="C822" s="190">
        <v>41731</v>
      </c>
      <c r="D822" s="253" t="s">
        <v>4634</v>
      </c>
      <c r="E822" s="190"/>
      <c r="F822" s="188"/>
      <c r="G822" s="188"/>
      <c r="H822" s="180" t="s">
        <v>2921</v>
      </c>
      <c r="I822" s="255" t="s">
        <v>4649</v>
      </c>
      <c r="J822" s="180"/>
      <c r="K822" s="180">
        <v>470314</v>
      </c>
      <c r="L822" s="188" t="s">
        <v>4650</v>
      </c>
      <c r="M822" s="180"/>
      <c r="N822" s="184"/>
      <c r="O822" s="191"/>
      <c r="P822" s="180" t="s">
        <v>430</v>
      </c>
      <c r="Q822" s="180" t="s">
        <v>16</v>
      </c>
      <c r="R822" s="184">
        <v>9146.4599999999991</v>
      </c>
      <c r="S822" s="184">
        <v>69460</v>
      </c>
      <c r="T822" s="184">
        <v>7558</v>
      </c>
      <c r="U822" s="184">
        <v>69457.34</v>
      </c>
      <c r="V822" s="184"/>
      <c r="W822" s="256" t="s">
        <v>2897</v>
      </c>
      <c r="X822" s="257"/>
      <c r="Y822" s="258" t="s">
        <v>4623</v>
      </c>
      <c r="Z822" s="193">
        <v>1.0000382968884212</v>
      </c>
    </row>
    <row r="823" spans="1:26" x14ac:dyDescent="0.25">
      <c r="A823" s="189">
        <v>41715</v>
      </c>
      <c r="B823" s="189" t="s">
        <v>4482</v>
      </c>
      <c r="C823" s="190"/>
      <c r="D823" s="253" t="s">
        <v>3245</v>
      </c>
      <c r="E823" s="190">
        <v>41733</v>
      </c>
      <c r="F823" s="188"/>
      <c r="G823" s="188"/>
      <c r="H823" s="180" t="s">
        <v>2921</v>
      </c>
      <c r="I823" s="255" t="s">
        <v>4651</v>
      </c>
      <c r="J823" s="180"/>
      <c r="K823" s="180">
        <v>680296</v>
      </c>
      <c r="L823" s="188" t="s">
        <v>4652</v>
      </c>
      <c r="M823" s="180"/>
      <c r="N823" s="184"/>
      <c r="O823" s="191"/>
      <c r="P823" s="180" t="s">
        <v>133</v>
      </c>
      <c r="Q823" s="180" t="s">
        <v>13</v>
      </c>
      <c r="R823" s="184">
        <v>56075.65</v>
      </c>
      <c r="S823" s="184">
        <v>0</v>
      </c>
      <c r="T823" s="184">
        <v>46337</v>
      </c>
      <c r="U823" s="184">
        <v>66809.210000000006</v>
      </c>
      <c r="V823" s="184"/>
      <c r="W823" s="256" t="s">
        <v>2897</v>
      </c>
      <c r="X823" s="257"/>
      <c r="Y823" s="258" t="s">
        <v>4623</v>
      </c>
      <c r="Z823" s="193" t="s">
        <v>57</v>
      </c>
    </row>
    <row r="824" spans="1:26" x14ac:dyDescent="0.25">
      <c r="A824" s="189">
        <v>41715</v>
      </c>
      <c r="B824" s="189" t="s">
        <v>4482</v>
      </c>
      <c r="C824" s="190" t="s">
        <v>57</v>
      </c>
      <c r="D824" s="253" t="s">
        <v>3195</v>
      </c>
      <c r="E824" s="190"/>
      <c r="F824" s="188"/>
      <c r="G824" s="188"/>
      <c r="H824" s="180" t="s">
        <v>2938</v>
      </c>
      <c r="I824" s="255" t="s">
        <v>4653</v>
      </c>
      <c r="J824" s="194"/>
      <c r="K824" s="180">
        <v>507109</v>
      </c>
      <c r="L824" s="188" t="s">
        <v>4654</v>
      </c>
      <c r="M824" s="194" t="s">
        <v>57</v>
      </c>
      <c r="N824" s="197"/>
      <c r="O824" s="275"/>
      <c r="P824" s="180" t="s">
        <v>223</v>
      </c>
      <c r="Q824" s="180" t="s">
        <v>16</v>
      </c>
      <c r="R824" s="184">
        <v>4674.8900000000003</v>
      </c>
      <c r="S824" s="184">
        <v>20060</v>
      </c>
      <c r="T824" s="184">
        <v>3863</v>
      </c>
      <c r="U824" s="184">
        <v>20056.990000000002</v>
      </c>
      <c r="V824" s="184"/>
      <c r="W824" s="256" t="s">
        <v>2897</v>
      </c>
      <c r="X824" s="257"/>
      <c r="Y824" s="258" t="s">
        <v>4623</v>
      </c>
      <c r="Z824" s="193">
        <v>1.0001500723687851</v>
      </c>
    </row>
    <row r="825" spans="1:26" x14ac:dyDescent="0.25">
      <c r="A825" s="189">
        <v>41716</v>
      </c>
      <c r="B825" s="189" t="s">
        <v>4482</v>
      </c>
      <c r="C825" s="190">
        <v>41731</v>
      </c>
      <c r="D825" s="253" t="s">
        <v>4634</v>
      </c>
      <c r="E825" s="190"/>
      <c r="F825" s="188"/>
      <c r="G825" s="188"/>
      <c r="H825" s="180" t="s">
        <v>2894</v>
      </c>
      <c r="I825" s="255" t="s">
        <v>4655</v>
      </c>
      <c r="J825" s="194"/>
      <c r="K825" s="180">
        <v>557300</v>
      </c>
      <c r="L825" s="188" t="s">
        <v>4656</v>
      </c>
      <c r="M825" s="194"/>
      <c r="N825" s="197"/>
      <c r="O825" s="275"/>
      <c r="P825" s="180" t="s">
        <v>111</v>
      </c>
      <c r="Q825" s="180" t="s">
        <v>12</v>
      </c>
      <c r="R825" s="184">
        <v>157518.15</v>
      </c>
      <c r="S825" s="184">
        <v>40420</v>
      </c>
      <c r="T825" s="184">
        <v>130162</v>
      </c>
      <c r="U825" s="184">
        <v>229889.16</v>
      </c>
      <c r="V825" s="184"/>
      <c r="W825" s="256" t="s">
        <v>2897</v>
      </c>
      <c r="X825" s="257"/>
      <c r="Y825" s="258" t="s">
        <v>4623</v>
      </c>
      <c r="Z825" s="193">
        <v>0.17582386224735433</v>
      </c>
    </row>
    <row r="826" spans="1:26" x14ac:dyDescent="0.25">
      <c r="A826" s="189">
        <v>41716</v>
      </c>
      <c r="B826" s="189" t="s">
        <v>4482</v>
      </c>
      <c r="C826" s="190">
        <v>41722</v>
      </c>
      <c r="D826" s="253" t="s">
        <v>3195</v>
      </c>
      <c r="E826" s="190"/>
      <c r="F826" s="188"/>
      <c r="G826" s="188"/>
      <c r="H826" s="180" t="s">
        <v>2921</v>
      </c>
      <c r="I826" s="255" t="s">
        <v>4657</v>
      </c>
      <c r="J826" s="194"/>
      <c r="K826" s="180">
        <v>478785</v>
      </c>
      <c r="L826" s="188" t="s">
        <v>4658</v>
      </c>
      <c r="M826" s="194" t="s">
        <v>57</v>
      </c>
      <c r="N826" s="197"/>
      <c r="O826" s="275"/>
      <c r="P826" s="180" t="s">
        <v>232</v>
      </c>
      <c r="Q826" s="180" t="s">
        <v>14</v>
      </c>
      <c r="R826" s="184">
        <v>5190</v>
      </c>
      <c r="S826" s="184">
        <v>54180</v>
      </c>
      <c r="T826" s="184">
        <v>6280.78</v>
      </c>
      <c r="U826" s="184">
        <v>97425.600000000006</v>
      </c>
      <c r="V826" s="184"/>
      <c r="W826" s="256" t="s">
        <v>2897</v>
      </c>
      <c r="X826" s="257"/>
      <c r="Y826" s="258" t="s">
        <v>4623</v>
      </c>
      <c r="Z826" s="193">
        <v>0.55611666748780608</v>
      </c>
    </row>
    <row r="827" spans="1:26" x14ac:dyDescent="0.25">
      <c r="A827" s="189">
        <v>41716</v>
      </c>
      <c r="B827" s="189" t="s">
        <v>4482</v>
      </c>
      <c r="C827" s="190">
        <v>41722</v>
      </c>
      <c r="D827" s="253" t="s">
        <v>3195</v>
      </c>
      <c r="E827" s="190"/>
      <c r="F827" s="188"/>
      <c r="G827" s="188"/>
      <c r="H827" s="180" t="s">
        <v>2921</v>
      </c>
      <c r="I827" s="255" t="s">
        <v>4659</v>
      </c>
      <c r="J827" s="194"/>
      <c r="K827" s="180">
        <v>711440</v>
      </c>
      <c r="L827" s="188" t="s">
        <v>4660</v>
      </c>
      <c r="M827" s="194" t="s">
        <v>57</v>
      </c>
      <c r="N827" s="197"/>
      <c r="O827" s="275"/>
      <c r="P827" s="180" t="s">
        <v>232</v>
      </c>
      <c r="Q827" s="180" t="s">
        <v>14</v>
      </c>
      <c r="R827" s="184">
        <v>84909.16</v>
      </c>
      <c r="S827" s="184">
        <v>87130</v>
      </c>
      <c r="T827" s="184">
        <v>70163</v>
      </c>
      <c r="U827" s="184">
        <v>93400.07</v>
      </c>
      <c r="V827" s="184"/>
      <c r="W827" s="256" t="s">
        <v>2897</v>
      </c>
      <c r="X827" s="257"/>
      <c r="Y827" s="258" t="s">
        <v>4623</v>
      </c>
      <c r="Z827" s="193">
        <v>0.9328686798628737</v>
      </c>
    </row>
    <row r="828" spans="1:26" x14ac:dyDescent="0.25">
      <c r="A828" s="189">
        <v>41716</v>
      </c>
      <c r="B828" s="189" t="s">
        <v>4482</v>
      </c>
      <c r="C828" s="190" t="s">
        <v>57</v>
      </c>
      <c r="D828" s="253" t="s">
        <v>3195</v>
      </c>
      <c r="E828" s="190">
        <v>41908</v>
      </c>
      <c r="F828" s="188"/>
      <c r="G828" s="188"/>
      <c r="H828" s="180" t="s">
        <v>2938</v>
      </c>
      <c r="I828" s="255" t="s">
        <v>4661</v>
      </c>
      <c r="J828" s="194"/>
      <c r="K828" s="180">
        <v>725755</v>
      </c>
      <c r="L828" s="188" t="s">
        <v>4662</v>
      </c>
      <c r="M828" s="194" t="s">
        <v>57</v>
      </c>
      <c r="N828" s="197"/>
      <c r="O828" s="275"/>
      <c r="P828" s="180" t="s">
        <v>67</v>
      </c>
      <c r="Q828" s="180" t="s">
        <v>14</v>
      </c>
      <c r="R828" s="184">
        <v>23560.799999999999</v>
      </c>
      <c r="S828" s="184">
        <v>9520</v>
      </c>
      <c r="T828" s="184">
        <v>19469</v>
      </c>
      <c r="U828" s="184">
        <v>27482.18</v>
      </c>
      <c r="V828" s="184">
        <v>33000</v>
      </c>
      <c r="W828" s="256" t="s">
        <v>2897</v>
      </c>
      <c r="X828" s="257"/>
      <c r="Y828" s="258" t="s">
        <v>4623</v>
      </c>
      <c r="Z828" s="193">
        <v>0.34640628945738655</v>
      </c>
    </row>
    <row r="829" spans="1:26" x14ac:dyDescent="0.25">
      <c r="A829" s="189">
        <v>41716</v>
      </c>
      <c r="B829" s="189" t="s">
        <v>4482</v>
      </c>
      <c r="C829" s="190" t="s">
        <v>57</v>
      </c>
      <c r="D829" s="253" t="s">
        <v>3195</v>
      </c>
      <c r="E829" s="190"/>
      <c r="F829" s="188"/>
      <c r="G829" s="188"/>
      <c r="H829" s="180" t="s">
        <v>2938</v>
      </c>
      <c r="I829" s="255" t="s">
        <v>4663</v>
      </c>
      <c r="J829" s="194"/>
      <c r="K829" s="180">
        <v>509742</v>
      </c>
      <c r="L829" s="188" t="s">
        <v>4664</v>
      </c>
      <c r="M829" s="194" t="s">
        <v>57</v>
      </c>
      <c r="N829" s="197"/>
      <c r="O829" s="275"/>
      <c r="P829" s="180" t="s">
        <v>223</v>
      </c>
      <c r="Q829" s="180" t="s">
        <v>16</v>
      </c>
      <c r="R829" s="184">
        <v>20961.349999999999</v>
      </c>
      <c r="S829" s="184">
        <v>23060</v>
      </c>
      <c r="T829" s="184">
        <v>17321</v>
      </c>
      <c r="U829" s="184">
        <v>23057.49</v>
      </c>
      <c r="V829" s="184"/>
      <c r="W829" s="256" t="s">
        <v>2897</v>
      </c>
      <c r="X829" s="257"/>
      <c r="Y829" s="258" t="s">
        <v>4623</v>
      </c>
      <c r="Z829" s="193">
        <v>1.0001088583362716</v>
      </c>
    </row>
    <row r="830" spans="1:26" x14ac:dyDescent="0.25">
      <c r="A830" s="189">
        <v>41717</v>
      </c>
      <c r="B830" s="189" t="s">
        <v>4482</v>
      </c>
      <c r="C830" s="190" t="s">
        <v>57</v>
      </c>
      <c r="D830" s="253" t="s">
        <v>3195</v>
      </c>
      <c r="E830" s="190"/>
      <c r="F830" s="188"/>
      <c r="G830" s="188"/>
      <c r="H830" s="180" t="s">
        <v>2938</v>
      </c>
      <c r="I830" s="255" t="s">
        <v>4665</v>
      </c>
      <c r="J830" s="194"/>
      <c r="K830" s="180">
        <v>685270</v>
      </c>
      <c r="L830" s="188" t="s">
        <v>4666</v>
      </c>
      <c r="M830" s="194"/>
      <c r="N830" s="197"/>
      <c r="O830" s="275"/>
      <c r="P830" s="180" t="s">
        <v>235</v>
      </c>
      <c r="Q830" s="180" t="s">
        <v>12</v>
      </c>
      <c r="R830" s="184">
        <v>9213.02</v>
      </c>
      <c r="S830" s="184">
        <v>0</v>
      </c>
      <c r="T830" s="184">
        <v>7613</v>
      </c>
      <c r="U830" s="184">
        <v>10134.33</v>
      </c>
      <c r="V830" s="184"/>
      <c r="W830" s="256" t="s">
        <v>2897</v>
      </c>
      <c r="X830" s="257"/>
      <c r="Y830" s="258" t="s">
        <v>4623</v>
      </c>
      <c r="Z830" s="193" t="s">
        <v>57</v>
      </c>
    </row>
    <row r="831" spans="1:26" x14ac:dyDescent="0.25">
      <c r="A831" s="189">
        <v>41718</v>
      </c>
      <c r="B831" s="189" t="s">
        <v>4482</v>
      </c>
      <c r="C831" s="190">
        <v>41722</v>
      </c>
      <c r="D831" s="253" t="s">
        <v>3195</v>
      </c>
      <c r="E831" s="190">
        <v>41782</v>
      </c>
      <c r="F831" s="188"/>
      <c r="G831" s="188"/>
      <c r="H831" s="180" t="s">
        <v>2921</v>
      </c>
      <c r="I831" s="255" t="s">
        <v>4667</v>
      </c>
      <c r="J831" s="194"/>
      <c r="K831" s="180">
        <v>724820</v>
      </c>
      <c r="L831" s="188" t="s">
        <v>4668</v>
      </c>
      <c r="M831" s="194"/>
      <c r="N831" s="197"/>
      <c r="O831" s="275"/>
      <c r="P831" s="180" t="s">
        <v>64</v>
      </c>
      <c r="Q831" s="180" t="s">
        <v>12</v>
      </c>
      <c r="R831" s="184">
        <v>53136.14</v>
      </c>
      <c r="S831" s="184">
        <v>1890</v>
      </c>
      <c r="T831" s="184">
        <v>43908</v>
      </c>
      <c r="U831" s="184">
        <v>70960.06</v>
      </c>
      <c r="V831" s="184"/>
      <c r="W831" s="256" t="s">
        <v>2897</v>
      </c>
      <c r="X831" s="257"/>
      <c r="Y831" s="258" t="s">
        <v>4623</v>
      </c>
      <c r="Z831" s="193">
        <v>2.6634701267163528E-2</v>
      </c>
    </row>
    <row r="832" spans="1:26" x14ac:dyDescent="0.25">
      <c r="A832" s="189">
        <v>41718</v>
      </c>
      <c r="B832" s="189" t="s">
        <v>4482</v>
      </c>
      <c r="C832" s="190" t="s">
        <v>57</v>
      </c>
      <c r="D832" s="253" t="s">
        <v>3195</v>
      </c>
      <c r="E832" s="190"/>
      <c r="F832" s="188"/>
      <c r="G832" s="188"/>
      <c r="H832" s="180" t="s">
        <v>2938</v>
      </c>
      <c r="I832" s="255" t="s">
        <v>4669</v>
      </c>
      <c r="J832" s="194"/>
      <c r="K832" s="180">
        <v>493995</v>
      </c>
      <c r="L832" s="188" t="s">
        <v>4670</v>
      </c>
      <c r="M832" s="194"/>
      <c r="N832" s="197"/>
      <c r="O832" s="275"/>
      <c r="P832" s="180" t="s">
        <v>60</v>
      </c>
      <c r="Q832" s="180" t="s">
        <v>12</v>
      </c>
      <c r="R832" s="184">
        <v>10329.11</v>
      </c>
      <c r="S832" s="184">
        <v>5700</v>
      </c>
      <c r="T832" s="184">
        <v>8832</v>
      </c>
      <c r="U832" s="184">
        <v>11362.02</v>
      </c>
      <c r="V832" s="184"/>
      <c r="W832" s="256" t="s">
        <v>2897</v>
      </c>
      <c r="X832" s="257"/>
      <c r="Y832" s="258" t="s">
        <v>4623</v>
      </c>
      <c r="Z832" s="193">
        <v>0.50167135773392402</v>
      </c>
    </row>
    <row r="833" spans="1:26" x14ac:dyDescent="0.25">
      <c r="A833" s="189">
        <v>41718</v>
      </c>
      <c r="B833" s="189" t="s">
        <v>4482</v>
      </c>
      <c r="C833" s="190" t="s">
        <v>57</v>
      </c>
      <c r="D833" s="253" t="s">
        <v>3195</v>
      </c>
      <c r="E833" s="190"/>
      <c r="F833" s="188"/>
      <c r="G833" s="188"/>
      <c r="H833" s="180" t="s">
        <v>2938</v>
      </c>
      <c r="I833" s="255" t="s">
        <v>4671</v>
      </c>
      <c r="J833" s="194"/>
      <c r="K833" s="180">
        <v>674413</v>
      </c>
      <c r="L833" s="188" t="s">
        <v>4672</v>
      </c>
      <c r="M833" s="194"/>
      <c r="N833" s="197"/>
      <c r="O833" s="275"/>
      <c r="P833" s="180" t="s">
        <v>235</v>
      </c>
      <c r="Q833" s="180" t="s">
        <v>12</v>
      </c>
      <c r="R833" s="184">
        <v>6760.01</v>
      </c>
      <c r="S833" s="184">
        <v>0</v>
      </c>
      <c r="T833" s="184">
        <v>5586</v>
      </c>
      <c r="U833" s="184">
        <v>7436.01</v>
      </c>
      <c r="V833" s="184"/>
      <c r="W833" s="256" t="s">
        <v>2897</v>
      </c>
      <c r="X833" s="257"/>
      <c r="Y833" s="258" t="s">
        <v>4623</v>
      </c>
      <c r="Z833" s="193" t="s">
        <v>57</v>
      </c>
    </row>
    <row r="834" spans="1:26" x14ac:dyDescent="0.25">
      <c r="A834" s="189">
        <v>41718</v>
      </c>
      <c r="B834" s="189" t="s">
        <v>4482</v>
      </c>
      <c r="C834" s="190" t="s">
        <v>57</v>
      </c>
      <c r="D834" s="253" t="s">
        <v>3195</v>
      </c>
      <c r="E834" s="190">
        <v>41787</v>
      </c>
      <c r="F834" s="188"/>
      <c r="G834" s="188"/>
      <c r="H834" s="180" t="s">
        <v>2938</v>
      </c>
      <c r="I834" s="255" t="s">
        <v>4673</v>
      </c>
      <c r="J834" s="194"/>
      <c r="K834" s="180">
        <v>741028</v>
      </c>
      <c r="L834" s="188" t="s">
        <v>4674</v>
      </c>
      <c r="M834" s="194"/>
      <c r="N834" s="197"/>
      <c r="O834" s="275"/>
      <c r="P834" s="180" t="s">
        <v>129</v>
      </c>
      <c r="Q834" s="180" t="s">
        <v>13</v>
      </c>
      <c r="R834" s="184">
        <v>0</v>
      </c>
      <c r="S834" s="184">
        <v>0</v>
      </c>
      <c r="T834" s="184">
        <v>0</v>
      </c>
      <c r="U834" s="184">
        <v>0</v>
      </c>
      <c r="V834" s="184"/>
      <c r="W834" s="256" t="s">
        <v>2897</v>
      </c>
      <c r="X834" s="257"/>
      <c r="Y834" s="258" t="s">
        <v>4623</v>
      </c>
      <c r="Z834" s="193" t="s">
        <v>536</v>
      </c>
    </row>
    <row r="835" spans="1:26" x14ac:dyDescent="0.25">
      <c r="A835" s="189">
        <v>41723</v>
      </c>
      <c r="B835" s="189" t="s">
        <v>4482</v>
      </c>
      <c r="C835" s="190">
        <v>41731</v>
      </c>
      <c r="D835" s="253" t="s">
        <v>4634</v>
      </c>
      <c r="E835" s="190"/>
      <c r="F835" s="188"/>
      <c r="G835" s="188"/>
      <c r="H835" s="180" t="s">
        <v>2921</v>
      </c>
      <c r="I835" s="255" t="s">
        <v>4675</v>
      </c>
      <c r="J835" s="194"/>
      <c r="K835" s="180">
        <v>737267</v>
      </c>
      <c r="L835" s="188" t="s">
        <v>4676</v>
      </c>
      <c r="M835" s="194"/>
      <c r="N835" s="197"/>
      <c r="O835" s="275"/>
      <c r="P835" s="180" t="s">
        <v>235</v>
      </c>
      <c r="Q835" s="180" t="s">
        <v>12</v>
      </c>
      <c r="R835" s="184">
        <v>50886.44</v>
      </c>
      <c r="S835" s="184">
        <v>0</v>
      </c>
      <c r="T835" s="184">
        <v>42049</v>
      </c>
      <c r="U835" s="184">
        <v>84170.28</v>
      </c>
      <c r="V835" s="184"/>
      <c r="W835" s="256" t="s">
        <v>2897</v>
      </c>
      <c r="X835" s="257"/>
      <c r="Y835" s="258" t="s">
        <v>4623</v>
      </c>
      <c r="Z835" s="193" t="s">
        <v>57</v>
      </c>
    </row>
    <row r="836" spans="1:26" x14ac:dyDescent="0.25">
      <c r="A836" s="189">
        <v>41723</v>
      </c>
      <c r="B836" s="189" t="s">
        <v>4482</v>
      </c>
      <c r="C836" s="190" t="s">
        <v>57</v>
      </c>
      <c r="D836" s="253" t="s">
        <v>3195</v>
      </c>
      <c r="E836" s="190"/>
      <c r="F836" s="188"/>
      <c r="G836" s="188"/>
      <c r="H836" s="180" t="s">
        <v>2938</v>
      </c>
      <c r="I836" s="255" t="s">
        <v>4677</v>
      </c>
      <c r="J836" s="194"/>
      <c r="K836" s="180">
        <v>493621</v>
      </c>
      <c r="L836" s="188" t="s">
        <v>4678</v>
      </c>
      <c r="M836" s="194"/>
      <c r="N836" s="197"/>
      <c r="O836" s="275"/>
      <c r="P836" s="180" t="s">
        <v>106</v>
      </c>
      <c r="Q836" s="180" t="s">
        <v>14</v>
      </c>
      <c r="R836" s="184">
        <v>3447.35</v>
      </c>
      <c r="S836" s="184">
        <v>11850</v>
      </c>
      <c r="T836" s="184">
        <v>2848</v>
      </c>
      <c r="U836" s="184">
        <v>14107.92</v>
      </c>
      <c r="V836" s="184"/>
      <c r="W836" s="256" t="s">
        <v>2897</v>
      </c>
      <c r="X836" s="257"/>
      <c r="Y836" s="258" t="s">
        <v>4623</v>
      </c>
      <c r="Z836" s="193">
        <v>0.83995372811867375</v>
      </c>
    </row>
    <row r="837" spans="1:26" x14ac:dyDescent="0.25">
      <c r="A837" s="189">
        <v>41724</v>
      </c>
      <c r="B837" s="189" t="s">
        <v>4482</v>
      </c>
      <c r="C837" s="190">
        <v>41731</v>
      </c>
      <c r="D837" s="253" t="s">
        <v>4634</v>
      </c>
      <c r="E837" s="190"/>
      <c r="F837" s="188"/>
      <c r="G837" s="188"/>
      <c r="H837" s="180" t="s">
        <v>2921</v>
      </c>
      <c r="I837" s="255" t="s">
        <v>4679</v>
      </c>
      <c r="J837" s="194"/>
      <c r="K837" s="180">
        <v>736112</v>
      </c>
      <c r="L837" s="188" t="s">
        <v>4680</v>
      </c>
      <c r="M837" s="194"/>
      <c r="N837" s="197"/>
      <c r="O837" s="275"/>
      <c r="P837" s="180" t="s">
        <v>79</v>
      </c>
      <c r="Q837" s="180" t="s">
        <v>12</v>
      </c>
      <c r="R837" s="184">
        <v>60715.44</v>
      </c>
      <c r="S837" s="184">
        <v>66790</v>
      </c>
      <c r="T837" s="184">
        <v>50171</v>
      </c>
      <c r="U837" s="184">
        <v>66786.98</v>
      </c>
      <c r="V837" s="184"/>
      <c r="W837" s="256" t="s">
        <v>2897</v>
      </c>
      <c r="X837" s="257"/>
      <c r="Y837" s="258" t="s">
        <v>4623</v>
      </c>
      <c r="Z837" s="193">
        <v>1.0000452183943638</v>
      </c>
    </row>
    <row r="838" spans="1:26" x14ac:dyDescent="0.25">
      <c r="A838" s="189">
        <v>41724</v>
      </c>
      <c r="B838" s="189" t="s">
        <v>4482</v>
      </c>
      <c r="C838" s="190" t="s">
        <v>57</v>
      </c>
      <c r="D838" s="253" t="s">
        <v>3195</v>
      </c>
      <c r="E838" s="190">
        <v>41940</v>
      </c>
      <c r="F838" s="188"/>
      <c r="G838" s="188"/>
      <c r="H838" s="180" t="s">
        <v>2938</v>
      </c>
      <c r="I838" s="255" t="s">
        <v>4681</v>
      </c>
      <c r="J838" s="194"/>
      <c r="K838" s="180">
        <v>406734</v>
      </c>
      <c r="L838" s="188" t="s">
        <v>4682</v>
      </c>
      <c r="M838" s="194"/>
      <c r="N838" s="197"/>
      <c r="O838" s="275"/>
      <c r="P838" s="180" t="s">
        <v>223</v>
      </c>
      <c r="Q838" s="180" t="s">
        <v>16</v>
      </c>
      <c r="R838" s="184">
        <v>5381.44</v>
      </c>
      <c r="S838" s="184">
        <v>13890</v>
      </c>
      <c r="T838" s="184">
        <v>4446.8500000000004</v>
      </c>
      <c r="U838" s="184">
        <v>13894.93</v>
      </c>
      <c r="V838" s="184">
        <v>14194</v>
      </c>
      <c r="W838" s="256" t="s">
        <v>2897</v>
      </c>
      <c r="X838" s="257"/>
      <c r="Y838" s="258" t="s">
        <v>4623</v>
      </c>
      <c r="Z838" s="193">
        <v>0.99964519432627585</v>
      </c>
    </row>
    <row r="839" spans="1:26" x14ac:dyDescent="0.25">
      <c r="A839" s="189">
        <v>41725</v>
      </c>
      <c r="B839" s="189" t="s">
        <v>4482</v>
      </c>
      <c r="C839" s="190">
        <v>41731</v>
      </c>
      <c r="D839" s="253" t="s">
        <v>4634</v>
      </c>
      <c r="E839" s="190"/>
      <c r="F839" s="188"/>
      <c r="G839" s="188"/>
      <c r="H839" s="180" t="s">
        <v>2921</v>
      </c>
      <c r="I839" s="255" t="s">
        <v>4683</v>
      </c>
      <c r="J839" s="194"/>
      <c r="K839" s="180">
        <v>495992</v>
      </c>
      <c r="L839" s="188" t="s">
        <v>4684</v>
      </c>
      <c r="M839" s="194"/>
      <c r="N839" s="197"/>
      <c r="O839" s="275"/>
      <c r="P839" s="180" t="s">
        <v>430</v>
      </c>
      <c r="Q839" s="180" t="s">
        <v>16</v>
      </c>
      <c r="R839" s="184">
        <v>5108.13</v>
      </c>
      <c r="S839" s="184">
        <v>53460</v>
      </c>
      <c r="T839" s="184">
        <v>4221</v>
      </c>
      <c r="U839" s="184">
        <v>53456.480000000003</v>
      </c>
      <c r="V839" s="184"/>
      <c r="W839" s="256" t="s">
        <v>2897</v>
      </c>
      <c r="X839" s="257"/>
      <c r="Y839" s="258" t="s">
        <v>4623</v>
      </c>
      <c r="Z839" s="193">
        <v>1.000065847957067</v>
      </c>
    </row>
    <row r="840" spans="1:26" x14ac:dyDescent="0.25">
      <c r="A840" s="189">
        <v>41725</v>
      </c>
      <c r="B840" s="189" t="s">
        <v>4482</v>
      </c>
      <c r="C840" s="190">
        <v>41731</v>
      </c>
      <c r="D840" s="253" t="s">
        <v>4634</v>
      </c>
      <c r="E840" s="190"/>
      <c r="F840" s="188"/>
      <c r="G840" s="188"/>
      <c r="H840" s="180" t="s">
        <v>2938</v>
      </c>
      <c r="I840" s="255" t="s">
        <v>4685</v>
      </c>
      <c r="J840" s="194"/>
      <c r="K840" s="180">
        <v>478091</v>
      </c>
      <c r="L840" s="188" t="s">
        <v>4686</v>
      </c>
      <c r="M840" s="194"/>
      <c r="N840" s="197"/>
      <c r="O840" s="275"/>
      <c r="P840" s="180" t="s">
        <v>430</v>
      </c>
      <c r="Q840" s="180" t="s">
        <v>16</v>
      </c>
      <c r="R840" s="184">
        <v>5108.13</v>
      </c>
      <c r="S840" s="184">
        <v>27540</v>
      </c>
      <c r="T840" s="184">
        <v>4221</v>
      </c>
      <c r="U840" s="184">
        <v>27535.599999999999</v>
      </c>
      <c r="V840" s="184"/>
      <c r="W840" s="256" t="s">
        <v>2897</v>
      </c>
      <c r="X840" s="257"/>
      <c r="Y840" s="258" t="s">
        <v>4623</v>
      </c>
      <c r="Z840" s="193">
        <v>1.0001597931405164</v>
      </c>
    </row>
    <row r="841" spans="1:26" x14ac:dyDescent="0.25">
      <c r="A841" s="189">
        <v>41725</v>
      </c>
      <c r="B841" s="189" t="s">
        <v>4482</v>
      </c>
      <c r="C841" s="190">
        <v>41731</v>
      </c>
      <c r="D841" s="253" t="s">
        <v>4634</v>
      </c>
      <c r="E841" s="190"/>
      <c r="F841" s="188"/>
      <c r="G841" s="188"/>
      <c r="H841" s="180" t="s">
        <v>2938</v>
      </c>
      <c r="I841" s="255" t="s">
        <v>4687</v>
      </c>
      <c r="J841" s="194"/>
      <c r="K841" s="180">
        <v>577368</v>
      </c>
      <c r="L841" s="188" t="s">
        <v>4688</v>
      </c>
      <c r="M841" s="194"/>
      <c r="N841" s="197"/>
      <c r="O841" s="275"/>
      <c r="P841" s="180" t="s">
        <v>3613</v>
      </c>
      <c r="Q841" s="180" t="s">
        <v>14</v>
      </c>
      <c r="R841" s="184">
        <v>5105.71</v>
      </c>
      <c r="S841" s="184">
        <v>24760</v>
      </c>
      <c r="T841" s="184">
        <v>4219</v>
      </c>
      <c r="U841" s="184">
        <v>24762.74</v>
      </c>
      <c r="V841" s="184"/>
      <c r="W841" s="256" t="s">
        <v>2897</v>
      </c>
      <c r="X841" s="257"/>
      <c r="Y841" s="258" t="s">
        <v>4623</v>
      </c>
      <c r="Z841" s="193">
        <v>0.99988934988615952</v>
      </c>
    </row>
    <row r="842" spans="1:26" x14ac:dyDescent="0.25">
      <c r="A842" s="189">
        <v>41725</v>
      </c>
      <c r="B842" s="189" t="s">
        <v>4482</v>
      </c>
      <c r="C842" s="190" t="s">
        <v>57</v>
      </c>
      <c r="D842" s="253" t="s">
        <v>3195</v>
      </c>
      <c r="E842" s="190"/>
      <c r="F842" s="188"/>
      <c r="G842" s="188"/>
      <c r="H842" s="180" t="s">
        <v>2938</v>
      </c>
      <c r="I842" s="255" t="s">
        <v>4689</v>
      </c>
      <c r="J842" s="194"/>
      <c r="K842" s="180">
        <v>562189</v>
      </c>
      <c r="L842" s="188" t="s">
        <v>4690</v>
      </c>
      <c r="M842" s="194"/>
      <c r="N842" s="197"/>
      <c r="O842" s="275"/>
      <c r="P842" s="180" t="s">
        <v>223</v>
      </c>
      <c r="Q842" s="180" t="s">
        <v>16</v>
      </c>
      <c r="R842" s="184">
        <v>4677.3100000000004</v>
      </c>
      <c r="S842" s="184">
        <v>11250</v>
      </c>
      <c r="T842" s="184">
        <v>3865</v>
      </c>
      <c r="U842" s="184">
        <v>11247.2</v>
      </c>
      <c r="V842" s="184"/>
      <c r="W842" s="256" t="s">
        <v>2897</v>
      </c>
      <c r="X842" s="257"/>
      <c r="Y842" s="258" t="s">
        <v>4623</v>
      </c>
      <c r="Z842" s="193">
        <v>1.0002489508499892</v>
      </c>
    </row>
    <row r="843" spans="1:26" x14ac:dyDescent="0.25">
      <c r="A843" s="189">
        <v>41726</v>
      </c>
      <c r="B843" s="189" t="s">
        <v>4482</v>
      </c>
      <c r="C843" s="190" t="s">
        <v>57</v>
      </c>
      <c r="D843" s="253" t="s">
        <v>3195</v>
      </c>
      <c r="E843" s="190"/>
      <c r="F843" s="188"/>
      <c r="G843" s="188"/>
      <c r="H843" s="180" t="s">
        <v>2938</v>
      </c>
      <c r="I843" s="255" t="s">
        <v>4691</v>
      </c>
      <c r="J843" s="194"/>
      <c r="K843" s="180">
        <v>724870</v>
      </c>
      <c r="L843" s="188" t="s">
        <v>4692</v>
      </c>
      <c r="M843" s="194"/>
      <c r="N843" s="197"/>
      <c r="O843" s="275"/>
      <c r="P843" s="180" t="s">
        <v>87</v>
      </c>
      <c r="Q843" s="180" t="s">
        <v>15</v>
      </c>
      <c r="R843" s="184">
        <v>21286.89</v>
      </c>
      <c r="S843" s="184">
        <v>25190</v>
      </c>
      <c r="T843" s="184">
        <v>17590</v>
      </c>
      <c r="U843" s="184">
        <v>25192.080000000002</v>
      </c>
      <c r="V843" s="184"/>
      <c r="W843" s="256" t="s">
        <v>2897</v>
      </c>
      <c r="X843" s="257"/>
      <c r="Y843" s="258" t="s">
        <v>4623</v>
      </c>
      <c r="Z843" s="193">
        <v>0.99991743436826175</v>
      </c>
    </row>
    <row r="844" spans="1:26" x14ac:dyDescent="0.25">
      <c r="A844" s="189">
        <v>41726</v>
      </c>
      <c r="B844" s="189" t="s">
        <v>4482</v>
      </c>
      <c r="C844" s="190" t="s">
        <v>57</v>
      </c>
      <c r="D844" s="253" t="s">
        <v>3195</v>
      </c>
      <c r="E844" s="190"/>
      <c r="F844" s="188"/>
      <c r="G844" s="188"/>
      <c r="H844" s="180" t="s">
        <v>2938</v>
      </c>
      <c r="I844" s="255" t="s">
        <v>4693</v>
      </c>
      <c r="J844" s="194"/>
      <c r="K844" s="180">
        <v>724970</v>
      </c>
      <c r="L844" s="188" t="s">
        <v>4694</v>
      </c>
      <c r="M844" s="194"/>
      <c r="N844" s="197"/>
      <c r="O844" s="275"/>
      <c r="P844" s="180" t="s">
        <v>106</v>
      </c>
      <c r="Q844" s="180" t="s">
        <v>14</v>
      </c>
      <c r="R844" s="184">
        <v>4489.7299999999996</v>
      </c>
      <c r="S844" s="184">
        <v>0</v>
      </c>
      <c r="T844" s="184">
        <v>3710</v>
      </c>
      <c r="U844" s="184">
        <v>4938.7</v>
      </c>
      <c r="V844" s="184"/>
      <c r="W844" s="256" t="s">
        <v>2897</v>
      </c>
      <c r="X844" s="257"/>
      <c r="Y844" s="258" t="s">
        <v>4623</v>
      </c>
      <c r="Z844" s="193" t="s">
        <v>57</v>
      </c>
    </row>
    <row r="845" spans="1:26" x14ac:dyDescent="0.25">
      <c r="A845" s="189">
        <v>41730</v>
      </c>
      <c r="B845" s="189" t="s">
        <v>4482</v>
      </c>
      <c r="C845" s="190">
        <v>41733</v>
      </c>
      <c r="D845" s="253" t="s">
        <v>4634</v>
      </c>
      <c r="E845" s="190"/>
      <c r="F845" s="188"/>
      <c r="G845" s="188"/>
      <c r="H845" s="180" t="s">
        <v>2921</v>
      </c>
      <c r="I845" s="255" t="s">
        <v>4695</v>
      </c>
      <c r="J845" s="194"/>
      <c r="K845" s="180">
        <v>622703</v>
      </c>
      <c r="L845" s="188" t="s">
        <v>4696</v>
      </c>
      <c r="M845" s="194"/>
      <c r="N845" s="197"/>
      <c r="O845" s="275"/>
      <c r="P845" s="180" t="s">
        <v>223</v>
      </c>
      <c r="Q845" s="180" t="s">
        <v>16</v>
      </c>
      <c r="R845" s="184">
        <v>2017.35</v>
      </c>
      <c r="S845" s="184">
        <v>95720</v>
      </c>
      <c r="T845" s="184">
        <v>1667</v>
      </c>
      <c r="U845" s="184">
        <v>95724.33</v>
      </c>
      <c r="V845" s="184"/>
      <c r="W845" s="256" t="s">
        <v>2897</v>
      </c>
      <c r="X845" s="257"/>
      <c r="Y845" s="258" t="s">
        <v>4697</v>
      </c>
      <c r="Z845" s="193">
        <v>0.99995476594090549</v>
      </c>
    </row>
    <row r="846" spans="1:26" x14ac:dyDescent="0.25">
      <c r="A846" s="189">
        <v>41730</v>
      </c>
      <c r="B846" s="189" t="s">
        <v>4482</v>
      </c>
      <c r="C846" s="190" t="s">
        <v>57</v>
      </c>
      <c r="D846" s="253" t="s">
        <v>4634</v>
      </c>
      <c r="E846" s="190"/>
      <c r="F846" s="188"/>
      <c r="G846" s="188"/>
      <c r="H846" s="180" t="s">
        <v>2938</v>
      </c>
      <c r="I846" s="255" t="s">
        <v>4698</v>
      </c>
      <c r="J846" s="194"/>
      <c r="K846" s="180">
        <v>742635</v>
      </c>
      <c r="L846" s="188" t="s">
        <v>4699</v>
      </c>
      <c r="M846" s="194"/>
      <c r="N846" s="197"/>
      <c r="O846" s="275"/>
      <c r="P846" s="180" t="s">
        <v>111</v>
      </c>
      <c r="Q846" s="180" t="s">
        <v>12</v>
      </c>
      <c r="R846" s="184">
        <v>9824.16</v>
      </c>
      <c r="S846" s="184">
        <v>0</v>
      </c>
      <c r="T846" s="184">
        <v>8118</v>
      </c>
      <c r="U846" s="184">
        <v>10806.58</v>
      </c>
      <c r="V846" s="184"/>
      <c r="W846" s="256" t="s">
        <v>2897</v>
      </c>
      <c r="X846" s="257"/>
      <c r="Y846" s="258" t="s">
        <v>4697</v>
      </c>
      <c r="Z846" s="193" t="s">
        <v>57</v>
      </c>
    </row>
    <row r="847" spans="1:26" x14ac:dyDescent="0.25">
      <c r="A847" s="189">
        <v>41731</v>
      </c>
      <c r="B847" s="189" t="s">
        <v>4482</v>
      </c>
      <c r="C847" s="190">
        <v>41733</v>
      </c>
      <c r="D847" s="253" t="s">
        <v>4634</v>
      </c>
      <c r="E847" s="190"/>
      <c r="F847" s="188"/>
      <c r="G847" s="188"/>
      <c r="H847" s="180" t="s">
        <v>2921</v>
      </c>
      <c r="I847" s="255" t="s">
        <v>4700</v>
      </c>
      <c r="J847" s="194"/>
      <c r="K847" s="180">
        <v>68219</v>
      </c>
      <c r="L847" s="188" t="s">
        <v>4701</v>
      </c>
      <c r="M847" s="194"/>
      <c r="N847" s="197"/>
      <c r="O847" s="275"/>
      <c r="P847" s="180" t="s">
        <v>133</v>
      </c>
      <c r="Q847" s="180" t="s">
        <v>13</v>
      </c>
      <c r="R847" s="184">
        <v>58842.1</v>
      </c>
      <c r="S847" s="184">
        <v>0</v>
      </c>
      <c r="T847" s="184">
        <v>48623</v>
      </c>
      <c r="U847" s="184">
        <v>76891.210000000006</v>
      </c>
      <c r="V847" s="184"/>
      <c r="W847" s="256" t="s">
        <v>2897</v>
      </c>
      <c r="X847" s="257"/>
      <c r="Y847" s="258" t="s">
        <v>4697</v>
      </c>
      <c r="Z847" s="193" t="s">
        <v>57</v>
      </c>
    </row>
    <row r="848" spans="1:26" x14ac:dyDescent="0.25">
      <c r="A848" s="189">
        <v>41732</v>
      </c>
      <c r="B848" s="189" t="s">
        <v>4482</v>
      </c>
      <c r="C848" s="190">
        <v>41733</v>
      </c>
      <c r="D848" s="253" t="s">
        <v>4634</v>
      </c>
      <c r="E848" s="190"/>
      <c r="F848" s="188"/>
      <c r="G848" s="188"/>
      <c r="H848" s="180" t="s">
        <v>2921</v>
      </c>
      <c r="I848" s="255" t="s">
        <v>4702</v>
      </c>
      <c r="J848" s="194"/>
      <c r="K848" s="180">
        <v>736860</v>
      </c>
      <c r="L848" s="188" t="s">
        <v>4703</v>
      </c>
      <c r="M848" s="194"/>
      <c r="N848" s="197"/>
      <c r="O848" s="275"/>
      <c r="P848" s="180" t="s">
        <v>79</v>
      </c>
      <c r="Q848" s="180" t="s">
        <v>12</v>
      </c>
      <c r="R848" s="184">
        <v>71753.399999999994</v>
      </c>
      <c r="S848" s="184">
        <v>11180</v>
      </c>
      <c r="T848" s="184">
        <v>59292</v>
      </c>
      <c r="U848" s="184">
        <v>112612.94</v>
      </c>
      <c r="V848" s="184"/>
      <c r="W848" s="256" t="s">
        <v>2897</v>
      </c>
      <c r="X848" s="257"/>
      <c r="Y848" s="258" t="s">
        <v>4697</v>
      </c>
      <c r="Z848" s="193">
        <v>9.9278111378674594E-2</v>
      </c>
    </row>
    <row r="849" spans="1:26" x14ac:dyDescent="0.25">
      <c r="A849" s="189">
        <v>41732</v>
      </c>
      <c r="B849" s="189" t="s">
        <v>4482</v>
      </c>
      <c r="C849" s="190" t="s">
        <v>57</v>
      </c>
      <c r="D849" s="253" t="e">
        <v>#REF!</v>
      </c>
      <c r="E849" s="272">
        <v>41815</v>
      </c>
      <c r="F849" s="188"/>
      <c r="G849" s="188"/>
      <c r="H849" s="180" t="s">
        <v>2938</v>
      </c>
      <c r="I849" s="255" t="s">
        <v>4704</v>
      </c>
      <c r="J849" s="194"/>
      <c r="K849" s="180">
        <v>741965</v>
      </c>
      <c r="L849" s="188" t="s">
        <v>4705</v>
      </c>
      <c r="M849" s="194"/>
      <c r="N849" s="197"/>
      <c r="O849" s="275"/>
      <c r="P849" s="180" t="s">
        <v>82</v>
      </c>
      <c r="Q849" s="180" t="s">
        <v>14</v>
      </c>
      <c r="R849" s="184">
        <v>16171.5</v>
      </c>
      <c r="S849" s="184">
        <v>17790</v>
      </c>
      <c r="T849" s="184">
        <v>13363</v>
      </c>
      <c r="U849" s="184">
        <v>17788.650000000001</v>
      </c>
      <c r="V849" s="184">
        <v>25000</v>
      </c>
      <c r="W849" s="256" t="s">
        <v>2897</v>
      </c>
      <c r="X849" s="257"/>
      <c r="Y849" s="258" t="s">
        <v>4697</v>
      </c>
      <c r="Z849" s="193">
        <v>1.0000758910878564</v>
      </c>
    </row>
    <row r="850" spans="1:26" x14ac:dyDescent="0.25">
      <c r="A850" s="189">
        <v>41732</v>
      </c>
      <c r="B850" s="189" t="s">
        <v>4482</v>
      </c>
      <c r="C850" s="190" t="s">
        <v>57</v>
      </c>
      <c r="D850" s="253" t="s">
        <v>4634</v>
      </c>
      <c r="E850" s="190"/>
      <c r="F850" s="188"/>
      <c r="G850" s="188"/>
      <c r="H850" s="180" t="s">
        <v>2938</v>
      </c>
      <c r="I850" s="255" t="s">
        <v>4706</v>
      </c>
      <c r="J850" s="194"/>
      <c r="K850" s="180">
        <v>736015</v>
      </c>
      <c r="L850" s="188" t="s">
        <v>4707</v>
      </c>
      <c r="M850" s="194"/>
      <c r="N850" s="197"/>
      <c r="O850" s="275"/>
      <c r="P850" s="180" t="s">
        <v>67</v>
      </c>
      <c r="Q850" s="180" t="s">
        <v>14</v>
      </c>
      <c r="R850" s="184">
        <v>6545.81</v>
      </c>
      <c r="S850" s="184">
        <v>7200</v>
      </c>
      <c r="T850" s="184">
        <v>5409</v>
      </c>
      <c r="U850" s="184">
        <v>7200.39</v>
      </c>
      <c r="V850" s="184"/>
      <c r="W850" s="256" t="s">
        <v>2897</v>
      </c>
      <c r="X850" s="257"/>
      <c r="Y850" s="258" t="s">
        <v>4697</v>
      </c>
      <c r="Z850" s="193">
        <v>0.99994583626720213</v>
      </c>
    </row>
    <row r="851" spans="1:26" x14ac:dyDescent="0.25">
      <c r="A851" s="189">
        <v>41733</v>
      </c>
      <c r="B851" s="189" t="s">
        <v>4482</v>
      </c>
      <c r="C851" s="190">
        <v>41738</v>
      </c>
      <c r="D851" s="253" t="s">
        <v>4634</v>
      </c>
      <c r="E851" s="190"/>
      <c r="F851" s="188"/>
      <c r="G851" s="188"/>
      <c r="H851" s="180" t="s">
        <v>2921</v>
      </c>
      <c r="I851" s="255" t="s">
        <v>4708</v>
      </c>
      <c r="J851" s="194"/>
      <c r="K851" s="180">
        <v>244669</v>
      </c>
      <c r="L851" s="188" t="s">
        <v>4709</v>
      </c>
      <c r="M851" s="194"/>
      <c r="N851" s="197"/>
      <c r="O851" s="275"/>
      <c r="P851" s="180" t="s">
        <v>129</v>
      </c>
      <c r="Q851" s="180" t="s">
        <v>13</v>
      </c>
      <c r="R851" s="184">
        <v>13751.16</v>
      </c>
      <c r="S851" s="184">
        <v>93800</v>
      </c>
      <c r="T851" s="184">
        <v>11363</v>
      </c>
      <c r="U851" s="184">
        <v>146956.23000000001</v>
      </c>
      <c r="V851" s="184"/>
      <c r="W851" s="256" t="s">
        <v>2897</v>
      </c>
      <c r="X851" s="257"/>
      <c r="Y851" s="258" t="s">
        <v>4697</v>
      </c>
      <c r="Z851" s="193">
        <v>0.63828529079713048</v>
      </c>
    </row>
    <row r="852" spans="1:26" x14ac:dyDescent="0.25">
      <c r="A852" s="189">
        <v>41733</v>
      </c>
      <c r="B852" s="189" t="s">
        <v>4482</v>
      </c>
      <c r="C852" s="190">
        <v>41738</v>
      </c>
      <c r="D852" s="253" t="s">
        <v>4634</v>
      </c>
      <c r="E852" s="190">
        <v>41775</v>
      </c>
      <c r="F852" s="188"/>
      <c r="G852" s="188"/>
      <c r="H852" s="180" t="s">
        <v>2921</v>
      </c>
      <c r="I852" s="255" t="s">
        <v>4710</v>
      </c>
      <c r="J852" s="194"/>
      <c r="K852" s="180">
        <v>679124</v>
      </c>
      <c r="L852" s="188" t="s">
        <v>4711</v>
      </c>
      <c r="M852" s="194"/>
      <c r="N852" s="197"/>
      <c r="O852" s="275"/>
      <c r="P852" s="180" t="s">
        <v>106</v>
      </c>
      <c r="Q852" s="180" t="s">
        <v>14</v>
      </c>
      <c r="R852" s="184">
        <v>71151.95</v>
      </c>
      <c r="S852" s="184">
        <v>73120</v>
      </c>
      <c r="T852" s="184">
        <v>58795</v>
      </c>
      <c r="U852" s="184">
        <v>78267.14</v>
      </c>
      <c r="V852" s="184"/>
      <c r="W852" s="256" t="s">
        <v>2897</v>
      </c>
      <c r="X852" s="257"/>
      <c r="Y852" s="258" t="s">
        <v>4697</v>
      </c>
      <c r="Z852" s="193">
        <v>0.93423625802603749</v>
      </c>
    </row>
    <row r="853" spans="1:26" x14ac:dyDescent="0.25">
      <c r="A853" s="189">
        <v>41736</v>
      </c>
      <c r="B853" s="189" t="s">
        <v>4482</v>
      </c>
      <c r="C853" s="190">
        <v>41738</v>
      </c>
      <c r="D853" s="253" t="s">
        <v>4634</v>
      </c>
      <c r="E853" s="190"/>
      <c r="F853" s="188"/>
      <c r="G853" s="188"/>
      <c r="H853" s="180" t="s">
        <v>2921</v>
      </c>
      <c r="I853" s="255" t="s">
        <v>4712</v>
      </c>
      <c r="J853" s="194"/>
      <c r="K853" s="180">
        <v>408837</v>
      </c>
      <c r="L853" s="188" t="s">
        <v>4713</v>
      </c>
      <c r="M853" s="194"/>
      <c r="N853" s="197"/>
      <c r="O853" s="275"/>
      <c r="P853" s="180" t="s">
        <v>223</v>
      </c>
      <c r="Q853" s="180" t="s">
        <v>16</v>
      </c>
      <c r="R853" s="184">
        <v>3015.74</v>
      </c>
      <c r="S853" s="184">
        <v>173580</v>
      </c>
      <c r="T853" s="184">
        <v>2492</v>
      </c>
      <c r="U853" s="184">
        <v>173577.47</v>
      </c>
      <c r="V853" s="184"/>
      <c r="W853" s="256" t="s">
        <v>2897</v>
      </c>
      <c r="X853" s="257"/>
      <c r="Y853" s="258" t="s">
        <v>4697</v>
      </c>
      <c r="Z853" s="193">
        <v>1.0000145756243595</v>
      </c>
    </row>
    <row r="854" spans="1:26" x14ac:dyDescent="0.25">
      <c r="A854" s="189">
        <v>41736</v>
      </c>
      <c r="B854" s="189" t="s">
        <v>4482</v>
      </c>
      <c r="C854" s="190">
        <v>41738</v>
      </c>
      <c r="D854" s="253" t="s">
        <v>4634</v>
      </c>
      <c r="E854" s="190"/>
      <c r="F854" s="188"/>
      <c r="G854" s="188"/>
      <c r="H854" s="180" t="s">
        <v>2921</v>
      </c>
      <c r="I854" s="255" t="s">
        <v>4714</v>
      </c>
      <c r="J854" s="194"/>
      <c r="K854" s="180">
        <v>260740</v>
      </c>
      <c r="L854" s="188" t="s">
        <v>4715</v>
      </c>
      <c r="M854" s="194"/>
      <c r="N854" s="197"/>
      <c r="O854" s="275"/>
      <c r="P854" s="180" t="s">
        <v>79</v>
      </c>
      <c r="Q854" s="180" t="s">
        <v>12</v>
      </c>
      <c r="R854" s="184">
        <v>86965.24</v>
      </c>
      <c r="S854" s="184">
        <v>0</v>
      </c>
      <c r="T854" s="184">
        <v>71862</v>
      </c>
      <c r="U854" s="184">
        <v>151779.35999999999</v>
      </c>
      <c r="V854" s="184"/>
      <c r="W854" s="256" t="s">
        <v>2897</v>
      </c>
      <c r="X854" s="257"/>
      <c r="Y854" s="258" t="s">
        <v>4697</v>
      </c>
      <c r="Z854" s="193" t="s">
        <v>57</v>
      </c>
    </row>
    <row r="855" spans="1:26" x14ac:dyDescent="0.25">
      <c r="A855" s="189">
        <v>41737</v>
      </c>
      <c r="B855" s="189" t="s">
        <v>4482</v>
      </c>
      <c r="C855" s="190" t="s">
        <v>3127</v>
      </c>
      <c r="D855" s="253" t="s">
        <v>3127</v>
      </c>
      <c r="E855" s="190"/>
      <c r="F855" s="188"/>
      <c r="G855" s="188"/>
      <c r="H855" s="180" t="s">
        <v>2921</v>
      </c>
      <c r="I855" s="255" t="s">
        <v>4716</v>
      </c>
      <c r="J855" s="194"/>
      <c r="K855" s="180">
        <v>723135</v>
      </c>
      <c r="L855" s="188" t="s">
        <v>4717</v>
      </c>
      <c r="M855" s="194"/>
      <c r="N855" s="197"/>
      <c r="O855" s="275"/>
      <c r="P855" s="180" t="s">
        <v>129</v>
      </c>
      <c r="Q855" s="180" t="s">
        <v>13</v>
      </c>
      <c r="R855" s="184">
        <v>48852.14</v>
      </c>
      <c r="S855" s="184">
        <v>5370</v>
      </c>
      <c r="T855" s="184">
        <v>40368</v>
      </c>
      <c r="U855" s="184">
        <v>53737.36</v>
      </c>
      <c r="V855" s="184"/>
      <c r="W855" s="256" t="s">
        <v>2903</v>
      </c>
      <c r="X855" s="257"/>
      <c r="Y855" s="258" t="s">
        <v>4697</v>
      </c>
      <c r="Z855" s="193">
        <v>9.9930476673956437E-2</v>
      </c>
    </row>
    <row r="856" spans="1:26" x14ac:dyDescent="0.25">
      <c r="A856" s="189">
        <v>41737</v>
      </c>
      <c r="B856" s="189" t="s">
        <v>4482</v>
      </c>
      <c r="C856" s="190" t="s">
        <v>57</v>
      </c>
      <c r="D856" s="253" t="s">
        <v>4634</v>
      </c>
      <c r="E856" s="190"/>
      <c r="F856" s="188"/>
      <c r="G856" s="188"/>
      <c r="H856" s="180" t="s">
        <v>2938</v>
      </c>
      <c r="I856" s="255" t="s">
        <v>4718</v>
      </c>
      <c r="J856" s="194"/>
      <c r="K856" s="180">
        <v>628158</v>
      </c>
      <c r="L856" s="188" t="s">
        <v>4719</v>
      </c>
      <c r="M856" s="194"/>
      <c r="N856" s="197"/>
      <c r="O856" s="275"/>
      <c r="P856" s="180" t="s">
        <v>106</v>
      </c>
      <c r="Q856" s="180" t="s">
        <v>14</v>
      </c>
      <c r="R856" s="184">
        <v>3548.52</v>
      </c>
      <c r="S856" s="184">
        <v>30320</v>
      </c>
      <c r="T856" s="184">
        <v>2932.25</v>
      </c>
      <c r="U856" s="184">
        <v>30315.119999999999</v>
      </c>
      <c r="V856" s="184"/>
      <c r="W856" s="256" t="s">
        <v>2897</v>
      </c>
      <c r="X856" s="257"/>
      <c r="Y856" s="258" t="s">
        <v>4697</v>
      </c>
      <c r="Z856" s="193">
        <v>1.0001609757771039</v>
      </c>
    </row>
    <row r="857" spans="1:26" x14ac:dyDescent="0.25">
      <c r="A857" s="189">
        <v>41737</v>
      </c>
      <c r="B857" s="189" t="s">
        <v>4482</v>
      </c>
      <c r="C857" s="190" t="s">
        <v>57</v>
      </c>
      <c r="D857" s="253" t="s">
        <v>4634</v>
      </c>
      <c r="E857" s="190"/>
      <c r="F857" s="188"/>
      <c r="G857" s="188"/>
      <c r="H857" s="180" t="s">
        <v>2938</v>
      </c>
      <c r="I857" s="255" t="s">
        <v>4720</v>
      </c>
      <c r="J857" s="194"/>
      <c r="K857" s="180">
        <v>736093</v>
      </c>
      <c r="L857" s="188" t="s">
        <v>4721</v>
      </c>
      <c r="M857" s="194"/>
      <c r="N857" s="197"/>
      <c r="O857" s="275"/>
      <c r="P857" s="180" t="s">
        <v>235</v>
      </c>
      <c r="Q857" s="180" t="s">
        <v>12</v>
      </c>
      <c r="R857" s="184">
        <v>10118.23</v>
      </c>
      <c r="S857" s="184">
        <v>0</v>
      </c>
      <c r="T857" s="184">
        <v>8361</v>
      </c>
      <c r="U857" s="184">
        <v>11130.05</v>
      </c>
      <c r="V857" s="184"/>
      <c r="W857" s="256" t="s">
        <v>2897</v>
      </c>
      <c r="X857" s="257"/>
      <c r="Y857" s="258" t="s">
        <v>4697</v>
      </c>
      <c r="Z857" s="193" t="s">
        <v>57</v>
      </c>
    </row>
    <row r="858" spans="1:26" x14ac:dyDescent="0.25">
      <c r="A858" s="189">
        <v>41738</v>
      </c>
      <c r="B858" s="189" t="s">
        <v>4482</v>
      </c>
      <c r="C858" s="190" t="s">
        <v>57</v>
      </c>
      <c r="D858" s="253" t="s">
        <v>4634</v>
      </c>
      <c r="E858" s="190"/>
      <c r="F858" s="188"/>
      <c r="G858" s="188"/>
      <c r="H858" s="180" t="s">
        <v>2938</v>
      </c>
      <c r="I858" s="255" t="s">
        <v>4722</v>
      </c>
      <c r="J858" s="194"/>
      <c r="K858" s="180">
        <v>743404</v>
      </c>
      <c r="L858" s="188" t="s">
        <v>4723</v>
      </c>
      <c r="M858" s="194"/>
      <c r="N858" s="197"/>
      <c r="O858" s="275"/>
      <c r="P858" s="180" t="s">
        <v>129</v>
      </c>
      <c r="Q858" s="180" t="s">
        <v>13</v>
      </c>
      <c r="R858" s="184">
        <v>33329.29</v>
      </c>
      <c r="S858" s="184">
        <v>0</v>
      </c>
      <c r="T858" s="184">
        <v>27541</v>
      </c>
      <c r="U858" s="184">
        <v>36662.22</v>
      </c>
      <c r="V858" s="184"/>
      <c r="W858" s="256" t="s">
        <v>2897</v>
      </c>
      <c r="X858" s="257"/>
      <c r="Y858" s="258" t="s">
        <v>4697</v>
      </c>
      <c r="Z858" s="193" t="s">
        <v>57</v>
      </c>
    </row>
    <row r="859" spans="1:26" x14ac:dyDescent="0.25">
      <c r="A859" s="189">
        <v>41739</v>
      </c>
      <c r="B859" s="189" t="s">
        <v>4482</v>
      </c>
      <c r="C859" s="190">
        <v>41740</v>
      </c>
      <c r="D859" s="253" t="s">
        <v>4634</v>
      </c>
      <c r="E859" s="190"/>
      <c r="F859" s="188"/>
      <c r="G859" s="188"/>
      <c r="H859" s="180" t="s">
        <v>2894</v>
      </c>
      <c r="I859" s="255" t="s">
        <v>4724</v>
      </c>
      <c r="J859" s="194"/>
      <c r="K859" s="180">
        <v>311141</v>
      </c>
      <c r="L859" s="188" t="s">
        <v>4725</v>
      </c>
      <c r="M859" s="194"/>
      <c r="N859" s="197"/>
      <c r="O859" s="275"/>
      <c r="P859" s="180" t="s">
        <v>133</v>
      </c>
      <c r="Q859" s="180" t="s">
        <v>13</v>
      </c>
      <c r="R859" s="184">
        <v>169405.65</v>
      </c>
      <c r="S859" s="184">
        <v>55700</v>
      </c>
      <c r="T859" s="184">
        <v>139985</v>
      </c>
      <c r="U859" s="184">
        <v>214405.01</v>
      </c>
      <c r="V859" s="184"/>
      <c r="W859" s="256" t="s">
        <v>2897</v>
      </c>
      <c r="X859" s="257"/>
      <c r="Y859" s="258" t="s">
        <v>4697</v>
      </c>
      <c r="Z859" s="193">
        <v>0.25978870549713368</v>
      </c>
    </row>
    <row r="860" spans="1:26" x14ac:dyDescent="0.25">
      <c r="A860" s="189">
        <v>41740</v>
      </c>
      <c r="B860" s="189" t="s">
        <v>4482</v>
      </c>
      <c r="C860" s="190" t="s">
        <v>57</v>
      </c>
      <c r="D860" s="253" t="s">
        <v>4634</v>
      </c>
      <c r="E860" s="190"/>
      <c r="F860" s="188"/>
      <c r="G860" s="188"/>
      <c r="H860" s="180" t="s">
        <v>2938</v>
      </c>
      <c r="I860" s="255" t="s">
        <v>4726</v>
      </c>
      <c r="J860" s="194"/>
      <c r="K860" s="180">
        <v>755369</v>
      </c>
      <c r="L860" s="188" t="s">
        <v>4727</v>
      </c>
      <c r="M860" s="194"/>
      <c r="N860" s="197"/>
      <c r="O860" s="275"/>
      <c r="P860" s="180" t="s">
        <v>129</v>
      </c>
      <c r="Q860" s="180" t="s">
        <v>13</v>
      </c>
      <c r="R860" s="184">
        <v>9625.69</v>
      </c>
      <c r="S860" s="184">
        <v>4710</v>
      </c>
      <c r="T860" s="184">
        <v>7954</v>
      </c>
      <c r="U860" s="184">
        <v>10588.26</v>
      </c>
      <c r="V860" s="184"/>
      <c r="W860" s="256" t="s">
        <v>2897</v>
      </c>
      <c r="X860" s="257"/>
      <c r="Y860" s="258" t="s">
        <v>4697</v>
      </c>
      <c r="Z860" s="193">
        <v>0.44483229539131075</v>
      </c>
    </row>
    <row r="861" spans="1:26" x14ac:dyDescent="0.25">
      <c r="A861" s="189">
        <v>41743</v>
      </c>
      <c r="B861" s="189" t="s">
        <v>4482</v>
      </c>
      <c r="C861" s="190">
        <v>41743</v>
      </c>
      <c r="D861" s="253" t="s">
        <v>4634</v>
      </c>
      <c r="E861" s="190"/>
      <c r="F861" s="188"/>
      <c r="G861" s="188"/>
      <c r="H861" s="180" t="s">
        <v>2921</v>
      </c>
      <c r="I861" s="255" t="s">
        <v>4728</v>
      </c>
      <c r="J861" s="194"/>
      <c r="K861" s="180">
        <v>300843</v>
      </c>
      <c r="L861" s="188" t="s">
        <v>4729</v>
      </c>
      <c r="M861" s="194"/>
      <c r="N861" s="197"/>
      <c r="O861" s="275"/>
      <c r="P861" s="180" t="s">
        <v>133</v>
      </c>
      <c r="Q861" s="180" t="s">
        <v>13</v>
      </c>
      <c r="R861" s="184">
        <v>4840.68</v>
      </c>
      <c r="S861" s="184">
        <v>55490</v>
      </c>
      <c r="T861" s="184">
        <v>4000</v>
      </c>
      <c r="U861" s="184">
        <v>197801.74</v>
      </c>
      <c r="V861" s="184"/>
      <c r="W861" s="256" t="s">
        <v>2897</v>
      </c>
      <c r="X861" s="257"/>
      <c r="Y861" s="258" t="s">
        <v>4697</v>
      </c>
      <c r="Z861" s="193">
        <v>0.2805334270568095</v>
      </c>
    </row>
    <row r="862" spans="1:26" x14ac:dyDescent="0.25">
      <c r="A862" s="189">
        <v>41743</v>
      </c>
      <c r="B862" s="189" t="s">
        <v>4482</v>
      </c>
      <c r="C862" s="190">
        <v>41743</v>
      </c>
      <c r="D862" s="253" t="s">
        <v>4634</v>
      </c>
      <c r="E862" s="190"/>
      <c r="F862" s="188"/>
      <c r="G862" s="188"/>
      <c r="H862" s="180" t="s">
        <v>2921</v>
      </c>
      <c r="I862" s="255" t="s">
        <v>4730</v>
      </c>
      <c r="J862" s="194"/>
      <c r="K862" s="180">
        <v>709819</v>
      </c>
      <c r="L862" s="188" t="s">
        <v>4731</v>
      </c>
      <c r="M862" s="194"/>
      <c r="N862" s="197"/>
      <c r="O862" s="275"/>
      <c r="P862" s="180" t="s">
        <v>133</v>
      </c>
      <c r="Q862" s="180" t="s">
        <v>13</v>
      </c>
      <c r="R862" s="184">
        <v>130455.12</v>
      </c>
      <c r="S862" s="184">
        <v>0</v>
      </c>
      <c r="T862" s="184">
        <v>107799</v>
      </c>
      <c r="U862" s="184">
        <v>152242.32999999999</v>
      </c>
      <c r="V862" s="184"/>
      <c r="W862" s="256" t="s">
        <v>2897</v>
      </c>
      <c r="X862" s="257"/>
      <c r="Y862" s="258" t="s">
        <v>4697</v>
      </c>
      <c r="Z862" s="193" t="s">
        <v>57</v>
      </c>
    </row>
    <row r="863" spans="1:26" x14ac:dyDescent="0.25">
      <c r="A863" s="189">
        <v>41744</v>
      </c>
      <c r="B863" s="189" t="s">
        <v>4482</v>
      </c>
      <c r="C863" s="190" t="s">
        <v>57</v>
      </c>
      <c r="D863" s="253" t="s">
        <v>4634</v>
      </c>
      <c r="E863" s="190">
        <v>41823</v>
      </c>
      <c r="F863" s="188"/>
      <c r="G863" s="188"/>
      <c r="H863" s="180" t="s">
        <v>2938</v>
      </c>
      <c r="I863" s="255" t="s">
        <v>4732</v>
      </c>
      <c r="J863" s="194"/>
      <c r="K863" s="180">
        <v>731241</v>
      </c>
      <c r="L863" s="188" t="s">
        <v>4733</v>
      </c>
      <c r="M863" s="194"/>
      <c r="N863" s="197"/>
      <c r="O863" s="275"/>
      <c r="P863" s="180" t="s">
        <v>106</v>
      </c>
      <c r="Q863" s="180" t="s">
        <v>14</v>
      </c>
      <c r="R863" s="184">
        <v>25230.39</v>
      </c>
      <c r="S863" s="184">
        <v>24270</v>
      </c>
      <c r="T863" s="184">
        <v>20923</v>
      </c>
      <c r="U863" s="184">
        <v>34296.080000000002</v>
      </c>
      <c r="V863" s="184">
        <v>27852.43</v>
      </c>
      <c r="W863" s="256" t="s">
        <v>2897</v>
      </c>
      <c r="X863" s="257"/>
      <c r="Y863" s="258" t="s">
        <v>4697</v>
      </c>
      <c r="Z863" s="193">
        <v>0.70766105047573946</v>
      </c>
    </row>
    <row r="864" spans="1:26" x14ac:dyDescent="0.25">
      <c r="A864" s="189">
        <v>41744</v>
      </c>
      <c r="B864" s="189" t="s">
        <v>4482</v>
      </c>
      <c r="C864" s="190" t="s">
        <v>57</v>
      </c>
      <c r="D864" s="253" t="s">
        <v>4634</v>
      </c>
      <c r="E864" s="190"/>
      <c r="F864" s="188"/>
      <c r="G864" s="188"/>
      <c r="H864" s="180" t="s">
        <v>2938</v>
      </c>
      <c r="I864" s="255" t="s">
        <v>4734</v>
      </c>
      <c r="J864" s="194"/>
      <c r="K864" s="180">
        <v>753283</v>
      </c>
      <c r="L864" s="188" t="s">
        <v>4735</v>
      </c>
      <c r="M864" s="194"/>
      <c r="N864" s="197"/>
      <c r="O864" s="275"/>
      <c r="P864" s="180" t="s">
        <v>129</v>
      </c>
      <c r="Q864" s="180" t="s">
        <v>13</v>
      </c>
      <c r="R864" s="184">
        <v>9625.69</v>
      </c>
      <c r="S864" s="184">
        <v>4710</v>
      </c>
      <c r="T864" s="184">
        <v>7954</v>
      </c>
      <c r="U864" s="184">
        <v>10588.26</v>
      </c>
      <c r="V864" s="184"/>
      <c r="W864" s="256" t="s">
        <v>2897</v>
      </c>
      <c r="X864" s="257"/>
      <c r="Y864" s="258" t="s">
        <v>4697</v>
      </c>
      <c r="Z864" s="193">
        <v>0.44483229539131075</v>
      </c>
    </row>
    <row r="865" spans="1:26" x14ac:dyDescent="0.25">
      <c r="A865" s="189">
        <v>41744</v>
      </c>
      <c r="B865" s="189" t="s">
        <v>4482</v>
      </c>
      <c r="C865" s="190" t="s">
        <v>57</v>
      </c>
      <c r="D865" s="253" t="s">
        <v>4634</v>
      </c>
      <c r="E865" s="190"/>
      <c r="F865" s="188"/>
      <c r="G865" s="188"/>
      <c r="H865" s="180" t="s">
        <v>2938</v>
      </c>
      <c r="I865" s="255" t="s">
        <v>4736</v>
      </c>
      <c r="J865" s="194" t="s">
        <v>2396</v>
      </c>
      <c r="K865" s="180">
        <v>737290</v>
      </c>
      <c r="L865" s="188" t="s">
        <v>4737</v>
      </c>
      <c r="M865" s="194"/>
      <c r="N865" s="197"/>
      <c r="O865" s="275"/>
      <c r="P865" s="180" t="s">
        <v>223</v>
      </c>
      <c r="Q865" s="180" t="s">
        <v>16</v>
      </c>
      <c r="R865" s="184">
        <v>3994.77</v>
      </c>
      <c r="S865" s="184">
        <v>4390</v>
      </c>
      <c r="T865" s="184">
        <v>3301</v>
      </c>
      <c r="U865" s="184">
        <v>4394.25</v>
      </c>
      <c r="V865" s="184"/>
      <c r="W865" s="256" t="s">
        <v>2897</v>
      </c>
      <c r="X865" s="257"/>
      <c r="Y865" s="258" t="s">
        <v>4697</v>
      </c>
      <c r="Z865" s="193">
        <v>0.99903282698981621</v>
      </c>
    </row>
    <row r="866" spans="1:26" x14ac:dyDescent="0.25">
      <c r="A866" s="189">
        <v>41745</v>
      </c>
      <c r="B866" s="189" t="s">
        <v>4482</v>
      </c>
      <c r="C866" s="190" t="s">
        <v>57</v>
      </c>
      <c r="D866" s="253" t="s">
        <v>4634</v>
      </c>
      <c r="E866" s="190"/>
      <c r="F866" s="188"/>
      <c r="G866" s="188"/>
      <c r="H866" s="180" t="s">
        <v>2938</v>
      </c>
      <c r="I866" s="255" t="s">
        <v>4738</v>
      </c>
      <c r="J866" s="194"/>
      <c r="K866" s="180">
        <v>542607</v>
      </c>
      <c r="L866" s="188" t="s">
        <v>4739</v>
      </c>
      <c r="M866" s="194"/>
      <c r="N866" s="197"/>
      <c r="O866" s="275"/>
      <c r="P866" s="180" t="s">
        <v>129</v>
      </c>
      <c r="Q866" s="180" t="s">
        <v>13</v>
      </c>
      <c r="R866" s="184">
        <v>20467.61</v>
      </c>
      <c r="S866" s="184">
        <v>0</v>
      </c>
      <c r="T866" s="184">
        <v>16913</v>
      </c>
      <c r="U866" s="184">
        <v>22514.37</v>
      </c>
      <c r="V866" s="184"/>
      <c r="W866" s="256" t="s">
        <v>2897</v>
      </c>
      <c r="X866" s="257"/>
      <c r="Y866" s="258" t="s">
        <v>4697</v>
      </c>
      <c r="Z866" s="193" t="s">
        <v>57</v>
      </c>
    </row>
    <row r="867" spans="1:26" x14ac:dyDescent="0.25">
      <c r="A867" s="189">
        <v>41746</v>
      </c>
      <c r="B867" s="189" t="s">
        <v>4482</v>
      </c>
      <c r="C867" s="190" t="s">
        <v>3127</v>
      </c>
      <c r="D867" s="253" t="s">
        <v>3127</v>
      </c>
      <c r="E867" s="190"/>
      <c r="F867" s="188"/>
      <c r="G867" s="188"/>
      <c r="H867" s="180" t="s">
        <v>2921</v>
      </c>
      <c r="I867" s="255" t="s">
        <v>4740</v>
      </c>
      <c r="J867" s="194"/>
      <c r="K867" s="180">
        <v>503931</v>
      </c>
      <c r="L867" s="188" t="s">
        <v>4741</v>
      </c>
      <c r="M867" s="194"/>
      <c r="N867" s="197"/>
      <c r="O867" s="275"/>
      <c r="P867" s="180" t="s">
        <v>3472</v>
      </c>
      <c r="Q867" s="180" t="s">
        <v>15</v>
      </c>
      <c r="R867" s="184">
        <v>131287.71</v>
      </c>
      <c r="S867" s="184">
        <v>55250</v>
      </c>
      <c r="T867" s="184">
        <v>108487</v>
      </c>
      <c r="U867" s="184">
        <v>153192.28</v>
      </c>
      <c r="V867" s="184"/>
      <c r="W867" s="256" t="s">
        <v>2903</v>
      </c>
      <c r="X867" s="257"/>
      <c r="Y867" s="258" t="s">
        <v>4697</v>
      </c>
      <c r="Z867" s="193">
        <v>0.36065786082692941</v>
      </c>
    </row>
    <row r="868" spans="1:26" x14ac:dyDescent="0.25">
      <c r="A868" s="189">
        <v>41746</v>
      </c>
      <c r="B868" s="189" t="s">
        <v>4482</v>
      </c>
      <c r="C868" s="190">
        <v>41765</v>
      </c>
      <c r="D868" s="253" t="s">
        <v>4409</v>
      </c>
      <c r="E868" s="190"/>
      <c r="F868" s="188"/>
      <c r="G868" s="188"/>
      <c r="H868" s="180" t="s">
        <v>2921</v>
      </c>
      <c r="I868" s="255" t="s">
        <v>4742</v>
      </c>
      <c r="J868" s="194"/>
      <c r="K868" s="180">
        <v>737137</v>
      </c>
      <c r="L868" s="188" t="s">
        <v>4743</v>
      </c>
      <c r="M868" s="194"/>
      <c r="N868" s="197"/>
      <c r="O868" s="275"/>
      <c r="P868" s="180" t="s">
        <v>64</v>
      </c>
      <c r="Q868" s="180" t="s">
        <v>12</v>
      </c>
      <c r="R868" s="184">
        <v>56205.14</v>
      </c>
      <c r="S868" s="184">
        <v>0</v>
      </c>
      <c r="T868" s="184">
        <v>46444</v>
      </c>
      <c r="U868" s="184">
        <v>74377.75</v>
      </c>
      <c r="V868" s="184"/>
      <c r="W868" s="256" t="s">
        <v>2897</v>
      </c>
      <c r="X868" s="257"/>
      <c r="Y868" s="258" t="s">
        <v>4697</v>
      </c>
      <c r="Z868" s="193" t="s">
        <v>57</v>
      </c>
    </row>
    <row r="869" spans="1:26" x14ac:dyDescent="0.25">
      <c r="A869" s="189">
        <v>41746</v>
      </c>
      <c r="B869" s="189" t="s">
        <v>4482</v>
      </c>
      <c r="C869" s="190">
        <v>41761</v>
      </c>
      <c r="D869" s="253" t="s">
        <v>4409</v>
      </c>
      <c r="E869" s="190"/>
      <c r="F869" s="188"/>
      <c r="G869" s="188"/>
      <c r="H869" s="180" t="s">
        <v>2921</v>
      </c>
      <c r="I869" s="255" t="s">
        <v>4744</v>
      </c>
      <c r="J869" s="194"/>
      <c r="K869" s="180">
        <v>593752</v>
      </c>
      <c r="L869" s="188" t="s">
        <v>4745</v>
      </c>
      <c r="M869" s="194"/>
      <c r="N869" s="197"/>
      <c r="O869" s="275"/>
      <c r="P869" s="180" t="s">
        <v>106</v>
      </c>
      <c r="Q869" s="180" t="s">
        <v>14</v>
      </c>
      <c r="R869" s="184">
        <v>56766.65</v>
      </c>
      <c r="S869" s="184">
        <v>43850</v>
      </c>
      <c r="T869" s="184">
        <v>46908</v>
      </c>
      <c r="U869" s="184">
        <v>71219.12</v>
      </c>
      <c r="V869" s="184"/>
      <c r="W869" s="256" t="s">
        <v>2897</v>
      </c>
      <c r="X869" s="257"/>
      <c r="Y869" s="258" t="s">
        <v>4697</v>
      </c>
      <c r="Z869" s="193">
        <v>0.61570544539163086</v>
      </c>
    </row>
    <row r="870" spans="1:26" x14ac:dyDescent="0.25">
      <c r="A870" s="189">
        <v>41746</v>
      </c>
      <c r="B870" s="189" t="s">
        <v>4482</v>
      </c>
      <c r="C870" s="190">
        <v>41765</v>
      </c>
      <c r="D870" s="253" t="s">
        <v>4409</v>
      </c>
      <c r="E870" s="190">
        <v>41907</v>
      </c>
      <c r="F870" s="188"/>
      <c r="G870" s="188"/>
      <c r="H870" s="180" t="s">
        <v>2921</v>
      </c>
      <c r="I870" s="255" t="s">
        <v>4746</v>
      </c>
      <c r="J870" s="194"/>
      <c r="K870" s="180">
        <v>706508</v>
      </c>
      <c r="L870" s="188" t="s">
        <v>4747</v>
      </c>
      <c r="M870" s="194"/>
      <c r="N870" s="197"/>
      <c r="O870" s="275"/>
      <c r="P870" s="180" t="s">
        <v>235</v>
      </c>
      <c r="Q870" s="180" t="s">
        <v>12</v>
      </c>
      <c r="R870" s="184">
        <v>52747.68</v>
      </c>
      <c r="S870" s="184">
        <v>0</v>
      </c>
      <c r="T870" s="184">
        <v>59883.15</v>
      </c>
      <c r="U870" s="184">
        <v>66798.25</v>
      </c>
      <c r="V870" s="184">
        <v>88491.48</v>
      </c>
      <c r="W870" s="256" t="s">
        <v>2897</v>
      </c>
      <c r="X870" s="257"/>
      <c r="Y870" s="258" t="s">
        <v>4697</v>
      </c>
      <c r="Z870" s="193" t="s">
        <v>57</v>
      </c>
    </row>
    <row r="871" spans="1:26" x14ac:dyDescent="0.25">
      <c r="A871" s="189">
        <v>41746</v>
      </c>
      <c r="B871" s="189" t="s">
        <v>4482</v>
      </c>
      <c r="C871" s="190">
        <v>41757</v>
      </c>
      <c r="D871" s="253" t="s">
        <v>4634</v>
      </c>
      <c r="E871" s="190"/>
      <c r="F871" s="188"/>
      <c r="G871" s="188"/>
      <c r="H871" s="180" t="s">
        <v>2921</v>
      </c>
      <c r="I871" s="255" t="s">
        <v>4748</v>
      </c>
      <c r="J871" s="194"/>
      <c r="K871" s="180">
        <v>736083</v>
      </c>
      <c r="L871" s="188" t="s">
        <v>4749</v>
      </c>
      <c r="M871" s="194"/>
      <c r="N871" s="197"/>
      <c r="O871" s="275"/>
      <c r="P871" s="180" t="s">
        <v>64</v>
      </c>
      <c r="Q871" s="180" t="s">
        <v>12</v>
      </c>
      <c r="R871" s="184">
        <v>52390.97</v>
      </c>
      <c r="S871" s="184">
        <v>0</v>
      </c>
      <c r="T871" s="184">
        <v>43292.24</v>
      </c>
      <c r="U871" s="184">
        <v>66405.87</v>
      </c>
      <c r="V871" s="184"/>
      <c r="W871" s="256" t="s">
        <v>2897</v>
      </c>
      <c r="X871" s="257"/>
      <c r="Y871" s="258" t="s">
        <v>4697</v>
      </c>
      <c r="Z871" s="193" t="s">
        <v>57</v>
      </c>
    </row>
    <row r="872" spans="1:26" x14ac:dyDescent="0.25">
      <c r="A872" s="189">
        <v>41746</v>
      </c>
      <c r="B872" s="189" t="s">
        <v>4482</v>
      </c>
      <c r="C872" s="190">
        <v>41765</v>
      </c>
      <c r="D872" s="253" t="s">
        <v>4409</v>
      </c>
      <c r="E872" s="190"/>
      <c r="F872" s="188"/>
      <c r="G872" s="188"/>
      <c r="H872" s="180" t="s">
        <v>2921</v>
      </c>
      <c r="I872" s="255" t="s">
        <v>4750</v>
      </c>
      <c r="J872" s="194"/>
      <c r="K872" s="180">
        <v>536646</v>
      </c>
      <c r="L872" s="188" t="s">
        <v>4751</v>
      </c>
      <c r="M872" s="194"/>
      <c r="N872" s="197"/>
      <c r="O872" s="275"/>
      <c r="P872" s="180" t="s">
        <v>106</v>
      </c>
      <c r="Q872" s="180" t="s">
        <v>14</v>
      </c>
      <c r="R872" s="184">
        <v>50407.8</v>
      </c>
      <c r="S872" s="184">
        <v>38280</v>
      </c>
      <c r="T872" s="184">
        <v>41653.49</v>
      </c>
      <c r="U872" s="184">
        <v>64224.38</v>
      </c>
      <c r="V872" s="184"/>
      <c r="W872" s="256" t="s">
        <v>2897</v>
      </c>
      <c r="X872" s="257"/>
      <c r="Y872" s="258" t="s">
        <v>4697</v>
      </c>
      <c r="Z872" s="193">
        <v>0.59603533735942649</v>
      </c>
    </row>
    <row r="873" spans="1:26" x14ac:dyDescent="0.25">
      <c r="A873" s="189">
        <v>41751</v>
      </c>
      <c r="B873" s="189" t="s">
        <v>4482</v>
      </c>
      <c r="C873" s="190" t="s">
        <v>57</v>
      </c>
      <c r="D873" s="253" t="s">
        <v>4634</v>
      </c>
      <c r="E873" s="190"/>
      <c r="F873" s="188"/>
      <c r="G873" s="188"/>
      <c r="H873" s="180" t="s">
        <v>2938</v>
      </c>
      <c r="I873" s="255" t="s">
        <v>4752</v>
      </c>
      <c r="J873" s="180"/>
      <c r="K873" s="180">
        <v>752484</v>
      </c>
      <c r="L873" s="188" t="s">
        <v>4753</v>
      </c>
      <c r="M873" s="194"/>
      <c r="N873" s="197"/>
      <c r="O873" s="275"/>
      <c r="P873" s="180" t="s">
        <v>129</v>
      </c>
      <c r="Q873" s="180" t="s">
        <v>13</v>
      </c>
      <c r="R873" s="184">
        <v>9625.69</v>
      </c>
      <c r="S873" s="184">
        <v>4710</v>
      </c>
      <c r="T873" s="184">
        <v>7954</v>
      </c>
      <c r="U873" s="184">
        <v>10588.26</v>
      </c>
      <c r="V873" s="184"/>
      <c r="W873" s="256" t="s">
        <v>2897</v>
      </c>
      <c r="X873" s="257"/>
      <c r="Y873" s="258" t="s">
        <v>4697</v>
      </c>
      <c r="Z873" s="193">
        <v>0.44483229539131075</v>
      </c>
    </row>
    <row r="874" spans="1:26" x14ac:dyDescent="0.25">
      <c r="A874" s="189">
        <v>41752</v>
      </c>
      <c r="B874" s="189" t="s">
        <v>4482</v>
      </c>
      <c r="C874" s="190" t="s">
        <v>57</v>
      </c>
      <c r="D874" s="253" t="s">
        <v>4634</v>
      </c>
      <c r="E874" s="190">
        <v>41939</v>
      </c>
      <c r="F874" s="188"/>
      <c r="G874" s="188"/>
      <c r="H874" s="180" t="s">
        <v>2938</v>
      </c>
      <c r="I874" s="255" t="s">
        <v>4754</v>
      </c>
      <c r="J874" s="194"/>
      <c r="K874" s="180">
        <v>421182</v>
      </c>
      <c r="L874" s="188" t="s">
        <v>4755</v>
      </c>
      <c r="M874" s="194"/>
      <c r="N874" s="197"/>
      <c r="O874" s="275"/>
      <c r="P874" s="180" t="s">
        <v>223</v>
      </c>
      <c r="Q874" s="180" t="s">
        <v>16</v>
      </c>
      <c r="R874" s="184">
        <v>3227.52</v>
      </c>
      <c r="S874" s="184">
        <v>28040</v>
      </c>
      <c r="T874" s="184">
        <v>2667</v>
      </c>
      <c r="U874" s="184">
        <v>28037.46</v>
      </c>
      <c r="V874" s="184">
        <v>29076</v>
      </c>
      <c r="W874" s="256" t="s">
        <v>2897</v>
      </c>
      <c r="X874" s="257"/>
      <c r="Y874" s="258" t="s">
        <v>4697</v>
      </c>
      <c r="Z874" s="193">
        <v>1.0000905930851083</v>
      </c>
    </row>
    <row r="875" spans="1:26" x14ac:dyDescent="0.25">
      <c r="A875" s="189">
        <v>41753</v>
      </c>
      <c r="B875" s="189" t="s">
        <v>4482</v>
      </c>
      <c r="C875" s="190" t="s">
        <v>57</v>
      </c>
      <c r="D875" s="253" t="s">
        <v>4634</v>
      </c>
      <c r="E875" s="190"/>
      <c r="F875" s="188"/>
      <c r="G875" s="188"/>
      <c r="H875" s="180" t="s">
        <v>2938</v>
      </c>
      <c r="I875" s="255" t="s">
        <v>4756</v>
      </c>
      <c r="J875" s="194"/>
      <c r="K875" s="180">
        <v>690726</v>
      </c>
      <c r="L875" s="188" t="s">
        <v>4757</v>
      </c>
      <c r="M875" s="194"/>
      <c r="N875" s="197"/>
      <c r="O875" s="275"/>
      <c r="P875" s="180" t="s">
        <v>133</v>
      </c>
      <c r="Q875" s="180" t="s">
        <v>13</v>
      </c>
      <c r="R875" s="184">
        <v>29202.61</v>
      </c>
      <c r="S875" s="184">
        <v>0</v>
      </c>
      <c r="T875" s="184">
        <v>24131</v>
      </c>
      <c r="U875" s="184">
        <v>35850.769999999997</v>
      </c>
      <c r="V875" s="184"/>
      <c r="W875" s="256" t="s">
        <v>2897</v>
      </c>
      <c r="X875" s="257"/>
      <c r="Y875" s="258" t="s">
        <v>4697</v>
      </c>
      <c r="Z875" s="193" t="s">
        <v>57</v>
      </c>
    </row>
    <row r="876" spans="1:26" x14ac:dyDescent="0.25">
      <c r="A876" s="189">
        <v>41753</v>
      </c>
      <c r="B876" s="189" t="s">
        <v>4482</v>
      </c>
      <c r="C876" s="190" t="s">
        <v>57</v>
      </c>
      <c r="D876" s="253" t="s">
        <v>4634</v>
      </c>
      <c r="E876" s="190"/>
      <c r="F876" s="188"/>
      <c r="G876" s="188"/>
      <c r="H876" s="180" t="s">
        <v>2938</v>
      </c>
      <c r="I876" s="255" t="s">
        <v>4758</v>
      </c>
      <c r="J876" s="194"/>
      <c r="K876" s="180">
        <v>521737</v>
      </c>
      <c r="L876" s="188" t="s">
        <v>4759</v>
      </c>
      <c r="M876" s="194"/>
      <c r="N876" s="197"/>
      <c r="O876" s="275"/>
      <c r="P876" s="180" t="s">
        <v>79</v>
      </c>
      <c r="Q876" s="180" t="s">
        <v>12</v>
      </c>
      <c r="R876" s="184">
        <v>3227.52</v>
      </c>
      <c r="S876" s="184">
        <v>0</v>
      </c>
      <c r="T876" s="184">
        <v>2667</v>
      </c>
      <c r="U876" s="184">
        <v>22049.78</v>
      </c>
      <c r="V876" s="184"/>
      <c r="W876" s="256" t="s">
        <v>2897</v>
      </c>
      <c r="X876" s="257"/>
      <c r="Y876" s="258" t="s">
        <v>4697</v>
      </c>
      <c r="Z876" s="193" t="s">
        <v>57</v>
      </c>
    </row>
    <row r="877" spans="1:26" x14ac:dyDescent="0.25">
      <c r="A877" s="189">
        <v>41757</v>
      </c>
      <c r="B877" s="189" t="s">
        <v>4482</v>
      </c>
      <c r="C877" s="190" t="s">
        <v>57</v>
      </c>
      <c r="D877" s="253" t="s">
        <v>4634</v>
      </c>
      <c r="E877" s="190"/>
      <c r="F877" s="188"/>
      <c r="G877" s="188"/>
      <c r="H877" s="180" t="s">
        <v>2938</v>
      </c>
      <c r="I877" s="255" t="s">
        <v>3009</v>
      </c>
      <c r="J877" s="194"/>
      <c r="K877" s="180">
        <v>333428</v>
      </c>
      <c r="L877" s="188" t="s">
        <v>3011</v>
      </c>
      <c r="M877" s="194"/>
      <c r="N877" s="197"/>
      <c r="O877" s="275"/>
      <c r="P877" s="180" t="s">
        <v>67</v>
      </c>
      <c r="Q877" s="180" t="s">
        <v>14</v>
      </c>
      <c r="R877" s="184">
        <v>9117.0400000000009</v>
      </c>
      <c r="S877" s="184"/>
      <c r="T877" s="184">
        <v>7746</v>
      </c>
      <c r="U877" s="184">
        <v>10030</v>
      </c>
      <c r="V877" s="184"/>
      <c r="W877" s="256" t="s">
        <v>2897</v>
      </c>
      <c r="X877" s="257"/>
      <c r="Y877" s="258" t="s">
        <v>4697</v>
      </c>
      <c r="Z877" s="193" t="s">
        <v>57</v>
      </c>
    </row>
    <row r="878" spans="1:26" x14ac:dyDescent="0.25">
      <c r="A878" s="189">
        <v>41758</v>
      </c>
      <c r="B878" s="189" t="s">
        <v>4482</v>
      </c>
      <c r="C878" s="190" t="s">
        <v>57</v>
      </c>
      <c r="D878" s="253" t="s">
        <v>4634</v>
      </c>
      <c r="E878" s="190"/>
      <c r="F878" s="188"/>
      <c r="G878" s="188"/>
      <c r="H878" s="180" t="s">
        <v>2938</v>
      </c>
      <c r="I878" s="255" t="s">
        <v>4760</v>
      </c>
      <c r="J878" s="194"/>
      <c r="K878" s="180">
        <v>746443</v>
      </c>
      <c r="L878" s="188" t="s">
        <v>4761</v>
      </c>
      <c r="M878" s="194"/>
      <c r="N878" s="197"/>
      <c r="O878" s="275"/>
      <c r="P878" s="180" t="s">
        <v>129</v>
      </c>
      <c r="Q878" s="180" t="s">
        <v>13</v>
      </c>
      <c r="R878" s="184">
        <v>10397.780000000001</v>
      </c>
      <c r="S878" s="184">
        <v>5180</v>
      </c>
      <c r="T878" s="184">
        <v>8592</v>
      </c>
      <c r="U878" s="184">
        <v>11437.56</v>
      </c>
      <c r="V878" s="184"/>
      <c r="W878" s="256" t="s">
        <v>2897</v>
      </c>
      <c r="X878" s="257"/>
      <c r="Y878" s="258" t="s">
        <v>4697</v>
      </c>
      <c r="Z878" s="193">
        <v>0.45289379902706522</v>
      </c>
    </row>
    <row r="879" spans="1:26" x14ac:dyDescent="0.25">
      <c r="A879" s="189">
        <v>41758</v>
      </c>
      <c r="B879" s="189" t="s">
        <v>4482</v>
      </c>
      <c r="C879" s="190" t="s">
        <v>57</v>
      </c>
      <c r="D879" s="253" t="s">
        <v>4634</v>
      </c>
      <c r="E879" s="190"/>
      <c r="F879" s="188"/>
      <c r="G879" s="188"/>
      <c r="H879" s="180" t="s">
        <v>2938</v>
      </c>
      <c r="I879" s="255" t="s">
        <v>4762</v>
      </c>
      <c r="J879" s="276"/>
      <c r="K879" s="180">
        <v>744322</v>
      </c>
      <c r="L879" s="188" t="s">
        <v>4763</v>
      </c>
      <c r="M879" s="194"/>
      <c r="N879" s="197"/>
      <c r="O879" s="275"/>
      <c r="P879" s="180" t="s">
        <v>129</v>
      </c>
      <c r="Q879" s="180" t="s">
        <v>13</v>
      </c>
      <c r="R879" s="184">
        <v>10011.74</v>
      </c>
      <c r="S879" s="184">
        <v>5130</v>
      </c>
      <c r="T879" s="184">
        <v>8273</v>
      </c>
      <c r="U879" s="184">
        <v>11012.91</v>
      </c>
      <c r="V879" s="184"/>
      <c r="W879" s="256" t="s">
        <v>2897</v>
      </c>
      <c r="X879" s="257"/>
      <c r="Y879" s="258" t="s">
        <v>4697</v>
      </c>
      <c r="Z879" s="193">
        <v>0.46581693666796514</v>
      </c>
    </row>
    <row r="880" spans="1:26" x14ac:dyDescent="0.25">
      <c r="A880" s="189">
        <v>41759</v>
      </c>
      <c r="B880" s="189" t="s">
        <v>4482</v>
      </c>
      <c r="C880" s="190" t="s">
        <v>3127</v>
      </c>
      <c r="D880" s="253" t="s">
        <v>3127</v>
      </c>
      <c r="E880" s="190">
        <v>41765</v>
      </c>
      <c r="F880" s="188"/>
      <c r="G880" s="188"/>
      <c r="H880" s="180" t="s">
        <v>2921</v>
      </c>
      <c r="I880" s="255" t="s">
        <v>4764</v>
      </c>
      <c r="J880" s="194"/>
      <c r="K880" s="180">
        <v>550516</v>
      </c>
      <c r="L880" s="188" t="s">
        <v>4765</v>
      </c>
      <c r="M880" s="194"/>
      <c r="N880" s="197"/>
      <c r="O880" s="275"/>
      <c r="P880" s="180" t="s">
        <v>129</v>
      </c>
      <c r="Q880" s="180" t="s">
        <v>13</v>
      </c>
      <c r="R880" s="184">
        <v>87301.66</v>
      </c>
      <c r="S880" s="184">
        <v>0</v>
      </c>
      <c r="T880" s="184">
        <v>72140</v>
      </c>
      <c r="U880" s="184">
        <v>104773.53</v>
      </c>
      <c r="V880" s="184"/>
      <c r="W880" s="256" t="s">
        <v>2903</v>
      </c>
      <c r="X880" s="257"/>
      <c r="Y880" s="258" t="s">
        <v>4697</v>
      </c>
      <c r="Z880" s="193" t="s">
        <v>57</v>
      </c>
    </row>
    <row r="881" spans="1:26" x14ac:dyDescent="0.25">
      <c r="A881" s="189">
        <v>41759</v>
      </c>
      <c r="B881" s="189" t="s">
        <v>4482</v>
      </c>
      <c r="C881" s="190">
        <v>41765</v>
      </c>
      <c r="D881" s="253" t="s">
        <v>4409</v>
      </c>
      <c r="E881" s="190"/>
      <c r="F881" s="188"/>
      <c r="G881" s="188"/>
      <c r="H881" s="180" t="s">
        <v>2921</v>
      </c>
      <c r="I881" s="255" t="s">
        <v>4766</v>
      </c>
      <c r="J881" s="194"/>
      <c r="K881" s="180">
        <v>625500</v>
      </c>
      <c r="L881" s="188" t="s">
        <v>4767</v>
      </c>
      <c r="M881" s="194"/>
      <c r="N881" s="197"/>
      <c r="O881" s="275"/>
      <c r="P881" s="180" t="s">
        <v>64</v>
      </c>
      <c r="Q881" s="180" t="s">
        <v>12</v>
      </c>
      <c r="R881" s="184">
        <v>47948</v>
      </c>
      <c r="S881" s="184">
        <v>0</v>
      </c>
      <c r="T881" s="184">
        <v>39621</v>
      </c>
      <c r="U881" s="184">
        <v>65295.06</v>
      </c>
      <c r="V881" s="184"/>
      <c r="W881" s="256" t="s">
        <v>2897</v>
      </c>
      <c r="X881" s="257"/>
      <c r="Y881" s="258" t="s">
        <v>4697</v>
      </c>
      <c r="Z881" s="193" t="s">
        <v>57</v>
      </c>
    </row>
    <row r="882" spans="1:26" x14ac:dyDescent="0.25">
      <c r="A882" s="189">
        <v>41759</v>
      </c>
      <c r="B882" s="189" t="s">
        <v>4482</v>
      </c>
      <c r="C882" s="190" t="s">
        <v>57</v>
      </c>
      <c r="D882" s="253" t="s">
        <v>4634</v>
      </c>
      <c r="E882" s="190"/>
      <c r="F882" s="188"/>
      <c r="G882" s="188"/>
      <c r="H882" s="180" t="s">
        <v>2938</v>
      </c>
      <c r="I882" s="255" t="s">
        <v>4768</v>
      </c>
      <c r="J882" s="194"/>
      <c r="K882" s="180">
        <v>686131</v>
      </c>
      <c r="L882" s="188" t="s">
        <v>4769</v>
      </c>
      <c r="M882" s="194"/>
      <c r="N882" s="197"/>
      <c r="O882" s="275"/>
      <c r="P882" s="180" t="s">
        <v>106</v>
      </c>
      <c r="Q882" s="180" t="s">
        <v>14</v>
      </c>
      <c r="R882" s="184">
        <v>13058.83</v>
      </c>
      <c r="S882" s="184">
        <v>8510</v>
      </c>
      <c r="T882" s="184">
        <v>0</v>
      </c>
      <c r="U882" s="184">
        <v>14364.72</v>
      </c>
      <c r="V882" s="184"/>
      <c r="W882" s="256" t="s">
        <v>2897</v>
      </c>
      <c r="X882" s="257"/>
      <c r="Y882" s="258" t="s">
        <v>4697</v>
      </c>
      <c r="Z882" s="193">
        <v>0.59242366018968695</v>
      </c>
    </row>
    <row r="883" spans="1:26" x14ac:dyDescent="0.25">
      <c r="A883" s="189">
        <v>41760</v>
      </c>
      <c r="B883" s="189" t="s">
        <v>4482</v>
      </c>
      <c r="C883" s="190" t="s">
        <v>57</v>
      </c>
      <c r="D883" s="253" t="s">
        <v>4409</v>
      </c>
      <c r="E883" s="190"/>
      <c r="F883" s="188"/>
      <c r="G883" s="188"/>
      <c r="H883" s="180" t="s">
        <v>2938</v>
      </c>
      <c r="I883" s="255" t="s">
        <v>4770</v>
      </c>
      <c r="J883" s="194"/>
      <c r="K883" s="180">
        <v>737263</v>
      </c>
      <c r="L883" s="188" t="s">
        <v>4771</v>
      </c>
      <c r="M883" s="194"/>
      <c r="N883" s="197"/>
      <c r="O883" s="275"/>
      <c r="P883" s="180" t="s">
        <v>67</v>
      </c>
      <c r="Q883" s="180" t="s">
        <v>14</v>
      </c>
      <c r="R883" s="184">
        <v>35298.239999999998</v>
      </c>
      <c r="S883" s="184">
        <v>38830</v>
      </c>
      <c r="T883" s="184">
        <v>29168</v>
      </c>
      <c r="U883" s="184">
        <v>38828</v>
      </c>
      <c r="V883" s="184"/>
      <c r="W883" s="256" t="s">
        <v>2897</v>
      </c>
      <c r="X883" s="257"/>
      <c r="Y883" s="258" t="s">
        <v>4772</v>
      </c>
      <c r="Z883" s="193">
        <v>1.0000515092201505</v>
      </c>
    </row>
    <row r="884" spans="1:26" x14ac:dyDescent="0.25">
      <c r="A884" s="189">
        <v>41761</v>
      </c>
      <c r="B884" s="189" t="s">
        <v>4482</v>
      </c>
      <c r="C884" s="190" t="s">
        <v>57</v>
      </c>
      <c r="D884" s="253" t="s">
        <v>4409</v>
      </c>
      <c r="E884" s="190"/>
      <c r="F884" s="188"/>
      <c r="G884" s="188"/>
      <c r="H884" s="180" t="s">
        <v>2938</v>
      </c>
      <c r="I884" s="255" t="s">
        <v>4773</v>
      </c>
      <c r="J884" s="194"/>
      <c r="K884" s="180">
        <v>763881</v>
      </c>
      <c r="L884" s="188" t="s">
        <v>4774</v>
      </c>
      <c r="M884" s="194"/>
      <c r="N884" s="197"/>
      <c r="O884" s="275"/>
      <c r="P884" s="180" t="s">
        <v>129</v>
      </c>
      <c r="Q884" s="180" t="s">
        <v>13</v>
      </c>
      <c r="R884" s="184">
        <v>20695.12</v>
      </c>
      <c r="S884" s="184">
        <v>11000</v>
      </c>
      <c r="T884" s="184">
        <v>17101</v>
      </c>
      <c r="U884" s="184">
        <v>22764.63</v>
      </c>
      <c r="V884" s="184"/>
      <c r="W884" s="256" t="s">
        <v>2897</v>
      </c>
      <c r="X884" s="257"/>
      <c r="Y884" s="258" t="s">
        <v>4772</v>
      </c>
      <c r="Z884" s="193">
        <v>0.48320574505274189</v>
      </c>
    </row>
    <row r="885" spans="1:26" x14ac:dyDescent="0.25">
      <c r="A885" s="189">
        <v>41761</v>
      </c>
      <c r="B885" s="189" t="s">
        <v>4482</v>
      </c>
      <c r="C885" s="190" t="s">
        <v>57</v>
      </c>
      <c r="D885" s="253" t="s">
        <v>4409</v>
      </c>
      <c r="E885" s="190"/>
      <c r="F885" s="188"/>
      <c r="G885" s="188"/>
      <c r="H885" s="180" t="s">
        <v>2938</v>
      </c>
      <c r="I885" s="255" t="s">
        <v>4775</v>
      </c>
      <c r="J885" s="194"/>
      <c r="K885" s="180">
        <v>761958</v>
      </c>
      <c r="L885" s="188" t="s">
        <v>4776</v>
      </c>
      <c r="M885" s="194"/>
      <c r="N885" s="197"/>
      <c r="O885" s="275"/>
      <c r="P885" s="180" t="s">
        <v>129</v>
      </c>
      <c r="Q885" s="180" t="s">
        <v>13</v>
      </c>
      <c r="R885" s="184">
        <v>18407.900000000001</v>
      </c>
      <c r="S885" s="184">
        <v>0</v>
      </c>
      <c r="T885" s="184">
        <v>15211</v>
      </c>
      <c r="U885" s="184">
        <v>20248.689999999999</v>
      </c>
      <c r="V885" s="184"/>
      <c r="W885" s="256" t="s">
        <v>2897</v>
      </c>
      <c r="X885" s="257"/>
      <c r="Y885" s="258" t="s">
        <v>4772</v>
      </c>
      <c r="Z885" s="193" t="s">
        <v>57</v>
      </c>
    </row>
    <row r="886" spans="1:26" x14ac:dyDescent="0.25">
      <c r="A886" s="189">
        <v>41761</v>
      </c>
      <c r="B886" s="189" t="s">
        <v>4482</v>
      </c>
      <c r="C886" s="190" t="s">
        <v>57</v>
      </c>
      <c r="D886" s="253" t="s">
        <v>4409</v>
      </c>
      <c r="E886" s="190"/>
      <c r="F886" s="188"/>
      <c r="G886" s="188"/>
      <c r="H886" s="180" t="s">
        <v>2938</v>
      </c>
      <c r="I886" s="255" t="s">
        <v>4777</v>
      </c>
      <c r="J886" s="194"/>
      <c r="K886" s="180">
        <v>763098</v>
      </c>
      <c r="L886" s="188" t="s">
        <v>4778</v>
      </c>
      <c r="M886" s="194"/>
      <c r="N886" s="197"/>
      <c r="O886" s="275"/>
      <c r="P886" s="180" t="s">
        <v>129</v>
      </c>
      <c r="Q886" s="180" t="s">
        <v>13</v>
      </c>
      <c r="R886" s="184">
        <v>11171.08</v>
      </c>
      <c r="S886" s="184">
        <v>6410</v>
      </c>
      <c r="T886" s="184">
        <v>9231</v>
      </c>
      <c r="U886" s="184">
        <v>12288.19</v>
      </c>
      <c r="V886" s="184"/>
      <c r="W886" s="256" t="s">
        <v>2897</v>
      </c>
      <c r="X886" s="257"/>
      <c r="Y886" s="258" t="s">
        <v>4772</v>
      </c>
      <c r="Z886" s="193">
        <v>0.5216390697083948</v>
      </c>
    </row>
    <row r="887" spans="1:26" x14ac:dyDescent="0.25">
      <c r="A887" s="189">
        <v>41764</v>
      </c>
      <c r="B887" s="189" t="s">
        <v>4482</v>
      </c>
      <c r="C887" s="190">
        <v>41768</v>
      </c>
      <c r="D887" s="253" t="s">
        <v>4409</v>
      </c>
      <c r="E887" s="190"/>
      <c r="F887" s="188"/>
      <c r="G887" s="188"/>
      <c r="H887" s="180" t="s">
        <v>2921</v>
      </c>
      <c r="I887" s="255" t="s">
        <v>4779</v>
      </c>
      <c r="J887" s="194"/>
      <c r="K887" s="180">
        <v>698724</v>
      </c>
      <c r="L887" s="188" t="s">
        <v>4780</v>
      </c>
      <c r="M887" s="194"/>
      <c r="N887" s="197"/>
      <c r="O887" s="275"/>
      <c r="P887" s="180" t="s">
        <v>235</v>
      </c>
      <c r="Q887" s="180" t="s">
        <v>12</v>
      </c>
      <c r="R887" s="184">
        <v>57322.12</v>
      </c>
      <c r="S887" s="184">
        <v>0</v>
      </c>
      <c r="T887" s="184">
        <v>47367</v>
      </c>
      <c r="U887" s="184">
        <v>75606.429999999993</v>
      </c>
      <c r="V887" s="184"/>
      <c r="W887" s="256" t="s">
        <v>2897</v>
      </c>
      <c r="X887" s="257"/>
      <c r="Y887" s="258" t="s">
        <v>4772</v>
      </c>
      <c r="Z887" s="193" t="s">
        <v>57</v>
      </c>
    </row>
    <row r="888" spans="1:26" x14ac:dyDescent="0.25">
      <c r="A888" s="189">
        <v>41764</v>
      </c>
      <c r="B888" s="189" t="s">
        <v>4482</v>
      </c>
      <c r="C888" s="190" t="s">
        <v>57</v>
      </c>
      <c r="D888" s="253" t="s">
        <v>4409</v>
      </c>
      <c r="E888" s="190"/>
      <c r="F888" s="188"/>
      <c r="G888" s="188"/>
      <c r="H888" s="180" t="s">
        <v>2938</v>
      </c>
      <c r="I888" s="255" t="s">
        <v>4781</v>
      </c>
      <c r="J888" s="194"/>
      <c r="K888" s="180">
        <v>760442</v>
      </c>
      <c r="L888" s="188" t="s">
        <v>4782</v>
      </c>
      <c r="M888" s="194"/>
      <c r="N888" s="197"/>
      <c r="O888" s="275"/>
      <c r="P888" s="180" t="s">
        <v>235</v>
      </c>
      <c r="Q888" s="180" t="s">
        <v>12</v>
      </c>
      <c r="R888" s="184">
        <v>30662.080000000002</v>
      </c>
      <c r="S888" s="184">
        <v>0</v>
      </c>
      <c r="T888" s="184">
        <v>25337</v>
      </c>
      <c r="U888" s="184">
        <v>38875.19</v>
      </c>
      <c r="V888" s="184"/>
      <c r="W888" s="256" t="s">
        <v>2897</v>
      </c>
      <c r="X888" s="257"/>
      <c r="Y888" s="258" t="s">
        <v>4772</v>
      </c>
      <c r="Z888" s="193" t="s">
        <v>57</v>
      </c>
    </row>
    <row r="889" spans="1:26" x14ac:dyDescent="0.25">
      <c r="A889" s="189">
        <v>41764</v>
      </c>
      <c r="B889" s="189" t="s">
        <v>4482</v>
      </c>
      <c r="C889" s="190" t="s">
        <v>57</v>
      </c>
      <c r="D889" s="253" t="s">
        <v>4409</v>
      </c>
      <c r="E889" s="190"/>
      <c r="F889" s="188"/>
      <c r="G889" s="188"/>
      <c r="H889" s="180" t="s">
        <v>2938</v>
      </c>
      <c r="I889" s="255" t="s">
        <v>4783</v>
      </c>
      <c r="J889" s="194"/>
      <c r="K889" s="180">
        <v>755937</v>
      </c>
      <c r="L889" s="188" t="s">
        <v>4784</v>
      </c>
      <c r="M889" s="194"/>
      <c r="N889" s="197"/>
      <c r="O889" s="275"/>
      <c r="P889" s="180" t="s">
        <v>79</v>
      </c>
      <c r="Q889" s="180" t="s">
        <v>12</v>
      </c>
      <c r="R889" s="184">
        <v>9318.31</v>
      </c>
      <c r="S889" s="184">
        <v>0</v>
      </c>
      <c r="T889" s="184">
        <v>7700</v>
      </c>
      <c r="U889" s="184">
        <v>10250.14</v>
      </c>
      <c r="V889" s="184"/>
      <c r="W889" s="256" t="s">
        <v>2897</v>
      </c>
      <c r="X889" s="257"/>
      <c r="Y889" s="258" t="s">
        <v>4772</v>
      </c>
      <c r="Z889" s="193" t="s">
        <v>57</v>
      </c>
    </row>
    <row r="890" spans="1:26" x14ac:dyDescent="0.25">
      <c r="A890" s="189">
        <v>41765</v>
      </c>
      <c r="B890" s="189" t="s">
        <v>4482</v>
      </c>
      <c r="C890" s="190">
        <v>41768</v>
      </c>
      <c r="D890" s="253" t="s">
        <v>4409</v>
      </c>
      <c r="E890" s="190"/>
      <c r="F890" s="188"/>
      <c r="G890" s="188"/>
      <c r="H890" s="180" t="s">
        <v>2894</v>
      </c>
      <c r="I890" s="255" t="s">
        <v>4785</v>
      </c>
      <c r="J890" s="194"/>
      <c r="K890" s="180">
        <v>646210</v>
      </c>
      <c r="L890" s="188" t="s">
        <v>4786</v>
      </c>
      <c r="M890" s="194"/>
      <c r="N890" s="197"/>
      <c r="O890" s="275"/>
      <c r="P890" s="180" t="s">
        <v>79</v>
      </c>
      <c r="Q890" s="180" t="s">
        <v>12</v>
      </c>
      <c r="R890" s="184">
        <v>144143.35</v>
      </c>
      <c r="S890" s="184">
        <v>181300</v>
      </c>
      <c r="T890" s="184">
        <v>119110</v>
      </c>
      <c r="U890" s="184">
        <v>202636.88</v>
      </c>
      <c r="V890" s="184"/>
      <c r="W890" s="256" t="s">
        <v>2897</v>
      </c>
      <c r="X890" s="257"/>
      <c r="Y890" s="258" t="s">
        <v>4772</v>
      </c>
      <c r="Z890" s="193">
        <v>0.89470386634456667</v>
      </c>
    </row>
    <row r="891" spans="1:26" x14ac:dyDescent="0.25">
      <c r="A891" s="189">
        <v>41765</v>
      </c>
      <c r="B891" s="189" t="s">
        <v>4482</v>
      </c>
      <c r="C891" s="190">
        <v>41768</v>
      </c>
      <c r="D891" s="253" t="s">
        <v>4409</v>
      </c>
      <c r="E891" s="190"/>
      <c r="F891" s="188"/>
      <c r="G891" s="188"/>
      <c r="H891" s="180" t="s">
        <v>2921</v>
      </c>
      <c r="I891" s="255" t="s">
        <v>4740</v>
      </c>
      <c r="J891" s="194"/>
      <c r="K891" s="180">
        <v>503931</v>
      </c>
      <c r="L891" s="188" t="s">
        <v>4787</v>
      </c>
      <c r="M891" s="194"/>
      <c r="N891" s="197"/>
      <c r="O891" s="275"/>
      <c r="P891" s="180" t="s">
        <v>3472</v>
      </c>
      <c r="Q891" s="180" t="s">
        <v>15</v>
      </c>
      <c r="R891" s="184">
        <v>131287.71</v>
      </c>
      <c r="S891" s="184">
        <v>49940</v>
      </c>
      <c r="T891" s="184">
        <v>108487</v>
      </c>
      <c r="U891" s="184">
        <v>153192.28</v>
      </c>
      <c r="V891" s="184"/>
      <c r="W891" s="256" t="s">
        <v>2897</v>
      </c>
      <c r="X891" s="257"/>
      <c r="Y891" s="258" t="s">
        <v>4772</v>
      </c>
      <c r="Z891" s="193">
        <v>0.32599553972301998</v>
      </c>
    </row>
    <row r="892" spans="1:26" x14ac:dyDescent="0.25">
      <c r="A892" s="189">
        <v>41765</v>
      </c>
      <c r="B892" s="189" t="s">
        <v>4482</v>
      </c>
      <c r="C892" s="190">
        <v>41768</v>
      </c>
      <c r="D892" s="253" t="s">
        <v>4409</v>
      </c>
      <c r="E892" s="190"/>
      <c r="F892" s="188"/>
      <c r="G892" s="188"/>
      <c r="H892" s="180" t="s">
        <v>2921</v>
      </c>
      <c r="I892" s="255" t="s">
        <v>4788</v>
      </c>
      <c r="J892" s="194"/>
      <c r="K892" s="180">
        <v>627384</v>
      </c>
      <c r="L892" s="188" t="s">
        <v>4789</v>
      </c>
      <c r="M892" s="194"/>
      <c r="N892" s="197"/>
      <c r="O892" s="275"/>
      <c r="P892" s="180" t="s">
        <v>64</v>
      </c>
      <c r="Q892" s="180" t="s">
        <v>12</v>
      </c>
      <c r="R892" s="184">
        <v>92844.24</v>
      </c>
      <c r="S892" s="184">
        <v>0</v>
      </c>
      <c r="T892" s="184">
        <v>76720</v>
      </c>
      <c r="U892" s="184">
        <v>110904.47</v>
      </c>
      <c r="V892" s="184"/>
      <c r="W892" s="256" t="s">
        <v>2897</v>
      </c>
      <c r="X892" s="257"/>
      <c r="Y892" s="258" t="s">
        <v>4772</v>
      </c>
      <c r="Z892" s="193" t="s">
        <v>57</v>
      </c>
    </row>
    <row r="893" spans="1:26" x14ac:dyDescent="0.25">
      <c r="A893" s="189">
        <v>41765</v>
      </c>
      <c r="B893" s="189" t="s">
        <v>4482</v>
      </c>
      <c r="C893" s="190" t="s">
        <v>57</v>
      </c>
      <c r="D893" s="253" t="s">
        <v>4409</v>
      </c>
      <c r="E893" s="190"/>
      <c r="F893" s="188"/>
      <c r="G893" s="188"/>
      <c r="H893" s="180" t="s">
        <v>2938</v>
      </c>
      <c r="I893" s="255" t="s">
        <v>4790</v>
      </c>
      <c r="J893" s="194"/>
      <c r="K893" s="180">
        <v>455503</v>
      </c>
      <c r="L893" s="188" t="s">
        <v>4791</v>
      </c>
      <c r="M893" s="194"/>
      <c r="N893" s="197"/>
      <c r="O893" s="275"/>
      <c r="P893" s="180" t="s">
        <v>223</v>
      </c>
      <c r="Q893" s="180" t="s">
        <v>16</v>
      </c>
      <c r="R893" s="184">
        <v>3227.52</v>
      </c>
      <c r="S893" s="184">
        <v>27160</v>
      </c>
      <c r="T893" s="184">
        <v>2667</v>
      </c>
      <c r="U893" s="184">
        <v>27162.87</v>
      </c>
      <c r="V893" s="184"/>
      <c r="W893" s="256" t="s">
        <v>2897</v>
      </c>
      <c r="X893" s="257"/>
      <c r="Y893" s="258" t="s">
        <v>4772</v>
      </c>
      <c r="Z893" s="193">
        <v>0.99989434106189812</v>
      </c>
    </row>
    <row r="894" spans="1:26" x14ac:dyDescent="0.25">
      <c r="A894" s="189">
        <v>41765</v>
      </c>
      <c r="B894" s="189" t="s">
        <v>4482</v>
      </c>
      <c r="C894" s="190" t="s">
        <v>57</v>
      </c>
      <c r="D894" s="253" t="s">
        <v>4409</v>
      </c>
      <c r="E894" s="190"/>
      <c r="F894" s="188"/>
      <c r="G894" s="188"/>
      <c r="H894" s="180" t="s">
        <v>2938</v>
      </c>
      <c r="I894" s="255" t="s">
        <v>4792</v>
      </c>
      <c r="J894" s="180"/>
      <c r="K894" s="180">
        <v>455498</v>
      </c>
      <c r="L894" s="188" t="s">
        <v>4793</v>
      </c>
      <c r="M894" s="194"/>
      <c r="N894" s="197"/>
      <c r="O894" s="275"/>
      <c r="P894" s="180" t="s">
        <v>223</v>
      </c>
      <c r="Q894" s="180" t="s">
        <v>16</v>
      </c>
      <c r="R894" s="184">
        <v>3227.52</v>
      </c>
      <c r="S894" s="184">
        <v>21710</v>
      </c>
      <c r="T894" s="184">
        <v>2667</v>
      </c>
      <c r="U894" s="184">
        <v>21711.66</v>
      </c>
      <c r="V894" s="184"/>
      <c r="W894" s="256" t="s">
        <v>2897</v>
      </c>
      <c r="X894" s="257"/>
      <c r="Y894" s="258" t="s">
        <v>4772</v>
      </c>
      <c r="Z894" s="193">
        <v>0.9999235433863648</v>
      </c>
    </row>
    <row r="895" spans="1:26" x14ac:dyDescent="0.25">
      <c r="A895" s="189">
        <v>41765</v>
      </c>
      <c r="B895" s="189" t="s">
        <v>4482</v>
      </c>
      <c r="C895" s="190" t="s">
        <v>57</v>
      </c>
      <c r="D895" s="253" t="s">
        <v>4409</v>
      </c>
      <c r="E895" s="190"/>
      <c r="F895" s="188"/>
      <c r="G895" s="188"/>
      <c r="H895" s="180" t="s">
        <v>2938</v>
      </c>
      <c r="I895" s="255" t="s">
        <v>4794</v>
      </c>
      <c r="J895" s="194"/>
      <c r="K895" s="180">
        <v>455501</v>
      </c>
      <c r="L895" s="188" t="s">
        <v>4795</v>
      </c>
      <c r="M895" s="194"/>
      <c r="N895" s="197"/>
      <c r="O895" s="275"/>
      <c r="P895" s="180" t="s">
        <v>223</v>
      </c>
      <c r="Q895" s="180" t="s">
        <v>16</v>
      </c>
      <c r="R895" s="184">
        <v>3227.52</v>
      </c>
      <c r="S895" s="184">
        <v>19880</v>
      </c>
      <c r="T895" s="184">
        <v>2667</v>
      </c>
      <c r="U895" s="184">
        <v>19881.28</v>
      </c>
      <c r="V895" s="184"/>
      <c r="W895" s="256" t="s">
        <v>2897</v>
      </c>
      <c r="X895" s="257"/>
      <c r="Y895" s="258" t="s">
        <v>4772</v>
      </c>
      <c r="Z895" s="193">
        <v>0.99993561782742368</v>
      </c>
    </row>
    <row r="896" spans="1:26" x14ac:dyDescent="0.25">
      <c r="A896" s="189">
        <v>41765</v>
      </c>
      <c r="B896" s="189" t="s">
        <v>4482</v>
      </c>
      <c r="C896" s="190" t="s">
        <v>57</v>
      </c>
      <c r="D896" s="253" t="s">
        <v>4409</v>
      </c>
      <c r="E896" s="190"/>
      <c r="F896" s="188"/>
      <c r="G896" s="188"/>
      <c r="H896" s="180" t="s">
        <v>2938</v>
      </c>
      <c r="I896" s="255" t="s">
        <v>4796</v>
      </c>
      <c r="J896" s="194" t="s">
        <v>4797</v>
      </c>
      <c r="K896" s="180">
        <v>763134</v>
      </c>
      <c r="L896" s="188" t="s">
        <v>4798</v>
      </c>
      <c r="M896" s="194"/>
      <c r="N896" s="197"/>
      <c r="O896" s="275"/>
      <c r="P896" s="180" t="s">
        <v>129</v>
      </c>
      <c r="Q896" s="180" t="s">
        <v>13</v>
      </c>
      <c r="R896" s="184">
        <v>10717.27</v>
      </c>
      <c r="S896" s="184">
        <v>5910</v>
      </c>
      <c r="T896" s="184">
        <v>8856</v>
      </c>
      <c r="U896" s="184">
        <v>11788.99</v>
      </c>
      <c r="V896" s="184"/>
      <c r="W896" s="256" t="s">
        <v>2897</v>
      </c>
      <c r="X896" s="257"/>
      <c r="Y896" s="258" t="s">
        <v>4772</v>
      </c>
      <c r="Z896" s="193">
        <v>0.50131521020884739</v>
      </c>
    </row>
    <row r="897" spans="1:26" x14ac:dyDescent="0.25">
      <c r="A897" s="189">
        <v>41766</v>
      </c>
      <c r="B897" s="189" t="s">
        <v>4482</v>
      </c>
      <c r="C897" s="190" t="s">
        <v>57</v>
      </c>
      <c r="D897" s="253" t="s">
        <v>4409</v>
      </c>
      <c r="E897" s="190"/>
      <c r="F897" s="188"/>
      <c r="G897" s="188"/>
      <c r="H897" s="180" t="s">
        <v>2938</v>
      </c>
      <c r="I897" s="255" t="s">
        <v>4799</v>
      </c>
      <c r="J897" s="194"/>
      <c r="K897" s="180">
        <v>582549</v>
      </c>
      <c r="L897" s="188" t="s">
        <v>4800</v>
      </c>
      <c r="M897" s="194"/>
      <c r="N897" s="197"/>
      <c r="O897" s="275"/>
      <c r="P897" s="180" t="s">
        <v>64</v>
      </c>
      <c r="Q897" s="180" t="s">
        <v>12</v>
      </c>
      <c r="R897" s="184">
        <v>6511.92</v>
      </c>
      <c r="S897" s="184">
        <v>35630</v>
      </c>
      <c r="T897" s="184">
        <v>5381</v>
      </c>
      <c r="U897" s="184">
        <v>35629.22</v>
      </c>
      <c r="V897" s="184"/>
      <c r="W897" s="256" t="s">
        <v>2897</v>
      </c>
      <c r="X897" s="257"/>
      <c r="Y897" s="258" t="s">
        <v>4772</v>
      </c>
      <c r="Z897" s="193">
        <v>1.0000218921435833</v>
      </c>
    </row>
    <row r="898" spans="1:26" x14ac:dyDescent="0.25">
      <c r="A898" s="189">
        <v>41772</v>
      </c>
      <c r="B898" s="189" t="s">
        <v>4482</v>
      </c>
      <c r="C898" s="190">
        <v>41786</v>
      </c>
      <c r="D898" s="253" t="s">
        <v>4409</v>
      </c>
      <c r="E898" s="190"/>
      <c r="F898" s="188"/>
      <c r="G898" s="188"/>
      <c r="H898" s="180" t="s">
        <v>2894</v>
      </c>
      <c r="I898" s="255" t="s">
        <v>4801</v>
      </c>
      <c r="J898" s="194"/>
      <c r="K898" s="180">
        <v>717734</v>
      </c>
      <c r="L898" s="188" t="s">
        <v>4802</v>
      </c>
      <c r="M898" s="194"/>
      <c r="N898" s="197"/>
      <c r="O898" s="275"/>
      <c r="P898" s="180" t="s">
        <v>111</v>
      </c>
      <c r="Q898" s="180" t="s">
        <v>12</v>
      </c>
      <c r="R898" s="184">
        <v>169651.31</v>
      </c>
      <c r="S898" s="184">
        <v>4810</v>
      </c>
      <c r="T898" s="184">
        <v>140188</v>
      </c>
      <c r="U898" s="184">
        <v>220806.64</v>
      </c>
      <c r="V898" s="184"/>
      <c r="W898" s="256" t="s">
        <v>2897</v>
      </c>
      <c r="X898" s="257"/>
      <c r="Y898" s="258" t="s">
        <v>4772</v>
      </c>
      <c r="Z898" s="193">
        <v>2.1783765198365411E-2</v>
      </c>
    </row>
    <row r="899" spans="1:26" x14ac:dyDescent="0.25">
      <c r="A899" s="189">
        <v>41772</v>
      </c>
      <c r="B899" s="189" t="s">
        <v>4482</v>
      </c>
      <c r="C899" s="190">
        <v>41782</v>
      </c>
      <c r="D899" s="253" t="e">
        <v>#REF!</v>
      </c>
      <c r="E899" s="188"/>
      <c r="F899" s="188"/>
      <c r="G899" s="188"/>
      <c r="H899" s="180" t="s">
        <v>2921</v>
      </c>
      <c r="I899" s="255" t="s">
        <v>4803</v>
      </c>
      <c r="J899" s="194"/>
      <c r="K899" s="180">
        <v>752469</v>
      </c>
      <c r="L899" s="188" t="s">
        <v>4804</v>
      </c>
      <c r="M899" s="194"/>
      <c r="N899" s="197"/>
      <c r="O899" s="275"/>
      <c r="P899" s="180" t="s">
        <v>79</v>
      </c>
      <c r="Q899" s="180" t="s">
        <v>12</v>
      </c>
      <c r="R899" s="184">
        <v>84760.31</v>
      </c>
      <c r="S899" s="184">
        <v>110460</v>
      </c>
      <c r="T899" s="184">
        <v>70040</v>
      </c>
      <c r="U899" s="184">
        <v>110459.04</v>
      </c>
      <c r="V899" s="184"/>
      <c r="W899" s="256" t="s">
        <v>2897</v>
      </c>
      <c r="X899" s="257"/>
      <c r="Y899" s="258" t="s">
        <v>4772</v>
      </c>
      <c r="Z899" s="193">
        <v>1.0000086910043759</v>
      </c>
    </row>
    <row r="900" spans="1:26" x14ac:dyDescent="0.25">
      <c r="A900" s="189">
        <v>41772</v>
      </c>
      <c r="B900" s="189" t="s">
        <v>4482</v>
      </c>
      <c r="C900" s="190" t="s">
        <v>57</v>
      </c>
      <c r="D900" s="253" t="s">
        <v>4409</v>
      </c>
      <c r="E900" s="190"/>
      <c r="F900" s="188"/>
      <c r="G900" s="188"/>
      <c r="H900" s="180" t="s">
        <v>2938</v>
      </c>
      <c r="I900" s="255" t="s">
        <v>4805</v>
      </c>
      <c r="J900" s="194"/>
      <c r="K900" s="180">
        <v>739128</v>
      </c>
      <c r="L900" s="188" t="s">
        <v>4806</v>
      </c>
      <c r="M900" s="194"/>
      <c r="N900" s="197"/>
      <c r="O900" s="275"/>
      <c r="P900" s="180" t="s">
        <v>235</v>
      </c>
      <c r="Q900" s="180" t="s">
        <v>12</v>
      </c>
      <c r="R900" s="184">
        <v>25902.48</v>
      </c>
      <c r="S900" s="184">
        <v>0</v>
      </c>
      <c r="T900" s="184">
        <v>21404</v>
      </c>
      <c r="U900" s="184">
        <v>28492.73</v>
      </c>
      <c r="V900" s="184"/>
      <c r="W900" s="256" t="s">
        <v>2897</v>
      </c>
      <c r="X900" s="257"/>
      <c r="Y900" s="258" t="s">
        <v>4772</v>
      </c>
      <c r="Z900" s="193" t="s">
        <v>57</v>
      </c>
    </row>
    <row r="901" spans="1:26" x14ac:dyDescent="0.25">
      <c r="A901" s="189">
        <v>41773</v>
      </c>
      <c r="B901" s="189" t="s">
        <v>4482</v>
      </c>
      <c r="C901" s="190" t="s">
        <v>57</v>
      </c>
      <c r="D901" s="253" t="s">
        <v>4409</v>
      </c>
      <c r="E901" s="190"/>
      <c r="F901" s="188"/>
      <c r="G901" s="188"/>
      <c r="H901" s="180" t="s">
        <v>2938</v>
      </c>
      <c r="I901" s="255" t="s">
        <v>4807</v>
      </c>
      <c r="J901" s="194"/>
      <c r="K901" s="180">
        <v>665662</v>
      </c>
      <c r="L901" s="188" t="s">
        <v>4808</v>
      </c>
      <c r="M901" s="194"/>
      <c r="N901" s="197"/>
      <c r="O901" s="275"/>
      <c r="P901" s="180" t="s">
        <v>67</v>
      </c>
      <c r="Q901" s="180" t="s">
        <v>14</v>
      </c>
      <c r="R901" s="184">
        <v>11526.87</v>
      </c>
      <c r="S901" s="184">
        <v>12680</v>
      </c>
      <c r="T901" s="184">
        <v>9525</v>
      </c>
      <c r="U901" s="184">
        <v>12679.56</v>
      </c>
      <c r="V901" s="197"/>
      <c r="W901" s="256" t="s">
        <v>2897</v>
      </c>
      <c r="X901" s="257"/>
      <c r="Y901" s="258" t="s">
        <v>4772</v>
      </c>
      <c r="Z901" s="193">
        <v>1.0000347015196112</v>
      </c>
    </row>
    <row r="902" spans="1:26" x14ac:dyDescent="0.25">
      <c r="A902" s="189">
        <v>41773</v>
      </c>
      <c r="B902" s="189" t="s">
        <v>4482</v>
      </c>
      <c r="C902" s="190" t="s">
        <v>57</v>
      </c>
      <c r="D902" s="253" t="s">
        <v>4409</v>
      </c>
      <c r="E902" s="190"/>
      <c r="F902" s="188"/>
      <c r="G902" s="188"/>
      <c r="H902" s="180" t="s">
        <v>2938</v>
      </c>
      <c r="I902" s="255" t="s">
        <v>4809</v>
      </c>
      <c r="J902" s="194"/>
      <c r="K902" s="180">
        <v>737248</v>
      </c>
      <c r="L902" s="188" t="s">
        <v>4810</v>
      </c>
      <c r="M902" s="194"/>
      <c r="N902" s="197"/>
      <c r="O902" s="275"/>
      <c r="P902" s="180" t="s">
        <v>1258</v>
      </c>
      <c r="Q902" s="180" t="s">
        <v>12</v>
      </c>
      <c r="R902" s="184">
        <v>10238.040000000001</v>
      </c>
      <c r="S902" s="184">
        <v>0</v>
      </c>
      <c r="T902" s="184">
        <v>8460</v>
      </c>
      <c r="U902" s="184">
        <v>11261.84</v>
      </c>
      <c r="V902" s="184"/>
      <c r="W902" s="256" t="s">
        <v>2897</v>
      </c>
      <c r="X902" s="257"/>
      <c r="Y902" s="258" t="s">
        <v>4772</v>
      </c>
      <c r="Z902" s="193" t="s">
        <v>57</v>
      </c>
    </row>
    <row r="903" spans="1:26" x14ac:dyDescent="0.25">
      <c r="A903" s="189">
        <v>41773</v>
      </c>
      <c r="B903" s="189" t="s">
        <v>4482</v>
      </c>
      <c r="C903" s="190" t="s">
        <v>57</v>
      </c>
      <c r="D903" s="253" t="s">
        <v>4409</v>
      </c>
      <c r="E903" s="190"/>
      <c r="F903" s="188"/>
      <c r="G903" s="188"/>
      <c r="H903" s="180" t="s">
        <v>2938</v>
      </c>
      <c r="I903" s="255" t="s">
        <v>4811</v>
      </c>
      <c r="J903" s="194"/>
      <c r="K903" s="180">
        <v>738130</v>
      </c>
      <c r="L903" s="188" t="s">
        <v>4812</v>
      </c>
      <c r="M903" s="194"/>
      <c r="N903" s="197"/>
      <c r="O903" s="275"/>
      <c r="P903" s="180" t="s">
        <v>67</v>
      </c>
      <c r="Q903" s="180" t="s">
        <v>14</v>
      </c>
      <c r="R903" s="184">
        <v>8374.3799999999992</v>
      </c>
      <c r="S903" s="184">
        <v>9210</v>
      </c>
      <c r="T903" s="184">
        <v>6920</v>
      </c>
      <c r="U903" s="184">
        <v>9211.81</v>
      </c>
      <c r="V903" s="277"/>
      <c r="W903" s="256" t="s">
        <v>2897</v>
      </c>
      <c r="X903" s="257"/>
      <c r="Y903" s="258" t="s">
        <v>4772</v>
      </c>
      <c r="Z903" s="193">
        <v>1.3309248554913296</v>
      </c>
    </row>
    <row r="904" spans="1:26" x14ac:dyDescent="0.25">
      <c r="A904" s="189">
        <v>41774</v>
      </c>
      <c r="B904" s="189" t="s">
        <v>4482</v>
      </c>
      <c r="C904" s="190" t="s">
        <v>57</v>
      </c>
      <c r="D904" s="253" t="s">
        <v>4409</v>
      </c>
      <c r="E904" s="190"/>
      <c r="F904" s="188"/>
      <c r="G904" s="188"/>
      <c r="H904" s="180" t="s">
        <v>2938</v>
      </c>
      <c r="I904" s="255" t="s">
        <v>4813</v>
      </c>
      <c r="J904" s="194"/>
      <c r="K904" s="180">
        <v>725988</v>
      </c>
      <c r="L904" s="188" t="s">
        <v>4814</v>
      </c>
      <c r="M904" s="194"/>
      <c r="N904" s="197"/>
      <c r="O904" s="275"/>
      <c r="P904" s="180" t="s">
        <v>87</v>
      </c>
      <c r="Q904" s="180" t="s">
        <v>15</v>
      </c>
      <c r="R904" s="184">
        <v>25365.16</v>
      </c>
      <c r="S904" s="184">
        <v>0</v>
      </c>
      <c r="T904" s="184">
        <v>20960</v>
      </c>
      <c r="U904" s="184">
        <v>31629.58</v>
      </c>
      <c r="V904" s="184"/>
      <c r="W904" s="256" t="s">
        <v>2897</v>
      </c>
      <c r="X904" s="257"/>
      <c r="Y904" s="258" t="s">
        <v>4772</v>
      </c>
      <c r="Z904" s="193" t="s">
        <v>57</v>
      </c>
    </row>
    <row r="905" spans="1:26" x14ac:dyDescent="0.25">
      <c r="A905" s="189">
        <v>41775</v>
      </c>
      <c r="B905" s="189" t="s">
        <v>4482</v>
      </c>
      <c r="C905" s="190" t="s">
        <v>57</v>
      </c>
      <c r="D905" s="253" t="s">
        <v>4409</v>
      </c>
      <c r="E905" s="190"/>
      <c r="F905" s="188"/>
      <c r="G905" s="188"/>
      <c r="H905" s="180" t="s">
        <v>2938</v>
      </c>
      <c r="I905" s="255" t="s">
        <v>4815</v>
      </c>
      <c r="J905" s="194"/>
      <c r="K905" s="180">
        <v>752466</v>
      </c>
      <c r="L905" s="188" t="s">
        <v>4816</v>
      </c>
      <c r="M905" s="194"/>
      <c r="N905" s="197"/>
      <c r="O905" s="275"/>
      <c r="P905" s="180" t="s">
        <v>129</v>
      </c>
      <c r="Q905" s="180" t="s">
        <v>13</v>
      </c>
      <c r="R905" s="184">
        <v>37475.33</v>
      </c>
      <c r="S905" s="184">
        <v>9800</v>
      </c>
      <c r="T905" s="184">
        <v>30967</v>
      </c>
      <c r="U905" s="184">
        <v>41222.870000000003</v>
      </c>
      <c r="V905" s="184"/>
      <c r="W905" s="256" t="s">
        <v>2897</v>
      </c>
      <c r="X905" s="257"/>
      <c r="Y905" s="258" t="s">
        <v>4772</v>
      </c>
      <c r="Z905" s="193">
        <v>0.23773211326625243</v>
      </c>
    </row>
    <row r="906" spans="1:26" x14ac:dyDescent="0.25">
      <c r="A906" s="189">
        <v>41775</v>
      </c>
      <c r="B906" s="189" t="s">
        <v>4482</v>
      </c>
      <c r="C906" s="190" t="s">
        <v>57</v>
      </c>
      <c r="D906" s="253" t="s">
        <v>4409</v>
      </c>
      <c r="E906" s="190">
        <v>41876</v>
      </c>
      <c r="F906" s="188"/>
      <c r="G906" s="188"/>
      <c r="H906" s="180" t="s">
        <v>2938</v>
      </c>
      <c r="I906" s="255" t="s">
        <v>4817</v>
      </c>
      <c r="J906" s="194"/>
      <c r="K906" s="180">
        <v>684393</v>
      </c>
      <c r="L906" s="188" t="s">
        <v>4818</v>
      </c>
      <c r="M906" s="194"/>
      <c r="N906" s="197"/>
      <c r="O906" s="275"/>
      <c r="P906" s="180" t="s">
        <v>64</v>
      </c>
      <c r="Q906" s="180" t="s">
        <v>12</v>
      </c>
      <c r="R906" s="184">
        <v>4630.1099999999997</v>
      </c>
      <c r="S906" s="184">
        <v>0</v>
      </c>
      <c r="T906" s="184">
        <v>3826</v>
      </c>
      <c r="U906" s="184">
        <v>32823.69</v>
      </c>
      <c r="V906" s="184">
        <v>38823.69</v>
      </c>
      <c r="W906" s="256" t="s">
        <v>2897</v>
      </c>
      <c r="X906" s="257"/>
      <c r="Y906" s="258" t="s">
        <v>4772</v>
      </c>
      <c r="Z906" s="193" t="s">
        <v>57</v>
      </c>
    </row>
    <row r="907" spans="1:26" x14ac:dyDescent="0.25">
      <c r="A907" s="189">
        <v>41775</v>
      </c>
      <c r="B907" s="189" t="s">
        <v>4482</v>
      </c>
      <c r="C907" s="190" t="s">
        <v>57</v>
      </c>
      <c r="D907" s="253" t="s">
        <v>4409</v>
      </c>
      <c r="E907" s="190"/>
      <c r="F907" s="188"/>
      <c r="G907" s="188"/>
      <c r="H907" s="180" t="s">
        <v>2938</v>
      </c>
      <c r="I907" s="255" t="s">
        <v>4819</v>
      </c>
      <c r="J907" s="194"/>
      <c r="K907" s="180">
        <v>758818</v>
      </c>
      <c r="L907" s="188" t="s">
        <v>4820</v>
      </c>
      <c r="M907" s="194"/>
      <c r="N907" s="197"/>
      <c r="O907" s="275"/>
      <c r="P907" s="180" t="s">
        <v>60</v>
      </c>
      <c r="Q907" s="180" t="s">
        <v>12</v>
      </c>
      <c r="R907" s="184">
        <v>13149.71</v>
      </c>
      <c r="S907" s="184">
        <v>0</v>
      </c>
      <c r="T907" s="184">
        <v>10866</v>
      </c>
      <c r="U907" s="184">
        <v>14464.68</v>
      </c>
      <c r="V907" s="184"/>
      <c r="W907" s="256" t="s">
        <v>2897</v>
      </c>
      <c r="X907" s="257"/>
      <c r="Y907" s="258" t="s">
        <v>4772</v>
      </c>
      <c r="Z907" s="193" t="s">
        <v>57</v>
      </c>
    </row>
    <row r="908" spans="1:26" x14ac:dyDescent="0.25">
      <c r="A908" s="189">
        <v>41775</v>
      </c>
      <c r="B908" s="189" t="s">
        <v>4482</v>
      </c>
      <c r="C908" s="190" t="s">
        <v>57</v>
      </c>
      <c r="D908" s="253" t="s">
        <v>4409</v>
      </c>
      <c r="E908" s="190"/>
      <c r="F908" s="188"/>
      <c r="G908" s="188"/>
      <c r="H908" s="180" t="s">
        <v>2938</v>
      </c>
      <c r="I908" s="255" t="s">
        <v>4821</v>
      </c>
      <c r="J908" s="194"/>
      <c r="K908" s="180">
        <v>757820</v>
      </c>
      <c r="L908" s="188" t="s">
        <v>4822</v>
      </c>
      <c r="M908" s="194"/>
      <c r="N908" s="197"/>
      <c r="O908" s="275"/>
      <c r="P908" s="180" t="s">
        <v>129</v>
      </c>
      <c r="Q908" s="180" t="s">
        <v>13</v>
      </c>
      <c r="R908" s="184">
        <v>12257.81</v>
      </c>
      <c r="S908" s="184">
        <v>0</v>
      </c>
      <c r="T908" s="184">
        <v>10129</v>
      </c>
      <c r="U908" s="184">
        <v>13483.59</v>
      </c>
      <c r="V908" s="184"/>
      <c r="W908" s="256" t="s">
        <v>2897</v>
      </c>
      <c r="X908" s="257"/>
      <c r="Y908" s="258" t="s">
        <v>4772</v>
      </c>
      <c r="Z908" s="193" t="s">
        <v>57</v>
      </c>
    </row>
    <row r="909" spans="1:26" x14ac:dyDescent="0.25">
      <c r="A909" s="189">
        <v>41778</v>
      </c>
      <c r="B909" s="189" t="s">
        <v>4482</v>
      </c>
      <c r="C909" s="190" t="s">
        <v>57</v>
      </c>
      <c r="D909" s="253" t="s">
        <v>4409</v>
      </c>
      <c r="E909" s="190"/>
      <c r="F909" s="188"/>
      <c r="G909" s="188"/>
      <c r="H909" s="180" t="s">
        <v>2938</v>
      </c>
      <c r="I909" s="255" t="s">
        <v>4823</v>
      </c>
      <c r="J909" s="194"/>
      <c r="K909" s="180">
        <v>731131</v>
      </c>
      <c r="L909" s="188" t="s">
        <v>4824</v>
      </c>
      <c r="M909" s="194"/>
      <c r="N909" s="197"/>
      <c r="O909" s="275"/>
      <c r="P909" s="180" t="s">
        <v>106</v>
      </c>
      <c r="Q909" s="180" t="s">
        <v>14</v>
      </c>
      <c r="R909" s="184">
        <v>26143.3</v>
      </c>
      <c r="S909" s="184">
        <v>27030</v>
      </c>
      <c r="T909" s="184">
        <v>21603</v>
      </c>
      <c r="U909" s="184">
        <v>28757.63</v>
      </c>
      <c r="V909" s="184"/>
      <c r="W909" s="256" t="s">
        <v>2897</v>
      </c>
      <c r="X909" s="257"/>
      <c r="Y909" s="258" t="s">
        <v>4772</v>
      </c>
      <c r="Z909" s="193">
        <v>0.93992446526365347</v>
      </c>
    </row>
    <row r="910" spans="1:26" x14ac:dyDescent="0.25">
      <c r="A910" s="189">
        <v>41779</v>
      </c>
      <c r="B910" s="189" t="s">
        <v>4482</v>
      </c>
      <c r="C910" s="190">
        <v>41822</v>
      </c>
      <c r="D910" s="253" t="s">
        <v>4049</v>
      </c>
      <c r="E910" s="190">
        <v>41926</v>
      </c>
      <c r="F910" s="188"/>
      <c r="G910" s="188"/>
      <c r="H910" s="180" t="s">
        <v>2921</v>
      </c>
      <c r="I910" s="255" t="s">
        <v>4825</v>
      </c>
      <c r="J910" s="194"/>
      <c r="K910" s="180">
        <v>700452</v>
      </c>
      <c r="L910" s="188" t="s">
        <v>4826</v>
      </c>
      <c r="M910" s="194"/>
      <c r="N910" s="197"/>
      <c r="O910" s="275"/>
      <c r="P910" s="180" t="s">
        <v>235</v>
      </c>
      <c r="Q910" s="180" t="s">
        <v>12</v>
      </c>
      <c r="R910" s="184">
        <v>74103.55</v>
      </c>
      <c r="S910" s="184">
        <v>0</v>
      </c>
      <c r="T910" s="184">
        <v>70207.360000000001</v>
      </c>
      <c r="U910" s="184">
        <v>90256.76</v>
      </c>
      <c r="V910" s="184">
        <v>102201.92</v>
      </c>
      <c r="W910" s="256" t="s">
        <v>2897</v>
      </c>
      <c r="X910" s="257"/>
      <c r="Y910" s="258" t="s">
        <v>4772</v>
      </c>
      <c r="Z910" s="193" t="s">
        <v>57</v>
      </c>
    </row>
    <row r="911" spans="1:26" x14ac:dyDescent="0.25">
      <c r="A911" s="189">
        <v>41781</v>
      </c>
      <c r="B911" s="189" t="s">
        <v>4482</v>
      </c>
      <c r="C911" s="190">
        <v>41782</v>
      </c>
      <c r="D911" s="253" t="s">
        <v>4409</v>
      </c>
      <c r="E911" s="190"/>
      <c r="F911" s="188"/>
      <c r="G911" s="188"/>
      <c r="H911" s="180" t="s">
        <v>2921</v>
      </c>
      <c r="I911" s="255" t="s">
        <v>4827</v>
      </c>
      <c r="J911" s="194"/>
      <c r="K911" s="180">
        <v>775942</v>
      </c>
      <c r="L911" s="188" t="s">
        <v>4828</v>
      </c>
      <c r="M911" s="194"/>
      <c r="N911" s="197"/>
      <c r="O911" s="275"/>
      <c r="P911" s="180" t="s">
        <v>79</v>
      </c>
      <c r="Q911" s="180" t="s">
        <v>12</v>
      </c>
      <c r="R911" s="184">
        <v>54538.73</v>
      </c>
      <c r="S911" s="184">
        <v>0</v>
      </c>
      <c r="T911" s="184">
        <v>45067</v>
      </c>
      <c r="U911" s="184">
        <v>88319.8</v>
      </c>
      <c r="V911" s="184"/>
      <c r="W911" s="256" t="s">
        <v>2897</v>
      </c>
      <c r="X911" s="257"/>
      <c r="Y911" s="258" t="s">
        <v>4772</v>
      </c>
      <c r="Z911" s="193" t="s">
        <v>57</v>
      </c>
    </row>
    <row r="912" spans="1:26" x14ac:dyDescent="0.25">
      <c r="A912" s="189">
        <v>41781</v>
      </c>
      <c r="B912" s="189" t="s">
        <v>4482</v>
      </c>
      <c r="C912" s="190" t="s">
        <v>57</v>
      </c>
      <c r="D912" s="253" t="s">
        <v>4409</v>
      </c>
      <c r="E912" s="190"/>
      <c r="F912" s="188"/>
      <c r="G912" s="188"/>
      <c r="H912" s="180" t="s">
        <v>2938</v>
      </c>
      <c r="I912" s="255" t="s">
        <v>4829</v>
      </c>
      <c r="J912" s="194"/>
      <c r="K912" s="180">
        <v>750056</v>
      </c>
      <c r="L912" s="188" t="s">
        <v>4830</v>
      </c>
      <c r="M912" s="194"/>
      <c r="N912" s="197"/>
      <c r="O912" s="275"/>
      <c r="P912" s="180" t="s">
        <v>87</v>
      </c>
      <c r="Q912" s="180" t="s">
        <v>15</v>
      </c>
      <c r="R912" s="184">
        <v>20041.63</v>
      </c>
      <c r="S912" s="184">
        <v>0</v>
      </c>
      <c r="T912" s="184">
        <v>16561</v>
      </c>
      <c r="U912" s="184">
        <v>27192.69</v>
      </c>
      <c r="V912" s="184"/>
      <c r="W912" s="256" t="s">
        <v>2897</v>
      </c>
      <c r="X912" s="257"/>
      <c r="Y912" s="258" t="s">
        <v>4772</v>
      </c>
      <c r="Z912" s="193" t="s">
        <v>57</v>
      </c>
    </row>
    <row r="913" spans="1:26" x14ac:dyDescent="0.25">
      <c r="A913" s="189">
        <v>41782</v>
      </c>
      <c r="B913" s="189" t="s">
        <v>4482</v>
      </c>
      <c r="C913" s="190" t="s">
        <v>57</v>
      </c>
      <c r="D913" s="253" t="s">
        <v>4409</v>
      </c>
      <c r="E913" s="190"/>
      <c r="F913" s="188"/>
      <c r="G913" s="188"/>
      <c r="H913" s="180" t="s">
        <v>2938</v>
      </c>
      <c r="I913" s="255" t="s">
        <v>4831</v>
      </c>
      <c r="J913" s="194"/>
      <c r="K913" s="180">
        <v>446888</v>
      </c>
      <c r="L913" s="188" t="s">
        <v>4832</v>
      </c>
      <c r="M913" s="194"/>
      <c r="N913" s="197"/>
      <c r="O913" s="275"/>
      <c r="P913" s="180" t="s">
        <v>3613</v>
      </c>
      <c r="Q913" s="180" t="s">
        <v>14</v>
      </c>
      <c r="R913" s="184">
        <v>4840.68</v>
      </c>
      <c r="S913" s="184">
        <v>34700</v>
      </c>
      <c r="T913" s="184">
        <v>4000</v>
      </c>
      <c r="U913" s="184">
        <v>34697.39</v>
      </c>
      <c r="V913" s="184"/>
      <c r="W913" s="256" t="s">
        <v>2897</v>
      </c>
      <c r="X913" s="257"/>
      <c r="Y913" s="258" t="s">
        <v>4772</v>
      </c>
      <c r="Z913" s="193">
        <v>1.0000752217962217</v>
      </c>
    </row>
    <row r="914" spans="1:26" x14ac:dyDescent="0.25">
      <c r="A914" s="189">
        <v>41782</v>
      </c>
      <c r="B914" s="189" t="s">
        <v>4482</v>
      </c>
      <c r="C914" s="190" t="s">
        <v>57</v>
      </c>
      <c r="D914" s="253" t="s">
        <v>4409</v>
      </c>
      <c r="E914" s="190"/>
      <c r="F914" s="188"/>
      <c r="G914" s="188"/>
      <c r="H914" s="180" t="s">
        <v>2938</v>
      </c>
      <c r="I914" s="255" t="s">
        <v>4833</v>
      </c>
      <c r="J914" s="194"/>
      <c r="K914" s="180">
        <v>761957</v>
      </c>
      <c r="L914" s="188" t="s">
        <v>4834</v>
      </c>
      <c r="M914" s="194"/>
      <c r="N914" s="197"/>
      <c r="O914" s="275"/>
      <c r="P914" s="180" t="s">
        <v>87</v>
      </c>
      <c r="Q914" s="180" t="s">
        <v>15</v>
      </c>
      <c r="R914" s="184">
        <v>26668.52</v>
      </c>
      <c r="S914" s="184">
        <v>0</v>
      </c>
      <c r="T914" s="184">
        <v>23733.99</v>
      </c>
      <c r="U914" s="184">
        <v>31594.38</v>
      </c>
      <c r="V914" s="184"/>
      <c r="W914" s="256" t="s">
        <v>2897</v>
      </c>
      <c r="X914" s="257"/>
      <c r="Y914" s="258" t="s">
        <v>4772</v>
      </c>
      <c r="Z914" s="193" t="s">
        <v>57</v>
      </c>
    </row>
    <row r="915" spans="1:26" x14ac:dyDescent="0.25">
      <c r="A915" s="189">
        <v>41787</v>
      </c>
      <c r="B915" s="189" t="s">
        <v>4482</v>
      </c>
      <c r="C915" s="190" t="s">
        <v>57</v>
      </c>
      <c r="D915" s="253" t="s">
        <v>4409</v>
      </c>
      <c r="E915" s="190"/>
      <c r="F915" s="188"/>
      <c r="G915" s="188"/>
      <c r="H915" s="180" t="s">
        <v>2938</v>
      </c>
      <c r="I915" s="255" t="s">
        <v>4835</v>
      </c>
      <c r="J915" s="194"/>
      <c r="K915" s="180">
        <v>715947</v>
      </c>
      <c r="L915" s="188" t="s">
        <v>4836</v>
      </c>
      <c r="M915" s="194"/>
      <c r="N915" s="197"/>
      <c r="O915" s="275"/>
      <c r="P915" s="180" t="s">
        <v>67</v>
      </c>
      <c r="Q915" s="180" t="s">
        <v>14</v>
      </c>
      <c r="R915" s="184">
        <v>30740.74</v>
      </c>
      <c r="S915" s="184">
        <v>25810</v>
      </c>
      <c r="T915" s="184">
        <v>25402</v>
      </c>
      <c r="U915" s="184">
        <v>33814.81</v>
      </c>
      <c r="V915" s="184">
        <v>40000</v>
      </c>
      <c r="W915" s="256" t="s">
        <v>2897</v>
      </c>
      <c r="X915" s="257"/>
      <c r="Y915" s="258" t="s">
        <v>4772</v>
      </c>
      <c r="Z915" s="193">
        <v>0.76327502653423163</v>
      </c>
    </row>
    <row r="916" spans="1:26" x14ac:dyDescent="0.25">
      <c r="A916" s="189">
        <v>41787</v>
      </c>
      <c r="B916" s="189" t="s">
        <v>4482</v>
      </c>
      <c r="C916" s="190">
        <v>41851</v>
      </c>
      <c r="D916" s="253" t="s">
        <v>4049</v>
      </c>
      <c r="E916" s="190">
        <v>41862</v>
      </c>
      <c r="F916" s="188"/>
      <c r="G916" s="188"/>
      <c r="H916" s="180" t="s">
        <v>2938</v>
      </c>
      <c r="I916" s="255" t="s">
        <v>4837</v>
      </c>
      <c r="J916" s="194"/>
      <c r="K916" s="180">
        <v>698645</v>
      </c>
      <c r="L916" s="188" t="s">
        <v>4838</v>
      </c>
      <c r="M916" s="194"/>
      <c r="N916" s="197"/>
      <c r="O916" s="275"/>
      <c r="P916" s="180" t="s">
        <v>67</v>
      </c>
      <c r="Q916" s="180" t="s">
        <v>14</v>
      </c>
      <c r="R916" s="184">
        <v>22650.75</v>
      </c>
      <c r="S916" s="184">
        <v>23040</v>
      </c>
      <c r="T916" s="184">
        <v>18717</v>
      </c>
      <c r="U916" s="184">
        <v>24915.83</v>
      </c>
      <c r="V916" s="184">
        <v>40000</v>
      </c>
      <c r="W916" s="256" t="s">
        <v>2897</v>
      </c>
      <c r="X916" s="257"/>
      <c r="Y916" s="258" t="s">
        <v>4772</v>
      </c>
      <c r="Z916" s="193">
        <v>0.92471332482201063</v>
      </c>
    </row>
    <row r="917" spans="1:26" x14ac:dyDescent="0.25">
      <c r="A917" s="189">
        <v>41787</v>
      </c>
      <c r="B917" s="189" t="s">
        <v>4482</v>
      </c>
      <c r="C917" s="190" t="s">
        <v>57</v>
      </c>
      <c r="D917" s="253" t="s">
        <v>4409</v>
      </c>
      <c r="E917" s="190"/>
      <c r="F917" s="188"/>
      <c r="G917" s="188"/>
      <c r="H917" s="180" t="s">
        <v>2938</v>
      </c>
      <c r="I917" s="255" t="s">
        <v>4839</v>
      </c>
      <c r="J917" s="194"/>
      <c r="K917" s="180">
        <v>779248</v>
      </c>
      <c r="L917" s="188" t="s">
        <v>4840</v>
      </c>
      <c r="M917" s="194"/>
      <c r="N917" s="197"/>
      <c r="O917" s="275"/>
      <c r="P917" s="180" t="s">
        <v>235</v>
      </c>
      <c r="Q917" s="180" t="s">
        <v>12</v>
      </c>
      <c r="R917" s="184">
        <v>8739.85</v>
      </c>
      <c r="S917" s="184">
        <v>0</v>
      </c>
      <c r="T917" s="184">
        <v>7222</v>
      </c>
      <c r="U917" s="184">
        <v>9613.83</v>
      </c>
      <c r="V917" s="184"/>
      <c r="W917" s="256" t="s">
        <v>2897</v>
      </c>
      <c r="X917" s="257"/>
      <c r="Y917" s="258" t="s">
        <v>4772</v>
      </c>
      <c r="Z917" s="193" t="s">
        <v>57</v>
      </c>
    </row>
    <row r="918" spans="1:26" x14ac:dyDescent="0.25">
      <c r="A918" s="189">
        <v>41788</v>
      </c>
      <c r="B918" s="189" t="s">
        <v>4482</v>
      </c>
      <c r="C918" s="190" t="s">
        <v>3127</v>
      </c>
      <c r="D918" s="253" t="s">
        <v>3127</v>
      </c>
      <c r="E918" s="190"/>
      <c r="F918" s="188"/>
      <c r="G918" s="188"/>
      <c r="H918" s="180" t="s">
        <v>2921</v>
      </c>
      <c r="I918" s="255" t="s">
        <v>4841</v>
      </c>
      <c r="J918" s="194"/>
      <c r="K918" s="180">
        <v>521756</v>
      </c>
      <c r="L918" s="188" t="s">
        <v>4842</v>
      </c>
      <c r="M918" s="194"/>
      <c r="N918" s="197"/>
      <c r="O918" s="275"/>
      <c r="P918" s="180" t="s">
        <v>129</v>
      </c>
      <c r="Q918" s="180" t="s">
        <v>13</v>
      </c>
      <c r="R918" s="184">
        <v>12208.19</v>
      </c>
      <c r="S918" s="184">
        <v>17010</v>
      </c>
      <c r="T918" s="184">
        <v>10088</v>
      </c>
      <c r="U918" s="184">
        <v>129711.39</v>
      </c>
      <c r="V918" s="184"/>
      <c r="W918" s="256" t="s">
        <v>2903</v>
      </c>
      <c r="X918" s="257"/>
      <c r="Y918" s="258" t="s">
        <v>4772</v>
      </c>
      <c r="Z918" s="193">
        <v>0.13113728871458397</v>
      </c>
    </row>
    <row r="919" spans="1:26" x14ac:dyDescent="0.25">
      <c r="A919" s="189">
        <v>41788</v>
      </c>
      <c r="B919" s="189" t="s">
        <v>4482</v>
      </c>
      <c r="C919" s="190">
        <v>41795</v>
      </c>
      <c r="D919" s="253" t="s">
        <v>4843</v>
      </c>
      <c r="E919" s="190"/>
      <c r="F919" s="188"/>
      <c r="G919" s="188"/>
      <c r="H919" s="180" t="s">
        <v>2921</v>
      </c>
      <c r="I919" s="255" t="s">
        <v>4844</v>
      </c>
      <c r="J919" s="194"/>
      <c r="K919" s="180">
        <v>678050</v>
      </c>
      <c r="L919" s="188" t="s">
        <v>4845</v>
      </c>
      <c r="M919" s="194"/>
      <c r="N919" s="197"/>
      <c r="O919" s="275"/>
      <c r="P919" s="180" t="s">
        <v>64</v>
      </c>
      <c r="Q919" s="180" t="s">
        <v>12</v>
      </c>
      <c r="R919" s="184">
        <v>89031</v>
      </c>
      <c r="S919" s="184">
        <v>0</v>
      </c>
      <c r="T919" s="184">
        <v>73569</v>
      </c>
      <c r="U919" s="184">
        <v>106709.9</v>
      </c>
      <c r="V919" s="184"/>
      <c r="W919" s="256" t="s">
        <v>2897</v>
      </c>
      <c r="X919" s="257"/>
      <c r="Y919" s="258" t="s">
        <v>4772</v>
      </c>
      <c r="Z919" s="193" t="s">
        <v>57</v>
      </c>
    </row>
    <row r="920" spans="1:26" x14ac:dyDescent="0.25">
      <c r="A920" s="189">
        <v>41788</v>
      </c>
      <c r="B920" s="189" t="s">
        <v>4482</v>
      </c>
      <c r="C920" s="190">
        <v>41794</v>
      </c>
      <c r="D920" s="253" t="s">
        <v>4843</v>
      </c>
      <c r="E920" s="190"/>
      <c r="F920" s="188"/>
      <c r="G920" s="188"/>
      <c r="H920" s="180" t="s">
        <v>2921</v>
      </c>
      <c r="I920" s="255" t="s">
        <v>4846</v>
      </c>
      <c r="J920" s="194"/>
      <c r="K920" s="180">
        <v>774464</v>
      </c>
      <c r="L920" s="188" t="s">
        <v>4847</v>
      </c>
      <c r="M920" s="194"/>
      <c r="N920" s="197"/>
      <c r="O920" s="275"/>
      <c r="P920" s="180" t="s">
        <v>64</v>
      </c>
      <c r="Q920" s="180" t="s">
        <v>12</v>
      </c>
      <c r="R920" s="184">
        <v>49947.35</v>
      </c>
      <c r="S920" s="184">
        <v>0</v>
      </c>
      <c r="T920" s="184">
        <v>41273</v>
      </c>
      <c r="U920" s="184">
        <v>63729.98</v>
      </c>
      <c r="V920" s="184"/>
      <c r="W920" s="256" t="s">
        <v>2897</v>
      </c>
      <c r="X920" s="257"/>
      <c r="Y920" s="258" t="s">
        <v>4772</v>
      </c>
      <c r="Z920" s="193" t="s">
        <v>57</v>
      </c>
    </row>
    <row r="921" spans="1:26" x14ac:dyDescent="0.25">
      <c r="A921" s="189">
        <v>41788</v>
      </c>
      <c r="B921" s="189" t="s">
        <v>4482</v>
      </c>
      <c r="C921" s="190" t="s">
        <v>57</v>
      </c>
      <c r="D921" s="253" t="s">
        <v>4409</v>
      </c>
      <c r="E921" s="190"/>
      <c r="F921" s="188"/>
      <c r="G921" s="188"/>
      <c r="H921" s="180" t="s">
        <v>2938</v>
      </c>
      <c r="I921" s="255" t="s">
        <v>4848</v>
      </c>
      <c r="J921" s="194"/>
      <c r="K921" s="180">
        <v>774756</v>
      </c>
      <c r="L921" s="188" t="s">
        <v>4849</v>
      </c>
      <c r="M921" s="194"/>
      <c r="N921" s="197"/>
      <c r="O921" s="275"/>
      <c r="P921" s="180" t="s">
        <v>235</v>
      </c>
      <c r="Q921" s="180" t="s">
        <v>12</v>
      </c>
      <c r="R921" s="184">
        <v>22136.43</v>
      </c>
      <c r="S921" s="184">
        <v>0</v>
      </c>
      <c r="T921" s="184">
        <v>18292</v>
      </c>
      <c r="U921" s="184">
        <v>24350.07</v>
      </c>
      <c r="V921" s="184"/>
      <c r="W921" s="256" t="s">
        <v>2897</v>
      </c>
      <c r="X921" s="257"/>
      <c r="Y921" s="258" t="s">
        <v>4772</v>
      </c>
      <c r="Z921" s="193" t="s">
        <v>57</v>
      </c>
    </row>
    <row r="922" spans="1:26" x14ac:dyDescent="0.25">
      <c r="A922" s="189">
        <v>41788</v>
      </c>
      <c r="B922" s="189" t="s">
        <v>4482</v>
      </c>
      <c r="C922" s="190" t="s">
        <v>57</v>
      </c>
      <c r="D922" s="253" t="s">
        <v>4409</v>
      </c>
      <c r="E922" s="190"/>
      <c r="F922" s="188"/>
      <c r="G922" s="188"/>
      <c r="H922" s="180" t="s">
        <v>2938</v>
      </c>
      <c r="I922" s="255" t="s">
        <v>4850</v>
      </c>
      <c r="J922" s="194"/>
      <c r="K922" s="180">
        <v>590234</v>
      </c>
      <c r="L922" s="188" t="s">
        <v>4851</v>
      </c>
      <c r="M922" s="194"/>
      <c r="N922" s="197"/>
      <c r="O922" s="275"/>
      <c r="P922" s="180" t="s">
        <v>106</v>
      </c>
      <c r="Q922" s="180" t="s">
        <v>14</v>
      </c>
      <c r="R922" s="184">
        <v>4840.68</v>
      </c>
      <c r="S922" s="184">
        <v>15730</v>
      </c>
      <c r="T922" s="184">
        <v>4000</v>
      </c>
      <c r="U922" s="184">
        <v>15726.64</v>
      </c>
      <c r="V922" s="184"/>
      <c r="W922" s="256" t="s">
        <v>2897</v>
      </c>
      <c r="X922" s="257"/>
      <c r="Y922" s="258" t="s">
        <v>4772</v>
      </c>
      <c r="Z922" s="193">
        <v>1.0002136502139045</v>
      </c>
    </row>
    <row r="923" spans="1:26" x14ac:dyDescent="0.25">
      <c r="A923" s="189">
        <v>41789</v>
      </c>
      <c r="B923" s="189" t="s">
        <v>4482</v>
      </c>
      <c r="C923" s="190">
        <v>41795</v>
      </c>
      <c r="D923" s="253" t="s">
        <v>4843</v>
      </c>
      <c r="E923" s="190"/>
      <c r="F923" s="188"/>
      <c r="G923" s="188"/>
      <c r="H923" s="180" t="s">
        <v>2921</v>
      </c>
      <c r="I923" s="255" t="s">
        <v>4852</v>
      </c>
      <c r="J923" s="194"/>
      <c r="K923" s="180">
        <v>774745</v>
      </c>
      <c r="L923" s="188" t="s">
        <v>4853</v>
      </c>
      <c r="M923" s="194"/>
      <c r="N923" s="197"/>
      <c r="O923" s="275"/>
      <c r="P923" s="180" t="s">
        <v>60</v>
      </c>
      <c r="Q923" s="180" t="s">
        <v>12</v>
      </c>
      <c r="R923" s="184">
        <v>42625.82</v>
      </c>
      <c r="S923" s="184">
        <v>0</v>
      </c>
      <c r="T923" s="184">
        <v>35223</v>
      </c>
      <c r="U923" s="184">
        <v>75215.600000000006</v>
      </c>
      <c r="V923" s="184"/>
      <c r="W923" s="256" t="s">
        <v>2897</v>
      </c>
      <c r="X923" s="257"/>
      <c r="Y923" s="258" t="s">
        <v>4772</v>
      </c>
      <c r="Z923" s="193" t="s">
        <v>57</v>
      </c>
    </row>
    <row r="924" spans="1:26" x14ac:dyDescent="0.25">
      <c r="A924" s="189">
        <v>41793</v>
      </c>
      <c r="B924" s="189" t="s">
        <v>4482</v>
      </c>
      <c r="C924" s="190" t="s">
        <v>57</v>
      </c>
      <c r="D924" s="253" t="s">
        <v>4843</v>
      </c>
      <c r="E924" s="190"/>
      <c r="F924" s="188"/>
      <c r="G924" s="188"/>
      <c r="H924" s="180" t="s">
        <v>2938</v>
      </c>
      <c r="I924" s="255" t="s">
        <v>4854</v>
      </c>
      <c r="J924" s="194"/>
      <c r="K924" s="180">
        <v>431157</v>
      </c>
      <c r="L924" s="188" t="s">
        <v>4855</v>
      </c>
      <c r="M924" s="194"/>
      <c r="N924" s="197"/>
      <c r="O924" s="275"/>
      <c r="P924" s="180" t="s">
        <v>67</v>
      </c>
      <c r="Q924" s="180" t="s">
        <v>14</v>
      </c>
      <c r="R924" s="184">
        <v>16311.88</v>
      </c>
      <c r="S924" s="184">
        <v>8970</v>
      </c>
      <c r="T924" s="184">
        <v>13479</v>
      </c>
      <c r="U924" s="184">
        <v>17943.07</v>
      </c>
      <c r="V924" s="184"/>
      <c r="W924" s="256" t="s">
        <v>2897</v>
      </c>
      <c r="X924" s="257"/>
      <c r="Y924" s="258" t="s">
        <v>4856</v>
      </c>
      <c r="Z924" s="193">
        <v>0.49991445165180765</v>
      </c>
    </row>
    <row r="925" spans="1:26" x14ac:dyDescent="0.25">
      <c r="A925" s="189">
        <v>41793</v>
      </c>
      <c r="B925" s="189" t="s">
        <v>4482</v>
      </c>
      <c r="C925" s="190" t="s">
        <v>57</v>
      </c>
      <c r="D925" s="253" t="s">
        <v>4843</v>
      </c>
      <c r="E925" s="190"/>
      <c r="F925" s="188"/>
      <c r="G925" s="188"/>
      <c r="H925" s="180" t="s">
        <v>2938</v>
      </c>
      <c r="I925" s="255" t="s">
        <v>4857</v>
      </c>
      <c r="J925" s="194"/>
      <c r="K925" s="180">
        <v>774376</v>
      </c>
      <c r="L925" s="188" t="s">
        <v>4858</v>
      </c>
      <c r="M925" s="194"/>
      <c r="N925" s="197"/>
      <c r="O925" s="275"/>
      <c r="P925" s="180" t="s">
        <v>79</v>
      </c>
      <c r="Q925" s="180" t="s">
        <v>12</v>
      </c>
      <c r="R925" s="184">
        <v>14102.11</v>
      </c>
      <c r="S925" s="184">
        <v>0</v>
      </c>
      <c r="T925" s="184">
        <v>11653</v>
      </c>
      <c r="U925" s="184">
        <v>15512.32</v>
      </c>
      <c r="V925" s="184"/>
      <c r="W925" s="256" t="s">
        <v>2897</v>
      </c>
      <c r="X925" s="257"/>
      <c r="Y925" s="258" t="s">
        <v>4856</v>
      </c>
      <c r="Z925" s="193" t="s">
        <v>57</v>
      </c>
    </row>
    <row r="926" spans="1:26" x14ac:dyDescent="0.25">
      <c r="A926" s="189">
        <v>41793</v>
      </c>
      <c r="B926" s="189" t="s">
        <v>4482</v>
      </c>
      <c r="C926" s="190" t="s">
        <v>57</v>
      </c>
      <c r="D926" s="253" t="s">
        <v>4843</v>
      </c>
      <c r="E926" s="190"/>
      <c r="F926" s="188"/>
      <c r="G926" s="188"/>
      <c r="H926" s="180" t="s">
        <v>2938</v>
      </c>
      <c r="I926" s="255" t="s">
        <v>4859</v>
      </c>
      <c r="J926" s="194"/>
      <c r="K926" s="180">
        <v>789104</v>
      </c>
      <c r="L926" s="188" t="s">
        <v>4860</v>
      </c>
      <c r="M926" s="194"/>
      <c r="N926" s="197"/>
      <c r="O926" s="275"/>
      <c r="P926" s="180" t="s">
        <v>129</v>
      </c>
      <c r="Q926" s="180" t="s">
        <v>13</v>
      </c>
      <c r="R926" s="184">
        <v>11080.32</v>
      </c>
      <c r="S926" s="184">
        <v>5000</v>
      </c>
      <c r="T926" s="184">
        <v>9156</v>
      </c>
      <c r="U926" s="184">
        <v>12188.35</v>
      </c>
      <c r="V926" s="184"/>
      <c r="W926" s="256" t="s">
        <v>2897</v>
      </c>
      <c r="X926" s="257"/>
      <c r="Y926" s="258" t="s">
        <v>4856</v>
      </c>
      <c r="Z926" s="193">
        <v>0.41022779949706073</v>
      </c>
    </row>
    <row r="927" spans="1:26" x14ac:dyDescent="0.25">
      <c r="A927" s="189">
        <v>41795</v>
      </c>
      <c r="B927" s="189" t="s">
        <v>4482</v>
      </c>
      <c r="C927" s="190">
        <v>41800</v>
      </c>
      <c r="D927" s="253" t="s">
        <v>4843</v>
      </c>
      <c r="E927" s="190"/>
      <c r="F927" s="188"/>
      <c r="G927" s="188"/>
      <c r="H927" s="180" t="s">
        <v>2938</v>
      </c>
      <c r="I927" s="255" t="s">
        <v>4861</v>
      </c>
      <c r="J927" s="194"/>
      <c r="K927" s="180"/>
      <c r="L927" s="188" t="s">
        <v>4862</v>
      </c>
      <c r="M927" s="194"/>
      <c r="N927" s="197"/>
      <c r="O927" s="275"/>
      <c r="P927" s="180" t="s">
        <v>92</v>
      </c>
      <c r="Q927" s="180" t="s">
        <v>18</v>
      </c>
      <c r="R927" s="184">
        <v>24203.4</v>
      </c>
      <c r="S927" s="184">
        <v>26620</v>
      </c>
      <c r="T927" s="184">
        <v>20000</v>
      </c>
      <c r="U927" s="184">
        <v>26623.74</v>
      </c>
      <c r="V927" s="184"/>
      <c r="W927" s="256" t="s">
        <v>2897</v>
      </c>
      <c r="X927" s="257"/>
      <c r="Y927" s="258" t="s">
        <v>4856</v>
      </c>
      <c r="Z927" s="193">
        <v>0.99985952386854737</v>
      </c>
    </row>
    <row r="928" spans="1:26" x14ac:dyDescent="0.25">
      <c r="A928" s="189">
        <v>41800</v>
      </c>
      <c r="B928" s="189" t="s">
        <v>4482</v>
      </c>
      <c r="C928" s="190"/>
      <c r="D928" s="253" t="s">
        <v>3245</v>
      </c>
      <c r="E928" s="190"/>
      <c r="F928" s="188"/>
      <c r="G928" s="188"/>
      <c r="H928" s="180" t="s">
        <v>2938</v>
      </c>
      <c r="I928" s="255" t="s">
        <v>4863</v>
      </c>
      <c r="J928" s="194"/>
      <c r="K928" s="180">
        <v>785822</v>
      </c>
      <c r="L928" s="188" t="s">
        <v>4864</v>
      </c>
      <c r="M928" s="194"/>
      <c r="N928" s="197"/>
      <c r="O928" s="275"/>
      <c r="P928" s="180" t="s">
        <v>129</v>
      </c>
      <c r="Q928" s="180" t="s">
        <v>13</v>
      </c>
      <c r="R928" s="184">
        <v>30407.94</v>
      </c>
      <c r="S928" s="184">
        <v>15800</v>
      </c>
      <c r="T928" s="184">
        <v>25127</v>
      </c>
      <c r="U928" s="184">
        <v>33448.74</v>
      </c>
      <c r="V928" s="184"/>
      <c r="W928" s="256" t="s">
        <v>2897</v>
      </c>
      <c r="X928" s="257"/>
      <c r="Y928" s="258" t="s">
        <v>4856</v>
      </c>
      <c r="Z928" s="193">
        <v>0.47236457935336279</v>
      </c>
    </row>
    <row r="929" spans="1:26" x14ac:dyDescent="0.25">
      <c r="A929" s="189">
        <v>41806</v>
      </c>
      <c r="B929" s="189" t="s">
        <v>4482</v>
      </c>
      <c r="C929" s="190">
        <v>41814</v>
      </c>
      <c r="D929" s="253" t="s">
        <v>4843</v>
      </c>
      <c r="E929" s="190"/>
      <c r="F929" s="188"/>
      <c r="G929" s="188"/>
      <c r="H929" s="180" t="s">
        <v>2921</v>
      </c>
      <c r="I929" s="255" t="s">
        <v>4865</v>
      </c>
      <c r="J929" s="194"/>
      <c r="K929" s="180">
        <v>771109</v>
      </c>
      <c r="L929" s="188" t="s">
        <v>4866</v>
      </c>
      <c r="M929" s="194"/>
      <c r="N929" s="197"/>
      <c r="O929" s="275"/>
      <c r="P929" s="180" t="s">
        <v>79</v>
      </c>
      <c r="Q929" s="180" t="s">
        <v>12</v>
      </c>
      <c r="R929" s="184">
        <v>70977.119999999995</v>
      </c>
      <c r="S929" s="184">
        <v>4340</v>
      </c>
      <c r="T929" s="184">
        <v>58650.54</v>
      </c>
      <c r="U929" s="184">
        <v>134544.43</v>
      </c>
      <c r="V929" s="184"/>
      <c r="W929" s="256" t="s">
        <v>2897</v>
      </c>
      <c r="X929" s="257"/>
      <c r="Y929" s="258" t="s">
        <v>4856</v>
      </c>
      <c r="Z929" s="193">
        <v>3.22570023894709E-2</v>
      </c>
    </row>
    <row r="930" spans="1:26" x14ac:dyDescent="0.25">
      <c r="A930" s="189">
        <v>41806</v>
      </c>
      <c r="B930" s="189" t="s">
        <v>4482</v>
      </c>
      <c r="C930" s="190">
        <v>41814</v>
      </c>
      <c r="D930" s="253" t="s">
        <v>4843</v>
      </c>
      <c r="E930" s="190"/>
      <c r="F930" s="188"/>
      <c r="G930" s="188"/>
      <c r="H930" s="180" t="s">
        <v>2921</v>
      </c>
      <c r="I930" s="255" t="s">
        <v>4867</v>
      </c>
      <c r="J930" s="194"/>
      <c r="K930" s="180">
        <v>280953</v>
      </c>
      <c r="L930" s="188" t="s">
        <v>4868</v>
      </c>
      <c r="M930" s="194"/>
      <c r="N930" s="197"/>
      <c r="O930" s="275"/>
      <c r="P930" s="180" t="s">
        <v>223</v>
      </c>
      <c r="Q930" s="180" t="s">
        <v>16</v>
      </c>
      <c r="R930" s="184">
        <v>4840.68</v>
      </c>
      <c r="S930" s="184">
        <v>134200</v>
      </c>
      <c r="T930" s="184">
        <v>4000</v>
      </c>
      <c r="U930" s="184">
        <v>134204.95000000001</v>
      </c>
      <c r="V930" s="184"/>
      <c r="W930" s="256" t="s">
        <v>2897</v>
      </c>
      <c r="X930" s="257"/>
      <c r="Y930" s="258" t="s">
        <v>4856</v>
      </c>
      <c r="Z930" s="193">
        <v>0.99996311611456945</v>
      </c>
    </row>
    <row r="931" spans="1:26" x14ac:dyDescent="0.25">
      <c r="A931" s="189">
        <v>41807</v>
      </c>
      <c r="B931" s="189" t="s">
        <v>4482</v>
      </c>
      <c r="C931" s="190" t="s">
        <v>57</v>
      </c>
      <c r="D931" s="253" t="s">
        <v>4843</v>
      </c>
      <c r="E931" s="190"/>
      <c r="F931" s="188"/>
      <c r="G931" s="188"/>
      <c r="H931" s="180" t="s">
        <v>2938</v>
      </c>
      <c r="I931" s="255" t="s">
        <v>4869</v>
      </c>
      <c r="J931" s="194"/>
      <c r="K931" s="180">
        <v>351336</v>
      </c>
      <c r="L931" s="188" t="s">
        <v>4870</v>
      </c>
      <c r="M931" s="194"/>
      <c r="N931" s="197"/>
      <c r="O931" s="275"/>
      <c r="P931" s="180" t="s">
        <v>223</v>
      </c>
      <c r="Q931" s="180" t="s">
        <v>16</v>
      </c>
      <c r="R931" s="184">
        <v>4777.6400000000003</v>
      </c>
      <c r="S931" s="184">
        <v>20870</v>
      </c>
      <c r="T931" s="184">
        <v>3947.91</v>
      </c>
      <c r="U931" s="184">
        <v>20870.349999999999</v>
      </c>
      <c r="V931" s="184"/>
      <c r="W931" s="256" t="s">
        <v>2897</v>
      </c>
      <c r="X931" s="257"/>
      <c r="Y931" s="258" t="s">
        <v>4856</v>
      </c>
      <c r="Z931" s="193">
        <v>0.99998322979729626</v>
      </c>
    </row>
    <row r="932" spans="1:26" x14ac:dyDescent="0.25">
      <c r="A932" s="189">
        <v>41807</v>
      </c>
      <c r="B932" s="189" t="s">
        <v>4482</v>
      </c>
      <c r="C932" s="190" t="s">
        <v>57</v>
      </c>
      <c r="D932" s="253" t="s">
        <v>4843</v>
      </c>
      <c r="E932" s="190"/>
      <c r="F932" s="188"/>
      <c r="G932" s="188"/>
      <c r="H932" s="180" t="s">
        <v>2938</v>
      </c>
      <c r="I932" s="255" t="s">
        <v>4871</v>
      </c>
      <c r="J932" s="194"/>
      <c r="K932" s="180">
        <v>781878</v>
      </c>
      <c r="L932" s="188" t="s">
        <v>4872</v>
      </c>
      <c r="M932" s="194"/>
      <c r="N932" s="197"/>
      <c r="O932" s="275"/>
      <c r="P932" s="180" t="s">
        <v>129</v>
      </c>
      <c r="Q932" s="180" t="s">
        <v>13</v>
      </c>
      <c r="R932" s="184">
        <v>10011.74</v>
      </c>
      <c r="S932" s="184">
        <v>3820</v>
      </c>
      <c r="T932" s="184">
        <v>8273</v>
      </c>
      <c r="U932" s="184">
        <v>11012.91</v>
      </c>
      <c r="V932" s="184"/>
      <c r="W932" s="256" t="s">
        <v>2897</v>
      </c>
      <c r="X932" s="257"/>
      <c r="Y932" s="258" t="s">
        <v>4856</v>
      </c>
      <c r="Z932" s="193">
        <v>0.34686563315236391</v>
      </c>
    </row>
    <row r="933" spans="1:26" x14ac:dyDescent="0.25">
      <c r="A933" s="189">
        <v>41808</v>
      </c>
      <c r="B933" s="189" t="s">
        <v>4482</v>
      </c>
      <c r="C933" s="190" t="s">
        <v>57</v>
      </c>
      <c r="D933" s="253" t="s">
        <v>4843</v>
      </c>
      <c r="E933" s="190"/>
      <c r="F933" s="188"/>
      <c r="G933" s="188"/>
      <c r="H933" s="180" t="s">
        <v>2938</v>
      </c>
      <c r="I933" s="255" t="s">
        <v>4873</v>
      </c>
      <c r="J933" s="194"/>
      <c r="K933" s="180"/>
      <c r="L933" s="188" t="s">
        <v>3620</v>
      </c>
      <c r="M933" s="194"/>
      <c r="N933" s="197"/>
      <c r="O933" s="275"/>
      <c r="P933" s="180" t="s">
        <v>430</v>
      </c>
      <c r="Q933" s="180" t="s">
        <v>16</v>
      </c>
      <c r="R933" s="184">
        <v>0</v>
      </c>
      <c r="S933" s="184">
        <v>0</v>
      </c>
      <c r="T933" s="184">
        <v>0</v>
      </c>
      <c r="U933" s="184">
        <v>16400</v>
      </c>
      <c r="V933" s="184"/>
      <c r="W933" s="256" t="s">
        <v>2897</v>
      </c>
      <c r="X933" s="257"/>
      <c r="Y933" s="258" t="s">
        <v>4856</v>
      </c>
      <c r="Z933" s="193" t="s">
        <v>57</v>
      </c>
    </row>
    <row r="934" spans="1:26" x14ac:dyDescent="0.25">
      <c r="A934" s="189">
        <v>41808</v>
      </c>
      <c r="B934" s="189" t="s">
        <v>4482</v>
      </c>
      <c r="C934" s="190" t="s">
        <v>57</v>
      </c>
      <c r="D934" s="253" t="s">
        <v>4843</v>
      </c>
      <c r="E934" s="190"/>
      <c r="F934" s="188"/>
      <c r="G934" s="188"/>
      <c r="H934" s="180" t="s">
        <v>2938</v>
      </c>
      <c r="I934" s="255" t="s">
        <v>4874</v>
      </c>
      <c r="J934" s="194"/>
      <c r="K934" s="180">
        <v>607292</v>
      </c>
      <c r="L934" s="188" t="s">
        <v>4875</v>
      </c>
      <c r="M934" s="194"/>
      <c r="N934" s="197"/>
      <c r="O934" s="275"/>
      <c r="P934" s="180" t="s">
        <v>223</v>
      </c>
      <c r="Q934" s="180" t="s">
        <v>16</v>
      </c>
      <c r="R934" s="184">
        <v>4028.43</v>
      </c>
      <c r="S934" s="184">
        <v>14760</v>
      </c>
      <c r="T934" s="184">
        <v>3328.81</v>
      </c>
      <c r="U934" s="184">
        <v>14758.87</v>
      </c>
      <c r="V934" s="184"/>
      <c r="W934" s="256" t="s">
        <v>2897</v>
      </c>
      <c r="X934" s="257"/>
      <c r="Y934" s="258" t="s">
        <v>4856</v>
      </c>
      <c r="Z934" s="193">
        <v>1.0000765641271994</v>
      </c>
    </row>
    <row r="935" spans="1:26" x14ac:dyDescent="0.25">
      <c r="A935" s="189">
        <v>41809</v>
      </c>
      <c r="B935" s="189" t="s">
        <v>4482</v>
      </c>
      <c r="C935" s="190" t="s">
        <v>57</v>
      </c>
      <c r="D935" s="253" t="s">
        <v>4843</v>
      </c>
      <c r="E935" s="190"/>
      <c r="F935" s="188"/>
      <c r="G935" s="188"/>
      <c r="H935" s="180" t="s">
        <v>2938</v>
      </c>
      <c r="I935" s="255" t="s">
        <v>4876</v>
      </c>
      <c r="J935" s="194"/>
      <c r="K935" s="180">
        <v>729559</v>
      </c>
      <c r="L935" s="188" t="s">
        <v>4877</v>
      </c>
      <c r="M935" s="194"/>
      <c r="N935" s="197"/>
      <c r="O935" s="275"/>
      <c r="P935" s="180" t="s">
        <v>64</v>
      </c>
      <c r="Q935" s="180" t="s">
        <v>12</v>
      </c>
      <c r="R935" s="184">
        <v>27322.01</v>
      </c>
      <c r="S935" s="184">
        <v>0</v>
      </c>
      <c r="T935" s="184">
        <v>22577</v>
      </c>
      <c r="U935" s="184">
        <v>38842.11</v>
      </c>
      <c r="V935" s="184"/>
      <c r="W935" s="256" t="s">
        <v>2897</v>
      </c>
      <c r="X935" s="257"/>
      <c r="Y935" s="258" t="s">
        <v>4856</v>
      </c>
      <c r="Z935" s="193" t="s">
        <v>57</v>
      </c>
    </row>
    <row r="936" spans="1:26" x14ac:dyDescent="0.25">
      <c r="A936" s="189">
        <v>41810</v>
      </c>
      <c r="B936" s="189" t="s">
        <v>4482</v>
      </c>
      <c r="C936" s="190" t="s">
        <v>57</v>
      </c>
      <c r="D936" s="253" t="s">
        <v>4843</v>
      </c>
      <c r="E936" s="190"/>
      <c r="F936" s="188"/>
      <c r="G936" s="188"/>
      <c r="H936" s="180" t="s">
        <v>2938</v>
      </c>
      <c r="I936" s="255" t="s">
        <v>4878</v>
      </c>
      <c r="J936" s="194"/>
      <c r="K936" s="180">
        <v>639074</v>
      </c>
      <c r="L936" s="188" t="s">
        <v>4879</v>
      </c>
      <c r="M936" s="194"/>
      <c r="N936" s="197"/>
      <c r="O936" s="275"/>
      <c r="P936" s="180" t="s">
        <v>106</v>
      </c>
      <c r="Q936" s="180" t="s">
        <v>14</v>
      </c>
      <c r="R936" s="184">
        <v>4254.96</v>
      </c>
      <c r="S936" s="184">
        <v>18970</v>
      </c>
      <c r="T936" s="184">
        <v>3516</v>
      </c>
      <c r="U936" s="184">
        <v>18969.080000000002</v>
      </c>
      <c r="V936" s="184"/>
      <c r="W936" s="256" t="s">
        <v>2897</v>
      </c>
      <c r="X936" s="257"/>
      <c r="Y936" s="258" t="s">
        <v>4856</v>
      </c>
      <c r="Z936" s="193">
        <v>1.0000484999799673</v>
      </c>
    </row>
    <row r="937" spans="1:26" x14ac:dyDescent="0.25">
      <c r="A937" s="189">
        <v>41813</v>
      </c>
      <c r="B937" s="189" t="s">
        <v>4482</v>
      </c>
      <c r="C937" s="190">
        <v>41814</v>
      </c>
      <c r="D937" s="253" t="s">
        <v>4843</v>
      </c>
      <c r="E937" s="190"/>
      <c r="F937" s="188"/>
      <c r="G937" s="188"/>
      <c r="H937" s="180" t="s">
        <v>2921</v>
      </c>
      <c r="I937" s="255" t="s">
        <v>4880</v>
      </c>
      <c r="J937" s="194"/>
      <c r="K937" s="180">
        <v>797092</v>
      </c>
      <c r="L937" s="188" t="s">
        <v>4881</v>
      </c>
      <c r="M937" s="194"/>
      <c r="N937" s="197"/>
      <c r="O937" s="275"/>
      <c r="P937" s="180" t="s">
        <v>79</v>
      </c>
      <c r="Q937" s="180" t="s">
        <v>12</v>
      </c>
      <c r="R937" s="184">
        <v>93906.77</v>
      </c>
      <c r="S937" s="184">
        <v>45590</v>
      </c>
      <c r="T937" s="184">
        <v>77598</v>
      </c>
      <c r="U937" s="184">
        <v>131624.65</v>
      </c>
      <c r="V937" s="184"/>
      <c r="W937" s="256" t="s">
        <v>2897</v>
      </c>
      <c r="X937" s="257"/>
      <c r="Y937" s="258" t="s">
        <v>4856</v>
      </c>
      <c r="Z937" s="193">
        <v>0.34636369403451406</v>
      </c>
    </row>
    <row r="938" spans="1:26" x14ac:dyDescent="0.25">
      <c r="A938" s="189">
        <v>41813</v>
      </c>
      <c r="B938" s="189" t="s">
        <v>4482</v>
      </c>
      <c r="C938" s="190">
        <v>41851</v>
      </c>
      <c r="D938" s="253" t="s">
        <v>4049</v>
      </c>
      <c r="E938" s="190"/>
      <c r="F938" s="188"/>
      <c r="G938" s="188"/>
      <c r="H938" s="180" t="s">
        <v>2921</v>
      </c>
      <c r="I938" s="255" t="s">
        <v>4882</v>
      </c>
      <c r="J938" s="194"/>
      <c r="K938" s="180">
        <v>760409</v>
      </c>
      <c r="L938" s="188" t="s">
        <v>4883</v>
      </c>
      <c r="M938" s="194"/>
      <c r="N938" s="197"/>
      <c r="O938" s="275"/>
      <c r="P938" s="180" t="s">
        <v>67</v>
      </c>
      <c r="Q938" s="180" t="s">
        <v>14</v>
      </c>
      <c r="R938" s="184">
        <v>80295.990000000005</v>
      </c>
      <c r="S938" s="184">
        <v>88330</v>
      </c>
      <c r="T938" s="184">
        <v>66351</v>
      </c>
      <c r="U938" s="184">
        <v>88325.59</v>
      </c>
      <c r="V938" s="184"/>
      <c r="W938" s="256" t="s">
        <v>2897</v>
      </c>
      <c r="X938" s="257"/>
      <c r="Y938" s="258" t="s">
        <v>4856</v>
      </c>
      <c r="Z938" s="193">
        <v>1.0000499289050886</v>
      </c>
    </row>
    <row r="939" spans="1:26" x14ac:dyDescent="0.25">
      <c r="A939" s="189">
        <v>41814</v>
      </c>
      <c r="B939" s="189" t="s">
        <v>4482</v>
      </c>
      <c r="C939" s="190">
        <v>41822</v>
      </c>
      <c r="D939" s="253" t="s">
        <v>4049</v>
      </c>
      <c r="E939" s="190"/>
      <c r="F939" s="188"/>
      <c r="G939" s="188"/>
      <c r="H939" s="180" t="s">
        <v>2894</v>
      </c>
      <c r="I939" s="255" t="s">
        <v>4884</v>
      </c>
      <c r="J939" s="194"/>
      <c r="K939" s="180">
        <v>455510</v>
      </c>
      <c r="L939" s="188" t="s">
        <v>4885</v>
      </c>
      <c r="M939" s="194"/>
      <c r="N939" s="197"/>
      <c r="O939" s="275"/>
      <c r="P939" s="180" t="s">
        <v>106</v>
      </c>
      <c r="Q939" s="180" t="s">
        <v>14</v>
      </c>
      <c r="R939" s="184">
        <v>4910.87</v>
      </c>
      <c r="S939" s="184">
        <v>213840</v>
      </c>
      <c r="T939" s="184">
        <v>4058</v>
      </c>
      <c r="U939" s="184">
        <v>213837.88</v>
      </c>
      <c r="V939" s="184"/>
      <c r="W939" s="256" t="s">
        <v>2897</v>
      </c>
      <c r="X939" s="257"/>
      <c r="Y939" s="258" t="s">
        <v>4856</v>
      </c>
      <c r="Z939" s="193">
        <v>1.0000099140526459</v>
      </c>
    </row>
    <row r="940" spans="1:26" x14ac:dyDescent="0.25">
      <c r="A940" s="189">
        <v>41814</v>
      </c>
      <c r="B940" s="189" t="s">
        <v>4482</v>
      </c>
      <c r="C940" s="190" t="s">
        <v>3127</v>
      </c>
      <c r="D940" s="253" t="s">
        <v>3127</v>
      </c>
      <c r="E940" s="190"/>
      <c r="F940" s="188"/>
      <c r="G940" s="188"/>
      <c r="H940" s="180" t="s">
        <v>2921</v>
      </c>
      <c r="I940" s="255" t="s">
        <v>4886</v>
      </c>
      <c r="J940" s="194"/>
      <c r="K940" s="180">
        <v>650803</v>
      </c>
      <c r="L940" s="188" t="s">
        <v>4887</v>
      </c>
      <c r="M940" s="194"/>
      <c r="N940" s="197"/>
      <c r="O940" s="275"/>
      <c r="P940" s="180" t="s">
        <v>79</v>
      </c>
      <c r="Q940" s="180" t="s">
        <v>12</v>
      </c>
      <c r="R940" s="184">
        <v>4840.68</v>
      </c>
      <c r="S940" s="184">
        <v>27740</v>
      </c>
      <c r="T940" s="184">
        <v>4000</v>
      </c>
      <c r="U940" s="184">
        <v>142183.62</v>
      </c>
      <c r="V940" s="184"/>
      <c r="W940" s="256" t="s">
        <v>2903</v>
      </c>
      <c r="X940" s="257"/>
      <c r="Y940" s="258" t="s">
        <v>4856</v>
      </c>
      <c r="Z940" s="193">
        <v>0.19509982936149747</v>
      </c>
    </row>
    <row r="941" spans="1:26" x14ac:dyDescent="0.25">
      <c r="A941" s="189">
        <v>41814</v>
      </c>
      <c r="B941" s="189" t="s">
        <v>4482</v>
      </c>
      <c r="C941" s="190" t="s">
        <v>57</v>
      </c>
      <c r="D941" s="253" t="s">
        <v>4843</v>
      </c>
      <c r="E941" s="190"/>
      <c r="F941" s="188"/>
      <c r="G941" s="188"/>
      <c r="H941" s="180" t="s">
        <v>2938</v>
      </c>
      <c r="I941" s="255" t="s">
        <v>4888</v>
      </c>
      <c r="J941" s="194"/>
      <c r="K941" s="180">
        <v>446014</v>
      </c>
      <c r="L941" s="188" t="s">
        <v>4889</v>
      </c>
      <c r="M941" s="194"/>
      <c r="N941" s="197"/>
      <c r="O941" s="275"/>
      <c r="P941" s="180" t="s">
        <v>3472</v>
      </c>
      <c r="Q941" s="180" t="s">
        <v>15</v>
      </c>
      <c r="R941" s="184">
        <v>38667.51</v>
      </c>
      <c r="S941" s="184">
        <v>42530</v>
      </c>
      <c r="T941" s="184">
        <v>33063</v>
      </c>
      <c r="U941" s="184">
        <v>42534.26</v>
      </c>
      <c r="V941" s="184"/>
      <c r="W941" s="256" t="s">
        <v>2897</v>
      </c>
      <c r="X941" s="257"/>
      <c r="Y941" s="258" t="s">
        <v>4856</v>
      </c>
      <c r="Z941" s="193">
        <v>0.99989984544223875</v>
      </c>
    </row>
    <row r="942" spans="1:26" x14ac:dyDescent="0.25">
      <c r="A942" s="189">
        <v>41814</v>
      </c>
      <c r="B942" s="189" t="s">
        <v>4482</v>
      </c>
      <c r="C942" s="190" t="s">
        <v>57</v>
      </c>
      <c r="D942" s="253" t="s">
        <v>4843</v>
      </c>
      <c r="E942" s="190"/>
      <c r="F942" s="188"/>
      <c r="G942" s="188"/>
      <c r="H942" s="180" t="s">
        <v>2938</v>
      </c>
      <c r="I942" s="255" t="s">
        <v>4890</v>
      </c>
      <c r="J942" s="194"/>
      <c r="K942" s="180">
        <v>799733</v>
      </c>
      <c r="L942" s="188" t="s">
        <v>4891</v>
      </c>
      <c r="M942" s="194"/>
      <c r="N942" s="197"/>
      <c r="O942" s="275"/>
      <c r="P942" s="180" t="s">
        <v>67</v>
      </c>
      <c r="Q942" s="180" t="s">
        <v>14</v>
      </c>
      <c r="R942" s="184">
        <v>7242.87</v>
      </c>
      <c r="S942" s="184">
        <v>7970</v>
      </c>
      <c r="T942" s="184">
        <v>5985</v>
      </c>
      <c r="U942" s="184">
        <v>7967.15</v>
      </c>
      <c r="V942" s="184"/>
      <c r="W942" s="256" t="s">
        <v>2897</v>
      </c>
      <c r="X942" s="257"/>
      <c r="Y942" s="258" t="s">
        <v>4856</v>
      </c>
      <c r="Z942" s="193">
        <v>1.000357718883164</v>
      </c>
    </row>
    <row r="943" spans="1:26" x14ac:dyDescent="0.25">
      <c r="A943" s="189">
        <v>41815</v>
      </c>
      <c r="B943" s="189" t="s">
        <v>4482</v>
      </c>
      <c r="C943" s="190">
        <v>41822</v>
      </c>
      <c r="D943" s="253" t="s">
        <v>4049</v>
      </c>
      <c r="E943" s="190"/>
      <c r="F943" s="188"/>
      <c r="G943" s="188"/>
      <c r="H943" s="180" t="s">
        <v>2921</v>
      </c>
      <c r="I943" s="255" t="s">
        <v>4892</v>
      </c>
      <c r="J943" s="194"/>
      <c r="K943" s="180">
        <v>755928</v>
      </c>
      <c r="L943" s="188" t="s">
        <v>4893</v>
      </c>
      <c r="M943" s="194"/>
      <c r="N943" s="197"/>
      <c r="O943" s="275"/>
      <c r="P943" s="180" t="s">
        <v>133</v>
      </c>
      <c r="Q943" s="180" t="s">
        <v>13</v>
      </c>
      <c r="R943" s="184">
        <v>52873.86</v>
      </c>
      <c r="S943" s="184">
        <v>0</v>
      </c>
      <c r="T943" s="184">
        <v>43691.27</v>
      </c>
      <c r="U943" s="184">
        <v>66949.149999999994</v>
      </c>
      <c r="V943" s="184"/>
      <c r="W943" s="256" t="s">
        <v>2897</v>
      </c>
      <c r="X943" s="257"/>
      <c r="Y943" s="258" t="s">
        <v>4856</v>
      </c>
      <c r="Z943" s="193" t="s">
        <v>57</v>
      </c>
    </row>
    <row r="944" spans="1:26" x14ac:dyDescent="0.25">
      <c r="A944" s="189">
        <v>41815</v>
      </c>
      <c r="B944" s="189" t="s">
        <v>4482</v>
      </c>
      <c r="C944" s="190" t="s">
        <v>57</v>
      </c>
      <c r="D944" s="253" t="s">
        <v>4843</v>
      </c>
      <c r="E944" s="190"/>
      <c r="F944" s="188"/>
      <c r="G944" s="188"/>
      <c r="H944" s="180" t="s">
        <v>2938</v>
      </c>
      <c r="I944" s="255" t="s">
        <v>4894</v>
      </c>
      <c r="J944" s="194"/>
      <c r="K944" s="180">
        <v>800707</v>
      </c>
      <c r="L944" s="188" t="s">
        <v>4895</v>
      </c>
      <c r="M944" s="194"/>
      <c r="N944" s="197"/>
      <c r="O944" s="275"/>
      <c r="P944" s="180" t="s">
        <v>129</v>
      </c>
      <c r="Q944" s="180" t="s">
        <v>13</v>
      </c>
      <c r="R944" s="184">
        <v>10342.11</v>
      </c>
      <c r="S944" s="184">
        <v>0</v>
      </c>
      <c r="T944" s="184">
        <v>8546</v>
      </c>
      <c r="U944" s="184">
        <v>11376.32</v>
      </c>
      <c r="V944" s="184"/>
      <c r="W944" s="256" t="s">
        <v>2897</v>
      </c>
      <c r="X944" s="257"/>
      <c r="Y944" s="258" t="s">
        <v>4856</v>
      </c>
      <c r="Z944" s="193" t="s">
        <v>57</v>
      </c>
    </row>
    <row r="945" spans="1:26" x14ac:dyDescent="0.25">
      <c r="A945" s="189">
        <v>41816</v>
      </c>
      <c r="B945" s="189" t="s">
        <v>4482</v>
      </c>
      <c r="C945" s="190" t="s">
        <v>57</v>
      </c>
      <c r="D945" s="253" t="s">
        <v>4843</v>
      </c>
      <c r="E945" s="190"/>
      <c r="F945" s="188"/>
      <c r="G945" s="188"/>
      <c r="H945" s="180" t="s">
        <v>2938</v>
      </c>
      <c r="I945" s="255" t="s">
        <v>4896</v>
      </c>
      <c r="J945" s="194"/>
      <c r="K945" s="180">
        <v>737254</v>
      </c>
      <c r="L945" s="188" t="s">
        <v>4897</v>
      </c>
      <c r="M945" s="194"/>
      <c r="N945" s="197"/>
      <c r="O945" s="275"/>
      <c r="P945" s="180" t="s">
        <v>106</v>
      </c>
      <c r="Q945" s="180" t="s">
        <v>14</v>
      </c>
      <c r="R945" s="184">
        <v>19025.080000000002</v>
      </c>
      <c r="S945" s="184">
        <v>20930</v>
      </c>
      <c r="T945" s="184">
        <v>15721</v>
      </c>
      <c r="U945" s="184">
        <v>20927.59</v>
      </c>
      <c r="V945" s="184"/>
      <c r="W945" s="256" t="s">
        <v>2897</v>
      </c>
      <c r="X945" s="257"/>
      <c r="Y945" s="258" t="s">
        <v>4856</v>
      </c>
      <c r="Z945" s="193">
        <v>1.0001151589839059</v>
      </c>
    </row>
    <row r="946" spans="1:26" x14ac:dyDescent="0.25">
      <c r="A946" s="189">
        <v>41816</v>
      </c>
      <c r="B946" s="189" t="s">
        <v>4482</v>
      </c>
      <c r="C946" s="190" t="s">
        <v>57</v>
      </c>
      <c r="D946" s="253" t="s">
        <v>4843</v>
      </c>
      <c r="E946" s="190"/>
      <c r="F946" s="188"/>
      <c r="G946" s="188"/>
      <c r="H946" s="180" t="s">
        <v>2938</v>
      </c>
      <c r="I946" s="255" t="s">
        <v>4898</v>
      </c>
      <c r="J946" s="194"/>
      <c r="K946" s="180">
        <v>788112</v>
      </c>
      <c r="L946" s="188" t="s">
        <v>4899</v>
      </c>
      <c r="M946" s="194"/>
      <c r="N946" s="197"/>
      <c r="O946" s="275"/>
      <c r="P946" s="180" t="s">
        <v>106</v>
      </c>
      <c r="Q946" s="180" t="s">
        <v>14</v>
      </c>
      <c r="R946" s="184">
        <v>6012.12</v>
      </c>
      <c r="S946" s="184">
        <v>0</v>
      </c>
      <c r="T946" s="184">
        <v>4968</v>
      </c>
      <c r="U946" s="184">
        <v>6613.34</v>
      </c>
      <c r="V946" s="184"/>
      <c r="W946" s="256" t="s">
        <v>2897</v>
      </c>
      <c r="X946" s="257"/>
      <c r="Y946" s="258" t="s">
        <v>4856</v>
      </c>
      <c r="Z946" s="193" t="s">
        <v>57</v>
      </c>
    </row>
    <row r="947" spans="1:26" x14ac:dyDescent="0.25">
      <c r="A947" s="189">
        <v>41817</v>
      </c>
      <c r="B947" s="189" t="s">
        <v>4482</v>
      </c>
      <c r="C947" s="190">
        <v>41822</v>
      </c>
      <c r="D947" s="253" t="s">
        <v>4049</v>
      </c>
      <c r="E947" s="190"/>
      <c r="F947" s="188"/>
      <c r="G947" s="188"/>
      <c r="H947" s="180" t="s">
        <v>2921</v>
      </c>
      <c r="I947" s="255" t="s">
        <v>4900</v>
      </c>
      <c r="J947" s="194"/>
      <c r="K947" s="180">
        <v>659271</v>
      </c>
      <c r="L947" s="188" t="s">
        <v>4901</v>
      </c>
      <c r="M947" s="194"/>
      <c r="N947" s="197"/>
      <c r="O947" s="275"/>
      <c r="P947" s="180" t="s">
        <v>64</v>
      </c>
      <c r="Q947" s="180" t="s">
        <v>12</v>
      </c>
      <c r="R947" s="184">
        <v>63843.73</v>
      </c>
      <c r="S947" s="184">
        <v>2320</v>
      </c>
      <c r="T947" s="184">
        <v>52756</v>
      </c>
      <c r="U947" s="184">
        <v>79016</v>
      </c>
      <c r="V947" s="184"/>
      <c r="W947" s="256" t="s">
        <v>2897</v>
      </c>
      <c r="X947" s="257"/>
      <c r="Y947" s="258" t="s">
        <v>4856</v>
      </c>
      <c r="Z947" s="193">
        <v>2.9361142047180318E-2</v>
      </c>
    </row>
    <row r="948" spans="1:26" x14ac:dyDescent="0.25">
      <c r="A948" s="189">
        <v>41817</v>
      </c>
      <c r="B948" s="189" t="s">
        <v>4482</v>
      </c>
      <c r="C948" s="190">
        <v>41822</v>
      </c>
      <c r="D948" s="253" t="s">
        <v>4049</v>
      </c>
      <c r="E948" s="190"/>
      <c r="F948" s="188"/>
      <c r="G948" s="188"/>
      <c r="H948" s="180" t="s">
        <v>2921</v>
      </c>
      <c r="I948" s="255" t="s">
        <v>4902</v>
      </c>
      <c r="J948" s="194"/>
      <c r="K948" s="180">
        <v>288674</v>
      </c>
      <c r="L948" s="188" t="s">
        <v>4903</v>
      </c>
      <c r="M948" s="194"/>
      <c r="N948" s="197"/>
      <c r="O948" s="275"/>
      <c r="P948" s="180" t="s">
        <v>223</v>
      </c>
      <c r="Q948" s="180" t="s">
        <v>16</v>
      </c>
      <c r="R948" s="184">
        <v>5004.79</v>
      </c>
      <c r="S948" s="184">
        <v>76190</v>
      </c>
      <c r="T948" s="184">
        <v>4135.6099999999997</v>
      </c>
      <c r="U948" s="184">
        <v>76191.820000000007</v>
      </c>
      <c r="V948" s="184"/>
      <c r="W948" s="256" t="s">
        <v>2897</v>
      </c>
      <c r="X948" s="257"/>
      <c r="Y948" s="258" t="s">
        <v>4856</v>
      </c>
      <c r="Z948" s="193">
        <v>0.99997611292130828</v>
      </c>
    </row>
    <row r="949" spans="1:26" x14ac:dyDescent="0.25">
      <c r="A949" s="189">
        <v>41817</v>
      </c>
      <c r="B949" s="189" t="s">
        <v>4482</v>
      </c>
      <c r="C949" s="190">
        <v>41822</v>
      </c>
      <c r="D949" s="253" t="s">
        <v>4049</v>
      </c>
      <c r="E949" s="190"/>
      <c r="F949" s="188"/>
      <c r="G949" s="188"/>
      <c r="H949" s="180" t="s">
        <v>2921</v>
      </c>
      <c r="I949" s="255" t="s">
        <v>4904</v>
      </c>
      <c r="J949" s="194"/>
      <c r="K949" s="180">
        <v>393631</v>
      </c>
      <c r="L949" s="188" t="s">
        <v>4905</v>
      </c>
      <c r="M949" s="194"/>
      <c r="N949" s="197"/>
      <c r="O949" s="275"/>
      <c r="P949" s="180" t="s">
        <v>67</v>
      </c>
      <c r="Q949" s="180" t="s">
        <v>14</v>
      </c>
      <c r="R949" s="184">
        <v>5452.72</v>
      </c>
      <c r="S949" s="184">
        <v>70870</v>
      </c>
      <c r="T949" s="184">
        <v>4505.75</v>
      </c>
      <c r="U949" s="184">
        <v>73963.41</v>
      </c>
      <c r="V949" s="184"/>
      <c r="W949" s="256" t="s">
        <v>2897</v>
      </c>
      <c r="X949" s="257"/>
      <c r="Y949" s="258" t="s">
        <v>4856</v>
      </c>
      <c r="Z949" s="193">
        <v>0.95817648212812245</v>
      </c>
    </row>
    <row r="950" spans="1:26" x14ac:dyDescent="0.25">
      <c r="A950" s="189">
        <v>41817</v>
      </c>
      <c r="B950" s="189" t="s">
        <v>4482</v>
      </c>
      <c r="C950" s="190" t="s">
        <v>57</v>
      </c>
      <c r="D950" s="253" t="s">
        <v>4843</v>
      </c>
      <c r="E950" s="190"/>
      <c r="F950" s="188"/>
      <c r="G950" s="188"/>
      <c r="H950" s="180" t="s">
        <v>2938</v>
      </c>
      <c r="I950" s="255" t="s">
        <v>4906</v>
      </c>
      <c r="J950" s="194"/>
      <c r="K950" s="180">
        <v>793874</v>
      </c>
      <c r="L950" s="188" t="s">
        <v>4907</v>
      </c>
      <c r="M950" s="194"/>
      <c r="N950" s="197"/>
      <c r="O950" s="275"/>
      <c r="P950" s="180" t="s">
        <v>129</v>
      </c>
      <c r="Q950" s="180" t="s">
        <v>13</v>
      </c>
      <c r="R950" s="184">
        <v>13613.2</v>
      </c>
      <c r="S950" s="184">
        <v>6840</v>
      </c>
      <c r="T950" s="184">
        <v>11249</v>
      </c>
      <c r="U950" s="184">
        <v>14974.52</v>
      </c>
      <c r="V950" s="184"/>
      <c r="W950" s="256" t="s">
        <v>2897</v>
      </c>
      <c r="X950" s="257"/>
      <c r="Y950" s="258" t="s">
        <v>4856</v>
      </c>
      <c r="Z950" s="193">
        <v>0.45677591001247453</v>
      </c>
    </row>
    <row r="951" spans="1:26" x14ac:dyDescent="0.25">
      <c r="A951" s="189">
        <v>41820</v>
      </c>
      <c r="B951" s="189" t="s">
        <v>4482</v>
      </c>
      <c r="C951" s="190" t="s">
        <v>57</v>
      </c>
      <c r="D951" s="253" t="s">
        <v>4843</v>
      </c>
      <c r="E951" s="190"/>
      <c r="F951" s="188"/>
      <c r="G951" s="188"/>
      <c r="H951" s="180" t="s">
        <v>2938</v>
      </c>
      <c r="I951" s="255" t="s">
        <v>4908</v>
      </c>
      <c r="J951" s="194"/>
      <c r="K951" s="180">
        <v>761079</v>
      </c>
      <c r="L951" s="188" t="s">
        <v>4909</v>
      </c>
      <c r="M951" s="194"/>
      <c r="N951" s="197"/>
      <c r="O951" s="275"/>
      <c r="P951" s="180" t="s">
        <v>60</v>
      </c>
      <c r="Q951" s="180" t="s">
        <v>12</v>
      </c>
      <c r="R951" s="184">
        <v>16165.45</v>
      </c>
      <c r="S951" s="184">
        <v>0</v>
      </c>
      <c r="T951" s="184">
        <v>13358</v>
      </c>
      <c r="U951" s="184">
        <v>17782</v>
      </c>
      <c r="V951" s="184"/>
      <c r="W951" s="256" t="s">
        <v>2897</v>
      </c>
      <c r="X951" s="257"/>
      <c r="Y951" s="258" t="s">
        <v>4856</v>
      </c>
      <c r="Z951" s="193" t="s">
        <v>57</v>
      </c>
    </row>
    <row r="952" spans="1:26" x14ac:dyDescent="0.25">
      <c r="A952" s="189">
        <v>41821</v>
      </c>
      <c r="B952" s="189" t="s">
        <v>4482</v>
      </c>
      <c r="C952" s="190">
        <v>41836</v>
      </c>
      <c r="D952" s="253" t="s">
        <v>4049</v>
      </c>
      <c r="E952" s="190"/>
      <c r="F952" s="188"/>
      <c r="G952" s="188"/>
      <c r="H952" s="180" t="s">
        <v>2894</v>
      </c>
      <c r="I952" s="255" t="s">
        <v>4910</v>
      </c>
      <c r="J952" s="194"/>
      <c r="K952" s="180">
        <v>408993</v>
      </c>
      <c r="L952" s="188" t="s">
        <v>4911</v>
      </c>
      <c r="M952" s="194"/>
      <c r="N952" s="197"/>
      <c r="O952" s="275"/>
      <c r="P952" s="180" t="s">
        <v>129</v>
      </c>
      <c r="Q952" s="180" t="s">
        <v>13</v>
      </c>
      <c r="R952" s="184">
        <v>5866.9</v>
      </c>
      <c r="S952" s="184">
        <v>58830</v>
      </c>
      <c r="T952" s="184">
        <v>4848</v>
      </c>
      <c r="U952" s="184">
        <v>206711.58</v>
      </c>
      <c r="V952" s="184"/>
      <c r="W952" s="256" t="s">
        <v>2897</v>
      </c>
      <c r="X952" s="257"/>
      <c r="Y952" s="258" t="s">
        <v>4912</v>
      </c>
      <c r="Z952" s="193">
        <v>0.28459944043773455</v>
      </c>
    </row>
    <row r="953" spans="1:26" x14ac:dyDescent="0.25">
      <c r="A953" s="189">
        <v>41821</v>
      </c>
      <c r="B953" s="189" t="s">
        <v>4482</v>
      </c>
      <c r="C953" s="190" t="s">
        <v>57</v>
      </c>
      <c r="D953" s="253" t="s">
        <v>4049</v>
      </c>
      <c r="E953" s="190"/>
      <c r="F953" s="188"/>
      <c r="G953" s="188"/>
      <c r="H953" s="180" t="s">
        <v>2938</v>
      </c>
      <c r="I953" s="255" t="s">
        <v>4913</v>
      </c>
      <c r="J953" s="194"/>
      <c r="K953" s="180">
        <v>400524</v>
      </c>
      <c r="L953" s="188" t="s">
        <v>4914</v>
      </c>
      <c r="M953" s="194"/>
      <c r="N953" s="197"/>
      <c r="O953" s="275"/>
      <c r="P953" s="180" t="s">
        <v>223</v>
      </c>
      <c r="Q953" s="180" t="s">
        <v>16</v>
      </c>
      <c r="R953" s="184">
        <v>3877.38</v>
      </c>
      <c r="S953" s="184">
        <v>37880</v>
      </c>
      <c r="T953" s="184">
        <v>3204</v>
      </c>
      <c r="U953" s="184">
        <v>37882.92</v>
      </c>
      <c r="V953" s="184"/>
      <c r="W953" s="256" t="s">
        <v>2897</v>
      </c>
      <c r="X953" s="257"/>
      <c r="Y953" s="258" t="s">
        <v>4912</v>
      </c>
      <c r="Z953" s="193">
        <v>0.99992292040845854</v>
      </c>
    </row>
    <row r="954" spans="1:26" x14ac:dyDescent="0.25">
      <c r="A954" s="189">
        <v>41823</v>
      </c>
      <c r="B954" s="189" t="s">
        <v>4482</v>
      </c>
      <c r="C954" s="190">
        <v>41884</v>
      </c>
      <c r="D954" s="253" t="s">
        <v>4915</v>
      </c>
      <c r="E954" s="190"/>
      <c r="F954" s="188"/>
      <c r="G954" s="188"/>
      <c r="H954" s="180" t="s">
        <v>2921</v>
      </c>
      <c r="I954" s="255" t="s">
        <v>4916</v>
      </c>
      <c r="J954" s="194"/>
      <c r="K954" s="180">
        <v>780327</v>
      </c>
      <c r="L954" s="188" t="s">
        <v>4917</v>
      </c>
      <c r="M954" s="194"/>
      <c r="N954" s="197"/>
      <c r="O954" s="275"/>
      <c r="P954" s="180" t="s">
        <v>79</v>
      </c>
      <c r="Q954" s="180" t="s">
        <v>12</v>
      </c>
      <c r="R954" s="184">
        <v>46068.75</v>
      </c>
      <c r="S954" s="184">
        <v>0</v>
      </c>
      <c r="T954" s="184">
        <v>38068</v>
      </c>
      <c r="U954" s="184">
        <v>84508.33</v>
      </c>
      <c r="V954" s="184"/>
      <c r="W954" s="256" t="s">
        <v>2897</v>
      </c>
      <c r="X954" s="257"/>
      <c r="Y954" s="258" t="s">
        <v>4918</v>
      </c>
      <c r="Z954" s="193" t="s">
        <v>57</v>
      </c>
    </row>
    <row r="955" spans="1:26" x14ac:dyDescent="0.25">
      <c r="A955" s="189">
        <v>41823</v>
      </c>
      <c r="B955" s="189" t="s">
        <v>4482</v>
      </c>
      <c r="C955" s="190" t="s">
        <v>57</v>
      </c>
      <c r="D955" s="253" t="s">
        <v>4049</v>
      </c>
      <c r="E955" s="190"/>
      <c r="F955" s="188"/>
      <c r="G955" s="188"/>
      <c r="H955" s="180" t="s">
        <v>2938</v>
      </c>
      <c r="I955" s="255" t="s">
        <v>4919</v>
      </c>
      <c r="J955" s="194"/>
      <c r="K955" s="180">
        <v>757994</v>
      </c>
      <c r="L955" s="188" t="s">
        <v>4920</v>
      </c>
      <c r="M955" s="194"/>
      <c r="N955" s="197"/>
      <c r="O955" s="275"/>
      <c r="P955" s="180" t="s">
        <v>129</v>
      </c>
      <c r="Q955" s="180" t="s">
        <v>13</v>
      </c>
      <c r="R955" s="184">
        <v>40767</v>
      </c>
      <c r="S955" s="184">
        <v>0</v>
      </c>
      <c r="T955" s="184">
        <v>33687</v>
      </c>
      <c r="U955" s="184">
        <v>44843.7</v>
      </c>
      <c r="V955" s="184"/>
      <c r="W955" s="256" t="s">
        <v>2897</v>
      </c>
      <c r="X955" s="257"/>
      <c r="Y955" s="258" t="s">
        <v>4912</v>
      </c>
      <c r="Z955" s="193" t="s">
        <v>57</v>
      </c>
    </row>
    <row r="956" spans="1:26" x14ac:dyDescent="0.25">
      <c r="A956" s="189">
        <v>41823</v>
      </c>
      <c r="B956" s="189" t="s">
        <v>4482</v>
      </c>
      <c r="C956" s="190" t="s">
        <v>57</v>
      </c>
      <c r="D956" s="253" t="s">
        <v>4049</v>
      </c>
      <c r="E956" s="190"/>
      <c r="F956" s="188"/>
      <c r="G956" s="188"/>
      <c r="H956" s="180" t="s">
        <v>2938</v>
      </c>
      <c r="I956" s="255" t="s">
        <v>4921</v>
      </c>
      <c r="J956" s="194"/>
      <c r="K956" s="180">
        <v>724849</v>
      </c>
      <c r="L956" s="188" t="s">
        <v>4922</v>
      </c>
      <c r="M956" s="194"/>
      <c r="N956" s="197"/>
      <c r="O956" s="275"/>
      <c r="P956" s="180" t="s">
        <v>129</v>
      </c>
      <c r="Q956" s="180" t="s">
        <v>13</v>
      </c>
      <c r="R956" s="184">
        <v>15099.29</v>
      </c>
      <c r="S956" s="184">
        <v>2560</v>
      </c>
      <c r="T956" s="184">
        <v>12477</v>
      </c>
      <c r="U956" s="184">
        <v>16609.22</v>
      </c>
      <c r="V956" s="184"/>
      <c r="W956" s="256" t="s">
        <v>2897</v>
      </c>
      <c r="X956" s="257"/>
      <c r="Y956" s="258" t="s">
        <v>4912</v>
      </c>
      <c r="Z956" s="193">
        <v>0.15413125962567778</v>
      </c>
    </row>
    <row r="957" spans="1:26" x14ac:dyDescent="0.25">
      <c r="A957" s="189">
        <v>41823</v>
      </c>
      <c r="B957" s="189" t="s">
        <v>4482</v>
      </c>
      <c r="C957" s="190" t="s">
        <v>57</v>
      </c>
      <c r="D957" s="253" t="s">
        <v>4049</v>
      </c>
      <c r="E957" s="190">
        <v>41928</v>
      </c>
      <c r="F957" s="188"/>
      <c r="G957" s="188"/>
      <c r="H957" s="180" t="s">
        <v>2938</v>
      </c>
      <c r="I957" s="255" t="s">
        <v>4923</v>
      </c>
      <c r="J957" s="194"/>
      <c r="K957" s="180">
        <v>804731</v>
      </c>
      <c r="L957" s="188" t="s">
        <v>4924</v>
      </c>
      <c r="M957" s="194"/>
      <c r="N957" s="197"/>
      <c r="O957" s="275"/>
      <c r="P957" s="180" t="s">
        <v>106</v>
      </c>
      <c r="Q957" s="180" t="s">
        <v>14</v>
      </c>
      <c r="R957" s="184">
        <v>6574.02</v>
      </c>
      <c r="S957" s="184">
        <v>7230</v>
      </c>
      <c r="T957" s="184">
        <v>5432.31</v>
      </c>
      <c r="U957" s="184">
        <v>7231.42</v>
      </c>
      <c r="V957" s="184">
        <v>9500</v>
      </c>
      <c r="W957" s="256" t="s">
        <v>2897</v>
      </c>
      <c r="X957" s="257"/>
      <c r="Y957" s="258" t="s">
        <v>4912</v>
      </c>
      <c r="Z957" s="193">
        <v>0.99980363469415412</v>
      </c>
    </row>
    <row r="958" spans="1:26" x14ac:dyDescent="0.25">
      <c r="A958" s="189">
        <v>41824</v>
      </c>
      <c r="B958" s="189" t="s">
        <v>4482</v>
      </c>
      <c r="C958" s="190" t="s">
        <v>57</v>
      </c>
      <c r="D958" s="253" t="s">
        <v>4049</v>
      </c>
      <c r="E958" s="190"/>
      <c r="F958" s="188"/>
      <c r="G958" s="188"/>
      <c r="H958" s="180" t="s">
        <v>2938</v>
      </c>
      <c r="I958" s="255" t="s">
        <v>4925</v>
      </c>
      <c r="J958" s="194"/>
      <c r="K958" s="180">
        <v>761094</v>
      </c>
      <c r="L958" s="188" t="s">
        <v>4926</v>
      </c>
      <c r="M958" s="194"/>
      <c r="N958" s="197"/>
      <c r="O958" s="275"/>
      <c r="P958" s="180" t="s">
        <v>106</v>
      </c>
      <c r="Q958" s="180" t="s">
        <v>14</v>
      </c>
      <c r="R958" s="184">
        <v>17737.46</v>
      </c>
      <c r="S958" s="184">
        <v>0</v>
      </c>
      <c r="T958" s="184">
        <v>14657</v>
      </c>
      <c r="U958" s="184">
        <v>19511.21</v>
      </c>
      <c r="V958" s="184"/>
      <c r="W958" s="256" t="s">
        <v>2897</v>
      </c>
      <c r="X958" s="257"/>
      <c r="Y958" s="258" t="s">
        <v>4912</v>
      </c>
      <c r="Z958" s="193" t="s">
        <v>57</v>
      </c>
    </row>
    <row r="959" spans="1:26" x14ac:dyDescent="0.25">
      <c r="A959" s="189">
        <v>41827</v>
      </c>
      <c r="B959" s="189" t="s">
        <v>4482</v>
      </c>
      <c r="C959" s="190" t="s">
        <v>3127</v>
      </c>
      <c r="D959" s="253" t="s">
        <v>3127</v>
      </c>
      <c r="E959" s="190"/>
      <c r="F959" s="188"/>
      <c r="G959" s="188"/>
      <c r="H959" s="180" t="s">
        <v>2921</v>
      </c>
      <c r="I959" s="255" t="s">
        <v>4927</v>
      </c>
      <c r="J959" s="194"/>
      <c r="K959" s="180">
        <v>665670</v>
      </c>
      <c r="L959" s="188" t="s">
        <v>4928</v>
      </c>
      <c r="M959" s="194"/>
      <c r="N959" s="197"/>
      <c r="O959" s="275"/>
      <c r="P959" s="180" t="s">
        <v>64</v>
      </c>
      <c r="Q959" s="180" t="s">
        <v>12</v>
      </c>
      <c r="R959" s="184">
        <v>52661.760000000002</v>
      </c>
      <c r="S959" s="184">
        <v>0</v>
      </c>
      <c r="T959" s="184">
        <v>43516</v>
      </c>
      <c r="U959" s="184">
        <v>66225.23</v>
      </c>
      <c r="V959" s="184"/>
      <c r="W959" s="256" t="s">
        <v>2903</v>
      </c>
      <c r="X959" s="257"/>
      <c r="Y959" s="258" t="s">
        <v>4912</v>
      </c>
      <c r="Z959" s="193" t="s">
        <v>57</v>
      </c>
    </row>
    <row r="960" spans="1:26" x14ac:dyDescent="0.25">
      <c r="A960" s="189">
        <v>41828</v>
      </c>
      <c r="B960" s="189" t="s">
        <v>4482</v>
      </c>
      <c r="C960" s="190">
        <v>41836</v>
      </c>
      <c r="D960" s="253" t="s">
        <v>4049</v>
      </c>
      <c r="E960" s="190"/>
      <c r="F960" s="188"/>
      <c r="G960" s="188"/>
      <c r="H960" s="180" t="s">
        <v>2921</v>
      </c>
      <c r="I960" s="255" t="s">
        <v>4929</v>
      </c>
      <c r="J960" s="194"/>
      <c r="K960" s="180">
        <v>506186</v>
      </c>
      <c r="L960" s="188" t="s">
        <v>4930</v>
      </c>
      <c r="M960" s="194"/>
      <c r="N960" s="197"/>
      <c r="O960" s="275"/>
      <c r="P960" s="180" t="s">
        <v>79</v>
      </c>
      <c r="Q960" s="180" t="s">
        <v>12</v>
      </c>
      <c r="R960" s="184">
        <v>67205.53</v>
      </c>
      <c r="S960" s="184">
        <v>480</v>
      </c>
      <c r="T960" s="184">
        <v>56230</v>
      </c>
      <c r="U960" s="184">
        <v>119844.49</v>
      </c>
      <c r="V960" s="184"/>
      <c r="W960" s="256" t="s">
        <v>2897</v>
      </c>
      <c r="X960" s="257"/>
      <c r="Y960" s="258" t="s">
        <v>4912</v>
      </c>
      <c r="Z960" s="193">
        <v>4.0051903929834405E-3</v>
      </c>
    </row>
    <row r="961" spans="1:26" x14ac:dyDescent="0.25">
      <c r="A961" s="189">
        <v>41828</v>
      </c>
      <c r="B961" s="189" t="s">
        <v>4482</v>
      </c>
      <c r="C961" s="190" t="s">
        <v>57</v>
      </c>
      <c r="D961" s="253" t="s">
        <v>4049</v>
      </c>
      <c r="E961" s="190"/>
      <c r="F961" s="188"/>
      <c r="G961" s="188"/>
      <c r="H961" s="180" t="s">
        <v>2938</v>
      </c>
      <c r="I961" s="255" t="s">
        <v>4931</v>
      </c>
      <c r="J961" s="194"/>
      <c r="K961" s="180">
        <v>715937</v>
      </c>
      <c r="L961" s="188" t="s">
        <v>4932</v>
      </c>
      <c r="M961" s="194"/>
      <c r="N961" s="197"/>
      <c r="O961" s="275"/>
      <c r="P961" s="180" t="s">
        <v>235</v>
      </c>
      <c r="Q961" s="180" t="s">
        <v>12</v>
      </c>
      <c r="R961" s="184">
        <v>20946.830000000002</v>
      </c>
      <c r="S961" s="184">
        <v>2440</v>
      </c>
      <c r="T961" s="184">
        <v>17309</v>
      </c>
      <c r="U961" s="184">
        <v>23041.52</v>
      </c>
      <c r="V961" s="184"/>
      <c r="W961" s="256" t="s">
        <v>2897</v>
      </c>
      <c r="X961" s="257"/>
      <c r="Y961" s="258" t="s">
        <v>4912</v>
      </c>
      <c r="Z961" s="193">
        <v>0.10589579159708214</v>
      </c>
    </row>
    <row r="962" spans="1:26" x14ac:dyDescent="0.25">
      <c r="A962" s="189">
        <v>41830</v>
      </c>
      <c r="B962" s="189" t="s">
        <v>4482</v>
      </c>
      <c r="C962" s="190" t="s">
        <v>57</v>
      </c>
      <c r="D962" s="253" t="s">
        <v>4049</v>
      </c>
      <c r="E962" s="190"/>
      <c r="F962" s="188"/>
      <c r="G962" s="188"/>
      <c r="H962" s="180" t="s">
        <v>2938</v>
      </c>
      <c r="I962" s="255" t="s">
        <v>4933</v>
      </c>
      <c r="J962" s="194"/>
      <c r="K962" s="180">
        <v>804529</v>
      </c>
      <c r="L962" s="188" t="s">
        <v>4934</v>
      </c>
      <c r="M962" s="194"/>
      <c r="N962" s="197"/>
      <c r="O962" s="275"/>
      <c r="P962" s="180" t="s">
        <v>106</v>
      </c>
      <c r="Q962" s="180" t="s">
        <v>14</v>
      </c>
      <c r="R962" s="184">
        <v>17613.52</v>
      </c>
      <c r="S962" s="184">
        <v>18580</v>
      </c>
      <c r="T962" s="184">
        <v>14737</v>
      </c>
      <c r="U962" s="184">
        <v>19374.87</v>
      </c>
      <c r="V962" s="184"/>
      <c r="W962" s="256" t="s">
        <v>2897</v>
      </c>
      <c r="X962" s="257"/>
      <c r="Y962" s="258" t="s">
        <v>4912</v>
      </c>
      <c r="Z962" s="193">
        <v>0.95897417634286064</v>
      </c>
    </row>
    <row r="963" spans="1:26" x14ac:dyDescent="0.25">
      <c r="A963" s="189">
        <v>41830</v>
      </c>
      <c r="B963" s="189" t="s">
        <v>4482</v>
      </c>
      <c r="C963" s="190" t="s">
        <v>57</v>
      </c>
      <c r="D963" s="253" t="s">
        <v>4049</v>
      </c>
      <c r="E963" s="190"/>
      <c r="F963" s="188"/>
      <c r="G963" s="188"/>
      <c r="H963" s="180" t="s">
        <v>2938</v>
      </c>
      <c r="I963" s="255" t="s">
        <v>4935</v>
      </c>
      <c r="J963" s="194"/>
      <c r="K963" s="180">
        <v>724847</v>
      </c>
      <c r="L963" s="188" t="s">
        <v>4936</v>
      </c>
      <c r="M963" s="194"/>
      <c r="N963" s="197"/>
      <c r="O963" s="275"/>
      <c r="P963" s="180" t="s">
        <v>129</v>
      </c>
      <c r="Q963" s="180" t="s">
        <v>13</v>
      </c>
      <c r="R963" s="184">
        <v>15225.53</v>
      </c>
      <c r="S963" s="184">
        <v>2870</v>
      </c>
      <c r="T963" s="184">
        <v>12739</v>
      </c>
      <c r="U963" s="184">
        <v>16748.080000000002</v>
      </c>
      <c r="V963" s="184"/>
      <c r="W963" s="256" t="s">
        <v>2897</v>
      </c>
      <c r="X963" s="257"/>
      <c r="Y963" s="258" t="s">
        <v>4912</v>
      </c>
      <c r="Z963" s="193">
        <v>0.17136292637723247</v>
      </c>
    </row>
    <row r="964" spans="1:26" x14ac:dyDescent="0.25">
      <c r="A964" s="189">
        <v>41830</v>
      </c>
      <c r="B964" s="189" t="s">
        <v>4482</v>
      </c>
      <c r="C964" s="190" t="s">
        <v>57</v>
      </c>
      <c r="D964" s="253" t="s">
        <v>4049</v>
      </c>
      <c r="E964" s="190"/>
      <c r="F964" s="188"/>
      <c r="G964" s="188"/>
      <c r="H964" s="180" t="s">
        <v>2938</v>
      </c>
      <c r="I964" s="255" t="s">
        <v>4937</v>
      </c>
      <c r="J964" s="194"/>
      <c r="K964" s="180">
        <v>660507</v>
      </c>
      <c r="L964" s="188" t="s">
        <v>4938</v>
      </c>
      <c r="M964" s="194"/>
      <c r="N964" s="197"/>
      <c r="O964" s="275"/>
      <c r="P964" s="180" t="s">
        <v>235</v>
      </c>
      <c r="Q964" s="180" t="s">
        <v>12</v>
      </c>
      <c r="R964" s="184">
        <v>11944.38</v>
      </c>
      <c r="S964" s="184">
        <v>11650</v>
      </c>
      <c r="T964" s="184">
        <v>9870</v>
      </c>
      <c r="U964" s="184">
        <v>13138.82</v>
      </c>
      <c r="V964" s="184"/>
      <c r="W964" s="256" t="s">
        <v>2897</v>
      </c>
      <c r="X964" s="257"/>
      <c r="Y964" s="258" t="s">
        <v>4912</v>
      </c>
      <c r="Z964" s="193">
        <v>0.88668541010532154</v>
      </c>
    </row>
    <row r="965" spans="1:26" x14ac:dyDescent="0.25">
      <c r="A965" s="189">
        <v>41834</v>
      </c>
      <c r="B965" s="189" t="s">
        <v>4482</v>
      </c>
      <c r="C965" s="190" t="s">
        <v>57</v>
      </c>
      <c r="D965" s="253" t="s">
        <v>4049</v>
      </c>
      <c r="E965" s="190"/>
      <c r="F965" s="188"/>
      <c r="G965" s="188"/>
      <c r="H965" s="180" t="s">
        <v>2938</v>
      </c>
      <c r="I965" s="255" t="s">
        <v>4939</v>
      </c>
      <c r="J965" s="194"/>
      <c r="K965" s="180">
        <v>244690</v>
      </c>
      <c r="L965" s="188" t="s">
        <v>4940</v>
      </c>
      <c r="M965" s="194"/>
      <c r="N965" s="197"/>
      <c r="O965" s="275"/>
      <c r="P965" s="180" t="s">
        <v>235</v>
      </c>
      <c r="Q965" s="180" t="s">
        <v>12</v>
      </c>
      <c r="R965" s="184">
        <v>24463.15</v>
      </c>
      <c r="S965" s="184">
        <v>0</v>
      </c>
      <c r="T965" s="184">
        <v>20468</v>
      </c>
      <c r="U965" s="184">
        <v>26909.46</v>
      </c>
      <c r="V965" s="184"/>
      <c r="W965" s="256" t="s">
        <v>2897</v>
      </c>
      <c r="X965" s="257"/>
      <c r="Y965" s="258" t="s">
        <v>4912</v>
      </c>
      <c r="Z965" s="193" t="s">
        <v>57</v>
      </c>
    </row>
    <row r="966" spans="1:26" x14ac:dyDescent="0.25">
      <c r="A966" s="189">
        <v>41835</v>
      </c>
      <c r="B966" s="189" t="s">
        <v>4482</v>
      </c>
      <c r="C966" s="190">
        <v>41841</v>
      </c>
      <c r="D966" s="253" t="s">
        <v>4049</v>
      </c>
      <c r="E966" s="190"/>
      <c r="F966" s="188"/>
      <c r="G966" s="188"/>
      <c r="H966" s="180" t="s">
        <v>2921</v>
      </c>
      <c r="I966" s="255" t="s">
        <v>4941</v>
      </c>
      <c r="J966" s="194"/>
      <c r="K966" s="180">
        <v>612058</v>
      </c>
      <c r="L966" s="188" t="s">
        <v>4942</v>
      </c>
      <c r="M966" s="194"/>
      <c r="N966" s="197"/>
      <c r="O966" s="275"/>
      <c r="P966" s="180" t="s">
        <v>129</v>
      </c>
      <c r="Q966" s="180" t="s">
        <v>13</v>
      </c>
      <c r="R966" s="184">
        <v>162376.98000000001</v>
      </c>
      <c r="S966" s="184">
        <v>0</v>
      </c>
      <c r="T966" s="184">
        <v>134177</v>
      </c>
      <c r="U966" s="184">
        <v>187402.58</v>
      </c>
      <c r="V966" s="184"/>
      <c r="W966" s="256" t="s">
        <v>2897</v>
      </c>
      <c r="X966" s="257"/>
      <c r="Y966" s="258" t="s">
        <v>4912</v>
      </c>
      <c r="Z966" s="193" t="s">
        <v>57</v>
      </c>
    </row>
    <row r="967" spans="1:26" x14ac:dyDescent="0.25">
      <c r="A967" s="189">
        <v>41835</v>
      </c>
      <c r="B967" s="189" t="s">
        <v>4482</v>
      </c>
      <c r="C967" s="190" t="s">
        <v>57</v>
      </c>
      <c r="D967" s="253" t="s">
        <v>4049</v>
      </c>
      <c r="E967" s="190"/>
      <c r="F967" s="188"/>
      <c r="G967" s="188"/>
      <c r="H967" s="180" t="s">
        <v>2938</v>
      </c>
      <c r="I967" s="255" t="s">
        <v>4943</v>
      </c>
      <c r="J967" s="194"/>
      <c r="K967" s="180">
        <v>804711</v>
      </c>
      <c r="L967" s="188" t="s">
        <v>4944</v>
      </c>
      <c r="M967" s="194"/>
      <c r="N967" s="197"/>
      <c r="O967" s="275"/>
      <c r="P967" s="180" t="s">
        <v>129</v>
      </c>
      <c r="Q967" s="180" t="s">
        <v>13</v>
      </c>
      <c r="R967" s="184">
        <v>11071.04</v>
      </c>
      <c r="S967" s="184">
        <v>6300</v>
      </c>
      <c r="T967" s="184">
        <v>9263</v>
      </c>
      <c r="U967" s="184">
        <v>12178.15</v>
      </c>
      <c r="V967" s="184"/>
      <c r="W967" s="256" t="s">
        <v>2897</v>
      </c>
      <c r="X967" s="257"/>
      <c r="Y967" s="258" t="s">
        <v>4912</v>
      </c>
      <c r="Z967" s="193">
        <v>0.51731995418023269</v>
      </c>
    </row>
    <row r="968" spans="1:26" x14ac:dyDescent="0.25">
      <c r="A968" s="189">
        <v>41836</v>
      </c>
      <c r="B968" s="189" t="s">
        <v>4482</v>
      </c>
      <c r="C968" s="190">
        <v>41841</v>
      </c>
      <c r="D968" s="253" t="s">
        <v>4049</v>
      </c>
      <c r="E968" s="190" t="s">
        <v>4945</v>
      </c>
      <c r="F968" s="188"/>
      <c r="G968" s="188"/>
      <c r="H968" s="180" t="s">
        <v>4526</v>
      </c>
      <c r="I968" s="255" t="s">
        <v>4946</v>
      </c>
      <c r="J968" s="194"/>
      <c r="K968" s="180"/>
      <c r="L968" s="188" t="s">
        <v>4947</v>
      </c>
      <c r="M968" s="194"/>
      <c r="N968" s="197"/>
      <c r="O968" s="275"/>
      <c r="P968" s="180" t="s">
        <v>67</v>
      </c>
      <c r="Q968" s="180" t="s">
        <v>14</v>
      </c>
      <c r="R968" s="184">
        <v>181818.36</v>
      </c>
      <c r="S968" s="184">
        <v>200000</v>
      </c>
      <c r="T968" s="184">
        <v>150242</v>
      </c>
      <c r="U968" s="184">
        <v>200000</v>
      </c>
      <c r="V968" s="184">
        <v>340000</v>
      </c>
      <c r="W968" s="256" t="s">
        <v>2897</v>
      </c>
      <c r="X968" s="257"/>
      <c r="Y968" s="258" t="s">
        <v>4912</v>
      </c>
      <c r="Z968" s="193">
        <v>1</v>
      </c>
    </row>
    <row r="969" spans="1:26" x14ac:dyDescent="0.25">
      <c r="A969" s="189">
        <v>41836</v>
      </c>
      <c r="B969" s="189" t="s">
        <v>4482</v>
      </c>
      <c r="C969" s="190">
        <v>41743</v>
      </c>
      <c r="D969" s="253" t="s">
        <v>4634</v>
      </c>
      <c r="E969" s="190">
        <v>41927</v>
      </c>
      <c r="F969" s="188"/>
      <c r="G969" s="188"/>
      <c r="H969" s="180" t="s">
        <v>2938</v>
      </c>
      <c r="I969" s="255" t="s">
        <v>4948</v>
      </c>
      <c r="J969" s="194"/>
      <c r="K969" s="180">
        <v>747436</v>
      </c>
      <c r="L969" s="188" t="s">
        <v>4949</v>
      </c>
      <c r="M969" s="194"/>
      <c r="N969" s="197"/>
      <c r="O969" s="275"/>
      <c r="P969" s="180" t="s">
        <v>133</v>
      </c>
      <c r="Q969" s="180" t="s">
        <v>13</v>
      </c>
      <c r="R969" s="184">
        <v>38856.14</v>
      </c>
      <c r="S969" s="184"/>
      <c r="T969" s="184">
        <v>32108</v>
      </c>
      <c r="U969" s="184">
        <v>47701.55</v>
      </c>
      <c r="V969" s="184">
        <v>47898.55</v>
      </c>
      <c r="W969" s="256" t="s">
        <v>2897</v>
      </c>
      <c r="X969" s="257"/>
      <c r="Y969" s="258" t="s">
        <v>4912</v>
      </c>
      <c r="Z969" s="193" t="s">
        <v>536</v>
      </c>
    </row>
    <row r="970" spans="1:26" x14ac:dyDescent="0.25">
      <c r="A970" s="189">
        <v>41837</v>
      </c>
      <c r="B970" s="189" t="s">
        <v>4482</v>
      </c>
      <c r="C970" s="190">
        <v>41843</v>
      </c>
      <c r="D970" s="253" t="s">
        <v>4049</v>
      </c>
      <c r="E970" s="190">
        <v>41912</v>
      </c>
      <c r="F970" s="188"/>
      <c r="G970" s="188"/>
      <c r="H970" s="180" t="s">
        <v>2921</v>
      </c>
      <c r="I970" s="255" t="s">
        <v>4950</v>
      </c>
      <c r="J970" s="194"/>
      <c r="K970" s="180">
        <v>607232</v>
      </c>
      <c r="L970" s="188" t="s">
        <v>4951</v>
      </c>
      <c r="M970" s="194"/>
      <c r="N970" s="197"/>
      <c r="O970" s="275"/>
      <c r="P970" s="180" t="s">
        <v>133</v>
      </c>
      <c r="Q970" s="180" t="s">
        <v>13</v>
      </c>
      <c r="R970" s="184">
        <v>54607.040000000001</v>
      </c>
      <c r="S970" s="184">
        <v>0</v>
      </c>
      <c r="T970" s="184">
        <v>45689</v>
      </c>
      <c r="U970" s="184">
        <v>65224.54</v>
      </c>
      <c r="V970" s="184"/>
      <c r="W970" s="256" t="s">
        <v>2897</v>
      </c>
      <c r="X970" s="257"/>
      <c r="Y970" s="258" t="s">
        <v>4912</v>
      </c>
      <c r="Z970" s="193" t="s">
        <v>57</v>
      </c>
    </row>
    <row r="971" spans="1:26" x14ac:dyDescent="0.25">
      <c r="A971" s="189">
        <v>41837</v>
      </c>
      <c r="B971" s="189" t="s">
        <v>4482</v>
      </c>
      <c r="C971" s="190" t="s">
        <v>57</v>
      </c>
      <c r="D971" s="253" t="s">
        <v>4049</v>
      </c>
      <c r="E971" s="190"/>
      <c r="F971" s="188"/>
      <c r="G971" s="188"/>
      <c r="H971" s="180" t="s">
        <v>2938</v>
      </c>
      <c r="I971" s="255" t="s">
        <v>4952</v>
      </c>
      <c r="J971" s="194"/>
      <c r="K971" s="180">
        <v>802527</v>
      </c>
      <c r="L971" s="188" t="s">
        <v>4953</v>
      </c>
      <c r="M971" s="194"/>
      <c r="N971" s="197"/>
      <c r="O971" s="275"/>
      <c r="P971" s="180" t="s">
        <v>129</v>
      </c>
      <c r="Q971" s="180" t="s">
        <v>13</v>
      </c>
      <c r="R971" s="184">
        <v>10783.82</v>
      </c>
      <c r="S971" s="184">
        <v>4670</v>
      </c>
      <c r="T971" s="184">
        <v>8911</v>
      </c>
      <c r="U971" s="184">
        <v>11862.21</v>
      </c>
      <c r="V971" s="184"/>
      <c r="W971" s="256" t="s">
        <v>2897</v>
      </c>
      <c r="X971" s="257"/>
      <c r="Y971" s="258" t="s">
        <v>4912</v>
      </c>
      <c r="Z971" s="193">
        <v>0.39368717970765987</v>
      </c>
    </row>
    <row r="972" spans="1:26" x14ac:dyDescent="0.25">
      <c r="A972" s="189">
        <v>41841</v>
      </c>
      <c r="B972" s="189" t="s">
        <v>4482</v>
      </c>
      <c r="C972" s="190">
        <v>41842</v>
      </c>
      <c r="D972" s="253" t="s">
        <v>4049</v>
      </c>
      <c r="E972" s="190"/>
      <c r="F972" s="188"/>
      <c r="G972" s="188"/>
      <c r="H972" s="180" t="s">
        <v>2921</v>
      </c>
      <c r="I972" s="255" t="s">
        <v>4954</v>
      </c>
      <c r="J972" s="194"/>
      <c r="K972" s="180">
        <v>724871</v>
      </c>
      <c r="L972" s="188" t="s">
        <v>4955</v>
      </c>
      <c r="M972" s="194"/>
      <c r="N972" s="197"/>
      <c r="O972" s="275"/>
      <c r="P972" s="180" t="s">
        <v>79</v>
      </c>
      <c r="Q972" s="180" t="s">
        <v>12</v>
      </c>
      <c r="R972" s="184">
        <v>50196.639999999999</v>
      </c>
      <c r="S972" s="184">
        <v>5840</v>
      </c>
      <c r="T972" s="184">
        <v>41479</v>
      </c>
      <c r="U972" s="184">
        <v>89049.01</v>
      </c>
      <c r="V972" s="184"/>
      <c r="W972" s="256" t="s">
        <v>2897</v>
      </c>
      <c r="X972" s="257"/>
      <c r="Y972" s="258" t="s">
        <v>4912</v>
      </c>
      <c r="Z972" s="193">
        <v>6.5581863290787856E-2</v>
      </c>
    </row>
    <row r="973" spans="1:26" x14ac:dyDescent="0.25">
      <c r="A973" s="189">
        <v>41841</v>
      </c>
      <c r="B973" s="189" t="s">
        <v>4482</v>
      </c>
      <c r="C973" s="190">
        <v>41851</v>
      </c>
      <c r="D973" s="253" t="s">
        <v>4049</v>
      </c>
      <c r="E973" s="190"/>
      <c r="F973" s="188"/>
      <c r="G973" s="188"/>
      <c r="H973" s="180" t="s">
        <v>2921</v>
      </c>
      <c r="I973" s="255" t="s">
        <v>4956</v>
      </c>
      <c r="J973" s="194"/>
      <c r="K973" s="180">
        <v>794326</v>
      </c>
      <c r="L973" s="188" t="s">
        <v>4957</v>
      </c>
      <c r="M973" s="194"/>
      <c r="N973" s="197"/>
      <c r="O973" s="275"/>
      <c r="P973" s="180" t="s">
        <v>64</v>
      </c>
      <c r="Q973" s="180" t="s">
        <v>12</v>
      </c>
      <c r="R973" s="184">
        <v>66301.97</v>
      </c>
      <c r="S973" s="184">
        <v>0</v>
      </c>
      <c r="T973" s="184">
        <v>55474</v>
      </c>
      <c r="U973" s="184">
        <v>81720.070000000007</v>
      </c>
      <c r="V973" s="184"/>
      <c r="W973" s="256" t="s">
        <v>2897</v>
      </c>
      <c r="X973" s="257"/>
      <c r="Y973" s="258" t="s">
        <v>4912</v>
      </c>
      <c r="Z973" s="193" t="s">
        <v>57</v>
      </c>
    </row>
    <row r="974" spans="1:26" x14ac:dyDescent="0.25">
      <c r="A974" s="189">
        <v>41842</v>
      </c>
      <c r="B974" s="189" t="s">
        <v>4482</v>
      </c>
      <c r="C974" s="190">
        <v>41851</v>
      </c>
      <c r="D974" s="253" t="s">
        <v>4049</v>
      </c>
      <c r="E974" s="190"/>
      <c r="F974" s="188"/>
      <c r="G974" s="188"/>
      <c r="H974" s="180" t="s">
        <v>2921</v>
      </c>
      <c r="I974" s="255" t="s">
        <v>4958</v>
      </c>
      <c r="J974" s="194"/>
      <c r="K974" s="180">
        <v>715739</v>
      </c>
      <c r="L974" s="188" t="s">
        <v>4959</v>
      </c>
      <c r="M974" s="194"/>
      <c r="N974" s="197"/>
      <c r="O974" s="275"/>
      <c r="P974" s="180" t="s">
        <v>67</v>
      </c>
      <c r="Q974" s="180" t="s">
        <v>14</v>
      </c>
      <c r="R974" s="184">
        <v>112003.65</v>
      </c>
      <c r="S974" s="184">
        <v>123200</v>
      </c>
      <c r="T974" s="184">
        <v>93712</v>
      </c>
      <c r="U974" s="184">
        <v>123204.01</v>
      </c>
      <c r="V974" s="184"/>
      <c r="W974" s="256" t="s">
        <v>2897</v>
      </c>
      <c r="X974" s="257"/>
      <c r="Y974" s="258" t="s">
        <v>4912</v>
      </c>
      <c r="Z974" s="193">
        <v>0.99996745235808482</v>
      </c>
    </row>
    <row r="975" spans="1:26" x14ac:dyDescent="0.25">
      <c r="A975" s="189">
        <v>41842</v>
      </c>
      <c r="B975" s="189" t="s">
        <v>4482</v>
      </c>
      <c r="C975" s="190" t="s">
        <v>57</v>
      </c>
      <c r="D975" s="253" t="s">
        <v>4049</v>
      </c>
      <c r="E975" s="190"/>
      <c r="F975" s="188"/>
      <c r="G975" s="188"/>
      <c r="H975" s="180" t="s">
        <v>2938</v>
      </c>
      <c r="I975" s="255" t="s">
        <v>4960</v>
      </c>
      <c r="J975" s="194"/>
      <c r="K975" s="180">
        <v>786951</v>
      </c>
      <c r="L975" s="188" t="s">
        <v>4961</v>
      </c>
      <c r="M975" s="194"/>
      <c r="N975" s="197"/>
      <c r="O975" s="275"/>
      <c r="P975" s="180" t="s">
        <v>235</v>
      </c>
      <c r="Q975" s="180" t="s">
        <v>12</v>
      </c>
      <c r="R975" s="184">
        <v>24838.74</v>
      </c>
      <c r="S975" s="184">
        <v>0</v>
      </c>
      <c r="T975" s="184">
        <v>20525</v>
      </c>
      <c r="U975" s="184">
        <v>27322.61</v>
      </c>
      <c r="V975" s="184"/>
      <c r="W975" s="256" t="s">
        <v>2897</v>
      </c>
      <c r="X975" s="257"/>
      <c r="Y975" s="258" t="s">
        <v>4912</v>
      </c>
      <c r="Z975" s="193" t="s">
        <v>57</v>
      </c>
    </row>
    <row r="976" spans="1:26" x14ac:dyDescent="0.25">
      <c r="A976" s="189">
        <v>41844</v>
      </c>
      <c r="B976" s="189" t="s">
        <v>4482</v>
      </c>
      <c r="C976" s="190" t="s">
        <v>3127</v>
      </c>
      <c r="D976" s="253" t="s">
        <v>3127</v>
      </c>
      <c r="E976" s="190"/>
      <c r="F976" s="188"/>
      <c r="G976" s="188"/>
      <c r="H976" s="180" t="s">
        <v>4526</v>
      </c>
      <c r="I976" s="255" t="s">
        <v>4962</v>
      </c>
      <c r="J976" s="194"/>
      <c r="K976" s="180"/>
      <c r="L976" s="188" t="s">
        <v>4963</v>
      </c>
      <c r="M976" s="194"/>
      <c r="N976" s="197"/>
      <c r="O976" s="275"/>
      <c r="P976" s="180" t="s">
        <v>92</v>
      </c>
      <c r="Q976" s="180" t="s">
        <v>18</v>
      </c>
      <c r="R976" s="184">
        <v>40000.959999999999</v>
      </c>
      <c r="S976" s="184">
        <v>44000</v>
      </c>
      <c r="T976" s="184">
        <v>33054</v>
      </c>
      <c r="U976" s="184">
        <v>44001.06</v>
      </c>
      <c r="V976" s="184"/>
      <c r="W976" s="256" t="s">
        <v>2903</v>
      </c>
      <c r="X976" s="257"/>
      <c r="Y976" s="258" t="s">
        <v>4912</v>
      </c>
      <c r="Z976" s="193">
        <v>0.99997590967126704</v>
      </c>
    </row>
    <row r="977" spans="1:26" x14ac:dyDescent="0.25">
      <c r="A977" s="189">
        <v>41849</v>
      </c>
      <c r="B977" s="189" t="s">
        <v>4482</v>
      </c>
      <c r="C977" s="190">
        <v>41851</v>
      </c>
      <c r="D977" s="253" t="s">
        <v>4049</v>
      </c>
      <c r="E977" s="190"/>
      <c r="F977" s="188"/>
      <c r="G977" s="188"/>
      <c r="H977" s="180" t="s">
        <v>4526</v>
      </c>
      <c r="I977" s="255" t="s">
        <v>4964</v>
      </c>
      <c r="J977" s="194"/>
      <c r="K977" s="180"/>
      <c r="L977" s="188" t="s">
        <v>4965</v>
      </c>
      <c r="M977" s="194"/>
      <c r="N977" s="197"/>
      <c r="O977" s="275"/>
      <c r="P977" s="180" t="s">
        <v>67</v>
      </c>
      <c r="Q977" s="180" t="s">
        <v>14</v>
      </c>
      <c r="R977" s="184">
        <v>181818.36</v>
      </c>
      <c r="S977" s="184">
        <v>200000</v>
      </c>
      <c r="T977" s="184">
        <v>150242</v>
      </c>
      <c r="U977" s="184">
        <v>200000</v>
      </c>
      <c r="V977" s="184"/>
      <c r="W977" s="256" t="s">
        <v>2897</v>
      </c>
      <c r="X977" s="257"/>
      <c r="Y977" s="258" t="s">
        <v>4912</v>
      </c>
      <c r="Z977" s="193">
        <v>1</v>
      </c>
    </row>
    <row r="978" spans="1:26" x14ac:dyDescent="0.25">
      <c r="A978" s="189">
        <v>41849</v>
      </c>
      <c r="B978" s="189" t="s">
        <v>4482</v>
      </c>
      <c r="C978" s="190">
        <v>41851</v>
      </c>
      <c r="D978" s="253" t="s">
        <v>4049</v>
      </c>
      <c r="E978" s="190"/>
      <c r="F978" s="188"/>
      <c r="G978" s="188"/>
      <c r="H978" s="180" t="s">
        <v>4526</v>
      </c>
      <c r="I978" s="255" t="s">
        <v>4966</v>
      </c>
      <c r="J978" s="194"/>
      <c r="K978" s="180"/>
      <c r="L978" s="188" t="s">
        <v>4967</v>
      </c>
      <c r="M978" s="194"/>
      <c r="N978" s="197"/>
      <c r="O978" s="275"/>
      <c r="P978" s="180" t="s">
        <v>92</v>
      </c>
      <c r="Q978" s="180" t="s">
        <v>18</v>
      </c>
      <c r="R978" s="184">
        <v>40000.959999999999</v>
      </c>
      <c r="S978" s="184">
        <v>44000</v>
      </c>
      <c r="T978" s="184">
        <v>33054</v>
      </c>
      <c r="U978" s="184">
        <v>44001.06</v>
      </c>
      <c r="V978" s="184"/>
      <c r="W978" s="256" t="s">
        <v>2897</v>
      </c>
      <c r="X978" s="257"/>
      <c r="Y978" s="258" t="s">
        <v>4912</v>
      </c>
      <c r="Z978" s="193">
        <v>0.99997590967126704</v>
      </c>
    </row>
    <row r="979" spans="1:26" x14ac:dyDescent="0.25">
      <c r="A979" s="189">
        <v>41851</v>
      </c>
      <c r="B979" s="189" t="s">
        <v>4482</v>
      </c>
      <c r="C979" s="190">
        <v>41855</v>
      </c>
      <c r="D979" s="253" t="s">
        <v>4968</v>
      </c>
      <c r="E979" s="190"/>
      <c r="F979" s="188"/>
      <c r="G979" s="188"/>
      <c r="H979" s="180" t="s">
        <v>2921</v>
      </c>
      <c r="I979" s="255" t="s">
        <v>4969</v>
      </c>
      <c r="J979" s="194"/>
      <c r="K979" s="180">
        <v>800534</v>
      </c>
      <c r="L979" s="188" t="s">
        <v>4970</v>
      </c>
      <c r="M979" s="194"/>
      <c r="N979" s="197"/>
      <c r="O979" s="275"/>
      <c r="P979" s="180" t="s">
        <v>64</v>
      </c>
      <c r="Q979" s="180" t="s">
        <v>12</v>
      </c>
      <c r="R979" s="184">
        <v>53422.6</v>
      </c>
      <c r="S979" s="184">
        <v>0</v>
      </c>
      <c r="T979" s="184">
        <v>44698</v>
      </c>
      <c r="U979" s="184">
        <v>67552.759999999995</v>
      </c>
      <c r="V979" s="184"/>
      <c r="W979" s="256" t="s">
        <v>2897</v>
      </c>
      <c r="X979" s="257"/>
      <c r="Y979" s="258" t="s">
        <v>4912</v>
      </c>
      <c r="Z979" s="193" t="s">
        <v>57</v>
      </c>
    </row>
    <row r="980" spans="1:26" x14ac:dyDescent="0.25">
      <c r="A980" s="189">
        <v>41851</v>
      </c>
      <c r="B980" s="189" t="s">
        <v>4482</v>
      </c>
      <c r="C980" s="190" t="s">
        <v>57</v>
      </c>
      <c r="D980" s="253" t="s">
        <v>4049</v>
      </c>
      <c r="E980" s="190"/>
      <c r="F980" s="188"/>
      <c r="G980" s="188"/>
      <c r="H980" s="180" t="s">
        <v>2938</v>
      </c>
      <c r="I980" s="255" t="s">
        <v>4971</v>
      </c>
      <c r="J980" s="194"/>
      <c r="K980" s="180">
        <v>461677</v>
      </c>
      <c r="L980" s="188" t="s">
        <v>4972</v>
      </c>
      <c r="M980" s="194"/>
      <c r="N980" s="197"/>
      <c r="O980" s="275"/>
      <c r="P980" s="180" t="s">
        <v>79</v>
      </c>
      <c r="Q980" s="180" t="s">
        <v>12</v>
      </c>
      <c r="R980" s="184">
        <v>20756.86</v>
      </c>
      <c r="S980" s="184">
        <v>0</v>
      </c>
      <c r="T980" s="184">
        <v>17367</v>
      </c>
      <c r="U980" s="184">
        <v>22832.55</v>
      </c>
      <c r="V980" s="184"/>
      <c r="W980" s="256" t="s">
        <v>2897</v>
      </c>
      <c r="X980" s="257"/>
      <c r="Y980" s="258" t="s">
        <v>4912</v>
      </c>
      <c r="Z980" s="193" t="s">
        <v>57</v>
      </c>
    </row>
    <row r="981" spans="1:26" x14ac:dyDescent="0.25">
      <c r="A981" s="189">
        <v>41854</v>
      </c>
      <c r="B981" s="189" t="s">
        <v>4482</v>
      </c>
      <c r="C981" s="190" t="s">
        <v>57</v>
      </c>
      <c r="D981" s="253" t="s">
        <v>4968</v>
      </c>
      <c r="E981" s="190"/>
      <c r="F981" s="188"/>
      <c r="G981" s="188"/>
      <c r="H981" s="180" t="s">
        <v>2938</v>
      </c>
      <c r="I981" s="255" t="s">
        <v>4973</v>
      </c>
      <c r="J981" s="194"/>
      <c r="K981" s="180">
        <v>827737</v>
      </c>
      <c r="L981" s="188" t="s">
        <v>4974</v>
      </c>
      <c r="M981" s="194"/>
      <c r="N981" s="197"/>
      <c r="O981" s="275"/>
      <c r="P981" s="180" t="s">
        <v>64</v>
      </c>
      <c r="Q981" s="180" t="s">
        <v>12</v>
      </c>
      <c r="R981" s="184">
        <v>20321.82</v>
      </c>
      <c r="S981" s="184">
        <v>0</v>
      </c>
      <c r="T981" s="184">
        <v>17003</v>
      </c>
      <c r="U981" s="184">
        <v>27510.799999999999</v>
      </c>
      <c r="V981" s="184"/>
      <c r="W981" s="256" t="s">
        <v>2897</v>
      </c>
      <c r="X981" s="257"/>
      <c r="Y981" s="258" t="s">
        <v>4918</v>
      </c>
      <c r="Z981" s="193" t="s">
        <v>57</v>
      </c>
    </row>
    <row r="982" spans="1:26" x14ac:dyDescent="0.25">
      <c r="A982" s="189">
        <v>41854</v>
      </c>
      <c r="B982" s="189" t="s">
        <v>4482</v>
      </c>
      <c r="C982" s="190" t="s">
        <v>57</v>
      </c>
      <c r="D982" s="253" t="s">
        <v>4968</v>
      </c>
      <c r="E982" s="190"/>
      <c r="F982" s="188"/>
      <c r="G982" s="188"/>
      <c r="H982" s="180" t="s">
        <v>2938</v>
      </c>
      <c r="I982" s="255" t="s">
        <v>4975</v>
      </c>
      <c r="J982" s="194"/>
      <c r="K982" s="180">
        <v>816561</v>
      </c>
      <c r="L982" s="188" t="s">
        <v>4976</v>
      </c>
      <c r="M982" s="194"/>
      <c r="N982" s="197"/>
      <c r="O982" s="275"/>
      <c r="P982" s="180" t="s">
        <v>106</v>
      </c>
      <c r="Q982" s="180" t="s">
        <v>14</v>
      </c>
      <c r="R982" s="184">
        <v>14230.2</v>
      </c>
      <c r="S982" s="184">
        <v>15650</v>
      </c>
      <c r="T982" s="184">
        <v>11906.23</v>
      </c>
      <c r="U982" s="184">
        <v>15653.22</v>
      </c>
      <c r="V982" s="184"/>
      <c r="W982" s="256" t="s">
        <v>2897</v>
      </c>
      <c r="X982" s="257"/>
      <c r="Y982" s="258" t="s">
        <v>4918</v>
      </c>
      <c r="Z982" s="193">
        <v>0.99979429152596089</v>
      </c>
    </row>
    <row r="983" spans="1:26" x14ac:dyDescent="0.25">
      <c r="A983" s="189">
        <v>41855</v>
      </c>
      <c r="B983" s="189" t="s">
        <v>4482</v>
      </c>
      <c r="C983" s="190" t="s">
        <v>57</v>
      </c>
      <c r="D983" s="253" t="s">
        <v>4968</v>
      </c>
      <c r="E983" s="190"/>
      <c r="F983" s="188"/>
      <c r="G983" s="188"/>
      <c r="H983" s="180" t="s">
        <v>2938</v>
      </c>
      <c r="I983" s="255" t="s">
        <v>4977</v>
      </c>
      <c r="J983" s="194"/>
      <c r="K983" s="180">
        <v>823148</v>
      </c>
      <c r="L983" s="188" t="s">
        <v>4978</v>
      </c>
      <c r="M983" s="194"/>
      <c r="N983" s="197"/>
      <c r="O983" s="275"/>
      <c r="P983" s="180" t="s">
        <v>129</v>
      </c>
      <c r="Q983" s="180" t="s">
        <v>13</v>
      </c>
      <c r="R983" s="184">
        <v>9506.5400000000009</v>
      </c>
      <c r="S983" s="184">
        <v>4580</v>
      </c>
      <c r="T983" s="184">
        <v>7954</v>
      </c>
      <c r="U983" s="184">
        <v>10457.200000000001</v>
      </c>
      <c r="V983" s="184"/>
      <c r="W983" s="256" t="s">
        <v>2897</v>
      </c>
      <c r="X983" s="257"/>
      <c r="Y983" s="258" t="s">
        <v>4918</v>
      </c>
      <c r="Z983" s="193">
        <v>0.43797574876640016</v>
      </c>
    </row>
    <row r="984" spans="1:26" x14ac:dyDescent="0.25">
      <c r="A984" s="189">
        <v>41856</v>
      </c>
      <c r="B984" s="189" t="s">
        <v>4482</v>
      </c>
      <c r="C984" s="190" t="s">
        <v>57</v>
      </c>
      <c r="D984" s="253" t="s">
        <v>4968</v>
      </c>
      <c r="E984" s="190"/>
      <c r="F984" s="188"/>
      <c r="G984" s="188"/>
      <c r="H984" s="180" t="s">
        <v>2938</v>
      </c>
      <c r="I984" s="255" t="s">
        <v>4979</v>
      </c>
      <c r="J984" s="194"/>
      <c r="K984" s="180">
        <v>484606</v>
      </c>
      <c r="L984" s="188" t="s">
        <v>4980</v>
      </c>
      <c r="M984" s="194"/>
      <c r="N984" s="197"/>
      <c r="O984" s="275"/>
      <c r="P984" s="180" t="s">
        <v>67</v>
      </c>
      <c r="Q984" s="180" t="s">
        <v>14</v>
      </c>
      <c r="R984" s="184">
        <v>26907.9</v>
      </c>
      <c r="S984" s="184">
        <v>29010</v>
      </c>
      <c r="T984" s="184">
        <v>22513.49</v>
      </c>
      <c r="U984" s="184">
        <v>29598.69</v>
      </c>
      <c r="V984" s="184"/>
      <c r="W984" s="256" t="s">
        <v>2897</v>
      </c>
      <c r="X984" s="257"/>
      <c r="Y984" s="258" t="s">
        <v>4918</v>
      </c>
      <c r="Z984" s="193">
        <v>0.98011094409921529</v>
      </c>
    </row>
    <row r="985" spans="1:26" x14ac:dyDescent="0.25">
      <c r="A985" s="189">
        <v>41856</v>
      </c>
      <c r="B985" s="189" t="s">
        <v>4482</v>
      </c>
      <c r="C985" s="190" t="s">
        <v>57</v>
      </c>
      <c r="D985" s="253" t="s">
        <v>4968</v>
      </c>
      <c r="E985" s="190">
        <v>41876</v>
      </c>
      <c r="F985" s="188"/>
      <c r="G985" s="188"/>
      <c r="H985" s="180" t="s">
        <v>2938</v>
      </c>
      <c r="I985" s="255" t="s">
        <v>4981</v>
      </c>
      <c r="J985" s="194"/>
      <c r="K985" s="180">
        <v>791931</v>
      </c>
      <c r="L985" s="188" t="s">
        <v>4982</v>
      </c>
      <c r="M985" s="194"/>
      <c r="N985" s="197"/>
      <c r="O985" s="275"/>
      <c r="P985" s="180" t="s">
        <v>106</v>
      </c>
      <c r="Q985" s="180" t="s">
        <v>14</v>
      </c>
      <c r="R985" s="184">
        <v>9688.2099999999991</v>
      </c>
      <c r="S985" s="184">
        <v>7620</v>
      </c>
      <c r="T985" s="184">
        <v>8106</v>
      </c>
      <c r="U985" s="184">
        <v>10657.03</v>
      </c>
      <c r="V985" s="184"/>
      <c r="W985" s="256" t="s">
        <v>2897</v>
      </c>
      <c r="X985" s="257"/>
      <c r="Y985" s="258" t="s">
        <v>4918</v>
      </c>
      <c r="Z985" s="193">
        <v>0.71502097676369492</v>
      </c>
    </row>
    <row r="986" spans="1:26" x14ac:dyDescent="0.25">
      <c r="A986" s="189">
        <v>41857</v>
      </c>
      <c r="B986" s="189" t="s">
        <v>4482</v>
      </c>
      <c r="C986" s="190">
        <v>41862</v>
      </c>
      <c r="D986" s="253" t="s">
        <v>4968</v>
      </c>
      <c r="E986" s="190"/>
      <c r="F986" s="188"/>
      <c r="G986" s="188"/>
      <c r="H986" s="180" t="s">
        <v>2894</v>
      </c>
      <c r="I986" s="255" t="s">
        <v>4983</v>
      </c>
      <c r="J986" s="194"/>
      <c r="K986" s="180">
        <v>527850</v>
      </c>
      <c r="L986" s="188" t="s">
        <v>4984</v>
      </c>
      <c r="M986" s="194"/>
      <c r="N986" s="197"/>
      <c r="O986" s="275"/>
      <c r="P986" s="180" t="s">
        <v>79</v>
      </c>
      <c r="Q986" s="180" t="s">
        <v>12</v>
      </c>
      <c r="R986" s="184">
        <v>17273.97</v>
      </c>
      <c r="S986" s="184">
        <v>109160</v>
      </c>
      <c r="T986" s="184">
        <v>14274</v>
      </c>
      <c r="U986" s="184">
        <v>399995.78</v>
      </c>
      <c r="V986" s="184"/>
      <c r="W986" s="256" t="s">
        <v>2897</v>
      </c>
      <c r="X986" s="257"/>
      <c r="Y986" s="258" t="s">
        <v>4918</v>
      </c>
      <c r="Z986" s="193">
        <v>0.27290287912537475</v>
      </c>
    </row>
    <row r="987" spans="1:26" x14ac:dyDescent="0.25">
      <c r="A987" s="189">
        <v>41857</v>
      </c>
      <c r="B987" s="189" t="s">
        <v>4482</v>
      </c>
      <c r="C987" s="190" t="s">
        <v>57</v>
      </c>
      <c r="D987" s="253" t="s">
        <v>4968</v>
      </c>
      <c r="E987" s="190"/>
      <c r="F987" s="188"/>
      <c r="G987" s="188"/>
      <c r="H987" s="180" t="s">
        <v>2938</v>
      </c>
      <c r="I987" s="255" t="s">
        <v>4985</v>
      </c>
      <c r="J987" s="194"/>
      <c r="K987" s="180">
        <v>767990</v>
      </c>
      <c r="L987" s="188" t="s">
        <v>4986</v>
      </c>
      <c r="M987" s="194"/>
      <c r="N987" s="197"/>
      <c r="O987" s="275"/>
      <c r="P987" s="180" t="s">
        <v>67</v>
      </c>
      <c r="Q987" s="180" t="s">
        <v>14</v>
      </c>
      <c r="R987" s="184">
        <v>3405.1</v>
      </c>
      <c r="S987" s="184">
        <v>17160</v>
      </c>
      <c r="T987" s="184">
        <v>2849</v>
      </c>
      <c r="U987" s="184">
        <v>20564.68</v>
      </c>
      <c r="V987" s="184"/>
      <c r="W987" s="256" t="s">
        <v>2897</v>
      </c>
      <c r="X987" s="257"/>
      <c r="Y987" s="258" t="s">
        <v>4918</v>
      </c>
      <c r="Z987" s="193">
        <v>0.83444040947877618</v>
      </c>
    </row>
    <row r="988" spans="1:26" x14ac:dyDescent="0.25">
      <c r="A988" s="189">
        <v>41858</v>
      </c>
      <c r="B988" s="189" t="s">
        <v>4482</v>
      </c>
      <c r="C988" s="190" t="s">
        <v>57</v>
      </c>
      <c r="D988" s="253" t="s">
        <v>4968</v>
      </c>
      <c r="E988" s="190"/>
      <c r="F988" s="188"/>
      <c r="G988" s="188"/>
      <c r="H988" s="180" t="s">
        <v>2938</v>
      </c>
      <c r="I988" s="255" t="s">
        <v>4987</v>
      </c>
      <c r="J988" s="194"/>
      <c r="K988" s="180">
        <v>612046</v>
      </c>
      <c r="L988" s="188" t="s">
        <v>4988</v>
      </c>
      <c r="M988" s="194"/>
      <c r="N988" s="197"/>
      <c r="O988" s="275"/>
      <c r="P988" s="180" t="s">
        <v>3472</v>
      </c>
      <c r="Q988" s="180" t="s">
        <v>15</v>
      </c>
      <c r="R988" s="184">
        <v>32053.77</v>
      </c>
      <c r="S988" s="184">
        <v>0</v>
      </c>
      <c r="T988" s="184">
        <v>26487</v>
      </c>
      <c r="U988" s="184">
        <v>35259.15</v>
      </c>
      <c r="V988" s="184"/>
      <c r="W988" s="256" t="s">
        <v>2897</v>
      </c>
      <c r="X988" s="257"/>
      <c r="Y988" s="258" t="s">
        <v>4918</v>
      </c>
      <c r="Z988" s="193" t="s">
        <v>57</v>
      </c>
    </row>
    <row r="989" spans="1:26" x14ac:dyDescent="0.25">
      <c r="A989" s="189">
        <v>41859</v>
      </c>
      <c r="B989" s="189" t="s">
        <v>4482</v>
      </c>
      <c r="C989" s="190" t="s">
        <v>57</v>
      </c>
      <c r="D989" s="253" t="s">
        <v>4968</v>
      </c>
      <c r="E989" s="190"/>
      <c r="F989" s="188"/>
      <c r="G989" s="188"/>
      <c r="H989" s="180" t="s">
        <v>2938</v>
      </c>
      <c r="I989" s="255" t="s">
        <v>4989</v>
      </c>
      <c r="J989" s="194"/>
      <c r="K989" s="180">
        <v>816548</v>
      </c>
      <c r="L989" s="188" t="s">
        <v>4990</v>
      </c>
      <c r="M989" s="194"/>
      <c r="N989" s="197"/>
      <c r="O989" s="275"/>
      <c r="P989" s="180" t="s">
        <v>129</v>
      </c>
      <c r="Q989" s="180" t="s">
        <v>13</v>
      </c>
      <c r="R989" s="184">
        <v>17434.240000000002</v>
      </c>
      <c r="S989" s="184">
        <v>0</v>
      </c>
      <c r="T989" s="184">
        <v>14587</v>
      </c>
      <c r="U989" s="184">
        <v>19177.66</v>
      </c>
      <c r="V989" s="184"/>
      <c r="W989" s="256" t="s">
        <v>2897</v>
      </c>
      <c r="X989" s="257"/>
      <c r="Y989" s="258" t="s">
        <v>4918</v>
      </c>
      <c r="Z989" s="193" t="s">
        <v>57</v>
      </c>
    </row>
    <row r="990" spans="1:26" x14ac:dyDescent="0.25">
      <c r="A990" s="189">
        <v>41864</v>
      </c>
      <c r="B990" s="189" t="s">
        <v>4482</v>
      </c>
      <c r="C990" s="190" t="s">
        <v>57</v>
      </c>
      <c r="D990" s="253" t="s">
        <v>4968</v>
      </c>
      <c r="E990" s="190"/>
      <c r="F990" s="188"/>
      <c r="G990" s="188"/>
      <c r="H990" s="180" t="s">
        <v>2938</v>
      </c>
      <c r="I990" s="255" t="s">
        <v>4991</v>
      </c>
      <c r="J990" s="194"/>
      <c r="K990" s="180">
        <v>758085</v>
      </c>
      <c r="L990" s="188" t="s">
        <v>4992</v>
      </c>
      <c r="M990" s="194"/>
      <c r="N990" s="197"/>
      <c r="O990" s="275"/>
      <c r="P990" s="180" t="s">
        <v>87</v>
      </c>
      <c r="Q990" s="180" t="s">
        <v>15</v>
      </c>
      <c r="R990" s="184">
        <v>31234.49</v>
      </c>
      <c r="S990" s="184">
        <v>10340</v>
      </c>
      <c r="T990" s="184">
        <v>25810</v>
      </c>
      <c r="U990" s="184">
        <v>38107.839999999997</v>
      </c>
      <c r="V990" s="184"/>
      <c r="W990" s="256" t="s">
        <v>2897</v>
      </c>
      <c r="X990" s="257"/>
      <c r="Y990" s="258" t="s">
        <v>4918</v>
      </c>
      <c r="Z990" s="193">
        <v>0.27133524230184658</v>
      </c>
    </row>
    <row r="991" spans="1:26" x14ac:dyDescent="0.25">
      <c r="A991" s="189">
        <v>41866</v>
      </c>
      <c r="B991" s="189" t="s">
        <v>4482</v>
      </c>
      <c r="C991" s="190" t="s">
        <v>57</v>
      </c>
      <c r="D991" s="253" t="s">
        <v>4968</v>
      </c>
      <c r="E991" s="190"/>
      <c r="F991" s="188"/>
      <c r="G991" s="188"/>
      <c r="H991" s="180" t="s">
        <v>2938</v>
      </c>
      <c r="I991" s="255" t="s">
        <v>4993</v>
      </c>
      <c r="J991" s="194"/>
      <c r="K991" s="180">
        <v>786064</v>
      </c>
      <c r="L991" s="188" t="s">
        <v>4994</v>
      </c>
      <c r="M991" s="194"/>
      <c r="N991" s="197"/>
      <c r="O991" s="275"/>
      <c r="P991" s="180" t="s">
        <v>87</v>
      </c>
      <c r="Q991" s="180" t="s">
        <v>15</v>
      </c>
      <c r="R991" s="184">
        <v>29090.07</v>
      </c>
      <c r="S991" s="184">
        <v>12610</v>
      </c>
      <c r="T991" s="184">
        <v>24038</v>
      </c>
      <c r="U991" s="184">
        <v>34768.870000000003</v>
      </c>
      <c r="V991" s="184"/>
      <c r="W991" s="256" t="s">
        <v>2897</v>
      </c>
      <c r="X991" s="257"/>
      <c r="Y991" s="258" t="s">
        <v>4918</v>
      </c>
      <c r="Z991" s="193">
        <v>0.36268075436446451</v>
      </c>
    </row>
    <row r="992" spans="1:26" x14ac:dyDescent="0.25">
      <c r="A992" s="189">
        <v>41866</v>
      </c>
      <c r="B992" s="189" t="s">
        <v>4482</v>
      </c>
      <c r="C992" s="190" t="s">
        <v>57</v>
      </c>
      <c r="D992" s="253" t="s">
        <v>4968</v>
      </c>
      <c r="E992" s="190"/>
      <c r="F992" s="188"/>
      <c r="G992" s="188"/>
      <c r="H992" s="180" t="s">
        <v>2938</v>
      </c>
      <c r="I992" s="255" t="s">
        <v>4995</v>
      </c>
      <c r="J992" s="194"/>
      <c r="K992" s="180">
        <v>753281</v>
      </c>
      <c r="L992" s="188" t="s">
        <v>4996</v>
      </c>
      <c r="M992" s="194"/>
      <c r="N992" s="197"/>
      <c r="O992" s="275"/>
      <c r="P992" s="180" t="s">
        <v>87</v>
      </c>
      <c r="Q992" s="180" t="s">
        <v>15</v>
      </c>
      <c r="R992" s="184">
        <v>21760.07</v>
      </c>
      <c r="S992" s="184">
        <v>0</v>
      </c>
      <c r="T992" s="184">
        <v>17981</v>
      </c>
      <c r="U992" s="184">
        <v>27673.87</v>
      </c>
      <c r="V992" s="184"/>
      <c r="W992" s="256" t="s">
        <v>2897</v>
      </c>
      <c r="X992" s="257"/>
      <c r="Y992" s="258" t="s">
        <v>4918</v>
      </c>
      <c r="Z992" s="193" t="s">
        <v>57</v>
      </c>
    </row>
    <row r="993" spans="1:26" x14ac:dyDescent="0.25">
      <c r="A993" s="189">
        <v>41869</v>
      </c>
      <c r="B993" s="189" t="s">
        <v>4482</v>
      </c>
      <c r="C993" s="190" t="s">
        <v>57</v>
      </c>
      <c r="D993" s="253" t="s">
        <v>4968</v>
      </c>
      <c r="E993" s="190"/>
      <c r="F993" s="188"/>
      <c r="G993" s="188"/>
      <c r="H993" s="180" t="s">
        <v>2938</v>
      </c>
      <c r="I993" s="255" t="s">
        <v>4997</v>
      </c>
      <c r="J993" s="194"/>
      <c r="K993" s="180">
        <v>839369</v>
      </c>
      <c r="L993" s="188" t="s">
        <v>4998</v>
      </c>
      <c r="M993" s="194"/>
      <c r="N993" s="197"/>
      <c r="O993" s="275"/>
      <c r="P993" s="180" t="s">
        <v>129</v>
      </c>
      <c r="Q993" s="180" t="s">
        <v>13</v>
      </c>
      <c r="R993" s="184">
        <v>10673.05</v>
      </c>
      <c r="S993" s="184">
        <v>5860</v>
      </c>
      <c r="T993" s="184">
        <v>8930</v>
      </c>
      <c r="U993" s="184">
        <v>11740.35</v>
      </c>
      <c r="V993" s="184"/>
      <c r="W993" s="256" t="s">
        <v>2897</v>
      </c>
      <c r="X993" s="257"/>
      <c r="Y993" s="258" t="s">
        <v>4918</v>
      </c>
      <c r="Z993" s="193">
        <v>0.49913333077804323</v>
      </c>
    </row>
    <row r="994" spans="1:26" x14ac:dyDescent="0.25">
      <c r="A994" s="189">
        <v>41870</v>
      </c>
      <c r="B994" s="189" t="s">
        <v>4482</v>
      </c>
      <c r="C994" s="190">
        <v>41872</v>
      </c>
      <c r="D994" s="253" t="s">
        <v>4968</v>
      </c>
      <c r="E994" s="190"/>
      <c r="F994" s="188"/>
      <c r="G994" s="188"/>
      <c r="H994" s="180" t="s">
        <v>2921</v>
      </c>
      <c r="I994" s="255" t="s">
        <v>4999</v>
      </c>
      <c r="J994" s="194"/>
      <c r="K994" s="180">
        <v>761088</v>
      </c>
      <c r="L994" s="188" t="s">
        <v>5000</v>
      </c>
      <c r="M994" s="194"/>
      <c r="N994" s="197"/>
      <c r="O994" s="275"/>
      <c r="P994" s="180" t="s">
        <v>79</v>
      </c>
      <c r="Q994" s="180" t="s">
        <v>12</v>
      </c>
      <c r="R994" s="184">
        <v>44580.59</v>
      </c>
      <c r="S994" s="184">
        <v>52010</v>
      </c>
      <c r="T994" s="184">
        <v>37300</v>
      </c>
      <c r="U994" s="184">
        <v>77365.850000000006</v>
      </c>
      <c r="V994" s="184"/>
      <c r="W994" s="256" t="s">
        <v>2897</v>
      </c>
      <c r="X994" s="257"/>
      <c r="Y994" s="258" t="s">
        <v>4918</v>
      </c>
      <c r="Z994" s="193">
        <v>0.672260435321269</v>
      </c>
    </row>
    <row r="995" spans="1:26" x14ac:dyDescent="0.25">
      <c r="A995" s="189">
        <v>41871</v>
      </c>
      <c r="B995" s="189" t="s">
        <v>4482</v>
      </c>
      <c r="C995" s="190">
        <v>41876</v>
      </c>
      <c r="D995" s="253" t="s">
        <v>4968</v>
      </c>
      <c r="E995" s="190"/>
      <c r="F995" s="188"/>
      <c r="G995" s="188"/>
      <c r="H995" s="180" t="s">
        <v>2921</v>
      </c>
      <c r="I995" s="255" t="s">
        <v>5001</v>
      </c>
      <c r="J995" s="194"/>
      <c r="K995" s="180"/>
      <c r="L995" s="188" t="s">
        <v>5002</v>
      </c>
      <c r="M995" s="194"/>
      <c r="N995" s="197"/>
      <c r="O995" s="275"/>
      <c r="P995" s="180" t="s">
        <v>92</v>
      </c>
      <c r="Q995" s="180" t="s">
        <v>18</v>
      </c>
      <c r="R995" s="184">
        <v>60508.5</v>
      </c>
      <c r="S995" s="184">
        <v>66560</v>
      </c>
      <c r="T995" s="184">
        <v>50000</v>
      </c>
      <c r="U995" s="184">
        <v>66559.350000000006</v>
      </c>
      <c r="V995" s="184"/>
      <c r="W995" s="256" t="s">
        <v>2897</v>
      </c>
      <c r="X995" s="257"/>
      <c r="Y995" s="258" t="s">
        <v>4918</v>
      </c>
      <c r="Z995" s="193">
        <v>1.0000097657203684</v>
      </c>
    </row>
    <row r="996" spans="1:26" x14ac:dyDescent="0.25">
      <c r="A996" s="189">
        <v>41872</v>
      </c>
      <c r="B996" s="189" t="s">
        <v>4482</v>
      </c>
      <c r="C996" s="190" t="s">
        <v>57</v>
      </c>
      <c r="D996" s="253" t="s">
        <v>4968</v>
      </c>
      <c r="E996" s="190"/>
      <c r="F996" s="188"/>
      <c r="G996" s="188"/>
      <c r="H996" s="180" t="s">
        <v>2938</v>
      </c>
      <c r="I996" s="255" t="s">
        <v>5003</v>
      </c>
      <c r="J996" s="194"/>
      <c r="K996" s="180">
        <v>548720</v>
      </c>
      <c r="L996" s="188" t="s">
        <v>5004</v>
      </c>
      <c r="M996" s="194"/>
      <c r="N996" s="197"/>
      <c r="O996" s="275"/>
      <c r="P996" s="180" t="s">
        <v>106</v>
      </c>
      <c r="Q996" s="180" t="s">
        <v>14</v>
      </c>
      <c r="R996" s="184">
        <v>6726</v>
      </c>
      <c r="S996" s="184">
        <v>38330</v>
      </c>
      <c r="T996" s="184">
        <v>8139.6</v>
      </c>
      <c r="U996" s="184">
        <v>44886.29</v>
      </c>
      <c r="V996" s="184"/>
      <c r="W996" s="256" t="s">
        <v>2897</v>
      </c>
      <c r="X996" s="257"/>
      <c r="Y996" s="258" t="s">
        <v>4918</v>
      </c>
      <c r="Z996" s="193">
        <v>0.85393557810191034</v>
      </c>
    </row>
    <row r="997" spans="1:26" x14ac:dyDescent="0.25">
      <c r="A997" s="189">
        <v>41876</v>
      </c>
      <c r="B997" s="189" t="s">
        <v>4482</v>
      </c>
      <c r="C997" s="190">
        <v>41884</v>
      </c>
      <c r="D997" s="253" t="s">
        <v>4915</v>
      </c>
      <c r="E997" s="190"/>
      <c r="F997" s="188"/>
      <c r="G997" s="188"/>
      <c r="H997" s="180" t="s">
        <v>2921</v>
      </c>
      <c r="I997" s="255" t="s">
        <v>5005</v>
      </c>
      <c r="J997" s="194"/>
      <c r="K997" s="180">
        <v>678128</v>
      </c>
      <c r="L997" s="188" t="s">
        <v>5006</v>
      </c>
      <c r="M997" s="194"/>
      <c r="N997" s="197"/>
      <c r="O997" s="275"/>
      <c r="P997" s="180" t="s">
        <v>232</v>
      </c>
      <c r="Q997" s="180" t="s">
        <v>14</v>
      </c>
      <c r="R997" s="184">
        <v>101445.34</v>
      </c>
      <c r="S997" s="184">
        <v>103990</v>
      </c>
      <c r="T997" s="184">
        <v>84878</v>
      </c>
      <c r="U997" s="184">
        <v>120377.77</v>
      </c>
      <c r="V997" s="184"/>
      <c r="W997" s="256" t="s">
        <v>2897</v>
      </c>
      <c r="X997" s="257"/>
      <c r="Y997" s="258" t="s">
        <v>4918</v>
      </c>
      <c r="Z997" s="193">
        <v>0.86386381804547463</v>
      </c>
    </row>
    <row r="998" spans="1:26" x14ac:dyDescent="0.25">
      <c r="A998" s="189">
        <v>41876</v>
      </c>
      <c r="B998" s="189" t="s">
        <v>4482</v>
      </c>
      <c r="C998" s="190" t="s">
        <v>57</v>
      </c>
      <c r="D998" s="253" t="s">
        <v>4968</v>
      </c>
      <c r="E998" s="190"/>
      <c r="F998" s="188"/>
      <c r="G998" s="188"/>
      <c r="H998" s="180" t="s">
        <v>2938</v>
      </c>
      <c r="I998" s="255" t="s">
        <v>5007</v>
      </c>
      <c r="J998" s="194"/>
      <c r="K998" s="180">
        <v>272839</v>
      </c>
      <c r="L998" s="188" t="s">
        <v>5008</v>
      </c>
      <c r="M998" s="194"/>
      <c r="N998" s="197"/>
      <c r="O998" s="275"/>
      <c r="P998" s="180" t="s">
        <v>129</v>
      </c>
      <c r="Q998" s="180" t="s">
        <v>13</v>
      </c>
      <c r="R998" s="184">
        <v>6314.19</v>
      </c>
      <c r="S998" s="184">
        <v>11730</v>
      </c>
      <c r="T998" s="184">
        <v>5283</v>
      </c>
      <c r="U998" s="184">
        <v>45211.17</v>
      </c>
      <c r="V998" s="184"/>
      <c r="W998" s="256" t="s">
        <v>2897</v>
      </c>
      <c r="X998" s="257"/>
      <c r="Y998" s="258" t="s">
        <v>4918</v>
      </c>
      <c r="Z998" s="193">
        <v>0.25944915825005194</v>
      </c>
    </row>
    <row r="999" spans="1:26" x14ac:dyDescent="0.25">
      <c r="A999" s="189">
        <v>41876</v>
      </c>
      <c r="B999" s="189" t="s">
        <v>4482</v>
      </c>
      <c r="C999" s="190" t="s">
        <v>57</v>
      </c>
      <c r="D999" s="253" t="s">
        <v>4968</v>
      </c>
      <c r="E999" s="190"/>
      <c r="F999" s="188"/>
      <c r="G999" s="188"/>
      <c r="H999" s="180" t="s">
        <v>2938</v>
      </c>
      <c r="I999" s="255" t="s">
        <v>5009</v>
      </c>
      <c r="J999" s="194"/>
      <c r="K999" s="180">
        <v>835904</v>
      </c>
      <c r="L999" s="188" t="s">
        <v>4497</v>
      </c>
      <c r="M999" s="194"/>
      <c r="N999" s="197"/>
      <c r="O999" s="275"/>
      <c r="P999" s="180" t="s">
        <v>232</v>
      </c>
      <c r="Q999" s="180" t="s">
        <v>14</v>
      </c>
      <c r="R999" s="184">
        <v>13485.33</v>
      </c>
      <c r="S999" s="184">
        <v>14830</v>
      </c>
      <c r="T999" s="184">
        <v>11283</v>
      </c>
      <c r="U999" s="184">
        <v>14833.86</v>
      </c>
      <c r="V999" s="184"/>
      <c r="W999" s="256" t="s">
        <v>2897</v>
      </c>
      <c r="X999" s="257"/>
      <c r="Y999" s="258" t="s">
        <v>4918</v>
      </c>
      <c r="Z999" s="193">
        <v>0.99973978452001022</v>
      </c>
    </row>
    <row r="1000" spans="1:26" x14ac:dyDescent="0.25">
      <c r="A1000" s="189">
        <v>41877</v>
      </c>
      <c r="B1000" s="189" t="s">
        <v>4482</v>
      </c>
      <c r="C1000" s="190" t="s">
        <v>57</v>
      </c>
      <c r="D1000" s="253" t="s">
        <v>4968</v>
      </c>
      <c r="E1000" s="190"/>
      <c r="F1000" s="188"/>
      <c r="G1000" s="188"/>
      <c r="H1000" s="180" t="s">
        <v>2938</v>
      </c>
      <c r="I1000" s="255" t="s">
        <v>5010</v>
      </c>
      <c r="J1000" s="194"/>
      <c r="K1000" s="180">
        <v>805509</v>
      </c>
      <c r="L1000" s="188" t="s">
        <v>5011</v>
      </c>
      <c r="M1000" s="194"/>
      <c r="N1000" s="197"/>
      <c r="O1000" s="275"/>
      <c r="P1000" s="180" t="s">
        <v>129</v>
      </c>
      <c r="Q1000" s="180" t="s">
        <v>13</v>
      </c>
      <c r="R1000" s="184">
        <v>9887.81</v>
      </c>
      <c r="S1000" s="184">
        <v>3690</v>
      </c>
      <c r="T1000" s="184">
        <v>8273</v>
      </c>
      <c r="U1000" s="184">
        <v>10876.59</v>
      </c>
      <c r="V1000" s="184"/>
      <c r="W1000" s="256" t="s">
        <v>2897</v>
      </c>
      <c r="X1000" s="257"/>
      <c r="Y1000" s="258" t="s">
        <v>4918</v>
      </c>
      <c r="Z1000" s="193">
        <v>0.33926074256729361</v>
      </c>
    </row>
    <row r="1001" spans="1:26" x14ac:dyDescent="0.25">
      <c r="A1001" s="189">
        <v>41878</v>
      </c>
      <c r="B1001" s="189" t="s">
        <v>4482</v>
      </c>
      <c r="C1001" s="190">
        <v>41884</v>
      </c>
      <c r="D1001" s="253" t="s">
        <v>4915</v>
      </c>
      <c r="E1001" s="190"/>
      <c r="F1001" s="188"/>
      <c r="G1001" s="188"/>
      <c r="H1001" s="180" t="s">
        <v>2921</v>
      </c>
      <c r="I1001" s="255" t="s">
        <v>5012</v>
      </c>
      <c r="J1001" s="194"/>
      <c r="K1001" s="180">
        <v>779227</v>
      </c>
      <c r="L1001" s="188" t="s">
        <v>5013</v>
      </c>
      <c r="M1001" s="194"/>
      <c r="N1001" s="197"/>
      <c r="O1001" s="275"/>
      <c r="P1001" s="180" t="s">
        <v>79</v>
      </c>
      <c r="Q1001" s="180" t="s">
        <v>12</v>
      </c>
      <c r="R1001" s="184">
        <v>58425.67</v>
      </c>
      <c r="S1001" s="184">
        <v>32780</v>
      </c>
      <c r="T1001" s="184">
        <v>48884</v>
      </c>
      <c r="U1001" s="184">
        <v>108703.83</v>
      </c>
      <c r="V1001" s="184"/>
      <c r="W1001" s="256" t="s">
        <v>2897</v>
      </c>
      <c r="X1001" s="257"/>
      <c r="Y1001" s="258" t="s">
        <v>4918</v>
      </c>
      <c r="Z1001" s="193">
        <v>0.30155331233499316</v>
      </c>
    </row>
    <row r="1002" spans="1:26" x14ac:dyDescent="0.25">
      <c r="A1002" s="189">
        <v>41879</v>
      </c>
      <c r="B1002" s="189" t="s">
        <v>4482</v>
      </c>
      <c r="C1002" s="189">
        <v>41876</v>
      </c>
      <c r="D1002" s="253" t="s">
        <v>4968</v>
      </c>
      <c r="E1002" s="190"/>
      <c r="F1002" s="188"/>
      <c r="G1002" s="188"/>
      <c r="H1002" s="180" t="s">
        <v>2938</v>
      </c>
      <c r="I1002" s="255" t="s">
        <v>5014</v>
      </c>
      <c r="J1002" s="194"/>
      <c r="K1002" s="180">
        <v>807022</v>
      </c>
      <c r="L1002" s="188" t="s">
        <v>5015</v>
      </c>
      <c r="M1002" s="194"/>
      <c r="N1002" s="197"/>
      <c r="O1002" s="275"/>
      <c r="P1002" s="180" t="s">
        <v>64</v>
      </c>
      <c r="Q1002" s="180" t="s">
        <v>12</v>
      </c>
      <c r="R1002" s="184">
        <v>29078.97</v>
      </c>
      <c r="S1002" s="184">
        <v>0</v>
      </c>
      <c r="T1002" s="184">
        <v>24330</v>
      </c>
      <c r="U1002" s="184">
        <v>40728.57</v>
      </c>
      <c r="V1002" s="184"/>
      <c r="W1002" s="256" t="s">
        <v>2897</v>
      </c>
      <c r="X1002" s="257"/>
      <c r="Y1002" s="258" t="s">
        <v>5016</v>
      </c>
      <c r="Z1002" s="193" t="s">
        <v>57</v>
      </c>
    </row>
    <row r="1003" spans="1:26" x14ac:dyDescent="0.25">
      <c r="A1003" s="189">
        <v>41880</v>
      </c>
      <c r="B1003" s="189" t="s">
        <v>4482</v>
      </c>
      <c r="C1003" s="190">
        <v>41884</v>
      </c>
      <c r="D1003" s="253" t="s">
        <v>4915</v>
      </c>
      <c r="E1003" s="190"/>
      <c r="F1003" s="188"/>
      <c r="G1003" s="188"/>
      <c r="H1003" s="180" t="s">
        <v>2921</v>
      </c>
      <c r="I1003" s="255" t="s">
        <v>5017</v>
      </c>
      <c r="J1003" s="194"/>
      <c r="K1003" s="180">
        <v>808452</v>
      </c>
      <c r="L1003" s="188" t="s">
        <v>5018</v>
      </c>
      <c r="M1003" s="194"/>
      <c r="N1003" s="197"/>
      <c r="O1003" s="275"/>
      <c r="P1003" s="180" t="s">
        <v>87</v>
      </c>
      <c r="Q1003" s="180" t="s">
        <v>15</v>
      </c>
      <c r="R1003" s="184">
        <v>59696.15</v>
      </c>
      <c r="S1003" s="184">
        <v>0</v>
      </c>
      <c r="T1003" s="184">
        <v>49947</v>
      </c>
      <c r="U1003" s="184">
        <v>70822.570000000007</v>
      </c>
      <c r="V1003" s="184"/>
      <c r="W1003" s="256" t="s">
        <v>2897</v>
      </c>
      <c r="X1003" s="257"/>
      <c r="Y1003" s="258" t="s">
        <v>4918</v>
      </c>
      <c r="Z1003" s="193" t="s">
        <v>57</v>
      </c>
    </row>
    <row r="1004" spans="1:26" x14ac:dyDescent="0.25">
      <c r="A1004" s="189">
        <v>41880</v>
      </c>
      <c r="B1004" s="189" t="s">
        <v>4482</v>
      </c>
      <c r="C1004" s="190" t="s">
        <v>57</v>
      </c>
      <c r="D1004" s="253" t="s">
        <v>4968</v>
      </c>
      <c r="E1004" s="190"/>
      <c r="F1004" s="188"/>
      <c r="G1004" s="188"/>
      <c r="H1004" s="180" t="s">
        <v>2938</v>
      </c>
      <c r="I1004" s="255" t="s">
        <v>5019</v>
      </c>
      <c r="J1004" s="194"/>
      <c r="K1004" s="180">
        <v>835930</v>
      </c>
      <c r="L1004" s="188" t="s">
        <v>5020</v>
      </c>
      <c r="M1004" s="194"/>
      <c r="N1004" s="197"/>
      <c r="O1004" s="275"/>
      <c r="P1004" s="180" t="s">
        <v>106</v>
      </c>
      <c r="Q1004" s="180" t="s">
        <v>14</v>
      </c>
      <c r="R1004" s="184">
        <v>4565.63</v>
      </c>
      <c r="S1004" s="184">
        <v>0</v>
      </c>
      <c r="T1004" s="184">
        <v>3820</v>
      </c>
      <c r="U1004" s="184">
        <v>5022.1899999999996</v>
      </c>
      <c r="V1004" s="184"/>
      <c r="W1004" s="256" t="s">
        <v>2897</v>
      </c>
      <c r="X1004" s="257"/>
      <c r="Y1004" s="258" t="s">
        <v>4918</v>
      </c>
      <c r="Z1004" s="193" t="s">
        <v>57</v>
      </c>
    </row>
    <row r="1005" spans="1:26" x14ac:dyDescent="0.25">
      <c r="A1005" s="189">
        <v>41883</v>
      </c>
      <c r="B1005" s="189" t="s">
        <v>4482</v>
      </c>
      <c r="C1005" s="190">
        <v>41898</v>
      </c>
      <c r="D1005" s="253" t="s">
        <v>4915</v>
      </c>
      <c r="E1005" s="190"/>
      <c r="F1005" s="188"/>
      <c r="G1005" s="188"/>
      <c r="H1005" s="180" t="s">
        <v>2921</v>
      </c>
      <c r="I1005" s="255" t="s">
        <v>5021</v>
      </c>
      <c r="J1005" s="194"/>
      <c r="K1005" s="180">
        <v>827765</v>
      </c>
      <c r="L1005" s="188" t="s">
        <v>5022</v>
      </c>
      <c r="M1005" s="194"/>
      <c r="N1005" s="197"/>
      <c r="O1005" s="275"/>
      <c r="P1005" s="180" t="s">
        <v>79</v>
      </c>
      <c r="Q1005" s="180" t="s">
        <v>12</v>
      </c>
      <c r="R1005" s="184">
        <v>123661.53</v>
      </c>
      <c r="S1005" s="184">
        <v>4980</v>
      </c>
      <c r="T1005" s="184">
        <v>103466</v>
      </c>
      <c r="U1005" s="184">
        <v>184075</v>
      </c>
      <c r="V1005" s="184"/>
      <c r="W1005" s="256" t="s">
        <v>2897</v>
      </c>
      <c r="X1005" s="257"/>
      <c r="Y1005" s="258" t="s">
        <v>5023</v>
      </c>
      <c r="Z1005" s="193">
        <v>2.705418986826022E-2</v>
      </c>
    </row>
    <row r="1006" spans="1:26" x14ac:dyDescent="0.25">
      <c r="A1006" s="189">
        <v>41883</v>
      </c>
      <c r="B1006" s="189" t="s">
        <v>4482</v>
      </c>
      <c r="C1006" s="190">
        <v>41884</v>
      </c>
      <c r="D1006" s="253" t="s">
        <v>4915</v>
      </c>
      <c r="E1006" s="190">
        <v>41932</v>
      </c>
      <c r="F1006" s="188"/>
      <c r="G1006" s="188"/>
      <c r="H1006" s="180" t="s">
        <v>2921</v>
      </c>
      <c r="I1006" s="255" t="s">
        <v>5024</v>
      </c>
      <c r="J1006" s="194"/>
      <c r="K1006" s="180">
        <v>773553</v>
      </c>
      <c r="L1006" s="188" t="s">
        <v>5025</v>
      </c>
      <c r="M1006" s="194"/>
      <c r="N1006" s="197"/>
      <c r="O1006" s="275"/>
      <c r="P1006" s="180" t="s">
        <v>111</v>
      </c>
      <c r="Q1006" s="180" t="s">
        <v>12</v>
      </c>
      <c r="R1006" s="184">
        <v>115302.37</v>
      </c>
      <c r="S1006" s="184">
        <v>45270</v>
      </c>
      <c r="T1006" s="184">
        <v>96472</v>
      </c>
      <c r="U1006" s="184">
        <v>145636.01</v>
      </c>
      <c r="V1006" s="184">
        <v>150510.10999999999</v>
      </c>
      <c r="W1006" s="256" t="s">
        <v>2897</v>
      </c>
      <c r="X1006" s="257"/>
      <c r="Y1006" s="258" t="s">
        <v>5023</v>
      </c>
      <c r="Z1006" s="193">
        <v>0.31084345142386144</v>
      </c>
    </row>
    <row r="1007" spans="1:26" x14ac:dyDescent="0.25">
      <c r="A1007" s="189">
        <v>41883</v>
      </c>
      <c r="B1007" s="189" t="s">
        <v>4482</v>
      </c>
      <c r="C1007" s="190">
        <v>41890</v>
      </c>
      <c r="D1007" s="253" t="s">
        <v>4915</v>
      </c>
      <c r="E1007" s="190"/>
      <c r="F1007" s="188"/>
      <c r="G1007" s="188"/>
      <c r="H1007" s="180" t="s">
        <v>2921</v>
      </c>
      <c r="I1007" s="255" t="s">
        <v>5026</v>
      </c>
      <c r="J1007" s="194"/>
      <c r="K1007" s="180">
        <v>760544</v>
      </c>
      <c r="L1007" s="188" t="s">
        <v>5027</v>
      </c>
      <c r="M1007" s="194"/>
      <c r="N1007" s="197"/>
      <c r="O1007" s="275"/>
      <c r="P1007" s="180" t="s">
        <v>79</v>
      </c>
      <c r="Q1007" s="180" t="s">
        <v>12</v>
      </c>
      <c r="R1007" s="184">
        <v>77111.27</v>
      </c>
      <c r="S1007" s="184">
        <v>0</v>
      </c>
      <c r="T1007" s="184">
        <v>64518</v>
      </c>
      <c r="U1007" s="184">
        <v>97396.5</v>
      </c>
      <c r="V1007" s="184"/>
      <c r="W1007" s="256" t="s">
        <v>2897</v>
      </c>
      <c r="X1007" s="257"/>
      <c r="Y1007" s="258" t="s">
        <v>5023</v>
      </c>
      <c r="Z1007" s="193" t="s">
        <v>57</v>
      </c>
    </row>
    <row r="1008" spans="1:26" x14ac:dyDescent="0.25">
      <c r="A1008" s="189">
        <v>41883</v>
      </c>
      <c r="B1008" s="189" t="s">
        <v>4482</v>
      </c>
      <c r="C1008" s="190" t="s">
        <v>57</v>
      </c>
      <c r="D1008" s="253" t="s">
        <v>4915</v>
      </c>
      <c r="E1008" s="190"/>
      <c r="F1008" s="188"/>
      <c r="G1008" s="188"/>
      <c r="H1008" s="180" t="s">
        <v>2938</v>
      </c>
      <c r="I1008" s="255" t="s">
        <v>5028</v>
      </c>
      <c r="J1008" s="194"/>
      <c r="K1008" s="180">
        <v>841151</v>
      </c>
      <c r="L1008" s="188" t="s">
        <v>5029</v>
      </c>
      <c r="M1008" s="194"/>
      <c r="N1008" s="197"/>
      <c r="O1008" s="275"/>
      <c r="P1008" s="180" t="s">
        <v>223</v>
      </c>
      <c r="Q1008" s="180" t="s">
        <v>16</v>
      </c>
      <c r="R1008" s="184">
        <v>18321.07</v>
      </c>
      <c r="S1008" s="184">
        <v>20150</v>
      </c>
      <c r="T1008" s="184">
        <v>15329</v>
      </c>
      <c r="U1008" s="184">
        <v>20153.169999999998</v>
      </c>
      <c r="V1008" s="184"/>
      <c r="W1008" s="256" t="s">
        <v>2897</v>
      </c>
      <c r="X1008" s="257"/>
      <c r="Y1008" s="258" t="s">
        <v>5023</v>
      </c>
      <c r="Z1008" s="193">
        <v>0.99984270464646519</v>
      </c>
    </row>
    <row r="1009" spans="1:26" x14ac:dyDescent="0.25">
      <c r="A1009" s="189">
        <v>41885</v>
      </c>
      <c r="B1009" s="189" t="s">
        <v>4482</v>
      </c>
      <c r="C1009" s="190" t="s">
        <v>57</v>
      </c>
      <c r="D1009" s="253" t="s">
        <v>4915</v>
      </c>
      <c r="E1009" s="190"/>
      <c r="F1009" s="188"/>
      <c r="G1009" s="188"/>
      <c r="H1009" s="180" t="s">
        <v>2938</v>
      </c>
      <c r="I1009" s="255" t="s">
        <v>5030</v>
      </c>
      <c r="J1009" s="194"/>
      <c r="K1009" s="180">
        <v>822963</v>
      </c>
      <c r="L1009" s="188" t="s">
        <v>5031</v>
      </c>
      <c r="M1009" s="194"/>
      <c r="N1009" s="197"/>
      <c r="O1009" s="275"/>
      <c r="P1009" s="180" t="s">
        <v>60</v>
      </c>
      <c r="Q1009" s="180" t="s">
        <v>12</v>
      </c>
      <c r="R1009" s="184">
        <v>8344.82</v>
      </c>
      <c r="S1009" s="184">
        <v>0</v>
      </c>
      <c r="T1009" s="184">
        <v>6982</v>
      </c>
      <c r="U1009" s="184">
        <v>9179.2999999999993</v>
      </c>
      <c r="V1009" s="184"/>
      <c r="W1009" s="256" t="s">
        <v>2897</v>
      </c>
      <c r="X1009" s="257"/>
      <c r="Y1009" s="258" t="s">
        <v>5023</v>
      </c>
      <c r="Z1009" s="193" t="s">
        <v>57</v>
      </c>
    </row>
    <row r="1010" spans="1:26" x14ac:dyDescent="0.25">
      <c r="A1010" s="189">
        <v>41885</v>
      </c>
      <c r="B1010" s="189" t="s">
        <v>4482</v>
      </c>
      <c r="C1010" s="190" t="s">
        <v>57</v>
      </c>
      <c r="D1010" s="253" t="s">
        <v>4915</v>
      </c>
      <c r="E1010" s="190"/>
      <c r="F1010" s="188"/>
      <c r="G1010" s="188"/>
      <c r="H1010" s="180" t="s">
        <v>2938</v>
      </c>
      <c r="I1010" s="255" t="s">
        <v>5032</v>
      </c>
      <c r="J1010" s="194"/>
      <c r="K1010" s="180">
        <v>825657</v>
      </c>
      <c r="L1010" s="188" t="s">
        <v>5033</v>
      </c>
      <c r="M1010" s="194"/>
      <c r="N1010" s="197"/>
      <c r="O1010" s="275"/>
      <c r="P1010" s="180" t="s">
        <v>67</v>
      </c>
      <c r="Q1010" s="180" t="s">
        <v>14</v>
      </c>
      <c r="R1010" s="184">
        <v>7689.85</v>
      </c>
      <c r="S1010" s="184">
        <v>8460</v>
      </c>
      <c r="T1010" s="184">
        <v>6434</v>
      </c>
      <c r="U1010" s="184">
        <v>8458.84</v>
      </c>
      <c r="V1010" s="184"/>
      <c r="W1010" s="256" t="s">
        <v>2897</v>
      </c>
      <c r="X1010" s="257"/>
      <c r="Y1010" s="258" t="s">
        <v>5023</v>
      </c>
      <c r="Z1010" s="193">
        <v>1.0001371346425751</v>
      </c>
    </row>
    <row r="1011" spans="1:26" x14ac:dyDescent="0.25">
      <c r="A1011" s="189">
        <v>41886</v>
      </c>
      <c r="B1011" s="189" t="s">
        <v>4482</v>
      </c>
      <c r="C1011" s="190">
        <v>41894</v>
      </c>
      <c r="D1011" s="253" t="s">
        <v>4915</v>
      </c>
      <c r="E1011" s="190"/>
      <c r="F1011" s="188"/>
      <c r="G1011" s="188"/>
      <c r="H1011" s="180" t="s">
        <v>2921</v>
      </c>
      <c r="I1011" s="255" t="s">
        <v>5034</v>
      </c>
      <c r="J1011" s="194"/>
      <c r="K1011" s="180">
        <v>781827</v>
      </c>
      <c r="L1011" s="188" t="s">
        <v>5035</v>
      </c>
      <c r="M1011" s="194"/>
      <c r="N1011" s="197"/>
      <c r="O1011" s="275"/>
      <c r="P1011" s="180" t="s">
        <v>133</v>
      </c>
      <c r="Q1011" s="180" t="s">
        <v>13</v>
      </c>
      <c r="R1011" s="184">
        <v>51654.49</v>
      </c>
      <c r="S1011" s="184">
        <v>0</v>
      </c>
      <c r="T1011" s="184">
        <v>43218.64</v>
      </c>
      <c r="U1011" s="184">
        <v>65607.839999999997</v>
      </c>
      <c r="V1011" s="184"/>
      <c r="W1011" s="256" t="s">
        <v>2897</v>
      </c>
      <c r="X1011" s="257"/>
      <c r="Y1011" s="258" t="s">
        <v>5023</v>
      </c>
      <c r="Z1011" s="193" t="s">
        <v>57</v>
      </c>
    </row>
    <row r="1012" spans="1:26" x14ac:dyDescent="0.25">
      <c r="A1012" s="189">
        <v>41887</v>
      </c>
      <c r="B1012" s="189" t="s">
        <v>4482</v>
      </c>
      <c r="C1012" s="190" t="s">
        <v>57</v>
      </c>
      <c r="D1012" s="253" t="s">
        <v>4915</v>
      </c>
      <c r="E1012" s="190"/>
      <c r="F1012" s="188"/>
      <c r="G1012" s="188"/>
      <c r="H1012" s="180" t="s">
        <v>2938</v>
      </c>
      <c r="I1012" s="255" t="s">
        <v>5036</v>
      </c>
      <c r="J1012" s="194"/>
      <c r="K1012" s="180">
        <v>844966</v>
      </c>
      <c r="L1012" s="188" t="s">
        <v>5037</v>
      </c>
      <c r="M1012" s="194"/>
      <c r="N1012" s="197"/>
      <c r="O1012" s="275"/>
      <c r="P1012" s="180" t="s">
        <v>129</v>
      </c>
      <c r="Q1012" s="180" t="s">
        <v>13</v>
      </c>
      <c r="R1012" s="184">
        <v>30542.27</v>
      </c>
      <c r="S1012" s="184">
        <v>13280</v>
      </c>
      <c r="T1012" s="184">
        <v>25238</v>
      </c>
      <c r="U1012" s="184">
        <v>33596.5</v>
      </c>
      <c r="V1012" s="184"/>
      <c r="W1012" s="256" t="s">
        <v>2897</v>
      </c>
      <c r="X1012" s="257"/>
      <c r="Y1012" s="258" t="s">
        <v>5023</v>
      </c>
      <c r="Z1012" s="193">
        <v>0.39527927016207043</v>
      </c>
    </row>
    <row r="1013" spans="1:26" x14ac:dyDescent="0.25">
      <c r="A1013" s="189">
        <v>41887</v>
      </c>
      <c r="B1013" s="189" t="s">
        <v>4482</v>
      </c>
      <c r="C1013" s="190" t="s">
        <v>57</v>
      </c>
      <c r="D1013" s="253" t="s">
        <v>4915</v>
      </c>
      <c r="E1013" s="190"/>
      <c r="F1013" s="188"/>
      <c r="G1013" s="188"/>
      <c r="H1013" s="180" t="s">
        <v>2938</v>
      </c>
      <c r="I1013" s="255" t="s">
        <v>5038</v>
      </c>
      <c r="J1013" s="194"/>
      <c r="K1013" s="180">
        <v>836773</v>
      </c>
      <c r="L1013" s="188" t="s">
        <v>5039</v>
      </c>
      <c r="M1013" s="194"/>
      <c r="N1013" s="197"/>
      <c r="O1013" s="275"/>
      <c r="P1013" s="180" t="s">
        <v>129</v>
      </c>
      <c r="Q1013" s="180" t="s">
        <v>13</v>
      </c>
      <c r="R1013" s="184">
        <v>13499.45</v>
      </c>
      <c r="S1013" s="184">
        <v>8970</v>
      </c>
      <c r="T1013" s="184">
        <v>11155</v>
      </c>
      <c r="U1013" s="184">
        <v>14849</v>
      </c>
      <c r="V1013" s="184"/>
      <c r="W1013" s="256" t="s">
        <v>2897</v>
      </c>
      <c r="X1013" s="257"/>
      <c r="Y1013" s="258" t="s">
        <v>5023</v>
      </c>
      <c r="Z1013" s="193">
        <v>0.60408108290120544</v>
      </c>
    </row>
    <row r="1014" spans="1:26" x14ac:dyDescent="0.25">
      <c r="A1014" s="189">
        <v>41891</v>
      </c>
      <c r="B1014" s="189" t="s">
        <v>4482</v>
      </c>
      <c r="C1014" s="190" t="s">
        <v>57</v>
      </c>
      <c r="D1014" s="253" t="s">
        <v>4915</v>
      </c>
      <c r="E1014" s="190"/>
      <c r="F1014" s="188"/>
      <c r="G1014" s="188"/>
      <c r="H1014" s="180" t="s">
        <v>2938</v>
      </c>
      <c r="I1014" s="255" t="s">
        <v>5040</v>
      </c>
      <c r="J1014" s="194"/>
      <c r="K1014" s="180">
        <v>852126</v>
      </c>
      <c r="L1014" s="188" t="s">
        <v>5041</v>
      </c>
      <c r="M1014" s="194"/>
      <c r="N1014" s="197"/>
      <c r="O1014" s="275"/>
      <c r="P1014" s="180" t="s">
        <v>129</v>
      </c>
      <c r="Q1014" s="180" t="s">
        <v>13</v>
      </c>
      <c r="R1014" s="184">
        <v>22507.95</v>
      </c>
      <c r="S1014" s="184">
        <v>7110</v>
      </c>
      <c r="T1014" s="184">
        <v>18599</v>
      </c>
      <c r="U1014" s="184">
        <v>24758.75</v>
      </c>
      <c r="V1014" s="184"/>
      <c r="W1014" s="256" t="s">
        <v>2897</v>
      </c>
      <c r="X1014" s="257"/>
      <c r="Y1014" s="258" t="s">
        <v>5023</v>
      </c>
      <c r="Z1014" s="193">
        <v>0.28717120210026759</v>
      </c>
    </row>
    <row r="1015" spans="1:26" x14ac:dyDescent="0.25">
      <c r="A1015" s="189">
        <v>41892</v>
      </c>
      <c r="B1015" s="189"/>
      <c r="C1015" s="190">
        <v>41897</v>
      </c>
      <c r="D1015" s="253" t="s">
        <v>4915</v>
      </c>
      <c r="E1015" s="190"/>
      <c r="F1015" s="188"/>
      <c r="G1015" s="188"/>
      <c r="H1015" s="180" t="s">
        <v>2921</v>
      </c>
      <c r="I1015" s="255" t="s">
        <v>4797</v>
      </c>
      <c r="J1015" s="194"/>
      <c r="K1015" s="180">
        <v>763766</v>
      </c>
      <c r="L1015" s="188" t="s">
        <v>5042</v>
      </c>
      <c r="M1015" s="194"/>
      <c r="N1015" s="197"/>
      <c r="O1015" s="275"/>
      <c r="P1015" s="180" t="s">
        <v>111</v>
      </c>
      <c r="Q1015" s="180" t="s">
        <v>12</v>
      </c>
      <c r="R1015" s="184">
        <v>147292.21</v>
      </c>
      <c r="S1015" s="184">
        <v>73320</v>
      </c>
      <c r="T1015" s="184">
        <v>121712</v>
      </c>
      <c r="U1015" s="184">
        <v>177927.43</v>
      </c>
      <c r="V1015" s="184"/>
      <c r="W1015" s="256" t="s">
        <v>2897</v>
      </c>
      <c r="X1015" s="257"/>
      <c r="Y1015" s="258" t="s">
        <v>5023</v>
      </c>
      <c r="Z1015" s="193">
        <v>0.41207811521809762</v>
      </c>
    </row>
    <row r="1016" spans="1:26" x14ac:dyDescent="0.25">
      <c r="A1016" s="189">
        <v>41893</v>
      </c>
      <c r="B1016" s="189" t="s">
        <v>4482</v>
      </c>
      <c r="C1016" s="189">
        <v>41893</v>
      </c>
      <c r="D1016" s="253" t="s">
        <v>4915</v>
      </c>
      <c r="E1016" s="190"/>
      <c r="F1016" s="188"/>
      <c r="G1016" s="188"/>
      <c r="H1016" s="180" t="s">
        <v>2938</v>
      </c>
      <c r="I1016" s="255" t="s">
        <v>5043</v>
      </c>
      <c r="J1016" s="194"/>
      <c r="K1016" s="180">
        <v>359103</v>
      </c>
      <c r="L1016" s="188" t="s">
        <v>5044</v>
      </c>
      <c r="M1016" s="194"/>
      <c r="N1016" s="197"/>
      <c r="O1016" s="275"/>
      <c r="P1016" s="180" t="s">
        <v>106</v>
      </c>
      <c r="Q1016" s="180" t="s">
        <v>14</v>
      </c>
      <c r="R1016" s="184">
        <v>3447.52</v>
      </c>
      <c r="S1016" s="184">
        <v>31230</v>
      </c>
      <c r="T1016" s="184">
        <v>2848.79</v>
      </c>
      <c r="U1016" s="184">
        <v>34790.57</v>
      </c>
      <c r="V1016" s="184"/>
      <c r="W1016" s="256" t="s">
        <v>2897</v>
      </c>
      <c r="X1016" s="257"/>
      <c r="Y1016" s="258" t="s">
        <v>5023</v>
      </c>
      <c r="Z1016" s="193">
        <v>0.89765703752482351</v>
      </c>
    </row>
    <row r="1017" spans="1:26" x14ac:dyDescent="0.25">
      <c r="A1017" s="189">
        <v>41893</v>
      </c>
      <c r="B1017" s="189" t="s">
        <v>4482</v>
      </c>
      <c r="C1017" s="190">
        <v>41772</v>
      </c>
      <c r="D1017" s="253" t="s">
        <v>4409</v>
      </c>
      <c r="E1017" s="190"/>
      <c r="F1017" s="188"/>
      <c r="G1017" s="188"/>
      <c r="H1017" s="180" t="s">
        <v>2938</v>
      </c>
      <c r="I1017" s="255" t="s">
        <v>5045</v>
      </c>
      <c r="J1017" s="194"/>
      <c r="K1017" s="180">
        <v>747526</v>
      </c>
      <c r="L1017" s="188" t="s">
        <v>5046</v>
      </c>
      <c r="M1017" s="194"/>
      <c r="N1017" s="197"/>
      <c r="O1017" s="275"/>
      <c r="P1017" s="180" t="s">
        <v>106</v>
      </c>
      <c r="Q1017" s="180" t="s">
        <v>14</v>
      </c>
      <c r="R1017" s="184">
        <v>19037.18</v>
      </c>
      <c r="S1017" s="184">
        <v>20400</v>
      </c>
      <c r="T1017" s="184">
        <v>15731</v>
      </c>
      <c r="U1017" s="184">
        <v>20940.900000000001</v>
      </c>
      <c r="V1017" s="184"/>
      <c r="W1017" s="256" t="s">
        <v>2897</v>
      </c>
      <c r="X1017" s="257"/>
      <c r="Y1017" s="258" t="s">
        <v>5023</v>
      </c>
      <c r="Z1017" s="193">
        <v>0.97417016460610573</v>
      </c>
    </row>
    <row r="1018" spans="1:26" x14ac:dyDescent="0.25">
      <c r="A1018" s="189">
        <v>41894</v>
      </c>
      <c r="B1018" s="189" t="s">
        <v>4482</v>
      </c>
      <c r="C1018" s="189">
        <v>41893</v>
      </c>
      <c r="D1018" s="253" t="s">
        <v>4915</v>
      </c>
      <c r="E1018" s="190"/>
      <c r="F1018" s="188"/>
      <c r="G1018" s="188"/>
      <c r="H1018" s="180" t="s">
        <v>2938</v>
      </c>
      <c r="I1018" s="255" t="s">
        <v>5047</v>
      </c>
      <c r="J1018" s="194"/>
      <c r="K1018" s="180">
        <v>855041</v>
      </c>
      <c r="L1018" s="188" t="s">
        <v>5048</v>
      </c>
      <c r="M1018" s="194"/>
      <c r="N1018" s="197"/>
      <c r="O1018" s="275"/>
      <c r="P1018" s="180" t="s">
        <v>106</v>
      </c>
      <c r="Q1018" s="180" t="s">
        <v>14</v>
      </c>
      <c r="R1018" s="184">
        <v>30925.89</v>
      </c>
      <c r="S1018" s="184">
        <v>26380</v>
      </c>
      <c r="T1018" s="184">
        <v>25555</v>
      </c>
      <c r="U1018" s="184">
        <v>34018.480000000003</v>
      </c>
      <c r="V1018" s="184"/>
      <c r="W1018" s="256" t="s">
        <v>2897</v>
      </c>
      <c r="X1018" s="257"/>
      <c r="Y1018" s="258" t="s">
        <v>5023</v>
      </c>
      <c r="Z1018" s="193">
        <v>0.77546086715220663</v>
      </c>
    </row>
    <row r="1019" spans="1:26" x14ac:dyDescent="0.25">
      <c r="A1019" s="189">
        <v>41894</v>
      </c>
      <c r="B1019" s="189" t="s">
        <v>4482</v>
      </c>
      <c r="C1019" s="189">
        <v>41893</v>
      </c>
      <c r="D1019" s="253" t="s">
        <v>4915</v>
      </c>
      <c r="E1019" s="190"/>
      <c r="F1019" s="188"/>
      <c r="G1019" s="188"/>
      <c r="H1019" s="180" t="s">
        <v>2938</v>
      </c>
      <c r="I1019" s="255" t="s">
        <v>5049</v>
      </c>
      <c r="J1019" s="194"/>
      <c r="K1019" s="180">
        <v>847476</v>
      </c>
      <c r="L1019" s="188" t="s">
        <v>5050</v>
      </c>
      <c r="M1019" s="194"/>
      <c r="N1019" s="197"/>
      <c r="O1019" s="275"/>
      <c r="P1019" s="180" t="s">
        <v>106</v>
      </c>
      <c r="Q1019" s="180" t="s">
        <v>14</v>
      </c>
      <c r="R1019" s="184">
        <v>17355.05</v>
      </c>
      <c r="S1019" s="184">
        <v>17510</v>
      </c>
      <c r="T1019" s="184">
        <v>14341</v>
      </c>
      <c r="U1019" s="184">
        <v>19090.55</v>
      </c>
      <c r="V1019" s="184"/>
      <c r="W1019" s="256" t="s">
        <v>2897</v>
      </c>
      <c r="X1019" s="257"/>
      <c r="Y1019" s="258" t="s">
        <v>5023</v>
      </c>
      <c r="Z1019" s="193">
        <v>0.91720772843108245</v>
      </c>
    </row>
    <row r="1020" spans="1:26" x14ac:dyDescent="0.25">
      <c r="A1020" s="189">
        <v>41894</v>
      </c>
      <c r="B1020" s="189" t="s">
        <v>4482</v>
      </c>
      <c r="C1020" s="189">
        <v>41887</v>
      </c>
      <c r="D1020" s="253" t="s">
        <v>4915</v>
      </c>
      <c r="E1020" s="190"/>
      <c r="F1020" s="188"/>
      <c r="G1020" s="188"/>
      <c r="H1020" s="180" t="s">
        <v>2938</v>
      </c>
      <c r="I1020" s="255" t="s">
        <v>5051</v>
      </c>
      <c r="J1020" s="194"/>
      <c r="K1020" s="180">
        <v>849672</v>
      </c>
      <c r="L1020" s="188" t="s">
        <v>5052</v>
      </c>
      <c r="M1020" s="194"/>
      <c r="N1020" s="197"/>
      <c r="O1020" s="275"/>
      <c r="P1020" s="180" t="s">
        <v>129</v>
      </c>
      <c r="Q1020" s="180" t="s">
        <v>13</v>
      </c>
      <c r="R1020" s="184">
        <v>10398.99</v>
      </c>
      <c r="S1020" s="184">
        <v>4250</v>
      </c>
      <c r="T1020" s="184">
        <v>8593</v>
      </c>
      <c r="U1020" s="184">
        <v>11438.89</v>
      </c>
      <c r="V1020" s="184"/>
      <c r="W1020" s="256" t="s">
        <v>2897</v>
      </c>
      <c r="X1020" s="257"/>
      <c r="Y1020" s="258" t="s">
        <v>5023</v>
      </c>
      <c r="Z1020" s="193">
        <v>0.37153954623219565</v>
      </c>
    </row>
    <row r="1021" spans="1:26" x14ac:dyDescent="0.25">
      <c r="A1021" s="189">
        <v>41897</v>
      </c>
      <c r="B1021" s="189" t="s">
        <v>4482</v>
      </c>
      <c r="C1021" s="189">
        <v>41893</v>
      </c>
      <c r="D1021" s="253" t="s">
        <v>4915</v>
      </c>
      <c r="E1021" s="190"/>
      <c r="F1021" s="188"/>
      <c r="G1021" s="188"/>
      <c r="H1021" s="180" t="s">
        <v>2938</v>
      </c>
      <c r="I1021" s="255" t="s">
        <v>5053</v>
      </c>
      <c r="J1021" s="194"/>
      <c r="K1021" s="180">
        <v>838503</v>
      </c>
      <c r="L1021" s="188" t="s">
        <v>5054</v>
      </c>
      <c r="M1021" s="194"/>
      <c r="N1021" s="197"/>
      <c r="O1021" s="275"/>
      <c r="P1021" s="180" t="s">
        <v>64</v>
      </c>
      <c r="Q1021" s="180" t="s">
        <v>12</v>
      </c>
      <c r="R1021" s="184">
        <v>10102.5</v>
      </c>
      <c r="S1021" s="184">
        <v>8348</v>
      </c>
      <c r="T1021" s="184">
        <v>11112.75</v>
      </c>
      <c r="U1021" s="184">
        <v>11112.75</v>
      </c>
      <c r="V1021" s="184"/>
      <c r="W1021" s="256" t="s">
        <v>2897</v>
      </c>
      <c r="X1021" s="257"/>
      <c r="Y1021" s="258" t="s">
        <v>5023</v>
      </c>
      <c r="Z1021" s="193">
        <v>0.75120919664349506</v>
      </c>
    </row>
    <row r="1022" spans="1:26" x14ac:dyDescent="0.25">
      <c r="A1022" s="189">
        <v>41898</v>
      </c>
      <c r="B1022" s="189"/>
      <c r="C1022" s="190">
        <v>41900</v>
      </c>
      <c r="D1022" s="253" t="s">
        <v>4915</v>
      </c>
      <c r="E1022" s="190"/>
      <c r="F1022" s="188"/>
      <c r="G1022" s="188"/>
      <c r="H1022" s="180" t="s">
        <v>2921</v>
      </c>
      <c r="I1022" s="255" t="s">
        <v>5055</v>
      </c>
      <c r="J1022" s="194"/>
      <c r="K1022" s="180">
        <v>823036</v>
      </c>
      <c r="L1022" s="188" t="s">
        <v>5056</v>
      </c>
      <c r="M1022" s="194"/>
      <c r="N1022" s="197"/>
      <c r="O1022" s="275"/>
      <c r="P1022" s="180" t="s">
        <v>60</v>
      </c>
      <c r="Q1022" s="180" t="s">
        <v>12</v>
      </c>
      <c r="R1022" s="184">
        <v>25545.48</v>
      </c>
      <c r="S1022" s="184">
        <v>0</v>
      </c>
      <c r="T1022" s="184">
        <v>21109</v>
      </c>
      <c r="U1022" s="184">
        <v>74018.429999999993</v>
      </c>
      <c r="V1022" s="184"/>
      <c r="W1022" s="256" t="s">
        <v>2897</v>
      </c>
      <c r="X1022" s="257"/>
      <c r="Y1022" s="258" t="s">
        <v>5023</v>
      </c>
      <c r="Z1022" s="193" t="s">
        <v>57</v>
      </c>
    </row>
    <row r="1023" spans="1:26" x14ac:dyDescent="0.25">
      <c r="A1023" s="189">
        <v>41898</v>
      </c>
      <c r="B1023" s="189" t="s">
        <v>4482</v>
      </c>
      <c r="C1023" s="189">
        <v>41730</v>
      </c>
      <c r="D1023" s="253" t="s">
        <v>4634</v>
      </c>
      <c r="E1023" s="190"/>
      <c r="F1023" s="188"/>
      <c r="G1023" s="188"/>
      <c r="H1023" s="180" t="s">
        <v>2938</v>
      </c>
      <c r="I1023" s="255" t="s">
        <v>5057</v>
      </c>
      <c r="J1023" s="194"/>
      <c r="K1023" s="180">
        <v>628159</v>
      </c>
      <c r="L1023" s="188" t="s">
        <v>5058</v>
      </c>
      <c r="M1023" s="194"/>
      <c r="N1023" s="197"/>
      <c r="O1023" s="275"/>
      <c r="P1023" s="180" t="s">
        <v>430</v>
      </c>
      <c r="Q1023" s="180" t="s">
        <v>16</v>
      </c>
      <c r="R1023" s="184">
        <v>3548.64</v>
      </c>
      <c r="S1023" s="184">
        <v>24050</v>
      </c>
      <c r="T1023" s="184">
        <v>2932.35</v>
      </c>
      <c r="U1023" s="184">
        <v>24051.89</v>
      </c>
      <c r="V1023" s="184"/>
      <c r="W1023" s="256" t="s">
        <v>2897</v>
      </c>
      <c r="X1023" s="257"/>
      <c r="Y1023" s="258" t="s">
        <v>5023</v>
      </c>
      <c r="Z1023" s="193">
        <v>0.99992141989673167</v>
      </c>
    </row>
    <row r="1024" spans="1:26" x14ac:dyDescent="0.25">
      <c r="A1024" s="189">
        <v>41899</v>
      </c>
      <c r="B1024" s="189" t="s">
        <v>4482</v>
      </c>
      <c r="C1024" s="189">
        <v>41780</v>
      </c>
      <c r="D1024" s="253" t="s">
        <v>4409</v>
      </c>
      <c r="E1024" s="190"/>
      <c r="F1024" s="188"/>
      <c r="G1024" s="188"/>
      <c r="H1024" s="180" t="s">
        <v>2938</v>
      </c>
      <c r="I1024" s="255" t="s">
        <v>5059</v>
      </c>
      <c r="J1024" s="194"/>
      <c r="K1024" s="180">
        <v>755124</v>
      </c>
      <c r="L1024" s="188" t="s">
        <v>5060</v>
      </c>
      <c r="M1024" s="194"/>
      <c r="N1024" s="197"/>
      <c r="O1024" s="275"/>
      <c r="P1024" s="180" t="s">
        <v>133</v>
      </c>
      <c r="Q1024" s="180" t="s">
        <v>13</v>
      </c>
      <c r="R1024" s="184">
        <v>20582.57</v>
      </c>
      <c r="S1024" s="184">
        <v>17008</v>
      </c>
      <c r="T1024" s="184">
        <v>31416.63</v>
      </c>
      <c r="U1024" s="184">
        <v>31416.63</v>
      </c>
      <c r="V1024" s="184"/>
      <c r="W1024" s="256" t="s">
        <v>2897</v>
      </c>
      <c r="X1024" s="257"/>
      <c r="Y1024" s="258" t="s">
        <v>5023</v>
      </c>
      <c r="Z1024" s="193">
        <v>0.54136933210213822</v>
      </c>
    </row>
    <row r="1025" spans="1:26" x14ac:dyDescent="0.25">
      <c r="A1025" s="189">
        <v>41900</v>
      </c>
      <c r="B1025" s="189" t="s">
        <v>4482</v>
      </c>
      <c r="C1025" s="189">
        <v>41900</v>
      </c>
      <c r="D1025" s="253" t="s">
        <v>4915</v>
      </c>
      <c r="E1025" s="190"/>
      <c r="F1025" s="188"/>
      <c r="G1025" s="188"/>
      <c r="H1025" s="180" t="s">
        <v>2938</v>
      </c>
      <c r="I1025" s="255" t="s">
        <v>5061</v>
      </c>
      <c r="J1025" s="194"/>
      <c r="K1025" s="180">
        <v>851446</v>
      </c>
      <c r="L1025" s="188" t="s">
        <v>5062</v>
      </c>
      <c r="M1025" s="194"/>
      <c r="N1025" s="197"/>
      <c r="O1025" s="275"/>
      <c r="P1025" s="180" t="s">
        <v>87</v>
      </c>
      <c r="Q1025" s="180" t="s">
        <v>15</v>
      </c>
      <c r="R1025" s="184">
        <v>24308.68</v>
      </c>
      <c r="S1025" s="184">
        <v>15630</v>
      </c>
      <c r="T1025" s="184">
        <v>20087</v>
      </c>
      <c r="U1025" s="184">
        <v>26739.55</v>
      </c>
      <c r="V1025" s="184"/>
      <c r="W1025" s="256" t="s">
        <v>2897</v>
      </c>
      <c r="X1025" s="257"/>
      <c r="Y1025" s="258" t="s">
        <v>5023</v>
      </c>
      <c r="Z1025" s="193">
        <v>0.58452741351294246</v>
      </c>
    </row>
    <row r="1026" spans="1:26" x14ac:dyDescent="0.25">
      <c r="A1026" s="189">
        <v>41900</v>
      </c>
      <c r="B1026" s="189" t="s">
        <v>4482</v>
      </c>
      <c r="C1026" s="189">
        <v>41900</v>
      </c>
      <c r="D1026" s="253" t="s">
        <v>4915</v>
      </c>
      <c r="E1026" s="190"/>
      <c r="F1026" s="188"/>
      <c r="G1026" s="188"/>
      <c r="H1026" s="180" t="s">
        <v>2938</v>
      </c>
      <c r="I1026" s="255" t="s">
        <v>5063</v>
      </c>
      <c r="J1026" s="194"/>
      <c r="K1026" s="180">
        <v>781170</v>
      </c>
      <c r="L1026" s="188" t="s">
        <v>5064</v>
      </c>
      <c r="M1026" s="194"/>
      <c r="N1026" s="197"/>
      <c r="O1026" s="275"/>
      <c r="P1026" s="180" t="s">
        <v>64</v>
      </c>
      <c r="Q1026" s="180" t="s">
        <v>12</v>
      </c>
      <c r="R1026" s="184">
        <v>20496.650000000001</v>
      </c>
      <c r="S1026" s="184">
        <v>16937</v>
      </c>
      <c r="T1026" s="184">
        <v>25086.21</v>
      </c>
      <c r="U1026" s="184">
        <v>25086.21</v>
      </c>
      <c r="V1026" s="184"/>
      <c r="W1026" s="256" t="s">
        <v>2897</v>
      </c>
      <c r="X1026" s="257"/>
      <c r="Y1026" s="258" t="s">
        <v>5023</v>
      </c>
      <c r="Z1026" s="193">
        <v>0.6751518065104295</v>
      </c>
    </row>
    <row r="1027" spans="1:26" x14ac:dyDescent="0.25">
      <c r="A1027" s="189">
        <v>41900</v>
      </c>
      <c r="B1027" s="189" t="s">
        <v>4482</v>
      </c>
      <c r="C1027" s="189">
        <v>41900</v>
      </c>
      <c r="D1027" s="253" t="s">
        <v>4915</v>
      </c>
      <c r="E1027" s="190"/>
      <c r="F1027" s="188"/>
      <c r="G1027" s="188"/>
      <c r="H1027" s="180" t="s">
        <v>2938</v>
      </c>
      <c r="I1027" s="255" t="s">
        <v>5065</v>
      </c>
      <c r="J1027" s="194"/>
      <c r="K1027" s="180">
        <v>857614</v>
      </c>
      <c r="L1027" s="188" t="s">
        <v>5066</v>
      </c>
      <c r="M1027" s="194"/>
      <c r="N1027" s="197"/>
      <c r="O1027" s="275"/>
      <c r="P1027" s="180" t="s">
        <v>106</v>
      </c>
      <c r="Q1027" s="180" t="s">
        <v>14</v>
      </c>
      <c r="R1027" s="184">
        <v>7375.99</v>
      </c>
      <c r="S1027" s="184">
        <v>8110</v>
      </c>
      <c r="T1027" s="184">
        <v>6095</v>
      </c>
      <c r="U1027" s="184">
        <v>8113.58</v>
      </c>
      <c r="V1027" s="184"/>
      <c r="W1027" s="256" t="s">
        <v>2897</v>
      </c>
      <c r="X1027" s="257"/>
      <c r="Y1027" s="258" t="s">
        <v>5023</v>
      </c>
      <c r="Z1027" s="193">
        <v>0.999558764441837</v>
      </c>
    </row>
    <row r="1028" spans="1:26" x14ac:dyDescent="0.25">
      <c r="A1028" s="189">
        <v>41901</v>
      </c>
      <c r="B1028" s="189" t="s">
        <v>4482</v>
      </c>
      <c r="C1028" s="189">
        <v>41900</v>
      </c>
      <c r="D1028" s="253" t="s">
        <v>4915</v>
      </c>
      <c r="E1028" s="190"/>
      <c r="F1028" s="188"/>
      <c r="G1028" s="188"/>
      <c r="H1028" s="180" t="s">
        <v>2938</v>
      </c>
      <c r="I1028" s="255" t="s">
        <v>5067</v>
      </c>
      <c r="J1028" s="194"/>
      <c r="K1028" s="180">
        <v>503937</v>
      </c>
      <c r="L1028" s="188" t="s">
        <v>5068</v>
      </c>
      <c r="M1028" s="194"/>
      <c r="N1028" s="197"/>
      <c r="O1028" s="275"/>
      <c r="P1028" s="180" t="s">
        <v>232</v>
      </c>
      <c r="Q1028" s="180" t="s">
        <v>14</v>
      </c>
      <c r="R1028" s="184">
        <v>2797.91</v>
      </c>
      <c r="S1028" s="184">
        <v>12370</v>
      </c>
      <c r="T1028" s="184">
        <v>2312</v>
      </c>
      <c r="U1028" s="184">
        <v>12370.72</v>
      </c>
      <c r="V1028" s="184"/>
      <c r="W1028" s="256" t="s">
        <v>2897</v>
      </c>
      <c r="X1028" s="257"/>
      <c r="Y1028" s="258" t="s">
        <v>5023</v>
      </c>
      <c r="Z1028" s="193">
        <v>0.99994179805217487</v>
      </c>
    </row>
    <row r="1029" spans="1:26" x14ac:dyDescent="0.25">
      <c r="A1029" s="189">
        <v>41905</v>
      </c>
      <c r="B1029" s="189"/>
      <c r="C1029" s="189">
        <v>41900</v>
      </c>
      <c r="D1029" s="253" t="s">
        <v>4915</v>
      </c>
      <c r="E1029" s="190">
        <v>41922</v>
      </c>
      <c r="F1029" s="188"/>
      <c r="G1029" s="188"/>
      <c r="H1029" s="180" t="s">
        <v>2921</v>
      </c>
      <c r="I1029" s="255" t="s">
        <v>5069</v>
      </c>
      <c r="J1029" s="194"/>
      <c r="K1029" s="180">
        <v>595608</v>
      </c>
      <c r="L1029" s="188" t="s">
        <v>5070</v>
      </c>
      <c r="M1029" s="194"/>
      <c r="N1029" s="197"/>
      <c r="O1029" s="275"/>
      <c r="P1029" s="180" t="s">
        <v>232</v>
      </c>
      <c r="Q1029" s="180" t="s">
        <v>14</v>
      </c>
      <c r="R1029" s="184">
        <v>133341.37</v>
      </c>
      <c r="S1029" s="184">
        <v>130030</v>
      </c>
      <c r="T1029" s="184">
        <v>110184</v>
      </c>
      <c r="U1029" s="184">
        <v>170353.01</v>
      </c>
      <c r="V1029" s="184"/>
      <c r="W1029" s="256" t="s">
        <v>2897</v>
      </c>
      <c r="X1029" s="257"/>
      <c r="Y1029" s="258" t="s">
        <v>5023</v>
      </c>
      <c r="Z1029" s="193">
        <v>0.76329734355735768</v>
      </c>
    </row>
    <row r="1030" spans="1:26" x14ac:dyDescent="0.25">
      <c r="A1030" s="189">
        <v>41906</v>
      </c>
      <c r="B1030" s="189" t="s">
        <v>4482</v>
      </c>
      <c r="C1030" s="189">
        <v>41900</v>
      </c>
      <c r="D1030" s="253" t="s">
        <v>4915</v>
      </c>
      <c r="E1030" s="190"/>
      <c r="F1030" s="188"/>
      <c r="G1030" s="188"/>
      <c r="H1030" s="180" t="s">
        <v>2938</v>
      </c>
      <c r="I1030" s="255" t="s">
        <v>5071</v>
      </c>
      <c r="J1030" s="194"/>
      <c r="K1030" s="180">
        <v>837754</v>
      </c>
      <c r="L1030" s="188" t="s">
        <v>5072</v>
      </c>
      <c r="M1030" s="194"/>
      <c r="N1030" s="197"/>
      <c r="O1030" s="275"/>
      <c r="P1030" s="180" t="s">
        <v>129</v>
      </c>
      <c r="Q1030" s="180" t="s">
        <v>13</v>
      </c>
      <c r="R1030" s="184">
        <v>35387.79</v>
      </c>
      <c r="S1030" s="184">
        <v>0</v>
      </c>
      <c r="T1030" s="184">
        <v>29242</v>
      </c>
      <c r="U1030" s="184">
        <v>38926.57</v>
      </c>
      <c r="V1030" s="184"/>
      <c r="W1030" s="256" t="s">
        <v>2897</v>
      </c>
      <c r="X1030" s="257"/>
      <c r="Y1030" s="258" t="s">
        <v>5023</v>
      </c>
      <c r="Z1030" s="193" t="s">
        <v>57</v>
      </c>
    </row>
    <row r="1031" spans="1:26" x14ac:dyDescent="0.25">
      <c r="A1031" s="189">
        <v>41906</v>
      </c>
      <c r="B1031" s="189" t="s">
        <v>4482</v>
      </c>
      <c r="C1031" s="189">
        <v>41906</v>
      </c>
      <c r="D1031" s="253" t="s">
        <v>4915</v>
      </c>
      <c r="E1031" s="190"/>
      <c r="F1031" s="188"/>
      <c r="G1031" s="188"/>
      <c r="H1031" s="180" t="s">
        <v>2938</v>
      </c>
      <c r="I1031" s="255" t="s">
        <v>5073</v>
      </c>
      <c r="J1031" s="194"/>
      <c r="K1031" s="180">
        <v>860780</v>
      </c>
      <c r="L1031" s="188" t="s">
        <v>5074</v>
      </c>
      <c r="M1031" s="194"/>
      <c r="N1031" s="197"/>
      <c r="O1031" s="275"/>
      <c r="P1031" s="180" t="s">
        <v>64</v>
      </c>
      <c r="Q1031" s="180" t="s">
        <v>12</v>
      </c>
      <c r="R1031" s="184">
        <v>23733.85</v>
      </c>
      <c r="S1031" s="184">
        <v>0</v>
      </c>
      <c r="T1031" s="184">
        <v>19612</v>
      </c>
      <c r="U1031" s="184">
        <v>29857.14</v>
      </c>
      <c r="V1031" s="184"/>
      <c r="W1031" s="256" t="s">
        <v>2897</v>
      </c>
      <c r="X1031" s="257"/>
      <c r="Y1031" s="258" t="s">
        <v>5023</v>
      </c>
      <c r="Z1031" s="193" t="s">
        <v>57</v>
      </c>
    </row>
    <row r="1032" spans="1:26" x14ac:dyDescent="0.25">
      <c r="A1032" s="189">
        <v>41906</v>
      </c>
      <c r="B1032" s="189" t="s">
        <v>4482</v>
      </c>
      <c r="C1032" s="189">
        <v>41904</v>
      </c>
      <c r="D1032" s="253" t="s">
        <v>4915</v>
      </c>
      <c r="E1032" s="190"/>
      <c r="F1032" s="188"/>
      <c r="G1032" s="188"/>
      <c r="H1032" s="180" t="s">
        <v>2938</v>
      </c>
      <c r="I1032" s="255" t="s">
        <v>5075</v>
      </c>
      <c r="J1032" s="194"/>
      <c r="K1032" s="180">
        <v>844158</v>
      </c>
      <c r="L1032" s="188" t="s">
        <v>5076</v>
      </c>
      <c r="M1032" s="194"/>
      <c r="N1032" s="197"/>
      <c r="O1032" s="275"/>
      <c r="P1032" s="180" t="s">
        <v>79</v>
      </c>
      <c r="Q1032" s="180" t="s">
        <v>12</v>
      </c>
      <c r="R1032" s="184">
        <v>19713.669999999998</v>
      </c>
      <c r="S1032" s="184">
        <v>0</v>
      </c>
      <c r="T1032" s="184">
        <v>16290</v>
      </c>
      <c r="U1032" s="184">
        <v>21685.040000000001</v>
      </c>
      <c r="V1032" s="184"/>
      <c r="W1032" s="256" t="s">
        <v>2897</v>
      </c>
      <c r="X1032" s="257"/>
      <c r="Y1032" s="258" t="s">
        <v>5023</v>
      </c>
      <c r="Z1032" s="193" t="s">
        <v>57</v>
      </c>
    </row>
    <row r="1033" spans="1:26" x14ac:dyDescent="0.25">
      <c r="A1033" s="189">
        <v>41906</v>
      </c>
      <c r="B1033" s="189" t="s">
        <v>4482</v>
      </c>
      <c r="C1033" s="189">
        <v>41906</v>
      </c>
      <c r="D1033" s="253" t="s">
        <v>4915</v>
      </c>
      <c r="E1033" s="190"/>
      <c r="F1033" s="188"/>
      <c r="G1033" s="188"/>
      <c r="H1033" s="180" t="s">
        <v>2938</v>
      </c>
      <c r="I1033" s="255" t="s">
        <v>5077</v>
      </c>
      <c r="J1033" s="194"/>
      <c r="K1033" s="180">
        <v>861836</v>
      </c>
      <c r="L1033" s="188" t="s">
        <v>5078</v>
      </c>
      <c r="M1033" s="194"/>
      <c r="N1033" s="197"/>
      <c r="O1033" s="275"/>
      <c r="P1033" s="180" t="s">
        <v>129</v>
      </c>
      <c r="Q1033" s="180" t="s">
        <v>13</v>
      </c>
      <c r="R1033" s="184">
        <v>12193.67</v>
      </c>
      <c r="S1033" s="184">
        <v>7530</v>
      </c>
      <c r="T1033" s="184">
        <v>10076</v>
      </c>
      <c r="U1033" s="184">
        <v>13413.04</v>
      </c>
      <c r="V1033" s="184"/>
      <c r="W1033" s="256" t="s">
        <v>2897</v>
      </c>
      <c r="X1033" s="257"/>
      <c r="Y1033" s="258" t="s">
        <v>5023</v>
      </c>
      <c r="Z1033" s="193">
        <v>0.56139398674722507</v>
      </c>
    </row>
    <row r="1034" spans="1:26" x14ac:dyDescent="0.25">
      <c r="A1034" s="189">
        <v>41907</v>
      </c>
      <c r="B1034" s="189"/>
      <c r="C1034" s="190" t="s">
        <v>3127</v>
      </c>
      <c r="D1034" s="253" t="s">
        <v>3127</v>
      </c>
      <c r="E1034" s="190"/>
      <c r="F1034" s="188"/>
      <c r="G1034" s="188"/>
      <c r="H1034" s="180" t="s">
        <v>2921</v>
      </c>
      <c r="I1034" s="255" t="s">
        <v>5079</v>
      </c>
      <c r="J1034" s="194"/>
      <c r="K1034" s="180">
        <v>856399</v>
      </c>
      <c r="L1034" s="188" t="s">
        <v>5080</v>
      </c>
      <c r="M1034" s="194"/>
      <c r="N1034" s="197"/>
      <c r="O1034" s="275"/>
      <c r="P1034" s="180" t="s">
        <v>64</v>
      </c>
      <c r="Q1034" s="180" t="s">
        <v>12</v>
      </c>
      <c r="R1034" s="184">
        <v>53747.69</v>
      </c>
      <c r="S1034" s="184"/>
      <c r="T1034" s="184">
        <v>44970</v>
      </c>
      <c r="U1034" s="184">
        <v>62860.26</v>
      </c>
      <c r="V1034" s="184"/>
      <c r="W1034" s="256" t="s">
        <v>2903</v>
      </c>
      <c r="X1034" s="257"/>
      <c r="Y1034" s="258" t="s">
        <v>5023</v>
      </c>
      <c r="Z1034" s="193" t="s">
        <v>57</v>
      </c>
    </row>
    <row r="1035" spans="1:26" x14ac:dyDescent="0.25">
      <c r="A1035" s="189">
        <v>41907</v>
      </c>
      <c r="B1035" s="189" t="s">
        <v>4482</v>
      </c>
      <c r="C1035" s="189">
        <v>41907</v>
      </c>
      <c r="D1035" s="253" t="s">
        <v>4915</v>
      </c>
      <c r="E1035" s="190"/>
      <c r="F1035" s="188"/>
      <c r="G1035" s="188"/>
      <c r="H1035" s="180" t="s">
        <v>2938</v>
      </c>
      <c r="I1035" s="255" t="s">
        <v>5081</v>
      </c>
      <c r="J1035" s="194"/>
      <c r="K1035" s="180">
        <v>818549</v>
      </c>
      <c r="L1035" s="188" t="s">
        <v>5082</v>
      </c>
      <c r="M1035" s="194"/>
      <c r="N1035" s="197"/>
      <c r="O1035" s="275"/>
      <c r="P1035" s="180" t="s">
        <v>133</v>
      </c>
      <c r="Q1035" s="180" t="s">
        <v>13</v>
      </c>
      <c r="R1035" s="184">
        <v>30508.39</v>
      </c>
      <c r="S1035" s="184">
        <v>0</v>
      </c>
      <c r="T1035" s="184">
        <v>25210</v>
      </c>
      <c r="U1035" s="184">
        <v>42347.12</v>
      </c>
      <c r="V1035" s="184"/>
      <c r="W1035" s="256" t="s">
        <v>2897</v>
      </c>
      <c r="X1035" s="257"/>
      <c r="Y1035" s="258" t="s">
        <v>5023</v>
      </c>
      <c r="Z1035" s="193" t="s">
        <v>57</v>
      </c>
    </row>
    <row r="1036" spans="1:26" x14ac:dyDescent="0.25">
      <c r="A1036" s="189">
        <v>41907</v>
      </c>
      <c r="B1036" s="189" t="s">
        <v>4482</v>
      </c>
      <c r="C1036" s="189">
        <v>41907</v>
      </c>
      <c r="D1036" s="253" t="s">
        <v>4915</v>
      </c>
      <c r="E1036" s="190"/>
      <c r="F1036" s="188"/>
      <c r="G1036" s="188"/>
      <c r="H1036" s="180" t="s">
        <v>2938</v>
      </c>
      <c r="I1036" s="255" t="s">
        <v>5083</v>
      </c>
      <c r="J1036" s="194"/>
      <c r="K1036" s="180">
        <v>859440</v>
      </c>
      <c r="L1036" s="188" t="s">
        <v>5084</v>
      </c>
      <c r="M1036" s="194"/>
      <c r="N1036" s="197"/>
      <c r="O1036" s="275"/>
      <c r="P1036" s="180" t="s">
        <v>106</v>
      </c>
      <c r="Q1036" s="180" t="s">
        <v>14</v>
      </c>
      <c r="R1036" s="184">
        <v>11845.14</v>
      </c>
      <c r="S1036" s="184">
        <v>12320</v>
      </c>
      <c r="T1036" s="184">
        <v>9788</v>
      </c>
      <c r="U1036" s="184">
        <v>13029.66</v>
      </c>
      <c r="V1036" s="184"/>
      <c r="W1036" s="256" t="s">
        <v>2897</v>
      </c>
      <c r="X1036" s="257"/>
      <c r="Y1036" s="258" t="s">
        <v>5023</v>
      </c>
      <c r="Z1036" s="193">
        <v>0.9455350331474498</v>
      </c>
    </row>
    <row r="1037" spans="1:26" x14ac:dyDescent="0.25">
      <c r="A1037" s="189">
        <v>41908</v>
      </c>
      <c r="B1037" s="189"/>
      <c r="C1037" s="190">
        <v>41908</v>
      </c>
      <c r="D1037" s="253" t="s">
        <v>4915</v>
      </c>
      <c r="E1037" s="190"/>
      <c r="F1037" s="188"/>
      <c r="G1037" s="188"/>
      <c r="H1037" s="180" t="s">
        <v>2894</v>
      </c>
      <c r="I1037" s="255" t="s">
        <v>5085</v>
      </c>
      <c r="J1037" s="194"/>
      <c r="K1037" s="180">
        <v>303775</v>
      </c>
      <c r="L1037" s="188" t="s">
        <v>5086</v>
      </c>
      <c r="M1037" s="194"/>
      <c r="N1037" s="197"/>
      <c r="O1037" s="275"/>
      <c r="P1037" s="180" t="s">
        <v>223</v>
      </c>
      <c r="Q1037" s="180" t="s">
        <v>16</v>
      </c>
      <c r="R1037" s="184">
        <v>6240.52</v>
      </c>
      <c r="S1037" s="184">
        <v>229960</v>
      </c>
      <c r="T1037" s="184">
        <v>5156.7299999999996</v>
      </c>
      <c r="U1037" s="184">
        <v>229963.89</v>
      </c>
      <c r="V1037" s="184"/>
      <c r="W1037" s="256" t="s">
        <v>2897</v>
      </c>
      <c r="X1037" s="257"/>
      <c r="Y1037" s="258" t="s">
        <v>5023</v>
      </c>
      <c r="Z1037" s="193">
        <v>0.99998308430075689</v>
      </c>
    </row>
    <row r="1038" spans="1:26" x14ac:dyDescent="0.25">
      <c r="A1038" s="189">
        <v>41908</v>
      </c>
      <c r="B1038" s="189"/>
      <c r="C1038" s="190">
        <v>41908</v>
      </c>
      <c r="D1038" s="253" t="s">
        <v>4915</v>
      </c>
      <c r="E1038" s="190"/>
      <c r="F1038" s="188"/>
      <c r="G1038" s="188"/>
      <c r="H1038" s="180" t="s">
        <v>2921</v>
      </c>
      <c r="I1038" s="255" t="s">
        <v>5087</v>
      </c>
      <c r="J1038" s="194"/>
      <c r="K1038" s="180">
        <v>835899</v>
      </c>
      <c r="L1038" s="188" t="s">
        <v>5088</v>
      </c>
      <c r="M1038" s="194"/>
      <c r="N1038" s="197"/>
      <c r="O1038" s="275"/>
      <c r="P1038" s="180" t="s">
        <v>60</v>
      </c>
      <c r="Q1038" s="180" t="s">
        <v>12</v>
      </c>
      <c r="R1038" s="184">
        <v>33428.53</v>
      </c>
      <c r="S1038" s="184">
        <v>0</v>
      </c>
      <c r="T1038" s="184">
        <v>27623</v>
      </c>
      <c r="U1038" s="184">
        <v>82689.78</v>
      </c>
      <c r="V1038" s="184"/>
      <c r="W1038" s="256" t="s">
        <v>2897</v>
      </c>
      <c r="X1038" s="257"/>
      <c r="Y1038" s="258" t="s">
        <v>5023</v>
      </c>
      <c r="Z1038" s="193" t="s">
        <v>57</v>
      </c>
    </row>
    <row r="1039" spans="1:26" x14ac:dyDescent="0.25">
      <c r="A1039" s="189">
        <v>41908</v>
      </c>
      <c r="B1039" s="189"/>
      <c r="C1039" s="190">
        <v>41918</v>
      </c>
      <c r="D1039" s="253" t="s">
        <v>5089</v>
      </c>
      <c r="E1039" s="190"/>
      <c r="F1039" s="188"/>
      <c r="G1039" s="188"/>
      <c r="H1039" s="180" t="s">
        <v>2921</v>
      </c>
      <c r="I1039" s="255" t="s">
        <v>5090</v>
      </c>
      <c r="J1039" s="194"/>
      <c r="K1039" s="180">
        <v>746164</v>
      </c>
      <c r="L1039" s="188" t="s">
        <v>5091</v>
      </c>
      <c r="M1039" s="194"/>
      <c r="N1039" s="197"/>
      <c r="O1039" s="275"/>
      <c r="P1039" s="180" t="s">
        <v>60</v>
      </c>
      <c r="Q1039" s="180" t="s">
        <v>12</v>
      </c>
      <c r="R1039" s="184">
        <v>71600.92</v>
      </c>
      <c r="S1039" s="184">
        <v>0</v>
      </c>
      <c r="T1039" s="184">
        <v>59166</v>
      </c>
      <c r="U1039" s="184">
        <v>78761.009999999995</v>
      </c>
      <c r="V1039" s="184"/>
      <c r="W1039" s="256" t="s">
        <v>2897</v>
      </c>
      <c r="X1039" s="257"/>
      <c r="Y1039" s="258" t="s">
        <v>5023</v>
      </c>
      <c r="Z1039" s="193" t="s">
        <v>57</v>
      </c>
    </row>
    <row r="1040" spans="1:26" x14ac:dyDescent="0.25">
      <c r="A1040" s="189">
        <v>41908</v>
      </c>
      <c r="B1040" s="189" t="s">
        <v>4482</v>
      </c>
      <c r="C1040" s="190">
        <v>41908</v>
      </c>
      <c r="D1040" s="253" t="s">
        <v>4915</v>
      </c>
      <c r="E1040" s="190"/>
      <c r="F1040" s="188"/>
      <c r="G1040" s="188"/>
      <c r="H1040" s="180" t="s">
        <v>2921</v>
      </c>
      <c r="I1040" s="255" t="s">
        <v>5092</v>
      </c>
      <c r="J1040" s="194"/>
      <c r="K1040" s="180">
        <v>740068</v>
      </c>
      <c r="L1040" s="188" t="s">
        <v>5093</v>
      </c>
      <c r="M1040" s="194"/>
      <c r="N1040" s="197"/>
      <c r="O1040" s="275"/>
      <c r="P1040" s="180" t="s">
        <v>235</v>
      </c>
      <c r="Q1040" s="180" t="s">
        <v>12</v>
      </c>
      <c r="R1040" s="184">
        <v>49994.54</v>
      </c>
      <c r="S1040" s="184">
        <v>0</v>
      </c>
      <c r="T1040" s="184">
        <v>41312</v>
      </c>
      <c r="U1040" s="184">
        <v>63781.9</v>
      </c>
      <c r="V1040" s="184"/>
      <c r="W1040" s="256" t="s">
        <v>2897</v>
      </c>
      <c r="X1040" s="257"/>
      <c r="Y1040" s="258" t="s">
        <v>5023</v>
      </c>
      <c r="Z1040" s="193" t="s">
        <v>57</v>
      </c>
    </row>
    <row r="1041" spans="1:26" x14ac:dyDescent="0.25">
      <c r="A1041" s="189">
        <v>41908</v>
      </c>
      <c r="B1041" s="189" t="s">
        <v>4482</v>
      </c>
      <c r="C1041" s="189">
        <v>41891</v>
      </c>
      <c r="D1041" s="253" t="s">
        <v>4915</v>
      </c>
      <c r="E1041" s="190"/>
      <c r="F1041" s="188"/>
      <c r="G1041" s="188"/>
      <c r="H1041" s="180" t="s">
        <v>2938</v>
      </c>
      <c r="I1041" s="255" t="s">
        <v>5094</v>
      </c>
      <c r="J1041" s="194"/>
      <c r="K1041" s="180">
        <v>829489</v>
      </c>
      <c r="L1041" s="188" t="s">
        <v>5095</v>
      </c>
      <c r="M1041" s="194"/>
      <c r="N1041" s="197"/>
      <c r="O1041" s="275"/>
      <c r="P1041" s="180" t="s">
        <v>60</v>
      </c>
      <c r="Q1041" s="180" t="s">
        <v>12</v>
      </c>
      <c r="R1041" s="184">
        <v>24671.11</v>
      </c>
      <c r="S1041" s="184">
        <v>0</v>
      </c>
      <c r="T1041" s="184">
        <v>20642</v>
      </c>
      <c r="U1041" s="184">
        <v>27138.22</v>
      </c>
      <c r="V1041" s="184"/>
      <c r="W1041" s="256" t="s">
        <v>2897</v>
      </c>
      <c r="X1041" s="257"/>
      <c r="Y1041" s="258" t="s">
        <v>5023</v>
      </c>
      <c r="Z1041" s="193" t="s">
        <v>57</v>
      </c>
    </row>
    <row r="1042" spans="1:26" x14ac:dyDescent="0.25">
      <c r="A1042" s="189">
        <v>41912</v>
      </c>
      <c r="B1042" s="189"/>
      <c r="C1042" s="189">
        <v>41908</v>
      </c>
      <c r="D1042" s="253" t="s">
        <v>4915</v>
      </c>
      <c r="E1042" s="190">
        <v>41960</v>
      </c>
      <c r="F1042" s="188"/>
      <c r="G1042" s="188"/>
      <c r="H1042" s="180" t="s">
        <v>2894</v>
      </c>
      <c r="I1042" s="255" t="s">
        <v>5096</v>
      </c>
      <c r="J1042" s="194"/>
      <c r="K1042" s="180">
        <v>757075</v>
      </c>
      <c r="L1042" s="188" t="s">
        <v>5097</v>
      </c>
      <c r="M1042" s="194"/>
      <c r="N1042" s="197"/>
      <c r="O1042" s="275"/>
      <c r="P1042" s="180" t="s">
        <v>79</v>
      </c>
      <c r="Q1042" s="180" t="s">
        <v>12</v>
      </c>
      <c r="R1042" s="184">
        <v>714665.89</v>
      </c>
      <c r="S1042" s="184">
        <v>0</v>
      </c>
      <c r="T1042" s="184">
        <v>590550</v>
      </c>
      <c r="U1042" s="184">
        <v>336952.72</v>
      </c>
      <c r="V1042" s="184">
        <v>786132.47999999998</v>
      </c>
      <c r="W1042" s="256" t="s">
        <v>2897</v>
      </c>
      <c r="X1042" s="257"/>
      <c r="Y1042" s="258" t="s">
        <v>5023</v>
      </c>
      <c r="Z1042" s="193" t="s">
        <v>57</v>
      </c>
    </row>
    <row r="1043" spans="1:26" x14ac:dyDescent="0.25">
      <c r="A1043" s="189">
        <v>41912</v>
      </c>
      <c r="B1043" s="189" t="s">
        <v>4482</v>
      </c>
      <c r="C1043" s="189">
        <v>41789</v>
      </c>
      <c r="D1043" s="253" t="s">
        <v>4409</v>
      </c>
      <c r="E1043" s="190"/>
      <c r="F1043" s="188"/>
      <c r="G1043" s="188"/>
      <c r="H1043" s="180" t="s">
        <v>2938</v>
      </c>
      <c r="I1043" s="255" t="s">
        <v>5098</v>
      </c>
      <c r="J1043" s="194"/>
      <c r="K1043" s="180">
        <v>754357</v>
      </c>
      <c r="L1043" s="188" t="s">
        <v>5099</v>
      </c>
      <c r="M1043" s="194"/>
      <c r="N1043" s="197"/>
      <c r="O1043" s="275"/>
      <c r="P1043" s="180" t="s">
        <v>235</v>
      </c>
      <c r="Q1043" s="180" t="s">
        <v>12</v>
      </c>
      <c r="R1043" s="184">
        <v>25678.6</v>
      </c>
      <c r="S1043" s="184">
        <v>21219</v>
      </c>
      <c r="T1043" s="184"/>
      <c r="U1043" s="184">
        <v>28246.46</v>
      </c>
      <c r="V1043" s="184"/>
      <c r="W1043" s="256" t="s">
        <v>2897</v>
      </c>
      <c r="X1043" s="257"/>
      <c r="Y1043" s="258" t="s">
        <v>5023</v>
      </c>
      <c r="Z1043" s="193">
        <v>0.75120917807045562</v>
      </c>
    </row>
    <row r="1044" spans="1:26" x14ac:dyDescent="0.25">
      <c r="A1044" s="189">
        <v>41912</v>
      </c>
      <c r="B1044" s="189" t="s">
        <v>4482</v>
      </c>
      <c r="C1044" s="189">
        <v>41725</v>
      </c>
      <c r="D1044" s="253" t="s">
        <v>3195</v>
      </c>
      <c r="E1044" s="190"/>
      <c r="F1044" s="188"/>
      <c r="G1044" s="188"/>
      <c r="H1044" s="180" t="s">
        <v>2938</v>
      </c>
      <c r="I1044" s="255" t="s">
        <v>5100</v>
      </c>
      <c r="J1044" s="194"/>
      <c r="K1044" s="180">
        <v>742598</v>
      </c>
      <c r="L1044" s="188" t="s">
        <v>5101</v>
      </c>
      <c r="M1044" s="194"/>
      <c r="N1044" s="197"/>
      <c r="O1044" s="275"/>
      <c r="P1044" s="180" t="s">
        <v>67</v>
      </c>
      <c r="Q1044" s="180" t="s">
        <v>14</v>
      </c>
      <c r="R1044" s="184">
        <v>17776.189999999999</v>
      </c>
      <c r="S1044" s="184">
        <v>18210</v>
      </c>
      <c r="T1044" s="184">
        <v>14689</v>
      </c>
      <c r="U1044" s="184">
        <v>19553.810000000001</v>
      </c>
      <c r="V1044" s="184"/>
      <c r="W1044" s="256" t="s">
        <v>2897</v>
      </c>
      <c r="X1044" s="257"/>
      <c r="Y1044" s="258" t="s">
        <v>5023</v>
      </c>
      <c r="Z1044" s="193">
        <v>0.93127630881142853</v>
      </c>
    </row>
    <row r="1045" spans="1:26" x14ac:dyDescent="0.25">
      <c r="A1045" s="189">
        <v>41913</v>
      </c>
      <c r="B1045" s="189" t="s">
        <v>4482</v>
      </c>
      <c r="C1045" s="189">
        <v>41808</v>
      </c>
      <c r="D1045" s="253" t="s">
        <v>4843</v>
      </c>
      <c r="E1045" s="190"/>
      <c r="F1045" s="188"/>
      <c r="G1045" s="188"/>
      <c r="H1045" s="180" t="s">
        <v>2938</v>
      </c>
      <c r="I1045" s="255" t="s">
        <v>5102</v>
      </c>
      <c r="J1045" s="194"/>
      <c r="K1045" s="180">
        <v>788100</v>
      </c>
      <c r="L1045" s="188" t="s">
        <v>5103</v>
      </c>
      <c r="M1045" s="194"/>
      <c r="N1045" s="197"/>
      <c r="O1045" s="275"/>
      <c r="P1045" s="180" t="s">
        <v>79</v>
      </c>
      <c r="Q1045" s="180" t="s">
        <v>12</v>
      </c>
      <c r="R1045" s="184">
        <v>35248.620000000003</v>
      </c>
      <c r="S1045" s="184">
        <v>38770</v>
      </c>
      <c r="T1045" s="184">
        <v>29127</v>
      </c>
      <c r="U1045" s="184">
        <v>38773.480000000003</v>
      </c>
      <c r="V1045" s="184"/>
      <c r="W1045" s="256" t="s">
        <v>2897</v>
      </c>
      <c r="X1045" s="257"/>
      <c r="Y1045" s="258" t="s">
        <v>5016</v>
      </c>
      <c r="Z1045" s="193">
        <v>0.99991024793234951</v>
      </c>
    </row>
    <row r="1046" spans="1:26" x14ac:dyDescent="0.25">
      <c r="A1046" s="189">
        <v>41915</v>
      </c>
      <c r="B1046" s="189" t="s">
        <v>4482</v>
      </c>
      <c r="C1046" s="189">
        <v>41915</v>
      </c>
      <c r="D1046" s="253" t="s">
        <v>5089</v>
      </c>
      <c r="E1046" s="190"/>
      <c r="F1046" s="188"/>
      <c r="G1046" s="188"/>
      <c r="H1046" s="180" t="s">
        <v>2938</v>
      </c>
      <c r="I1046" s="255" t="s">
        <v>5104</v>
      </c>
      <c r="J1046" s="194"/>
      <c r="K1046" s="180">
        <v>869037</v>
      </c>
      <c r="L1046" s="188" t="s">
        <v>5105</v>
      </c>
      <c r="M1046" s="194"/>
      <c r="N1046" s="197"/>
      <c r="O1046" s="275"/>
      <c r="P1046" s="180" t="s">
        <v>106</v>
      </c>
      <c r="Q1046" s="180" t="s">
        <v>14</v>
      </c>
      <c r="R1046" s="184">
        <v>7897.57</v>
      </c>
      <c r="S1046" s="184">
        <v>0</v>
      </c>
      <c r="T1046" s="184">
        <v>6526</v>
      </c>
      <c r="U1046" s="184">
        <v>8687.33</v>
      </c>
      <c r="V1046" s="184"/>
      <c r="W1046" s="256" t="s">
        <v>2897</v>
      </c>
      <c r="X1046" s="257"/>
      <c r="Y1046" s="258" t="s">
        <v>5016</v>
      </c>
      <c r="Z1046" s="193" t="s">
        <v>57</v>
      </c>
    </row>
    <row r="1047" spans="1:26" x14ac:dyDescent="0.25">
      <c r="A1047" s="189">
        <v>41918</v>
      </c>
      <c r="B1047" s="189"/>
      <c r="C1047" s="190">
        <v>41964</v>
      </c>
      <c r="D1047" s="253" t="s">
        <v>5106</v>
      </c>
      <c r="E1047" s="190"/>
      <c r="F1047" s="188"/>
      <c r="G1047" s="188"/>
      <c r="H1047" s="180" t="s">
        <v>2921</v>
      </c>
      <c r="I1047" s="255" t="s">
        <v>5107</v>
      </c>
      <c r="J1047" s="194"/>
      <c r="K1047" s="180">
        <v>788156</v>
      </c>
      <c r="L1047" s="188" t="s">
        <v>5108</v>
      </c>
      <c r="M1047" s="194"/>
      <c r="N1047" s="197"/>
      <c r="O1047" s="275"/>
      <c r="P1047" s="180" t="s">
        <v>64</v>
      </c>
      <c r="Q1047" s="180" t="s">
        <v>12</v>
      </c>
      <c r="R1047" s="184">
        <v>65318.93</v>
      </c>
      <c r="S1047" s="184">
        <v>0</v>
      </c>
      <c r="T1047" s="184">
        <v>53975</v>
      </c>
      <c r="U1047" s="184">
        <v>77933.679999999993</v>
      </c>
      <c r="V1047" s="184">
        <v>80610.12</v>
      </c>
      <c r="W1047" s="256" t="s">
        <v>2897</v>
      </c>
      <c r="X1047" s="257"/>
      <c r="Y1047" s="258" t="s">
        <v>5016</v>
      </c>
      <c r="Z1047" s="193" t="s">
        <v>57</v>
      </c>
    </row>
    <row r="1048" spans="1:26" x14ac:dyDescent="0.25">
      <c r="A1048" s="189">
        <v>41918</v>
      </c>
      <c r="B1048" s="189"/>
      <c r="C1048" s="190" t="s">
        <v>3127</v>
      </c>
      <c r="D1048" s="253" t="s">
        <v>3127</v>
      </c>
      <c r="E1048" s="190"/>
      <c r="F1048" s="188"/>
      <c r="G1048" s="188"/>
      <c r="H1048" s="180" t="s">
        <v>2921</v>
      </c>
      <c r="I1048" s="255" t="s">
        <v>5109</v>
      </c>
      <c r="J1048" s="194"/>
      <c r="K1048" s="180">
        <v>836710</v>
      </c>
      <c r="L1048" s="188" t="s">
        <v>5110</v>
      </c>
      <c r="M1048" s="194"/>
      <c r="N1048" s="197"/>
      <c r="O1048" s="275"/>
      <c r="P1048" s="180" t="s">
        <v>87</v>
      </c>
      <c r="Q1048" s="180" t="s">
        <v>15</v>
      </c>
      <c r="R1048" s="184">
        <v>55977.62</v>
      </c>
      <c r="S1048" s="184">
        <v>0</v>
      </c>
      <c r="T1048" s="184">
        <v>46256</v>
      </c>
      <c r="U1048" s="184">
        <v>66732.19</v>
      </c>
      <c r="V1048" s="184"/>
      <c r="W1048" s="256" t="s">
        <v>2903</v>
      </c>
      <c r="X1048" s="257"/>
      <c r="Y1048" s="258" t="s">
        <v>5016</v>
      </c>
      <c r="Z1048" s="193" t="s">
        <v>57</v>
      </c>
    </row>
    <row r="1049" spans="1:26" x14ac:dyDescent="0.25">
      <c r="A1049" s="189">
        <v>41918</v>
      </c>
      <c r="B1049" s="189" t="s">
        <v>4482</v>
      </c>
      <c r="C1049" s="189">
        <v>41913</v>
      </c>
      <c r="D1049" s="253" t="s">
        <v>5089</v>
      </c>
      <c r="E1049" s="190"/>
      <c r="F1049" s="188"/>
      <c r="G1049" s="188"/>
      <c r="H1049" s="180" t="s">
        <v>2938</v>
      </c>
      <c r="I1049" s="255" t="s">
        <v>5111</v>
      </c>
      <c r="J1049" s="194"/>
      <c r="K1049" s="180">
        <v>315168</v>
      </c>
      <c r="L1049" s="188" t="s">
        <v>5112</v>
      </c>
      <c r="M1049" s="194"/>
      <c r="N1049" s="197"/>
      <c r="O1049" s="275"/>
      <c r="P1049" s="180" t="s">
        <v>129</v>
      </c>
      <c r="Q1049" s="180" t="s">
        <v>13</v>
      </c>
      <c r="R1049" s="184">
        <v>3941.52</v>
      </c>
      <c r="S1049" s="184">
        <v>18420</v>
      </c>
      <c r="T1049" s="184">
        <v>3257</v>
      </c>
      <c r="U1049" s="184">
        <v>30627.95</v>
      </c>
      <c r="V1049" s="184"/>
      <c r="W1049" s="256" t="s">
        <v>2897</v>
      </c>
      <c r="X1049" s="257"/>
      <c r="Y1049" s="258" t="s">
        <v>5016</v>
      </c>
      <c r="Z1049" s="193">
        <v>0.60141145587608702</v>
      </c>
    </row>
    <row r="1050" spans="1:26" x14ac:dyDescent="0.25">
      <c r="A1050" s="189">
        <v>41919</v>
      </c>
      <c r="B1050" s="189" t="s">
        <v>4482</v>
      </c>
      <c r="C1050" s="189">
        <v>41823</v>
      </c>
      <c r="D1050" s="253" t="s">
        <v>4049</v>
      </c>
      <c r="E1050" s="190"/>
      <c r="F1050" s="188"/>
      <c r="G1050" s="188"/>
      <c r="H1050" s="180" t="s">
        <v>2938</v>
      </c>
      <c r="I1050" s="255" t="s">
        <v>5113</v>
      </c>
      <c r="J1050" s="194"/>
      <c r="K1050" s="180">
        <v>761091</v>
      </c>
      <c r="L1050" s="188" t="s">
        <v>5114</v>
      </c>
      <c r="M1050" s="194"/>
      <c r="N1050" s="197"/>
      <c r="O1050" s="275"/>
      <c r="P1050" s="180" t="s">
        <v>67</v>
      </c>
      <c r="Q1050" s="180" t="s">
        <v>14</v>
      </c>
      <c r="R1050" s="184">
        <v>8952.84</v>
      </c>
      <c r="S1050" s="184">
        <v>9850</v>
      </c>
      <c r="T1050" s="184">
        <v>7398</v>
      </c>
      <c r="U1050" s="184">
        <v>9848.1200000000008</v>
      </c>
      <c r="V1050" s="184"/>
      <c r="W1050" s="256" t="s">
        <v>2897</v>
      </c>
      <c r="X1050" s="257"/>
      <c r="Y1050" s="258" t="s">
        <v>5016</v>
      </c>
      <c r="Z1050" s="193">
        <v>1.0001908993797801</v>
      </c>
    </row>
    <row r="1051" spans="1:26" x14ac:dyDescent="0.25">
      <c r="A1051" s="189">
        <v>41920</v>
      </c>
      <c r="B1051" s="189"/>
      <c r="C1051" s="189">
        <v>41926</v>
      </c>
      <c r="D1051" s="253" t="s">
        <v>5089</v>
      </c>
      <c r="E1051" s="190"/>
      <c r="F1051" s="188"/>
      <c r="G1051" s="188"/>
      <c r="H1051" s="180" t="s">
        <v>2921</v>
      </c>
      <c r="I1051" s="255" t="s">
        <v>5115</v>
      </c>
      <c r="J1051" s="194"/>
      <c r="K1051" s="180">
        <v>737254</v>
      </c>
      <c r="L1051" s="188" t="s">
        <v>5116</v>
      </c>
      <c r="M1051" s="194"/>
      <c r="N1051" s="197"/>
      <c r="O1051" s="275"/>
      <c r="P1051" s="180" t="s">
        <v>430</v>
      </c>
      <c r="Q1051" s="180" t="s">
        <v>16</v>
      </c>
      <c r="R1051" s="184">
        <v>4202.29</v>
      </c>
      <c r="S1051" s="184">
        <v>63530</v>
      </c>
      <c r="T1051" s="184">
        <v>3516</v>
      </c>
      <c r="U1051" s="184">
        <v>67736.06</v>
      </c>
      <c r="V1051" s="184"/>
      <c r="W1051" s="256" t="s">
        <v>2897</v>
      </c>
      <c r="X1051" s="257"/>
      <c r="Y1051" s="258" t="s">
        <v>5016</v>
      </c>
      <c r="Z1051" s="193">
        <v>0.93790515716444101</v>
      </c>
    </row>
    <row r="1052" spans="1:26" x14ac:dyDescent="0.25">
      <c r="A1052" s="189">
        <v>41921</v>
      </c>
      <c r="B1052" s="189" t="s">
        <v>4482</v>
      </c>
      <c r="C1052" s="189">
        <v>41866</v>
      </c>
      <c r="D1052" s="253" t="s">
        <v>4968</v>
      </c>
      <c r="E1052" s="190"/>
      <c r="F1052" s="188"/>
      <c r="G1052" s="188"/>
      <c r="H1052" s="180" t="s">
        <v>2938</v>
      </c>
      <c r="I1052" s="255" t="s">
        <v>5117</v>
      </c>
      <c r="J1052" s="194"/>
      <c r="K1052" s="180">
        <v>810865</v>
      </c>
      <c r="L1052" s="188" t="s">
        <v>5118</v>
      </c>
      <c r="M1052" s="194"/>
      <c r="N1052" s="197"/>
      <c r="O1052" s="275"/>
      <c r="P1052" s="180" t="s">
        <v>64</v>
      </c>
      <c r="Q1052" s="180" t="s">
        <v>12</v>
      </c>
      <c r="R1052" s="184">
        <v>23032.51</v>
      </c>
      <c r="S1052" s="184"/>
      <c r="T1052" s="184">
        <v>19271</v>
      </c>
      <c r="U1052" s="184">
        <v>25335.759999999998</v>
      </c>
      <c r="V1052" s="184"/>
      <c r="W1052" s="256" t="s">
        <v>2897</v>
      </c>
      <c r="X1052" s="257"/>
      <c r="Y1052" s="258" t="s">
        <v>5016</v>
      </c>
      <c r="Z1052" s="193" t="s">
        <v>57</v>
      </c>
    </row>
    <row r="1053" spans="1:26" x14ac:dyDescent="0.25">
      <c r="A1053" s="189">
        <v>41922</v>
      </c>
      <c r="B1053" s="189" t="s">
        <v>4482</v>
      </c>
      <c r="C1053" s="189">
        <v>41922</v>
      </c>
      <c r="D1053" s="253" t="s">
        <v>5089</v>
      </c>
      <c r="E1053" s="190"/>
      <c r="F1053" s="188"/>
      <c r="G1053" s="188"/>
      <c r="H1053" s="180" t="s">
        <v>2938</v>
      </c>
      <c r="I1053" s="255" t="s">
        <v>5119</v>
      </c>
      <c r="J1053" s="194"/>
      <c r="K1053" s="180">
        <v>865254</v>
      </c>
      <c r="L1053" s="188" t="s">
        <v>5120</v>
      </c>
      <c r="M1053" s="194"/>
      <c r="N1053" s="197"/>
      <c r="O1053" s="275"/>
      <c r="P1053" s="180" t="s">
        <v>67</v>
      </c>
      <c r="Q1053" s="180" t="s">
        <v>14</v>
      </c>
      <c r="R1053" s="184">
        <v>8633.35</v>
      </c>
      <c r="S1053" s="184">
        <v>9500</v>
      </c>
      <c r="T1053" s="184">
        <v>7134</v>
      </c>
      <c r="U1053" s="184">
        <v>9496.69</v>
      </c>
      <c r="V1053" s="184"/>
      <c r="W1053" s="256" t="s">
        <v>2897</v>
      </c>
      <c r="X1053" s="257"/>
      <c r="Y1053" s="258" t="s">
        <v>5016</v>
      </c>
      <c r="Z1053" s="193">
        <v>1.0003485424921736</v>
      </c>
    </row>
    <row r="1054" spans="1:26" x14ac:dyDescent="0.25">
      <c r="A1054" s="189">
        <v>41925</v>
      </c>
      <c r="B1054" s="189"/>
      <c r="C1054" s="189">
        <v>41926</v>
      </c>
      <c r="D1054" s="253" t="s">
        <v>5089</v>
      </c>
      <c r="E1054" s="190"/>
      <c r="F1054" s="188"/>
      <c r="G1054" s="188"/>
      <c r="H1054" s="180" t="s">
        <v>4526</v>
      </c>
      <c r="I1054" s="255" t="s">
        <v>5121</v>
      </c>
      <c r="J1054" s="194"/>
      <c r="K1054" s="180"/>
      <c r="L1054" s="188" t="s">
        <v>5122</v>
      </c>
      <c r="M1054" s="194"/>
      <c r="N1054" s="197"/>
      <c r="O1054" s="275"/>
      <c r="P1054" s="180" t="s">
        <v>67</v>
      </c>
      <c r="Q1054" s="180" t="s">
        <v>14</v>
      </c>
      <c r="R1054" s="184">
        <v>181818.36</v>
      </c>
      <c r="S1054" s="184">
        <v>200000</v>
      </c>
      <c r="T1054" s="184">
        <v>150242</v>
      </c>
      <c r="U1054" s="184">
        <v>200000.2</v>
      </c>
      <c r="V1054" s="184"/>
      <c r="W1054" s="256" t="s">
        <v>2897</v>
      </c>
      <c r="X1054" s="257"/>
      <c r="Y1054" s="258" t="s">
        <v>5016</v>
      </c>
      <c r="Z1054" s="193">
        <v>0.99999900000099995</v>
      </c>
    </row>
    <row r="1055" spans="1:26" x14ac:dyDescent="0.25">
      <c r="A1055" s="189">
        <v>41925</v>
      </c>
      <c r="B1055" s="189"/>
      <c r="C1055" s="189">
        <v>41926</v>
      </c>
      <c r="D1055" s="253" t="s">
        <v>5089</v>
      </c>
      <c r="E1055" s="190"/>
      <c r="F1055" s="188"/>
      <c r="G1055" s="188"/>
      <c r="H1055" s="180" t="s">
        <v>4526</v>
      </c>
      <c r="I1055" s="255" t="s">
        <v>5123</v>
      </c>
      <c r="J1055" s="194"/>
      <c r="K1055" s="180"/>
      <c r="L1055" s="188" t="s">
        <v>5124</v>
      </c>
      <c r="M1055" s="194"/>
      <c r="N1055" s="197"/>
      <c r="O1055" s="275"/>
      <c r="P1055" s="180" t="s">
        <v>92</v>
      </c>
      <c r="Q1055" s="180" t="s">
        <v>18</v>
      </c>
      <c r="R1055" s="184">
        <v>40000.959999999999</v>
      </c>
      <c r="S1055" s="184">
        <v>44000</v>
      </c>
      <c r="T1055" s="184">
        <v>33054</v>
      </c>
      <c r="U1055" s="184">
        <v>44001.06</v>
      </c>
      <c r="V1055" s="184"/>
      <c r="W1055" s="256" t="s">
        <v>2897</v>
      </c>
      <c r="X1055" s="257"/>
      <c r="Y1055" s="258" t="s">
        <v>5016</v>
      </c>
      <c r="Z1055" s="193">
        <v>0.99997590967126704</v>
      </c>
    </row>
    <row r="1056" spans="1:26" x14ac:dyDescent="0.25">
      <c r="A1056" s="189">
        <v>41927</v>
      </c>
      <c r="B1056" s="189"/>
      <c r="C1056" s="189">
        <v>41932</v>
      </c>
      <c r="D1056" s="253" t="s">
        <v>5089</v>
      </c>
      <c r="E1056" s="190"/>
      <c r="F1056" s="188"/>
      <c r="G1056" s="188"/>
      <c r="H1056" s="180" t="s">
        <v>2921</v>
      </c>
      <c r="I1056" s="255" t="s">
        <v>5125</v>
      </c>
      <c r="J1056" s="194"/>
      <c r="K1056" s="180">
        <v>581137</v>
      </c>
      <c r="L1056" s="188" t="s">
        <v>5126</v>
      </c>
      <c r="M1056" s="194"/>
      <c r="N1056" s="197"/>
      <c r="O1056" s="275"/>
      <c r="P1056" s="180" t="s">
        <v>430</v>
      </c>
      <c r="Q1056" s="180" t="s">
        <v>16</v>
      </c>
      <c r="R1056" s="184">
        <v>9850.7800000000007</v>
      </c>
      <c r="S1056" s="184">
        <v>98750</v>
      </c>
      <c r="T1056" s="184">
        <v>8140</v>
      </c>
      <c r="U1056" s="184">
        <v>98748.78</v>
      </c>
      <c r="V1056" s="184"/>
      <c r="W1056" s="256" t="s">
        <v>2897</v>
      </c>
      <c r="X1056" s="257"/>
      <c r="Y1056" s="258" t="s">
        <v>5016</v>
      </c>
      <c r="Z1056" s="193">
        <v>1.0000123545830135</v>
      </c>
    </row>
    <row r="1057" spans="1:26" x14ac:dyDescent="0.25">
      <c r="A1057" s="189">
        <v>41927</v>
      </c>
      <c r="B1057" s="189" t="s">
        <v>4482</v>
      </c>
      <c r="C1057" s="189">
        <v>41927</v>
      </c>
      <c r="D1057" s="253" t="s">
        <v>5089</v>
      </c>
      <c r="E1057" s="190"/>
      <c r="F1057" s="188"/>
      <c r="G1057" s="188"/>
      <c r="H1057" s="180" t="s">
        <v>2938</v>
      </c>
      <c r="I1057" s="255" t="s">
        <v>5127</v>
      </c>
      <c r="J1057" s="194"/>
      <c r="K1057" s="180">
        <v>859412</v>
      </c>
      <c r="L1057" s="188" t="s">
        <v>5128</v>
      </c>
      <c r="M1057" s="194"/>
      <c r="N1057" s="197"/>
      <c r="O1057" s="275"/>
      <c r="P1057" s="180" t="s">
        <v>235</v>
      </c>
      <c r="Q1057" s="180" t="s">
        <v>12</v>
      </c>
      <c r="R1057" s="184">
        <v>9440.5400000000009</v>
      </c>
      <c r="S1057" s="184">
        <v>0</v>
      </c>
      <c r="T1057" s="184">
        <v>7801</v>
      </c>
      <c r="U1057" s="184">
        <v>10384.59</v>
      </c>
      <c r="V1057" s="184"/>
      <c r="W1057" s="256" t="s">
        <v>2897</v>
      </c>
      <c r="X1057" s="257"/>
      <c r="Y1057" s="258" t="s">
        <v>5016</v>
      </c>
      <c r="Z1057" s="193" t="s">
        <v>57</v>
      </c>
    </row>
    <row r="1058" spans="1:26" x14ac:dyDescent="0.25">
      <c r="A1058" s="189">
        <v>41927</v>
      </c>
      <c r="B1058" s="189" t="s">
        <v>4482</v>
      </c>
      <c r="C1058" s="189">
        <v>41927</v>
      </c>
      <c r="D1058" s="253" t="s">
        <v>5089</v>
      </c>
      <c r="E1058" s="190"/>
      <c r="F1058" s="188"/>
      <c r="G1058" s="188"/>
      <c r="H1058" s="180" t="s">
        <v>2938</v>
      </c>
      <c r="I1058" s="255" t="s">
        <v>5129</v>
      </c>
      <c r="J1058" s="194"/>
      <c r="K1058" s="180">
        <v>885261</v>
      </c>
      <c r="L1058" s="188" t="s">
        <v>5130</v>
      </c>
      <c r="M1058" s="194"/>
      <c r="N1058" s="197"/>
      <c r="O1058" s="275"/>
      <c r="P1058" s="180" t="s">
        <v>235</v>
      </c>
      <c r="Q1058" s="180" t="s">
        <v>12</v>
      </c>
      <c r="R1058" s="184">
        <v>23628.57</v>
      </c>
      <c r="S1058" s="184">
        <v>0</v>
      </c>
      <c r="T1058" s="184">
        <v>19525</v>
      </c>
      <c r="U1058" s="184">
        <v>25991.43</v>
      </c>
      <c r="V1058" s="184"/>
      <c r="W1058" s="256" t="s">
        <v>2897</v>
      </c>
      <c r="X1058" s="257"/>
      <c r="Y1058" s="258" t="s">
        <v>5016</v>
      </c>
      <c r="Z1058" s="193" t="s">
        <v>57</v>
      </c>
    </row>
    <row r="1059" spans="1:26" x14ac:dyDescent="0.25">
      <c r="A1059" s="189">
        <v>41928</v>
      </c>
      <c r="B1059" s="189"/>
      <c r="C1059" s="189">
        <v>41928</v>
      </c>
      <c r="D1059" s="253" t="s">
        <v>5089</v>
      </c>
      <c r="E1059" s="190">
        <v>41953</v>
      </c>
      <c r="F1059" s="188"/>
      <c r="G1059" s="188"/>
      <c r="H1059" s="180" t="s">
        <v>2921</v>
      </c>
      <c r="I1059" s="255" t="s">
        <v>5131</v>
      </c>
      <c r="J1059" s="194"/>
      <c r="K1059" s="180">
        <v>824732</v>
      </c>
      <c r="L1059" s="188" t="s">
        <v>5132</v>
      </c>
      <c r="M1059" s="194"/>
      <c r="N1059" s="197"/>
      <c r="O1059" s="275"/>
      <c r="P1059" s="180" t="s">
        <v>64</v>
      </c>
      <c r="Q1059" s="180" t="s">
        <v>12</v>
      </c>
      <c r="R1059" s="184">
        <v>54487.9</v>
      </c>
      <c r="S1059" s="278">
        <v>0</v>
      </c>
      <c r="T1059" s="184">
        <v>45025</v>
      </c>
      <c r="U1059" s="184">
        <v>69297.009999999995</v>
      </c>
      <c r="V1059" s="184">
        <v>68724.59</v>
      </c>
      <c r="W1059" s="256" t="s">
        <v>2897</v>
      </c>
      <c r="X1059" s="257"/>
      <c r="Y1059" s="258" t="s">
        <v>5016</v>
      </c>
      <c r="Z1059" s="193" t="s">
        <v>57</v>
      </c>
    </row>
    <row r="1060" spans="1:26" x14ac:dyDescent="0.25">
      <c r="A1060" s="189">
        <v>41928</v>
      </c>
      <c r="B1060" s="189"/>
      <c r="C1060" s="190">
        <v>41934</v>
      </c>
      <c r="D1060" s="253" t="s">
        <v>5089</v>
      </c>
      <c r="E1060" s="190"/>
      <c r="F1060" s="188"/>
      <c r="G1060" s="188"/>
      <c r="H1060" s="180" t="s">
        <v>2921</v>
      </c>
      <c r="I1060" s="255" t="s">
        <v>5133</v>
      </c>
      <c r="J1060" s="194"/>
      <c r="K1060" s="180">
        <v>473628</v>
      </c>
      <c r="L1060" s="188" t="s">
        <v>5134</v>
      </c>
      <c r="M1060" s="194"/>
      <c r="N1060" s="197"/>
      <c r="O1060" s="275"/>
      <c r="P1060" s="180" t="s">
        <v>3202</v>
      </c>
      <c r="Q1060" s="180" t="s">
        <v>17</v>
      </c>
      <c r="R1060" s="184">
        <v>4202.29</v>
      </c>
      <c r="S1060" s="184">
        <v>64360</v>
      </c>
      <c r="T1060" s="184">
        <v>3516</v>
      </c>
      <c r="U1060" s="184">
        <v>68566.5</v>
      </c>
      <c r="V1060" s="184"/>
      <c r="W1060" s="256" t="s">
        <v>2897</v>
      </c>
      <c r="X1060" s="257"/>
      <c r="Y1060" s="258" t="s">
        <v>5016</v>
      </c>
      <c r="Z1060" s="193">
        <v>0.93865079885950131</v>
      </c>
    </row>
    <row r="1061" spans="1:26" x14ac:dyDescent="0.25">
      <c r="A1061" s="189">
        <v>41928</v>
      </c>
      <c r="B1061" s="189" t="s">
        <v>4482</v>
      </c>
      <c r="C1061" s="190">
        <v>41927</v>
      </c>
      <c r="D1061" s="253" t="s">
        <v>5089</v>
      </c>
      <c r="E1061" s="190">
        <v>41941</v>
      </c>
      <c r="F1061" s="188"/>
      <c r="G1061" s="188"/>
      <c r="H1061" s="180" t="s">
        <v>2938</v>
      </c>
      <c r="I1061" s="255" t="s">
        <v>5135</v>
      </c>
      <c r="J1061" s="194"/>
      <c r="K1061" s="180">
        <v>837738</v>
      </c>
      <c r="L1061" s="188" t="s">
        <v>5136</v>
      </c>
      <c r="M1061" s="194"/>
      <c r="N1061" s="197"/>
      <c r="O1061" s="275"/>
      <c r="P1061" s="180" t="s">
        <v>60</v>
      </c>
      <c r="Q1061" s="180" t="s">
        <v>12</v>
      </c>
      <c r="R1061" s="184">
        <v>13954.47</v>
      </c>
      <c r="S1061" s="184">
        <v>1780</v>
      </c>
      <c r="T1061" s="184">
        <v>11531</v>
      </c>
      <c r="U1061" s="184">
        <v>15349.92</v>
      </c>
      <c r="V1061" s="184"/>
      <c r="W1061" s="256" t="s">
        <v>2897</v>
      </c>
      <c r="X1061" s="257"/>
      <c r="Y1061" s="258" t="s">
        <v>5016</v>
      </c>
      <c r="Z1061" s="193">
        <v>0.11596151641181192</v>
      </c>
    </row>
    <row r="1062" spans="1:26" x14ac:dyDescent="0.25">
      <c r="A1062" s="189">
        <v>41929</v>
      </c>
      <c r="B1062" s="189" t="s">
        <v>4482</v>
      </c>
      <c r="C1062" s="190">
        <v>41927</v>
      </c>
      <c r="D1062" s="253" t="s">
        <v>5089</v>
      </c>
      <c r="E1062" s="190"/>
      <c r="F1062" s="188"/>
      <c r="G1062" s="188"/>
      <c r="H1062" s="180" t="s">
        <v>2938</v>
      </c>
      <c r="I1062" s="255" t="s">
        <v>5137</v>
      </c>
      <c r="J1062" s="194"/>
      <c r="K1062" s="180">
        <v>837725</v>
      </c>
      <c r="L1062" s="188" t="s">
        <v>5138</v>
      </c>
      <c r="M1062" s="194"/>
      <c r="N1062" s="197"/>
      <c r="O1062" s="275"/>
      <c r="P1062" s="180" t="s">
        <v>106</v>
      </c>
      <c r="Q1062" s="180" t="s">
        <v>14</v>
      </c>
      <c r="R1062" s="184">
        <v>12709.21</v>
      </c>
      <c r="S1062" s="184">
        <v>13980</v>
      </c>
      <c r="T1062" s="184">
        <v>10502</v>
      </c>
      <c r="U1062" s="184">
        <v>13980.13</v>
      </c>
      <c r="V1062" s="184"/>
      <c r="W1062" s="256" t="s">
        <v>2897</v>
      </c>
      <c r="X1062" s="257"/>
      <c r="Y1062" s="258" t="s">
        <v>5016</v>
      </c>
      <c r="Z1062" s="193">
        <v>0.99999070108790122</v>
      </c>
    </row>
    <row r="1063" spans="1:26" x14ac:dyDescent="0.25">
      <c r="A1063" s="189">
        <v>41930</v>
      </c>
      <c r="B1063" s="189" t="s">
        <v>4482</v>
      </c>
      <c r="C1063" s="190">
        <v>41929</v>
      </c>
      <c r="D1063" s="253" t="s">
        <v>5089</v>
      </c>
      <c r="E1063" s="190"/>
      <c r="F1063" s="188"/>
      <c r="G1063" s="188"/>
      <c r="H1063" s="180" t="s">
        <v>2938</v>
      </c>
      <c r="I1063" s="255" t="s">
        <v>5139</v>
      </c>
      <c r="J1063" s="194"/>
      <c r="K1063" s="180">
        <v>860810</v>
      </c>
      <c r="L1063" s="188" t="s">
        <v>5140</v>
      </c>
      <c r="M1063" s="194"/>
      <c r="N1063" s="197"/>
      <c r="O1063" s="275"/>
      <c r="P1063" s="180" t="s">
        <v>235</v>
      </c>
      <c r="Q1063" s="180" t="s">
        <v>12</v>
      </c>
      <c r="R1063" s="184">
        <v>19383.29</v>
      </c>
      <c r="S1063" s="184">
        <v>0</v>
      </c>
      <c r="T1063" s="184">
        <v>16017</v>
      </c>
      <c r="U1063" s="184">
        <v>21321.62</v>
      </c>
      <c r="V1063" s="184"/>
      <c r="W1063" s="256" t="s">
        <v>2897</v>
      </c>
      <c r="X1063" s="257"/>
      <c r="Y1063" s="258" t="s">
        <v>5016</v>
      </c>
      <c r="Z1063" s="193" t="s">
        <v>57</v>
      </c>
    </row>
    <row r="1064" spans="1:26" x14ac:dyDescent="0.25">
      <c r="A1064" s="189">
        <v>41934</v>
      </c>
      <c r="B1064" s="189"/>
      <c r="C1064" s="190">
        <v>41940</v>
      </c>
      <c r="D1064" s="253" t="s">
        <v>5089</v>
      </c>
      <c r="E1064" s="190"/>
      <c r="F1064" s="188"/>
      <c r="G1064" s="188"/>
      <c r="H1064" s="180" t="s">
        <v>2921</v>
      </c>
      <c r="I1064" s="255" t="s">
        <v>5141</v>
      </c>
      <c r="J1064" s="194"/>
      <c r="K1064" s="180">
        <v>755406</v>
      </c>
      <c r="L1064" s="188" t="s">
        <v>5142</v>
      </c>
      <c r="M1064" s="194"/>
      <c r="N1064" s="197"/>
      <c r="O1064" s="275"/>
      <c r="P1064" s="180" t="s">
        <v>223</v>
      </c>
      <c r="Q1064" s="180" t="s">
        <v>16</v>
      </c>
      <c r="R1064" s="184">
        <v>5490.54</v>
      </c>
      <c r="S1064" s="184">
        <v>81340</v>
      </c>
      <c r="T1064" s="184">
        <v>4537</v>
      </c>
      <c r="U1064" s="184">
        <v>81339.520000000004</v>
      </c>
      <c r="V1064" s="184"/>
      <c r="W1064" s="256" t="s">
        <v>2897</v>
      </c>
      <c r="X1064" s="257"/>
      <c r="Y1064" s="258" t="s">
        <v>5016</v>
      </c>
      <c r="Z1064" s="193">
        <v>1.0000059011904667</v>
      </c>
    </row>
    <row r="1065" spans="1:26" x14ac:dyDescent="0.25">
      <c r="A1065" s="189">
        <v>41934</v>
      </c>
      <c r="B1065" s="189" t="s">
        <v>4482</v>
      </c>
      <c r="C1065" s="190">
        <v>41933</v>
      </c>
      <c r="D1065" s="253" t="s">
        <v>5089</v>
      </c>
      <c r="E1065" s="190"/>
      <c r="F1065" s="188"/>
      <c r="G1065" s="188"/>
      <c r="H1065" s="180" t="s">
        <v>2938</v>
      </c>
      <c r="I1065" s="255" t="s">
        <v>5143</v>
      </c>
      <c r="J1065" s="194"/>
      <c r="K1065" s="180">
        <v>868075</v>
      </c>
      <c r="L1065" s="188" t="s">
        <v>5144</v>
      </c>
      <c r="M1065" s="194"/>
      <c r="N1065" s="197"/>
      <c r="O1065" s="275"/>
      <c r="P1065" s="180" t="s">
        <v>235</v>
      </c>
      <c r="Q1065" s="180" t="s">
        <v>12</v>
      </c>
      <c r="R1065" s="184">
        <v>10138.799999999999</v>
      </c>
      <c r="S1065" s="184">
        <v>0</v>
      </c>
      <c r="T1065" s="184">
        <v>9378</v>
      </c>
      <c r="U1065" s="184">
        <v>11152.68</v>
      </c>
      <c r="V1065" s="184"/>
      <c r="W1065" s="256" t="s">
        <v>2897</v>
      </c>
      <c r="X1065" s="257"/>
      <c r="Y1065" s="258" t="s">
        <v>5016</v>
      </c>
      <c r="Z1065" s="193" t="s">
        <v>57</v>
      </c>
    </row>
    <row r="1066" spans="1:26" x14ac:dyDescent="0.25">
      <c r="A1066" s="189">
        <v>41935</v>
      </c>
      <c r="B1066" s="189"/>
      <c r="C1066" s="190" t="s">
        <v>3127</v>
      </c>
      <c r="D1066" s="253" t="s">
        <v>3127</v>
      </c>
      <c r="E1066" s="190"/>
      <c r="F1066" s="188"/>
      <c r="G1066" s="188"/>
      <c r="H1066" s="180" t="s">
        <v>2894</v>
      </c>
      <c r="I1066" s="255" t="s">
        <v>5145</v>
      </c>
      <c r="J1066" s="194"/>
      <c r="K1066" s="180">
        <v>758001</v>
      </c>
      <c r="L1066" s="188" t="s">
        <v>5146</v>
      </c>
      <c r="M1066" s="194"/>
      <c r="N1066" s="197"/>
      <c r="O1066" s="275"/>
      <c r="P1066" s="180" t="s">
        <v>79</v>
      </c>
      <c r="Q1066" s="180" t="s">
        <v>12</v>
      </c>
      <c r="R1066" s="184">
        <v>156911.85</v>
      </c>
      <c r="S1066" s="184">
        <v>57180</v>
      </c>
      <c r="T1066" s="184">
        <v>129661</v>
      </c>
      <c r="U1066" s="184">
        <v>240268.44</v>
      </c>
      <c r="V1066" s="184"/>
      <c r="W1066" s="256" t="s">
        <v>2903</v>
      </c>
      <c r="X1066" s="257"/>
      <c r="Y1066" s="258" t="s">
        <v>5016</v>
      </c>
      <c r="Z1066" s="193">
        <v>0.2379838151028075</v>
      </c>
    </row>
    <row r="1067" spans="1:26" x14ac:dyDescent="0.25">
      <c r="A1067" s="189">
        <v>41935</v>
      </c>
      <c r="B1067" s="189"/>
      <c r="C1067" s="190" t="s">
        <v>3127</v>
      </c>
      <c r="D1067" s="253" t="s">
        <v>3127</v>
      </c>
      <c r="E1067" s="190"/>
      <c r="F1067" s="188"/>
      <c r="G1067" s="188"/>
      <c r="H1067" s="180" t="s">
        <v>2921</v>
      </c>
      <c r="I1067" s="255" t="s">
        <v>5147</v>
      </c>
      <c r="J1067" s="194"/>
      <c r="K1067" s="180">
        <v>359098</v>
      </c>
      <c r="L1067" s="188" t="s">
        <v>5148</v>
      </c>
      <c r="M1067" s="194"/>
      <c r="N1067" s="197"/>
      <c r="O1067" s="275"/>
      <c r="P1067" s="180" t="s">
        <v>223</v>
      </c>
      <c r="Q1067" s="180" t="s">
        <v>16</v>
      </c>
      <c r="R1067" s="184">
        <v>7327.58</v>
      </c>
      <c r="S1067" s="184">
        <v>148940</v>
      </c>
      <c r="T1067" s="184">
        <v>6055</v>
      </c>
      <c r="U1067" s="184">
        <v>148935.85999999999</v>
      </c>
      <c r="V1067" s="184"/>
      <c r="W1067" s="256" t="s">
        <v>2903</v>
      </c>
      <c r="X1067" s="257"/>
      <c r="Y1067" s="258" t="s">
        <v>5016</v>
      </c>
      <c r="Z1067" s="193">
        <v>1.0000277972007547</v>
      </c>
    </row>
    <row r="1068" spans="1:26" x14ac:dyDescent="0.25">
      <c r="A1068" s="189">
        <v>41935</v>
      </c>
      <c r="B1068" s="189"/>
      <c r="C1068" s="190">
        <v>41960</v>
      </c>
      <c r="D1068" s="253" t="s">
        <v>5106</v>
      </c>
      <c r="E1068" s="190"/>
      <c r="F1068" s="188"/>
      <c r="G1068" s="188"/>
      <c r="H1068" s="180" t="s">
        <v>2921</v>
      </c>
      <c r="I1068" s="255" t="s">
        <v>5149</v>
      </c>
      <c r="J1068" s="194"/>
      <c r="K1068" s="180">
        <v>736073</v>
      </c>
      <c r="L1068" s="188" t="s">
        <v>5150</v>
      </c>
      <c r="M1068" s="194"/>
      <c r="N1068" s="197"/>
      <c r="O1068" s="275"/>
      <c r="P1068" s="180" t="s">
        <v>79</v>
      </c>
      <c r="Q1068" s="180" t="s">
        <v>12</v>
      </c>
      <c r="R1068" s="184">
        <v>75833.56</v>
      </c>
      <c r="S1068" s="184">
        <v>21910</v>
      </c>
      <c r="T1068" s="184">
        <v>62663.56</v>
      </c>
      <c r="U1068" s="184">
        <v>117249.62</v>
      </c>
      <c r="V1068" s="184"/>
      <c r="W1068" s="256" t="s">
        <v>2897</v>
      </c>
      <c r="X1068" s="257"/>
      <c r="Y1068" s="258" t="s">
        <v>5016</v>
      </c>
      <c r="Z1068" s="193">
        <v>0.18686627726384103</v>
      </c>
    </row>
    <row r="1069" spans="1:26" x14ac:dyDescent="0.25">
      <c r="A1069" s="189">
        <v>41935</v>
      </c>
      <c r="B1069" s="189"/>
      <c r="C1069" s="190">
        <v>41940</v>
      </c>
      <c r="D1069" s="253" t="s">
        <v>5089</v>
      </c>
      <c r="E1069" s="190"/>
      <c r="F1069" s="188"/>
      <c r="G1069" s="188"/>
      <c r="H1069" s="180" t="s">
        <v>2921</v>
      </c>
      <c r="I1069" s="255" t="s">
        <v>5151</v>
      </c>
      <c r="J1069" s="194"/>
      <c r="K1069" s="180">
        <v>856378</v>
      </c>
      <c r="L1069" s="188" t="s">
        <v>5152</v>
      </c>
      <c r="M1069" s="194"/>
      <c r="N1069" s="197"/>
      <c r="O1069" s="275"/>
      <c r="P1069" s="180" t="s">
        <v>64</v>
      </c>
      <c r="Q1069" s="180" t="s">
        <v>12</v>
      </c>
      <c r="R1069" s="184">
        <v>58797.32</v>
      </c>
      <c r="S1069" s="184">
        <v>58520</v>
      </c>
      <c r="T1069" s="184">
        <v>48586</v>
      </c>
      <c r="U1069" s="184">
        <v>98509.75</v>
      </c>
      <c r="V1069" s="184"/>
      <c r="W1069" s="256" t="s">
        <v>2897</v>
      </c>
      <c r="X1069" s="257"/>
      <c r="Y1069" s="258" t="s">
        <v>5016</v>
      </c>
      <c r="Z1069" s="193">
        <v>0.59405287293897302</v>
      </c>
    </row>
    <row r="1070" spans="1:26" x14ac:dyDescent="0.25">
      <c r="A1070" s="189">
        <v>41935</v>
      </c>
      <c r="B1070" s="189" t="s">
        <v>4482</v>
      </c>
      <c r="C1070" s="190">
        <v>41934</v>
      </c>
      <c r="D1070" s="253" t="s">
        <v>5089</v>
      </c>
      <c r="E1070" s="190"/>
      <c r="F1070" s="188"/>
      <c r="G1070" s="188"/>
      <c r="H1070" s="180" t="s">
        <v>2938</v>
      </c>
      <c r="I1070" s="255" t="s">
        <v>5153</v>
      </c>
      <c r="J1070" s="194"/>
      <c r="K1070" s="180">
        <v>870692</v>
      </c>
      <c r="L1070" s="188" t="s">
        <v>5154</v>
      </c>
      <c r="M1070" s="194"/>
      <c r="N1070" s="197"/>
      <c r="O1070" s="275"/>
      <c r="P1070" s="180" t="s">
        <v>64</v>
      </c>
      <c r="Q1070" s="180" t="s">
        <v>12</v>
      </c>
      <c r="R1070" s="184">
        <v>26380.5</v>
      </c>
      <c r="S1070" s="184">
        <v>0</v>
      </c>
      <c r="T1070" s="184">
        <v>21799</v>
      </c>
      <c r="U1070" s="184">
        <v>34175.35</v>
      </c>
      <c r="V1070" s="184"/>
      <c r="W1070" s="256" t="s">
        <v>2897</v>
      </c>
      <c r="X1070" s="257"/>
      <c r="Y1070" s="258" t="s">
        <v>5016</v>
      </c>
      <c r="Z1070" s="193" t="s">
        <v>57</v>
      </c>
    </row>
    <row r="1071" spans="1:26" x14ac:dyDescent="0.25">
      <c r="A1071" s="189">
        <v>41935</v>
      </c>
      <c r="B1071" s="189" t="s">
        <v>4482</v>
      </c>
      <c r="C1071" s="190">
        <v>41934</v>
      </c>
      <c r="D1071" s="253" t="s">
        <v>5089</v>
      </c>
      <c r="E1071" s="190"/>
      <c r="F1071" s="188"/>
      <c r="G1071" s="188"/>
      <c r="H1071" s="180" t="s">
        <v>2938</v>
      </c>
      <c r="I1071" s="255" t="s">
        <v>5155</v>
      </c>
      <c r="J1071" s="194"/>
      <c r="K1071" s="180">
        <v>342434</v>
      </c>
      <c r="L1071" s="188" t="s">
        <v>5156</v>
      </c>
      <c r="M1071" s="194"/>
      <c r="N1071" s="197"/>
      <c r="O1071" s="275"/>
      <c r="P1071" s="180" t="s">
        <v>87</v>
      </c>
      <c r="Q1071" s="180" t="s">
        <v>15</v>
      </c>
      <c r="R1071" s="184">
        <v>3447.77</v>
      </c>
      <c r="S1071" s="184">
        <v>29100</v>
      </c>
      <c r="T1071" s="184">
        <v>2849</v>
      </c>
      <c r="U1071" s="184">
        <v>29098.42</v>
      </c>
      <c r="V1071" s="184"/>
      <c r="W1071" s="256" t="s">
        <v>2897</v>
      </c>
      <c r="X1071" s="257"/>
      <c r="Y1071" s="258" t="s">
        <v>5016</v>
      </c>
      <c r="Z1071" s="193">
        <v>1.000054298480811</v>
      </c>
    </row>
    <row r="1072" spans="1:26" x14ac:dyDescent="0.25">
      <c r="A1072" s="189">
        <v>41936</v>
      </c>
      <c r="B1072" s="189"/>
      <c r="C1072" s="190">
        <v>41942</v>
      </c>
      <c r="D1072" s="253" t="s">
        <v>5089</v>
      </c>
      <c r="E1072" s="190"/>
      <c r="F1072" s="188"/>
      <c r="G1072" s="188"/>
      <c r="H1072" s="180" t="s">
        <v>2921</v>
      </c>
      <c r="I1072" s="255" t="s">
        <v>5157</v>
      </c>
      <c r="J1072" s="180"/>
      <c r="K1072" s="180">
        <v>865273</v>
      </c>
      <c r="L1072" s="188" t="s">
        <v>5158</v>
      </c>
      <c r="M1072" s="194"/>
      <c r="N1072" s="197"/>
      <c r="O1072" s="275"/>
      <c r="P1072" s="180" t="s">
        <v>235</v>
      </c>
      <c r="Q1072" s="180" t="s">
        <v>12</v>
      </c>
      <c r="R1072" s="184">
        <v>57637.98</v>
      </c>
      <c r="S1072" s="184">
        <v>5220</v>
      </c>
      <c r="T1072" s="184">
        <v>47628</v>
      </c>
      <c r="U1072" s="184">
        <v>108195.97</v>
      </c>
      <c r="V1072" s="184"/>
      <c r="W1072" s="256" t="s">
        <v>2897</v>
      </c>
      <c r="X1072" s="257"/>
      <c r="Y1072" s="258" t="s">
        <v>5016</v>
      </c>
      <c r="Z1072" s="193">
        <v>4.8245789561293273E-2</v>
      </c>
    </row>
    <row r="1073" spans="1:26" x14ac:dyDescent="0.25">
      <c r="A1073" s="189">
        <v>41936</v>
      </c>
      <c r="B1073" s="189"/>
      <c r="C1073" s="190">
        <v>41960</v>
      </c>
      <c r="D1073" s="253" t="s">
        <v>5106</v>
      </c>
      <c r="E1073" s="190"/>
      <c r="F1073" s="188"/>
      <c r="G1073" s="188"/>
      <c r="H1073" s="180" t="s">
        <v>2921</v>
      </c>
      <c r="I1073" s="255" t="s">
        <v>5159</v>
      </c>
      <c r="J1073" s="194"/>
      <c r="K1073" s="180">
        <v>834678</v>
      </c>
      <c r="L1073" s="188" t="s">
        <v>5160</v>
      </c>
      <c r="M1073" s="194"/>
      <c r="N1073" s="197"/>
      <c r="O1073" s="275"/>
      <c r="P1073" s="180" t="s">
        <v>133</v>
      </c>
      <c r="Q1073" s="180" t="s">
        <v>13</v>
      </c>
      <c r="R1073" s="184">
        <v>69433.5</v>
      </c>
      <c r="S1073" s="184">
        <v>0</v>
      </c>
      <c r="T1073" s="184">
        <v>57375</v>
      </c>
      <c r="U1073" s="184">
        <v>85164.75</v>
      </c>
      <c r="V1073" s="184"/>
      <c r="W1073" s="256" t="s">
        <v>2897</v>
      </c>
      <c r="X1073" s="257"/>
      <c r="Y1073" s="258" t="s">
        <v>5016</v>
      </c>
      <c r="Z1073" s="193" t="s">
        <v>57</v>
      </c>
    </row>
    <row r="1074" spans="1:26" x14ac:dyDescent="0.25">
      <c r="A1074" s="189">
        <v>41939</v>
      </c>
      <c r="B1074" s="189"/>
      <c r="C1074" s="190">
        <v>41940</v>
      </c>
      <c r="D1074" s="253" t="s">
        <v>5089</v>
      </c>
      <c r="E1074" s="190"/>
      <c r="F1074" s="188"/>
      <c r="G1074" s="188"/>
      <c r="H1074" s="180" t="s">
        <v>2921</v>
      </c>
      <c r="I1074" s="255" t="s">
        <v>5161</v>
      </c>
      <c r="J1074" s="194"/>
      <c r="K1074" s="180">
        <v>593741</v>
      </c>
      <c r="L1074" s="188" t="s">
        <v>5162</v>
      </c>
      <c r="M1074" s="194"/>
      <c r="N1074" s="197"/>
      <c r="O1074" s="275"/>
      <c r="P1074" s="180" t="s">
        <v>129</v>
      </c>
      <c r="Q1074" s="180" t="s">
        <v>13</v>
      </c>
      <c r="R1074" s="184">
        <v>169366.92</v>
      </c>
      <c r="S1074" s="184">
        <v>57700</v>
      </c>
      <c r="T1074" s="184">
        <v>139953</v>
      </c>
      <c r="U1074" s="184">
        <v>186303.61</v>
      </c>
      <c r="V1074" s="184"/>
      <c r="W1074" s="256" t="s">
        <v>2897</v>
      </c>
      <c r="X1074" s="257"/>
      <c r="Y1074" s="258" t="s">
        <v>5016</v>
      </c>
      <c r="Z1074" s="193">
        <v>0.30970951126497231</v>
      </c>
    </row>
    <row r="1075" spans="1:26" x14ac:dyDescent="0.25">
      <c r="A1075" s="189">
        <v>41939</v>
      </c>
      <c r="B1075" s="189" t="s">
        <v>4482</v>
      </c>
      <c r="C1075" s="190">
        <v>41960</v>
      </c>
      <c r="D1075" s="253" t="s">
        <v>5106</v>
      </c>
      <c r="E1075" s="190"/>
      <c r="F1075" s="188"/>
      <c r="G1075" s="188"/>
      <c r="H1075" s="180" t="s">
        <v>2921</v>
      </c>
      <c r="I1075" s="255" t="s">
        <v>5163</v>
      </c>
      <c r="J1075" s="194"/>
      <c r="K1075" s="180">
        <v>866053</v>
      </c>
      <c r="L1075" s="188" t="s">
        <v>5164</v>
      </c>
      <c r="M1075" s="194"/>
      <c r="N1075" s="197"/>
      <c r="O1075" s="275"/>
      <c r="P1075" s="180" t="s">
        <v>133</v>
      </c>
      <c r="Q1075" s="180" t="s">
        <v>13</v>
      </c>
      <c r="R1075" s="184">
        <v>114288.45</v>
      </c>
      <c r="S1075" s="184">
        <v>76760</v>
      </c>
      <c r="T1075" s="184">
        <v>94440</v>
      </c>
      <c r="U1075" s="184">
        <v>160281.5</v>
      </c>
      <c r="V1075" s="184"/>
      <c r="W1075" s="256" t="s">
        <v>2897</v>
      </c>
      <c r="X1075" s="257"/>
      <c r="Y1075" s="258" t="s">
        <v>5016</v>
      </c>
      <c r="Z1075" s="193">
        <v>0.47890742225397193</v>
      </c>
    </row>
    <row r="1076" spans="1:26" x14ac:dyDescent="0.25">
      <c r="A1076" s="189">
        <v>41939</v>
      </c>
      <c r="B1076" s="189"/>
      <c r="C1076" s="190" t="s">
        <v>3127</v>
      </c>
      <c r="D1076" s="253" t="s">
        <v>3127</v>
      </c>
      <c r="E1076" s="190"/>
      <c r="F1076" s="188"/>
      <c r="G1076" s="188"/>
      <c r="H1076" s="180" t="s">
        <v>2921</v>
      </c>
      <c r="I1076" s="255" t="s">
        <v>5165</v>
      </c>
      <c r="J1076" s="194"/>
      <c r="K1076" s="180">
        <v>646949</v>
      </c>
      <c r="L1076" s="188" t="s">
        <v>5166</v>
      </c>
      <c r="M1076" s="194"/>
      <c r="N1076" s="197"/>
      <c r="O1076" s="275"/>
      <c r="P1076" s="180" t="s">
        <v>133</v>
      </c>
      <c r="Q1076" s="180" t="s">
        <v>13</v>
      </c>
      <c r="R1076" s="184">
        <v>9545.82</v>
      </c>
      <c r="S1076" s="184">
        <v>67540</v>
      </c>
      <c r="T1076" s="184">
        <v>7888</v>
      </c>
      <c r="U1076" s="184">
        <v>137118.92000000001</v>
      </c>
      <c r="V1076" s="184"/>
      <c r="W1076" s="256" t="s">
        <v>2903</v>
      </c>
      <c r="X1076" s="257"/>
      <c r="Y1076" s="258" t="s">
        <v>5016</v>
      </c>
      <c r="Z1076" s="193">
        <v>0.49256513980711047</v>
      </c>
    </row>
    <row r="1077" spans="1:26" x14ac:dyDescent="0.25">
      <c r="A1077" s="189">
        <v>41939</v>
      </c>
      <c r="B1077" s="189" t="s">
        <v>4482</v>
      </c>
      <c r="C1077" s="190">
        <v>41730</v>
      </c>
      <c r="D1077" s="279" t="s">
        <v>4634</v>
      </c>
      <c r="E1077" s="190">
        <v>41939</v>
      </c>
      <c r="F1077" s="189"/>
      <c r="G1077" s="254"/>
      <c r="H1077" s="180" t="s">
        <v>2938</v>
      </c>
      <c r="I1077" s="280" t="s">
        <v>5167</v>
      </c>
      <c r="J1077" s="194" t="s">
        <v>5168</v>
      </c>
      <c r="K1077" s="180">
        <v>686130</v>
      </c>
      <c r="L1077" s="188" t="s">
        <v>5169</v>
      </c>
      <c r="M1077" s="194"/>
      <c r="N1077" s="197"/>
      <c r="O1077" s="275"/>
      <c r="P1077" s="180" t="s">
        <v>67</v>
      </c>
      <c r="Q1077" s="180" t="s">
        <v>14</v>
      </c>
      <c r="R1077" s="184">
        <v>3227.52</v>
      </c>
      <c r="S1077" s="184">
        <v>14190</v>
      </c>
      <c r="T1077" s="184">
        <v>2667</v>
      </c>
      <c r="U1077" s="184">
        <v>14193.12</v>
      </c>
      <c r="V1077" s="184">
        <v>14623</v>
      </c>
      <c r="W1077" s="256" t="s">
        <v>2897</v>
      </c>
      <c r="X1077" s="257"/>
      <c r="Y1077" s="258" t="s">
        <v>5016</v>
      </c>
      <c r="Z1077" s="193">
        <v>0.99978017518346907</v>
      </c>
    </row>
    <row r="1078" spans="1:26" x14ac:dyDescent="0.25">
      <c r="A1078" s="189">
        <v>41940</v>
      </c>
      <c r="B1078" s="189" t="s">
        <v>4482</v>
      </c>
      <c r="C1078" s="190">
        <v>41934</v>
      </c>
      <c r="D1078" s="253" t="s">
        <v>5089</v>
      </c>
      <c r="E1078" s="190"/>
      <c r="F1078" s="188"/>
      <c r="G1078" s="188"/>
      <c r="H1078" s="180" t="s">
        <v>2938</v>
      </c>
      <c r="I1078" s="255" t="s">
        <v>5170</v>
      </c>
      <c r="J1078" s="194"/>
      <c r="K1078" s="180">
        <v>870739</v>
      </c>
      <c r="L1078" s="188" t="s">
        <v>5171</v>
      </c>
      <c r="M1078" s="194"/>
      <c r="N1078" s="197"/>
      <c r="O1078" s="275"/>
      <c r="P1078" s="180" t="s">
        <v>235</v>
      </c>
      <c r="Q1078" s="180" t="s">
        <v>12</v>
      </c>
      <c r="R1078" s="184">
        <v>18018.22</v>
      </c>
      <c r="S1078" s="184">
        <v>0</v>
      </c>
      <c r="T1078" s="184">
        <v>14889</v>
      </c>
      <c r="U1078" s="184">
        <v>19820.04</v>
      </c>
      <c r="V1078" s="184"/>
      <c r="W1078" s="256" t="s">
        <v>2897</v>
      </c>
      <c r="X1078" s="257"/>
      <c r="Y1078" s="258" t="s">
        <v>5016</v>
      </c>
      <c r="Z1078" s="193" t="s">
        <v>57</v>
      </c>
    </row>
    <row r="1079" spans="1:26" x14ac:dyDescent="0.25">
      <c r="A1079" s="189">
        <v>41941</v>
      </c>
      <c r="B1079" s="189" t="s">
        <v>4482</v>
      </c>
      <c r="C1079" s="190">
        <v>41941</v>
      </c>
      <c r="D1079" s="253" t="s">
        <v>5089</v>
      </c>
      <c r="E1079" s="190"/>
      <c r="F1079" s="188"/>
      <c r="G1079" s="188"/>
      <c r="H1079" s="180" t="s">
        <v>2938</v>
      </c>
      <c r="I1079" s="255" t="s">
        <v>5172</v>
      </c>
      <c r="J1079" s="194"/>
      <c r="K1079" s="180">
        <v>849500</v>
      </c>
      <c r="L1079" s="188" t="s">
        <v>5173</v>
      </c>
      <c r="M1079" s="194"/>
      <c r="N1079" s="197"/>
      <c r="O1079" s="275"/>
      <c r="P1079" s="180" t="s">
        <v>129</v>
      </c>
      <c r="Q1079" s="180" t="s">
        <v>13</v>
      </c>
      <c r="R1079" s="184">
        <v>14869.36</v>
      </c>
      <c r="S1079" s="184">
        <v>0</v>
      </c>
      <c r="T1079" s="184">
        <v>12287</v>
      </c>
      <c r="U1079" s="184">
        <v>16356.29</v>
      </c>
      <c r="V1079" s="184"/>
      <c r="W1079" s="256" t="s">
        <v>2897</v>
      </c>
      <c r="X1079" s="257"/>
      <c r="Y1079" s="258" t="s">
        <v>5016</v>
      </c>
      <c r="Z1079" s="193" t="s">
        <v>57</v>
      </c>
    </row>
    <row r="1080" spans="1:26" x14ac:dyDescent="0.25">
      <c r="A1080" s="189">
        <v>41941</v>
      </c>
      <c r="B1080" s="189" t="s">
        <v>4482</v>
      </c>
      <c r="C1080" s="190">
        <v>41941</v>
      </c>
      <c r="D1080" s="253" t="s">
        <v>5089</v>
      </c>
      <c r="E1080" s="190"/>
      <c r="F1080" s="188"/>
      <c r="G1080" s="188"/>
      <c r="H1080" s="180" t="s">
        <v>2938</v>
      </c>
      <c r="I1080" s="255" t="s">
        <v>5174</v>
      </c>
      <c r="J1080" s="194"/>
      <c r="K1080" s="180">
        <v>876142</v>
      </c>
      <c r="L1080" s="188" t="s">
        <v>5175</v>
      </c>
      <c r="M1080" s="194"/>
      <c r="N1080" s="197"/>
      <c r="O1080" s="275"/>
      <c r="P1080" s="180" t="s">
        <v>235</v>
      </c>
      <c r="Q1080" s="180" t="s">
        <v>12</v>
      </c>
      <c r="R1080" s="184">
        <v>10697.9</v>
      </c>
      <c r="S1080" s="184">
        <v>0</v>
      </c>
      <c r="T1080" s="184">
        <v>8840</v>
      </c>
      <c r="U1080" s="184">
        <v>11767.69</v>
      </c>
      <c r="V1080" s="184"/>
      <c r="W1080" s="256" t="s">
        <v>2897</v>
      </c>
      <c r="X1080" s="257"/>
      <c r="Y1080" s="258" t="s">
        <v>5016</v>
      </c>
      <c r="Z1080" s="193" t="s">
        <v>57</v>
      </c>
    </row>
    <row r="1081" spans="1:26" x14ac:dyDescent="0.25">
      <c r="A1081" s="189">
        <v>41942</v>
      </c>
      <c r="B1081" s="189" t="s">
        <v>4482</v>
      </c>
      <c r="C1081" s="190" t="s">
        <v>57</v>
      </c>
      <c r="D1081" s="253" t="s">
        <v>5089</v>
      </c>
      <c r="E1081" s="190"/>
      <c r="F1081" s="188"/>
      <c r="G1081" s="188"/>
      <c r="H1081" s="180" t="s">
        <v>2938</v>
      </c>
      <c r="I1081" s="255" t="s">
        <v>5176</v>
      </c>
      <c r="J1081" s="194"/>
      <c r="K1081" s="180">
        <v>870714</v>
      </c>
      <c r="L1081" s="188" t="s">
        <v>5177</v>
      </c>
      <c r="M1081" s="194"/>
      <c r="N1081" s="197"/>
      <c r="O1081" s="275"/>
      <c r="P1081" s="180" t="s">
        <v>106</v>
      </c>
      <c r="Q1081" s="180" t="s">
        <v>14</v>
      </c>
      <c r="R1081" s="184">
        <v>23211.06</v>
      </c>
      <c r="S1081" s="184">
        <v>25020</v>
      </c>
      <c r="T1081" s="184">
        <v>19180</v>
      </c>
      <c r="U1081" s="184">
        <v>25532.17</v>
      </c>
      <c r="V1081" s="184"/>
      <c r="W1081" s="256" t="s">
        <v>2897</v>
      </c>
      <c r="X1081" s="257"/>
      <c r="Y1081" s="258" t="s">
        <v>5016</v>
      </c>
      <c r="Z1081" s="193">
        <v>0.97994020876408083</v>
      </c>
    </row>
    <row r="1082" spans="1:26" x14ac:dyDescent="0.25">
      <c r="A1082" s="189">
        <v>41942</v>
      </c>
      <c r="B1082" s="189" t="s">
        <v>4482</v>
      </c>
      <c r="C1082" s="190" t="s">
        <v>57</v>
      </c>
      <c r="D1082" s="253" t="s">
        <v>5089</v>
      </c>
      <c r="E1082" s="190"/>
      <c r="F1082" s="188"/>
      <c r="G1082" s="188"/>
      <c r="H1082" s="180" t="s">
        <v>2938</v>
      </c>
      <c r="I1082" s="255" t="s">
        <v>5178</v>
      </c>
      <c r="J1082" s="194"/>
      <c r="K1082" s="180">
        <v>8835919</v>
      </c>
      <c r="L1082" s="188" t="s">
        <v>5179</v>
      </c>
      <c r="M1082" s="194"/>
      <c r="N1082" s="197"/>
      <c r="O1082" s="275"/>
      <c r="P1082" s="180" t="s">
        <v>64</v>
      </c>
      <c r="Q1082" s="180" t="s">
        <v>12</v>
      </c>
      <c r="R1082" s="184">
        <v>21623.32</v>
      </c>
      <c r="S1082" s="184">
        <v>0</v>
      </c>
      <c r="T1082" s="184">
        <v>17868</v>
      </c>
      <c r="U1082" s="184">
        <v>23785.65</v>
      </c>
      <c r="V1082" s="184"/>
      <c r="W1082" s="256" t="s">
        <v>2897</v>
      </c>
      <c r="X1082" s="257"/>
      <c r="Y1082" s="258" t="s">
        <v>5016</v>
      </c>
      <c r="Z1082" s="193" t="s">
        <v>57</v>
      </c>
    </row>
    <row r="1083" spans="1:26" x14ac:dyDescent="0.25">
      <c r="A1083" s="189">
        <v>41942</v>
      </c>
      <c r="B1083" s="189" t="s">
        <v>4482</v>
      </c>
      <c r="C1083" s="190">
        <v>41941</v>
      </c>
      <c r="D1083" s="253" t="s">
        <v>5089</v>
      </c>
      <c r="E1083" s="190"/>
      <c r="F1083" s="188"/>
      <c r="G1083" s="188"/>
      <c r="H1083" s="180" t="s">
        <v>2938</v>
      </c>
      <c r="I1083" s="255" t="s">
        <v>5180</v>
      </c>
      <c r="J1083" s="194"/>
      <c r="K1083" s="180">
        <v>879842</v>
      </c>
      <c r="L1083" s="188" t="s">
        <v>5181</v>
      </c>
      <c r="M1083" s="194"/>
      <c r="N1083" s="197"/>
      <c r="O1083" s="275"/>
      <c r="P1083" s="180" t="s">
        <v>3472</v>
      </c>
      <c r="Q1083" s="180" t="s">
        <v>15</v>
      </c>
      <c r="R1083" s="184">
        <v>9625.69</v>
      </c>
      <c r="S1083" s="184">
        <v>4710</v>
      </c>
      <c r="T1083" s="184">
        <v>7954</v>
      </c>
      <c r="U1083" s="184">
        <v>10588.26</v>
      </c>
      <c r="V1083" s="184"/>
      <c r="W1083" s="256" t="s">
        <v>2897</v>
      </c>
      <c r="X1083" s="257"/>
      <c r="Y1083" s="258" t="s">
        <v>5016</v>
      </c>
      <c r="Z1083" s="193">
        <v>0.44483229539131075</v>
      </c>
    </row>
    <row r="1084" spans="1:26" x14ac:dyDescent="0.25">
      <c r="A1084" s="189">
        <v>41953</v>
      </c>
      <c r="B1084" s="189" t="s">
        <v>4482</v>
      </c>
      <c r="C1084" s="190">
        <v>41950</v>
      </c>
      <c r="D1084" s="253" t="s">
        <v>5106</v>
      </c>
      <c r="E1084" s="190"/>
      <c r="F1084" s="188"/>
      <c r="G1084" s="188"/>
      <c r="H1084" s="180" t="s">
        <v>2938</v>
      </c>
      <c r="I1084" s="180" t="s">
        <v>5182</v>
      </c>
      <c r="J1084" s="194"/>
      <c r="K1084" s="180">
        <v>853283</v>
      </c>
      <c r="L1084" s="188" t="s">
        <v>5183</v>
      </c>
      <c r="M1084" s="194"/>
      <c r="N1084" s="197"/>
      <c r="O1084" s="275"/>
      <c r="P1084" s="180" t="s">
        <v>106</v>
      </c>
      <c r="Q1084" s="180" t="s">
        <v>14</v>
      </c>
      <c r="R1084" s="184">
        <v>7282.8</v>
      </c>
      <c r="S1084" s="184">
        <v>0</v>
      </c>
      <c r="T1084" s="184">
        <v>6018</v>
      </c>
      <c r="U1084" s="184">
        <v>8011.08</v>
      </c>
      <c r="V1084" s="184"/>
      <c r="W1084" s="256" t="s">
        <v>2897</v>
      </c>
      <c r="X1084" s="257"/>
      <c r="Y1084" s="258" t="s">
        <v>5184</v>
      </c>
      <c r="Z1084" s="193" t="s">
        <v>57</v>
      </c>
    </row>
    <row r="1085" spans="1:26" x14ac:dyDescent="0.25">
      <c r="A1085" s="189">
        <v>41954</v>
      </c>
      <c r="B1085" s="189" t="s">
        <v>4482</v>
      </c>
      <c r="C1085" s="190">
        <v>41949</v>
      </c>
      <c r="D1085" s="253" t="s">
        <v>5106</v>
      </c>
      <c r="E1085" s="190"/>
      <c r="F1085" s="188"/>
      <c r="G1085" s="188"/>
      <c r="H1085" s="180" t="s">
        <v>2938</v>
      </c>
      <c r="I1085" s="180" t="s">
        <v>5185</v>
      </c>
      <c r="J1085" s="194"/>
      <c r="K1085" s="180">
        <v>877747</v>
      </c>
      <c r="L1085" s="188" t="s">
        <v>5186</v>
      </c>
      <c r="M1085" s="194"/>
      <c r="N1085" s="197"/>
      <c r="O1085" s="275"/>
      <c r="P1085" s="180" t="s">
        <v>129</v>
      </c>
      <c r="Q1085" s="180" t="s">
        <v>13</v>
      </c>
      <c r="R1085" s="184">
        <v>25085.84</v>
      </c>
      <c r="S1085" s="184"/>
      <c r="T1085" s="184">
        <v>20989</v>
      </c>
      <c r="U1085" s="184">
        <v>27594.43</v>
      </c>
      <c r="V1085" s="184"/>
      <c r="W1085" s="256" t="s">
        <v>2897</v>
      </c>
      <c r="X1085" s="257"/>
      <c r="Y1085" s="258"/>
      <c r="Z1085" s="193" t="s">
        <v>57</v>
      </c>
    </row>
    <row r="1086" spans="1:26" x14ac:dyDescent="0.25">
      <c r="A1086" s="189">
        <v>41954</v>
      </c>
      <c r="B1086" s="189" t="s">
        <v>4482</v>
      </c>
      <c r="C1086" s="190">
        <v>41954</v>
      </c>
      <c r="D1086" s="253" t="s">
        <v>5106</v>
      </c>
      <c r="E1086" s="190"/>
      <c r="F1086" s="188"/>
      <c r="G1086" s="188"/>
      <c r="H1086" s="180" t="s">
        <v>2938</v>
      </c>
      <c r="I1086" s="180" t="s">
        <v>5187</v>
      </c>
      <c r="J1086" s="194"/>
      <c r="K1086" s="180">
        <v>874139</v>
      </c>
      <c r="L1086" s="188" t="s">
        <v>5188</v>
      </c>
      <c r="M1086" s="194"/>
      <c r="N1086" s="197"/>
      <c r="O1086" s="275"/>
      <c r="P1086" s="180" t="s">
        <v>106</v>
      </c>
      <c r="Q1086" s="180" t="s">
        <v>14</v>
      </c>
      <c r="R1086" s="184">
        <v>14200.05</v>
      </c>
      <c r="S1086" s="184">
        <v>11880</v>
      </c>
      <c r="T1086" s="184">
        <v>11881</v>
      </c>
      <c r="U1086" s="184">
        <v>15620.06</v>
      </c>
      <c r="V1086" s="184"/>
      <c r="W1086" s="256" t="s">
        <v>2897</v>
      </c>
      <c r="X1086" s="257"/>
      <c r="Y1086" s="258"/>
      <c r="Z1086" s="193">
        <v>0.76056045879465251</v>
      </c>
    </row>
    <row r="1087" spans="1:26" x14ac:dyDescent="0.25">
      <c r="A1087" s="189">
        <v>41955</v>
      </c>
      <c r="B1087" s="189" t="s">
        <v>4482</v>
      </c>
      <c r="C1087" s="190">
        <v>41960</v>
      </c>
      <c r="D1087" s="253" t="s">
        <v>5106</v>
      </c>
      <c r="E1087" s="190"/>
      <c r="F1087" s="188"/>
      <c r="G1087" s="188"/>
      <c r="H1087" s="180" t="s">
        <v>2921</v>
      </c>
      <c r="I1087" s="180" t="s">
        <v>5189</v>
      </c>
      <c r="J1087" s="194"/>
      <c r="K1087" s="180">
        <v>865264</v>
      </c>
      <c r="L1087" s="188" t="s">
        <v>5190</v>
      </c>
      <c r="M1087" s="194"/>
      <c r="N1087" s="197"/>
      <c r="O1087" s="275"/>
      <c r="P1087" s="180" t="s">
        <v>64</v>
      </c>
      <c r="Q1087" s="180" t="s">
        <v>12</v>
      </c>
      <c r="R1087" s="184">
        <v>41278.9</v>
      </c>
      <c r="S1087" s="184">
        <v>0</v>
      </c>
      <c r="T1087" s="184">
        <v>34110</v>
      </c>
      <c r="U1087" s="184">
        <v>54194.69</v>
      </c>
      <c r="V1087" s="184"/>
      <c r="W1087" s="256" t="s">
        <v>2897</v>
      </c>
      <c r="X1087" s="257"/>
      <c r="Y1087" s="258" t="s">
        <v>5184</v>
      </c>
      <c r="Z1087" s="193" t="s">
        <v>57</v>
      </c>
    </row>
    <row r="1088" spans="1:26" x14ac:dyDescent="0.25">
      <c r="A1088" s="189">
        <v>41955</v>
      </c>
      <c r="B1088" s="189" t="s">
        <v>4482</v>
      </c>
      <c r="C1088" s="190">
        <v>41954</v>
      </c>
      <c r="D1088" s="253" t="s">
        <v>5106</v>
      </c>
      <c r="E1088" s="190"/>
      <c r="F1088" s="188"/>
      <c r="G1088" s="188"/>
      <c r="H1088" s="180" t="s">
        <v>2938</v>
      </c>
      <c r="I1088" s="180" t="s">
        <v>5191</v>
      </c>
      <c r="J1088" s="194"/>
      <c r="K1088" s="180">
        <v>852172</v>
      </c>
      <c r="L1088" s="188" t="s">
        <v>5192</v>
      </c>
      <c r="M1088" s="194"/>
      <c r="N1088" s="197"/>
      <c r="O1088" s="275"/>
      <c r="P1088" s="180" t="s">
        <v>129</v>
      </c>
      <c r="Q1088" s="180" t="s">
        <v>13</v>
      </c>
      <c r="R1088" s="184">
        <v>11339.29</v>
      </c>
      <c r="S1088" s="184">
        <v>6590</v>
      </c>
      <c r="T1088" s="184">
        <v>9370</v>
      </c>
      <c r="U1088" s="184">
        <v>12473.22</v>
      </c>
      <c r="V1088" s="184"/>
      <c r="W1088" s="256" t="s">
        <v>2897</v>
      </c>
      <c r="X1088" s="257"/>
      <c r="Y1088" s="258"/>
      <c r="Z1088" s="193">
        <v>0.52833189825882976</v>
      </c>
    </row>
    <row r="1089" spans="1:26" x14ac:dyDescent="0.25">
      <c r="A1089" s="189">
        <v>41956</v>
      </c>
      <c r="B1089" s="189" t="s">
        <v>4482</v>
      </c>
      <c r="C1089" s="190">
        <v>41960</v>
      </c>
      <c r="D1089" s="253" t="s">
        <v>5106</v>
      </c>
      <c r="E1089" s="190"/>
      <c r="F1089" s="188"/>
      <c r="G1089" s="188"/>
      <c r="H1089" s="180" t="s">
        <v>2921</v>
      </c>
      <c r="I1089" s="180" t="s">
        <v>5193</v>
      </c>
      <c r="J1089" s="194"/>
      <c r="K1089" s="180">
        <v>855004</v>
      </c>
      <c r="L1089" s="188" t="s">
        <v>5194</v>
      </c>
      <c r="M1089" s="194"/>
      <c r="N1089" s="197"/>
      <c r="O1089" s="275"/>
      <c r="P1089" s="180" t="s">
        <v>235</v>
      </c>
      <c r="Q1089" s="180" t="s">
        <v>12</v>
      </c>
      <c r="R1089" s="184">
        <v>64199.519999999997</v>
      </c>
      <c r="S1089" s="184">
        <v>0</v>
      </c>
      <c r="T1089" s="184">
        <v>53050</v>
      </c>
      <c r="U1089" s="184">
        <v>70619.47</v>
      </c>
      <c r="V1089" s="184"/>
      <c r="W1089" s="256" t="s">
        <v>2897</v>
      </c>
      <c r="X1089" s="257"/>
      <c r="Y1089" s="258" t="s">
        <v>5184</v>
      </c>
      <c r="Z1089" s="193" t="s">
        <v>57</v>
      </c>
    </row>
    <row r="1090" spans="1:26" x14ac:dyDescent="0.25">
      <c r="A1090" s="189">
        <v>41956</v>
      </c>
      <c r="B1090" s="189" t="s">
        <v>4482</v>
      </c>
      <c r="C1090" s="190">
        <v>41956</v>
      </c>
      <c r="D1090" s="253" t="s">
        <v>5106</v>
      </c>
      <c r="E1090" s="190"/>
      <c r="F1090" s="188"/>
      <c r="G1090" s="188"/>
      <c r="H1090" s="180" t="s">
        <v>2938</v>
      </c>
      <c r="I1090" s="180" t="s">
        <v>5195</v>
      </c>
      <c r="J1090" s="194"/>
      <c r="K1090" s="180">
        <v>885434</v>
      </c>
      <c r="L1090" s="188" t="s">
        <v>5196</v>
      </c>
      <c r="M1090" s="194"/>
      <c r="N1090" s="197"/>
      <c r="O1090" s="275"/>
      <c r="P1090" s="180" t="s">
        <v>106</v>
      </c>
      <c r="Q1090" s="180" t="s">
        <v>14</v>
      </c>
      <c r="R1090" s="184">
        <v>12062.97</v>
      </c>
      <c r="S1090" s="184">
        <v>12650</v>
      </c>
      <c r="T1090" s="184">
        <v>9968</v>
      </c>
      <c r="U1090" s="184">
        <v>13269.27</v>
      </c>
      <c r="V1090" s="184"/>
      <c r="W1090" s="256" t="s">
        <v>2897</v>
      </c>
      <c r="X1090" s="257"/>
      <c r="Y1090" s="258"/>
      <c r="Z1090" s="193">
        <v>0.95333051479094177</v>
      </c>
    </row>
    <row r="1091" spans="1:26" x14ac:dyDescent="0.25">
      <c r="A1091" s="189">
        <v>41956</v>
      </c>
      <c r="B1091" s="189" t="s">
        <v>4482</v>
      </c>
      <c r="C1091" s="190">
        <v>41955</v>
      </c>
      <c r="D1091" s="253" t="s">
        <v>5106</v>
      </c>
      <c r="E1091" s="190"/>
      <c r="F1091" s="188"/>
      <c r="G1091" s="188"/>
      <c r="H1091" s="180" t="s">
        <v>2938</v>
      </c>
      <c r="I1091" s="180" t="s">
        <v>5197</v>
      </c>
      <c r="J1091" s="194"/>
      <c r="K1091" s="180">
        <v>895586</v>
      </c>
      <c r="L1091" s="188" t="s">
        <v>5198</v>
      </c>
      <c r="M1091" s="194"/>
      <c r="N1091" s="197"/>
      <c r="O1091" s="275"/>
      <c r="P1091" s="180" t="s">
        <v>129</v>
      </c>
      <c r="Q1091" s="180" t="s">
        <v>13</v>
      </c>
      <c r="R1091" s="184">
        <v>9506.5400000000009</v>
      </c>
      <c r="S1091" s="184">
        <v>4580</v>
      </c>
      <c r="T1091" s="184">
        <v>7954</v>
      </c>
      <c r="U1091" s="184">
        <v>10457.200000000001</v>
      </c>
      <c r="V1091" s="184"/>
      <c r="W1091" s="256" t="s">
        <v>2897</v>
      </c>
      <c r="X1091" s="257"/>
      <c r="Y1091" s="258"/>
      <c r="Z1091" s="193">
        <v>0.43797574876640016</v>
      </c>
    </row>
    <row r="1092" spans="1:26" x14ac:dyDescent="0.25">
      <c r="A1092" s="189">
        <v>41958</v>
      </c>
      <c r="B1092" s="189"/>
      <c r="C1092" s="190">
        <v>41956</v>
      </c>
      <c r="D1092" s="253" t="s">
        <v>5106</v>
      </c>
      <c r="E1092" s="190"/>
      <c r="F1092" s="188"/>
      <c r="G1092" s="188"/>
      <c r="H1092" s="180" t="s">
        <v>2938</v>
      </c>
      <c r="I1092" s="180" t="s">
        <v>5199</v>
      </c>
      <c r="J1092" s="194"/>
      <c r="K1092" s="180"/>
      <c r="L1092" s="188" t="s">
        <v>5200</v>
      </c>
      <c r="M1092" s="194"/>
      <c r="N1092" s="197"/>
      <c r="O1092" s="275"/>
      <c r="P1092" s="180" t="s">
        <v>235</v>
      </c>
      <c r="Q1092" s="180" t="s">
        <v>12</v>
      </c>
      <c r="R1092" s="184">
        <v>8506.17</v>
      </c>
      <c r="S1092" s="184"/>
      <c r="T1092" s="184">
        <v>7117</v>
      </c>
      <c r="U1092" s="184">
        <v>9356.7800000000007</v>
      </c>
      <c r="V1092" s="184"/>
      <c r="W1092" s="256" t="s">
        <v>2897</v>
      </c>
      <c r="X1092" s="257"/>
      <c r="Y1092" s="258"/>
      <c r="Z1092" s="193" t="s">
        <v>57</v>
      </c>
    </row>
    <row r="1093" spans="1:26" x14ac:dyDescent="0.25">
      <c r="A1093" s="189">
        <v>41960</v>
      </c>
      <c r="B1093" s="189"/>
      <c r="C1093" s="190">
        <v>41955</v>
      </c>
      <c r="D1093" s="253" t="s">
        <v>5106</v>
      </c>
      <c r="E1093" s="190"/>
      <c r="F1093" s="188"/>
      <c r="G1093" s="188"/>
      <c r="H1093" s="180"/>
      <c r="I1093" s="180" t="s">
        <v>5201</v>
      </c>
      <c r="J1093" s="194"/>
      <c r="K1093" s="180">
        <v>890208</v>
      </c>
      <c r="L1093" s="188" t="s">
        <v>5202</v>
      </c>
      <c r="M1093" s="194"/>
      <c r="N1093" s="197"/>
      <c r="O1093" s="275"/>
      <c r="P1093" s="180" t="s">
        <v>138</v>
      </c>
      <c r="Q1093" s="180" t="s">
        <v>12</v>
      </c>
      <c r="R1093" s="184">
        <v>37567.21</v>
      </c>
      <c r="S1093" s="184"/>
      <c r="T1093" s="184">
        <v>31432</v>
      </c>
      <c r="U1093" s="184">
        <v>41323.93</v>
      </c>
      <c r="V1093" s="184"/>
      <c r="W1093" s="256" t="s">
        <v>2897</v>
      </c>
      <c r="X1093" s="257"/>
      <c r="Y1093" s="258"/>
      <c r="Z1093" s="193" t="s">
        <v>57</v>
      </c>
    </row>
    <row r="1094" spans="1:26" x14ac:dyDescent="0.25">
      <c r="A1094" s="189">
        <v>41961</v>
      </c>
      <c r="B1094" s="189"/>
      <c r="C1094" s="190">
        <v>41920</v>
      </c>
      <c r="D1094" s="253" t="s">
        <v>5089</v>
      </c>
      <c r="E1094" s="190"/>
      <c r="F1094" s="188"/>
      <c r="G1094" s="188"/>
      <c r="H1094" s="180"/>
      <c r="I1094" s="180" t="s">
        <v>5203</v>
      </c>
      <c r="J1094" s="194"/>
      <c r="K1094" s="180">
        <v>842584</v>
      </c>
      <c r="L1094" s="188" t="s">
        <v>5204</v>
      </c>
      <c r="M1094" s="194"/>
      <c r="N1094" s="197"/>
      <c r="O1094" s="275"/>
      <c r="P1094" s="180" t="s">
        <v>79</v>
      </c>
      <c r="Q1094" s="180" t="s">
        <v>12</v>
      </c>
      <c r="R1094" s="184">
        <v>61502.05</v>
      </c>
      <c r="S1094" s="184"/>
      <c r="T1094" s="184">
        <v>50821</v>
      </c>
      <c r="U1094" s="184">
        <v>101484.95</v>
      </c>
      <c r="V1094" s="184"/>
      <c r="W1094" s="256" t="s">
        <v>2897</v>
      </c>
      <c r="X1094" s="257"/>
      <c r="Y1094" s="258"/>
      <c r="Z1094" s="193" t="s">
        <v>57</v>
      </c>
    </row>
    <row r="1095" spans="1:26" x14ac:dyDescent="0.25">
      <c r="A1095" s="189">
        <v>41961</v>
      </c>
      <c r="B1095" s="189"/>
      <c r="C1095" s="190">
        <v>41915</v>
      </c>
      <c r="D1095" s="253" t="s">
        <v>5089</v>
      </c>
      <c r="E1095" s="190"/>
      <c r="F1095" s="188"/>
      <c r="G1095" s="188"/>
      <c r="H1095" s="180"/>
      <c r="I1095" s="180" t="s">
        <v>5205</v>
      </c>
      <c r="J1095" s="194"/>
      <c r="K1095" s="180">
        <v>869041</v>
      </c>
      <c r="L1095" s="188" t="s">
        <v>5206</v>
      </c>
      <c r="M1095" s="194"/>
      <c r="N1095" s="197"/>
      <c r="O1095" s="275"/>
      <c r="P1095" s="180" t="s">
        <v>129</v>
      </c>
      <c r="Q1095" s="180" t="s">
        <v>13</v>
      </c>
      <c r="R1095" s="184">
        <v>10398.99</v>
      </c>
      <c r="S1095" s="184">
        <v>4250</v>
      </c>
      <c r="T1095" s="184">
        <v>8593</v>
      </c>
      <c r="U1095" s="184">
        <v>11438.89</v>
      </c>
      <c r="V1095" s="184"/>
      <c r="W1095" s="256" t="s">
        <v>2897</v>
      </c>
      <c r="X1095" s="257"/>
      <c r="Y1095" s="258"/>
      <c r="Z1095" s="193">
        <v>0.37153954623219565</v>
      </c>
    </row>
    <row r="1096" spans="1:26" x14ac:dyDescent="0.25">
      <c r="A1096" s="189">
        <v>41964</v>
      </c>
      <c r="B1096" s="189"/>
      <c r="C1096" s="190">
        <v>41964</v>
      </c>
      <c r="D1096" s="253" t="s">
        <v>5106</v>
      </c>
      <c r="E1096" s="190"/>
      <c r="F1096" s="188"/>
      <c r="G1096" s="188"/>
      <c r="H1096" s="180"/>
      <c r="I1096" s="180" t="s">
        <v>5207</v>
      </c>
      <c r="J1096" s="194"/>
      <c r="K1096" s="180">
        <v>877013</v>
      </c>
      <c r="L1096" s="188" t="s">
        <v>5208</v>
      </c>
      <c r="M1096" s="194"/>
      <c r="N1096" s="197"/>
      <c r="O1096" s="275"/>
      <c r="P1096" s="180" t="s">
        <v>60</v>
      </c>
      <c r="Q1096" s="180" t="s">
        <v>12</v>
      </c>
      <c r="R1096" s="184">
        <v>13081.35</v>
      </c>
      <c r="S1096" s="184">
        <v>3530</v>
      </c>
      <c r="T1096" s="184">
        <v>10945</v>
      </c>
      <c r="U1096" s="184">
        <v>14389.49</v>
      </c>
      <c r="V1096" s="184"/>
      <c r="W1096" s="256" t="s">
        <v>2897</v>
      </c>
      <c r="X1096" s="257"/>
      <c r="Y1096" s="258"/>
      <c r="Z1096" s="193">
        <v>0.24531793691089818</v>
      </c>
    </row>
    <row r="1097" spans="1:26" x14ac:dyDescent="0.25">
      <c r="A1097" s="189">
        <v>41967</v>
      </c>
      <c r="B1097" s="189"/>
      <c r="C1097" s="190">
        <v>41967</v>
      </c>
      <c r="D1097" s="253" t="s">
        <v>5106</v>
      </c>
      <c r="E1097" s="190"/>
      <c r="F1097" s="188"/>
      <c r="G1097" s="188"/>
      <c r="H1097" s="180"/>
      <c r="I1097" s="180" t="s">
        <v>5209</v>
      </c>
      <c r="J1097" s="194"/>
      <c r="K1097" s="180">
        <v>896996</v>
      </c>
      <c r="L1097" s="188" t="s">
        <v>5210</v>
      </c>
      <c r="M1097" s="194"/>
      <c r="N1097" s="197"/>
      <c r="O1097" s="275"/>
      <c r="P1097" s="180" t="s">
        <v>223</v>
      </c>
      <c r="Q1097" s="180" t="s">
        <v>16</v>
      </c>
      <c r="R1097" s="184">
        <v>20893.12</v>
      </c>
      <c r="S1097" s="184">
        <v>22380</v>
      </c>
      <c r="T1097" s="184">
        <v>17481</v>
      </c>
      <c r="U1097" s="184">
        <v>22982.43</v>
      </c>
      <c r="V1097" s="184"/>
      <c r="W1097" s="256" t="s">
        <v>2897</v>
      </c>
      <c r="X1097" s="257"/>
      <c r="Y1097" s="258"/>
      <c r="Z1097" s="193">
        <v>0.97378736713219616</v>
      </c>
    </row>
    <row r="1098" spans="1:26" x14ac:dyDescent="0.25">
      <c r="A1098" s="189">
        <v>41968</v>
      </c>
      <c r="B1098" s="189"/>
      <c r="C1098" s="190">
        <v>41967</v>
      </c>
      <c r="D1098" s="253" t="s">
        <v>5106</v>
      </c>
      <c r="E1098" s="190"/>
      <c r="F1098" s="188"/>
      <c r="G1098" s="188"/>
      <c r="H1098" s="180"/>
      <c r="I1098" s="180" t="s">
        <v>5211</v>
      </c>
      <c r="J1098" s="194"/>
      <c r="K1098" s="180">
        <v>890224</v>
      </c>
      <c r="L1098" s="188" t="s">
        <v>5212</v>
      </c>
      <c r="M1098" s="194"/>
      <c r="N1098" s="197"/>
      <c r="O1098" s="275"/>
      <c r="P1098" s="180" t="s">
        <v>60</v>
      </c>
      <c r="Q1098" s="180" t="s">
        <v>12</v>
      </c>
      <c r="R1098" s="184">
        <v>27383</v>
      </c>
      <c r="S1098" s="184"/>
      <c r="T1098" s="184">
        <v>22911</v>
      </c>
      <c r="U1098" s="184">
        <v>30121.3</v>
      </c>
      <c r="V1098" s="184"/>
      <c r="W1098" s="256" t="s">
        <v>2897</v>
      </c>
      <c r="X1098" s="257"/>
      <c r="Y1098" s="258"/>
      <c r="Z1098" s="193" t="s">
        <v>57</v>
      </c>
    </row>
    <row r="1099" spans="1:26" x14ac:dyDescent="0.25">
      <c r="A1099" s="189">
        <v>41968</v>
      </c>
      <c r="B1099" s="189"/>
      <c r="C1099" s="190">
        <v>41649</v>
      </c>
      <c r="D1099" s="253" t="s">
        <v>4332</v>
      </c>
      <c r="E1099" s="190"/>
      <c r="F1099" s="188"/>
      <c r="G1099" s="188"/>
      <c r="H1099" s="180"/>
      <c r="I1099" s="180" t="s">
        <v>5213</v>
      </c>
      <c r="J1099" s="194"/>
      <c r="K1099" s="180">
        <v>639184</v>
      </c>
      <c r="L1099" s="188" t="s">
        <v>5093</v>
      </c>
      <c r="M1099" s="194"/>
      <c r="N1099" s="197"/>
      <c r="O1099" s="275"/>
      <c r="P1099" s="180" t="s">
        <v>67</v>
      </c>
      <c r="Q1099" s="180" t="s">
        <v>14</v>
      </c>
      <c r="R1099" s="184">
        <v>22593.87</v>
      </c>
      <c r="S1099" s="184">
        <v>20910</v>
      </c>
      <c r="T1099" s="184">
        <v>18670</v>
      </c>
      <c r="U1099" s="184">
        <v>24853.26</v>
      </c>
      <c r="V1099" s="184"/>
      <c r="W1099" s="256" t="s">
        <v>2897</v>
      </c>
      <c r="X1099" s="257"/>
      <c r="Y1099" s="258"/>
      <c r="Z1099" s="193">
        <v>0.84133831939954762</v>
      </c>
    </row>
    <row r="1100" spans="1:26" x14ac:dyDescent="0.25">
      <c r="A1100" s="189">
        <v>41968</v>
      </c>
      <c r="B1100" s="189"/>
      <c r="C1100" s="190">
        <v>41967</v>
      </c>
      <c r="D1100" s="253" t="s">
        <v>5106</v>
      </c>
      <c r="E1100" s="190"/>
      <c r="F1100" s="188"/>
      <c r="G1100" s="188"/>
      <c r="H1100" s="180"/>
      <c r="I1100" s="180" t="s">
        <v>5214</v>
      </c>
      <c r="J1100" s="194"/>
      <c r="K1100" s="180">
        <v>894614</v>
      </c>
      <c r="L1100" s="188" t="s">
        <v>5215</v>
      </c>
      <c r="M1100" s="194"/>
      <c r="N1100" s="197"/>
      <c r="O1100" s="275"/>
      <c r="P1100" s="180" t="s">
        <v>111</v>
      </c>
      <c r="Q1100" s="180" t="s">
        <v>12</v>
      </c>
      <c r="R1100" s="184">
        <v>10710.1</v>
      </c>
      <c r="S1100" s="184"/>
      <c r="T1100" s="184">
        <v>8961</v>
      </c>
      <c r="U1100" s="184">
        <v>11781.11</v>
      </c>
      <c r="V1100" s="184"/>
      <c r="W1100" s="256" t="s">
        <v>2897</v>
      </c>
      <c r="X1100" s="257"/>
      <c r="Y1100" s="258"/>
      <c r="Z1100" s="193" t="s">
        <v>57</v>
      </c>
    </row>
    <row r="1101" spans="1:26" x14ac:dyDescent="0.25">
      <c r="A1101" s="189">
        <v>41968</v>
      </c>
      <c r="B1101" s="189"/>
      <c r="C1101" s="190">
        <v>41967</v>
      </c>
      <c r="D1101" s="253" t="s">
        <v>5106</v>
      </c>
      <c r="E1101" s="190"/>
      <c r="F1101" s="188"/>
      <c r="G1101" s="188"/>
      <c r="H1101" s="180"/>
      <c r="I1101" s="180" t="s">
        <v>5214</v>
      </c>
      <c r="J1101" s="194"/>
      <c r="K1101" s="180">
        <v>894614</v>
      </c>
      <c r="L1101" s="188" t="s">
        <v>5215</v>
      </c>
      <c r="M1101" s="194"/>
      <c r="N1101" s="197"/>
      <c r="O1101" s="275"/>
      <c r="P1101" s="180" t="s">
        <v>111</v>
      </c>
      <c r="Q1101" s="180" t="s">
        <v>12</v>
      </c>
      <c r="R1101" s="184">
        <v>10710.1</v>
      </c>
      <c r="S1101" s="184"/>
      <c r="T1101" s="184">
        <v>8961</v>
      </c>
      <c r="U1101" s="184">
        <v>11781.11</v>
      </c>
      <c r="V1101" s="184"/>
      <c r="W1101" s="256" t="s">
        <v>2897</v>
      </c>
      <c r="X1101" s="257"/>
      <c r="Y1101" s="258"/>
      <c r="Z1101" s="193" t="s">
        <v>57</v>
      </c>
    </row>
    <row r="1102" spans="1:26" x14ac:dyDescent="0.25">
      <c r="A1102" s="189">
        <v>41969</v>
      </c>
      <c r="B1102" s="189"/>
      <c r="C1102" s="190">
        <v>41922</v>
      </c>
      <c r="D1102" s="253" t="s">
        <v>5089</v>
      </c>
      <c r="E1102" s="190"/>
      <c r="F1102" s="188"/>
      <c r="G1102" s="188"/>
      <c r="H1102" s="180"/>
      <c r="I1102" s="180" t="s">
        <v>5216</v>
      </c>
      <c r="J1102" s="194"/>
      <c r="K1102" s="180">
        <v>737268</v>
      </c>
      <c r="L1102" s="188" t="s">
        <v>5217</v>
      </c>
      <c r="M1102" s="194"/>
      <c r="N1102" s="197"/>
      <c r="O1102" s="275"/>
      <c r="P1102" s="180" t="s">
        <v>235</v>
      </c>
      <c r="Q1102" s="180" t="s">
        <v>12</v>
      </c>
      <c r="R1102" s="184">
        <v>9014.56</v>
      </c>
      <c r="S1102" s="184"/>
      <c r="T1102" s="184">
        <v>7449</v>
      </c>
      <c r="U1102" s="184">
        <v>36006.57</v>
      </c>
      <c r="V1102" s="184"/>
      <c r="W1102" s="256" t="s">
        <v>2897</v>
      </c>
      <c r="X1102" s="257"/>
      <c r="Y1102" s="258"/>
      <c r="Z1102" s="193" t="s">
        <v>57</v>
      </c>
    </row>
    <row r="1103" spans="1:26" x14ac:dyDescent="0.25">
      <c r="A1103" s="189">
        <v>41969</v>
      </c>
      <c r="B1103" s="189" t="s">
        <v>4482</v>
      </c>
      <c r="C1103" s="190">
        <v>41974</v>
      </c>
      <c r="D1103" s="253" t="s">
        <v>5218</v>
      </c>
      <c r="E1103" s="190"/>
      <c r="F1103" s="188"/>
      <c r="G1103" s="188"/>
      <c r="H1103" s="180" t="s">
        <v>2938</v>
      </c>
      <c r="I1103" s="180" t="s">
        <v>5219</v>
      </c>
      <c r="J1103" s="194"/>
      <c r="K1103" s="180">
        <v>902940</v>
      </c>
      <c r="L1103" s="188" t="s">
        <v>5220</v>
      </c>
      <c r="M1103" s="194"/>
      <c r="N1103" s="197"/>
      <c r="O1103" s="275"/>
      <c r="P1103" s="180" t="s">
        <v>430</v>
      </c>
      <c r="Q1103" s="180" t="s">
        <v>16</v>
      </c>
      <c r="R1103" s="184">
        <v>20513.05</v>
      </c>
      <c r="S1103" s="184">
        <v>208880</v>
      </c>
      <c r="T1103" s="184">
        <v>17163</v>
      </c>
      <c r="U1103" s="184">
        <v>22564.35</v>
      </c>
      <c r="V1103" s="184"/>
      <c r="W1103" s="256" t="s">
        <v>2897</v>
      </c>
      <c r="X1103" s="257"/>
      <c r="Y1103" s="258" t="s">
        <v>5184</v>
      </c>
      <c r="Z1103" s="193">
        <v>9.2570803058807378</v>
      </c>
    </row>
    <row r="1104" spans="1:26" x14ac:dyDescent="0.25">
      <c r="A1104" s="189">
        <v>41970</v>
      </c>
      <c r="B1104" s="189"/>
      <c r="C1104" s="190">
        <v>41970</v>
      </c>
      <c r="D1104" s="253" t="s">
        <v>5106</v>
      </c>
      <c r="E1104" s="190"/>
      <c r="F1104" s="188"/>
      <c r="G1104" s="188"/>
      <c r="H1104" s="180"/>
      <c r="I1104" s="180" t="s">
        <v>5221</v>
      </c>
      <c r="J1104" s="180"/>
      <c r="K1104" s="180">
        <v>877848</v>
      </c>
      <c r="L1104" s="188" t="s">
        <v>5222</v>
      </c>
      <c r="M1104" s="194"/>
      <c r="N1104" s="197"/>
      <c r="O1104" s="275"/>
      <c r="P1104" s="180" t="s">
        <v>64</v>
      </c>
      <c r="Q1104" s="180" t="s">
        <v>12</v>
      </c>
      <c r="R1104" s="184">
        <v>21303.07</v>
      </c>
      <c r="S1104" s="184"/>
      <c r="T1104" s="184">
        <v>17824</v>
      </c>
      <c r="U1104" s="184">
        <v>27171.17</v>
      </c>
      <c r="V1104" s="184"/>
      <c r="W1104" s="256" t="s">
        <v>2897</v>
      </c>
      <c r="X1104" s="257"/>
      <c r="Y1104" s="258"/>
      <c r="Z1104" s="193" t="s">
        <v>57</v>
      </c>
    </row>
    <row r="1105" spans="1:26" x14ac:dyDescent="0.25">
      <c r="A1105" s="189">
        <v>41970</v>
      </c>
      <c r="B1105" s="189"/>
      <c r="C1105" s="190">
        <v>41970</v>
      </c>
      <c r="D1105" s="253" t="s">
        <v>5106</v>
      </c>
      <c r="E1105" s="190"/>
      <c r="F1105" s="188"/>
      <c r="G1105" s="188"/>
      <c r="H1105" s="180"/>
      <c r="I1105" s="180" t="s">
        <v>5223</v>
      </c>
      <c r="J1105" s="194"/>
      <c r="K1105" s="180">
        <v>576386</v>
      </c>
      <c r="L1105" s="188" t="s">
        <v>5224</v>
      </c>
      <c r="M1105" s="194"/>
      <c r="N1105" s="197"/>
      <c r="O1105" s="275"/>
      <c r="P1105" s="180" t="s">
        <v>232</v>
      </c>
      <c r="Q1105" s="180" t="s">
        <v>14</v>
      </c>
      <c r="R1105" s="184">
        <v>3032.47</v>
      </c>
      <c r="S1105" s="184">
        <v>15920</v>
      </c>
      <c r="T1105" s="184">
        <v>2537.23</v>
      </c>
      <c r="U1105" s="184">
        <v>18952.28</v>
      </c>
      <c r="V1105" s="184"/>
      <c r="W1105" s="256" t="s">
        <v>2897</v>
      </c>
      <c r="X1105" s="257"/>
      <c r="Y1105" s="258"/>
      <c r="Z1105" s="193">
        <v>0.84000447439569281</v>
      </c>
    </row>
    <row r="1106" spans="1:26" x14ac:dyDescent="0.25">
      <c r="A1106" s="189">
        <v>41970</v>
      </c>
      <c r="B1106" s="189"/>
      <c r="C1106" s="190">
        <v>41858</v>
      </c>
      <c r="D1106" s="253" t="s">
        <v>4968</v>
      </c>
      <c r="E1106" s="190"/>
      <c r="F1106" s="188"/>
      <c r="G1106" s="188"/>
      <c r="H1106" s="180"/>
      <c r="I1106" s="180" t="s">
        <v>5225</v>
      </c>
      <c r="J1106" s="194"/>
      <c r="K1106" s="180">
        <v>828738</v>
      </c>
      <c r="L1106" s="188" t="s">
        <v>5226</v>
      </c>
      <c r="M1106" s="194"/>
      <c r="N1106" s="197"/>
      <c r="O1106" s="275"/>
      <c r="P1106" s="180" t="s">
        <v>129</v>
      </c>
      <c r="Q1106" s="180" t="s">
        <v>13</v>
      </c>
      <c r="R1106" s="184">
        <v>9954.74</v>
      </c>
      <c r="S1106" s="184">
        <v>5070</v>
      </c>
      <c r="T1106" s="184">
        <v>8329</v>
      </c>
      <c r="U1106" s="184">
        <v>10950.21</v>
      </c>
      <c r="V1106" s="184"/>
      <c r="W1106" s="256" t="s">
        <v>2897</v>
      </c>
      <c r="X1106" s="257"/>
      <c r="Y1106" s="258"/>
      <c r="Z1106" s="193">
        <v>0.46300481908566143</v>
      </c>
    </row>
    <row r="1107" spans="1:26" x14ac:dyDescent="0.25">
      <c r="A1107" s="189">
        <v>41970</v>
      </c>
      <c r="B1107" s="189"/>
      <c r="C1107" s="190">
        <v>41859</v>
      </c>
      <c r="D1107" s="253" t="s">
        <v>4968</v>
      </c>
      <c r="E1107" s="190"/>
      <c r="F1107" s="188"/>
      <c r="G1107" s="188"/>
      <c r="H1107" s="180"/>
      <c r="I1107" s="180" t="s">
        <v>5227</v>
      </c>
      <c r="J1107" s="194"/>
      <c r="K1107" s="180">
        <v>834804</v>
      </c>
      <c r="L1107" s="188" t="s">
        <v>5228</v>
      </c>
      <c r="M1107" s="194"/>
      <c r="N1107" s="197"/>
      <c r="O1107" s="275"/>
      <c r="P1107" s="180" t="s">
        <v>129</v>
      </c>
      <c r="Q1107" s="180" t="s">
        <v>13</v>
      </c>
      <c r="R1107" s="184">
        <v>9954.74</v>
      </c>
      <c r="S1107" s="184">
        <v>5070</v>
      </c>
      <c r="T1107" s="184">
        <v>8329</v>
      </c>
      <c r="U1107" s="184">
        <v>10950.21</v>
      </c>
      <c r="V1107" s="184"/>
      <c r="W1107" s="256" t="s">
        <v>2897</v>
      </c>
      <c r="X1107" s="257"/>
      <c r="Y1107" s="258"/>
      <c r="Z1107" s="193">
        <v>0.46300481908566143</v>
      </c>
    </row>
    <row r="1108" spans="1:26" x14ac:dyDescent="0.25">
      <c r="A1108" s="189">
        <v>41974</v>
      </c>
      <c r="B1108" s="189"/>
      <c r="C1108" s="190">
        <v>41971</v>
      </c>
      <c r="D1108" s="253" t="s">
        <v>5106</v>
      </c>
      <c r="E1108" s="190"/>
      <c r="F1108" s="188"/>
      <c r="G1108" s="188"/>
      <c r="H1108" s="180"/>
      <c r="I1108" s="180" t="s">
        <v>5229</v>
      </c>
      <c r="J1108" s="194"/>
      <c r="K1108" s="180">
        <v>837755</v>
      </c>
      <c r="L1108" s="188" t="s">
        <v>5230</v>
      </c>
      <c r="M1108" s="194"/>
      <c r="N1108" s="197"/>
      <c r="O1108" s="275"/>
      <c r="P1108" s="180" t="s">
        <v>129</v>
      </c>
      <c r="Q1108" s="180" t="s">
        <v>13</v>
      </c>
      <c r="R1108" s="184">
        <v>75240.800000000003</v>
      </c>
      <c r="S1108" s="184"/>
      <c r="T1108" s="184">
        <v>62953</v>
      </c>
      <c r="U1108" s="184">
        <v>91524.18</v>
      </c>
      <c r="V1108" s="184"/>
      <c r="W1108" s="256" t="s">
        <v>2897</v>
      </c>
      <c r="X1108" s="257"/>
      <c r="Y1108" s="258"/>
      <c r="Z1108" s="193" t="s">
        <v>57</v>
      </c>
    </row>
    <row r="1109" spans="1:26" x14ac:dyDescent="0.25">
      <c r="A1109" s="189">
        <v>41975</v>
      </c>
      <c r="B1109" s="189" t="s">
        <v>4482</v>
      </c>
      <c r="C1109" s="190">
        <v>41977</v>
      </c>
      <c r="D1109" s="253" t="s">
        <v>5218</v>
      </c>
      <c r="E1109" s="190"/>
      <c r="F1109" s="188"/>
      <c r="G1109" s="188"/>
      <c r="H1109" s="180" t="s">
        <v>2921</v>
      </c>
      <c r="I1109" s="180" t="s">
        <v>5231</v>
      </c>
      <c r="J1109" s="194"/>
      <c r="K1109" s="180">
        <v>837760</v>
      </c>
      <c r="L1109" s="188" t="s">
        <v>5232</v>
      </c>
      <c r="M1109" s="194"/>
      <c r="N1109" s="197"/>
      <c r="O1109" s="275"/>
      <c r="P1109" s="180" t="s">
        <v>79</v>
      </c>
      <c r="Q1109" s="180" t="s">
        <v>12</v>
      </c>
      <c r="R1109" s="184">
        <v>47283.76</v>
      </c>
      <c r="S1109" s="184">
        <v>0</v>
      </c>
      <c r="T1109" s="184">
        <v>39072</v>
      </c>
      <c r="U1109" s="184">
        <v>97930.54</v>
      </c>
      <c r="V1109" s="184"/>
      <c r="W1109" s="256" t="s">
        <v>2897</v>
      </c>
      <c r="X1109" s="257"/>
      <c r="Y1109" s="258" t="s">
        <v>5233</v>
      </c>
      <c r="Z1109" s="193" t="s">
        <v>57</v>
      </c>
    </row>
    <row r="1110" spans="1:26" x14ac:dyDescent="0.25">
      <c r="A1110" s="189">
        <v>41976</v>
      </c>
      <c r="B1110" s="189"/>
      <c r="C1110" s="190">
        <v>41915</v>
      </c>
      <c r="D1110" s="253" t="s">
        <v>5089</v>
      </c>
      <c r="E1110" s="190"/>
      <c r="F1110" s="188"/>
      <c r="G1110" s="188"/>
      <c r="H1110" s="180"/>
      <c r="I1110" s="180" t="s">
        <v>5234</v>
      </c>
      <c r="J1110" s="194"/>
      <c r="K1110" s="180">
        <v>866083</v>
      </c>
      <c r="L1110" s="188" t="s">
        <v>5235</v>
      </c>
      <c r="M1110" s="194"/>
      <c r="N1110" s="197"/>
      <c r="O1110" s="275"/>
      <c r="P1110" s="180" t="s">
        <v>3472</v>
      </c>
      <c r="Q1110" s="180" t="s">
        <v>15</v>
      </c>
      <c r="R1110" s="184">
        <v>9625.69</v>
      </c>
      <c r="S1110" s="184">
        <v>9100</v>
      </c>
      <c r="T1110" s="184">
        <v>7954</v>
      </c>
      <c r="U1110" s="184">
        <v>10588.26</v>
      </c>
      <c r="V1110" s="184"/>
      <c r="W1110" s="256" t="s">
        <v>2897</v>
      </c>
      <c r="X1110" s="257"/>
      <c r="Y1110" s="258"/>
      <c r="Z1110" s="193">
        <v>0.85944243907875328</v>
      </c>
    </row>
    <row r="1111" spans="1:26" x14ac:dyDescent="0.25">
      <c r="A1111" s="189">
        <v>41977</v>
      </c>
      <c r="B1111" s="189"/>
      <c r="C1111" s="190">
        <v>41976</v>
      </c>
      <c r="D1111" s="253" t="s">
        <v>5218</v>
      </c>
      <c r="E1111" s="190"/>
      <c r="F1111" s="188"/>
      <c r="G1111" s="188"/>
      <c r="H1111" s="180"/>
      <c r="I1111" s="180" t="s">
        <v>5236</v>
      </c>
      <c r="J1111" s="194"/>
      <c r="K1111" s="180">
        <v>780179</v>
      </c>
      <c r="L1111" s="188" t="s">
        <v>5237</v>
      </c>
      <c r="M1111" s="194"/>
      <c r="N1111" s="197"/>
      <c r="O1111" s="275"/>
      <c r="P1111" s="180" t="s">
        <v>223</v>
      </c>
      <c r="Q1111" s="180" t="s">
        <v>16</v>
      </c>
      <c r="R1111" s="184">
        <v>3829.39</v>
      </c>
      <c r="S1111" s="184">
        <v>76490</v>
      </c>
      <c r="T1111" s="184">
        <v>3204</v>
      </c>
      <c r="U1111" s="184">
        <v>85777.83</v>
      </c>
      <c r="V1111" s="184"/>
      <c r="W1111" s="256" t="s">
        <v>2897</v>
      </c>
      <c r="X1111" s="257"/>
      <c r="Y1111" s="258"/>
      <c r="Z1111" s="193">
        <v>0.89172225503955971</v>
      </c>
    </row>
    <row r="1112" spans="1:26" x14ac:dyDescent="0.25">
      <c r="A1112" s="189">
        <v>41977</v>
      </c>
      <c r="B1112" s="189"/>
      <c r="C1112" s="190">
        <v>41976</v>
      </c>
      <c r="D1112" s="253" t="s">
        <v>5218</v>
      </c>
      <c r="E1112" s="190"/>
      <c r="F1112" s="188"/>
      <c r="G1112" s="188"/>
      <c r="H1112" s="180"/>
      <c r="I1112" s="180" t="s">
        <v>5238</v>
      </c>
      <c r="J1112" s="194"/>
      <c r="K1112" s="180">
        <v>889394</v>
      </c>
      <c r="L1112" s="188" t="s">
        <v>5239</v>
      </c>
      <c r="M1112" s="194"/>
      <c r="N1112" s="197"/>
      <c r="O1112" s="275"/>
      <c r="P1112" s="180" t="s">
        <v>64</v>
      </c>
      <c r="Q1112" s="180" t="s">
        <v>12</v>
      </c>
      <c r="R1112" s="184">
        <v>31388.080000000002</v>
      </c>
      <c r="S1112" s="184"/>
      <c r="T1112" s="184">
        <v>26262</v>
      </c>
      <c r="U1112" s="184">
        <v>43286.19</v>
      </c>
      <c r="V1112" s="184"/>
      <c r="W1112" s="256" t="s">
        <v>2897</v>
      </c>
      <c r="X1112" s="257"/>
      <c r="Y1112" s="258"/>
      <c r="Z1112" s="193" t="s">
        <v>57</v>
      </c>
    </row>
    <row r="1113" spans="1:26" x14ac:dyDescent="0.25">
      <c r="A1113" s="189">
        <v>41977</v>
      </c>
      <c r="B1113" s="189"/>
      <c r="C1113" s="190">
        <v>41976</v>
      </c>
      <c r="D1113" s="253" t="s">
        <v>5218</v>
      </c>
      <c r="E1113" s="190"/>
      <c r="F1113" s="188"/>
      <c r="G1113" s="188"/>
      <c r="H1113" s="180"/>
      <c r="I1113" s="180" t="s">
        <v>5240</v>
      </c>
      <c r="J1113" s="194"/>
      <c r="K1113" s="180">
        <v>868105</v>
      </c>
      <c r="L1113" s="188" t="s">
        <v>5241</v>
      </c>
      <c r="M1113" s="194"/>
      <c r="N1113" s="197"/>
      <c r="O1113" s="275"/>
      <c r="P1113" s="180" t="s">
        <v>129</v>
      </c>
      <c r="Q1113" s="180" t="s">
        <v>13</v>
      </c>
      <c r="R1113" s="184">
        <v>21040.02</v>
      </c>
      <c r="S1113" s="184"/>
      <c r="T1113" s="184">
        <v>17386</v>
      </c>
      <c r="U1113" s="184">
        <v>23144.02</v>
      </c>
      <c r="V1113" s="184"/>
      <c r="W1113" s="256" t="s">
        <v>2897</v>
      </c>
      <c r="X1113" s="257"/>
      <c r="Y1113" s="258"/>
      <c r="Z1113" s="193" t="s">
        <v>57</v>
      </c>
    </row>
    <row r="1114" spans="1:26" x14ac:dyDescent="0.25">
      <c r="A1114" s="189">
        <v>41977</v>
      </c>
      <c r="B1114" s="189"/>
      <c r="C1114" s="190">
        <v>41976</v>
      </c>
      <c r="D1114" s="253" t="s">
        <v>5218</v>
      </c>
      <c r="E1114" s="190"/>
      <c r="F1114" s="188"/>
      <c r="G1114" s="188"/>
      <c r="H1114" s="180"/>
      <c r="I1114" s="180" t="s">
        <v>5242</v>
      </c>
      <c r="J1114" s="194"/>
      <c r="K1114" s="180">
        <v>894605</v>
      </c>
      <c r="L1114" s="188" t="s">
        <v>5243</v>
      </c>
      <c r="M1114" s="194"/>
      <c r="N1114" s="197"/>
      <c r="O1114" s="275"/>
      <c r="P1114" s="180" t="s">
        <v>129</v>
      </c>
      <c r="Q1114" s="180" t="s">
        <v>13</v>
      </c>
      <c r="R1114" s="184">
        <v>17795.18</v>
      </c>
      <c r="S1114" s="184"/>
      <c r="T1114" s="184">
        <v>14889</v>
      </c>
      <c r="U1114" s="184">
        <v>19574.7</v>
      </c>
      <c r="V1114" s="184"/>
      <c r="W1114" s="256" t="s">
        <v>2897</v>
      </c>
      <c r="X1114" s="257"/>
      <c r="Y1114" s="258"/>
      <c r="Z1114" s="193" t="s">
        <v>57</v>
      </c>
    </row>
    <row r="1115" spans="1:26" x14ac:dyDescent="0.25">
      <c r="A1115" s="189">
        <v>41977</v>
      </c>
      <c r="B1115" s="189"/>
      <c r="C1115" s="190">
        <v>41976</v>
      </c>
      <c r="D1115" s="253" t="s">
        <v>5218</v>
      </c>
      <c r="E1115" s="190"/>
      <c r="F1115" s="188"/>
      <c r="G1115" s="188"/>
      <c r="H1115" s="180"/>
      <c r="I1115" s="180" t="s">
        <v>5244</v>
      </c>
      <c r="J1115" s="194"/>
      <c r="K1115" s="180">
        <v>905686</v>
      </c>
      <c r="L1115" s="188" t="s">
        <v>5245</v>
      </c>
      <c r="M1115" s="194"/>
      <c r="N1115" s="197"/>
      <c r="O1115" s="275"/>
      <c r="P1115" s="180" t="s">
        <v>129</v>
      </c>
      <c r="Q1115" s="180" t="s">
        <v>13</v>
      </c>
      <c r="R1115" s="184">
        <v>9506.5400000000009</v>
      </c>
      <c r="S1115" s="184">
        <v>4580</v>
      </c>
      <c r="T1115" s="184">
        <v>7954</v>
      </c>
      <c r="U1115" s="184">
        <v>10457.200000000001</v>
      </c>
      <c r="V1115" s="184"/>
      <c r="W1115" s="256" t="s">
        <v>2897</v>
      </c>
      <c r="X1115" s="257"/>
      <c r="Y1115" s="258"/>
      <c r="Z1115" s="193">
        <v>0.43797574876640016</v>
      </c>
    </row>
    <row r="1116" spans="1:26" x14ac:dyDescent="0.25">
      <c r="A1116" s="189">
        <v>41977</v>
      </c>
      <c r="B1116" s="189"/>
      <c r="C1116" s="190">
        <v>41976</v>
      </c>
      <c r="D1116" s="253" t="s">
        <v>5218</v>
      </c>
      <c r="E1116" s="190"/>
      <c r="F1116" s="188"/>
      <c r="G1116" s="188"/>
      <c r="H1116" s="180"/>
      <c r="I1116" s="180" t="s">
        <v>5246</v>
      </c>
      <c r="J1116" s="194"/>
      <c r="K1116" s="180">
        <v>907160</v>
      </c>
      <c r="L1116" s="188" t="s">
        <v>5247</v>
      </c>
      <c r="M1116" s="194"/>
      <c r="N1116" s="197"/>
      <c r="O1116" s="275"/>
      <c r="P1116" s="180" t="s">
        <v>235</v>
      </c>
      <c r="Q1116" s="180" t="s">
        <v>12</v>
      </c>
      <c r="R1116" s="184">
        <v>9306.94</v>
      </c>
      <c r="S1116" s="184">
        <v>10240</v>
      </c>
      <c r="T1116" s="184">
        <v>7787</v>
      </c>
      <c r="U1116" s="184">
        <v>10237.64</v>
      </c>
      <c r="V1116" s="184"/>
      <c r="W1116" s="256" t="s">
        <v>2897</v>
      </c>
      <c r="X1116" s="257"/>
      <c r="Y1116" s="258"/>
      <c r="Z1116" s="193">
        <v>1.0002305218780891</v>
      </c>
    </row>
    <row r="1117" spans="1:26" x14ac:dyDescent="0.25">
      <c r="A1117" s="189">
        <v>41978</v>
      </c>
      <c r="B1117" s="189"/>
      <c r="C1117" s="190">
        <v>41977</v>
      </c>
      <c r="D1117" s="253" t="s">
        <v>5218</v>
      </c>
      <c r="E1117" s="190"/>
      <c r="F1117" s="188"/>
      <c r="G1117" s="188"/>
      <c r="H1117" s="180"/>
      <c r="I1117" s="180" t="s">
        <v>5248</v>
      </c>
      <c r="J1117" s="194"/>
      <c r="K1117" s="180">
        <v>749086</v>
      </c>
      <c r="L1117" s="188" t="s">
        <v>5249</v>
      </c>
      <c r="M1117" s="194"/>
      <c r="N1117" s="197"/>
      <c r="O1117" s="275"/>
      <c r="P1117" s="180" t="s">
        <v>79</v>
      </c>
      <c r="Q1117" s="180" t="s">
        <v>12</v>
      </c>
      <c r="R1117" s="184">
        <v>295631.44</v>
      </c>
      <c r="S1117" s="184">
        <v>84430</v>
      </c>
      <c r="T1117" s="184">
        <v>247351</v>
      </c>
      <c r="U1117" s="184">
        <v>353797.89</v>
      </c>
      <c r="V1117" s="184"/>
      <c r="W1117" s="256" t="s">
        <v>2897</v>
      </c>
      <c r="X1117" s="257"/>
      <c r="Y1117" s="258"/>
      <c r="Z1117" s="193">
        <v>0.23863907158971467</v>
      </c>
    </row>
    <row r="1118" spans="1:26" x14ac:dyDescent="0.25">
      <c r="A1118" s="189">
        <v>41978</v>
      </c>
      <c r="B1118" s="189"/>
      <c r="C1118" s="190">
        <v>41971</v>
      </c>
      <c r="D1118" s="253" t="s">
        <v>5106</v>
      </c>
      <c r="E1118" s="190"/>
      <c r="F1118" s="188"/>
      <c r="G1118" s="188"/>
      <c r="H1118" s="180"/>
      <c r="I1118" s="180" t="s">
        <v>5250</v>
      </c>
      <c r="J1118" s="194"/>
      <c r="K1118" s="180">
        <v>767989</v>
      </c>
      <c r="L1118" s="188" t="s">
        <v>5251</v>
      </c>
      <c r="M1118" s="194"/>
      <c r="N1118" s="197"/>
      <c r="O1118" s="275"/>
      <c r="P1118" s="180" t="s">
        <v>64</v>
      </c>
      <c r="Q1118" s="180" t="s">
        <v>12</v>
      </c>
      <c r="R1118" s="184">
        <v>91649.56</v>
      </c>
      <c r="S1118" s="184"/>
      <c r="T1118" s="184">
        <v>76682</v>
      </c>
      <c r="U1118" s="184">
        <v>100814.52</v>
      </c>
      <c r="V1118" s="184"/>
      <c r="W1118" s="256" t="s">
        <v>2897</v>
      </c>
      <c r="X1118" s="257"/>
      <c r="Y1118" s="258"/>
      <c r="Z1118" s="193" t="s">
        <v>57</v>
      </c>
    </row>
    <row r="1119" spans="1:26" x14ac:dyDescent="0.25">
      <c r="A1119" s="189">
        <v>41981</v>
      </c>
      <c r="B1119" s="189"/>
      <c r="C1119" s="190">
        <v>41981</v>
      </c>
      <c r="D1119" s="253" t="s">
        <v>5218</v>
      </c>
      <c r="E1119" s="190"/>
      <c r="F1119" s="188"/>
      <c r="G1119" s="188"/>
      <c r="H1119" s="180"/>
      <c r="I1119" s="180" t="s">
        <v>5252</v>
      </c>
      <c r="J1119" s="194"/>
      <c r="K1119" s="180">
        <v>860759</v>
      </c>
      <c r="L1119" s="188" t="s">
        <v>5253</v>
      </c>
      <c r="M1119" s="194"/>
      <c r="N1119" s="197"/>
      <c r="O1119" s="275"/>
      <c r="P1119" s="180" t="s">
        <v>235</v>
      </c>
      <c r="Q1119" s="180" t="s">
        <v>12</v>
      </c>
      <c r="R1119" s="184">
        <v>20599.099999999999</v>
      </c>
      <c r="S1119" s="184"/>
      <c r="T1119" s="184">
        <v>17235</v>
      </c>
      <c r="U1119" s="184">
        <v>22659.01</v>
      </c>
      <c r="V1119" s="184"/>
      <c r="W1119" s="256" t="s">
        <v>2897</v>
      </c>
      <c r="X1119" s="257"/>
      <c r="Y1119" s="258"/>
      <c r="Z1119" s="193" t="s">
        <v>57</v>
      </c>
    </row>
    <row r="1120" spans="1:26" x14ac:dyDescent="0.25">
      <c r="A1120" s="189">
        <v>41981</v>
      </c>
      <c r="B1120" s="189"/>
      <c r="C1120" s="190">
        <v>41982</v>
      </c>
      <c r="D1120" s="253" t="s">
        <v>5218</v>
      </c>
      <c r="E1120" s="190"/>
      <c r="F1120" s="188"/>
      <c r="G1120" s="188"/>
      <c r="H1120" s="180"/>
      <c r="I1120" s="180" t="s">
        <v>5254</v>
      </c>
      <c r="J1120" s="194"/>
      <c r="K1120" s="180">
        <v>764909</v>
      </c>
      <c r="L1120" s="188" t="s">
        <v>5255</v>
      </c>
      <c r="M1120" s="194"/>
      <c r="N1120" s="197"/>
      <c r="O1120" s="275"/>
      <c r="P1120" s="180" t="s">
        <v>3472</v>
      </c>
      <c r="Q1120" s="180" t="s">
        <v>15</v>
      </c>
      <c r="R1120" s="184">
        <v>19867.64</v>
      </c>
      <c r="S1120" s="184"/>
      <c r="T1120" s="184">
        <v>16623</v>
      </c>
      <c r="U1120" s="184">
        <v>21854.41</v>
      </c>
      <c r="V1120" s="184"/>
      <c r="W1120" s="256" t="s">
        <v>2897</v>
      </c>
      <c r="X1120" s="257"/>
      <c r="Y1120" s="258"/>
      <c r="Z1120" s="193" t="s">
        <v>57</v>
      </c>
    </row>
    <row r="1121" spans="1:26" x14ac:dyDescent="0.25">
      <c r="A1121" s="189">
        <v>41981</v>
      </c>
      <c r="B1121" s="189"/>
      <c r="C1121" s="190">
        <v>41982</v>
      </c>
      <c r="D1121" s="253" t="s">
        <v>5218</v>
      </c>
      <c r="E1121" s="190"/>
      <c r="F1121" s="188"/>
      <c r="G1121" s="188"/>
      <c r="H1121" s="180"/>
      <c r="I1121" s="180" t="s">
        <v>5256</v>
      </c>
      <c r="J1121" s="194"/>
      <c r="K1121" s="180">
        <v>911994</v>
      </c>
      <c r="L1121" s="188" t="s">
        <v>5257</v>
      </c>
      <c r="M1121" s="194"/>
      <c r="N1121" s="197"/>
      <c r="O1121" s="275"/>
      <c r="P1121" s="180" t="s">
        <v>3472</v>
      </c>
      <c r="Q1121" s="180" t="s">
        <v>15</v>
      </c>
      <c r="R1121" s="184">
        <v>10492.57</v>
      </c>
      <c r="S1121" s="184">
        <v>5660</v>
      </c>
      <c r="T1121" s="184">
        <v>8779</v>
      </c>
      <c r="U1121" s="184">
        <v>11541.83</v>
      </c>
      <c r="V1121" s="184"/>
      <c r="W1121" s="256" t="s">
        <v>2897</v>
      </c>
      <c r="X1121" s="257"/>
      <c r="Y1121" s="258"/>
      <c r="Z1121" s="193">
        <v>0.49039017209575952</v>
      </c>
    </row>
    <row r="1122" spans="1:26" x14ac:dyDescent="0.25">
      <c r="A1122" s="189">
        <v>41981</v>
      </c>
      <c r="B1122" s="189"/>
      <c r="C1122" s="190">
        <v>41981</v>
      </c>
      <c r="D1122" s="253" t="s">
        <v>5218</v>
      </c>
      <c r="E1122" s="190"/>
      <c r="F1122" s="188"/>
      <c r="G1122" s="188"/>
      <c r="H1122" s="180"/>
      <c r="I1122" s="180" t="s">
        <v>5258</v>
      </c>
      <c r="J1122" s="194"/>
      <c r="K1122" s="180">
        <v>829492</v>
      </c>
      <c r="L1122" s="188" t="s">
        <v>5259</v>
      </c>
      <c r="M1122" s="194"/>
      <c r="N1122" s="197"/>
      <c r="O1122" s="275"/>
      <c r="P1122" s="180" t="s">
        <v>60</v>
      </c>
      <c r="Q1122" s="180" t="s">
        <v>12</v>
      </c>
      <c r="R1122" s="184">
        <v>64662.17</v>
      </c>
      <c r="S1122" s="184"/>
      <c r="T1122" s="184">
        <v>54102</v>
      </c>
      <c r="U1122" s="184">
        <v>99731.69</v>
      </c>
      <c r="V1122" s="184"/>
      <c r="W1122" s="256" t="s">
        <v>2897</v>
      </c>
      <c r="X1122" s="257"/>
      <c r="Y1122" s="258"/>
      <c r="Z1122" s="193" t="s">
        <v>57</v>
      </c>
    </row>
    <row r="1123" spans="1:26" x14ac:dyDescent="0.25">
      <c r="A1123" s="189">
        <v>41988</v>
      </c>
      <c r="B1123" s="189"/>
      <c r="C1123" s="190">
        <v>41988</v>
      </c>
      <c r="D1123" s="253" t="s">
        <v>5218</v>
      </c>
      <c r="E1123" s="190"/>
      <c r="F1123" s="188"/>
      <c r="G1123" s="188"/>
      <c r="H1123" s="180"/>
      <c r="I1123" s="180" t="s">
        <v>5260</v>
      </c>
      <c r="J1123" s="194"/>
      <c r="K1123" s="180">
        <v>882618</v>
      </c>
      <c r="L1123" s="188" t="s">
        <v>5261</v>
      </c>
      <c r="M1123" s="194"/>
      <c r="N1123" s="197"/>
      <c r="O1123" s="275"/>
      <c r="P1123" s="180" t="s">
        <v>79</v>
      </c>
      <c r="Q1123" s="180" t="s">
        <v>12</v>
      </c>
      <c r="R1123" s="184">
        <v>70099.09</v>
      </c>
      <c r="S1123" s="184"/>
      <c r="T1123" s="184">
        <v>58651</v>
      </c>
      <c r="U1123" s="184">
        <v>105879.5</v>
      </c>
      <c r="V1123" s="184"/>
      <c r="W1123" s="256" t="s">
        <v>2897</v>
      </c>
      <c r="X1123" s="257"/>
      <c r="Y1123" s="258"/>
      <c r="Z1123" s="193" t="s">
        <v>57</v>
      </c>
    </row>
    <row r="1124" spans="1:26" x14ac:dyDescent="0.25">
      <c r="A1124" s="189">
        <v>41991</v>
      </c>
      <c r="B1124" s="189"/>
      <c r="C1124" s="190">
        <v>41989</v>
      </c>
      <c r="D1124" s="253" t="s">
        <v>5218</v>
      </c>
      <c r="E1124" s="190"/>
      <c r="F1124" s="188"/>
      <c r="G1124" s="188"/>
      <c r="H1124" s="180"/>
      <c r="I1124" s="180" t="s">
        <v>5262</v>
      </c>
      <c r="J1124" s="194"/>
      <c r="K1124" s="180">
        <v>394344</v>
      </c>
      <c r="L1124" s="188" t="s">
        <v>5263</v>
      </c>
      <c r="M1124" s="194"/>
      <c r="N1124" s="197"/>
      <c r="O1124" s="275"/>
      <c r="P1124" s="180" t="s">
        <v>129</v>
      </c>
      <c r="Q1124" s="180" t="s">
        <v>13</v>
      </c>
      <c r="R1124" s="184">
        <v>9355.9500000000007</v>
      </c>
      <c r="S1124" s="184">
        <v>27760</v>
      </c>
      <c r="T1124" s="184">
        <v>7828</v>
      </c>
      <c r="U1124" s="184">
        <v>88095.18</v>
      </c>
      <c r="V1124" s="184"/>
      <c r="W1124" s="256" t="s">
        <v>2897</v>
      </c>
      <c r="X1124" s="257"/>
      <c r="Y1124" s="258"/>
      <c r="Z1124" s="193">
        <v>0.31511372131823789</v>
      </c>
    </row>
    <row r="1125" spans="1:26" x14ac:dyDescent="0.25">
      <c r="A1125" s="189">
        <v>41991</v>
      </c>
      <c r="B1125" s="189"/>
      <c r="C1125" s="190">
        <v>41991</v>
      </c>
      <c r="D1125" s="253" t="s">
        <v>5218</v>
      </c>
      <c r="E1125" s="190"/>
      <c r="F1125" s="188"/>
      <c r="G1125" s="188"/>
      <c r="H1125" s="180"/>
      <c r="I1125" s="180" t="s">
        <v>5264</v>
      </c>
      <c r="J1125" s="194"/>
      <c r="K1125" s="180">
        <v>866907</v>
      </c>
      <c r="L1125" s="188" t="s">
        <v>5265</v>
      </c>
      <c r="M1125" s="194"/>
      <c r="N1125" s="197"/>
      <c r="O1125" s="275"/>
      <c r="P1125" s="180" t="s">
        <v>106</v>
      </c>
      <c r="Q1125" s="180" t="s">
        <v>14</v>
      </c>
      <c r="R1125" s="184">
        <v>24488.25</v>
      </c>
      <c r="S1125" s="184">
        <v>26940</v>
      </c>
      <c r="T1125" s="184">
        <v>20489</v>
      </c>
      <c r="U1125" s="184">
        <v>26397.07</v>
      </c>
      <c r="V1125" s="184"/>
      <c r="W1125" s="256" t="s">
        <v>2897</v>
      </c>
      <c r="X1125" s="257"/>
      <c r="Y1125" s="258"/>
      <c r="Z1125" s="193">
        <v>1.0205678130186417</v>
      </c>
    </row>
    <row r="1126" spans="1:26" x14ac:dyDescent="0.25">
      <c r="A1126" s="189"/>
      <c r="B1126" s="189" t="s">
        <v>56</v>
      </c>
      <c r="C1126" s="190">
        <v>0</v>
      </c>
      <c r="D1126" s="253" t="s">
        <v>3245</v>
      </c>
      <c r="E1126" s="190"/>
      <c r="F1126" s="188"/>
      <c r="G1126" s="188"/>
      <c r="H1126" s="180" t="s">
        <v>536</v>
      </c>
      <c r="I1126" s="180"/>
      <c r="J1126" s="194"/>
      <c r="K1126" s="180"/>
      <c r="L1126" s="188"/>
      <c r="M1126" s="194"/>
      <c r="N1126" s="197"/>
      <c r="O1126" s="275"/>
      <c r="P1126" s="180"/>
      <c r="Q1126" s="180" t="s">
        <v>536</v>
      </c>
      <c r="R1126" s="184"/>
      <c r="S1126" s="184"/>
      <c r="T1126" s="184"/>
      <c r="U1126" s="184"/>
      <c r="V1126" s="184"/>
      <c r="W1126" s="256" t="s">
        <v>2897</v>
      </c>
      <c r="X1126" s="257"/>
      <c r="Y1126" s="258"/>
      <c r="Z1126" s="193" t="s">
        <v>536</v>
      </c>
    </row>
    <row r="1127" spans="1:26" x14ac:dyDescent="0.25">
      <c r="A1127" s="189"/>
      <c r="B1127" s="189" t="s">
        <v>56</v>
      </c>
      <c r="C1127" s="190">
        <v>0</v>
      </c>
      <c r="D1127" s="253" t="s">
        <v>3245</v>
      </c>
      <c r="E1127" s="190"/>
      <c r="F1127" s="188"/>
      <c r="G1127" s="188"/>
      <c r="H1127" s="180" t="s">
        <v>536</v>
      </c>
      <c r="I1127" s="180"/>
      <c r="J1127" s="194"/>
      <c r="K1127" s="180"/>
      <c r="L1127" s="188"/>
      <c r="M1127" s="194"/>
      <c r="N1127" s="197"/>
      <c r="O1127" s="275"/>
      <c r="P1127" s="180"/>
      <c r="Q1127" s="180" t="s">
        <v>536</v>
      </c>
      <c r="R1127" s="184"/>
      <c r="S1127" s="184"/>
      <c r="T1127" s="184"/>
      <c r="U1127" s="184"/>
      <c r="V1127" s="184"/>
      <c r="W1127" s="256" t="s">
        <v>2897</v>
      </c>
      <c r="X1127" s="257"/>
      <c r="Y1127" s="258"/>
      <c r="Z1127" s="193" t="s">
        <v>536</v>
      </c>
    </row>
    <row r="1128" spans="1:26" x14ac:dyDescent="0.25">
      <c r="A1128" s="189"/>
      <c r="B1128" s="189" t="s">
        <v>56</v>
      </c>
      <c r="C1128" s="190">
        <v>0</v>
      </c>
      <c r="D1128" s="253" t="s">
        <v>3245</v>
      </c>
      <c r="E1128" s="190"/>
      <c r="F1128" s="188"/>
      <c r="G1128" s="188"/>
      <c r="H1128" s="180" t="s">
        <v>536</v>
      </c>
      <c r="I1128" s="180"/>
      <c r="J1128" s="194"/>
      <c r="K1128" s="180"/>
      <c r="L1128" s="188"/>
      <c r="M1128" s="194"/>
      <c r="N1128" s="197"/>
      <c r="O1128" s="275"/>
      <c r="P1128" s="180"/>
      <c r="Q1128" s="180" t="s">
        <v>536</v>
      </c>
      <c r="R1128" s="184"/>
      <c r="S1128" s="184"/>
      <c r="T1128" s="184"/>
      <c r="U1128" s="184"/>
      <c r="V1128" s="184"/>
      <c r="W1128" s="256" t="s">
        <v>2897</v>
      </c>
      <c r="X1128" s="257"/>
      <c r="Y1128" s="258"/>
      <c r="Z1128" s="193" t="s">
        <v>536</v>
      </c>
    </row>
    <row r="1129" spans="1:26" x14ac:dyDescent="0.25">
      <c r="A1129" s="189"/>
      <c r="B1129" s="189" t="s">
        <v>56</v>
      </c>
      <c r="C1129" s="190">
        <v>0</v>
      </c>
      <c r="D1129" s="253" t="s">
        <v>3245</v>
      </c>
      <c r="E1129" s="190"/>
      <c r="F1129" s="188"/>
      <c r="G1129" s="188"/>
      <c r="H1129" s="180" t="s">
        <v>536</v>
      </c>
      <c r="I1129" s="180"/>
      <c r="J1129" s="194"/>
      <c r="K1129" s="180"/>
      <c r="L1129" s="188"/>
      <c r="M1129" s="194"/>
      <c r="N1129" s="197"/>
      <c r="O1129" s="275"/>
      <c r="P1129" s="180"/>
      <c r="Q1129" s="180" t="s">
        <v>536</v>
      </c>
      <c r="R1129" s="184"/>
      <c r="S1129" s="184"/>
      <c r="T1129" s="184"/>
      <c r="U1129" s="184"/>
      <c r="V1129" s="184"/>
      <c r="W1129" s="256" t="s">
        <v>2897</v>
      </c>
      <c r="X1129" s="257"/>
      <c r="Y1129" s="258"/>
      <c r="Z1129" s="193" t="s">
        <v>536</v>
      </c>
    </row>
    <row r="1130" spans="1:26" x14ac:dyDescent="0.25">
      <c r="A1130" s="189"/>
      <c r="B1130" s="189" t="s">
        <v>56</v>
      </c>
      <c r="C1130" s="190">
        <v>0</v>
      </c>
      <c r="D1130" s="253" t="s">
        <v>3245</v>
      </c>
      <c r="E1130" s="190"/>
      <c r="F1130" s="188"/>
      <c r="G1130" s="188"/>
      <c r="H1130" s="180" t="s">
        <v>536</v>
      </c>
      <c r="I1130" s="180"/>
      <c r="J1130" s="194"/>
      <c r="K1130" s="180"/>
      <c r="L1130" s="188"/>
      <c r="M1130" s="194"/>
      <c r="N1130" s="197"/>
      <c r="O1130" s="275"/>
      <c r="P1130" s="180"/>
      <c r="Q1130" s="180" t="s">
        <v>536</v>
      </c>
      <c r="R1130" s="184"/>
      <c r="S1130" s="184"/>
      <c r="T1130" s="184"/>
      <c r="U1130" s="184"/>
      <c r="V1130" s="184"/>
      <c r="W1130" s="256" t="s">
        <v>2897</v>
      </c>
      <c r="X1130" s="257"/>
      <c r="Y1130" s="258"/>
      <c r="Z1130" s="193" t="s">
        <v>536</v>
      </c>
    </row>
    <row r="1131" spans="1:26" x14ac:dyDescent="0.25">
      <c r="A1131" s="189"/>
      <c r="B1131" s="189" t="s">
        <v>56</v>
      </c>
      <c r="C1131" s="190">
        <v>0</v>
      </c>
      <c r="D1131" s="253" t="s">
        <v>3245</v>
      </c>
      <c r="E1131" s="190"/>
      <c r="F1131" s="188"/>
      <c r="G1131" s="188"/>
      <c r="H1131" s="180" t="s">
        <v>536</v>
      </c>
      <c r="I1131" s="180"/>
      <c r="J1131" s="194"/>
      <c r="K1131" s="180"/>
      <c r="L1131" s="188"/>
      <c r="M1131" s="194"/>
      <c r="N1131" s="197"/>
      <c r="O1131" s="275"/>
      <c r="P1131" s="180"/>
      <c r="Q1131" s="180" t="s">
        <v>536</v>
      </c>
      <c r="R1131" s="184"/>
      <c r="S1131" s="184"/>
      <c r="T1131" s="184"/>
      <c r="U1131" s="184"/>
      <c r="V1131" s="184"/>
      <c r="W1131" s="256" t="s">
        <v>2897</v>
      </c>
      <c r="X1131" s="257"/>
      <c r="Y1131" s="258"/>
      <c r="Z1131" s="193" t="s">
        <v>536</v>
      </c>
    </row>
    <row r="1132" spans="1:26" x14ac:dyDescent="0.25">
      <c r="A1132" s="189"/>
      <c r="B1132" s="189" t="s">
        <v>56</v>
      </c>
      <c r="C1132" s="190">
        <v>0</v>
      </c>
      <c r="D1132" s="253" t="s">
        <v>3245</v>
      </c>
      <c r="E1132" s="190"/>
      <c r="F1132" s="188"/>
      <c r="G1132" s="188"/>
      <c r="H1132" s="180" t="s">
        <v>536</v>
      </c>
      <c r="I1132" s="180"/>
      <c r="J1132" s="194"/>
      <c r="K1132" s="180"/>
      <c r="L1132" s="188"/>
      <c r="M1132" s="194"/>
      <c r="N1132" s="197"/>
      <c r="O1132" s="275"/>
      <c r="P1132" s="180"/>
      <c r="Q1132" s="180" t="s">
        <v>536</v>
      </c>
      <c r="R1132" s="184"/>
      <c r="S1132" s="184"/>
      <c r="T1132" s="184"/>
      <c r="U1132" s="184"/>
      <c r="V1132" s="184"/>
      <c r="W1132" s="256" t="s">
        <v>2897</v>
      </c>
      <c r="X1132" s="257"/>
      <c r="Y1132" s="258"/>
      <c r="Z1132" s="193" t="s">
        <v>536</v>
      </c>
    </row>
  </sheetData>
  <sheetProtection password="8BDB" sheet="1" objects="1" scenarios="1"/>
  <conditionalFormatting sqref="Y34:Y35 K38:L40 P47:P52 P38:P40 P3 K3:L3 K47:L52 K79:L80 P59 K59:L59 K84:L86 K43:L45 P43:P45 K70:L70 K74:L77 K88:L89 K101:L103 K72:L72 P72 P101:P103 P88:P89 P74:P77 P70 P62:P68 P79:P80 K113:L115 K125:L126 P56:P57 K56:L57 P82 K82:L82 P91:P99 K91:L99 A3 P136:P141 A140:A141 R3:T3 P84:P86 N2:N24 N163:O163 F136:F141 O2:T2 F3:F36 N187:O245 Q370:Q372 Z370:Z372 M370:M372 C370:C372 G378:G381 M378:M381 Z378:Z381 Q378:Q381 C378:C381 K118:L123 A117:A120 G415 G426:G428 G430 G433:G434 G437:G444 N251:O281 I251:J281 Z559 M559 C559 G559 Q559 A558:A559 G352:G363 Q352:Q363 Z671 M671 C671 G671 Q671 I283:J299 G283:G299 C283:C299 E283:E299 Z283:Z299 Q283:Q299 M283:O299 Y301:Y308 M247:M281 N247:O249 M246:O246 Y227:Y272 G370:G376 I768:I782 Z811 M811 C811 Q811 J811 Y82 Y56:Y57 Y79:Y80 Y70 Y75:Y77 Y88:Y89 Y72 Y43:Y45 Y59 Y47:Y52 Y91:Y99 Y38:Y40 Y101:Y121 R70:V72 S172:T172 S228:T228 S257:T257 U74:V90 R229:T256 S287:T287 S330:T333 R173:T182 R340:V340 T162 R338:V338 R334:T336 R163:T171 R288:T315 Y382 Y416:Y417 Y461 Y491 Y551:Y563 Y565:Y583 Y624 Y646 Y638:Y639 Y676 Y703 T757 Y754 Y742 R258:T286 S785:T785 R758:T784 K62:L68 R74:T106 Y84:Y86 Y62:Y68 K136:L141 X136:X141 M62:M163 N62:O161 M61:O61 G2:J2 G301:G315 Q301:Q315 C301:C315 Q343:V350 A340:A343 Y333:Y350 K823:Q835 A823:A835 C823:C835 Z823:Z835 X823:X835 R786:T835 A786 Y768:Y835 Z837:Z841 N165:O185 M165:M245 Q165:Q281 Z165:Z281 R184:T227 Y178:Y202 I165:J185 I845:J870 J872:J873 C2:E20 E823:G835 E301:E315 E811 E671 E559 E378:E381 E370:E372 K897:V900 A898:G901 K901:T901 K888:V895 A888:G896 E837:G872 E874:G884 F873:G873 A837:C884 F897:G897 A897:D897 X888:Z901 X842:Z884 X837:X841 W969:W970 W965:W966 R352:T756 I896:V896 I187:J249 I301:J315 I671:J671 I559:J559 I317:J327 W317:W955 D317:D884 B317:B835 E317:E363 U317:V336 C317:C363 Q317:Q342 G317:G350 M317:M363 R317:T329 N317:O329 M301:O316 Z301:Z363 B316:E316 Q316:W316 G316:J316 W978:W979 W1000:W1002 A52:A81 O3:O60 N26:N60 M3:M60 Z4:Z163 Q3:Q163 C21:C281 E21:E281 B3:B315 D21:D315 W3:W315 G3:G281 I3:J161 H3:H315 R34:V59 R5:V32 R62:V68 U184:V315 U92:V182 K837:V884 U352:V835 H317:H1086 R113:T161 S112:T112 R108:T111 S107:T107 W1013:W1078 H1095:H1132 W1084:W1127">
    <cfRule type="expression" dxfId="1411" priority="1412">
      <formula>MOD(ROW(),2)=0</formula>
    </cfRule>
  </conditionalFormatting>
  <conditionalFormatting sqref="P4 K4:L4 R4:T4 A4:A34">
    <cfRule type="expression" dxfId="1410" priority="1411">
      <formula>MOD(ROW(),2)=0</formula>
    </cfRule>
  </conditionalFormatting>
  <conditionalFormatting sqref="K2:M2 A2:B2 F2">
    <cfRule type="expression" dxfId="1409" priority="1410">
      <formula>MOD(ROW(),2)=0</formula>
    </cfRule>
  </conditionalFormatting>
  <conditionalFormatting sqref="K34:L35 K18:L19 P18:P19 P34:P35 P5:P6 K5:L6 P22:P23 K22:L23 K25:L32 P25:P32 K8:L16 P8:P16">
    <cfRule type="expression" dxfId="1408" priority="1409">
      <formula>MOD(ROW(),2)=0</formula>
    </cfRule>
  </conditionalFormatting>
  <conditionalFormatting sqref="Y2">
    <cfRule type="expression" dxfId="1407" priority="1408">
      <formula>MOD(ROW(),2)=0</formula>
    </cfRule>
  </conditionalFormatting>
  <conditionalFormatting sqref="Y3:Y15">
    <cfRule type="expression" dxfId="1406" priority="1407">
      <formula>MOD(ROW(),2)=0</formula>
    </cfRule>
  </conditionalFormatting>
  <conditionalFormatting sqref="F72 F74:F77 F70 F62:F68 F45 F59 F47:F52 F88:F89 F84:F86 F79:F80 F56:F57 F82 A82 A88:A89 A91 A84:A86 A35:A36 A38:A45 A47:A51 F91:F99 F101:F103">
    <cfRule type="expression" dxfId="1405" priority="1406">
      <formula>MOD(ROW(),2)=0</formula>
    </cfRule>
  </conditionalFormatting>
  <conditionalFormatting sqref="Y16">
    <cfRule type="expression" dxfId="1404" priority="1405">
      <formula>MOD(ROW(),2)=0</formula>
    </cfRule>
  </conditionalFormatting>
  <conditionalFormatting sqref="Y18:Y20">
    <cfRule type="expression" dxfId="1403" priority="1404">
      <formula>MOD(ROW(),2)=0</formula>
    </cfRule>
  </conditionalFormatting>
  <conditionalFormatting sqref="Y22">
    <cfRule type="expression" dxfId="1402" priority="1403">
      <formula>MOD(ROW(),2)=0</formula>
    </cfRule>
  </conditionalFormatting>
  <conditionalFormatting sqref="Y23">
    <cfRule type="expression" dxfId="1401" priority="1402">
      <formula>MOD(ROW(),2)=0</formula>
    </cfRule>
  </conditionalFormatting>
  <conditionalFormatting sqref="Y26">
    <cfRule type="expression" dxfId="1400" priority="1401">
      <formula>MOD(ROW(),2)=0</formula>
    </cfRule>
  </conditionalFormatting>
  <conditionalFormatting sqref="Y27">
    <cfRule type="expression" dxfId="1399" priority="1400">
      <formula>MOD(ROW(),2)=0</formula>
    </cfRule>
  </conditionalFormatting>
  <conditionalFormatting sqref="Y28">
    <cfRule type="expression" dxfId="1398" priority="1399">
      <formula>MOD(ROW(),2)=0</formula>
    </cfRule>
  </conditionalFormatting>
  <conditionalFormatting sqref="Y29">
    <cfRule type="expression" dxfId="1397" priority="1398">
      <formula>MOD(ROW(),2)=0</formula>
    </cfRule>
  </conditionalFormatting>
  <conditionalFormatting sqref="Y30">
    <cfRule type="expression" dxfId="1396" priority="1397">
      <formula>MOD(ROW(),2)=0</formula>
    </cfRule>
  </conditionalFormatting>
  <conditionalFormatting sqref="Y31">
    <cfRule type="expression" dxfId="1395" priority="1396">
      <formula>MOD(ROW(),2)=0</formula>
    </cfRule>
  </conditionalFormatting>
  <conditionalFormatting sqref="Y32">
    <cfRule type="expression" dxfId="1394" priority="1395">
      <formula>MOD(ROW(),2)=0</formula>
    </cfRule>
  </conditionalFormatting>
  <conditionalFormatting sqref="X33:X35 X38:X40 X47:X48 X79:X80 X59 X84:X86 X43 X70 X74:X77 X88:X89 X101:X103 X72 X56:X57 X82 X94:X97 X66:X68 X62:X64 X50:X52 X45">
    <cfRule type="expression" dxfId="1393" priority="1394">
      <formula>MOD(ROW(),2)=0</formula>
    </cfRule>
  </conditionalFormatting>
  <conditionalFormatting sqref="X2">
    <cfRule type="expression" dxfId="1392" priority="1393">
      <formula>MOD(ROW(),2)=0</formula>
    </cfRule>
  </conditionalFormatting>
  <conditionalFormatting sqref="X3:X5 X9:X10">
    <cfRule type="expression" dxfId="1391" priority="1392">
      <formula>MOD(ROW(),2)=0</formula>
    </cfRule>
  </conditionalFormatting>
  <conditionalFormatting sqref="X12">
    <cfRule type="expression" dxfId="1390" priority="1391">
      <formula>MOD(ROW(),2)=0</formula>
    </cfRule>
  </conditionalFormatting>
  <conditionalFormatting sqref="X13:X14">
    <cfRule type="expression" dxfId="1389" priority="1390">
      <formula>MOD(ROW(),2)=0</formula>
    </cfRule>
  </conditionalFormatting>
  <conditionalFormatting sqref="X15">
    <cfRule type="expression" dxfId="1388" priority="1389">
      <formula>MOD(ROW(),2)=0</formula>
    </cfRule>
  </conditionalFormatting>
  <conditionalFormatting sqref="X22">
    <cfRule type="expression" dxfId="1387" priority="1388">
      <formula>MOD(ROW(),2)=0</formula>
    </cfRule>
  </conditionalFormatting>
  <conditionalFormatting sqref="X23">
    <cfRule type="expression" dxfId="1386" priority="1387">
      <formula>MOD(ROW(),2)=0</formula>
    </cfRule>
  </conditionalFormatting>
  <conditionalFormatting sqref="X26">
    <cfRule type="expression" dxfId="1385" priority="1386">
      <formula>MOD(ROW(),2)=0</formula>
    </cfRule>
  </conditionalFormatting>
  <conditionalFormatting sqref="X28">
    <cfRule type="expression" dxfId="1384" priority="1385">
      <formula>MOD(ROW(),2)=0</formula>
    </cfRule>
  </conditionalFormatting>
  <conditionalFormatting sqref="X30">
    <cfRule type="expression" dxfId="1383" priority="1384">
      <formula>MOD(ROW(),2)=0</formula>
    </cfRule>
  </conditionalFormatting>
  <conditionalFormatting sqref="X31">
    <cfRule type="expression" dxfId="1382" priority="1383">
      <formula>MOD(ROW(),2)=0</formula>
    </cfRule>
  </conditionalFormatting>
  <conditionalFormatting sqref="X32">
    <cfRule type="expression" dxfId="1381" priority="1382">
      <formula>MOD(ROW(),2)=0</formula>
    </cfRule>
  </conditionalFormatting>
  <conditionalFormatting sqref="U2:W2 W1006 W1129:W1132">
    <cfRule type="expression" dxfId="1380" priority="1375">
      <formula>MOD(ROW(),2)=0</formula>
    </cfRule>
  </conditionalFormatting>
  <conditionalFormatting sqref="K33:L33 P33 R33:T33">
    <cfRule type="expression" dxfId="1379" priority="1381">
      <formula>MOD(ROW(),2)=0</formula>
    </cfRule>
  </conditionalFormatting>
  <conditionalFormatting sqref="U33:V33">
    <cfRule type="expression" dxfId="1378" priority="1380">
      <formula>MOD(ROW(),2)=0</formula>
    </cfRule>
  </conditionalFormatting>
  <conditionalFormatting sqref="Y33">
    <cfRule type="expression" dxfId="1377" priority="1379">
      <formula>MOD(ROW(),2)=0</formula>
    </cfRule>
  </conditionalFormatting>
  <conditionalFormatting sqref="Z2">
    <cfRule type="expression" dxfId="1376" priority="1378">
      <formula>MOD(ROW(),2)=0</formula>
    </cfRule>
  </conditionalFormatting>
  <conditionalFormatting sqref="U3:V3">
    <cfRule type="expression" dxfId="1375" priority="1377">
      <formula>MOD(ROW(),2)=0</formula>
    </cfRule>
  </conditionalFormatting>
  <conditionalFormatting sqref="U4:V4">
    <cfRule type="expression" dxfId="1374" priority="1376">
      <formula>MOD(ROW(),2)=0</formula>
    </cfRule>
  </conditionalFormatting>
  <conditionalFormatting sqref="K17:L17 P17">
    <cfRule type="expression" dxfId="1373" priority="1374">
      <formula>MOD(ROW(),2)=0</formula>
    </cfRule>
  </conditionalFormatting>
  <conditionalFormatting sqref="Y17">
    <cfRule type="expression" dxfId="1372" priority="1373">
      <formula>MOD(ROW(),2)=0</formula>
    </cfRule>
  </conditionalFormatting>
  <conditionalFormatting sqref="X17">
    <cfRule type="expression" dxfId="1371" priority="1372">
      <formula>MOD(ROW(),2)=0</formula>
    </cfRule>
  </conditionalFormatting>
  <conditionalFormatting sqref="P36 K36:L36">
    <cfRule type="expression" dxfId="1370" priority="1371">
      <formula>MOD(ROW(),2)=0</formula>
    </cfRule>
  </conditionalFormatting>
  <conditionalFormatting sqref="Y36">
    <cfRule type="expression" dxfId="1369" priority="1370">
      <formula>MOD(ROW(),2)=0</formula>
    </cfRule>
  </conditionalFormatting>
  <conditionalFormatting sqref="X36">
    <cfRule type="expression" dxfId="1368" priority="1369">
      <formula>MOD(ROW(),2)=0</formula>
    </cfRule>
  </conditionalFormatting>
  <conditionalFormatting sqref="I329:J329">
    <cfRule type="expression" dxfId="1367" priority="1368">
      <formula>MOD(ROW(),2)=0</formula>
    </cfRule>
  </conditionalFormatting>
  <conditionalFormatting sqref="P78 K78:L78 F78">
    <cfRule type="expression" dxfId="1366" priority="1367">
      <formula>MOD(ROW(),2)=0</formula>
    </cfRule>
  </conditionalFormatting>
  <conditionalFormatting sqref="Y78">
    <cfRule type="expression" dxfId="1365" priority="1366">
      <formula>MOD(ROW(),2)=0</formula>
    </cfRule>
  </conditionalFormatting>
  <conditionalFormatting sqref="X78">
    <cfRule type="expression" dxfId="1364" priority="1365">
      <formula>MOD(ROW(),2)=0</formula>
    </cfRule>
  </conditionalFormatting>
  <conditionalFormatting sqref="A92:A96">
    <cfRule type="expression" dxfId="1363" priority="1364">
      <formula>MOD(ROW(),2)=0</formula>
    </cfRule>
  </conditionalFormatting>
  <conditionalFormatting sqref="P41 K41:L41">
    <cfRule type="expression" dxfId="1362" priority="1363">
      <formula>MOD(ROW(),2)=0</formula>
    </cfRule>
  </conditionalFormatting>
  <conditionalFormatting sqref="Y41">
    <cfRule type="expression" dxfId="1361" priority="1362">
      <formula>MOD(ROW(),2)=0</formula>
    </cfRule>
  </conditionalFormatting>
  <conditionalFormatting sqref="X41">
    <cfRule type="expression" dxfId="1360" priority="1361">
      <formula>MOD(ROW(),2)=0</formula>
    </cfRule>
  </conditionalFormatting>
  <conditionalFormatting sqref="P21 K21:L21">
    <cfRule type="expression" dxfId="1359" priority="1360">
      <formula>MOD(ROW(),2)=0</formula>
    </cfRule>
  </conditionalFormatting>
  <conditionalFormatting sqref="Y21">
    <cfRule type="expression" dxfId="1358" priority="1359">
      <formula>MOD(ROW(),2)=0</formula>
    </cfRule>
  </conditionalFormatting>
  <conditionalFormatting sqref="X21">
    <cfRule type="expression" dxfId="1357" priority="1358">
      <formula>MOD(ROW(),2)=0</formula>
    </cfRule>
  </conditionalFormatting>
  <conditionalFormatting sqref="F60:F61">
    <cfRule type="expression" dxfId="1356" priority="1357">
      <formula>MOD(ROW(),2)=0</formula>
    </cfRule>
  </conditionalFormatting>
  <conditionalFormatting sqref="X60:X61">
    <cfRule type="expression" dxfId="1355" priority="1356">
      <formula>MOD(ROW(),2)=0</formula>
    </cfRule>
  </conditionalFormatting>
  <conditionalFormatting sqref="P60:P61 R60:T61 K60:L61">
    <cfRule type="expression" dxfId="1354" priority="1355">
      <formula>MOD(ROW(),2)=0</formula>
    </cfRule>
  </conditionalFormatting>
  <conditionalFormatting sqref="U60:V61">
    <cfRule type="expression" dxfId="1353" priority="1354">
      <formula>MOD(ROW(),2)=0</formula>
    </cfRule>
  </conditionalFormatting>
  <conditionalFormatting sqref="Y60:Y61">
    <cfRule type="expression" dxfId="1352" priority="1353">
      <formula>MOD(ROW(),2)=0</formula>
    </cfRule>
  </conditionalFormatting>
  <conditionalFormatting sqref="F69">
    <cfRule type="expression" dxfId="1351" priority="1352">
      <formula>MOD(ROW(),2)=0</formula>
    </cfRule>
  </conditionalFormatting>
  <conditionalFormatting sqref="K69:L69 P69 R69:T69">
    <cfRule type="expression" dxfId="1350" priority="1351">
      <formula>MOD(ROW(),2)=0</formula>
    </cfRule>
  </conditionalFormatting>
  <conditionalFormatting sqref="U69:V69">
    <cfRule type="expression" dxfId="1349" priority="1350">
      <formula>MOD(ROW(),2)=0</formula>
    </cfRule>
  </conditionalFormatting>
  <conditionalFormatting sqref="Y69">
    <cfRule type="expression" dxfId="1348" priority="1349">
      <formula>MOD(ROW(),2)=0</formula>
    </cfRule>
  </conditionalFormatting>
  <conditionalFormatting sqref="F73">
    <cfRule type="expression" dxfId="1347" priority="1348">
      <formula>MOD(ROW(),2)=0</formula>
    </cfRule>
  </conditionalFormatting>
  <conditionalFormatting sqref="X73">
    <cfRule type="expression" dxfId="1346" priority="1347">
      <formula>MOD(ROW(),2)=0</formula>
    </cfRule>
  </conditionalFormatting>
  <conditionalFormatting sqref="K73:L73 P73 R73:T73">
    <cfRule type="expression" dxfId="1345" priority="1346">
      <formula>MOD(ROW(),2)=0</formula>
    </cfRule>
  </conditionalFormatting>
  <conditionalFormatting sqref="U73:V73">
    <cfRule type="expression" dxfId="1344" priority="1345">
      <formula>MOD(ROW(),2)=0</formula>
    </cfRule>
  </conditionalFormatting>
  <conditionalFormatting sqref="Y73:Y74">
    <cfRule type="expression" dxfId="1343" priority="1344">
      <formula>MOD(ROW(),2)=0</formula>
    </cfRule>
  </conditionalFormatting>
  <conditionalFormatting sqref="P46 K46:L46">
    <cfRule type="expression" dxfId="1342" priority="1343">
      <formula>MOD(ROW(),2)=0</formula>
    </cfRule>
  </conditionalFormatting>
  <conditionalFormatting sqref="F46 A46">
    <cfRule type="expression" dxfId="1341" priority="1342">
      <formula>MOD(ROW(),2)=0</formula>
    </cfRule>
  </conditionalFormatting>
  <conditionalFormatting sqref="Y46">
    <cfRule type="expression" dxfId="1340" priority="1341">
      <formula>MOD(ROW(),2)=0</formula>
    </cfRule>
  </conditionalFormatting>
  <conditionalFormatting sqref="X46">
    <cfRule type="expression" dxfId="1339" priority="1340">
      <formula>MOD(ROW(),2)=0</formula>
    </cfRule>
  </conditionalFormatting>
  <conditionalFormatting sqref="P53 K53:L53">
    <cfRule type="expression" dxfId="1338" priority="1339">
      <formula>MOD(ROW(),2)=0</formula>
    </cfRule>
  </conditionalFormatting>
  <conditionalFormatting sqref="F53">
    <cfRule type="expression" dxfId="1337" priority="1338">
      <formula>MOD(ROW(),2)=0</formula>
    </cfRule>
  </conditionalFormatting>
  <conditionalFormatting sqref="Y53">
    <cfRule type="expression" dxfId="1336" priority="1337">
      <formula>MOD(ROW(),2)=0</formula>
    </cfRule>
  </conditionalFormatting>
  <conditionalFormatting sqref="X53">
    <cfRule type="expression" dxfId="1335" priority="1336">
      <formula>MOD(ROW(),2)=0</formula>
    </cfRule>
  </conditionalFormatting>
  <conditionalFormatting sqref="P58 K58:L58">
    <cfRule type="expression" dxfId="1334" priority="1335">
      <formula>MOD(ROW(),2)=0</formula>
    </cfRule>
  </conditionalFormatting>
  <conditionalFormatting sqref="F58">
    <cfRule type="expression" dxfId="1333" priority="1334">
      <formula>MOD(ROW(),2)=0</formula>
    </cfRule>
  </conditionalFormatting>
  <conditionalFormatting sqref="Y58">
    <cfRule type="expression" dxfId="1332" priority="1333">
      <formula>MOD(ROW(),2)=0</formula>
    </cfRule>
  </conditionalFormatting>
  <conditionalFormatting sqref="X58">
    <cfRule type="expression" dxfId="1331" priority="1332">
      <formula>MOD(ROW(),2)=0</formula>
    </cfRule>
  </conditionalFormatting>
  <conditionalFormatting sqref="P83 K83:L83">
    <cfRule type="expression" dxfId="1330" priority="1331">
      <formula>MOD(ROW(),2)=0</formula>
    </cfRule>
  </conditionalFormatting>
  <conditionalFormatting sqref="F83 A83">
    <cfRule type="expression" dxfId="1329" priority="1330">
      <formula>MOD(ROW(),2)=0</formula>
    </cfRule>
  </conditionalFormatting>
  <conditionalFormatting sqref="Y83">
    <cfRule type="expression" dxfId="1328" priority="1329">
      <formula>MOD(ROW(),2)=0</formula>
    </cfRule>
  </conditionalFormatting>
  <conditionalFormatting sqref="P87 K87:L87">
    <cfRule type="expression" dxfId="1327" priority="1328">
      <formula>MOD(ROW(),2)=0</formula>
    </cfRule>
  </conditionalFormatting>
  <conditionalFormatting sqref="F87 A87">
    <cfRule type="expression" dxfId="1326" priority="1327">
      <formula>MOD(ROW(),2)=0</formula>
    </cfRule>
  </conditionalFormatting>
  <conditionalFormatting sqref="Y87">
    <cfRule type="expression" dxfId="1325" priority="1326">
      <formula>MOD(ROW(),2)=0</formula>
    </cfRule>
  </conditionalFormatting>
  <conditionalFormatting sqref="X87">
    <cfRule type="expression" dxfId="1324" priority="1325">
      <formula>MOD(ROW(),2)=0</formula>
    </cfRule>
  </conditionalFormatting>
  <conditionalFormatting sqref="P37 K37:L37 A37 F37:F44">
    <cfRule type="expression" dxfId="1323" priority="1311">
      <formula>MOD(ROW(),2)=0</formula>
    </cfRule>
  </conditionalFormatting>
  <conditionalFormatting sqref="Y37">
    <cfRule type="expression" dxfId="1322" priority="1310">
      <formula>MOD(ROW(),2)=0</formula>
    </cfRule>
  </conditionalFormatting>
  <conditionalFormatting sqref="X37">
    <cfRule type="expression" dxfId="1321" priority="1309">
      <formula>MOD(ROW(),2)=0</formula>
    </cfRule>
  </conditionalFormatting>
  <conditionalFormatting sqref="A97">
    <cfRule type="expression" dxfId="1320" priority="1324">
      <formula>MOD(ROW(),2)=0</formula>
    </cfRule>
  </conditionalFormatting>
  <conditionalFormatting sqref="P42 K42:L42">
    <cfRule type="expression" dxfId="1319" priority="1323">
      <formula>MOD(ROW(),2)=0</formula>
    </cfRule>
  </conditionalFormatting>
  <conditionalFormatting sqref="Y42">
    <cfRule type="expression" dxfId="1318" priority="1322">
      <formula>MOD(ROW(),2)=0</formula>
    </cfRule>
  </conditionalFormatting>
  <conditionalFormatting sqref="X42">
    <cfRule type="expression" dxfId="1317" priority="1321">
      <formula>MOD(ROW(),2)=0</formula>
    </cfRule>
  </conditionalFormatting>
  <conditionalFormatting sqref="A98:A99 A101:A103">
    <cfRule type="expression" dxfId="1316" priority="1320">
      <formula>MOD(ROW(),2)=0</formula>
    </cfRule>
  </conditionalFormatting>
  <conditionalFormatting sqref="K104:L112 P104:P112">
    <cfRule type="expression" dxfId="1315" priority="1319">
      <formula>MOD(ROW(),2)=0</formula>
    </cfRule>
  </conditionalFormatting>
  <conditionalFormatting sqref="F104:F112">
    <cfRule type="expression" dxfId="1314" priority="1318">
      <formula>MOD(ROW(),2)=0</formula>
    </cfRule>
  </conditionalFormatting>
  <conditionalFormatting sqref="X104:X109 X111:X112">
    <cfRule type="expression" dxfId="1313" priority="1317">
      <formula>MOD(ROW(),2)=0</formula>
    </cfRule>
  </conditionalFormatting>
  <conditionalFormatting sqref="A104:A112">
    <cfRule type="expression" dxfId="1312" priority="1316">
      <formula>MOD(ROW(),2)=0</formula>
    </cfRule>
  </conditionalFormatting>
  <conditionalFormatting sqref="P100 K100:L100">
    <cfRule type="expression" dxfId="1311" priority="1315">
      <formula>MOD(ROW(),2)=0</formula>
    </cfRule>
  </conditionalFormatting>
  <conditionalFormatting sqref="A100">
    <cfRule type="expression" dxfId="1310" priority="1314">
      <formula>MOD(ROW(),2)=0</formula>
    </cfRule>
  </conditionalFormatting>
  <conditionalFormatting sqref="Y100">
    <cfRule type="expression" dxfId="1309" priority="1313">
      <formula>MOD(ROW(),2)=0</formula>
    </cfRule>
  </conditionalFormatting>
  <conditionalFormatting sqref="X100">
    <cfRule type="expression" dxfId="1308" priority="1312">
      <formula>MOD(ROW(),2)=0</formula>
    </cfRule>
  </conditionalFormatting>
  <conditionalFormatting sqref="P71 K71:L71 F71">
    <cfRule type="expression" dxfId="1307" priority="1308">
      <formula>MOD(ROW(),2)=0</formula>
    </cfRule>
  </conditionalFormatting>
  <conditionalFormatting sqref="Y71">
    <cfRule type="expression" dxfId="1306" priority="1307">
      <formula>MOD(ROW(),2)=0</formula>
    </cfRule>
  </conditionalFormatting>
  <conditionalFormatting sqref="X71">
    <cfRule type="expression" dxfId="1305" priority="1306">
      <formula>MOD(ROW(),2)=0</formula>
    </cfRule>
  </conditionalFormatting>
  <conditionalFormatting sqref="P113:P116 P118">
    <cfRule type="expression" dxfId="1304" priority="1305">
      <formula>MOD(ROW(),2)=0</formula>
    </cfRule>
  </conditionalFormatting>
  <conditionalFormatting sqref="F118 F113:F116">
    <cfRule type="expression" dxfId="1303" priority="1304">
      <formula>MOD(ROW(),2)=0</formula>
    </cfRule>
  </conditionalFormatting>
  <conditionalFormatting sqref="X113:X116 X118">
    <cfRule type="expression" dxfId="1302" priority="1303">
      <formula>MOD(ROW(),2)=0</formula>
    </cfRule>
  </conditionalFormatting>
  <conditionalFormatting sqref="A114:A116">
    <cfRule type="expression" dxfId="1301" priority="1302">
      <formula>MOD(ROW(),2)=0</formula>
    </cfRule>
  </conditionalFormatting>
  <conditionalFormatting sqref="A113">
    <cfRule type="expression" dxfId="1300" priority="1301">
      <formula>MOD(ROW(),2)=0</formula>
    </cfRule>
  </conditionalFormatting>
  <conditionalFormatting sqref="K128:L128 P119:P126 P128 K130:L135 P130:P135">
    <cfRule type="expression" dxfId="1299" priority="1300">
      <formula>MOD(ROW(),2)=0</formula>
    </cfRule>
  </conditionalFormatting>
  <conditionalFormatting sqref="F128 F119:F123 F130:F135 F125:F126">
    <cfRule type="expression" dxfId="1298" priority="1299">
      <formula>MOD(ROW(),2)=0</formula>
    </cfRule>
  </conditionalFormatting>
  <conditionalFormatting sqref="X119:X122 X132 X134:X135 X125:X128">
    <cfRule type="expression" dxfId="1297" priority="1298">
      <formula>MOD(ROW(),2)=0</formula>
    </cfRule>
  </conditionalFormatting>
  <conditionalFormatting sqref="A131:A135 A121:A127">
    <cfRule type="expression" dxfId="1296" priority="1297">
      <formula>MOD(ROW(),2)=0</formula>
    </cfRule>
  </conditionalFormatting>
  <conditionalFormatting sqref="Y122:Y133">
    <cfRule type="expression" dxfId="1295" priority="1296">
      <formula>MOD(ROW(),2)=0</formula>
    </cfRule>
  </conditionalFormatting>
  <conditionalFormatting sqref="P127 K127:L127">
    <cfRule type="expression" dxfId="1294" priority="1295">
      <formula>MOD(ROW(),2)=0</formula>
    </cfRule>
  </conditionalFormatting>
  <conditionalFormatting sqref="A130">
    <cfRule type="expression" dxfId="1293" priority="1293">
      <formula>MOD(ROW(),2)=0</formula>
    </cfRule>
  </conditionalFormatting>
  <conditionalFormatting sqref="A128">
    <cfRule type="expression" dxfId="1292" priority="1294">
      <formula>MOD(ROW(),2)=0</formula>
    </cfRule>
  </conditionalFormatting>
  <conditionalFormatting sqref="F129 A129">
    <cfRule type="expression" dxfId="1291" priority="1284">
      <formula>MOD(ROW(),2)=0</formula>
    </cfRule>
  </conditionalFormatting>
  <conditionalFormatting sqref="P177 P143:P146 K143:L146">
    <cfRule type="expression" dxfId="1290" priority="1292">
      <formula>MOD(ROW(),2)=0</formula>
    </cfRule>
  </conditionalFormatting>
  <conditionalFormatting sqref="F177 F144:F146">
    <cfRule type="expression" dxfId="1289" priority="1291">
      <formula>MOD(ROW(),2)=0</formula>
    </cfRule>
  </conditionalFormatting>
  <conditionalFormatting sqref="X177 X143:X146">
    <cfRule type="expression" dxfId="1288" priority="1290">
      <formula>MOD(ROW(),2)=0</formula>
    </cfRule>
  </conditionalFormatting>
  <conditionalFormatting sqref="A136 A143:A146">
    <cfRule type="expression" dxfId="1287" priority="1289">
      <formula>MOD(ROW(),2)=0</formula>
    </cfRule>
  </conditionalFormatting>
  <conditionalFormatting sqref="A137">
    <cfRule type="expression" dxfId="1286" priority="1288">
      <formula>MOD(ROW(),2)=0</formula>
    </cfRule>
  </conditionalFormatting>
  <conditionalFormatting sqref="A138">
    <cfRule type="expression" dxfId="1285" priority="1287">
      <formula>MOD(ROW(),2)=0</formula>
    </cfRule>
  </conditionalFormatting>
  <conditionalFormatting sqref="A139">
    <cfRule type="expression" dxfId="1284" priority="1286">
      <formula>MOD(ROW(),2)=0</formula>
    </cfRule>
  </conditionalFormatting>
  <conditionalFormatting sqref="P129 K129:L129">
    <cfRule type="expression" dxfId="1283" priority="1285">
      <formula>MOD(ROW(),2)=0</formula>
    </cfRule>
  </conditionalFormatting>
  <conditionalFormatting sqref="Y134:Y145">
    <cfRule type="expression" dxfId="1282" priority="1283">
      <formula>MOD(ROW(),2)=0</formula>
    </cfRule>
  </conditionalFormatting>
  <conditionalFormatting sqref="K157:L157 P157">
    <cfRule type="expression" dxfId="1281" priority="1282">
      <formula>MOD(ROW(),2)=0</formula>
    </cfRule>
  </conditionalFormatting>
  <conditionalFormatting sqref="F157">
    <cfRule type="expression" dxfId="1280" priority="1281">
      <formula>MOD(ROW(),2)=0</formula>
    </cfRule>
  </conditionalFormatting>
  <conditionalFormatting sqref="X157">
    <cfRule type="expression" dxfId="1279" priority="1280">
      <formula>MOD(ROW(),2)=0</formula>
    </cfRule>
  </conditionalFormatting>
  <conditionalFormatting sqref="A157">
    <cfRule type="expression" dxfId="1278" priority="1279">
      <formula>MOD(ROW(),2)=0</formula>
    </cfRule>
  </conditionalFormatting>
  <conditionalFormatting sqref="K147:L147 P147">
    <cfRule type="expression" dxfId="1277" priority="1278">
      <formula>MOD(ROW(),2)=0</formula>
    </cfRule>
  </conditionalFormatting>
  <conditionalFormatting sqref="F147">
    <cfRule type="expression" dxfId="1276" priority="1277">
      <formula>MOD(ROW(),2)=0</formula>
    </cfRule>
  </conditionalFormatting>
  <conditionalFormatting sqref="X147">
    <cfRule type="expression" dxfId="1275" priority="1276">
      <formula>MOD(ROW(),2)=0</formula>
    </cfRule>
  </conditionalFormatting>
  <conditionalFormatting sqref="A147">
    <cfRule type="expression" dxfId="1274" priority="1275">
      <formula>MOD(ROW(),2)=0</formula>
    </cfRule>
  </conditionalFormatting>
  <conditionalFormatting sqref="Y146:Y177">
    <cfRule type="expression" dxfId="1273" priority="1274">
      <formula>MOD(ROW(),2)=0</formula>
    </cfRule>
  </conditionalFormatting>
  <conditionalFormatting sqref="P155 K155:L155">
    <cfRule type="expression" dxfId="1272" priority="1273">
      <formula>MOD(ROW(),2)=0</formula>
    </cfRule>
  </conditionalFormatting>
  <conditionalFormatting sqref="F155">
    <cfRule type="expression" dxfId="1271" priority="1272">
      <formula>MOD(ROW(),2)=0</formula>
    </cfRule>
  </conditionalFormatting>
  <conditionalFormatting sqref="X155">
    <cfRule type="expression" dxfId="1270" priority="1271">
      <formula>MOD(ROW(),2)=0</formula>
    </cfRule>
  </conditionalFormatting>
  <conditionalFormatting sqref="A155">
    <cfRule type="expression" dxfId="1269" priority="1270">
      <formula>MOD(ROW(),2)=0</formula>
    </cfRule>
  </conditionalFormatting>
  <conditionalFormatting sqref="K149:L150 P149:P150">
    <cfRule type="expression" dxfId="1268" priority="1269">
      <formula>MOD(ROW(),2)=0</formula>
    </cfRule>
  </conditionalFormatting>
  <conditionalFormatting sqref="F149:F150">
    <cfRule type="expression" dxfId="1267" priority="1268">
      <formula>MOD(ROW(),2)=0</formula>
    </cfRule>
  </conditionalFormatting>
  <conditionalFormatting sqref="X149:X150">
    <cfRule type="expression" dxfId="1266" priority="1267">
      <formula>MOD(ROW(),2)=0</formula>
    </cfRule>
  </conditionalFormatting>
  <conditionalFormatting sqref="A149:A150">
    <cfRule type="expression" dxfId="1265" priority="1266">
      <formula>MOD(ROW(),2)=0</formula>
    </cfRule>
  </conditionalFormatting>
  <conditionalFormatting sqref="P148 K148:L148">
    <cfRule type="expression" dxfId="1264" priority="1265">
      <formula>MOD(ROW(),2)=0</formula>
    </cfRule>
  </conditionalFormatting>
  <conditionalFormatting sqref="F148">
    <cfRule type="expression" dxfId="1263" priority="1264">
      <formula>MOD(ROW(),2)=0</formula>
    </cfRule>
  </conditionalFormatting>
  <conditionalFormatting sqref="X148">
    <cfRule type="expression" dxfId="1262" priority="1263">
      <formula>MOD(ROW(),2)=0</formula>
    </cfRule>
  </conditionalFormatting>
  <conditionalFormatting sqref="A148">
    <cfRule type="expression" dxfId="1261" priority="1262">
      <formula>MOD(ROW(),2)=0</formula>
    </cfRule>
  </conditionalFormatting>
  <conditionalFormatting sqref="P54 K54:L54">
    <cfRule type="expression" dxfId="1260" priority="1261">
      <formula>MOD(ROW(),2)=0</formula>
    </cfRule>
  </conditionalFormatting>
  <conditionalFormatting sqref="K153:L154 P153:P154">
    <cfRule type="expression" dxfId="1259" priority="1260">
      <formula>MOD(ROW(),2)=0</formula>
    </cfRule>
  </conditionalFormatting>
  <conditionalFormatting sqref="F153:F154">
    <cfRule type="expression" dxfId="1258" priority="1259">
      <formula>MOD(ROW(),2)=0</formula>
    </cfRule>
  </conditionalFormatting>
  <conditionalFormatting sqref="X153:X154">
    <cfRule type="expression" dxfId="1257" priority="1258">
      <formula>MOD(ROW(),2)=0</formula>
    </cfRule>
  </conditionalFormatting>
  <conditionalFormatting sqref="A153:A154">
    <cfRule type="expression" dxfId="1256" priority="1257">
      <formula>MOD(ROW(),2)=0</formula>
    </cfRule>
  </conditionalFormatting>
  <conditionalFormatting sqref="P152 K152:L152">
    <cfRule type="expression" dxfId="1255" priority="1256">
      <formula>MOD(ROW(),2)=0</formula>
    </cfRule>
  </conditionalFormatting>
  <conditionalFormatting sqref="F152">
    <cfRule type="expression" dxfId="1254" priority="1255">
      <formula>MOD(ROW(),2)=0</formula>
    </cfRule>
  </conditionalFormatting>
  <conditionalFormatting sqref="X152">
    <cfRule type="expression" dxfId="1253" priority="1254">
      <formula>MOD(ROW(),2)=0</formula>
    </cfRule>
  </conditionalFormatting>
  <conditionalFormatting sqref="A152">
    <cfRule type="expression" dxfId="1252" priority="1253">
      <formula>MOD(ROW(),2)=0</formula>
    </cfRule>
  </conditionalFormatting>
  <conditionalFormatting sqref="P151 K151:L151">
    <cfRule type="expression" dxfId="1251" priority="1252">
      <formula>MOD(ROW(),2)=0</formula>
    </cfRule>
  </conditionalFormatting>
  <conditionalFormatting sqref="F151">
    <cfRule type="expression" dxfId="1250" priority="1251">
      <formula>MOD(ROW(),2)=0</formula>
    </cfRule>
  </conditionalFormatting>
  <conditionalFormatting sqref="A163">
    <cfRule type="expression" dxfId="1249" priority="1246">
      <formula>MOD(ROW(),2)=0</formula>
    </cfRule>
  </conditionalFormatting>
  <conditionalFormatting sqref="A151">
    <cfRule type="expression" dxfId="1248" priority="1250">
      <formula>MOD(ROW(),2)=0</formula>
    </cfRule>
  </conditionalFormatting>
  <conditionalFormatting sqref="P163">
    <cfRule type="expression" dxfId="1247" priority="1249">
      <formula>MOD(ROW(),2)=0</formula>
    </cfRule>
  </conditionalFormatting>
  <conditionalFormatting sqref="F163">
    <cfRule type="expression" dxfId="1246" priority="1248">
      <formula>MOD(ROW(),2)=0</formula>
    </cfRule>
  </conditionalFormatting>
  <conditionalFormatting sqref="X163">
    <cfRule type="expression" dxfId="1245" priority="1247">
      <formula>MOD(ROW(),2)=0</formula>
    </cfRule>
  </conditionalFormatting>
  <conditionalFormatting sqref="P161">
    <cfRule type="expression" dxfId="1244" priority="1245">
      <formula>MOD(ROW(),2)=0</formula>
    </cfRule>
  </conditionalFormatting>
  <conditionalFormatting sqref="F161">
    <cfRule type="expression" dxfId="1243" priority="1244">
      <formula>MOD(ROW(),2)=0</formula>
    </cfRule>
  </conditionalFormatting>
  <conditionalFormatting sqref="X161">
    <cfRule type="expression" dxfId="1242" priority="1243">
      <formula>MOD(ROW(),2)=0</formula>
    </cfRule>
  </conditionalFormatting>
  <conditionalFormatting sqref="A161">
    <cfRule type="expression" dxfId="1241" priority="1242">
      <formula>MOD(ROW(),2)=0</formula>
    </cfRule>
  </conditionalFormatting>
  <conditionalFormatting sqref="P159:P160">
    <cfRule type="expression" dxfId="1240" priority="1241">
      <formula>MOD(ROW(),2)=0</formula>
    </cfRule>
  </conditionalFormatting>
  <conditionalFormatting sqref="F159:F160">
    <cfRule type="expression" dxfId="1239" priority="1240">
      <formula>MOD(ROW(),2)=0</formula>
    </cfRule>
  </conditionalFormatting>
  <conditionalFormatting sqref="X159:X160">
    <cfRule type="expression" dxfId="1238" priority="1239">
      <formula>MOD(ROW(),2)=0</formula>
    </cfRule>
  </conditionalFormatting>
  <conditionalFormatting sqref="P158 K158:L158">
    <cfRule type="expression" dxfId="1237" priority="1238">
      <formula>MOD(ROW(),2)=0</formula>
    </cfRule>
  </conditionalFormatting>
  <conditionalFormatting sqref="F158">
    <cfRule type="expression" dxfId="1236" priority="1237">
      <formula>MOD(ROW(),2)=0</formula>
    </cfRule>
  </conditionalFormatting>
  <conditionalFormatting sqref="X158">
    <cfRule type="expression" dxfId="1235" priority="1236">
      <formula>MOD(ROW(),2)=0</formula>
    </cfRule>
  </conditionalFormatting>
  <conditionalFormatting sqref="A158">
    <cfRule type="expression" dxfId="1234" priority="1235">
      <formula>MOD(ROW(),2)=0</formula>
    </cfRule>
  </conditionalFormatting>
  <conditionalFormatting sqref="K159:L161 K163:L163">
    <cfRule type="expression" dxfId="1233" priority="1234">
      <formula>MOD(ROW(),2)=0</formula>
    </cfRule>
  </conditionalFormatting>
  <conditionalFormatting sqref="P188">
    <cfRule type="expression" dxfId="1232" priority="1233">
      <formula>MOD(ROW(),2)=0</formula>
    </cfRule>
  </conditionalFormatting>
  <conditionalFormatting sqref="F188">
    <cfRule type="expression" dxfId="1231" priority="1232">
      <formula>MOD(ROW(),2)=0</formula>
    </cfRule>
  </conditionalFormatting>
  <conditionalFormatting sqref="X188">
    <cfRule type="expression" dxfId="1230" priority="1231">
      <formula>MOD(ROW(),2)=0</formula>
    </cfRule>
  </conditionalFormatting>
  <conditionalFormatting sqref="A188">
    <cfRule type="expression" dxfId="1229" priority="1230">
      <formula>MOD(ROW(),2)=0</formula>
    </cfRule>
  </conditionalFormatting>
  <conditionalFormatting sqref="K188:L188">
    <cfRule type="expression" dxfId="1228" priority="1229">
      <formula>MOD(ROW(),2)=0</formula>
    </cfRule>
  </conditionalFormatting>
  <conditionalFormatting sqref="P179">
    <cfRule type="expression" dxfId="1227" priority="1228">
      <formula>MOD(ROW(),2)=0</formula>
    </cfRule>
  </conditionalFormatting>
  <conditionalFormatting sqref="F179">
    <cfRule type="expression" dxfId="1226" priority="1227">
      <formula>MOD(ROW(),2)=0</formula>
    </cfRule>
  </conditionalFormatting>
  <conditionalFormatting sqref="X179">
    <cfRule type="expression" dxfId="1225" priority="1226">
      <formula>MOD(ROW(),2)=0</formula>
    </cfRule>
  </conditionalFormatting>
  <conditionalFormatting sqref="A179">
    <cfRule type="expression" dxfId="1224" priority="1225">
      <formula>MOD(ROW(),2)=0</formula>
    </cfRule>
  </conditionalFormatting>
  <conditionalFormatting sqref="K179:L179">
    <cfRule type="expression" dxfId="1223" priority="1224">
      <formula>MOD(ROW(),2)=0</formula>
    </cfRule>
  </conditionalFormatting>
  <conditionalFormatting sqref="P178">
    <cfRule type="expression" dxfId="1222" priority="1223">
      <formula>MOD(ROW(),2)=0</formula>
    </cfRule>
  </conditionalFormatting>
  <conditionalFormatting sqref="X178">
    <cfRule type="expression" dxfId="1221" priority="1222">
      <formula>MOD(ROW(),2)=0</formula>
    </cfRule>
  </conditionalFormatting>
  <conditionalFormatting sqref="A178">
    <cfRule type="expression" dxfId="1220" priority="1221">
      <formula>MOD(ROW(),2)=0</formula>
    </cfRule>
  </conditionalFormatting>
  <conditionalFormatting sqref="K178:L178">
    <cfRule type="expression" dxfId="1219" priority="1220">
      <formula>MOD(ROW(),2)=0</formula>
    </cfRule>
  </conditionalFormatting>
  <conditionalFormatting sqref="P176">
    <cfRule type="expression" dxfId="1218" priority="1219">
      <formula>MOD(ROW(),2)=0</formula>
    </cfRule>
  </conditionalFormatting>
  <conditionalFormatting sqref="F176">
    <cfRule type="expression" dxfId="1217" priority="1218">
      <formula>MOD(ROW(),2)=0</formula>
    </cfRule>
  </conditionalFormatting>
  <conditionalFormatting sqref="X176">
    <cfRule type="expression" dxfId="1216" priority="1217">
      <formula>MOD(ROW(),2)=0</formula>
    </cfRule>
  </conditionalFormatting>
  <conditionalFormatting sqref="A176">
    <cfRule type="expression" dxfId="1215" priority="1216">
      <formula>MOD(ROW(),2)=0</formula>
    </cfRule>
  </conditionalFormatting>
  <conditionalFormatting sqref="K176:L176">
    <cfRule type="expression" dxfId="1214" priority="1215">
      <formula>MOD(ROW(),2)=0</formula>
    </cfRule>
  </conditionalFormatting>
  <conditionalFormatting sqref="P175">
    <cfRule type="expression" dxfId="1213" priority="1214">
      <formula>MOD(ROW(),2)=0</formula>
    </cfRule>
  </conditionalFormatting>
  <conditionalFormatting sqref="F175">
    <cfRule type="expression" dxfId="1212" priority="1213">
      <formula>MOD(ROW(),2)=0</formula>
    </cfRule>
  </conditionalFormatting>
  <conditionalFormatting sqref="X175">
    <cfRule type="expression" dxfId="1211" priority="1212">
      <formula>MOD(ROW(),2)=0</formula>
    </cfRule>
  </conditionalFormatting>
  <conditionalFormatting sqref="A175">
    <cfRule type="expression" dxfId="1210" priority="1211">
      <formula>MOD(ROW(),2)=0</formula>
    </cfRule>
  </conditionalFormatting>
  <conditionalFormatting sqref="K175:L175">
    <cfRule type="expression" dxfId="1209" priority="1210">
      <formula>MOD(ROW(),2)=0</formula>
    </cfRule>
  </conditionalFormatting>
  <conditionalFormatting sqref="P174">
    <cfRule type="expression" dxfId="1208" priority="1209">
      <formula>MOD(ROW(),2)=0</formula>
    </cfRule>
  </conditionalFormatting>
  <conditionalFormatting sqref="F174">
    <cfRule type="expression" dxfId="1207" priority="1208">
      <formula>MOD(ROW(),2)=0</formula>
    </cfRule>
  </conditionalFormatting>
  <conditionalFormatting sqref="X174">
    <cfRule type="expression" dxfId="1206" priority="1207">
      <formula>MOD(ROW(),2)=0</formula>
    </cfRule>
  </conditionalFormatting>
  <conditionalFormatting sqref="A174">
    <cfRule type="expression" dxfId="1205" priority="1206">
      <formula>MOD(ROW(),2)=0</formula>
    </cfRule>
  </conditionalFormatting>
  <conditionalFormatting sqref="K174:L174">
    <cfRule type="expression" dxfId="1204" priority="1205">
      <formula>MOD(ROW(),2)=0</formula>
    </cfRule>
  </conditionalFormatting>
  <conditionalFormatting sqref="K177:L177">
    <cfRule type="expression" dxfId="1203" priority="1203">
      <formula>MOD(ROW(),2)=0</formula>
    </cfRule>
  </conditionalFormatting>
  <conditionalFormatting sqref="K165:L165">
    <cfRule type="expression" dxfId="1202" priority="1204">
      <formula>MOD(ROW(),2)=0</formula>
    </cfRule>
  </conditionalFormatting>
  <conditionalFormatting sqref="P169 P173">
    <cfRule type="expression" dxfId="1201" priority="1202">
      <formula>MOD(ROW(),2)=0</formula>
    </cfRule>
  </conditionalFormatting>
  <conditionalFormatting sqref="F173">
    <cfRule type="expression" dxfId="1200" priority="1201">
      <formula>MOD(ROW(),2)=0</formula>
    </cfRule>
  </conditionalFormatting>
  <conditionalFormatting sqref="X169 X173">
    <cfRule type="expression" dxfId="1199" priority="1200">
      <formula>MOD(ROW(),2)=0</formula>
    </cfRule>
  </conditionalFormatting>
  <conditionalFormatting sqref="A169 A173">
    <cfRule type="expression" dxfId="1198" priority="1199">
      <formula>MOD(ROW(),2)=0</formula>
    </cfRule>
  </conditionalFormatting>
  <conditionalFormatting sqref="K173:L173">
    <cfRule type="expression" dxfId="1197" priority="1198">
      <formula>MOD(ROW(),2)=0</formula>
    </cfRule>
  </conditionalFormatting>
  <conditionalFormatting sqref="P172">
    <cfRule type="expression" dxfId="1196" priority="1197">
      <formula>MOD(ROW(),2)=0</formula>
    </cfRule>
  </conditionalFormatting>
  <conditionalFormatting sqref="F172">
    <cfRule type="expression" dxfId="1195" priority="1196">
      <formula>MOD(ROW(),2)=0</formula>
    </cfRule>
  </conditionalFormatting>
  <conditionalFormatting sqref="X172">
    <cfRule type="expression" dxfId="1194" priority="1195">
      <formula>MOD(ROW(),2)=0</formula>
    </cfRule>
  </conditionalFormatting>
  <conditionalFormatting sqref="A172">
    <cfRule type="expression" dxfId="1193" priority="1194">
      <formula>MOD(ROW(),2)=0</formula>
    </cfRule>
  </conditionalFormatting>
  <conditionalFormatting sqref="K172:L172">
    <cfRule type="expression" dxfId="1192" priority="1193">
      <formula>MOD(ROW(),2)=0</formula>
    </cfRule>
  </conditionalFormatting>
  <conditionalFormatting sqref="P171">
    <cfRule type="expression" dxfId="1191" priority="1192">
      <formula>MOD(ROW(),2)=0</formula>
    </cfRule>
  </conditionalFormatting>
  <conditionalFormatting sqref="F171">
    <cfRule type="expression" dxfId="1190" priority="1191">
      <formula>MOD(ROW(),2)=0</formula>
    </cfRule>
  </conditionalFormatting>
  <conditionalFormatting sqref="X171">
    <cfRule type="expression" dxfId="1189" priority="1190">
      <formula>MOD(ROW(),2)=0</formula>
    </cfRule>
  </conditionalFormatting>
  <conditionalFormatting sqref="A171">
    <cfRule type="expression" dxfId="1188" priority="1189">
      <formula>MOD(ROW(),2)=0</formula>
    </cfRule>
  </conditionalFormatting>
  <conditionalFormatting sqref="K171:L171">
    <cfRule type="expression" dxfId="1187" priority="1188">
      <formula>MOD(ROW(),2)=0</formula>
    </cfRule>
  </conditionalFormatting>
  <conditionalFormatting sqref="P170">
    <cfRule type="expression" dxfId="1186" priority="1187">
      <formula>MOD(ROW(),2)=0</formula>
    </cfRule>
  </conditionalFormatting>
  <conditionalFormatting sqref="F170">
    <cfRule type="expression" dxfId="1185" priority="1186">
      <formula>MOD(ROW(),2)=0</formula>
    </cfRule>
  </conditionalFormatting>
  <conditionalFormatting sqref="X170">
    <cfRule type="expression" dxfId="1184" priority="1185">
      <formula>MOD(ROW(),2)=0</formula>
    </cfRule>
  </conditionalFormatting>
  <conditionalFormatting sqref="A170">
    <cfRule type="expression" dxfId="1183" priority="1184">
      <formula>MOD(ROW(),2)=0</formula>
    </cfRule>
  </conditionalFormatting>
  <conditionalFormatting sqref="K170:L170">
    <cfRule type="expression" dxfId="1182" priority="1183">
      <formula>MOD(ROW(),2)=0</formula>
    </cfRule>
  </conditionalFormatting>
  <conditionalFormatting sqref="P168">
    <cfRule type="expression" dxfId="1181" priority="1182">
      <formula>MOD(ROW(),2)=0</formula>
    </cfRule>
  </conditionalFormatting>
  <conditionalFormatting sqref="F168">
    <cfRule type="expression" dxfId="1180" priority="1181">
      <formula>MOD(ROW(),2)=0</formula>
    </cfRule>
  </conditionalFormatting>
  <conditionalFormatting sqref="X168">
    <cfRule type="expression" dxfId="1179" priority="1180">
      <formula>MOD(ROW(),2)=0</formula>
    </cfRule>
  </conditionalFormatting>
  <conditionalFormatting sqref="A168">
    <cfRule type="expression" dxfId="1178" priority="1179">
      <formula>MOD(ROW(),2)=0</formula>
    </cfRule>
  </conditionalFormatting>
  <conditionalFormatting sqref="K168:L168">
    <cfRule type="expression" dxfId="1177" priority="1178">
      <formula>MOD(ROW(),2)=0</formula>
    </cfRule>
  </conditionalFormatting>
  <conditionalFormatting sqref="P167">
    <cfRule type="expression" dxfId="1176" priority="1177">
      <formula>MOD(ROW(),2)=0</formula>
    </cfRule>
  </conditionalFormatting>
  <conditionalFormatting sqref="F167">
    <cfRule type="expression" dxfId="1175" priority="1176">
      <formula>MOD(ROW(),2)=0</formula>
    </cfRule>
  </conditionalFormatting>
  <conditionalFormatting sqref="X167">
    <cfRule type="expression" dxfId="1174" priority="1175">
      <formula>MOD(ROW(),2)=0</formula>
    </cfRule>
  </conditionalFormatting>
  <conditionalFormatting sqref="A167">
    <cfRule type="expression" dxfId="1173" priority="1174">
      <formula>MOD(ROW(),2)=0</formula>
    </cfRule>
  </conditionalFormatting>
  <conditionalFormatting sqref="K167:L167">
    <cfRule type="expression" dxfId="1172" priority="1173">
      <formula>MOD(ROW(),2)=0</formula>
    </cfRule>
  </conditionalFormatting>
  <conditionalFormatting sqref="P166">
    <cfRule type="expression" dxfId="1171" priority="1172">
      <formula>MOD(ROW(),2)=0</formula>
    </cfRule>
  </conditionalFormatting>
  <conditionalFormatting sqref="F166">
    <cfRule type="expression" dxfId="1170" priority="1171">
      <formula>MOD(ROW(),2)=0</formula>
    </cfRule>
  </conditionalFormatting>
  <conditionalFormatting sqref="X166">
    <cfRule type="expression" dxfId="1169" priority="1170">
      <formula>MOD(ROW(),2)=0</formula>
    </cfRule>
  </conditionalFormatting>
  <conditionalFormatting sqref="A166">
    <cfRule type="expression" dxfId="1168" priority="1169">
      <formula>MOD(ROW(),2)=0</formula>
    </cfRule>
  </conditionalFormatting>
  <conditionalFormatting sqref="K166:L166">
    <cfRule type="expression" dxfId="1167" priority="1168">
      <formula>MOD(ROW(),2)=0</formula>
    </cfRule>
  </conditionalFormatting>
  <conditionalFormatting sqref="K169:L169">
    <cfRule type="expression" dxfId="1166" priority="1167">
      <formula>MOD(ROW(),2)=0</formula>
    </cfRule>
  </conditionalFormatting>
  <conditionalFormatting sqref="A159">
    <cfRule type="expression" dxfId="1165" priority="1166">
      <formula>MOD(ROW(),2)=0</formula>
    </cfRule>
  </conditionalFormatting>
  <conditionalFormatting sqref="A160">
    <cfRule type="expression" dxfId="1164" priority="1165">
      <formula>MOD(ROW(),2)=0</formula>
    </cfRule>
  </conditionalFormatting>
  <conditionalFormatting sqref="P165">
    <cfRule type="expression" dxfId="1163" priority="1164">
      <formula>MOD(ROW(),2)=0</formula>
    </cfRule>
  </conditionalFormatting>
  <conditionalFormatting sqref="X165">
    <cfRule type="expression" dxfId="1162" priority="1163">
      <formula>MOD(ROW(),2)=0</formula>
    </cfRule>
  </conditionalFormatting>
  <conditionalFormatting sqref="A165">
    <cfRule type="expression" dxfId="1161" priority="1162">
      <formula>MOD(ROW(),2)=0</formula>
    </cfRule>
  </conditionalFormatting>
  <conditionalFormatting sqref="F127">
    <cfRule type="expression" dxfId="1160" priority="1161">
      <formula>MOD(ROW(),2)=0</formula>
    </cfRule>
  </conditionalFormatting>
  <conditionalFormatting sqref="F143">
    <cfRule type="expression" dxfId="1159" priority="1160">
      <formula>MOD(ROW(),2)=0</formula>
    </cfRule>
  </conditionalFormatting>
  <conditionalFormatting sqref="A177">
    <cfRule type="expression" dxfId="1158" priority="1159">
      <formula>MOD(ROW(),2)=0</formula>
    </cfRule>
  </conditionalFormatting>
  <conditionalFormatting sqref="P187">
    <cfRule type="expression" dxfId="1157" priority="1158">
      <formula>MOD(ROW(),2)=0</formula>
    </cfRule>
  </conditionalFormatting>
  <conditionalFormatting sqref="F187">
    <cfRule type="expression" dxfId="1156" priority="1157">
      <formula>MOD(ROW(),2)=0</formula>
    </cfRule>
  </conditionalFormatting>
  <conditionalFormatting sqref="X187">
    <cfRule type="expression" dxfId="1155" priority="1156">
      <formula>MOD(ROW(),2)=0</formula>
    </cfRule>
  </conditionalFormatting>
  <conditionalFormatting sqref="K187:L187">
    <cfRule type="expression" dxfId="1154" priority="1155">
      <formula>MOD(ROW(),2)=0</formula>
    </cfRule>
  </conditionalFormatting>
  <conditionalFormatting sqref="P180">
    <cfRule type="expression" dxfId="1153" priority="1154">
      <formula>MOD(ROW(),2)=0</formula>
    </cfRule>
  </conditionalFormatting>
  <conditionalFormatting sqref="F180">
    <cfRule type="expression" dxfId="1152" priority="1153">
      <formula>MOD(ROW(),2)=0</formula>
    </cfRule>
  </conditionalFormatting>
  <conditionalFormatting sqref="X180">
    <cfRule type="expression" dxfId="1151" priority="1152">
      <formula>MOD(ROW(),2)=0</formula>
    </cfRule>
  </conditionalFormatting>
  <conditionalFormatting sqref="A180">
    <cfRule type="expression" dxfId="1150" priority="1151">
      <formula>MOD(ROW(),2)=0</formula>
    </cfRule>
  </conditionalFormatting>
  <conditionalFormatting sqref="K180:L180">
    <cfRule type="expression" dxfId="1149" priority="1150">
      <formula>MOD(ROW(),2)=0</formula>
    </cfRule>
  </conditionalFormatting>
  <conditionalFormatting sqref="K7:L7 P7">
    <cfRule type="expression" dxfId="1148" priority="1149">
      <formula>MOD(ROW(),2)=0</formula>
    </cfRule>
  </conditionalFormatting>
  <conditionalFormatting sqref="X7">
    <cfRule type="expression" dxfId="1147" priority="1148">
      <formula>MOD(ROW(),2)=0</formula>
    </cfRule>
  </conditionalFormatting>
  <conditionalFormatting sqref="F169">
    <cfRule type="expression" dxfId="1146" priority="1147">
      <formula>MOD(ROW(),2)=0</formula>
    </cfRule>
  </conditionalFormatting>
  <conditionalFormatting sqref="F178">
    <cfRule type="expression" dxfId="1145" priority="1146">
      <formula>MOD(ROW(),2)=0</formula>
    </cfRule>
  </conditionalFormatting>
  <conditionalFormatting sqref="P191">
    <cfRule type="expression" dxfId="1144" priority="1145">
      <formula>MOD(ROW(),2)=0</formula>
    </cfRule>
  </conditionalFormatting>
  <conditionalFormatting sqref="F191">
    <cfRule type="expression" dxfId="1143" priority="1144">
      <formula>MOD(ROW(),2)=0</formula>
    </cfRule>
  </conditionalFormatting>
  <conditionalFormatting sqref="X191">
    <cfRule type="expression" dxfId="1142" priority="1143">
      <formula>MOD(ROW(),2)=0</formula>
    </cfRule>
  </conditionalFormatting>
  <conditionalFormatting sqref="A191">
    <cfRule type="expression" dxfId="1141" priority="1142">
      <formula>MOD(ROW(),2)=0</formula>
    </cfRule>
  </conditionalFormatting>
  <conditionalFormatting sqref="K191:L191">
    <cfRule type="expression" dxfId="1140" priority="1141">
      <formula>MOD(ROW(),2)=0</formula>
    </cfRule>
  </conditionalFormatting>
  <conditionalFormatting sqref="P183">
    <cfRule type="expression" dxfId="1139" priority="1140">
      <formula>MOD(ROW(),2)=0</formula>
    </cfRule>
  </conditionalFormatting>
  <conditionalFormatting sqref="F183">
    <cfRule type="expression" dxfId="1138" priority="1139">
      <formula>MOD(ROW(),2)=0</formula>
    </cfRule>
  </conditionalFormatting>
  <conditionalFormatting sqref="X183">
    <cfRule type="expression" dxfId="1137" priority="1138">
      <formula>MOD(ROW(),2)=0</formula>
    </cfRule>
  </conditionalFormatting>
  <conditionalFormatting sqref="A183">
    <cfRule type="expression" dxfId="1136" priority="1137">
      <formula>MOD(ROW(),2)=0</formula>
    </cfRule>
  </conditionalFormatting>
  <conditionalFormatting sqref="K183:L183">
    <cfRule type="expression" dxfId="1135" priority="1136">
      <formula>MOD(ROW(),2)=0</formula>
    </cfRule>
  </conditionalFormatting>
  <conditionalFormatting sqref="P182">
    <cfRule type="expression" dxfId="1134" priority="1135">
      <formula>MOD(ROW(),2)=0</formula>
    </cfRule>
  </conditionalFormatting>
  <conditionalFormatting sqref="F182">
    <cfRule type="expression" dxfId="1133" priority="1134">
      <formula>MOD(ROW(),2)=0</formula>
    </cfRule>
  </conditionalFormatting>
  <conditionalFormatting sqref="X182">
    <cfRule type="expression" dxfId="1132" priority="1133">
      <formula>MOD(ROW(),2)=0</formula>
    </cfRule>
  </conditionalFormatting>
  <conditionalFormatting sqref="A182">
    <cfRule type="expression" dxfId="1131" priority="1132">
      <formula>MOD(ROW(),2)=0</formula>
    </cfRule>
  </conditionalFormatting>
  <conditionalFormatting sqref="K182:L182">
    <cfRule type="expression" dxfId="1130" priority="1131">
      <formula>MOD(ROW(),2)=0</formula>
    </cfRule>
  </conditionalFormatting>
  <conditionalFormatting sqref="P181">
    <cfRule type="expression" dxfId="1129" priority="1130">
      <formula>MOD(ROW(),2)=0</formula>
    </cfRule>
  </conditionalFormatting>
  <conditionalFormatting sqref="F181">
    <cfRule type="expression" dxfId="1128" priority="1129">
      <formula>MOD(ROW(),2)=0</formula>
    </cfRule>
  </conditionalFormatting>
  <conditionalFormatting sqref="X181">
    <cfRule type="expression" dxfId="1127" priority="1128">
      <formula>MOD(ROW(),2)=0</formula>
    </cfRule>
  </conditionalFormatting>
  <conditionalFormatting sqref="A181">
    <cfRule type="expression" dxfId="1126" priority="1127">
      <formula>MOD(ROW(),2)=0</formula>
    </cfRule>
  </conditionalFormatting>
  <conditionalFormatting sqref="K181:L181">
    <cfRule type="expression" dxfId="1125" priority="1126">
      <formula>MOD(ROW(),2)=0</formula>
    </cfRule>
  </conditionalFormatting>
  <conditionalFormatting sqref="P184">
    <cfRule type="expression" dxfId="1124" priority="1125">
      <formula>MOD(ROW(),2)=0</formula>
    </cfRule>
  </conditionalFormatting>
  <conditionalFormatting sqref="F184">
    <cfRule type="expression" dxfId="1123" priority="1124">
      <formula>MOD(ROW(),2)=0</formula>
    </cfRule>
  </conditionalFormatting>
  <conditionalFormatting sqref="X184">
    <cfRule type="expression" dxfId="1122" priority="1123">
      <formula>MOD(ROW(),2)=0</formula>
    </cfRule>
  </conditionalFormatting>
  <conditionalFormatting sqref="A184">
    <cfRule type="expression" dxfId="1121" priority="1122">
      <formula>MOD(ROW(),2)=0</formula>
    </cfRule>
  </conditionalFormatting>
  <conditionalFormatting sqref="K184:L184">
    <cfRule type="expression" dxfId="1120" priority="1121">
      <formula>MOD(ROW(),2)=0</formula>
    </cfRule>
  </conditionalFormatting>
  <conditionalFormatting sqref="A187">
    <cfRule type="expression" dxfId="1119" priority="1120">
      <formula>MOD(ROW(),2)=0</formula>
    </cfRule>
  </conditionalFormatting>
  <conditionalFormatting sqref="P212">
    <cfRule type="expression" dxfId="1118" priority="1119">
      <formula>MOD(ROW(),2)=0</formula>
    </cfRule>
  </conditionalFormatting>
  <conditionalFormatting sqref="F212">
    <cfRule type="expression" dxfId="1117" priority="1118">
      <formula>MOD(ROW(),2)=0</formula>
    </cfRule>
  </conditionalFormatting>
  <conditionalFormatting sqref="X212">
    <cfRule type="expression" dxfId="1116" priority="1117">
      <formula>MOD(ROW(),2)=0</formula>
    </cfRule>
  </conditionalFormatting>
  <conditionalFormatting sqref="A212">
    <cfRule type="expression" dxfId="1115" priority="1116">
      <formula>MOD(ROW(),2)=0</formula>
    </cfRule>
  </conditionalFormatting>
  <conditionalFormatting sqref="P190">
    <cfRule type="expression" dxfId="1114" priority="1115">
      <formula>MOD(ROW(),2)=0</formula>
    </cfRule>
  </conditionalFormatting>
  <conditionalFormatting sqref="F190">
    <cfRule type="expression" dxfId="1113" priority="1114">
      <formula>MOD(ROW(),2)=0</formula>
    </cfRule>
  </conditionalFormatting>
  <conditionalFormatting sqref="X190">
    <cfRule type="expression" dxfId="1112" priority="1113">
      <formula>MOD(ROW(),2)=0</formula>
    </cfRule>
  </conditionalFormatting>
  <conditionalFormatting sqref="A190">
    <cfRule type="expression" dxfId="1111" priority="1112">
      <formula>MOD(ROW(),2)=0</formula>
    </cfRule>
  </conditionalFormatting>
  <conditionalFormatting sqref="K190:L190">
    <cfRule type="expression" dxfId="1110" priority="1111">
      <formula>MOD(ROW(),2)=0</formula>
    </cfRule>
  </conditionalFormatting>
  <conditionalFormatting sqref="P189">
    <cfRule type="expression" dxfId="1109" priority="1110">
      <formula>MOD(ROW(),2)=0</formula>
    </cfRule>
  </conditionalFormatting>
  <conditionalFormatting sqref="X189">
    <cfRule type="expression" dxfId="1108" priority="1109">
      <formula>MOD(ROW(),2)=0</formula>
    </cfRule>
  </conditionalFormatting>
  <conditionalFormatting sqref="A189">
    <cfRule type="expression" dxfId="1107" priority="1108">
      <formula>MOD(ROW(),2)=0</formula>
    </cfRule>
  </conditionalFormatting>
  <conditionalFormatting sqref="K189:L189">
    <cfRule type="expression" dxfId="1106" priority="1107">
      <formula>MOD(ROW(),2)=0</formula>
    </cfRule>
  </conditionalFormatting>
  <conditionalFormatting sqref="P197">
    <cfRule type="expression" dxfId="1105" priority="1106">
      <formula>MOD(ROW(),2)=0</formula>
    </cfRule>
  </conditionalFormatting>
  <conditionalFormatting sqref="X197">
    <cfRule type="expression" dxfId="1104" priority="1105">
      <formula>MOD(ROW(),2)=0</formula>
    </cfRule>
  </conditionalFormatting>
  <conditionalFormatting sqref="A197">
    <cfRule type="expression" dxfId="1103" priority="1104">
      <formula>MOD(ROW(),2)=0</formula>
    </cfRule>
  </conditionalFormatting>
  <conditionalFormatting sqref="K197:L197">
    <cfRule type="expression" dxfId="1102" priority="1103">
      <formula>MOD(ROW(),2)=0</formula>
    </cfRule>
  </conditionalFormatting>
  <conditionalFormatting sqref="P196">
    <cfRule type="expression" dxfId="1101" priority="1102">
      <formula>MOD(ROW(),2)=0</formula>
    </cfRule>
  </conditionalFormatting>
  <conditionalFormatting sqref="F196">
    <cfRule type="expression" dxfId="1100" priority="1101">
      <formula>MOD(ROW(),2)=0</formula>
    </cfRule>
  </conditionalFormatting>
  <conditionalFormatting sqref="A196">
    <cfRule type="expression" dxfId="1099" priority="1100">
      <formula>MOD(ROW(),2)=0</formula>
    </cfRule>
  </conditionalFormatting>
  <conditionalFormatting sqref="K196:L196">
    <cfRule type="expression" dxfId="1098" priority="1099">
      <formula>MOD(ROW(),2)=0</formula>
    </cfRule>
  </conditionalFormatting>
  <conditionalFormatting sqref="P195">
    <cfRule type="expression" dxfId="1097" priority="1098">
      <formula>MOD(ROW(),2)=0</formula>
    </cfRule>
  </conditionalFormatting>
  <conditionalFormatting sqref="F195">
    <cfRule type="expression" dxfId="1096" priority="1097">
      <formula>MOD(ROW(),2)=0</formula>
    </cfRule>
  </conditionalFormatting>
  <conditionalFormatting sqref="X195">
    <cfRule type="expression" dxfId="1095" priority="1096">
      <formula>MOD(ROW(),2)=0</formula>
    </cfRule>
  </conditionalFormatting>
  <conditionalFormatting sqref="A195">
    <cfRule type="expression" dxfId="1094" priority="1095">
      <formula>MOD(ROW(),2)=0</formula>
    </cfRule>
  </conditionalFormatting>
  <conditionalFormatting sqref="K195:L195">
    <cfRule type="expression" dxfId="1093" priority="1094">
      <formula>MOD(ROW(),2)=0</formula>
    </cfRule>
  </conditionalFormatting>
  <conditionalFormatting sqref="P194">
    <cfRule type="expression" dxfId="1092" priority="1093">
      <formula>MOD(ROW(),2)=0</formula>
    </cfRule>
  </conditionalFormatting>
  <conditionalFormatting sqref="F194">
    <cfRule type="expression" dxfId="1091" priority="1092">
      <formula>MOD(ROW(),2)=0</formula>
    </cfRule>
  </conditionalFormatting>
  <conditionalFormatting sqref="X194">
    <cfRule type="expression" dxfId="1090" priority="1091">
      <formula>MOD(ROW(),2)=0</formula>
    </cfRule>
  </conditionalFormatting>
  <conditionalFormatting sqref="A194">
    <cfRule type="expression" dxfId="1089" priority="1090">
      <formula>MOD(ROW(),2)=0</formula>
    </cfRule>
  </conditionalFormatting>
  <conditionalFormatting sqref="K194:L194">
    <cfRule type="expression" dxfId="1088" priority="1089">
      <formula>MOD(ROW(),2)=0</formula>
    </cfRule>
  </conditionalFormatting>
  <conditionalFormatting sqref="P193">
    <cfRule type="expression" dxfId="1087" priority="1088">
      <formula>MOD(ROW(),2)=0</formula>
    </cfRule>
  </conditionalFormatting>
  <conditionalFormatting sqref="F193">
    <cfRule type="expression" dxfId="1086" priority="1087">
      <formula>MOD(ROW(),2)=0</formula>
    </cfRule>
  </conditionalFormatting>
  <conditionalFormatting sqref="X193">
    <cfRule type="expression" dxfId="1085" priority="1086">
      <formula>MOD(ROW(),2)=0</formula>
    </cfRule>
  </conditionalFormatting>
  <conditionalFormatting sqref="A193">
    <cfRule type="expression" dxfId="1084" priority="1085">
      <formula>MOD(ROW(),2)=0</formula>
    </cfRule>
  </conditionalFormatting>
  <conditionalFormatting sqref="K193:L193">
    <cfRule type="expression" dxfId="1083" priority="1084">
      <formula>MOD(ROW(),2)=0</formula>
    </cfRule>
  </conditionalFormatting>
  <conditionalFormatting sqref="P192">
    <cfRule type="expression" dxfId="1082" priority="1083">
      <formula>MOD(ROW(),2)=0</formula>
    </cfRule>
  </conditionalFormatting>
  <conditionalFormatting sqref="F192">
    <cfRule type="expression" dxfId="1081" priority="1082">
      <formula>MOD(ROW(),2)=0</formula>
    </cfRule>
  </conditionalFormatting>
  <conditionalFormatting sqref="A192">
    <cfRule type="expression" dxfId="1080" priority="1081">
      <formula>MOD(ROW(),2)=0</formula>
    </cfRule>
  </conditionalFormatting>
  <conditionalFormatting sqref="K192:L192">
    <cfRule type="expression" dxfId="1079" priority="1080">
      <formula>MOD(ROW(),2)=0</formula>
    </cfRule>
  </conditionalFormatting>
  <conditionalFormatting sqref="F189">
    <cfRule type="expression" dxfId="1078" priority="1079">
      <formula>MOD(ROW(),2)=0</formula>
    </cfRule>
  </conditionalFormatting>
  <conditionalFormatting sqref="P211">
    <cfRule type="expression" dxfId="1077" priority="1078">
      <formula>MOD(ROW(),2)=0</formula>
    </cfRule>
  </conditionalFormatting>
  <conditionalFormatting sqref="F211">
    <cfRule type="expression" dxfId="1076" priority="1077">
      <formula>MOD(ROW(),2)=0</formula>
    </cfRule>
  </conditionalFormatting>
  <conditionalFormatting sqref="A211">
    <cfRule type="expression" dxfId="1075" priority="1076">
      <formula>MOD(ROW(),2)=0</formula>
    </cfRule>
  </conditionalFormatting>
  <conditionalFormatting sqref="K211:L211">
    <cfRule type="expression" dxfId="1074" priority="1075">
      <formula>MOD(ROW(),2)=0</formula>
    </cfRule>
  </conditionalFormatting>
  <conditionalFormatting sqref="P203">
    <cfRule type="expression" dxfId="1073" priority="1074">
      <formula>MOD(ROW(),2)=0</formula>
    </cfRule>
  </conditionalFormatting>
  <conditionalFormatting sqref="F203">
    <cfRule type="expression" dxfId="1072" priority="1073">
      <formula>MOD(ROW(),2)=0</formula>
    </cfRule>
  </conditionalFormatting>
  <conditionalFormatting sqref="X203">
    <cfRule type="expression" dxfId="1071" priority="1072">
      <formula>MOD(ROW(),2)=0</formula>
    </cfRule>
  </conditionalFormatting>
  <conditionalFormatting sqref="A203">
    <cfRule type="expression" dxfId="1070" priority="1071">
      <formula>MOD(ROW(),2)=0</formula>
    </cfRule>
  </conditionalFormatting>
  <conditionalFormatting sqref="K203:L203">
    <cfRule type="expression" dxfId="1069" priority="1070">
      <formula>MOD(ROW(),2)=0</formula>
    </cfRule>
  </conditionalFormatting>
  <conditionalFormatting sqref="A200">
    <cfRule type="expression" dxfId="1068" priority="1051">
      <formula>MOD(ROW(),2)=0</formula>
    </cfRule>
  </conditionalFormatting>
  <conditionalFormatting sqref="P202">
    <cfRule type="expression" dxfId="1067" priority="1069">
      <formula>MOD(ROW(),2)=0</formula>
    </cfRule>
  </conditionalFormatting>
  <conditionalFormatting sqref="F202">
    <cfRule type="expression" dxfId="1066" priority="1068">
      <formula>MOD(ROW(),2)=0</formula>
    </cfRule>
  </conditionalFormatting>
  <conditionalFormatting sqref="X202">
    <cfRule type="expression" dxfId="1065" priority="1067">
      <formula>MOD(ROW(),2)=0</formula>
    </cfRule>
  </conditionalFormatting>
  <conditionalFormatting sqref="A202">
    <cfRule type="expression" dxfId="1064" priority="1066">
      <formula>MOD(ROW(),2)=0</formula>
    </cfRule>
  </conditionalFormatting>
  <conditionalFormatting sqref="K202:L202">
    <cfRule type="expression" dxfId="1063" priority="1065">
      <formula>MOD(ROW(),2)=0</formula>
    </cfRule>
  </conditionalFormatting>
  <conditionalFormatting sqref="P198">
    <cfRule type="expression" dxfId="1062" priority="1064">
      <formula>MOD(ROW(),2)=0</formula>
    </cfRule>
  </conditionalFormatting>
  <conditionalFormatting sqref="F198">
    <cfRule type="expression" dxfId="1061" priority="1063">
      <formula>MOD(ROW(),2)=0</formula>
    </cfRule>
  </conditionalFormatting>
  <conditionalFormatting sqref="X198">
    <cfRule type="expression" dxfId="1060" priority="1062">
      <formula>MOD(ROW(),2)=0</formula>
    </cfRule>
  </conditionalFormatting>
  <conditionalFormatting sqref="A198">
    <cfRule type="expression" dxfId="1059" priority="1061">
      <formula>MOD(ROW(),2)=0</formula>
    </cfRule>
  </conditionalFormatting>
  <conditionalFormatting sqref="K198:L198">
    <cfRule type="expression" dxfId="1058" priority="1060">
      <formula>MOD(ROW(),2)=0</formula>
    </cfRule>
  </conditionalFormatting>
  <conditionalFormatting sqref="P201">
    <cfRule type="expression" dxfId="1057" priority="1059">
      <formula>MOD(ROW(),2)=0</formula>
    </cfRule>
  </conditionalFormatting>
  <conditionalFormatting sqref="F201">
    <cfRule type="expression" dxfId="1056" priority="1058">
      <formula>MOD(ROW(),2)=0</formula>
    </cfRule>
  </conditionalFormatting>
  <conditionalFormatting sqref="X201">
    <cfRule type="expression" dxfId="1055" priority="1057">
      <formula>MOD(ROW(),2)=0</formula>
    </cfRule>
  </conditionalFormatting>
  <conditionalFormatting sqref="A201">
    <cfRule type="expression" dxfId="1054" priority="1056">
      <formula>MOD(ROW(),2)=0</formula>
    </cfRule>
  </conditionalFormatting>
  <conditionalFormatting sqref="K200:L200">
    <cfRule type="expression" dxfId="1053" priority="1050">
      <formula>MOD(ROW(),2)=0</formula>
    </cfRule>
  </conditionalFormatting>
  <conditionalFormatting sqref="K201:L201">
    <cfRule type="expression" dxfId="1052" priority="1055">
      <formula>MOD(ROW(),2)=0</formula>
    </cfRule>
  </conditionalFormatting>
  <conditionalFormatting sqref="P200">
    <cfRule type="expression" dxfId="1051" priority="1054">
      <formula>MOD(ROW(),2)=0</formula>
    </cfRule>
  </conditionalFormatting>
  <conditionalFormatting sqref="F200">
    <cfRule type="expression" dxfId="1050" priority="1053">
      <formula>MOD(ROW(),2)=0</formula>
    </cfRule>
  </conditionalFormatting>
  <conditionalFormatting sqref="X200">
    <cfRule type="expression" dxfId="1049" priority="1052">
      <formula>MOD(ROW(),2)=0</formula>
    </cfRule>
  </conditionalFormatting>
  <conditionalFormatting sqref="K199:L199">
    <cfRule type="expression" dxfId="1048" priority="1045">
      <formula>MOD(ROW(),2)=0</formula>
    </cfRule>
  </conditionalFormatting>
  <conditionalFormatting sqref="P199">
    <cfRule type="expression" dxfId="1047" priority="1049">
      <formula>MOD(ROW(),2)=0</formula>
    </cfRule>
  </conditionalFormatting>
  <conditionalFormatting sqref="F199">
    <cfRule type="expression" dxfId="1046" priority="1048">
      <formula>MOD(ROW(),2)=0</formula>
    </cfRule>
  </conditionalFormatting>
  <conditionalFormatting sqref="X199">
    <cfRule type="expression" dxfId="1045" priority="1047">
      <formula>MOD(ROW(),2)=0</formula>
    </cfRule>
  </conditionalFormatting>
  <conditionalFormatting sqref="A199">
    <cfRule type="expression" dxfId="1044" priority="1046">
      <formula>MOD(ROW(),2)=0</formula>
    </cfRule>
  </conditionalFormatting>
  <conditionalFormatting sqref="K211:L211">
    <cfRule type="expression" dxfId="1043" priority="1044">
      <formula>MOD(ROW(),2)=0</formula>
    </cfRule>
  </conditionalFormatting>
  <conditionalFormatting sqref="K203:L203">
    <cfRule type="expression" dxfId="1042" priority="1043">
      <formula>MOD(ROW(),2)=0</formula>
    </cfRule>
  </conditionalFormatting>
  <conditionalFormatting sqref="Y203">
    <cfRule type="expression" dxfId="1041" priority="1042">
      <formula>MOD(ROW(),2)=0</formula>
    </cfRule>
  </conditionalFormatting>
  <conditionalFormatting sqref="K205:L205">
    <cfRule type="expression" dxfId="1040" priority="1037">
      <formula>MOD(ROW(),2)=0</formula>
    </cfRule>
  </conditionalFormatting>
  <conditionalFormatting sqref="P205">
    <cfRule type="expression" dxfId="1039" priority="1041">
      <formula>MOD(ROW(),2)=0</formula>
    </cfRule>
  </conditionalFormatting>
  <conditionalFormatting sqref="F205">
    <cfRule type="expression" dxfId="1038" priority="1040">
      <formula>MOD(ROW(),2)=0</formula>
    </cfRule>
  </conditionalFormatting>
  <conditionalFormatting sqref="A205">
    <cfRule type="expression" dxfId="1037" priority="1039">
      <formula>MOD(ROW(),2)=0</formula>
    </cfRule>
  </conditionalFormatting>
  <conditionalFormatting sqref="K205:L205">
    <cfRule type="expression" dxfId="1036" priority="1038">
      <formula>MOD(ROW(),2)=0</formula>
    </cfRule>
  </conditionalFormatting>
  <conditionalFormatting sqref="K204:L204">
    <cfRule type="expression" dxfId="1035" priority="1031">
      <formula>MOD(ROW(),2)=0</formula>
    </cfRule>
  </conditionalFormatting>
  <conditionalFormatting sqref="P204">
    <cfRule type="expression" dxfId="1034" priority="1036">
      <formula>MOD(ROW(),2)=0</formula>
    </cfRule>
  </conditionalFormatting>
  <conditionalFormatting sqref="F204">
    <cfRule type="expression" dxfId="1033" priority="1035">
      <formula>MOD(ROW(),2)=0</formula>
    </cfRule>
  </conditionalFormatting>
  <conditionalFormatting sqref="X204">
    <cfRule type="expression" dxfId="1032" priority="1034">
      <formula>MOD(ROW(),2)=0</formula>
    </cfRule>
  </conditionalFormatting>
  <conditionalFormatting sqref="A204">
    <cfRule type="expression" dxfId="1031" priority="1033">
      <formula>MOD(ROW(),2)=0</formula>
    </cfRule>
  </conditionalFormatting>
  <conditionalFormatting sqref="K204:L204">
    <cfRule type="expression" dxfId="1030" priority="1032">
      <formula>MOD(ROW(),2)=0</formula>
    </cfRule>
  </conditionalFormatting>
  <conditionalFormatting sqref="P206">
    <cfRule type="expression" dxfId="1029" priority="1030">
      <formula>MOD(ROW(),2)=0</formula>
    </cfRule>
  </conditionalFormatting>
  <conditionalFormatting sqref="F206">
    <cfRule type="expression" dxfId="1028" priority="1029">
      <formula>MOD(ROW(),2)=0</formula>
    </cfRule>
  </conditionalFormatting>
  <conditionalFormatting sqref="X206">
    <cfRule type="expression" dxfId="1027" priority="1028">
      <formula>MOD(ROW(),2)=0</formula>
    </cfRule>
  </conditionalFormatting>
  <conditionalFormatting sqref="A206">
    <cfRule type="expression" dxfId="1026" priority="1027">
      <formula>MOD(ROW(),2)=0</formula>
    </cfRule>
  </conditionalFormatting>
  <conditionalFormatting sqref="K206:L206">
    <cfRule type="expression" dxfId="1025" priority="1026">
      <formula>MOD(ROW(),2)=0</formula>
    </cfRule>
  </conditionalFormatting>
  <conditionalFormatting sqref="K206:L206">
    <cfRule type="expression" dxfId="1024" priority="1025">
      <formula>MOD(ROW(),2)=0</formula>
    </cfRule>
  </conditionalFormatting>
  <conditionalFormatting sqref="P210">
    <cfRule type="expression" dxfId="1023" priority="1024">
      <formula>MOD(ROW(),2)=0</formula>
    </cfRule>
  </conditionalFormatting>
  <conditionalFormatting sqref="F210">
    <cfRule type="expression" dxfId="1022" priority="1023">
      <formula>MOD(ROW(),2)=0</formula>
    </cfRule>
  </conditionalFormatting>
  <conditionalFormatting sqref="X210">
    <cfRule type="expression" dxfId="1021" priority="1022">
      <formula>MOD(ROW(),2)=0</formula>
    </cfRule>
  </conditionalFormatting>
  <conditionalFormatting sqref="K210:L210">
    <cfRule type="expression" dxfId="1020" priority="1021">
      <formula>MOD(ROW(),2)=0</formula>
    </cfRule>
  </conditionalFormatting>
  <conditionalFormatting sqref="P209">
    <cfRule type="expression" dxfId="1019" priority="1020">
      <formula>MOD(ROW(),2)=0</formula>
    </cfRule>
  </conditionalFormatting>
  <conditionalFormatting sqref="F209">
    <cfRule type="expression" dxfId="1018" priority="1019">
      <formula>MOD(ROW(),2)=0</formula>
    </cfRule>
  </conditionalFormatting>
  <conditionalFormatting sqref="X209">
    <cfRule type="expression" dxfId="1017" priority="1018">
      <formula>MOD(ROW(),2)=0</formula>
    </cfRule>
  </conditionalFormatting>
  <conditionalFormatting sqref="A209">
    <cfRule type="expression" dxfId="1016" priority="1017">
      <formula>MOD(ROW(),2)=0</formula>
    </cfRule>
  </conditionalFormatting>
  <conditionalFormatting sqref="K209:L209">
    <cfRule type="expression" dxfId="1015" priority="1016">
      <formula>MOD(ROW(),2)=0</formula>
    </cfRule>
  </conditionalFormatting>
  <conditionalFormatting sqref="K209:L209">
    <cfRule type="expression" dxfId="1014" priority="1015">
      <formula>MOD(ROW(),2)=0</formula>
    </cfRule>
  </conditionalFormatting>
  <conditionalFormatting sqref="P208">
    <cfRule type="expression" dxfId="1013" priority="1014">
      <formula>MOD(ROW(),2)=0</formula>
    </cfRule>
  </conditionalFormatting>
  <conditionalFormatting sqref="F208">
    <cfRule type="expression" dxfId="1012" priority="1013">
      <formula>MOD(ROW(),2)=0</formula>
    </cfRule>
  </conditionalFormatting>
  <conditionalFormatting sqref="X208">
    <cfRule type="expression" dxfId="1011" priority="1012">
      <formula>MOD(ROW(),2)=0</formula>
    </cfRule>
  </conditionalFormatting>
  <conditionalFormatting sqref="A208">
    <cfRule type="expression" dxfId="1010" priority="1011">
      <formula>MOD(ROW(),2)=0</formula>
    </cfRule>
  </conditionalFormatting>
  <conditionalFormatting sqref="P207">
    <cfRule type="expression" dxfId="1009" priority="1010">
      <formula>MOD(ROW(),2)=0</formula>
    </cfRule>
  </conditionalFormatting>
  <conditionalFormatting sqref="F207">
    <cfRule type="expression" dxfId="1008" priority="1009">
      <formula>MOD(ROW(),2)=0</formula>
    </cfRule>
  </conditionalFormatting>
  <conditionalFormatting sqref="X207">
    <cfRule type="expression" dxfId="1007" priority="1008">
      <formula>MOD(ROW(),2)=0</formula>
    </cfRule>
  </conditionalFormatting>
  <conditionalFormatting sqref="A207">
    <cfRule type="expression" dxfId="1006" priority="1007">
      <formula>MOD(ROW(),2)=0</formula>
    </cfRule>
  </conditionalFormatting>
  <conditionalFormatting sqref="K207:L207">
    <cfRule type="expression" dxfId="1005" priority="1006">
      <formula>MOD(ROW(),2)=0</formula>
    </cfRule>
  </conditionalFormatting>
  <conditionalFormatting sqref="K208:L208">
    <cfRule type="expression" dxfId="1004" priority="1005">
      <formula>MOD(ROW(),2)=0</formula>
    </cfRule>
  </conditionalFormatting>
  <conditionalFormatting sqref="K208:L208">
    <cfRule type="expression" dxfId="1003" priority="1004">
      <formula>MOD(ROW(),2)=0</formula>
    </cfRule>
  </conditionalFormatting>
  <conditionalFormatting sqref="Y204:Y226">
    <cfRule type="expression" dxfId="1002" priority="1003">
      <formula>MOD(ROW(),2)=0</formula>
    </cfRule>
  </conditionalFormatting>
  <conditionalFormatting sqref="A210">
    <cfRule type="expression" dxfId="1001" priority="1002">
      <formula>MOD(ROW(),2)=0</formula>
    </cfRule>
  </conditionalFormatting>
  <conditionalFormatting sqref="K212:L212">
    <cfRule type="expression" dxfId="1000" priority="1001">
      <formula>MOD(ROW(),2)=0</formula>
    </cfRule>
  </conditionalFormatting>
  <conditionalFormatting sqref="K212:L212">
    <cfRule type="expression" dxfId="999" priority="1000">
      <formula>MOD(ROW(),2)=0</formula>
    </cfRule>
  </conditionalFormatting>
  <conditionalFormatting sqref="P230">
    <cfRule type="expression" dxfId="998" priority="999">
      <formula>MOD(ROW(),2)=0</formula>
    </cfRule>
  </conditionalFormatting>
  <conditionalFormatting sqref="F230">
    <cfRule type="expression" dxfId="997" priority="998">
      <formula>MOD(ROW(),2)=0</formula>
    </cfRule>
  </conditionalFormatting>
  <conditionalFormatting sqref="X230">
    <cfRule type="expression" dxfId="996" priority="997">
      <formula>MOD(ROW(),2)=0</formula>
    </cfRule>
  </conditionalFormatting>
  <conditionalFormatting sqref="A230">
    <cfRule type="expression" dxfId="995" priority="996">
      <formula>MOD(ROW(),2)=0</formula>
    </cfRule>
  </conditionalFormatting>
  <conditionalFormatting sqref="K230:L230">
    <cfRule type="expression" dxfId="994" priority="995">
      <formula>MOD(ROW(),2)=0</formula>
    </cfRule>
  </conditionalFormatting>
  <conditionalFormatting sqref="P229">
    <cfRule type="expression" dxfId="993" priority="994">
      <formula>MOD(ROW(),2)=0</formula>
    </cfRule>
  </conditionalFormatting>
  <conditionalFormatting sqref="F229">
    <cfRule type="expression" dxfId="992" priority="993">
      <formula>MOD(ROW(),2)=0</formula>
    </cfRule>
  </conditionalFormatting>
  <conditionalFormatting sqref="X229">
    <cfRule type="expression" dxfId="991" priority="992">
      <formula>MOD(ROW(),2)=0</formula>
    </cfRule>
  </conditionalFormatting>
  <conditionalFormatting sqref="A229">
    <cfRule type="expression" dxfId="990" priority="991">
      <formula>MOD(ROW(),2)=0</formula>
    </cfRule>
  </conditionalFormatting>
  <conditionalFormatting sqref="K229:L229">
    <cfRule type="expression" dxfId="989" priority="990">
      <formula>MOD(ROW(),2)=0</formula>
    </cfRule>
  </conditionalFormatting>
  <conditionalFormatting sqref="P216">
    <cfRule type="expression" dxfId="988" priority="989">
      <formula>MOD(ROW(),2)=0</formula>
    </cfRule>
  </conditionalFormatting>
  <conditionalFormatting sqref="F216">
    <cfRule type="expression" dxfId="987" priority="988">
      <formula>MOD(ROW(),2)=0</formula>
    </cfRule>
  </conditionalFormatting>
  <conditionalFormatting sqref="X216">
    <cfRule type="expression" dxfId="986" priority="987">
      <formula>MOD(ROW(),2)=0</formula>
    </cfRule>
  </conditionalFormatting>
  <conditionalFormatting sqref="A216">
    <cfRule type="expression" dxfId="985" priority="986">
      <formula>MOD(ROW(),2)=0</formula>
    </cfRule>
  </conditionalFormatting>
  <conditionalFormatting sqref="K216:L216">
    <cfRule type="expression" dxfId="984" priority="985">
      <formula>MOD(ROW(),2)=0</formula>
    </cfRule>
  </conditionalFormatting>
  <conditionalFormatting sqref="P215">
    <cfRule type="expression" dxfId="983" priority="984">
      <formula>MOD(ROW(),2)=0</formula>
    </cfRule>
  </conditionalFormatting>
  <conditionalFormatting sqref="F215">
    <cfRule type="expression" dxfId="982" priority="983">
      <formula>MOD(ROW(),2)=0</formula>
    </cfRule>
  </conditionalFormatting>
  <conditionalFormatting sqref="X215">
    <cfRule type="expression" dxfId="981" priority="982">
      <formula>MOD(ROW(),2)=0</formula>
    </cfRule>
  </conditionalFormatting>
  <conditionalFormatting sqref="A215">
    <cfRule type="expression" dxfId="980" priority="981">
      <formula>MOD(ROW(),2)=0</formula>
    </cfRule>
  </conditionalFormatting>
  <conditionalFormatting sqref="K215:L215">
    <cfRule type="expression" dxfId="979" priority="980">
      <formula>MOD(ROW(),2)=0</formula>
    </cfRule>
  </conditionalFormatting>
  <conditionalFormatting sqref="P214">
    <cfRule type="expression" dxfId="978" priority="979">
      <formula>MOD(ROW(),2)=0</formula>
    </cfRule>
  </conditionalFormatting>
  <conditionalFormatting sqref="F214">
    <cfRule type="expression" dxfId="977" priority="978">
      <formula>MOD(ROW(),2)=0</formula>
    </cfRule>
  </conditionalFormatting>
  <conditionalFormatting sqref="X214">
    <cfRule type="expression" dxfId="976" priority="977">
      <formula>MOD(ROW(),2)=0</formula>
    </cfRule>
  </conditionalFormatting>
  <conditionalFormatting sqref="A214">
    <cfRule type="expression" dxfId="975" priority="976">
      <formula>MOD(ROW(),2)=0</formula>
    </cfRule>
  </conditionalFormatting>
  <conditionalFormatting sqref="K214:L214">
    <cfRule type="expression" dxfId="974" priority="975">
      <formula>MOD(ROW(),2)=0</formula>
    </cfRule>
  </conditionalFormatting>
  <conditionalFormatting sqref="P213">
    <cfRule type="expression" dxfId="973" priority="974">
      <formula>MOD(ROW(),2)=0</formula>
    </cfRule>
  </conditionalFormatting>
  <conditionalFormatting sqref="F213">
    <cfRule type="expression" dxfId="972" priority="973">
      <formula>MOD(ROW(),2)=0</formula>
    </cfRule>
  </conditionalFormatting>
  <conditionalFormatting sqref="X213">
    <cfRule type="expression" dxfId="971" priority="972">
      <formula>MOD(ROW(),2)=0</formula>
    </cfRule>
  </conditionalFormatting>
  <conditionalFormatting sqref="A213">
    <cfRule type="expression" dxfId="970" priority="971">
      <formula>MOD(ROW(),2)=0</formula>
    </cfRule>
  </conditionalFormatting>
  <conditionalFormatting sqref="K213:L213">
    <cfRule type="expression" dxfId="969" priority="970">
      <formula>MOD(ROW(),2)=0</formula>
    </cfRule>
  </conditionalFormatting>
  <conditionalFormatting sqref="P228">
    <cfRule type="expression" dxfId="968" priority="969">
      <formula>MOD(ROW(),2)=0</formula>
    </cfRule>
  </conditionalFormatting>
  <conditionalFormatting sqref="X228">
    <cfRule type="expression" dxfId="967" priority="968">
      <formula>MOD(ROW(),2)=0</formula>
    </cfRule>
  </conditionalFormatting>
  <conditionalFormatting sqref="K228:L228">
    <cfRule type="expression" dxfId="966" priority="967">
      <formula>MOD(ROW(),2)=0</formula>
    </cfRule>
  </conditionalFormatting>
  <conditionalFormatting sqref="P227">
    <cfRule type="expression" dxfId="965" priority="966">
      <formula>MOD(ROW(),2)=0</formula>
    </cfRule>
  </conditionalFormatting>
  <conditionalFormatting sqref="F227">
    <cfRule type="expression" dxfId="964" priority="965">
      <formula>MOD(ROW(),2)=0</formula>
    </cfRule>
  </conditionalFormatting>
  <conditionalFormatting sqref="X227">
    <cfRule type="expression" dxfId="963" priority="964">
      <formula>MOD(ROW(),2)=0</formula>
    </cfRule>
  </conditionalFormatting>
  <conditionalFormatting sqref="K227:L227">
    <cfRule type="expression" dxfId="962" priority="963">
      <formula>MOD(ROW(),2)=0</formula>
    </cfRule>
  </conditionalFormatting>
  <conditionalFormatting sqref="P226">
    <cfRule type="expression" dxfId="961" priority="962">
      <formula>MOD(ROW(),2)=0</formula>
    </cfRule>
  </conditionalFormatting>
  <conditionalFormatting sqref="F226">
    <cfRule type="expression" dxfId="960" priority="961">
      <formula>MOD(ROW(),2)=0</formula>
    </cfRule>
  </conditionalFormatting>
  <conditionalFormatting sqref="F224">
    <cfRule type="expression" dxfId="959" priority="954">
      <formula>MOD(ROW(),2)=0</formula>
    </cfRule>
  </conditionalFormatting>
  <conditionalFormatting sqref="A226">
    <cfRule type="expression" dxfId="958" priority="960">
      <formula>MOD(ROW(),2)=0</formula>
    </cfRule>
  </conditionalFormatting>
  <conditionalFormatting sqref="K226:L226">
    <cfRule type="expression" dxfId="957" priority="959">
      <formula>MOD(ROW(),2)=0</formula>
    </cfRule>
  </conditionalFormatting>
  <conditionalFormatting sqref="P225">
    <cfRule type="expression" dxfId="956" priority="958">
      <formula>MOD(ROW(),2)=0</formula>
    </cfRule>
  </conditionalFormatting>
  <conditionalFormatting sqref="A225">
    <cfRule type="expression" dxfId="955" priority="957">
      <formula>MOD(ROW(),2)=0</formula>
    </cfRule>
  </conditionalFormatting>
  <conditionalFormatting sqref="K225:L225">
    <cfRule type="expression" dxfId="954" priority="956">
      <formula>MOD(ROW(),2)=0</formula>
    </cfRule>
  </conditionalFormatting>
  <conditionalFormatting sqref="P224">
    <cfRule type="expression" dxfId="953" priority="955">
      <formula>MOD(ROW(),2)=0</formula>
    </cfRule>
  </conditionalFormatting>
  <conditionalFormatting sqref="A224">
    <cfRule type="expression" dxfId="952" priority="953">
      <formula>MOD(ROW(),2)=0</formula>
    </cfRule>
  </conditionalFormatting>
  <conditionalFormatting sqref="K224:L224">
    <cfRule type="expression" dxfId="951" priority="952">
      <formula>MOD(ROW(),2)=0</formula>
    </cfRule>
  </conditionalFormatting>
  <conditionalFormatting sqref="P223">
    <cfRule type="expression" dxfId="950" priority="951">
      <formula>MOD(ROW(),2)=0</formula>
    </cfRule>
  </conditionalFormatting>
  <conditionalFormatting sqref="F223">
    <cfRule type="expression" dxfId="949" priority="950">
      <formula>MOD(ROW(),2)=0</formula>
    </cfRule>
  </conditionalFormatting>
  <conditionalFormatting sqref="X223">
    <cfRule type="expression" dxfId="948" priority="949">
      <formula>MOD(ROW(),2)=0</formula>
    </cfRule>
  </conditionalFormatting>
  <conditionalFormatting sqref="K223:L223">
    <cfRule type="expression" dxfId="947" priority="948">
      <formula>MOD(ROW(),2)=0</formula>
    </cfRule>
  </conditionalFormatting>
  <conditionalFormatting sqref="P222">
    <cfRule type="expression" dxfId="946" priority="947">
      <formula>MOD(ROW(),2)=0</formula>
    </cfRule>
  </conditionalFormatting>
  <conditionalFormatting sqref="F222">
    <cfRule type="expression" dxfId="945" priority="946">
      <formula>MOD(ROW(),2)=0</formula>
    </cfRule>
  </conditionalFormatting>
  <conditionalFormatting sqref="X222">
    <cfRule type="expression" dxfId="944" priority="945">
      <formula>MOD(ROW(),2)=0</formula>
    </cfRule>
  </conditionalFormatting>
  <conditionalFormatting sqref="A222">
    <cfRule type="expression" dxfId="943" priority="944">
      <formula>MOD(ROW(),2)=0</formula>
    </cfRule>
  </conditionalFormatting>
  <conditionalFormatting sqref="K222">
    <cfRule type="expression" dxfId="942" priority="943">
      <formula>MOD(ROW(),2)=0</formula>
    </cfRule>
  </conditionalFormatting>
  <conditionalFormatting sqref="P221">
    <cfRule type="expression" dxfId="941" priority="942">
      <formula>MOD(ROW(),2)=0</formula>
    </cfRule>
  </conditionalFormatting>
  <conditionalFormatting sqref="F221">
    <cfRule type="expression" dxfId="940" priority="941">
      <formula>MOD(ROW(),2)=0</formula>
    </cfRule>
  </conditionalFormatting>
  <conditionalFormatting sqref="X221">
    <cfRule type="expression" dxfId="939" priority="940">
      <formula>MOD(ROW(),2)=0</formula>
    </cfRule>
  </conditionalFormatting>
  <conditionalFormatting sqref="A221">
    <cfRule type="expression" dxfId="938" priority="939">
      <formula>MOD(ROW(),2)=0</formula>
    </cfRule>
  </conditionalFormatting>
  <conditionalFormatting sqref="K221:L221 L222">
    <cfRule type="expression" dxfId="937" priority="938">
      <formula>MOD(ROW(),2)=0</formula>
    </cfRule>
  </conditionalFormatting>
  <conditionalFormatting sqref="P220">
    <cfRule type="expression" dxfId="936" priority="937">
      <formula>MOD(ROW(),2)=0</formula>
    </cfRule>
  </conditionalFormatting>
  <conditionalFormatting sqref="F220">
    <cfRule type="expression" dxfId="935" priority="936">
      <formula>MOD(ROW(),2)=0</formula>
    </cfRule>
  </conditionalFormatting>
  <conditionalFormatting sqref="X220">
    <cfRule type="expression" dxfId="934" priority="935">
      <formula>MOD(ROW(),2)=0</formula>
    </cfRule>
  </conditionalFormatting>
  <conditionalFormatting sqref="A220">
    <cfRule type="expression" dxfId="933" priority="934">
      <formula>MOD(ROW(),2)=0</formula>
    </cfRule>
  </conditionalFormatting>
  <conditionalFormatting sqref="K220:L220">
    <cfRule type="expression" dxfId="932" priority="933">
      <formula>MOD(ROW(),2)=0</formula>
    </cfRule>
  </conditionalFormatting>
  <conditionalFormatting sqref="P219">
    <cfRule type="expression" dxfId="931" priority="932">
      <formula>MOD(ROW(),2)=0</formula>
    </cfRule>
  </conditionalFormatting>
  <conditionalFormatting sqref="F219">
    <cfRule type="expression" dxfId="930" priority="931">
      <formula>MOD(ROW(),2)=0</formula>
    </cfRule>
  </conditionalFormatting>
  <conditionalFormatting sqref="X219">
    <cfRule type="expression" dxfId="929" priority="930">
      <formula>MOD(ROW(),2)=0</formula>
    </cfRule>
  </conditionalFormatting>
  <conditionalFormatting sqref="A219">
    <cfRule type="expression" dxfId="928" priority="929">
      <formula>MOD(ROW(),2)=0</formula>
    </cfRule>
  </conditionalFormatting>
  <conditionalFormatting sqref="K219:L219">
    <cfRule type="expression" dxfId="927" priority="928">
      <formula>MOD(ROW(),2)=0</formula>
    </cfRule>
  </conditionalFormatting>
  <conditionalFormatting sqref="P218">
    <cfRule type="expression" dxfId="926" priority="927">
      <formula>MOD(ROW(),2)=0</formula>
    </cfRule>
  </conditionalFormatting>
  <conditionalFormatting sqref="F218">
    <cfRule type="expression" dxfId="925" priority="926">
      <formula>MOD(ROW(),2)=0</formula>
    </cfRule>
  </conditionalFormatting>
  <conditionalFormatting sqref="X218">
    <cfRule type="expression" dxfId="924" priority="925">
      <formula>MOD(ROW(),2)=0</formula>
    </cfRule>
  </conditionalFormatting>
  <conditionalFormatting sqref="A218">
    <cfRule type="expression" dxfId="923" priority="924">
      <formula>MOD(ROW(),2)=0</formula>
    </cfRule>
  </conditionalFormatting>
  <conditionalFormatting sqref="K218:L218">
    <cfRule type="expression" dxfId="922" priority="923">
      <formula>MOD(ROW(),2)=0</formula>
    </cfRule>
  </conditionalFormatting>
  <conditionalFormatting sqref="P217">
    <cfRule type="expression" dxfId="921" priority="922">
      <formula>MOD(ROW(),2)=0</formula>
    </cfRule>
  </conditionalFormatting>
  <conditionalFormatting sqref="F217">
    <cfRule type="expression" dxfId="920" priority="921">
      <formula>MOD(ROW(),2)=0</formula>
    </cfRule>
  </conditionalFormatting>
  <conditionalFormatting sqref="X217">
    <cfRule type="expression" dxfId="919" priority="920">
      <formula>MOD(ROW(),2)=0</formula>
    </cfRule>
  </conditionalFormatting>
  <conditionalFormatting sqref="A217">
    <cfRule type="expression" dxfId="918" priority="919">
      <formula>MOD(ROW(),2)=0</formula>
    </cfRule>
  </conditionalFormatting>
  <conditionalFormatting sqref="K217:L217">
    <cfRule type="expression" dxfId="917" priority="918">
      <formula>MOD(ROW(),2)=0</formula>
    </cfRule>
  </conditionalFormatting>
  <conditionalFormatting sqref="A227:A228">
    <cfRule type="expression" dxfId="916" priority="917">
      <formula>MOD(ROW(),2)=0</formula>
    </cfRule>
  </conditionalFormatting>
  <conditionalFormatting sqref="P252">
    <cfRule type="expression" dxfId="915" priority="916">
      <formula>MOD(ROW(),2)=0</formula>
    </cfRule>
  </conditionalFormatting>
  <conditionalFormatting sqref="F252">
    <cfRule type="expression" dxfId="914" priority="915">
      <formula>MOD(ROW(),2)=0</formula>
    </cfRule>
  </conditionalFormatting>
  <conditionalFormatting sqref="A252">
    <cfRule type="expression" dxfId="913" priority="914">
      <formula>MOD(ROW(),2)=0</formula>
    </cfRule>
  </conditionalFormatting>
  <conditionalFormatting sqref="K252:L252">
    <cfRule type="expression" dxfId="912" priority="913">
      <formula>MOD(ROW(),2)=0</formula>
    </cfRule>
  </conditionalFormatting>
  <conditionalFormatting sqref="P247">
    <cfRule type="expression" dxfId="911" priority="912">
      <formula>MOD(ROW(),2)=0</formula>
    </cfRule>
  </conditionalFormatting>
  <conditionalFormatting sqref="F247">
    <cfRule type="expression" dxfId="910" priority="911">
      <formula>MOD(ROW(),2)=0</formula>
    </cfRule>
  </conditionalFormatting>
  <conditionalFormatting sqref="X247">
    <cfRule type="expression" dxfId="909" priority="910">
      <formula>MOD(ROW(),2)=0</formula>
    </cfRule>
  </conditionalFormatting>
  <conditionalFormatting sqref="A247">
    <cfRule type="expression" dxfId="908" priority="909">
      <formula>MOD(ROW(),2)=0</formula>
    </cfRule>
  </conditionalFormatting>
  <conditionalFormatting sqref="K247:L247">
    <cfRule type="expression" dxfId="907" priority="908">
      <formula>MOD(ROW(),2)=0</formula>
    </cfRule>
  </conditionalFormatting>
  <conditionalFormatting sqref="P245:P246">
    <cfRule type="expression" dxfId="906" priority="907">
      <formula>MOD(ROW(),2)=0</formula>
    </cfRule>
  </conditionalFormatting>
  <conditionalFormatting sqref="F245:F246">
    <cfRule type="expression" dxfId="905" priority="906">
      <formula>MOD(ROW(),2)=0</formula>
    </cfRule>
  </conditionalFormatting>
  <conditionalFormatting sqref="X245:X246">
    <cfRule type="expression" dxfId="904" priority="905">
      <formula>MOD(ROW(),2)=0</formula>
    </cfRule>
  </conditionalFormatting>
  <conditionalFormatting sqref="A245:A246">
    <cfRule type="expression" dxfId="903" priority="904">
      <formula>MOD(ROW(),2)=0</formula>
    </cfRule>
  </conditionalFormatting>
  <conditionalFormatting sqref="K245:L246">
    <cfRule type="expression" dxfId="902" priority="903">
      <formula>MOD(ROW(),2)=0</formula>
    </cfRule>
  </conditionalFormatting>
  <conditionalFormatting sqref="P244">
    <cfRule type="expression" dxfId="901" priority="902">
      <formula>MOD(ROW(),2)=0</formula>
    </cfRule>
  </conditionalFormatting>
  <conditionalFormatting sqref="A244">
    <cfRule type="expression" dxfId="900" priority="901">
      <formula>MOD(ROW(),2)=0</formula>
    </cfRule>
  </conditionalFormatting>
  <conditionalFormatting sqref="K244:L244">
    <cfRule type="expression" dxfId="899" priority="900">
      <formula>MOD(ROW(),2)=0</formula>
    </cfRule>
  </conditionalFormatting>
  <conditionalFormatting sqref="P243">
    <cfRule type="expression" dxfId="898" priority="899">
      <formula>MOD(ROW(),2)=0</formula>
    </cfRule>
  </conditionalFormatting>
  <conditionalFormatting sqref="F243">
    <cfRule type="expression" dxfId="897" priority="898">
      <formula>MOD(ROW(),2)=0</formula>
    </cfRule>
  </conditionalFormatting>
  <conditionalFormatting sqref="X243">
    <cfRule type="expression" dxfId="896" priority="897">
      <formula>MOD(ROW(),2)=0</formula>
    </cfRule>
  </conditionalFormatting>
  <conditionalFormatting sqref="A243">
    <cfRule type="expression" dxfId="895" priority="896">
      <formula>MOD(ROW(),2)=0</formula>
    </cfRule>
  </conditionalFormatting>
  <conditionalFormatting sqref="K243:L243">
    <cfRule type="expression" dxfId="894" priority="895">
      <formula>MOD(ROW(),2)=0</formula>
    </cfRule>
  </conditionalFormatting>
  <conditionalFormatting sqref="P237">
    <cfRule type="expression" dxfId="893" priority="894">
      <formula>MOD(ROW(),2)=0</formula>
    </cfRule>
  </conditionalFormatting>
  <conditionalFormatting sqref="F237">
    <cfRule type="expression" dxfId="892" priority="893">
      <formula>MOD(ROW(),2)=0</formula>
    </cfRule>
  </conditionalFormatting>
  <conditionalFormatting sqref="X237">
    <cfRule type="expression" dxfId="891" priority="892">
      <formula>MOD(ROW(),2)=0</formula>
    </cfRule>
  </conditionalFormatting>
  <conditionalFormatting sqref="A237">
    <cfRule type="expression" dxfId="890" priority="891">
      <formula>MOD(ROW(),2)=0</formula>
    </cfRule>
  </conditionalFormatting>
  <conditionalFormatting sqref="K237:L237">
    <cfRule type="expression" dxfId="889" priority="890">
      <formula>MOD(ROW(),2)=0</formula>
    </cfRule>
  </conditionalFormatting>
  <conditionalFormatting sqref="P236">
    <cfRule type="expression" dxfId="888" priority="889">
      <formula>MOD(ROW(),2)=0</formula>
    </cfRule>
  </conditionalFormatting>
  <conditionalFormatting sqref="F236">
    <cfRule type="expression" dxfId="887" priority="888">
      <formula>MOD(ROW(),2)=0</formula>
    </cfRule>
  </conditionalFormatting>
  <conditionalFormatting sqref="X236">
    <cfRule type="expression" dxfId="886" priority="887">
      <formula>MOD(ROW(),2)=0</formula>
    </cfRule>
  </conditionalFormatting>
  <conditionalFormatting sqref="A236">
    <cfRule type="expression" dxfId="885" priority="886">
      <formula>MOD(ROW(),2)=0</formula>
    </cfRule>
  </conditionalFormatting>
  <conditionalFormatting sqref="K236:L236">
    <cfRule type="expression" dxfId="884" priority="885">
      <formula>MOD(ROW(),2)=0</formula>
    </cfRule>
  </conditionalFormatting>
  <conditionalFormatting sqref="P235">
    <cfRule type="expression" dxfId="883" priority="884">
      <formula>MOD(ROW(),2)=0</formula>
    </cfRule>
  </conditionalFormatting>
  <conditionalFormatting sqref="F235">
    <cfRule type="expression" dxfId="882" priority="883">
      <formula>MOD(ROW(),2)=0</formula>
    </cfRule>
  </conditionalFormatting>
  <conditionalFormatting sqref="X235">
    <cfRule type="expression" dxfId="881" priority="882">
      <formula>MOD(ROW(),2)=0</formula>
    </cfRule>
  </conditionalFormatting>
  <conditionalFormatting sqref="A235">
    <cfRule type="expression" dxfId="880" priority="881">
      <formula>MOD(ROW(),2)=0</formula>
    </cfRule>
  </conditionalFormatting>
  <conditionalFormatting sqref="K235:L235">
    <cfRule type="expression" dxfId="879" priority="880">
      <formula>MOD(ROW(),2)=0</formula>
    </cfRule>
  </conditionalFormatting>
  <conditionalFormatting sqref="P234">
    <cfRule type="expression" dxfId="878" priority="879">
      <formula>MOD(ROW(),2)=0</formula>
    </cfRule>
  </conditionalFormatting>
  <conditionalFormatting sqref="F234">
    <cfRule type="expression" dxfId="877" priority="878">
      <formula>MOD(ROW(),2)=0</formula>
    </cfRule>
  </conditionalFormatting>
  <conditionalFormatting sqref="X234">
    <cfRule type="expression" dxfId="876" priority="877">
      <formula>MOD(ROW(),2)=0</formula>
    </cfRule>
  </conditionalFormatting>
  <conditionalFormatting sqref="A234">
    <cfRule type="expression" dxfId="875" priority="876">
      <formula>MOD(ROW(),2)=0</formula>
    </cfRule>
  </conditionalFormatting>
  <conditionalFormatting sqref="K234:L234">
    <cfRule type="expression" dxfId="874" priority="875">
      <formula>MOD(ROW(),2)=0</formula>
    </cfRule>
  </conditionalFormatting>
  <conditionalFormatting sqref="P232">
    <cfRule type="expression" dxfId="873" priority="874">
      <formula>MOD(ROW(),2)=0</formula>
    </cfRule>
  </conditionalFormatting>
  <conditionalFormatting sqref="X232">
    <cfRule type="expression" dxfId="872" priority="873">
      <formula>MOD(ROW(),2)=0</formula>
    </cfRule>
  </conditionalFormatting>
  <conditionalFormatting sqref="K232:L232">
    <cfRule type="expression" dxfId="871" priority="872">
      <formula>MOD(ROW(),2)=0</formula>
    </cfRule>
  </conditionalFormatting>
  <conditionalFormatting sqref="P231">
    <cfRule type="expression" dxfId="870" priority="871">
      <formula>MOD(ROW(),2)=0</formula>
    </cfRule>
  </conditionalFormatting>
  <conditionalFormatting sqref="F231">
    <cfRule type="expression" dxfId="869" priority="870">
      <formula>MOD(ROW(),2)=0</formula>
    </cfRule>
  </conditionalFormatting>
  <conditionalFormatting sqref="X231">
    <cfRule type="expression" dxfId="868" priority="869">
      <formula>MOD(ROW(),2)=0</formula>
    </cfRule>
  </conditionalFormatting>
  <conditionalFormatting sqref="A231">
    <cfRule type="expression" dxfId="867" priority="868">
      <formula>MOD(ROW(),2)=0</formula>
    </cfRule>
  </conditionalFormatting>
  <conditionalFormatting sqref="K231:L231">
    <cfRule type="expression" dxfId="866" priority="867">
      <formula>MOD(ROW(),2)=0</formula>
    </cfRule>
  </conditionalFormatting>
  <conditionalFormatting sqref="A223">
    <cfRule type="expression" dxfId="865" priority="866">
      <formula>MOD(ROW(),2)=0</formula>
    </cfRule>
  </conditionalFormatting>
  <conditionalFormatting sqref="F197">
    <cfRule type="expression" dxfId="864" priority="865">
      <formula>MOD(ROW(),2)=0</formula>
    </cfRule>
  </conditionalFormatting>
  <conditionalFormatting sqref="F165">
    <cfRule type="expression" dxfId="863" priority="864">
      <formula>MOD(ROW(),2)=0</formula>
    </cfRule>
  </conditionalFormatting>
  <conditionalFormatting sqref="P242">
    <cfRule type="expression" dxfId="862" priority="863">
      <formula>MOD(ROW(),2)=0</formula>
    </cfRule>
  </conditionalFormatting>
  <conditionalFormatting sqref="F242">
    <cfRule type="expression" dxfId="861" priority="862">
      <formula>MOD(ROW(),2)=0</formula>
    </cfRule>
  </conditionalFormatting>
  <conditionalFormatting sqref="X242">
    <cfRule type="expression" dxfId="860" priority="861">
      <formula>MOD(ROW(),2)=0</formula>
    </cfRule>
  </conditionalFormatting>
  <conditionalFormatting sqref="K242:L242">
    <cfRule type="expression" dxfId="859" priority="860">
      <formula>MOD(ROW(),2)=0</formula>
    </cfRule>
  </conditionalFormatting>
  <conditionalFormatting sqref="P241">
    <cfRule type="expression" dxfId="858" priority="859">
      <formula>MOD(ROW(),2)=0</formula>
    </cfRule>
  </conditionalFormatting>
  <conditionalFormatting sqref="F241">
    <cfRule type="expression" dxfId="857" priority="858">
      <formula>MOD(ROW(),2)=0</formula>
    </cfRule>
  </conditionalFormatting>
  <conditionalFormatting sqref="X241">
    <cfRule type="expression" dxfId="856" priority="857">
      <formula>MOD(ROW(),2)=0</formula>
    </cfRule>
  </conditionalFormatting>
  <conditionalFormatting sqref="A241:A242">
    <cfRule type="expression" dxfId="855" priority="856">
      <formula>MOD(ROW(),2)=0</formula>
    </cfRule>
  </conditionalFormatting>
  <conditionalFormatting sqref="K241:L241">
    <cfRule type="expression" dxfId="854" priority="855">
      <formula>MOD(ROW(),2)=0</formula>
    </cfRule>
  </conditionalFormatting>
  <conditionalFormatting sqref="P240">
    <cfRule type="expression" dxfId="853" priority="854">
      <formula>MOD(ROW(),2)=0</formula>
    </cfRule>
  </conditionalFormatting>
  <conditionalFormatting sqref="F240">
    <cfRule type="expression" dxfId="852" priority="853">
      <formula>MOD(ROW(),2)=0</formula>
    </cfRule>
  </conditionalFormatting>
  <conditionalFormatting sqref="X240">
    <cfRule type="expression" dxfId="851" priority="852">
      <formula>MOD(ROW(),2)=0</formula>
    </cfRule>
  </conditionalFormatting>
  <conditionalFormatting sqref="A240">
    <cfRule type="expression" dxfId="850" priority="851">
      <formula>MOD(ROW(),2)=0</formula>
    </cfRule>
  </conditionalFormatting>
  <conditionalFormatting sqref="K240:L240">
    <cfRule type="expression" dxfId="849" priority="850">
      <formula>MOD(ROW(),2)=0</formula>
    </cfRule>
  </conditionalFormatting>
  <conditionalFormatting sqref="P239">
    <cfRule type="expression" dxfId="848" priority="849">
      <formula>MOD(ROW(),2)=0</formula>
    </cfRule>
  </conditionalFormatting>
  <conditionalFormatting sqref="F239">
    <cfRule type="expression" dxfId="847" priority="848">
      <formula>MOD(ROW(),2)=0</formula>
    </cfRule>
  </conditionalFormatting>
  <conditionalFormatting sqref="X239">
    <cfRule type="expression" dxfId="846" priority="847">
      <formula>MOD(ROW(),2)=0</formula>
    </cfRule>
  </conditionalFormatting>
  <conditionalFormatting sqref="A239">
    <cfRule type="expression" dxfId="845" priority="846">
      <formula>MOD(ROW(),2)=0</formula>
    </cfRule>
  </conditionalFormatting>
  <conditionalFormatting sqref="K239:L239">
    <cfRule type="expression" dxfId="844" priority="845">
      <formula>MOD(ROW(),2)=0</formula>
    </cfRule>
  </conditionalFormatting>
  <conditionalFormatting sqref="P238">
    <cfRule type="expression" dxfId="843" priority="844">
      <formula>MOD(ROW(),2)=0</formula>
    </cfRule>
  </conditionalFormatting>
  <conditionalFormatting sqref="F238">
    <cfRule type="expression" dxfId="842" priority="843">
      <formula>MOD(ROW(),2)=0</formula>
    </cfRule>
  </conditionalFormatting>
  <conditionalFormatting sqref="X238">
    <cfRule type="expression" dxfId="841" priority="842">
      <formula>MOD(ROW(),2)=0</formula>
    </cfRule>
  </conditionalFormatting>
  <conditionalFormatting sqref="A238">
    <cfRule type="expression" dxfId="840" priority="841">
      <formula>MOD(ROW(),2)=0</formula>
    </cfRule>
  </conditionalFormatting>
  <conditionalFormatting sqref="K238:L238">
    <cfRule type="expression" dxfId="839" priority="840">
      <formula>MOD(ROW(),2)=0</formula>
    </cfRule>
  </conditionalFormatting>
  <conditionalFormatting sqref="P81 K81:L81 F81">
    <cfRule type="expression" dxfId="838" priority="839">
      <formula>MOD(ROW(),2)=0</formula>
    </cfRule>
  </conditionalFormatting>
  <conditionalFormatting sqref="Y81">
    <cfRule type="expression" dxfId="837" priority="838">
      <formula>MOD(ROW(),2)=0</formula>
    </cfRule>
  </conditionalFormatting>
  <conditionalFormatting sqref="K236:L236">
    <cfRule type="expression" dxfId="836" priority="837">
      <formula>MOD(ROW(),2)=0</formula>
    </cfRule>
  </conditionalFormatting>
  <conditionalFormatting sqref="K238:L238">
    <cfRule type="expression" dxfId="835" priority="836">
      <formula>MOD(ROW(),2)=0</formula>
    </cfRule>
  </conditionalFormatting>
  <conditionalFormatting sqref="K237:L237">
    <cfRule type="expression" dxfId="834" priority="835">
      <formula>MOD(ROW(),2)=0</formula>
    </cfRule>
  </conditionalFormatting>
  <conditionalFormatting sqref="A232:A233">
    <cfRule type="expression" dxfId="833" priority="834">
      <formula>MOD(ROW(),2)=0</formula>
    </cfRule>
  </conditionalFormatting>
  <conditionalFormatting sqref="F232">
    <cfRule type="expression" dxfId="832" priority="833">
      <formula>MOD(ROW(),2)=0</formula>
    </cfRule>
  </conditionalFormatting>
  <conditionalFormatting sqref="P251">
    <cfRule type="expression" dxfId="831" priority="832">
      <formula>MOD(ROW(),2)=0</formula>
    </cfRule>
  </conditionalFormatting>
  <conditionalFormatting sqref="F251">
    <cfRule type="expression" dxfId="830" priority="831">
      <formula>MOD(ROW(),2)=0</formula>
    </cfRule>
  </conditionalFormatting>
  <conditionalFormatting sqref="K251:L251">
    <cfRule type="expression" dxfId="829" priority="830">
      <formula>MOD(ROW(),2)=0</formula>
    </cfRule>
  </conditionalFormatting>
  <conditionalFormatting sqref="P249">
    <cfRule type="expression" dxfId="828" priority="829">
      <formula>MOD(ROW(),2)=0</formula>
    </cfRule>
  </conditionalFormatting>
  <conditionalFormatting sqref="F249">
    <cfRule type="expression" dxfId="827" priority="828">
      <formula>MOD(ROW(),2)=0</formula>
    </cfRule>
  </conditionalFormatting>
  <conditionalFormatting sqref="X249">
    <cfRule type="expression" dxfId="826" priority="827">
      <formula>MOD(ROW(),2)=0</formula>
    </cfRule>
  </conditionalFormatting>
  <conditionalFormatting sqref="A249">
    <cfRule type="expression" dxfId="825" priority="826">
      <formula>MOD(ROW(),2)=0</formula>
    </cfRule>
  </conditionalFormatting>
  <conditionalFormatting sqref="K249:L249">
    <cfRule type="expression" dxfId="824" priority="825">
      <formula>MOD(ROW(),2)=0</formula>
    </cfRule>
  </conditionalFormatting>
  <conditionalFormatting sqref="P248">
    <cfRule type="expression" dxfId="823" priority="824">
      <formula>MOD(ROW(),2)=0</formula>
    </cfRule>
  </conditionalFormatting>
  <conditionalFormatting sqref="F248">
    <cfRule type="expression" dxfId="822" priority="823">
      <formula>MOD(ROW(),2)=0</formula>
    </cfRule>
  </conditionalFormatting>
  <conditionalFormatting sqref="X248">
    <cfRule type="expression" dxfId="821" priority="822">
      <formula>MOD(ROW(),2)=0</formula>
    </cfRule>
  </conditionalFormatting>
  <conditionalFormatting sqref="A248">
    <cfRule type="expression" dxfId="820" priority="821">
      <formula>MOD(ROW(),2)=0</formula>
    </cfRule>
  </conditionalFormatting>
  <conditionalFormatting sqref="K248:L248">
    <cfRule type="expression" dxfId="819" priority="820">
      <formula>MOD(ROW(),2)=0</formula>
    </cfRule>
  </conditionalFormatting>
  <conditionalFormatting sqref="A251">
    <cfRule type="expression" dxfId="818" priority="819">
      <formula>MOD(ROW(),2)=0</formula>
    </cfRule>
  </conditionalFormatting>
  <conditionalFormatting sqref="P267">
    <cfRule type="expression" dxfId="817" priority="818">
      <formula>MOD(ROW(),2)=0</formula>
    </cfRule>
  </conditionalFormatting>
  <conditionalFormatting sqref="X267">
    <cfRule type="expression" dxfId="816" priority="817">
      <formula>MOD(ROW(),2)=0</formula>
    </cfRule>
  </conditionalFormatting>
  <conditionalFormatting sqref="A267">
    <cfRule type="expression" dxfId="815" priority="816">
      <formula>MOD(ROW(),2)=0</formula>
    </cfRule>
  </conditionalFormatting>
  <conditionalFormatting sqref="K267:L267">
    <cfRule type="expression" dxfId="814" priority="815">
      <formula>MOD(ROW(),2)=0</formula>
    </cfRule>
  </conditionalFormatting>
  <conditionalFormatting sqref="P265">
    <cfRule type="expression" dxfId="813" priority="814">
      <formula>MOD(ROW(),2)=0</formula>
    </cfRule>
  </conditionalFormatting>
  <conditionalFormatting sqref="F265">
    <cfRule type="expression" dxfId="812" priority="813">
      <formula>MOD(ROW(),2)=0</formula>
    </cfRule>
  </conditionalFormatting>
  <conditionalFormatting sqref="X265">
    <cfRule type="expression" dxfId="811" priority="812">
      <formula>MOD(ROW(),2)=0</formula>
    </cfRule>
  </conditionalFormatting>
  <conditionalFormatting sqref="A265">
    <cfRule type="expression" dxfId="810" priority="811">
      <formula>MOD(ROW(),2)=0</formula>
    </cfRule>
  </conditionalFormatting>
  <conditionalFormatting sqref="K265:L265">
    <cfRule type="expression" dxfId="809" priority="810">
      <formula>MOD(ROW(),2)=0</formula>
    </cfRule>
  </conditionalFormatting>
  <conditionalFormatting sqref="P264">
    <cfRule type="expression" dxfId="808" priority="809">
      <formula>MOD(ROW(),2)=0</formula>
    </cfRule>
  </conditionalFormatting>
  <conditionalFormatting sqref="F264">
    <cfRule type="expression" dxfId="807" priority="808">
      <formula>MOD(ROW(),2)=0</formula>
    </cfRule>
  </conditionalFormatting>
  <conditionalFormatting sqref="X264">
    <cfRule type="expression" dxfId="806" priority="807">
      <formula>MOD(ROW(),2)=0</formula>
    </cfRule>
  </conditionalFormatting>
  <conditionalFormatting sqref="A264">
    <cfRule type="expression" dxfId="805" priority="806">
      <formula>MOD(ROW(),2)=0</formula>
    </cfRule>
  </conditionalFormatting>
  <conditionalFormatting sqref="K264:L264">
    <cfRule type="expression" dxfId="804" priority="805">
      <formula>MOD(ROW(),2)=0</formula>
    </cfRule>
  </conditionalFormatting>
  <conditionalFormatting sqref="P263">
    <cfRule type="expression" dxfId="803" priority="804">
      <formula>MOD(ROW(),2)=0</formula>
    </cfRule>
  </conditionalFormatting>
  <conditionalFormatting sqref="F263">
    <cfRule type="expression" dxfId="802" priority="803">
      <formula>MOD(ROW(),2)=0</formula>
    </cfRule>
  </conditionalFormatting>
  <conditionalFormatting sqref="X263">
    <cfRule type="expression" dxfId="801" priority="802">
      <formula>MOD(ROW(),2)=0</formula>
    </cfRule>
  </conditionalFormatting>
  <conditionalFormatting sqref="A263">
    <cfRule type="expression" dxfId="800" priority="801">
      <formula>MOD(ROW(),2)=0</formula>
    </cfRule>
  </conditionalFormatting>
  <conditionalFormatting sqref="K263:L263">
    <cfRule type="expression" dxfId="799" priority="800">
      <formula>MOD(ROW(),2)=0</formula>
    </cfRule>
  </conditionalFormatting>
  <conditionalFormatting sqref="P262">
    <cfRule type="expression" dxfId="798" priority="799">
      <formula>MOD(ROW(),2)=0</formula>
    </cfRule>
  </conditionalFormatting>
  <conditionalFormatting sqref="X262">
    <cfRule type="expression" dxfId="797" priority="798">
      <formula>MOD(ROW(),2)=0</formula>
    </cfRule>
  </conditionalFormatting>
  <conditionalFormatting sqref="A262">
    <cfRule type="expression" dxfId="796" priority="797">
      <formula>MOD(ROW(),2)=0</formula>
    </cfRule>
  </conditionalFormatting>
  <conditionalFormatting sqref="K262:L262">
    <cfRule type="expression" dxfId="795" priority="796">
      <formula>MOD(ROW(),2)=0</formula>
    </cfRule>
  </conditionalFormatting>
  <conditionalFormatting sqref="P261">
    <cfRule type="expression" dxfId="794" priority="795">
      <formula>MOD(ROW(),2)=0</formula>
    </cfRule>
  </conditionalFormatting>
  <conditionalFormatting sqref="F261">
    <cfRule type="expression" dxfId="793" priority="794">
      <formula>MOD(ROW(),2)=0</formula>
    </cfRule>
  </conditionalFormatting>
  <conditionalFormatting sqref="X261">
    <cfRule type="expression" dxfId="792" priority="793">
      <formula>MOD(ROW(),2)=0</formula>
    </cfRule>
  </conditionalFormatting>
  <conditionalFormatting sqref="A261">
    <cfRule type="expression" dxfId="791" priority="792">
      <formula>MOD(ROW(),2)=0</formula>
    </cfRule>
  </conditionalFormatting>
  <conditionalFormatting sqref="K261:L261">
    <cfRule type="expression" dxfId="790" priority="791">
      <formula>MOD(ROW(),2)=0</formula>
    </cfRule>
  </conditionalFormatting>
  <conditionalFormatting sqref="P260">
    <cfRule type="expression" dxfId="789" priority="790">
      <formula>MOD(ROW(),2)=0</formula>
    </cfRule>
  </conditionalFormatting>
  <conditionalFormatting sqref="F260">
    <cfRule type="expression" dxfId="788" priority="789">
      <formula>MOD(ROW(),2)=0</formula>
    </cfRule>
  </conditionalFormatting>
  <conditionalFormatting sqref="X260">
    <cfRule type="expression" dxfId="787" priority="788">
      <formula>MOD(ROW(),2)=0</formula>
    </cfRule>
  </conditionalFormatting>
  <conditionalFormatting sqref="A260">
    <cfRule type="expression" dxfId="786" priority="787">
      <formula>MOD(ROW(),2)=0</formula>
    </cfRule>
  </conditionalFormatting>
  <conditionalFormatting sqref="K260:L260">
    <cfRule type="expression" dxfId="785" priority="786">
      <formula>MOD(ROW(),2)=0</formula>
    </cfRule>
  </conditionalFormatting>
  <conditionalFormatting sqref="P259">
    <cfRule type="expression" dxfId="784" priority="785">
      <formula>MOD(ROW(),2)=0</formula>
    </cfRule>
  </conditionalFormatting>
  <conditionalFormatting sqref="F259">
    <cfRule type="expression" dxfId="783" priority="784">
      <formula>MOD(ROW(),2)=0</formula>
    </cfRule>
  </conditionalFormatting>
  <conditionalFormatting sqref="X259">
    <cfRule type="expression" dxfId="782" priority="783">
      <formula>MOD(ROW(),2)=0</formula>
    </cfRule>
  </conditionalFormatting>
  <conditionalFormatting sqref="K259:L259">
    <cfRule type="expression" dxfId="781" priority="782">
      <formula>MOD(ROW(),2)=0</formula>
    </cfRule>
  </conditionalFormatting>
  <conditionalFormatting sqref="P258">
    <cfRule type="expression" dxfId="780" priority="781">
      <formula>MOD(ROW(),2)=0</formula>
    </cfRule>
  </conditionalFormatting>
  <conditionalFormatting sqref="F258">
    <cfRule type="expression" dxfId="779" priority="780">
      <formula>MOD(ROW(),2)=0</formula>
    </cfRule>
  </conditionalFormatting>
  <conditionalFormatting sqref="X258">
    <cfRule type="expression" dxfId="778" priority="779">
      <formula>MOD(ROW(),2)=0</formula>
    </cfRule>
  </conditionalFormatting>
  <conditionalFormatting sqref="A258">
    <cfRule type="expression" dxfId="777" priority="778">
      <formula>MOD(ROW(),2)=0</formula>
    </cfRule>
  </conditionalFormatting>
  <conditionalFormatting sqref="K258:L258">
    <cfRule type="expression" dxfId="776" priority="777">
      <formula>MOD(ROW(),2)=0</formula>
    </cfRule>
  </conditionalFormatting>
  <conditionalFormatting sqref="P257">
    <cfRule type="expression" dxfId="775" priority="776">
      <formula>MOD(ROW(),2)=0</formula>
    </cfRule>
  </conditionalFormatting>
  <conditionalFormatting sqref="F257">
    <cfRule type="expression" dxfId="774" priority="775">
      <formula>MOD(ROW(),2)=0</formula>
    </cfRule>
  </conditionalFormatting>
  <conditionalFormatting sqref="X257">
    <cfRule type="expression" dxfId="773" priority="774">
      <formula>MOD(ROW(),2)=0</formula>
    </cfRule>
  </conditionalFormatting>
  <conditionalFormatting sqref="K257:L257">
    <cfRule type="expression" dxfId="772" priority="773">
      <formula>MOD(ROW(),2)=0</formula>
    </cfRule>
  </conditionalFormatting>
  <conditionalFormatting sqref="P256">
    <cfRule type="expression" dxfId="771" priority="772">
      <formula>MOD(ROW(),2)=0</formula>
    </cfRule>
  </conditionalFormatting>
  <conditionalFormatting sqref="F256">
    <cfRule type="expression" dxfId="770" priority="771">
      <formula>MOD(ROW(),2)=0</formula>
    </cfRule>
  </conditionalFormatting>
  <conditionalFormatting sqref="X255">
    <cfRule type="expression" dxfId="769" priority="767">
      <formula>MOD(ROW(),2)=0</formula>
    </cfRule>
  </conditionalFormatting>
  <conditionalFormatting sqref="K256:L256">
    <cfRule type="expression" dxfId="768" priority="770">
      <formula>MOD(ROW(),2)=0</formula>
    </cfRule>
  </conditionalFormatting>
  <conditionalFormatting sqref="P255">
    <cfRule type="expression" dxfId="767" priority="769">
      <formula>MOD(ROW(),2)=0</formula>
    </cfRule>
  </conditionalFormatting>
  <conditionalFormatting sqref="F255">
    <cfRule type="expression" dxfId="766" priority="768">
      <formula>MOD(ROW(),2)=0</formula>
    </cfRule>
  </conditionalFormatting>
  <conditionalFormatting sqref="A255">
    <cfRule type="expression" dxfId="765" priority="766">
      <formula>MOD(ROW(),2)=0</formula>
    </cfRule>
  </conditionalFormatting>
  <conditionalFormatting sqref="K255:L255">
    <cfRule type="expression" dxfId="764" priority="765">
      <formula>MOD(ROW(),2)=0</formula>
    </cfRule>
  </conditionalFormatting>
  <conditionalFormatting sqref="P254">
    <cfRule type="expression" dxfId="763" priority="764">
      <formula>MOD(ROW(),2)=0</formula>
    </cfRule>
  </conditionalFormatting>
  <conditionalFormatting sqref="F254">
    <cfRule type="expression" dxfId="762" priority="763">
      <formula>MOD(ROW(),2)=0</formula>
    </cfRule>
  </conditionalFormatting>
  <conditionalFormatting sqref="K254:L254">
    <cfRule type="expression" dxfId="761" priority="762">
      <formula>MOD(ROW(),2)=0</formula>
    </cfRule>
  </conditionalFormatting>
  <conditionalFormatting sqref="P253">
    <cfRule type="expression" dxfId="760" priority="761">
      <formula>MOD(ROW(),2)=0</formula>
    </cfRule>
  </conditionalFormatting>
  <conditionalFormatting sqref="F253">
    <cfRule type="expression" dxfId="759" priority="760">
      <formula>MOD(ROW(),2)=0</formula>
    </cfRule>
  </conditionalFormatting>
  <conditionalFormatting sqref="X253">
    <cfRule type="expression" dxfId="758" priority="759">
      <formula>MOD(ROW(),2)=0</formula>
    </cfRule>
  </conditionalFormatting>
  <conditionalFormatting sqref="K253:L253">
    <cfRule type="expression" dxfId="757" priority="758">
      <formula>MOD(ROW(),2)=0</formula>
    </cfRule>
  </conditionalFormatting>
  <conditionalFormatting sqref="A253">
    <cfRule type="expression" dxfId="756" priority="757">
      <formula>MOD(ROW(),2)=0</formula>
    </cfRule>
  </conditionalFormatting>
  <conditionalFormatting sqref="A254">
    <cfRule type="expression" dxfId="755" priority="756">
      <formula>MOD(ROW(),2)=0</formula>
    </cfRule>
  </conditionalFormatting>
  <conditionalFormatting sqref="A256:A257">
    <cfRule type="expression" dxfId="754" priority="755">
      <formula>MOD(ROW(),2)=0</formula>
    </cfRule>
  </conditionalFormatting>
  <conditionalFormatting sqref="A259">
    <cfRule type="expression" dxfId="753" priority="754">
      <formula>MOD(ROW(),2)=0</formula>
    </cfRule>
  </conditionalFormatting>
  <conditionalFormatting sqref="P266">
    <cfRule type="expression" dxfId="752" priority="753">
      <formula>MOD(ROW(),2)=0</formula>
    </cfRule>
  </conditionalFormatting>
  <conditionalFormatting sqref="F266">
    <cfRule type="expression" dxfId="751" priority="752">
      <formula>MOD(ROW(),2)=0</formula>
    </cfRule>
  </conditionalFormatting>
  <conditionalFormatting sqref="X266">
    <cfRule type="expression" dxfId="750" priority="751">
      <formula>MOD(ROW(),2)=0</formula>
    </cfRule>
  </conditionalFormatting>
  <conditionalFormatting sqref="A266">
    <cfRule type="expression" dxfId="749" priority="750">
      <formula>MOD(ROW(),2)=0</formula>
    </cfRule>
  </conditionalFormatting>
  <conditionalFormatting sqref="K266:L266">
    <cfRule type="expression" dxfId="748" priority="749">
      <formula>MOD(ROW(),2)=0</formula>
    </cfRule>
  </conditionalFormatting>
  <conditionalFormatting sqref="P90 K90:L90 F90 A90">
    <cfRule type="expression" dxfId="747" priority="748">
      <formula>MOD(ROW(),2)=0</formula>
    </cfRule>
  </conditionalFormatting>
  <conditionalFormatting sqref="Y90">
    <cfRule type="expression" dxfId="746" priority="747">
      <formula>MOD(ROW(),2)=0</formula>
    </cfRule>
  </conditionalFormatting>
  <conditionalFormatting sqref="X90">
    <cfRule type="expression" dxfId="745" priority="746">
      <formula>MOD(ROW(),2)=0</formula>
    </cfRule>
  </conditionalFormatting>
  <conditionalFormatting sqref="P269">
    <cfRule type="expression" dxfId="744" priority="745">
      <formula>MOD(ROW(),2)=0</formula>
    </cfRule>
  </conditionalFormatting>
  <conditionalFormatting sqref="F269">
    <cfRule type="expression" dxfId="743" priority="744">
      <formula>MOD(ROW(),2)=0</formula>
    </cfRule>
  </conditionalFormatting>
  <conditionalFormatting sqref="X269">
    <cfRule type="expression" dxfId="742" priority="743">
      <formula>MOD(ROW(),2)=0</formula>
    </cfRule>
  </conditionalFormatting>
  <conditionalFormatting sqref="K269:L269">
    <cfRule type="expression" dxfId="741" priority="742">
      <formula>MOD(ROW(),2)=0</formula>
    </cfRule>
  </conditionalFormatting>
  <conditionalFormatting sqref="P268">
    <cfRule type="expression" dxfId="740" priority="741">
      <formula>MOD(ROW(),2)=0</formula>
    </cfRule>
  </conditionalFormatting>
  <conditionalFormatting sqref="F268">
    <cfRule type="expression" dxfId="739" priority="740">
      <formula>MOD(ROW(),2)=0</formula>
    </cfRule>
  </conditionalFormatting>
  <conditionalFormatting sqref="X268">
    <cfRule type="expression" dxfId="738" priority="739">
      <formula>MOD(ROW(),2)=0</formula>
    </cfRule>
  </conditionalFormatting>
  <conditionalFormatting sqref="K268:L268">
    <cfRule type="expression" dxfId="737" priority="738">
      <formula>MOD(ROW(),2)=0</formula>
    </cfRule>
  </conditionalFormatting>
  <conditionalFormatting sqref="P271">
    <cfRule type="expression" dxfId="736" priority="737">
      <formula>MOD(ROW(),2)=0</formula>
    </cfRule>
  </conditionalFormatting>
  <conditionalFormatting sqref="F271">
    <cfRule type="expression" dxfId="735" priority="736">
      <formula>MOD(ROW(),2)=0</formula>
    </cfRule>
  </conditionalFormatting>
  <conditionalFormatting sqref="X271">
    <cfRule type="expression" dxfId="734" priority="735">
      <formula>MOD(ROW(),2)=0</formula>
    </cfRule>
  </conditionalFormatting>
  <conditionalFormatting sqref="A271">
    <cfRule type="expression" dxfId="733" priority="734">
      <formula>MOD(ROW(),2)=0</formula>
    </cfRule>
  </conditionalFormatting>
  <conditionalFormatting sqref="K271:L271">
    <cfRule type="expression" dxfId="732" priority="733">
      <formula>MOD(ROW(),2)=0</formula>
    </cfRule>
  </conditionalFormatting>
  <conditionalFormatting sqref="P270">
    <cfRule type="expression" dxfId="731" priority="732">
      <formula>MOD(ROW(),2)=0</formula>
    </cfRule>
  </conditionalFormatting>
  <conditionalFormatting sqref="F270">
    <cfRule type="expression" dxfId="730" priority="731">
      <formula>MOD(ROW(),2)=0</formula>
    </cfRule>
  </conditionalFormatting>
  <conditionalFormatting sqref="X270">
    <cfRule type="expression" dxfId="729" priority="730">
      <formula>MOD(ROW(),2)=0</formula>
    </cfRule>
  </conditionalFormatting>
  <conditionalFormatting sqref="A270">
    <cfRule type="expression" dxfId="728" priority="729">
      <formula>MOD(ROW(),2)=0</formula>
    </cfRule>
  </conditionalFormatting>
  <conditionalFormatting sqref="K270:L270">
    <cfRule type="expression" dxfId="727" priority="728">
      <formula>MOD(ROW(),2)=0</formula>
    </cfRule>
  </conditionalFormatting>
  <conditionalFormatting sqref="F267">
    <cfRule type="expression" dxfId="726" priority="727">
      <formula>MOD(ROW(),2)=0</formula>
    </cfRule>
  </conditionalFormatting>
  <conditionalFormatting sqref="P185">
    <cfRule type="expression" dxfId="725" priority="726">
      <formula>MOD(ROW(),2)=0</formula>
    </cfRule>
  </conditionalFormatting>
  <conditionalFormatting sqref="X185">
    <cfRule type="expression" dxfId="724" priority="725">
      <formula>MOD(ROW(),2)=0</formula>
    </cfRule>
  </conditionalFormatting>
  <conditionalFormatting sqref="A185">
    <cfRule type="expression" dxfId="723" priority="724">
      <formula>MOD(ROW(),2)=0</formula>
    </cfRule>
  </conditionalFormatting>
  <conditionalFormatting sqref="K185:L185">
    <cfRule type="expression" dxfId="722" priority="723">
      <formula>MOD(ROW(),2)=0</formula>
    </cfRule>
  </conditionalFormatting>
  <conditionalFormatting sqref="F185">
    <cfRule type="expression" dxfId="721" priority="722">
      <formula>MOD(ROW(),2)=0</formula>
    </cfRule>
  </conditionalFormatting>
  <conditionalFormatting sqref="P55 K55:L55 F55">
    <cfRule type="expression" dxfId="720" priority="721">
      <formula>MOD(ROW(),2)=0</formula>
    </cfRule>
  </conditionalFormatting>
  <conditionalFormatting sqref="Y55">
    <cfRule type="expression" dxfId="719" priority="720">
      <formula>MOD(ROW(),2)=0</formula>
    </cfRule>
  </conditionalFormatting>
  <conditionalFormatting sqref="P233">
    <cfRule type="expression" dxfId="718" priority="719">
      <formula>MOD(ROW(),2)=0</formula>
    </cfRule>
  </conditionalFormatting>
  <conditionalFormatting sqref="F233">
    <cfRule type="expression" dxfId="717" priority="718">
      <formula>MOD(ROW(),2)=0</formula>
    </cfRule>
  </conditionalFormatting>
  <conditionalFormatting sqref="X233">
    <cfRule type="expression" dxfId="716" priority="717">
      <formula>MOD(ROW(),2)=0</formula>
    </cfRule>
  </conditionalFormatting>
  <conditionalFormatting sqref="K233:L233">
    <cfRule type="expression" dxfId="715" priority="716">
      <formula>MOD(ROW(),2)=0</formula>
    </cfRule>
  </conditionalFormatting>
  <conditionalFormatting sqref="K233:L233">
    <cfRule type="expression" dxfId="714" priority="715">
      <formula>MOD(ROW(),2)=0</formula>
    </cfRule>
  </conditionalFormatting>
  <conditionalFormatting sqref="F262">
    <cfRule type="expression" dxfId="713" priority="714">
      <formula>MOD(ROW(),2)=0</formula>
    </cfRule>
  </conditionalFormatting>
  <conditionalFormatting sqref="A268">
    <cfRule type="expression" dxfId="712" priority="713">
      <formula>MOD(ROW(),2)=0</formula>
    </cfRule>
  </conditionalFormatting>
  <conditionalFormatting sqref="A269">
    <cfRule type="expression" dxfId="711" priority="712">
      <formula>MOD(ROW(),2)=0</formula>
    </cfRule>
  </conditionalFormatting>
  <conditionalFormatting sqref="P24 K24:L24">
    <cfRule type="expression" dxfId="710" priority="711">
      <formula>MOD(ROW(),2)=0</formula>
    </cfRule>
  </conditionalFormatting>
  <conditionalFormatting sqref="Y24">
    <cfRule type="expression" dxfId="709" priority="710">
      <formula>MOD(ROW(),2)=0</formula>
    </cfRule>
  </conditionalFormatting>
  <conditionalFormatting sqref="P312:P313">
    <cfRule type="expression" dxfId="708" priority="709">
      <formula>MOD(ROW(),2)=0</formula>
    </cfRule>
  </conditionalFormatting>
  <conditionalFormatting sqref="F312:F313">
    <cfRule type="expression" dxfId="707" priority="708">
      <formula>MOD(ROW(),2)=0</formula>
    </cfRule>
  </conditionalFormatting>
  <conditionalFormatting sqref="X312:X313">
    <cfRule type="expression" dxfId="706" priority="707">
      <formula>MOD(ROW(),2)=0</formula>
    </cfRule>
  </conditionalFormatting>
  <conditionalFormatting sqref="K312:L313">
    <cfRule type="expression" dxfId="705" priority="706">
      <formula>MOD(ROW(),2)=0</formula>
    </cfRule>
  </conditionalFormatting>
  <conditionalFormatting sqref="P278">
    <cfRule type="expression" dxfId="704" priority="705">
      <formula>MOD(ROW(),2)=0</formula>
    </cfRule>
  </conditionalFormatting>
  <conditionalFormatting sqref="F278">
    <cfRule type="expression" dxfId="703" priority="704">
      <formula>MOD(ROW(),2)=0</formula>
    </cfRule>
  </conditionalFormatting>
  <conditionalFormatting sqref="X278">
    <cfRule type="expression" dxfId="702" priority="703">
      <formula>MOD(ROW(),2)=0</formula>
    </cfRule>
  </conditionalFormatting>
  <conditionalFormatting sqref="A278">
    <cfRule type="expression" dxfId="701" priority="702">
      <formula>MOD(ROW(),2)=0</formula>
    </cfRule>
  </conditionalFormatting>
  <conditionalFormatting sqref="K278:L278">
    <cfRule type="expression" dxfId="700" priority="701">
      <formula>MOD(ROW(),2)=0</formula>
    </cfRule>
  </conditionalFormatting>
  <conditionalFormatting sqref="P277">
    <cfRule type="expression" dxfId="699" priority="700">
      <formula>MOD(ROW(),2)=0</formula>
    </cfRule>
  </conditionalFormatting>
  <conditionalFormatting sqref="F277">
    <cfRule type="expression" dxfId="698" priority="699">
      <formula>MOD(ROW(),2)=0</formula>
    </cfRule>
  </conditionalFormatting>
  <conditionalFormatting sqref="X277">
    <cfRule type="expression" dxfId="697" priority="698">
      <formula>MOD(ROW(),2)=0</formula>
    </cfRule>
  </conditionalFormatting>
  <conditionalFormatting sqref="A277">
    <cfRule type="expression" dxfId="696" priority="697">
      <formula>MOD(ROW(),2)=0</formula>
    </cfRule>
  </conditionalFormatting>
  <conditionalFormatting sqref="K277:L277">
    <cfRule type="expression" dxfId="695" priority="696">
      <formula>MOD(ROW(),2)=0</formula>
    </cfRule>
  </conditionalFormatting>
  <conditionalFormatting sqref="P276">
    <cfRule type="expression" dxfId="694" priority="695">
      <formula>MOD(ROW(),2)=0</formula>
    </cfRule>
  </conditionalFormatting>
  <conditionalFormatting sqref="F276">
    <cfRule type="expression" dxfId="693" priority="694">
      <formula>MOD(ROW(),2)=0</formula>
    </cfRule>
  </conditionalFormatting>
  <conditionalFormatting sqref="X276">
    <cfRule type="expression" dxfId="692" priority="693">
      <formula>MOD(ROW(),2)=0</formula>
    </cfRule>
  </conditionalFormatting>
  <conditionalFormatting sqref="A276">
    <cfRule type="expression" dxfId="691" priority="692">
      <formula>MOD(ROW(),2)=0</formula>
    </cfRule>
  </conditionalFormatting>
  <conditionalFormatting sqref="K276:L276">
    <cfRule type="expression" dxfId="690" priority="691">
      <formula>MOD(ROW(),2)=0</formula>
    </cfRule>
  </conditionalFormatting>
  <conditionalFormatting sqref="P275">
    <cfRule type="expression" dxfId="689" priority="690">
      <formula>MOD(ROW(),2)=0</formula>
    </cfRule>
  </conditionalFormatting>
  <conditionalFormatting sqref="F275">
    <cfRule type="expression" dxfId="688" priority="689">
      <formula>MOD(ROW(),2)=0</formula>
    </cfRule>
  </conditionalFormatting>
  <conditionalFormatting sqref="X275">
    <cfRule type="expression" dxfId="687" priority="688">
      <formula>MOD(ROW(),2)=0</formula>
    </cfRule>
  </conditionalFormatting>
  <conditionalFormatting sqref="A275">
    <cfRule type="expression" dxfId="686" priority="687">
      <formula>MOD(ROW(),2)=0</formula>
    </cfRule>
  </conditionalFormatting>
  <conditionalFormatting sqref="K275:L275">
    <cfRule type="expression" dxfId="685" priority="686">
      <formula>MOD(ROW(),2)=0</formula>
    </cfRule>
  </conditionalFormatting>
  <conditionalFormatting sqref="P274">
    <cfRule type="expression" dxfId="684" priority="685">
      <formula>MOD(ROW(),2)=0</formula>
    </cfRule>
  </conditionalFormatting>
  <conditionalFormatting sqref="F274">
    <cfRule type="expression" dxfId="683" priority="684">
      <formula>MOD(ROW(),2)=0</formula>
    </cfRule>
  </conditionalFormatting>
  <conditionalFormatting sqref="X274">
    <cfRule type="expression" dxfId="682" priority="683">
      <formula>MOD(ROW(),2)=0</formula>
    </cfRule>
  </conditionalFormatting>
  <conditionalFormatting sqref="K274:L274">
    <cfRule type="expression" dxfId="681" priority="682">
      <formula>MOD(ROW(),2)=0</formula>
    </cfRule>
  </conditionalFormatting>
  <conditionalFormatting sqref="P273">
    <cfRule type="expression" dxfId="680" priority="681">
      <formula>MOD(ROW(),2)=0</formula>
    </cfRule>
  </conditionalFormatting>
  <conditionalFormatting sqref="F273">
    <cfRule type="expression" dxfId="679" priority="680">
      <formula>MOD(ROW(),2)=0</formula>
    </cfRule>
  </conditionalFormatting>
  <conditionalFormatting sqref="X273">
    <cfRule type="expression" dxfId="678" priority="679">
      <formula>MOD(ROW(),2)=0</formula>
    </cfRule>
  </conditionalFormatting>
  <conditionalFormatting sqref="A273">
    <cfRule type="expression" dxfId="677" priority="678">
      <formula>MOD(ROW(),2)=0</formula>
    </cfRule>
  </conditionalFormatting>
  <conditionalFormatting sqref="K273:L273">
    <cfRule type="expression" dxfId="676" priority="677">
      <formula>MOD(ROW(),2)=0</formula>
    </cfRule>
  </conditionalFormatting>
  <conditionalFormatting sqref="P329">
    <cfRule type="expression" dxfId="675" priority="669">
      <formula>MOD(ROW(),2)=0</formula>
    </cfRule>
  </conditionalFormatting>
  <conditionalFormatting sqref="P20 K20:L20">
    <cfRule type="expression" dxfId="674" priority="676">
      <formula>MOD(ROW(),2)=0</formula>
    </cfRule>
  </conditionalFormatting>
  <conditionalFormatting sqref="X20">
    <cfRule type="expression" dxfId="673" priority="675">
      <formula>MOD(ROW(),2)=0</formula>
    </cfRule>
  </conditionalFormatting>
  <conditionalFormatting sqref="K117:L117 P117">
    <cfRule type="expression" dxfId="672" priority="674">
      <formula>MOD(ROW(),2)=0</formula>
    </cfRule>
  </conditionalFormatting>
  <conditionalFormatting sqref="F117">
    <cfRule type="expression" dxfId="671" priority="673">
      <formula>MOD(ROW(),2)=0</formula>
    </cfRule>
  </conditionalFormatting>
  <conditionalFormatting sqref="X117">
    <cfRule type="expression" dxfId="670" priority="672">
      <formula>MOD(ROW(),2)=0</formula>
    </cfRule>
  </conditionalFormatting>
  <conditionalFormatting sqref="K298:L298">
    <cfRule type="expression" dxfId="669" priority="662">
      <formula>MOD(ROW(),2)=0</formula>
    </cfRule>
  </conditionalFormatting>
  <conditionalFormatting sqref="Y273:Y281 Y283:Y298">
    <cfRule type="expression" dxfId="668" priority="671">
      <formula>MOD(ROW(),2)=0</formula>
    </cfRule>
  </conditionalFormatting>
  <conditionalFormatting sqref="A274">
    <cfRule type="expression" dxfId="667" priority="670">
      <formula>MOD(ROW(),2)=0</formula>
    </cfRule>
  </conditionalFormatting>
  <conditionalFormatting sqref="F329">
    <cfRule type="expression" dxfId="666" priority="668">
      <formula>MOD(ROW(),2)=0</formula>
    </cfRule>
  </conditionalFormatting>
  <conditionalFormatting sqref="X329">
    <cfRule type="expression" dxfId="665" priority="667">
      <formula>MOD(ROW(),2)=0</formula>
    </cfRule>
  </conditionalFormatting>
  <conditionalFormatting sqref="K329:L329">
    <cfRule type="expression" dxfId="664" priority="666">
      <formula>MOD(ROW(),2)=0</formula>
    </cfRule>
  </conditionalFormatting>
  <conditionalFormatting sqref="P283">
    <cfRule type="expression" dxfId="663" priority="661">
      <formula>MOD(ROW(),2)=0</formula>
    </cfRule>
  </conditionalFormatting>
  <conditionalFormatting sqref="P298">
    <cfRule type="expression" dxfId="662" priority="665">
      <formula>MOD(ROW(),2)=0</formula>
    </cfRule>
  </conditionalFormatting>
  <conditionalFormatting sqref="F298">
    <cfRule type="expression" dxfId="661" priority="664">
      <formula>MOD(ROW(),2)=0</formula>
    </cfRule>
  </conditionalFormatting>
  <conditionalFormatting sqref="X298">
    <cfRule type="expression" dxfId="660" priority="663">
      <formula>MOD(ROW(),2)=0</formula>
    </cfRule>
  </conditionalFormatting>
  <conditionalFormatting sqref="F284">
    <cfRule type="expression" dxfId="659" priority="655">
      <formula>MOD(ROW(),2)=0</formula>
    </cfRule>
  </conditionalFormatting>
  <conditionalFormatting sqref="F283">
    <cfRule type="expression" dxfId="658" priority="660">
      <formula>MOD(ROW(),2)=0</formula>
    </cfRule>
  </conditionalFormatting>
  <conditionalFormatting sqref="X283">
    <cfRule type="expression" dxfId="657" priority="659">
      <formula>MOD(ROW(),2)=0</formula>
    </cfRule>
  </conditionalFormatting>
  <conditionalFormatting sqref="A283">
    <cfRule type="expression" dxfId="656" priority="658">
      <formula>MOD(ROW(),2)=0</formula>
    </cfRule>
  </conditionalFormatting>
  <conditionalFormatting sqref="K283:L283">
    <cfRule type="expression" dxfId="655" priority="657">
      <formula>MOD(ROW(),2)=0</formula>
    </cfRule>
  </conditionalFormatting>
  <conditionalFormatting sqref="P284">
    <cfRule type="expression" dxfId="654" priority="656">
      <formula>MOD(ROW(),2)=0</formula>
    </cfRule>
  </conditionalFormatting>
  <conditionalFormatting sqref="X284">
    <cfRule type="expression" dxfId="653" priority="654">
      <formula>MOD(ROW(),2)=0</formula>
    </cfRule>
  </conditionalFormatting>
  <conditionalFormatting sqref="A284:A285">
    <cfRule type="expression" dxfId="652" priority="653">
      <formula>MOD(ROW(),2)=0</formula>
    </cfRule>
  </conditionalFormatting>
  <conditionalFormatting sqref="K284:L284">
    <cfRule type="expression" dxfId="651" priority="652">
      <formula>MOD(ROW(),2)=0</formula>
    </cfRule>
  </conditionalFormatting>
  <conditionalFormatting sqref="K281:L281">
    <cfRule type="expression" dxfId="650" priority="647">
      <formula>MOD(ROW(),2)=0</formula>
    </cfRule>
  </conditionalFormatting>
  <conditionalFormatting sqref="P281">
    <cfRule type="expression" dxfId="649" priority="651">
      <formula>MOD(ROW(),2)=0</formula>
    </cfRule>
  </conditionalFormatting>
  <conditionalFormatting sqref="F281">
    <cfRule type="expression" dxfId="648" priority="650">
      <formula>MOD(ROW(),2)=0</formula>
    </cfRule>
  </conditionalFormatting>
  <conditionalFormatting sqref="X281">
    <cfRule type="expression" dxfId="647" priority="649">
      <formula>MOD(ROW(),2)=0</formula>
    </cfRule>
  </conditionalFormatting>
  <conditionalFormatting sqref="A281">
    <cfRule type="expression" dxfId="646" priority="648">
      <formula>MOD(ROW(),2)=0</formula>
    </cfRule>
  </conditionalFormatting>
  <conditionalFormatting sqref="P279">
    <cfRule type="expression" dxfId="645" priority="646">
      <formula>MOD(ROW(),2)=0</formula>
    </cfRule>
  </conditionalFormatting>
  <conditionalFormatting sqref="F279">
    <cfRule type="expression" dxfId="644" priority="645">
      <formula>MOD(ROW(),2)=0</formula>
    </cfRule>
  </conditionalFormatting>
  <conditionalFormatting sqref="X279">
    <cfRule type="expression" dxfId="643" priority="644">
      <formula>MOD(ROW(),2)=0</formula>
    </cfRule>
  </conditionalFormatting>
  <conditionalFormatting sqref="A279">
    <cfRule type="expression" dxfId="642" priority="643">
      <formula>MOD(ROW(),2)=0</formula>
    </cfRule>
  </conditionalFormatting>
  <conditionalFormatting sqref="K279:L279">
    <cfRule type="expression" dxfId="641" priority="642">
      <formula>MOD(ROW(),2)=0</formula>
    </cfRule>
  </conditionalFormatting>
  <conditionalFormatting sqref="P280">
    <cfRule type="expression" dxfId="640" priority="641">
      <formula>MOD(ROW(),2)=0</formula>
    </cfRule>
  </conditionalFormatting>
  <conditionalFormatting sqref="F280">
    <cfRule type="expression" dxfId="639" priority="640">
      <formula>MOD(ROW(),2)=0</formula>
    </cfRule>
  </conditionalFormatting>
  <conditionalFormatting sqref="X280">
    <cfRule type="expression" dxfId="638" priority="639">
      <formula>MOD(ROW(),2)=0</formula>
    </cfRule>
  </conditionalFormatting>
  <conditionalFormatting sqref="A280">
    <cfRule type="expression" dxfId="637" priority="638">
      <formula>MOD(ROW(),2)=0</formula>
    </cfRule>
  </conditionalFormatting>
  <conditionalFormatting sqref="K280:L280">
    <cfRule type="expression" dxfId="636" priority="637">
      <formula>MOD(ROW(),2)=0</formula>
    </cfRule>
  </conditionalFormatting>
  <conditionalFormatting sqref="K142:L142 P142">
    <cfRule type="expression" dxfId="635" priority="636">
      <formula>MOD(ROW(),2)=0</formula>
    </cfRule>
  </conditionalFormatting>
  <conditionalFormatting sqref="F142">
    <cfRule type="expression" dxfId="634" priority="635">
      <formula>MOD(ROW(),2)=0</formula>
    </cfRule>
  </conditionalFormatting>
  <conditionalFormatting sqref="X142">
    <cfRule type="expression" dxfId="633" priority="634">
      <formula>MOD(ROW(),2)=0</formula>
    </cfRule>
  </conditionalFormatting>
  <conditionalFormatting sqref="A142">
    <cfRule type="expression" dxfId="632" priority="633">
      <formula>MOD(ROW(),2)=0</formula>
    </cfRule>
  </conditionalFormatting>
  <conditionalFormatting sqref="P296">
    <cfRule type="expression" dxfId="631" priority="632">
      <formula>MOD(ROW(),2)=0</formula>
    </cfRule>
  </conditionalFormatting>
  <conditionalFormatting sqref="F296">
    <cfRule type="expression" dxfId="630" priority="631">
      <formula>MOD(ROW(),2)=0</formula>
    </cfRule>
  </conditionalFormatting>
  <conditionalFormatting sqref="X296">
    <cfRule type="expression" dxfId="629" priority="630">
      <formula>MOD(ROW(),2)=0</formula>
    </cfRule>
  </conditionalFormatting>
  <conditionalFormatting sqref="A296">
    <cfRule type="expression" dxfId="628" priority="629">
      <formula>MOD(ROW(),2)=0</formula>
    </cfRule>
  </conditionalFormatting>
  <conditionalFormatting sqref="K296:L296">
    <cfRule type="expression" dxfId="627" priority="628">
      <formula>MOD(ROW(),2)=0</formula>
    </cfRule>
  </conditionalFormatting>
  <conditionalFormatting sqref="P297">
    <cfRule type="expression" dxfId="626" priority="627">
      <formula>MOD(ROW(),2)=0</formula>
    </cfRule>
  </conditionalFormatting>
  <conditionalFormatting sqref="K291:L291">
    <cfRule type="expression" dxfId="625" priority="618">
      <formula>MOD(ROW(),2)=0</formula>
    </cfRule>
  </conditionalFormatting>
  <conditionalFormatting sqref="F297">
    <cfRule type="expression" dxfId="624" priority="626">
      <formula>MOD(ROW(),2)=0</formula>
    </cfRule>
  </conditionalFormatting>
  <conditionalFormatting sqref="X297">
    <cfRule type="expression" dxfId="623" priority="625">
      <formula>MOD(ROW(),2)=0</formula>
    </cfRule>
  </conditionalFormatting>
  <conditionalFormatting sqref="A297">
    <cfRule type="expression" dxfId="622" priority="624">
      <formula>MOD(ROW(),2)=0</formula>
    </cfRule>
  </conditionalFormatting>
  <conditionalFormatting sqref="K297:L297">
    <cfRule type="expression" dxfId="621" priority="623">
      <formula>MOD(ROW(),2)=0</formula>
    </cfRule>
  </conditionalFormatting>
  <conditionalFormatting sqref="P291">
    <cfRule type="expression" dxfId="620" priority="622">
      <formula>MOD(ROW(),2)=0</formula>
    </cfRule>
  </conditionalFormatting>
  <conditionalFormatting sqref="F291">
    <cfRule type="expression" dxfId="619" priority="621">
      <formula>MOD(ROW(),2)=0</formula>
    </cfRule>
  </conditionalFormatting>
  <conditionalFormatting sqref="X291">
    <cfRule type="expression" dxfId="618" priority="620">
      <formula>MOD(ROW(),2)=0</formula>
    </cfRule>
  </conditionalFormatting>
  <conditionalFormatting sqref="A291">
    <cfRule type="expression" dxfId="617" priority="619">
      <formula>MOD(ROW(),2)=0</formula>
    </cfRule>
  </conditionalFormatting>
  <conditionalFormatting sqref="P289">
    <cfRule type="expression" dxfId="616" priority="617">
      <formula>MOD(ROW(),2)=0</formula>
    </cfRule>
  </conditionalFormatting>
  <conditionalFormatting sqref="F289">
    <cfRule type="expression" dxfId="615" priority="616">
      <formula>MOD(ROW(),2)=0</formula>
    </cfRule>
  </conditionalFormatting>
  <conditionalFormatting sqref="X289">
    <cfRule type="expression" dxfId="614" priority="615">
      <formula>MOD(ROW(),2)=0</formula>
    </cfRule>
  </conditionalFormatting>
  <conditionalFormatting sqref="K289:L289">
    <cfRule type="expression" dxfId="613" priority="614">
      <formula>MOD(ROW(),2)=0</formula>
    </cfRule>
  </conditionalFormatting>
  <conditionalFormatting sqref="P290">
    <cfRule type="expression" dxfId="612" priority="613">
      <formula>MOD(ROW(),2)=0</formula>
    </cfRule>
  </conditionalFormatting>
  <conditionalFormatting sqref="K288:L288">
    <cfRule type="expression" dxfId="611" priority="604">
      <formula>MOD(ROW(),2)=0</formula>
    </cfRule>
  </conditionalFormatting>
  <conditionalFormatting sqref="F290">
    <cfRule type="expression" dxfId="610" priority="612">
      <formula>MOD(ROW(),2)=0</formula>
    </cfRule>
  </conditionalFormatting>
  <conditionalFormatting sqref="X290">
    <cfRule type="expression" dxfId="609" priority="611">
      <formula>MOD(ROW(),2)=0</formula>
    </cfRule>
  </conditionalFormatting>
  <conditionalFormatting sqref="A290">
    <cfRule type="expression" dxfId="608" priority="610">
      <formula>MOD(ROW(),2)=0</formula>
    </cfRule>
  </conditionalFormatting>
  <conditionalFormatting sqref="K290:L290">
    <cfRule type="expression" dxfId="607" priority="609">
      <formula>MOD(ROW(),2)=0</formula>
    </cfRule>
  </conditionalFormatting>
  <conditionalFormatting sqref="P288">
    <cfRule type="expression" dxfId="606" priority="608">
      <formula>MOD(ROW(),2)=0</formula>
    </cfRule>
  </conditionalFormatting>
  <conditionalFormatting sqref="F288">
    <cfRule type="expression" dxfId="605" priority="607">
      <formula>MOD(ROW(),2)=0</formula>
    </cfRule>
  </conditionalFormatting>
  <conditionalFormatting sqref="X288">
    <cfRule type="expression" dxfId="604" priority="606">
      <formula>MOD(ROW(),2)=0</formula>
    </cfRule>
  </conditionalFormatting>
  <conditionalFormatting sqref="A288">
    <cfRule type="expression" dxfId="603" priority="605">
      <formula>MOD(ROW(),2)=0</formula>
    </cfRule>
  </conditionalFormatting>
  <conditionalFormatting sqref="P286">
    <cfRule type="expression" dxfId="602" priority="603">
      <formula>MOD(ROW(),2)=0</formula>
    </cfRule>
  </conditionalFormatting>
  <conditionalFormatting sqref="F286">
    <cfRule type="expression" dxfId="601" priority="602">
      <formula>MOD(ROW(),2)=0</formula>
    </cfRule>
  </conditionalFormatting>
  <conditionalFormatting sqref="X286">
    <cfRule type="expression" dxfId="600" priority="601">
      <formula>MOD(ROW(),2)=0</formula>
    </cfRule>
  </conditionalFormatting>
  <conditionalFormatting sqref="A286">
    <cfRule type="expression" dxfId="599" priority="600">
      <formula>MOD(ROW(),2)=0</formula>
    </cfRule>
  </conditionalFormatting>
  <conditionalFormatting sqref="K286:L286">
    <cfRule type="expression" dxfId="598" priority="599">
      <formula>MOD(ROW(),2)=0</formula>
    </cfRule>
  </conditionalFormatting>
  <conditionalFormatting sqref="P287">
    <cfRule type="expression" dxfId="597" priority="598">
      <formula>MOD(ROW(),2)=0</formula>
    </cfRule>
  </conditionalFormatting>
  <conditionalFormatting sqref="K285:L285">
    <cfRule type="expression" dxfId="596" priority="590">
      <formula>MOD(ROW(),2)=0</formula>
    </cfRule>
  </conditionalFormatting>
  <conditionalFormatting sqref="F287">
    <cfRule type="expression" dxfId="595" priority="597">
      <formula>MOD(ROW(),2)=0</formula>
    </cfRule>
  </conditionalFormatting>
  <conditionalFormatting sqref="X287">
    <cfRule type="expression" dxfId="594" priority="596">
      <formula>MOD(ROW(),2)=0</formula>
    </cfRule>
  </conditionalFormatting>
  <conditionalFormatting sqref="A287">
    <cfRule type="expression" dxfId="593" priority="595">
      <formula>MOD(ROW(),2)=0</formula>
    </cfRule>
  </conditionalFormatting>
  <conditionalFormatting sqref="K287:L287">
    <cfRule type="expression" dxfId="592" priority="594">
      <formula>MOD(ROW(),2)=0</formula>
    </cfRule>
  </conditionalFormatting>
  <conditionalFormatting sqref="P285">
    <cfRule type="expression" dxfId="591" priority="593">
      <formula>MOD(ROW(),2)=0</formula>
    </cfRule>
  </conditionalFormatting>
  <conditionalFormatting sqref="F285">
    <cfRule type="expression" dxfId="590" priority="592">
      <formula>MOD(ROW(),2)=0</formula>
    </cfRule>
  </conditionalFormatting>
  <conditionalFormatting sqref="X285">
    <cfRule type="expression" dxfId="589" priority="591">
      <formula>MOD(ROW(),2)=0</formula>
    </cfRule>
  </conditionalFormatting>
  <conditionalFormatting sqref="A289">
    <cfRule type="expression" dxfId="588" priority="589">
      <formula>MOD(ROW(),2)=0</formula>
    </cfRule>
  </conditionalFormatting>
  <conditionalFormatting sqref="P295">
    <cfRule type="expression" dxfId="587" priority="588">
      <formula>MOD(ROW(),2)=0</formula>
    </cfRule>
  </conditionalFormatting>
  <conditionalFormatting sqref="F295">
    <cfRule type="expression" dxfId="586" priority="587">
      <formula>MOD(ROW(),2)=0</formula>
    </cfRule>
  </conditionalFormatting>
  <conditionalFormatting sqref="X295">
    <cfRule type="expression" dxfId="585" priority="586">
      <formula>MOD(ROW(),2)=0</formula>
    </cfRule>
  </conditionalFormatting>
  <conditionalFormatting sqref="A295">
    <cfRule type="expression" dxfId="584" priority="585">
      <formula>MOD(ROW(),2)=0</formula>
    </cfRule>
  </conditionalFormatting>
  <conditionalFormatting sqref="K295:L295">
    <cfRule type="expression" dxfId="583" priority="584">
      <formula>MOD(ROW(),2)=0</formula>
    </cfRule>
  </conditionalFormatting>
  <conditionalFormatting sqref="K294:L294">
    <cfRule type="expression" dxfId="582" priority="579">
      <formula>MOD(ROW(),2)=0</formula>
    </cfRule>
  </conditionalFormatting>
  <conditionalFormatting sqref="P294">
    <cfRule type="expression" dxfId="581" priority="583">
      <formula>MOD(ROW(),2)=0</formula>
    </cfRule>
  </conditionalFormatting>
  <conditionalFormatting sqref="F294">
    <cfRule type="expression" dxfId="580" priority="582">
      <formula>MOD(ROW(),2)=0</formula>
    </cfRule>
  </conditionalFormatting>
  <conditionalFormatting sqref="X294">
    <cfRule type="expression" dxfId="579" priority="581">
      <formula>MOD(ROW(),2)=0</formula>
    </cfRule>
  </conditionalFormatting>
  <conditionalFormatting sqref="A294">
    <cfRule type="expression" dxfId="578" priority="580">
      <formula>MOD(ROW(),2)=0</formula>
    </cfRule>
  </conditionalFormatting>
  <conditionalFormatting sqref="P292">
    <cfRule type="expression" dxfId="577" priority="578">
      <formula>MOD(ROW(),2)=0</formula>
    </cfRule>
  </conditionalFormatting>
  <conditionalFormatting sqref="F292">
    <cfRule type="expression" dxfId="576" priority="577">
      <formula>MOD(ROW(),2)=0</formula>
    </cfRule>
  </conditionalFormatting>
  <conditionalFormatting sqref="X292">
    <cfRule type="expression" dxfId="575" priority="576">
      <formula>MOD(ROW(),2)=0</formula>
    </cfRule>
  </conditionalFormatting>
  <conditionalFormatting sqref="A292">
    <cfRule type="expression" dxfId="574" priority="575">
      <formula>MOD(ROW(),2)=0</formula>
    </cfRule>
  </conditionalFormatting>
  <conditionalFormatting sqref="K292:L292">
    <cfRule type="expression" dxfId="573" priority="574">
      <formula>MOD(ROW(),2)=0</formula>
    </cfRule>
  </conditionalFormatting>
  <conditionalFormatting sqref="P293">
    <cfRule type="expression" dxfId="572" priority="573">
      <formula>MOD(ROW(),2)=0</formula>
    </cfRule>
  </conditionalFormatting>
  <conditionalFormatting sqref="F293">
    <cfRule type="expression" dxfId="571" priority="572">
      <formula>MOD(ROW(),2)=0</formula>
    </cfRule>
  </conditionalFormatting>
  <conditionalFormatting sqref="X293">
    <cfRule type="expression" dxfId="570" priority="571">
      <formula>MOD(ROW(),2)=0</formula>
    </cfRule>
  </conditionalFormatting>
  <conditionalFormatting sqref="A293">
    <cfRule type="expression" dxfId="569" priority="570">
      <formula>MOD(ROW(),2)=0</formula>
    </cfRule>
  </conditionalFormatting>
  <conditionalFormatting sqref="K293:L293">
    <cfRule type="expression" dxfId="568" priority="569">
      <formula>MOD(ROW(),2)=0</formula>
    </cfRule>
  </conditionalFormatting>
  <conditionalFormatting sqref="A298">
    <cfRule type="expression" dxfId="567" priority="568">
      <formula>MOD(ROW(),2)=0</formula>
    </cfRule>
  </conditionalFormatting>
  <conditionalFormatting sqref="P310">
    <cfRule type="expression" dxfId="566" priority="567">
      <formula>MOD(ROW(),2)=0</formula>
    </cfRule>
  </conditionalFormatting>
  <conditionalFormatting sqref="F310">
    <cfRule type="expression" dxfId="565" priority="566">
      <formula>MOD(ROW(),2)=0</formula>
    </cfRule>
  </conditionalFormatting>
  <conditionalFormatting sqref="X310">
    <cfRule type="expression" dxfId="564" priority="565">
      <formula>MOD(ROW(),2)=0</formula>
    </cfRule>
  </conditionalFormatting>
  <conditionalFormatting sqref="K310:L310">
    <cfRule type="expression" dxfId="563" priority="564">
      <formula>MOD(ROW(),2)=0</formula>
    </cfRule>
  </conditionalFormatting>
  <conditionalFormatting sqref="P311">
    <cfRule type="expression" dxfId="562" priority="563">
      <formula>MOD(ROW(),2)=0</formula>
    </cfRule>
  </conditionalFormatting>
  <conditionalFormatting sqref="F311">
    <cfRule type="expression" dxfId="561" priority="562">
      <formula>MOD(ROW(),2)=0</formula>
    </cfRule>
  </conditionalFormatting>
  <conditionalFormatting sqref="X311">
    <cfRule type="expression" dxfId="560" priority="561">
      <formula>MOD(ROW(),2)=0</formula>
    </cfRule>
  </conditionalFormatting>
  <conditionalFormatting sqref="K311:L311">
    <cfRule type="expression" dxfId="559" priority="560">
      <formula>MOD(ROW(),2)=0</formula>
    </cfRule>
  </conditionalFormatting>
  <conditionalFormatting sqref="P308">
    <cfRule type="expression" dxfId="558" priority="559">
      <formula>MOD(ROW(),2)=0</formula>
    </cfRule>
  </conditionalFormatting>
  <conditionalFormatting sqref="F308">
    <cfRule type="expression" dxfId="557" priority="558">
      <formula>MOD(ROW(),2)=0</formula>
    </cfRule>
  </conditionalFormatting>
  <conditionalFormatting sqref="X308">
    <cfRule type="expression" dxfId="556" priority="557">
      <formula>MOD(ROW(),2)=0</formula>
    </cfRule>
  </conditionalFormatting>
  <conditionalFormatting sqref="K308:L308">
    <cfRule type="expression" dxfId="555" priority="556">
      <formula>MOD(ROW(),2)=0</formula>
    </cfRule>
  </conditionalFormatting>
  <conditionalFormatting sqref="P309">
    <cfRule type="expression" dxfId="554" priority="555">
      <formula>MOD(ROW(),2)=0</formula>
    </cfRule>
  </conditionalFormatting>
  <conditionalFormatting sqref="F309">
    <cfRule type="expression" dxfId="553" priority="554">
      <formula>MOD(ROW(),2)=0</formula>
    </cfRule>
  </conditionalFormatting>
  <conditionalFormatting sqref="X309">
    <cfRule type="expression" dxfId="552" priority="553">
      <formula>MOD(ROW(),2)=0</formula>
    </cfRule>
  </conditionalFormatting>
  <conditionalFormatting sqref="K309:L309">
    <cfRule type="expression" dxfId="551" priority="552">
      <formula>MOD(ROW(),2)=0</formula>
    </cfRule>
  </conditionalFormatting>
  <conditionalFormatting sqref="P299">
    <cfRule type="expression" dxfId="550" priority="551">
      <formula>MOD(ROW(),2)=0</formula>
    </cfRule>
  </conditionalFormatting>
  <conditionalFormatting sqref="F299">
    <cfRule type="expression" dxfId="549" priority="550">
      <formula>MOD(ROW(),2)=0</formula>
    </cfRule>
  </conditionalFormatting>
  <conditionalFormatting sqref="X299">
    <cfRule type="expression" dxfId="548" priority="549">
      <formula>MOD(ROW(),2)=0</formula>
    </cfRule>
  </conditionalFormatting>
  <conditionalFormatting sqref="A299:A300">
    <cfRule type="expression" dxfId="547" priority="548">
      <formula>MOD(ROW(),2)=0</formula>
    </cfRule>
  </conditionalFormatting>
  <conditionalFormatting sqref="K299:L299">
    <cfRule type="expression" dxfId="546" priority="547">
      <formula>MOD(ROW(),2)=0</formula>
    </cfRule>
  </conditionalFormatting>
  <conditionalFormatting sqref="P307">
    <cfRule type="expression" dxfId="545" priority="546">
      <formula>MOD(ROW(),2)=0</formula>
    </cfRule>
  </conditionalFormatting>
  <conditionalFormatting sqref="F307">
    <cfRule type="expression" dxfId="544" priority="545">
      <formula>MOD(ROW(),2)=0</formula>
    </cfRule>
  </conditionalFormatting>
  <conditionalFormatting sqref="K307:L307">
    <cfRule type="expression" dxfId="543" priority="544">
      <formula>MOD(ROW(),2)=0</formula>
    </cfRule>
  </conditionalFormatting>
  <conditionalFormatting sqref="P272">
    <cfRule type="expression" dxfId="542" priority="543">
      <formula>MOD(ROW(),2)=0</formula>
    </cfRule>
  </conditionalFormatting>
  <conditionalFormatting sqref="F272">
    <cfRule type="expression" dxfId="541" priority="542">
      <formula>MOD(ROW(),2)=0</formula>
    </cfRule>
  </conditionalFormatting>
  <conditionalFormatting sqref="X272">
    <cfRule type="expression" dxfId="540" priority="541">
      <formula>MOD(ROW(),2)=0</formula>
    </cfRule>
  </conditionalFormatting>
  <conditionalFormatting sqref="K272:L272">
    <cfRule type="expression" dxfId="539" priority="540">
      <formula>MOD(ROW(),2)=0</formula>
    </cfRule>
  </conditionalFormatting>
  <conditionalFormatting sqref="A272">
    <cfRule type="expression" dxfId="538" priority="539">
      <formula>MOD(ROW(),2)=0</formula>
    </cfRule>
  </conditionalFormatting>
  <conditionalFormatting sqref="F306">
    <cfRule type="expression" dxfId="537" priority="537">
      <formula>MOD(ROW(),2)=0</formula>
    </cfRule>
  </conditionalFormatting>
  <conditionalFormatting sqref="P306">
    <cfRule type="expression" dxfId="536" priority="538">
      <formula>MOD(ROW(),2)=0</formula>
    </cfRule>
  </conditionalFormatting>
  <conditionalFormatting sqref="X305">
    <cfRule type="expression" dxfId="535" priority="528">
      <formula>MOD(ROW(),2)=0</formula>
    </cfRule>
  </conditionalFormatting>
  <conditionalFormatting sqref="X306">
    <cfRule type="expression" dxfId="534" priority="536">
      <formula>MOD(ROW(),2)=0</formula>
    </cfRule>
  </conditionalFormatting>
  <conditionalFormatting sqref="K306:L306">
    <cfRule type="expression" dxfId="533" priority="535">
      <formula>MOD(ROW(),2)=0</formula>
    </cfRule>
  </conditionalFormatting>
  <conditionalFormatting sqref="P304">
    <cfRule type="expression" dxfId="532" priority="534">
      <formula>MOD(ROW(),2)=0</formula>
    </cfRule>
  </conditionalFormatting>
  <conditionalFormatting sqref="F304">
    <cfRule type="expression" dxfId="531" priority="533">
      <formula>MOD(ROW(),2)=0</formula>
    </cfRule>
  </conditionalFormatting>
  <conditionalFormatting sqref="X304">
    <cfRule type="expression" dxfId="530" priority="532">
      <formula>MOD(ROW(),2)=0</formula>
    </cfRule>
  </conditionalFormatting>
  <conditionalFormatting sqref="K304:L304">
    <cfRule type="expression" dxfId="529" priority="531">
      <formula>MOD(ROW(),2)=0</formula>
    </cfRule>
  </conditionalFormatting>
  <conditionalFormatting sqref="P305">
    <cfRule type="expression" dxfId="528" priority="530">
      <formula>MOD(ROW(),2)=0</formula>
    </cfRule>
  </conditionalFormatting>
  <conditionalFormatting sqref="F305">
    <cfRule type="expression" dxfId="527" priority="529">
      <formula>MOD(ROW(),2)=0</formula>
    </cfRule>
  </conditionalFormatting>
  <conditionalFormatting sqref="K305:L305">
    <cfRule type="expression" dxfId="526" priority="527">
      <formula>MOD(ROW(),2)=0</formula>
    </cfRule>
  </conditionalFormatting>
  <conditionalFormatting sqref="P301">
    <cfRule type="expression" dxfId="525" priority="526">
      <formula>MOD(ROW(),2)=0</formula>
    </cfRule>
  </conditionalFormatting>
  <conditionalFormatting sqref="F301">
    <cfRule type="expression" dxfId="524" priority="525">
      <formula>MOD(ROW(),2)=0</formula>
    </cfRule>
  </conditionalFormatting>
  <conditionalFormatting sqref="X301">
    <cfRule type="expression" dxfId="523" priority="524">
      <formula>MOD(ROW(),2)=0</formula>
    </cfRule>
  </conditionalFormatting>
  <conditionalFormatting sqref="A301:A308">
    <cfRule type="expression" dxfId="522" priority="523">
      <formula>MOD(ROW(),2)=0</formula>
    </cfRule>
  </conditionalFormatting>
  <conditionalFormatting sqref="K328:L328">
    <cfRule type="expression" dxfId="521" priority="513">
      <formula>MOD(ROW(),2)=0</formula>
    </cfRule>
  </conditionalFormatting>
  <conditionalFormatting sqref="P302:P303">
    <cfRule type="expression" dxfId="520" priority="522">
      <formula>MOD(ROW(),2)=0</formula>
    </cfRule>
  </conditionalFormatting>
  <conditionalFormatting sqref="F302:F303">
    <cfRule type="expression" dxfId="519" priority="521">
      <formula>MOD(ROW(),2)=0</formula>
    </cfRule>
  </conditionalFormatting>
  <conditionalFormatting sqref="X302:X303">
    <cfRule type="expression" dxfId="518" priority="520">
      <formula>MOD(ROW(),2)=0</formula>
    </cfRule>
  </conditionalFormatting>
  <conditionalFormatting sqref="K302:L303">
    <cfRule type="expression" dxfId="517" priority="519">
      <formula>MOD(ROW(),2)=0</formula>
    </cfRule>
  </conditionalFormatting>
  <conditionalFormatting sqref="Y299:Y300">
    <cfRule type="expression" dxfId="516" priority="518">
      <formula>MOD(ROW(),2)=0</formula>
    </cfRule>
  </conditionalFormatting>
  <conditionalFormatting sqref="K301:L301">
    <cfRule type="expression" dxfId="515" priority="517">
      <formula>MOD(ROW(),2)=0</formula>
    </cfRule>
  </conditionalFormatting>
  <conditionalFormatting sqref="P328">
    <cfRule type="expression" dxfId="514" priority="516">
      <formula>MOD(ROW(),2)=0</formula>
    </cfRule>
  </conditionalFormatting>
  <conditionalFormatting sqref="F328">
    <cfRule type="expression" dxfId="513" priority="515">
      <formula>MOD(ROW(),2)=0</formula>
    </cfRule>
  </conditionalFormatting>
  <conditionalFormatting sqref="A328:A331">
    <cfRule type="expression" dxfId="512" priority="514">
      <formula>MOD(ROW(),2)=0</formula>
    </cfRule>
  </conditionalFormatting>
  <conditionalFormatting sqref="K324:L324">
    <cfRule type="expression" dxfId="511" priority="500">
      <formula>MOD(ROW(),2)=0</formula>
    </cfRule>
  </conditionalFormatting>
  <conditionalFormatting sqref="P327">
    <cfRule type="expression" dxfId="510" priority="512">
      <formula>MOD(ROW(),2)=0</formula>
    </cfRule>
  </conditionalFormatting>
  <conditionalFormatting sqref="K327:L327">
    <cfRule type="expression" dxfId="509" priority="511">
      <formula>MOD(ROW(),2)=0</formula>
    </cfRule>
  </conditionalFormatting>
  <conditionalFormatting sqref="P326">
    <cfRule type="expression" dxfId="508" priority="510">
      <formula>MOD(ROW(),2)=0</formula>
    </cfRule>
  </conditionalFormatting>
  <conditionalFormatting sqref="F326">
    <cfRule type="expression" dxfId="507" priority="509">
      <formula>MOD(ROW(),2)=0</formula>
    </cfRule>
  </conditionalFormatting>
  <conditionalFormatting sqref="X326">
    <cfRule type="expression" dxfId="506" priority="508">
      <formula>MOD(ROW(),2)=0</formula>
    </cfRule>
  </conditionalFormatting>
  <conditionalFormatting sqref="P325">
    <cfRule type="expression" dxfId="505" priority="507">
      <formula>MOD(ROW(),2)=0</formula>
    </cfRule>
  </conditionalFormatting>
  <conditionalFormatting sqref="F325">
    <cfRule type="expression" dxfId="504" priority="506">
      <formula>MOD(ROW(),2)=0</formula>
    </cfRule>
  </conditionalFormatting>
  <conditionalFormatting sqref="X325">
    <cfRule type="expression" dxfId="503" priority="505">
      <formula>MOD(ROW(),2)=0</formula>
    </cfRule>
  </conditionalFormatting>
  <conditionalFormatting sqref="K325:L325">
    <cfRule type="expression" dxfId="502" priority="504">
      <formula>MOD(ROW(),2)=0</formula>
    </cfRule>
  </conditionalFormatting>
  <conditionalFormatting sqref="P324">
    <cfRule type="expression" dxfId="501" priority="503">
      <formula>MOD(ROW(),2)=0</formula>
    </cfRule>
  </conditionalFormatting>
  <conditionalFormatting sqref="F324">
    <cfRule type="expression" dxfId="500" priority="502">
      <formula>MOD(ROW(),2)=0</formula>
    </cfRule>
  </conditionalFormatting>
  <conditionalFormatting sqref="X324">
    <cfRule type="expression" dxfId="499" priority="501">
      <formula>MOD(ROW(),2)=0</formula>
    </cfRule>
  </conditionalFormatting>
  <conditionalFormatting sqref="P323">
    <cfRule type="expression" dxfId="498" priority="499">
      <formula>MOD(ROW(),2)=0</formula>
    </cfRule>
  </conditionalFormatting>
  <conditionalFormatting sqref="F323">
    <cfRule type="expression" dxfId="497" priority="498">
      <formula>MOD(ROW(),2)=0</formula>
    </cfRule>
  </conditionalFormatting>
  <conditionalFormatting sqref="K323:L323">
    <cfRule type="expression" dxfId="496" priority="497">
      <formula>MOD(ROW(),2)=0</formula>
    </cfRule>
  </conditionalFormatting>
  <conditionalFormatting sqref="P322">
    <cfRule type="expression" dxfId="495" priority="496">
      <formula>MOD(ROW(),2)=0</formula>
    </cfRule>
  </conditionalFormatting>
  <conditionalFormatting sqref="F322">
    <cfRule type="expression" dxfId="494" priority="495">
      <formula>MOD(ROW(),2)=0</formula>
    </cfRule>
  </conditionalFormatting>
  <conditionalFormatting sqref="X322">
    <cfRule type="expression" dxfId="493" priority="494">
      <formula>MOD(ROW(),2)=0</formula>
    </cfRule>
  </conditionalFormatting>
  <conditionalFormatting sqref="K322:L322">
    <cfRule type="expression" dxfId="492" priority="493">
      <formula>MOD(ROW(),2)=0</formula>
    </cfRule>
  </conditionalFormatting>
  <conditionalFormatting sqref="P321">
    <cfRule type="expression" dxfId="491" priority="492">
      <formula>MOD(ROW(),2)=0</formula>
    </cfRule>
  </conditionalFormatting>
  <conditionalFormatting sqref="X321">
    <cfRule type="expression" dxfId="490" priority="491">
      <formula>MOD(ROW(),2)=0</formula>
    </cfRule>
  </conditionalFormatting>
  <conditionalFormatting sqref="K321:L321">
    <cfRule type="expression" dxfId="489" priority="490">
      <formula>MOD(ROW(),2)=0</formula>
    </cfRule>
  </conditionalFormatting>
  <conditionalFormatting sqref="F319">
    <cfRule type="expression" dxfId="488" priority="484">
      <formula>MOD(ROW(),2)=0</formula>
    </cfRule>
  </conditionalFormatting>
  <conditionalFormatting sqref="K320:L320">
    <cfRule type="expression" dxfId="487" priority="486">
      <formula>MOD(ROW(),2)=0</formula>
    </cfRule>
  </conditionalFormatting>
  <conditionalFormatting sqref="P320">
    <cfRule type="expression" dxfId="486" priority="489">
      <formula>MOD(ROW(),2)=0</formula>
    </cfRule>
  </conditionalFormatting>
  <conditionalFormatting sqref="F320">
    <cfRule type="expression" dxfId="485" priority="488">
      <formula>MOD(ROW(),2)=0</formula>
    </cfRule>
  </conditionalFormatting>
  <conditionalFormatting sqref="X320">
    <cfRule type="expression" dxfId="484" priority="487">
      <formula>MOD(ROW(),2)=0</formula>
    </cfRule>
  </conditionalFormatting>
  <conditionalFormatting sqref="K315:L316">
    <cfRule type="expression" dxfId="483" priority="471">
      <formula>MOD(ROW(),2)=0</formula>
    </cfRule>
  </conditionalFormatting>
  <conditionalFormatting sqref="P319">
    <cfRule type="expression" dxfId="482" priority="485">
      <formula>MOD(ROW(),2)=0</formula>
    </cfRule>
  </conditionalFormatting>
  <conditionalFormatting sqref="X319">
    <cfRule type="expression" dxfId="481" priority="483">
      <formula>MOD(ROW(),2)=0</formula>
    </cfRule>
  </conditionalFormatting>
  <conditionalFormatting sqref="K319:L319">
    <cfRule type="expression" dxfId="480" priority="482">
      <formula>MOD(ROW(),2)=0</formula>
    </cfRule>
  </conditionalFormatting>
  <conditionalFormatting sqref="P318">
    <cfRule type="expression" dxfId="479" priority="481">
      <formula>MOD(ROW(),2)=0</formula>
    </cfRule>
  </conditionalFormatting>
  <conditionalFormatting sqref="F318">
    <cfRule type="expression" dxfId="478" priority="480">
      <formula>MOD(ROW(),2)=0</formula>
    </cfRule>
  </conditionalFormatting>
  <conditionalFormatting sqref="X318">
    <cfRule type="expression" dxfId="477" priority="479">
      <formula>MOD(ROW(),2)=0</formula>
    </cfRule>
  </conditionalFormatting>
  <conditionalFormatting sqref="K318:L318">
    <cfRule type="expression" dxfId="476" priority="478">
      <formula>MOD(ROW(),2)=0</formula>
    </cfRule>
  </conditionalFormatting>
  <conditionalFormatting sqref="P317">
    <cfRule type="expression" dxfId="475" priority="477">
      <formula>MOD(ROW(),2)=0</formula>
    </cfRule>
  </conditionalFormatting>
  <conditionalFormatting sqref="F317">
    <cfRule type="expression" dxfId="474" priority="476">
      <formula>MOD(ROW(),2)=0</formula>
    </cfRule>
  </conditionalFormatting>
  <conditionalFormatting sqref="K317:L317">
    <cfRule type="expression" dxfId="473" priority="475">
      <formula>MOD(ROW(),2)=0</formula>
    </cfRule>
  </conditionalFormatting>
  <conditionalFormatting sqref="P315:P316">
    <cfRule type="expression" dxfId="472" priority="474">
      <formula>MOD(ROW(),2)=0</formula>
    </cfRule>
  </conditionalFormatting>
  <conditionalFormatting sqref="F315:F316">
    <cfRule type="expression" dxfId="471" priority="473">
      <formula>MOD(ROW(),2)=0</formula>
    </cfRule>
  </conditionalFormatting>
  <conditionalFormatting sqref="X315:X316">
    <cfRule type="expression" dxfId="470" priority="472">
      <formula>MOD(ROW(),2)=0</formula>
    </cfRule>
  </conditionalFormatting>
  <conditionalFormatting sqref="P314">
    <cfRule type="expression" dxfId="469" priority="470">
      <formula>MOD(ROW(),2)=0</formula>
    </cfRule>
  </conditionalFormatting>
  <conditionalFormatting sqref="F314">
    <cfRule type="expression" dxfId="468" priority="469">
      <formula>MOD(ROW(),2)=0</formula>
    </cfRule>
  </conditionalFormatting>
  <conditionalFormatting sqref="X314">
    <cfRule type="expression" dxfId="467" priority="468">
      <formula>MOD(ROW(),2)=0</formula>
    </cfRule>
  </conditionalFormatting>
  <conditionalFormatting sqref="K314:L314">
    <cfRule type="expression" dxfId="466" priority="467">
      <formula>MOD(ROW(),2)=0</formula>
    </cfRule>
  </conditionalFormatting>
  <conditionalFormatting sqref="A309:A323">
    <cfRule type="expression" dxfId="465" priority="466">
      <formula>MOD(ROW(),2)=0</formula>
    </cfRule>
  </conditionalFormatting>
  <conditionalFormatting sqref="Y309:Y323">
    <cfRule type="expression" dxfId="464" priority="465">
      <formula>MOD(ROW(),2)=0</formula>
    </cfRule>
  </conditionalFormatting>
  <conditionalFormatting sqref="K156:L156 P156">
    <cfRule type="expression" dxfId="463" priority="464">
      <formula>MOD(ROW(),2)=0</formula>
    </cfRule>
  </conditionalFormatting>
  <conditionalFormatting sqref="F156">
    <cfRule type="expression" dxfId="462" priority="463">
      <formula>MOD(ROW(),2)=0</formula>
    </cfRule>
  </conditionalFormatting>
  <conditionalFormatting sqref="X156">
    <cfRule type="expression" dxfId="461" priority="462">
      <formula>MOD(ROW(),2)=0</formula>
    </cfRule>
  </conditionalFormatting>
  <conditionalFormatting sqref="A156">
    <cfRule type="expression" dxfId="460" priority="461">
      <formula>MOD(ROW(),2)=0</formula>
    </cfRule>
  </conditionalFormatting>
  <conditionalFormatting sqref="A324:A327">
    <cfRule type="expression" dxfId="459" priority="460">
      <formula>MOD(ROW(),2)=0</formula>
    </cfRule>
  </conditionalFormatting>
  <conditionalFormatting sqref="K326:L326">
    <cfRule type="expression" dxfId="458" priority="459">
      <formula>MOD(ROW(),2)=0</formula>
    </cfRule>
  </conditionalFormatting>
  <conditionalFormatting sqref="Y324:Y327">
    <cfRule type="expression" dxfId="457" priority="458">
      <formula>MOD(ROW(),2)=0</formula>
    </cfRule>
  </conditionalFormatting>
  <conditionalFormatting sqref="F321">
    <cfRule type="expression" dxfId="456" priority="457">
      <formula>MOD(ROW(),2)=0</formula>
    </cfRule>
  </conditionalFormatting>
  <conditionalFormatting sqref="Y328:Y332">
    <cfRule type="expression" dxfId="455" priority="456">
      <formula>MOD(ROW(),2)=0</formula>
    </cfRule>
  </conditionalFormatting>
  <conditionalFormatting sqref="X328">
    <cfRule type="expression" dxfId="454" priority="455">
      <formula>MOD(ROW(),2)=0</formula>
    </cfRule>
  </conditionalFormatting>
  <conditionalFormatting sqref="N381:O381">
    <cfRule type="expression" dxfId="453" priority="454">
      <formula>MOD(ROW(),2)=0</formula>
    </cfRule>
  </conditionalFormatting>
  <conditionalFormatting sqref="P381">
    <cfRule type="expression" dxfId="452" priority="453">
      <formula>MOD(ROW(),2)=0</formula>
    </cfRule>
  </conditionalFormatting>
  <conditionalFormatting sqref="F381">
    <cfRule type="expression" dxfId="451" priority="452">
      <formula>MOD(ROW(),2)=0</formula>
    </cfRule>
  </conditionalFormatting>
  <conditionalFormatting sqref="X381">
    <cfRule type="expression" dxfId="450" priority="451">
      <formula>MOD(ROW(),2)=0</formula>
    </cfRule>
  </conditionalFormatting>
  <conditionalFormatting sqref="A381">
    <cfRule type="expression" dxfId="449" priority="450">
      <formula>MOD(ROW(),2)=0</formula>
    </cfRule>
  </conditionalFormatting>
  <conditionalFormatting sqref="K381:L381">
    <cfRule type="expression" dxfId="448" priority="449">
      <formula>MOD(ROW(),2)=0</formula>
    </cfRule>
  </conditionalFormatting>
  <conditionalFormatting sqref="N380:O380">
    <cfRule type="expression" dxfId="447" priority="448">
      <formula>MOD(ROW(),2)=0</formula>
    </cfRule>
  </conditionalFormatting>
  <conditionalFormatting sqref="P380">
    <cfRule type="expression" dxfId="446" priority="447">
      <formula>MOD(ROW(),2)=0</formula>
    </cfRule>
  </conditionalFormatting>
  <conditionalFormatting sqref="F380">
    <cfRule type="expression" dxfId="445" priority="446">
      <formula>MOD(ROW(),2)=0</formula>
    </cfRule>
  </conditionalFormatting>
  <conditionalFormatting sqref="X380">
    <cfRule type="expression" dxfId="444" priority="445">
      <formula>MOD(ROW(),2)=0</formula>
    </cfRule>
  </conditionalFormatting>
  <conditionalFormatting sqref="K380:L380">
    <cfRule type="expression" dxfId="443" priority="444">
      <formula>MOD(ROW(),2)=0</formula>
    </cfRule>
  </conditionalFormatting>
  <conditionalFormatting sqref="N331:O333">
    <cfRule type="expression" dxfId="442" priority="443">
      <formula>MOD(ROW(),2)=0</formula>
    </cfRule>
  </conditionalFormatting>
  <conditionalFormatting sqref="P331:P333 R332:R333">
    <cfRule type="expression" dxfId="441" priority="442">
      <formula>MOD(ROW(),2)=0</formula>
    </cfRule>
  </conditionalFormatting>
  <conditionalFormatting sqref="F331:F333">
    <cfRule type="expression" dxfId="440" priority="441">
      <formula>MOD(ROW(),2)=0</formula>
    </cfRule>
  </conditionalFormatting>
  <conditionalFormatting sqref="X331:X333">
    <cfRule type="expression" dxfId="439" priority="440">
      <formula>MOD(ROW(),2)=0</formula>
    </cfRule>
  </conditionalFormatting>
  <conditionalFormatting sqref="A332:A335">
    <cfRule type="expression" dxfId="438" priority="439">
      <formula>MOD(ROW(),2)=0</formula>
    </cfRule>
  </conditionalFormatting>
  <conditionalFormatting sqref="K331:L333">
    <cfRule type="expression" dxfId="437" priority="438">
      <formula>MOD(ROW(),2)=0</formula>
    </cfRule>
  </conditionalFormatting>
  <conditionalFormatting sqref="F330">
    <cfRule type="expression" dxfId="436" priority="437">
      <formula>MOD(ROW(),2)=0</formula>
    </cfRule>
  </conditionalFormatting>
  <conditionalFormatting sqref="X330">
    <cfRule type="expression" dxfId="435" priority="436">
      <formula>MOD(ROW(),2)=0</formula>
    </cfRule>
  </conditionalFormatting>
  <conditionalFormatting sqref="I329:J329 I251:J281 I559:J559 I671:J671 I283:J299 I187:J249 I768:I782 J811 I165:J185 I845:J870 J872:J873 I896:J896 J923:J924 I925:J929 I942:J943 I949:J949 I953:J955 I950 I1006:J1006 I965:J966 I486:J486 I301:J327 I979:J979 I1000:J1000 I2:J161 J1129 I1059:J1071 I1073:J1078 I1013:J1057 J1105:J1127 I1105:I1132">
    <cfRule type="containsErrors" dxfId="434" priority="435">
      <formula>ISERROR(I2)</formula>
    </cfRule>
  </conditionalFormatting>
  <conditionalFormatting sqref="I380:J381 I330:J330">
    <cfRule type="containsErrors" dxfId="433" priority="434">
      <formula>ISERROR(I330)</formula>
    </cfRule>
  </conditionalFormatting>
  <conditionalFormatting sqref="I163:J163">
    <cfRule type="containsErrors" dxfId="432" priority="433">
      <formula>ISERROR(I163)</formula>
    </cfRule>
  </conditionalFormatting>
  <conditionalFormatting sqref="I186:J186">
    <cfRule type="containsErrors" dxfId="431" priority="432">
      <formula>ISERROR(I186)</formula>
    </cfRule>
  </conditionalFormatting>
  <conditionalFormatting sqref="I162:J162">
    <cfRule type="containsErrors" dxfId="430" priority="431">
      <formula>ISERROR(I162)</formula>
    </cfRule>
  </conditionalFormatting>
  <conditionalFormatting sqref="I250:J250">
    <cfRule type="containsErrors" dxfId="429" priority="430">
      <formula>ISERROR(I250)</formula>
    </cfRule>
  </conditionalFormatting>
  <conditionalFormatting sqref="I363:J363 I379:J379 I370:J370">
    <cfRule type="containsErrors" dxfId="428" priority="429">
      <formula>ISERROR(I363)</formula>
    </cfRule>
  </conditionalFormatting>
  <conditionalFormatting sqref="I371:J372 I378:J378">
    <cfRule type="containsErrors" dxfId="427" priority="428">
      <formula>ISERROR(I371)</formula>
    </cfRule>
  </conditionalFormatting>
  <conditionalFormatting sqref="I360:J362">
    <cfRule type="containsErrors" dxfId="426" priority="427">
      <formula>ISERROR(I360)</formula>
    </cfRule>
  </conditionalFormatting>
  <conditionalFormatting sqref="I359:J359">
    <cfRule type="containsErrors" dxfId="425" priority="426">
      <formula>ISERROR(I359)</formula>
    </cfRule>
  </conditionalFormatting>
  <conditionalFormatting sqref="I356:J358">
    <cfRule type="containsErrors" dxfId="424" priority="425">
      <formula>ISERROR(I356)</formula>
    </cfRule>
  </conditionalFormatting>
  <conditionalFormatting sqref="I353:J355">
    <cfRule type="containsErrors" dxfId="423" priority="424">
      <formula>ISERROR(I353)</formula>
    </cfRule>
  </conditionalFormatting>
  <conditionalFormatting sqref="I348:J348 I352:J352">
    <cfRule type="containsErrors" dxfId="422" priority="423">
      <formula>ISERROR(I348)</formula>
    </cfRule>
  </conditionalFormatting>
  <conditionalFormatting sqref="I349:J350 J351">
    <cfRule type="containsErrors" dxfId="421" priority="422">
      <formula>ISERROR(I349)</formula>
    </cfRule>
  </conditionalFormatting>
  <conditionalFormatting sqref="I346:J346">
    <cfRule type="containsErrors" dxfId="420" priority="421">
      <formula>ISERROR(I346)</formula>
    </cfRule>
  </conditionalFormatting>
  <conditionalFormatting sqref="I343:J343">
    <cfRule type="containsErrors" dxfId="419" priority="420">
      <formula>ISERROR(I343)</formula>
    </cfRule>
  </conditionalFormatting>
  <conditionalFormatting sqref="I334:J342">
    <cfRule type="containsErrors" dxfId="418" priority="419">
      <formula>ISERROR(I334)</formula>
    </cfRule>
  </conditionalFormatting>
  <conditionalFormatting sqref="I344:J345">
    <cfRule type="containsErrors" dxfId="417" priority="418">
      <formula>ISERROR(I344)</formula>
    </cfRule>
  </conditionalFormatting>
  <conditionalFormatting sqref="I347:J347">
    <cfRule type="containsErrors" dxfId="416" priority="417">
      <formula>ISERROR(I347)</formula>
    </cfRule>
  </conditionalFormatting>
  <conditionalFormatting sqref="I331:J333">
    <cfRule type="containsErrors" dxfId="415" priority="416">
      <formula>ISERROR(I331)</formula>
    </cfRule>
  </conditionalFormatting>
  <conditionalFormatting sqref="I164:J164">
    <cfRule type="containsErrors" dxfId="414" priority="415">
      <formula>ISERROR(I164)</formula>
    </cfRule>
  </conditionalFormatting>
  <conditionalFormatting sqref="I300:J300">
    <cfRule type="containsErrors" dxfId="413" priority="414">
      <formula>ISERROR(I300)</formula>
    </cfRule>
  </conditionalFormatting>
  <conditionalFormatting sqref="I368:J369">
    <cfRule type="containsErrors" dxfId="412" priority="413">
      <formula>ISERROR(I368)</formula>
    </cfRule>
  </conditionalFormatting>
  <conditionalFormatting sqref="I367:J367">
    <cfRule type="containsErrors" dxfId="411" priority="412">
      <formula>ISERROR(I367)</formula>
    </cfRule>
  </conditionalFormatting>
  <conditionalFormatting sqref="I364:J366">
    <cfRule type="containsErrors" dxfId="410" priority="411">
      <formula>ISERROR(I364)</formula>
    </cfRule>
  </conditionalFormatting>
  <conditionalFormatting sqref="I374:J377">
    <cfRule type="containsErrors" dxfId="409" priority="410">
      <formula>ISERROR(I374)</formula>
    </cfRule>
  </conditionalFormatting>
  <conditionalFormatting sqref="I373:J373">
    <cfRule type="containsErrors" dxfId="408" priority="409">
      <formula>ISERROR(I373)</formula>
    </cfRule>
  </conditionalFormatting>
  <conditionalFormatting sqref="I489:J490">
    <cfRule type="containsErrors" dxfId="407" priority="408">
      <formula>ISERROR(I489)</formula>
    </cfRule>
  </conditionalFormatting>
  <conditionalFormatting sqref="I416:J416 I488:J488">
    <cfRule type="containsErrors" dxfId="406" priority="407">
      <formula>ISERROR(I416)</formula>
    </cfRule>
  </conditionalFormatting>
  <conditionalFormatting sqref="I390:J391">
    <cfRule type="containsErrors" dxfId="405" priority="406">
      <formula>ISERROR(I390)</formula>
    </cfRule>
  </conditionalFormatting>
  <conditionalFormatting sqref="I388:J389">
    <cfRule type="containsErrors" dxfId="404" priority="405">
      <formula>ISERROR(I388)</formula>
    </cfRule>
  </conditionalFormatting>
  <conditionalFormatting sqref="I386:J387">
    <cfRule type="containsErrors" dxfId="403" priority="404">
      <formula>ISERROR(I386)</formula>
    </cfRule>
  </conditionalFormatting>
  <conditionalFormatting sqref="I384:J385">
    <cfRule type="containsErrors" dxfId="402" priority="403">
      <formula>ISERROR(I384)</formula>
    </cfRule>
  </conditionalFormatting>
  <conditionalFormatting sqref="I382:J383">
    <cfRule type="containsErrors" dxfId="401" priority="402">
      <formula>ISERROR(I382)</formula>
    </cfRule>
  </conditionalFormatting>
  <conditionalFormatting sqref="I405:J406">
    <cfRule type="containsErrors" dxfId="400" priority="401">
      <formula>ISERROR(I405)</formula>
    </cfRule>
  </conditionalFormatting>
  <conditionalFormatting sqref="I403:J404">
    <cfRule type="containsErrors" dxfId="399" priority="400">
      <formula>ISERROR(I403)</formula>
    </cfRule>
  </conditionalFormatting>
  <conditionalFormatting sqref="I402:J402">
    <cfRule type="containsErrors" dxfId="398" priority="399">
      <formula>ISERROR(I402)</formula>
    </cfRule>
  </conditionalFormatting>
  <conditionalFormatting sqref="I400:J401">
    <cfRule type="containsErrors" dxfId="397" priority="398">
      <formula>ISERROR(I400)</formula>
    </cfRule>
  </conditionalFormatting>
  <conditionalFormatting sqref="I398:J399">
    <cfRule type="containsErrors" dxfId="396" priority="397">
      <formula>ISERROR(I398)</formula>
    </cfRule>
  </conditionalFormatting>
  <conditionalFormatting sqref="I396:J397">
    <cfRule type="containsErrors" dxfId="395" priority="396">
      <formula>ISERROR(I396)</formula>
    </cfRule>
  </conditionalFormatting>
  <conditionalFormatting sqref="I394:J395">
    <cfRule type="containsErrors" dxfId="394" priority="395">
      <formula>ISERROR(I394)</formula>
    </cfRule>
  </conditionalFormatting>
  <conditionalFormatting sqref="I392:J393">
    <cfRule type="containsErrors" dxfId="393" priority="394">
      <formula>ISERROR(I392)</formula>
    </cfRule>
  </conditionalFormatting>
  <conditionalFormatting sqref="I414:J415">
    <cfRule type="containsErrors" dxfId="392" priority="393">
      <formula>ISERROR(I414)</formula>
    </cfRule>
  </conditionalFormatting>
  <conditionalFormatting sqref="I408:J409">
    <cfRule type="containsErrors" dxfId="391" priority="392">
      <formula>ISERROR(I408)</formula>
    </cfRule>
  </conditionalFormatting>
  <conditionalFormatting sqref="I407:J407">
    <cfRule type="containsErrors" dxfId="390" priority="391">
      <formula>ISERROR(I407)</formula>
    </cfRule>
  </conditionalFormatting>
  <conditionalFormatting sqref="I413:J413">
    <cfRule type="containsErrors" dxfId="389" priority="390">
      <formula>ISERROR(I413)</formula>
    </cfRule>
  </conditionalFormatting>
  <conditionalFormatting sqref="I411:J412">
    <cfRule type="containsErrors" dxfId="388" priority="389">
      <formula>ISERROR(I411)</formula>
    </cfRule>
  </conditionalFormatting>
  <conditionalFormatting sqref="I410:J410">
    <cfRule type="containsErrors" dxfId="387" priority="388">
      <formula>ISERROR(I410)</formula>
    </cfRule>
  </conditionalFormatting>
  <conditionalFormatting sqref="I437:J437 I458:J458">
    <cfRule type="containsErrors" dxfId="386" priority="387">
      <formula>ISERROR(I437)</formula>
    </cfRule>
  </conditionalFormatting>
  <conditionalFormatting sqref="I435:J436">
    <cfRule type="containsErrors" dxfId="385" priority="386">
      <formula>ISERROR(I435)</formula>
    </cfRule>
  </conditionalFormatting>
  <conditionalFormatting sqref="I433:J434">
    <cfRule type="containsErrors" dxfId="384" priority="385">
      <formula>ISERROR(I433)</formula>
    </cfRule>
  </conditionalFormatting>
  <conditionalFormatting sqref="I431:J432">
    <cfRule type="containsErrors" dxfId="383" priority="384">
      <formula>ISERROR(I431)</formula>
    </cfRule>
  </conditionalFormatting>
  <conditionalFormatting sqref="I430:J430">
    <cfRule type="containsErrors" dxfId="382" priority="383">
      <formula>ISERROR(I430)</formula>
    </cfRule>
  </conditionalFormatting>
  <conditionalFormatting sqref="I428:J429">
    <cfRule type="containsErrors" dxfId="381" priority="382">
      <formula>ISERROR(I428)</formula>
    </cfRule>
  </conditionalFormatting>
  <conditionalFormatting sqref="I427:J427">
    <cfRule type="containsErrors" dxfId="380" priority="381">
      <formula>ISERROR(I427)</formula>
    </cfRule>
  </conditionalFormatting>
  <conditionalFormatting sqref="I425:J426">
    <cfRule type="containsErrors" dxfId="379" priority="380">
      <formula>ISERROR(I425)</formula>
    </cfRule>
  </conditionalFormatting>
  <conditionalFormatting sqref="I423:J424">
    <cfRule type="containsErrors" dxfId="378" priority="379">
      <formula>ISERROR(I423)</formula>
    </cfRule>
  </conditionalFormatting>
  <conditionalFormatting sqref="I422:J422">
    <cfRule type="containsErrors" dxfId="377" priority="378">
      <formula>ISERROR(I422)</formula>
    </cfRule>
  </conditionalFormatting>
  <conditionalFormatting sqref="I421:J421">
    <cfRule type="containsErrors" dxfId="376" priority="377">
      <formula>ISERROR(I421)</formula>
    </cfRule>
  </conditionalFormatting>
  <conditionalFormatting sqref="I420:J420">
    <cfRule type="containsErrors" dxfId="375" priority="376">
      <formula>ISERROR(I420)</formula>
    </cfRule>
  </conditionalFormatting>
  <conditionalFormatting sqref="I418:J419">
    <cfRule type="containsErrors" dxfId="374" priority="375">
      <formula>ISERROR(I418)</formula>
    </cfRule>
  </conditionalFormatting>
  <conditionalFormatting sqref="I417:J417">
    <cfRule type="containsErrors" dxfId="373" priority="374">
      <formula>ISERROR(I417)</formula>
    </cfRule>
  </conditionalFormatting>
  <conditionalFormatting sqref="I451:J452">
    <cfRule type="containsErrors" dxfId="372" priority="373">
      <formula>ISERROR(I451)</formula>
    </cfRule>
  </conditionalFormatting>
  <conditionalFormatting sqref="I449:J450">
    <cfRule type="containsErrors" dxfId="371" priority="372">
      <formula>ISERROR(I449)</formula>
    </cfRule>
  </conditionalFormatting>
  <conditionalFormatting sqref="I448:J448">
    <cfRule type="containsErrors" dxfId="370" priority="371">
      <formula>ISERROR(I448)</formula>
    </cfRule>
  </conditionalFormatting>
  <conditionalFormatting sqref="I446:J447">
    <cfRule type="containsErrors" dxfId="369" priority="370">
      <formula>ISERROR(I446)</formula>
    </cfRule>
  </conditionalFormatting>
  <conditionalFormatting sqref="I444:J445">
    <cfRule type="containsErrors" dxfId="368" priority="369">
      <formula>ISERROR(I444)</formula>
    </cfRule>
  </conditionalFormatting>
  <conditionalFormatting sqref="I443:J443">
    <cfRule type="containsErrors" dxfId="367" priority="368">
      <formula>ISERROR(I443)</formula>
    </cfRule>
  </conditionalFormatting>
  <conditionalFormatting sqref="I442:J442">
    <cfRule type="containsErrors" dxfId="366" priority="367">
      <formula>ISERROR(I442)</formula>
    </cfRule>
  </conditionalFormatting>
  <conditionalFormatting sqref="I440:J441">
    <cfRule type="containsErrors" dxfId="365" priority="366">
      <formula>ISERROR(I440)</formula>
    </cfRule>
  </conditionalFormatting>
  <conditionalFormatting sqref="I438:J439">
    <cfRule type="containsErrors" dxfId="364" priority="365">
      <formula>ISERROR(I438)</formula>
    </cfRule>
  </conditionalFormatting>
  <conditionalFormatting sqref="I456:J457">
    <cfRule type="containsErrors" dxfId="363" priority="364">
      <formula>ISERROR(I456)</formula>
    </cfRule>
  </conditionalFormatting>
  <conditionalFormatting sqref="I454:J455">
    <cfRule type="containsErrors" dxfId="362" priority="363">
      <formula>ISERROR(I454)</formula>
    </cfRule>
  </conditionalFormatting>
  <conditionalFormatting sqref="I453:J453">
    <cfRule type="containsErrors" dxfId="361" priority="362">
      <formula>ISERROR(I453)</formula>
    </cfRule>
  </conditionalFormatting>
  <conditionalFormatting sqref="I461:J462">
    <cfRule type="containsErrors" dxfId="360" priority="361">
      <formula>ISERROR(I461)</formula>
    </cfRule>
  </conditionalFormatting>
  <conditionalFormatting sqref="I459:J460">
    <cfRule type="containsErrors" dxfId="359" priority="360">
      <formula>ISERROR(I459)</formula>
    </cfRule>
  </conditionalFormatting>
  <conditionalFormatting sqref="I470:J471">
    <cfRule type="containsErrors" dxfId="358" priority="359">
      <formula>ISERROR(I470)</formula>
    </cfRule>
  </conditionalFormatting>
  <conditionalFormatting sqref="I468:J469">
    <cfRule type="containsErrors" dxfId="357" priority="358">
      <formula>ISERROR(I468)</formula>
    </cfRule>
  </conditionalFormatting>
  <conditionalFormatting sqref="I467:J467">
    <cfRule type="containsErrors" dxfId="356" priority="357">
      <formula>ISERROR(I467)</formula>
    </cfRule>
  </conditionalFormatting>
  <conditionalFormatting sqref="I466:J466">
    <cfRule type="containsErrors" dxfId="355" priority="356">
      <formula>ISERROR(I466)</formula>
    </cfRule>
  </conditionalFormatting>
  <conditionalFormatting sqref="I464:J465">
    <cfRule type="containsErrors" dxfId="354" priority="355">
      <formula>ISERROR(I464)</formula>
    </cfRule>
  </conditionalFormatting>
  <conditionalFormatting sqref="I463:J463">
    <cfRule type="containsErrors" dxfId="353" priority="354">
      <formula>ISERROR(I463)</formula>
    </cfRule>
  </conditionalFormatting>
  <conditionalFormatting sqref="I482:J482 I487:J487">
    <cfRule type="containsErrors" dxfId="352" priority="353">
      <formula>ISERROR(I482)</formula>
    </cfRule>
  </conditionalFormatting>
  <conditionalFormatting sqref="I480:J481">
    <cfRule type="containsErrors" dxfId="351" priority="352">
      <formula>ISERROR(I480)</formula>
    </cfRule>
  </conditionalFormatting>
  <conditionalFormatting sqref="I478:J479">
    <cfRule type="containsErrors" dxfId="350" priority="351">
      <formula>ISERROR(I478)</formula>
    </cfRule>
  </conditionalFormatting>
  <conditionalFormatting sqref="I476:J477">
    <cfRule type="containsErrors" dxfId="349" priority="350">
      <formula>ISERROR(I476)</formula>
    </cfRule>
  </conditionalFormatting>
  <conditionalFormatting sqref="I475:J475">
    <cfRule type="containsErrors" dxfId="348" priority="349">
      <formula>ISERROR(I475)</formula>
    </cfRule>
  </conditionalFormatting>
  <conditionalFormatting sqref="I473:J474">
    <cfRule type="containsErrors" dxfId="347" priority="348">
      <formula>ISERROR(I473)</formula>
    </cfRule>
  </conditionalFormatting>
  <conditionalFormatting sqref="I472:J472">
    <cfRule type="containsErrors" dxfId="346" priority="347">
      <formula>ISERROR(I472)</formula>
    </cfRule>
  </conditionalFormatting>
  <conditionalFormatting sqref="I484:J485">
    <cfRule type="containsErrors" dxfId="345" priority="346">
      <formula>ISERROR(I484)</formula>
    </cfRule>
  </conditionalFormatting>
  <conditionalFormatting sqref="I483:J483">
    <cfRule type="containsErrors" dxfId="344" priority="345">
      <formula>ISERROR(I483)</formula>
    </cfRule>
  </conditionalFormatting>
  <conditionalFormatting sqref="I521:J522">
    <cfRule type="containsErrors" dxfId="343" priority="344">
      <formula>ISERROR(I521)</formula>
    </cfRule>
  </conditionalFormatting>
  <conditionalFormatting sqref="I520:J520">
    <cfRule type="containsErrors" dxfId="342" priority="343">
      <formula>ISERROR(I520)</formula>
    </cfRule>
  </conditionalFormatting>
  <conditionalFormatting sqref="I518:J519">
    <cfRule type="containsErrors" dxfId="341" priority="342">
      <formula>ISERROR(I518)</formula>
    </cfRule>
  </conditionalFormatting>
  <conditionalFormatting sqref="I516:J517">
    <cfRule type="containsErrors" dxfId="340" priority="341">
      <formula>ISERROR(I516)</formula>
    </cfRule>
  </conditionalFormatting>
  <conditionalFormatting sqref="I514:J515">
    <cfRule type="containsErrors" dxfId="339" priority="340">
      <formula>ISERROR(I514)</formula>
    </cfRule>
  </conditionalFormatting>
  <conditionalFormatting sqref="I501:J501 I513:J513">
    <cfRule type="containsErrors" dxfId="338" priority="339">
      <formula>ISERROR(I501)</formula>
    </cfRule>
  </conditionalFormatting>
  <conditionalFormatting sqref="I499:J500">
    <cfRule type="containsErrors" dxfId="337" priority="338">
      <formula>ISERROR(I499)</formula>
    </cfRule>
  </conditionalFormatting>
  <conditionalFormatting sqref="I497:J498">
    <cfRule type="containsErrors" dxfId="336" priority="337">
      <formula>ISERROR(I497)</formula>
    </cfRule>
  </conditionalFormatting>
  <conditionalFormatting sqref="I496:J496">
    <cfRule type="containsErrors" dxfId="335" priority="336">
      <formula>ISERROR(I496)</formula>
    </cfRule>
  </conditionalFormatting>
  <conditionalFormatting sqref="I494:J495">
    <cfRule type="containsErrors" dxfId="334" priority="335">
      <formula>ISERROR(I494)</formula>
    </cfRule>
  </conditionalFormatting>
  <conditionalFormatting sqref="I492:J493">
    <cfRule type="containsErrors" dxfId="333" priority="334">
      <formula>ISERROR(I492)</formula>
    </cfRule>
  </conditionalFormatting>
  <conditionalFormatting sqref="I491:J491">
    <cfRule type="containsErrors" dxfId="332" priority="333">
      <formula>ISERROR(I491)</formula>
    </cfRule>
  </conditionalFormatting>
  <conditionalFormatting sqref="I512:J512">
    <cfRule type="containsErrors" dxfId="331" priority="332">
      <formula>ISERROR(I512)</formula>
    </cfRule>
  </conditionalFormatting>
  <conditionalFormatting sqref="I510:J511">
    <cfRule type="containsErrors" dxfId="330" priority="331">
      <formula>ISERROR(I510)</formula>
    </cfRule>
  </conditionalFormatting>
  <conditionalFormatting sqref="I508:J509">
    <cfRule type="containsErrors" dxfId="329" priority="330">
      <formula>ISERROR(I508)</formula>
    </cfRule>
  </conditionalFormatting>
  <conditionalFormatting sqref="I507:J507">
    <cfRule type="containsErrors" dxfId="328" priority="329">
      <formula>ISERROR(I507)</formula>
    </cfRule>
  </conditionalFormatting>
  <conditionalFormatting sqref="I505:J506">
    <cfRule type="containsErrors" dxfId="327" priority="328">
      <formula>ISERROR(I505)</formula>
    </cfRule>
  </conditionalFormatting>
  <conditionalFormatting sqref="I503:J504">
    <cfRule type="containsErrors" dxfId="326" priority="327">
      <formula>ISERROR(I503)</formula>
    </cfRule>
  </conditionalFormatting>
  <conditionalFormatting sqref="I502:J502">
    <cfRule type="containsErrors" dxfId="325" priority="326">
      <formula>ISERROR(I502)</formula>
    </cfRule>
  </conditionalFormatting>
  <conditionalFormatting sqref="J813 J823:J835 J837:J844 J874:J876 I877:J884 I885:I887 I897:J901 I888:J894 I895">
    <cfRule type="containsErrors" dxfId="324" priority="325">
      <formula>ISERROR(I813)</formula>
    </cfRule>
  </conditionalFormatting>
  <conditionalFormatting sqref="I535:J535 I582:J582">
    <cfRule type="containsErrors" dxfId="323" priority="324">
      <formula>ISERROR(I535)</formula>
    </cfRule>
  </conditionalFormatting>
  <conditionalFormatting sqref="I533:J534">
    <cfRule type="containsErrors" dxfId="322" priority="323">
      <formula>ISERROR(I533)</formula>
    </cfRule>
  </conditionalFormatting>
  <conditionalFormatting sqref="I531:J532">
    <cfRule type="containsErrors" dxfId="321" priority="322">
      <formula>ISERROR(I531)</formula>
    </cfRule>
  </conditionalFormatting>
  <conditionalFormatting sqref="I529:J530">
    <cfRule type="containsErrors" dxfId="320" priority="321">
      <formula>ISERROR(I529)</formula>
    </cfRule>
  </conditionalFormatting>
  <conditionalFormatting sqref="I528:J528">
    <cfRule type="containsErrors" dxfId="319" priority="320">
      <formula>ISERROR(I528)</formula>
    </cfRule>
  </conditionalFormatting>
  <conditionalFormatting sqref="I526:J527">
    <cfRule type="containsErrors" dxfId="318" priority="319">
      <formula>ISERROR(I526)</formula>
    </cfRule>
  </conditionalFormatting>
  <conditionalFormatting sqref="I524:J525">
    <cfRule type="containsErrors" dxfId="317" priority="318">
      <formula>ISERROR(I524)</formula>
    </cfRule>
  </conditionalFormatting>
  <conditionalFormatting sqref="I523:J523">
    <cfRule type="containsErrors" dxfId="316" priority="317">
      <formula>ISERROR(I523)</formula>
    </cfRule>
  </conditionalFormatting>
  <conditionalFormatting sqref="I548:J550">
    <cfRule type="containsErrors" dxfId="315" priority="316">
      <formula>ISERROR(I548)</formula>
    </cfRule>
  </conditionalFormatting>
  <conditionalFormatting sqref="I546:J547">
    <cfRule type="containsErrors" dxfId="314" priority="315">
      <formula>ISERROR(I546)</formula>
    </cfRule>
  </conditionalFormatting>
  <conditionalFormatting sqref="I545:J545">
    <cfRule type="containsErrors" dxfId="313" priority="314">
      <formula>ISERROR(I545)</formula>
    </cfRule>
  </conditionalFormatting>
  <conditionalFormatting sqref="I544:J544">
    <cfRule type="containsErrors" dxfId="312" priority="313">
      <formula>ISERROR(I544)</formula>
    </cfRule>
  </conditionalFormatting>
  <conditionalFormatting sqref="I542:J543">
    <cfRule type="containsErrors" dxfId="311" priority="312">
      <formula>ISERROR(I542)</formula>
    </cfRule>
  </conditionalFormatting>
  <conditionalFormatting sqref="I541:J541">
    <cfRule type="containsErrors" dxfId="310" priority="311">
      <formula>ISERROR(I541)</formula>
    </cfRule>
  </conditionalFormatting>
  <conditionalFormatting sqref="I539:J540">
    <cfRule type="containsErrors" dxfId="309" priority="310">
      <formula>ISERROR(I539)</formula>
    </cfRule>
  </conditionalFormatting>
  <conditionalFormatting sqref="I537:J538">
    <cfRule type="containsErrors" dxfId="308" priority="309">
      <formula>ISERROR(I537)</formula>
    </cfRule>
  </conditionalFormatting>
  <conditionalFormatting sqref="I536:J536">
    <cfRule type="containsErrors" dxfId="307" priority="308">
      <formula>ISERROR(I536)</formula>
    </cfRule>
  </conditionalFormatting>
  <conditionalFormatting sqref="I578:J579">
    <cfRule type="containsErrors" dxfId="306" priority="307">
      <formula>ISERROR(I578)</formula>
    </cfRule>
  </conditionalFormatting>
  <conditionalFormatting sqref="I557:J557">
    <cfRule type="containsErrors" dxfId="305" priority="306">
      <formula>ISERROR(I557)</formula>
    </cfRule>
  </conditionalFormatting>
  <conditionalFormatting sqref="I555:J556">
    <cfRule type="containsErrors" dxfId="304" priority="305">
      <formula>ISERROR(I555)</formula>
    </cfRule>
  </conditionalFormatting>
  <conditionalFormatting sqref="I554:J554">
    <cfRule type="containsErrors" dxfId="303" priority="304">
      <formula>ISERROR(I554)</formula>
    </cfRule>
  </conditionalFormatting>
  <conditionalFormatting sqref="I552:J553">
    <cfRule type="containsErrors" dxfId="302" priority="303">
      <formula>ISERROR(I552)</formula>
    </cfRule>
  </conditionalFormatting>
  <conditionalFormatting sqref="I551:J551">
    <cfRule type="containsErrors" dxfId="301" priority="302">
      <formula>ISERROR(I551)</formula>
    </cfRule>
  </conditionalFormatting>
  <conditionalFormatting sqref="I576:J577">
    <cfRule type="containsErrors" dxfId="300" priority="301">
      <formula>ISERROR(I576)</formula>
    </cfRule>
  </conditionalFormatting>
  <conditionalFormatting sqref="I572:J572">
    <cfRule type="containsErrors" dxfId="299" priority="300">
      <formula>ISERROR(I572)</formula>
    </cfRule>
  </conditionalFormatting>
  <conditionalFormatting sqref="I571:J571">
    <cfRule type="containsErrors" dxfId="298" priority="299">
      <formula>ISERROR(I571)</formula>
    </cfRule>
  </conditionalFormatting>
  <conditionalFormatting sqref="I569:J570">
    <cfRule type="containsErrors" dxfId="297" priority="298">
      <formula>ISERROR(I569)</formula>
    </cfRule>
  </conditionalFormatting>
  <conditionalFormatting sqref="I568:J568">
    <cfRule type="containsErrors" dxfId="296" priority="297">
      <formula>ISERROR(I568)</formula>
    </cfRule>
  </conditionalFormatting>
  <conditionalFormatting sqref="I566:J567">
    <cfRule type="containsErrors" dxfId="295" priority="296">
      <formula>ISERROR(I566)</formula>
    </cfRule>
  </conditionalFormatting>
  <conditionalFormatting sqref="I563:J563 I565:J565">
    <cfRule type="containsErrors" dxfId="294" priority="295">
      <formula>ISERROR(I563)</formula>
    </cfRule>
  </conditionalFormatting>
  <conditionalFormatting sqref="I561:J562">
    <cfRule type="containsErrors" dxfId="293" priority="294">
      <formula>ISERROR(I561)</formula>
    </cfRule>
  </conditionalFormatting>
  <conditionalFormatting sqref="I560:J560">
    <cfRule type="containsErrors" dxfId="292" priority="293">
      <formula>ISERROR(I560)</formula>
    </cfRule>
  </conditionalFormatting>
  <conditionalFormatting sqref="I558:J558">
    <cfRule type="containsErrors" dxfId="291" priority="292">
      <formula>ISERROR(I558)</formula>
    </cfRule>
  </conditionalFormatting>
  <conditionalFormatting sqref="I574:J575">
    <cfRule type="containsErrors" dxfId="290" priority="291">
      <formula>ISERROR(I574)</formula>
    </cfRule>
  </conditionalFormatting>
  <conditionalFormatting sqref="I573:J573">
    <cfRule type="containsErrors" dxfId="289" priority="290">
      <formula>ISERROR(I573)</formula>
    </cfRule>
  </conditionalFormatting>
  <conditionalFormatting sqref="I580:J581">
    <cfRule type="containsErrors" dxfId="288" priority="289">
      <formula>ISERROR(I580)</formula>
    </cfRule>
  </conditionalFormatting>
  <conditionalFormatting sqref="I672:J672 I702:J702">
    <cfRule type="containsErrors" dxfId="287" priority="288">
      <formula>ISERROR(I672)</formula>
    </cfRule>
  </conditionalFormatting>
  <conditionalFormatting sqref="I622:J623">
    <cfRule type="containsErrors" dxfId="286" priority="287">
      <formula>ISERROR(I622)</formula>
    </cfRule>
  </conditionalFormatting>
  <conditionalFormatting sqref="I620:J621">
    <cfRule type="containsErrors" dxfId="285" priority="286">
      <formula>ISERROR(I620)</formula>
    </cfRule>
  </conditionalFormatting>
  <conditionalFormatting sqref="I599:J599 I619:J619">
    <cfRule type="containsErrors" dxfId="284" priority="285">
      <formula>ISERROR(I599)</formula>
    </cfRule>
  </conditionalFormatting>
  <conditionalFormatting sqref="I597:J598">
    <cfRule type="containsErrors" dxfId="283" priority="284">
      <formula>ISERROR(I597)</formula>
    </cfRule>
  </conditionalFormatting>
  <conditionalFormatting sqref="I583:J583">
    <cfRule type="containsErrors" dxfId="282" priority="283">
      <formula>ISERROR(I583)</formula>
    </cfRule>
  </conditionalFormatting>
  <conditionalFormatting sqref="I596:J596">
    <cfRule type="containsErrors" dxfId="281" priority="282">
      <formula>ISERROR(I596)</formula>
    </cfRule>
  </conditionalFormatting>
  <conditionalFormatting sqref="I594:J595">
    <cfRule type="containsErrors" dxfId="280" priority="281">
      <formula>ISERROR(I594)</formula>
    </cfRule>
  </conditionalFormatting>
  <conditionalFormatting sqref="I592:J593">
    <cfRule type="containsErrors" dxfId="279" priority="280">
      <formula>ISERROR(I592)</formula>
    </cfRule>
  </conditionalFormatting>
  <conditionalFormatting sqref="I590:J591">
    <cfRule type="containsErrors" dxfId="278" priority="279">
      <formula>ISERROR(I590)</formula>
    </cfRule>
  </conditionalFormatting>
  <conditionalFormatting sqref="I589:J589">
    <cfRule type="containsErrors" dxfId="277" priority="278">
      <formula>ISERROR(I589)</formula>
    </cfRule>
  </conditionalFormatting>
  <conditionalFormatting sqref="I588:J588">
    <cfRule type="containsErrors" dxfId="276" priority="277">
      <formula>ISERROR(I588)</formula>
    </cfRule>
  </conditionalFormatting>
  <conditionalFormatting sqref="I586:J587">
    <cfRule type="containsErrors" dxfId="275" priority="276">
      <formula>ISERROR(I586)</formula>
    </cfRule>
  </conditionalFormatting>
  <conditionalFormatting sqref="I584:J585">
    <cfRule type="containsErrors" dxfId="274" priority="275">
      <formula>ISERROR(I584)</formula>
    </cfRule>
  </conditionalFormatting>
  <conditionalFormatting sqref="I618:J618">
    <cfRule type="containsErrors" dxfId="273" priority="274">
      <formula>ISERROR(I618)</formula>
    </cfRule>
  </conditionalFormatting>
  <conditionalFormatting sqref="I606:J606 I617:J617">
    <cfRule type="containsErrors" dxfId="272" priority="273">
      <formula>ISERROR(I606)</formula>
    </cfRule>
  </conditionalFormatting>
  <conditionalFormatting sqref="I604:J605">
    <cfRule type="containsErrors" dxfId="271" priority="272">
      <formula>ISERROR(I604)</formula>
    </cfRule>
  </conditionalFormatting>
  <conditionalFormatting sqref="I602:J603">
    <cfRule type="containsErrors" dxfId="270" priority="271">
      <formula>ISERROR(I602)</formula>
    </cfRule>
  </conditionalFormatting>
  <conditionalFormatting sqref="I600:J601">
    <cfRule type="containsErrors" dxfId="269" priority="270">
      <formula>ISERROR(I600)</formula>
    </cfRule>
  </conditionalFormatting>
  <conditionalFormatting sqref="I616:J616">
    <cfRule type="containsErrors" dxfId="268" priority="269">
      <formula>ISERROR(I616)</formula>
    </cfRule>
  </conditionalFormatting>
  <conditionalFormatting sqref="I614:J615">
    <cfRule type="containsErrors" dxfId="267" priority="268">
      <formula>ISERROR(I614)</formula>
    </cfRule>
  </conditionalFormatting>
  <conditionalFormatting sqref="I612:J613">
    <cfRule type="containsErrors" dxfId="266" priority="267">
      <formula>ISERROR(I612)</formula>
    </cfRule>
  </conditionalFormatting>
  <conditionalFormatting sqref="I610:J611">
    <cfRule type="containsErrors" dxfId="265" priority="266">
      <formula>ISERROR(I610)</formula>
    </cfRule>
  </conditionalFormatting>
  <conditionalFormatting sqref="I608:J609">
    <cfRule type="containsErrors" dxfId="264" priority="265">
      <formula>ISERROR(I608)</formula>
    </cfRule>
  </conditionalFormatting>
  <conditionalFormatting sqref="I607:J607">
    <cfRule type="containsErrors" dxfId="263" priority="264">
      <formula>ISERROR(I607)</formula>
    </cfRule>
  </conditionalFormatting>
  <conditionalFormatting sqref="I637:J638">
    <cfRule type="containsErrors" dxfId="262" priority="263">
      <formula>ISERROR(I637)</formula>
    </cfRule>
  </conditionalFormatting>
  <conditionalFormatting sqref="I635:J636">
    <cfRule type="containsErrors" dxfId="261" priority="262">
      <formula>ISERROR(I635)</formula>
    </cfRule>
  </conditionalFormatting>
  <conditionalFormatting sqref="I634:J634">
    <cfRule type="containsErrors" dxfId="260" priority="261">
      <formula>ISERROR(I634)</formula>
    </cfRule>
  </conditionalFormatting>
  <conditionalFormatting sqref="I632:J633">
    <cfRule type="containsErrors" dxfId="259" priority="260">
      <formula>ISERROR(I632)</formula>
    </cfRule>
  </conditionalFormatting>
  <conditionalFormatting sqref="I630:J631">
    <cfRule type="containsErrors" dxfId="258" priority="259">
      <formula>ISERROR(I630)</formula>
    </cfRule>
  </conditionalFormatting>
  <conditionalFormatting sqref="I628:J629">
    <cfRule type="containsErrors" dxfId="257" priority="258">
      <formula>ISERROR(I628)</formula>
    </cfRule>
  </conditionalFormatting>
  <conditionalFormatting sqref="I626:J627">
    <cfRule type="containsErrors" dxfId="256" priority="257">
      <formula>ISERROR(I626)</formula>
    </cfRule>
  </conditionalFormatting>
  <conditionalFormatting sqref="I624:J625">
    <cfRule type="containsErrors" dxfId="255" priority="256">
      <formula>ISERROR(I624)</formula>
    </cfRule>
  </conditionalFormatting>
  <conditionalFormatting sqref="I669:J670">
    <cfRule type="containsErrors" dxfId="254" priority="255">
      <formula>ISERROR(I669)</formula>
    </cfRule>
  </conditionalFormatting>
  <conditionalFormatting sqref="I647:J647 I655:J655">
    <cfRule type="containsErrors" dxfId="253" priority="254">
      <formula>ISERROR(I647)</formula>
    </cfRule>
  </conditionalFormatting>
  <conditionalFormatting sqref="I642:J642">
    <cfRule type="containsErrors" dxfId="252" priority="253">
      <formula>ISERROR(I642)</formula>
    </cfRule>
  </conditionalFormatting>
  <conditionalFormatting sqref="I645:J645">
    <cfRule type="containsErrors" dxfId="251" priority="252">
      <formula>ISERROR(I645)</formula>
    </cfRule>
  </conditionalFormatting>
  <conditionalFormatting sqref="I643:J644">
    <cfRule type="containsErrors" dxfId="250" priority="251">
      <formula>ISERROR(I643)</formula>
    </cfRule>
  </conditionalFormatting>
  <conditionalFormatting sqref="I640:J641">
    <cfRule type="containsErrors" dxfId="249" priority="250">
      <formula>ISERROR(I640)</formula>
    </cfRule>
  </conditionalFormatting>
  <conditionalFormatting sqref="I639:J639">
    <cfRule type="containsErrors" dxfId="248" priority="249">
      <formula>ISERROR(I639)</formula>
    </cfRule>
  </conditionalFormatting>
  <conditionalFormatting sqref="I646:J646">
    <cfRule type="containsErrors" dxfId="247" priority="248">
      <formula>ISERROR(I646)</formula>
    </cfRule>
  </conditionalFormatting>
  <conditionalFormatting sqref="I564:J564">
    <cfRule type="containsErrors" dxfId="246" priority="247">
      <formula>ISERROR(I564)</formula>
    </cfRule>
  </conditionalFormatting>
  <conditionalFormatting sqref="I650:J650">
    <cfRule type="containsErrors" dxfId="245" priority="246">
      <formula>ISERROR(I650)</formula>
    </cfRule>
  </conditionalFormatting>
  <conditionalFormatting sqref="I653:J654">
    <cfRule type="containsErrors" dxfId="244" priority="245">
      <formula>ISERROR(I653)</formula>
    </cfRule>
  </conditionalFormatting>
  <conditionalFormatting sqref="I651:J652">
    <cfRule type="containsErrors" dxfId="243" priority="244">
      <formula>ISERROR(I651)</formula>
    </cfRule>
  </conditionalFormatting>
  <conditionalFormatting sqref="I648:J649">
    <cfRule type="containsErrors" dxfId="242" priority="243">
      <formula>ISERROR(I648)</formula>
    </cfRule>
  </conditionalFormatting>
  <conditionalFormatting sqref="I664:J664">
    <cfRule type="containsErrors" dxfId="241" priority="242">
      <formula>ISERROR(I664)</formula>
    </cfRule>
  </conditionalFormatting>
  <conditionalFormatting sqref="I667:J668">
    <cfRule type="containsErrors" dxfId="240" priority="241">
      <formula>ISERROR(I667)</formula>
    </cfRule>
  </conditionalFormatting>
  <conditionalFormatting sqref="I665:J666">
    <cfRule type="containsErrors" dxfId="239" priority="240">
      <formula>ISERROR(I665)</formula>
    </cfRule>
  </conditionalFormatting>
  <conditionalFormatting sqref="I656:J656">
    <cfRule type="containsErrors" dxfId="238" priority="239">
      <formula>ISERROR(I656)</formula>
    </cfRule>
  </conditionalFormatting>
  <conditionalFormatting sqref="I662:J662">
    <cfRule type="containsErrors" dxfId="237" priority="238">
      <formula>ISERROR(I662)</formula>
    </cfRule>
  </conditionalFormatting>
  <conditionalFormatting sqref="I663:J663">
    <cfRule type="containsErrors" dxfId="236" priority="237">
      <formula>ISERROR(I663)</formula>
    </cfRule>
  </conditionalFormatting>
  <conditionalFormatting sqref="I660:J661">
    <cfRule type="containsErrors" dxfId="235" priority="236">
      <formula>ISERROR(I660)</formula>
    </cfRule>
  </conditionalFormatting>
  <conditionalFormatting sqref="I658:J659">
    <cfRule type="containsErrors" dxfId="234" priority="235">
      <formula>ISERROR(I658)</formula>
    </cfRule>
  </conditionalFormatting>
  <conditionalFormatting sqref="I657:J657">
    <cfRule type="containsErrors" dxfId="233" priority="234">
      <formula>ISERROR(I657)</formula>
    </cfRule>
  </conditionalFormatting>
  <conditionalFormatting sqref="I677:J677 I696:J696">
    <cfRule type="containsErrors" dxfId="232" priority="233">
      <formula>ISERROR(I677)</formula>
    </cfRule>
  </conditionalFormatting>
  <conditionalFormatting sqref="I675:J676">
    <cfRule type="containsErrors" dxfId="231" priority="232">
      <formula>ISERROR(I675)</formula>
    </cfRule>
  </conditionalFormatting>
  <conditionalFormatting sqref="I674:J674">
    <cfRule type="containsErrors" dxfId="230" priority="231">
      <formula>ISERROR(I674)</formula>
    </cfRule>
  </conditionalFormatting>
  <conditionalFormatting sqref="I673:J673">
    <cfRule type="containsErrors" dxfId="229" priority="230">
      <formula>ISERROR(I673)</formula>
    </cfRule>
  </conditionalFormatting>
  <conditionalFormatting sqref="I679:J680">
    <cfRule type="containsErrors" dxfId="228" priority="229">
      <formula>ISERROR(I679)</formula>
    </cfRule>
  </conditionalFormatting>
  <conditionalFormatting sqref="I678:J678">
    <cfRule type="containsErrors" dxfId="227" priority="228">
      <formula>ISERROR(I678)</formula>
    </cfRule>
  </conditionalFormatting>
  <conditionalFormatting sqref="I688:J689">
    <cfRule type="containsErrors" dxfId="226" priority="227">
      <formula>ISERROR(I688)</formula>
    </cfRule>
  </conditionalFormatting>
  <conditionalFormatting sqref="I687:J687">
    <cfRule type="containsErrors" dxfId="225" priority="226">
      <formula>ISERROR(I687)</formula>
    </cfRule>
  </conditionalFormatting>
  <conditionalFormatting sqref="I686:J686 J685">
    <cfRule type="containsErrors" dxfId="224" priority="225">
      <formula>ISERROR(I685)</formula>
    </cfRule>
  </conditionalFormatting>
  <conditionalFormatting sqref="I684:J684 I685">
    <cfRule type="containsErrors" dxfId="223" priority="224">
      <formula>ISERROR(I684)</formula>
    </cfRule>
  </conditionalFormatting>
  <conditionalFormatting sqref="I683:J683">
    <cfRule type="containsErrors" dxfId="222" priority="223">
      <formula>ISERROR(I683)</formula>
    </cfRule>
  </conditionalFormatting>
  <conditionalFormatting sqref="I681:J682">
    <cfRule type="containsErrors" dxfId="221" priority="222">
      <formula>ISERROR(I681)</formula>
    </cfRule>
  </conditionalFormatting>
  <conditionalFormatting sqref="I691:J692">
    <cfRule type="containsErrors" dxfId="220" priority="221">
      <formula>ISERROR(I691)</formula>
    </cfRule>
  </conditionalFormatting>
  <conditionalFormatting sqref="I690:J690">
    <cfRule type="containsErrors" dxfId="219" priority="220">
      <formula>ISERROR(I690)</formula>
    </cfRule>
  </conditionalFormatting>
  <conditionalFormatting sqref="K692">
    <cfRule type="containsErrors" dxfId="218" priority="219">
      <formula>ISERROR(K692)</formula>
    </cfRule>
  </conditionalFormatting>
  <conditionalFormatting sqref="I694:J695">
    <cfRule type="containsErrors" dxfId="217" priority="218">
      <formula>ISERROR(I694)</formula>
    </cfRule>
  </conditionalFormatting>
  <conditionalFormatting sqref="I693:J693">
    <cfRule type="containsErrors" dxfId="216" priority="217">
      <formula>ISERROR(I693)</formula>
    </cfRule>
  </conditionalFormatting>
  <conditionalFormatting sqref="I697:J697 I701:J701">
    <cfRule type="containsErrors" dxfId="215" priority="216">
      <formula>ISERROR(I697)</formula>
    </cfRule>
  </conditionalFormatting>
  <conditionalFormatting sqref="I699:J700">
    <cfRule type="containsErrors" dxfId="214" priority="215">
      <formula>ISERROR(I699)</formula>
    </cfRule>
  </conditionalFormatting>
  <conditionalFormatting sqref="I698:J698">
    <cfRule type="containsErrors" dxfId="213" priority="214">
      <formula>ISERROR(I698)</formula>
    </cfRule>
  </conditionalFormatting>
  <conditionalFormatting sqref="I715:J715 J812">
    <cfRule type="containsErrors" dxfId="212" priority="213">
      <formula>ISERROR(I715)</formula>
    </cfRule>
  </conditionalFormatting>
  <conditionalFormatting sqref="I710:J711">
    <cfRule type="containsErrors" dxfId="211" priority="212">
      <formula>ISERROR(I710)</formula>
    </cfRule>
  </conditionalFormatting>
  <conditionalFormatting sqref="I709:J709">
    <cfRule type="containsErrors" dxfId="210" priority="211">
      <formula>ISERROR(I709)</formula>
    </cfRule>
  </conditionalFormatting>
  <conditionalFormatting sqref="I707:J708">
    <cfRule type="containsErrors" dxfId="209" priority="210">
      <formula>ISERROR(I707)</formula>
    </cfRule>
  </conditionalFormatting>
  <conditionalFormatting sqref="I705:J706">
    <cfRule type="containsErrors" dxfId="208" priority="209">
      <formula>ISERROR(I705)</formula>
    </cfRule>
  </conditionalFormatting>
  <conditionalFormatting sqref="I703:J704">
    <cfRule type="containsErrors" dxfId="207" priority="208">
      <formula>ISERROR(I703)</formula>
    </cfRule>
  </conditionalFormatting>
  <conditionalFormatting sqref="I713:J714">
    <cfRule type="containsErrors" dxfId="206" priority="207">
      <formula>ISERROR(I713)</formula>
    </cfRule>
  </conditionalFormatting>
  <conditionalFormatting sqref="I712:J712">
    <cfRule type="containsErrors" dxfId="205" priority="206">
      <formula>ISERROR(I712)</formula>
    </cfRule>
  </conditionalFormatting>
  <conditionalFormatting sqref="I716:J716 I767:J767">
    <cfRule type="containsErrors" dxfId="204" priority="205">
      <formula>ISERROR(I716)</formula>
    </cfRule>
  </conditionalFormatting>
  <conditionalFormatting sqref="I718:J718 I739:J739">
    <cfRule type="containsErrors" dxfId="203" priority="204">
      <formula>ISERROR(I718)</formula>
    </cfRule>
  </conditionalFormatting>
  <conditionalFormatting sqref="I717:J717">
    <cfRule type="containsErrors" dxfId="202" priority="203">
      <formula>ISERROR(I717)</formula>
    </cfRule>
  </conditionalFormatting>
  <conditionalFormatting sqref="I737:J738">
    <cfRule type="containsErrors" dxfId="201" priority="202">
      <formula>ISERROR(I737)</formula>
    </cfRule>
  </conditionalFormatting>
  <conditionalFormatting sqref="I727:J727">
    <cfRule type="containsErrors" dxfId="200" priority="201">
      <formula>ISERROR(I727)</formula>
    </cfRule>
  </conditionalFormatting>
  <conditionalFormatting sqref="I726:J726">
    <cfRule type="containsErrors" dxfId="199" priority="200">
      <formula>ISERROR(I726)</formula>
    </cfRule>
  </conditionalFormatting>
  <conditionalFormatting sqref="I725:J725">
    <cfRule type="containsErrors" dxfId="198" priority="199">
      <formula>ISERROR(I725)</formula>
    </cfRule>
  </conditionalFormatting>
  <conditionalFormatting sqref="I724:J724">
    <cfRule type="containsErrors" dxfId="197" priority="198">
      <formula>ISERROR(I724)</formula>
    </cfRule>
  </conditionalFormatting>
  <conditionalFormatting sqref="I723:J723">
    <cfRule type="containsErrors" dxfId="196" priority="197">
      <formula>ISERROR(I723)</formula>
    </cfRule>
  </conditionalFormatting>
  <conditionalFormatting sqref="I721:J722">
    <cfRule type="containsErrors" dxfId="195" priority="196">
      <formula>ISERROR(I721)</formula>
    </cfRule>
  </conditionalFormatting>
  <conditionalFormatting sqref="I720:J720">
    <cfRule type="containsErrors" dxfId="194" priority="195">
      <formula>ISERROR(I720)</formula>
    </cfRule>
  </conditionalFormatting>
  <conditionalFormatting sqref="I719:J719">
    <cfRule type="containsErrors" dxfId="193" priority="194">
      <formula>ISERROR(I719)</formula>
    </cfRule>
  </conditionalFormatting>
  <conditionalFormatting sqref="I736:J736">
    <cfRule type="containsErrors" dxfId="192" priority="193">
      <formula>ISERROR(I736)</formula>
    </cfRule>
  </conditionalFormatting>
  <conditionalFormatting sqref="I735:J735">
    <cfRule type="containsErrors" dxfId="191" priority="192">
      <formula>ISERROR(I735)</formula>
    </cfRule>
  </conditionalFormatting>
  <conditionalFormatting sqref="I734:J734">
    <cfRule type="containsErrors" dxfId="190" priority="191">
      <formula>ISERROR(I734)</formula>
    </cfRule>
  </conditionalFormatting>
  <conditionalFormatting sqref="I729:J729">
    <cfRule type="containsErrors" dxfId="189" priority="190">
      <formula>ISERROR(I729)</formula>
    </cfRule>
  </conditionalFormatting>
  <conditionalFormatting sqref="I728:J728">
    <cfRule type="containsErrors" dxfId="188" priority="189">
      <formula>ISERROR(I728)</formula>
    </cfRule>
  </conditionalFormatting>
  <conditionalFormatting sqref="I732:J733">
    <cfRule type="containsErrors" dxfId="187" priority="188">
      <formula>ISERROR(I732)</formula>
    </cfRule>
  </conditionalFormatting>
  <conditionalFormatting sqref="I731:J731">
    <cfRule type="containsErrors" dxfId="186" priority="187">
      <formula>ISERROR(I731)</formula>
    </cfRule>
  </conditionalFormatting>
  <conditionalFormatting sqref="I730:J730">
    <cfRule type="containsErrors" dxfId="185" priority="186">
      <formula>ISERROR(I730)</formula>
    </cfRule>
  </conditionalFormatting>
  <conditionalFormatting sqref="I757:J757 I766:J766">
    <cfRule type="containsErrors" dxfId="184" priority="185">
      <formula>ISERROR(I757)</formula>
    </cfRule>
  </conditionalFormatting>
  <conditionalFormatting sqref="I751:J751">
    <cfRule type="containsErrors" dxfId="183" priority="184">
      <formula>ISERROR(I751)</formula>
    </cfRule>
  </conditionalFormatting>
  <conditionalFormatting sqref="I755:J756">
    <cfRule type="containsErrors" dxfId="182" priority="183">
      <formula>ISERROR(I755)</formula>
    </cfRule>
  </conditionalFormatting>
  <conditionalFormatting sqref="I754:J754">
    <cfRule type="containsErrors" dxfId="181" priority="182">
      <formula>ISERROR(I754)</formula>
    </cfRule>
  </conditionalFormatting>
  <conditionalFormatting sqref="I753:J753">
    <cfRule type="containsErrors" dxfId="180" priority="181">
      <formula>ISERROR(I753)</formula>
    </cfRule>
  </conditionalFormatting>
  <conditionalFormatting sqref="I752:J752">
    <cfRule type="containsErrors" dxfId="179" priority="180">
      <formula>ISERROR(I752)</formula>
    </cfRule>
  </conditionalFormatting>
  <conditionalFormatting sqref="I749:J750">
    <cfRule type="containsErrors" dxfId="178" priority="179">
      <formula>ISERROR(I749)</formula>
    </cfRule>
  </conditionalFormatting>
  <conditionalFormatting sqref="I748:J748">
    <cfRule type="containsErrors" dxfId="177" priority="178">
      <formula>ISERROR(I748)</formula>
    </cfRule>
  </conditionalFormatting>
  <conditionalFormatting sqref="I747:J747">
    <cfRule type="containsErrors" dxfId="176" priority="177">
      <formula>ISERROR(I747)</formula>
    </cfRule>
  </conditionalFormatting>
  <conditionalFormatting sqref="I745:J746">
    <cfRule type="containsErrors" dxfId="175" priority="176">
      <formula>ISERROR(I745)</formula>
    </cfRule>
  </conditionalFormatting>
  <conditionalFormatting sqref="I743:J744">
    <cfRule type="containsErrors" dxfId="174" priority="175">
      <formula>ISERROR(I743)</formula>
    </cfRule>
  </conditionalFormatting>
  <conditionalFormatting sqref="I742:J742">
    <cfRule type="containsErrors" dxfId="173" priority="174">
      <formula>ISERROR(I742)</formula>
    </cfRule>
  </conditionalFormatting>
  <conditionalFormatting sqref="I741:J741">
    <cfRule type="containsErrors" dxfId="172" priority="173">
      <formula>ISERROR(I741)</formula>
    </cfRule>
  </conditionalFormatting>
  <conditionalFormatting sqref="I740:J740">
    <cfRule type="containsErrors" dxfId="171" priority="172">
      <formula>ISERROR(I740)</formula>
    </cfRule>
  </conditionalFormatting>
  <conditionalFormatting sqref="I282:J282">
    <cfRule type="containsErrors" dxfId="170" priority="171">
      <formula>ISERROR(I282)</formula>
    </cfRule>
  </conditionalFormatting>
  <conditionalFormatting sqref="I760:J761">
    <cfRule type="containsErrors" dxfId="169" priority="170">
      <formula>ISERROR(I760)</formula>
    </cfRule>
  </conditionalFormatting>
  <conditionalFormatting sqref="I759:J759">
    <cfRule type="containsErrors" dxfId="168" priority="169">
      <formula>ISERROR(I759)</formula>
    </cfRule>
  </conditionalFormatting>
  <conditionalFormatting sqref="I758:J758">
    <cfRule type="containsErrors" dxfId="167" priority="168">
      <formula>ISERROR(I758)</formula>
    </cfRule>
  </conditionalFormatting>
  <conditionalFormatting sqref="I764:J765">
    <cfRule type="containsErrors" dxfId="166" priority="167">
      <formula>ISERROR(I764)</formula>
    </cfRule>
  </conditionalFormatting>
  <conditionalFormatting sqref="I763:J763">
    <cfRule type="containsErrors" dxfId="165" priority="166">
      <formula>ISERROR(I763)</formula>
    </cfRule>
  </conditionalFormatting>
  <conditionalFormatting sqref="I762:J762">
    <cfRule type="containsErrors" dxfId="164" priority="165">
      <formula>ISERROR(I762)</formula>
    </cfRule>
  </conditionalFormatting>
  <conditionalFormatting sqref="I787:J787 I802:J802">
    <cfRule type="containsErrors" dxfId="163" priority="164">
      <formula>ISERROR(I787)</formula>
    </cfRule>
  </conditionalFormatting>
  <conditionalFormatting sqref="I786:J786">
    <cfRule type="containsErrors" dxfId="162" priority="163">
      <formula>ISERROR(I786)</formula>
    </cfRule>
  </conditionalFormatting>
  <conditionalFormatting sqref="I785:J785">
    <cfRule type="containsErrors" dxfId="161" priority="162">
      <formula>ISERROR(I785)</formula>
    </cfRule>
  </conditionalFormatting>
  <conditionalFormatting sqref="I784:J784">
    <cfRule type="containsErrors" dxfId="160" priority="161">
      <formula>ISERROR(I784)</formula>
    </cfRule>
  </conditionalFormatting>
  <conditionalFormatting sqref="I783:J783 J782">
    <cfRule type="containsErrors" dxfId="159" priority="160">
      <formula>ISERROR(I782)</formula>
    </cfRule>
  </conditionalFormatting>
  <conditionalFormatting sqref="J781">
    <cfRule type="containsErrors" dxfId="158" priority="159">
      <formula>ISERROR(J781)</formula>
    </cfRule>
  </conditionalFormatting>
  <conditionalFormatting sqref="J780">
    <cfRule type="containsErrors" dxfId="157" priority="158">
      <formula>ISERROR(J780)</formula>
    </cfRule>
  </conditionalFormatting>
  <conditionalFormatting sqref="J779">
    <cfRule type="containsErrors" dxfId="156" priority="157">
      <formula>ISERROR(J779)</formula>
    </cfRule>
  </conditionalFormatting>
  <conditionalFormatting sqref="J777:J778">
    <cfRule type="containsErrors" dxfId="155" priority="156">
      <formula>ISERROR(J777)</formula>
    </cfRule>
  </conditionalFormatting>
  <conditionalFormatting sqref="J776">
    <cfRule type="containsErrors" dxfId="154" priority="155">
      <formula>ISERROR(J776)</formula>
    </cfRule>
  </conditionalFormatting>
  <conditionalFormatting sqref="J775">
    <cfRule type="containsErrors" dxfId="153" priority="154">
      <formula>ISERROR(J775)</formula>
    </cfRule>
  </conditionalFormatting>
  <conditionalFormatting sqref="J773">
    <cfRule type="containsErrors" dxfId="152" priority="153">
      <formula>ISERROR(J773)</formula>
    </cfRule>
  </conditionalFormatting>
  <conditionalFormatting sqref="J769:J770">
    <cfRule type="containsErrors" dxfId="151" priority="152">
      <formula>ISERROR(J769)</formula>
    </cfRule>
  </conditionalFormatting>
  <conditionalFormatting sqref="J768">
    <cfRule type="containsErrors" dxfId="150" priority="151">
      <formula>ISERROR(J768)</formula>
    </cfRule>
  </conditionalFormatting>
  <conditionalFormatting sqref="J771">
    <cfRule type="containsErrors" dxfId="149" priority="150">
      <formula>ISERROR(J771)</formula>
    </cfRule>
  </conditionalFormatting>
  <conditionalFormatting sqref="J772">
    <cfRule type="containsErrors" dxfId="148" priority="149">
      <formula>ISERROR(J772)</formula>
    </cfRule>
  </conditionalFormatting>
  <conditionalFormatting sqref="J774">
    <cfRule type="containsErrors" dxfId="147" priority="148">
      <formula>ISERROR(J774)</formula>
    </cfRule>
  </conditionalFormatting>
  <conditionalFormatting sqref="I800:J801">
    <cfRule type="containsErrors" dxfId="146" priority="147">
      <formula>ISERROR(I800)</formula>
    </cfRule>
  </conditionalFormatting>
  <conditionalFormatting sqref="I794:J794">
    <cfRule type="containsErrors" dxfId="145" priority="146">
      <formula>ISERROR(I794)</formula>
    </cfRule>
  </conditionalFormatting>
  <conditionalFormatting sqref="I792:J793">
    <cfRule type="containsErrors" dxfId="144" priority="145">
      <formula>ISERROR(I792)</formula>
    </cfRule>
  </conditionalFormatting>
  <conditionalFormatting sqref="I791:J791">
    <cfRule type="containsErrors" dxfId="143" priority="144">
      <formula>ISERROR(I791)</formula>
    </cfRule>
  </conditionalFormatting>
  <conditionalFormatting sqref="I790:J790">
    <cfRule type="containsErrors" dxfId="142" priority="143">
      <formula>ISERROR(I790)</formula>
    </cfRule>
  </conditionalFormatting>
  <conditionalFormatting sqref="I788:J789">
    <cfRule type="containsErrors" dxfId="141" priority="142">
      <formula>ISERROR(I788)</formula>
    </cfRule>
  </conditionalFormatting>
  <conditionalFormatting sqref="I798:J799">
    <cfRule type="containsErrors" dxfId="140" priority="141">
      <formula>ISERROR(I798)</formula>
    </cfRule>
  </conditionalFormatting>
  <conditionalFormatting sqref="I797:J797">
    <cfRule type="containsErrors" dxfId="139" priority="140">
      <formula>ISERROR(I797)</formula>
    </cfRule>
  </conditionalFormatting>
  <conditionalFormatting sqref="I796:J796">
    <cfRule type="containsErrors" dxfId="138" priority="139">
      <formula>ISERROR(I796)</formula>
    </cfRule>
  </conditionalFormatting>
  <conditionalFormatting sqref="I795:J795">
    <cfRule type="containsErrors" dxfId="137" priority="138">
      <formula>ISERROR(I795)</formula>
    </cfRule>
  </conditionalFormatting>
  <conditionalFormatting sqref="I803:J803">
    <cfRule type="containsErrors" dxfId="136" priority="137">
      <formula>ISERROR(I803)</formula>
    </cfRule>
  </conditionalFormatting>
  <conditionalFormatting sqref="I806:J807 I808:I809">
    <cfRule type="containsErrors" dxfId="135" priority="136">
      <formula>ISERROR(I806)</formula>
    </cfRule>
  </conditionalFormatting>
  <conditionalFormatting sqref="I805:J805">
    <cfRule type="containsErrors" dxfId="134" priority="135">
      <formula>ISERROR(I805)</formula>
    </cfRule>
  </conditionalFormatting>
  <conditionalFormatting sqref="I804:J804">
    <cfRule type="containsErrors" dxfId="133" priority="134">
      <formula>ISERROR(I804)</formula>
    </cfRule>
  </conditionalFormatting>
  <conditionalFormatting sqref="I811:I835">
    <cfRule type="containsErrors" dxfId="132" priority="133">
      <formula>ISERROR(I811)</formula>
    </cfRule>
  </conditionalFormatting>
  <conditionalFormatting sqref="I810:J810">
    <cfRule type="containsErrors" dxfId="131" priority="132">
      <formula>ISERROR(I810)</formula>
    </cfRule>
  </conditionalFormatting>
  <conditionalFormatting sqref="J808:J809">
    <cfRule type="containsErrors" dxfId="130" priority="131">
      <formula>ISERROR(J808)</formula>
    </cfRule>
  </conditionalFormatting>
  <conditionalFormatting sqref="J822">
    <cfRule type="containsErrors" dxfId="129" priority="130">
      <formula>ISERROR(J822)</formula>
    </cfRule>
  </conditionalFormatting>
  <conditionalFormatting sqref="J820:J821">
    <cfRule type="containsErrors" dxfId="128" priority="129">
      <formula>ISERROR(J820)</formula>
    </cfRule>
  </conditionalFormatting>
  <conditionalFormatting sqref="J815:J816">
    <cfRule type="containsErrors" dxfId="127" priority="128">
      <formula>ISERROR(J815)</formula>
    </cfRule>
  </conditionalFormatting>
  <conditionalFormatting sqref="J814">
    <cfRule type="containsErrors" dxfId="126" priority="127">
      <formula>ISERROR(J814)</formula>
    </cfRule>
  </conditionalFormatting>
  <conditionalFormatting sqref="J819">
    <cfRule type="containsErrors" dxfId="125" priority="126">
      <formula>ISERROR(J819)</formula>
    </cfRule>
  </conditionalFormatting>
  <conditionalFormatting sqref="J818">
    <cfRule type="containsErrors" dxfId="124" priority="125">
      <formula>ISERROR(J818)</formula>
    </cfRule>
  </conditionalFormatting>
  <conditionalFormatting sqref="J817">
    <cfRule type="containsErrors" dxfId="123" priority="124">
      <formula>ISERROR(J817)</formula>
    </cfRule>
  </conditionalFormatting>
  <conditionalFormatting sqref="I836:J836 I837:I844">
    <cfRule type="containsErrors" dxfId="122" priority="123">
      <formula>ISERROR(I836)</formula>
    </cfRule>
  </conditionalFormatting>
  <conditionalFormatting sqref="I871">
    <cfRule type="containsErrors" dxfId="121" priority="122">
      <formula>ISERROR(I871)</formula>
    </cfRule>
  </conditionalFormatting>
  <conditionalFormatting sqref="I872:I876">
    <cfRule type="containsErrors" dxfId="120" priority="121">
      <formula>ISERROR(I872)</formula>
    </cfRule>
  </conditionalFormatting>
  <conditionalFormatting sqref="J885">
    <cfRule type="containsErrors" dxfId="119" priority="120">
      <formula>ISERROR(J885)</formula>
    </cfRule>
  </conditionalFormatting>
  <conditionalFormatting sqref="J886:J887">
    <cfRule type="containsErrors" dxfId="118" priority="119">
      <formula>ISERROR(J886)</formula>
    </cfRule>
  </conditionalFormatting>
  <conditionalFormatting sqref="J895">
    <cfRule type="containsErrors" dxfId="117" priority="118">
      <formula>ISERROR(J895)</formula>
    </cfRule>
  </conditionalFormatting>
  <conditionalFormatting sqref="I904:J907 I918:J918">
    <cfRule type="containsErrors" dxfId="116" priority="117">
      <formula>ISERROR(I904)</formula>
    </cfRule>
  </conditionalFormatting>
  <conditionalFormatting sqref="I902:J903">
    <cfRule type="containsErrors" dxfId="115" priority="116">
      <formula>ISERROR(I902)</formula>
    </cfRule>
  </conditionalFormatting>
  <conditionalFormatting sqref="I908:J908">
    <cfRule type="containsErrors" dxfId="114" priority="115">
      <formula>ISERROR(I908)</formula>
    </cfRule>
  </conditionalFormatting>
  <conditionalFormatting sqref="I909:J912">
    <cfRule type="containsErrors" dxfId="113" priority="114">
      <formula>ISERROR(I909)</formula>
    </cfRule>
  </conditionalFormatting>
  <conditionalFormatting sqref="I913:J913">
    <cfRule type="containsErrors" dxfId="112" priority="113">
      <formula>ISERROR(I913)</formula>
    </cfRule>
  </conditionalFormatting>
  <conditionalFormatting sqref="I914:J917">
    <cfRule type="containsErrors" dxfId="111" priority="112">
      <formula>ISERROR(I914)</formula>
    </cfRule>
  </conditionalFormatting>
  <conditionalFormatting sqref="I919:J922 I923:I924">
    <cfRule type="containsErrors" dxfId="110" priority="111">
      <formula>ISERROR(I919)</formula>
    </cfRule>
  </conditionalFormatting>
  <conditionalFormatting sqref="E873">
    <cfRule type="expression" dxfId="109" priority="110">
      <formula>MOD(ROW(),2)=0</formula>
    </cfRule>
  </conditionalFormatting>
  <conditionalFormatting sqref="I930:J933 I941:J941">
    <cfRule type="containsErrors" dxfId="108" priority="109">
      <formula>ISERROR(I930)</formula>
    </cfRule>
  </conditionalFormatting>
  <conditionalFormatting sqref="I934:J940">
    <cfRule type="containsErrors" dxfId="107" priority="108">
      <formula>ISERROR(I934)</formula>
    </cfRule>
  </conditionalFormatting>
  <conditionalFormatting sqref="X44">
    <cfRule type="expression" dxfId="106" priority="107">
      <formula>MOD(ROW(),2)=0</formula>
    </cfRule>
  </conditionalFormatting>
  <conditionalFormatting sqref="I944:J948">
    <cfRule type="containsErrors" dxfId="105" priority="106">
      <formula>ISERROR(I944)</formula>
    </cfRule>
  </conditionalFormatting>
  <conditionalFormatting sqref="E897">
    <cfRule type="expression" dxfId="104" priority="105">
      <formula>MOD(ROW(),2)=0</formula>
    </cfRule>
  </conditionalFormatting>
  <conditionalFormatting sqref="I951:J952 J950">
    <cfRule type="containsErrors" dxfId="103" priority="104">
      <formula>ISERROR(I950)</formula>
    </cfRule>
  </conditionalFormatting>
  <conditionalFormatting sqref="J1130:J1132">
    <cfRule type="containsErrors" dxfId="102" priority="103">
      <formula>ISERROR(J1130)</formula>
    </cfRule>
  </conditionalFormatting>
  <conditionalFormatting sqref="W969:W970 W965:W966 W978:W979 W1000:W1002 W2:W955 W1013:W1078 W1084:W1127">
    <cfRule type="cellIs" dxfId="101" priority="102" operator="equal">
      <formula>"NO"</formula>
    </cfRule>
  </conditionalFormatting>
  <conditionalFormatting sqref="W1006 W1129:W1132">
    <cfRule type="cellIs" dxfId="100" priority="101" operator="equal">
      <formula>"NO"</formula>
    </cfRule>
  </conditionalFormatting>
  <conditionalFormatting sqref="W956:W957 W962 W972">
    <cfRule type="expression" dxfId="99" priority="100">
      <formula>MOD(ROW(),2)=0</formula>
    </cfRule>
  </conditionalFormatting>
  <conditionalFormatting sqref="I956:J957">
    <cfRule type="containsErrors" dxfId="98" priority="99">
      <formula>ISERROR(I956)</formula>
    </cfRule>
  </conditionalFormatting>
  <conditionalFormatting sqref="I962:J962 I972:J972">
    <cfRule type="containsErrors" dxfId="97" priority="98">
      <formula>ISERROR(I962)</formula>
    </cfRule>
  </conditionalFormatting>
  <conditionalFormatting sqref="W956:W957 W962 W972">
    <cfRule type="cellIs" dxfId="96" priority="97" operator="equal">
      <formula>"NO"</formula>
    </cfRule>
  </conditionalFormatting>
  <conditionalFormatting sqref="W958:W961">
    <cfRule type="expression" dxfId="95" priority="96">
      <formula>MOD(ROW(),2)=0</formula>
    </cfRule>
  </conditionalFormatting>
  <conditionalFormatting sqref="I958:J959">
    <cfRule type="containsErrors" dxfId="94" priority="95">
      <formula>ISERROR(I958)</formula>
    </cfRule>
  </conditionalFormatting>
  <conditionalFormatting sqref="I960:J961">
    <cfRule type="containsErrors" dxfId="93" priority="94">
      <formula>ISERROR(I960)</formula>
    </cfRule>
  </conditionalFormatting>
  <conditionalFormatting sqref="W958:W961">
    <cfRule type="cellIs" dxfId="92" priority="93" operator="equal">
      <formula>"NO"</formula>
    </cfRule>
  </conditionalFormatting>
  <conditionalFormatting sqref="W963:W964 W971 W967">
    <cfRule type="expression" dxfId="91" priority="92">
      <formula>MOD(ROW(),2)=0</formula>
    </cfRule>
  </conditionalFormatting>
  <conditionalFormatting sqref="I963:J964">
    <cfRule type="containsErrors" dxfId="90" priority="91">
      <formula>ISERROR(I963)</formula>
    </cfRule>
  </conditionalFormatting>
  <conditionalFormatting sqref="I967:J967 I971:J971">
    <cfRule type="containsErrors" dxfId="89" priority="90">
      <formula>ISERROR(I967)</formula>
    </cfRule>
  </conditionalFormatting>
  <conditionalFormatting sqref="W963:W964 W971 W967">
    <cfRule type="cellIs" dxfId="88" priority="89" operator="equal">
      <formula>"NO"</formula>
    </cfRule>
  </conditionalFormatting>
  <conditionalFormatting sqref="I970:J970 J969">
    <cfRule type="containsErrors" dxfId="87" priority="88">
      <formula>ISERROR(I969)</formula>
    </cfRule>
  </conditionalFormatting>
  <conditionalFormatting sqref="W968">
    <cfRule type="expression" dxfId="86" priority="87">
      <formula>MOD(ROW(),2)=0</formula>
    </cfRule>
  </conditionalFormatting>
  <conditionalFormatting sqref="I968:J968 I969">
    <cfRule type="containsErrors" dxfId="85" priority="86">
      <formula>ISERROR(I968)</formula>
    </cfRule>
  </conditionalFormatting>
  <conditionalFormatting sqref="W968">
    <cfRule type="cellIs" dxfId="84" priority="85" operator="equal">
      <formula>"NO"</formula>
    </cfRule>
  </conditionalFormatting>
  <conditionalFormatting sqref="W974:W976 W982">
    <cfRule type="expression" dxfId="83" priority="84">
      <formula>MOD(ROW(),2)=0</formula>
    </cfRule>
  </conditionalFormatting>
  <conditionalFormatting sqref="I974:J975">
    <cfRule type="containsErrors" dxfId="82" priority="83">
      <formula>ISERROR(I974)</formula>
    </cfRule>
  </conditionalFormatting>
  <conditionalFormatting sqref="I976:J976 I982:J982">
    <cfRule type="containsErrors" dxfId="81" priority="82">
      <formula>ISERROR(I976)</formula>
    </cfRule>
  </conditionalFormatting>
  <conditionalFormatting sqref="W974:W976 W982">
    <cfRule type="cellIs" dxfId="80" priority="81" operator="equal">
      <formula>"NO"</formula>
    </cfRule>
  </conditionalFormatting>
  <conditionalFormatting sqref="X55">
    <cfRule type="expression" dxfId="79" priority="79">
      <formula>MOD(ROW(),2)=0</formula>
    </cfRule>
  </conditionalFormatting>
  <conditionalFormatting sqref="X54">
    <cfRule type="expression" dxfId="78" priority="80">
      <formula>MOD(ROW(),2)=0</formula>
    </cfRule>
  </conditionalFormatting>
  <conditionalFormatting sqref="W973">
    <cfRule type="cellIs" dxfId="77" priority="76" operator="equal">
      <formula>"NO"</formula>
    </cfRule>
  </conditionalFormatting>
  <conditionalFormatting sqref="W973">
    <cfRule type="expression" dxfId="76" priority="78">
      <formula>MOD(ROW(),2)=0</formula>
    </cfRule>
  </conditionalFormatting>
  <conditionalFormatting sqref="I973:J973">
    <cfRule type="containsErrors" dxfId="75" priority="77">
      <formula>ISERROR(I973)</formula>
    </cfRule>
  </conditionalFormatting>
  <conditionalFormatting sqref="X99">
    <cfRule type="expression" dxfId="74" priority="75">
      <formula>MOD(ROW(),2)=0</formula>
    </cfRule>
  </conditionalFormatting>
  <conditionalFormatting sqref="W992 W1003:W1005">
    <cfRule type="expression" dxfId="73" priority="74">
      <formula>MOD(ROW(),2)=0</formula>
    </cfRule>
  </conditionalFormatting>
  <conditionalFormatting sqref="I992:J992">
    <cfRule type="containsErrors" dxfId="72" priority="73">
      <formula>ISERROR(I992)</formula>
    </cfRule>
  </conditionalFormatting>
  <conditionalFormatting sqref="I1003:J1005">
    <cfRule type="containsErrors" dxfId="71" priority="72">
      <formula>ISERROR(I1003)</formula>
    </cfRule>
  </conditionalFormatting>
  <conditionalFormatting sqref="W992 W1003:W1005">
    <cfRule type="cellIs" dxfId="70" priority="71" operator="equal">
      <formula>"NO"</formula>
    </cfRule>
  </conditionalFormatting>
  <conditionalFormatting sqref="X151">
    <cfRule type="expression" dxfId="69" priority="70">
      <formula>MOD(ROW(),2)=0</formula>
    </cfRule>
  </conditionalFormatting>
  <conditionalFormatting sqref="I1001:J1002">
    <cfRule type="containsErrors" dxfId="68" priority="69">
      <formula>ISERROR(I1001)</formula>
    </cfRule>
  </conditionalFormatting>
  <conditionalFormatting sqref="W998:W999">
    <cfRule type="expression" dxfId="67" priority="68">
      <formula>MOD(ROW(),2)=0</formula>
    </cfRule>
  </conditionalFormatting>
  <conditionalFormatting sqref="I998:J999">
    <cfRule type="containsErrors" dxfId="66" priority="67">
      <formula>ISERROR(I998)</formula>
    </cfRule>
  </conditionalFormatting>
  <conditionalFormatting sqref="W998:W999">
    <cfRule type="cellIs" dxfId="65" priority="66" operator="equal">
      <formula>"NO"</formula>
    </cfRule>
  </conditionalFormatting>
  <conditionalFormatting sqref="W980">
    <cfRule type="expression" dxfId="64" priority="65">
      <formula>MOD(ROW(),2)=0</formula>
    </cfRule>
  </conditionalFormatting>
  <conditionalFormatting sqref="I980:J980">
    <cfRule type="containsErrors" dxfId="63" priority="64">
      <formula>ISERROR(I980)</formula>
    </cfRule>
  </conditionalFormatting>
  <conditionalFormatting sqref="W980">
    <cfRule type="cellIs" dxfId="62" priority="63" operator="equal">
      <formula>"NO"</formula>
    </cfRule>
  </conditionalFormatting>
  <conditionalFormatting sqref="I978:J978">
    <cfRule type="containsErrors" dxfId="61" priority="62">
      <formula>ISERROR(I978)</formula>
    </cfRule>
  </conditionalFormatting>
  <conditionalFormatting sqref="W977">
    <cfRule type="expression" dxfId="60" priority="61">
      <formula>MOD(ROW(),2)=0</formula>
    </cfRule>
  </conditionalFormatting>
  <conditionalFormatting sqref="I977:J977">
    <cfRule type="containsErrors" dxfId="59" priority="60">
      <formula>ISERROR(I977)</formula>
    </cfRule>
  </conditionalFormatting>
  <conditionalFormatting sqref="W977">
    <cfRule type="cellIs" dxfId="58" priority="59" operator="equal">
      <formula>"NO"</formula>
    </cfRule>
  </conditionalFormatting>
  <conditionalFormatting sqref="W981">
    <cfRule type="expression" dxfId="57" priority="58">
      <formula>MOD(ROW(),2)=0</formula>
    </cfRule>
  </conditionalFormatting>
  <conditionalFormatting sqref="I981:J981">
    <cfRule type="containsErrors" dxfId="56" priority="57">
      <formula>ISERROR(I981)</formula>
    </cfRule>
  </conditionalFormatting>
  <conditionalFormatting sqref="W981">
    <cfRule type="cellIs" dxfId="55" priority="56" operator="equal">
      <formula>"NO"</formula>
    </cfRule>
  </conditionalFormatting>
  <conditionalFormatting sqref="W997">
    <cfRule type="expression" dxfId="54" priority="55">
      <formula>MOD(ROW(),2)=0</formula>
    </cfRule>
  </conditionalFormatting>
  <conditionalFormatting sqref="I997:J997">
    <cfRule type="containsErrors" dxfId="53" priority="54">
      <formula>ISERROR(I997)</formula>
    </cfRule>
  </conditionalFormatting>
  <conditionalFormatting sqref="W997">
    <cfRule type="cellIs" dxfId="52" priority="53" operator="equal">
      <formula>"NO"</formula>
    </cfRule>
  </conditionalFormatting>
  <conditionalFormatting sqref="W989">
    <cfRule type="expression" dxfId="51" priority="52">
      <formula>MOD(ROW(),2)=0</formula>
    </cfRule>
  </conditionalFormatting>
  <conditionalFormatting sqref="I989:J989">
    <cfRule type="containsErrors" dxfId="50" priority="51">
      <formula>ISERROR(I989)</formula>
    </cfRule>
  </conditionalFormatting>
  <conditionalFormatting sqref="W989">
    <cfRule type="cellIs" dxfId="49" priority="50" operator="equal">
      <formula>"NO"</formula>
    </cfRule>
  </conditionalFormatting>
  <conditionalFormatting sqref="W985:W988">
    <cfRule type="expression" dxfId="48" priority="49">
      <formula>MOD(ROW(),2)=0</formula>
    </cfRule>
  </conditionalFormatting>
  <conditionalFormatting sqref="I985:J986">
    <cfRule type="containsErrors" dxfId="47" priority="48">
      <formula>ISERROR(I985)</formula>
    </cfRule>
  </conditionalFormatting>
  <conditionalFormatting sqref="I987:J988">
    <cfRule type="containsErrors" dxfId="46" priority="47">
      <formula>ISERROR(I987)</formula>
    </cfRule>
  </conditionalFormatting>
  <conditionalFormatting sqref="W985:W988">
    <cfRule type="cellIs" dxfId="45" priority="46" operator="equal">
      <formula>"NO"</formula>
    </cfRule>
  </conditionalFormatting>
  <conditionalFormatting sqref="W983:W984">
    <cfRule type="expression" dxfId="44" priority="45">
      <formula>MOD(ROW(),2)=0</formula>
    </cfRule>
  </conditionalFormatting>
  <conditionalFormatting sqref="I983:J984">
    <cfRule type="containsErrors" dxfId="43" priority="44">
      <formula>ISERROR(I983)</formula>
    </cfRule>
  </conditionalFormatting>
  <conditionalFormatting sqref="W983:W984">
    <cfRule type="cellIs" dxfId="42" priority="43" operator="equal">
      <formula>"NO"</formula>
    </cfRule>
  </conditionalFormatting>
  <conditionalFormatting sqref="W991 W994:W996">
    <cfRule type="expression" dxfId="41" priority="42">
      <formula>MOD(ROW(),2)=0</formula>
    </cfRule>
  </conditionalFormatting>
  <conditionalFormatting sqref="I991:J991 I994:J994">
    <cfRule type="containsErrors" dxfId="40" priority="41">
      <formula>ISERROR(I991)</formula>
    </cfRule>
  </conditionalFormatting>
  <conditionalFormatting sqref="I995:J996">
    <cfRule type="containsErrors" dxfId="39" priority="40">
      <formula>ISERROR(I995)</formula>
    </cfRule>
  </conditionalFormatting>
  <conditionalFormatting sqref="W991 W994:W996">
    <cfRule type="cellIs" dxfId="38" priority="39" operator="equal">
      <formula>"NO"</formula>
    </cfRule>
  </conditionalFormatting>
  <conditionalFormatting sqref="W990">
    <cfRule type="expression" dxfId="37" priority="38">
      <formula>MOD(ROW(),2)=0</formula>
    </cfRule>
  </conditionalFormatting>
  <conditionalFormatting sqref="I990:J990">
    <cfRule type="containsErrors" dxfId="36" priority="37">
      <formula>ISERROR(I990)</formula>
    </cfRule>
  </conditionalFormatting>
  <conditionalFormatting sqref="W990">
    <cfRule type="cellIs" dxfId="35" priority="36" operator="equal">
      <formula>"NO"</formula>
    </cfRule>
  </conditionalFormatting>
  <conditionalFormatting sqref="W993">
    <cfRule type="expression" dxfId="34" priority="35">
      <formula>MOD(ROW(),2)=0</formula>
    </cfRule>
  </conditionalFormatting>
  <conditionalFormatting sqref="I993:J993">
    <cfRule type="containsErrors" dxfId="33" priority="34">
      <formula>ISERROR(I993)</formula>
    </cfRule>
  </conditionalFormatting>
  <conditionalFormatting sqref="W993">
    <cfRule type="cellIs" dxfId="32" priority="33" operator="equal">
      <formula>"NO"</formula>
    </cfRule>
  </conditionalFormatting>
  <conditionalFormatting sqref="F54">
    <cfRule type="expression" dxfId="31" priority="32">
      <formula>MOD(ROW(),2)=0</formula>
    </cfRule>
  </conditionalFormatting>
  <conditionalFormatting sqref="W1007:W1009 W1128">
    <cfRule type="expression" dxfId="30" priority="31">
      <formula>MOD(ROW(),2)=0</formula>
    </cfRule>
  </conditionalFormatting>
  <conditionalFormatting sqref="I1007:J1007">
    <cfRule type="containsErrors" dxfId="29" priority="30">
      <formula>ISERROR(I1007)</formula>
    </cfRule>
  </conditionalFormatting>
  <conditionalFormatting sqref="I1008:J1009 J1128">
    <cfRule type="containsErrors" dxfId="28" priority="29">
      <formula>ISERROR(I1008)</formula>
    </cfRule>
  </conditionalFormatting>
  <conditionalFormatting sqref="W1007:W1009 W1128">
    <cfRule type="cellIs" dxfId="27" priority="28" operator="equal">
      <formula>"NO"</formula>
    </cfRule>
  </conditionalFormatting>
  <conditionalFormatting sqref="W1011:W1012 W1083">
    <cfRule type="expression" dxfId="26" priority="27">
      <formula>MOD(ROW(),2)=0</formula>
    </cfRule>
  </conditionalFormatting>
  <conditionalFormatting sqref="I1011:J1011">
    <cfRule type="containsErrors" dxfId="25" priority="26">
      <formula>ISERROR(I1011)</formula>
    </cfRule>
  </conditionalFormatting>
  <conditionalFormatting sqref="I1012:J1012 I1083:J1083">
    <cfRule type="containsErrors" dxfId="24" priority="25">
      <formula>ISERROR(I1012)</formula>
    </cfRule>
  </conditionalFormatting>
  <conditionalFormatting sqref="W1011:W1012 W1083">
    <cfRule type="cellIs" dxfId="23" priority="24" operator="equal">
      <formula>"NO"</formula>
    </cfRule>
  </conditionalFormatting>
  <conditionalFormatting sqref="W1010">
    <cfRule type="expression" dxfId="22" priority="23">
      <formula>MOD(ROW(),2)=0</formula>
    </cfRule>
  </conditionalFormatting>
  <conditionalFormatting sqref="I1010:J1010">
    <cfRule type="containsErrors" dxfId="21" priority="22">
      <formula>ISERROR(I1010)</formula>
    </cfRule>
  </conditionalFormatting>
  <conditionalFormatting sqref="W1010">
    <cfRule type="cellIs" dxfId="20" priority="21" operator="equal">
      <formula>"NO"</formula>
    </cfRule>
  </conditionalFormatting>
  <conditionalFormatting sqref="W1079:W1082">
    <cfRule type="expression" dxfId="19" priority="20">
      <formula>MOD(ROW(),2)=0</formula>
    </cfRule>
  </conditionalFormatting>
  <conditionalFormatting sqref="I1079:J1079">
    <cfRule type="containsErrors" dxfId="18" priority="19">
      <formula>ISERROR(I1079)</formula>
    </cfRule>
  </conditionalFormatting>
  <conditionalFormatting sqref="I1080:J1082">
    <cfRule type="containsErrors" dxfId="17" priority="18">
      <formula>ISERROR(I1080)</formula>
    </cfRule>
  </conditionalFormatting>
  <conditionalFormatting sqref="W1079:W1082">
    <cfRule type="cellIs" dxfId="16" priority="17" operator="equal">
      <formula>"NO"</formula>
    </cfRule>
  </conditionalFormatting>
  <conditionalFormatting sqref="X252">
    <cfRule type="expression" dxfId="15" priority="16">
      <formula>MOD(ROW(),2)=0</formula>
    </cfRule>
  </conditionalFormatting>
  <conditionalFormatting sqref="F327">
    <cfRule type="expression" dxfId="14" priority="15">
      <formula>MOD(ROW(),2)=0</formula>
    </cfRule>
  </conditionalFormatting>
  <conditionalFormatting sqref="X327">
    <cfRule type="expression" dxfId="13" priority="14">
      <formula>MOD(ROW(),2)=0</formula>
    </cfRule>
  </conditionalFormatting>
  <conditionalFormatting sqref="I1058:J1058">
    <cfRule type="containsErrors" dxfId="12" priority="13">
      <formula>ISERROR(I1058)</formula>
    </cfRule>
  </conditionalFormatting>
  <conditionalFormatting sqref="E1072:G1072 I1072">
    <cfRule type="expression" dxfId="11" priority="12">
      <formula>MOD(ROW(),2)=0</formula>
    </cfRule>
  </conditionalFormatting>
  <conditionalFormatting sqref="I1084:J1086">
    <cfRule type="containsErrors" dxfId="10" priority="11">
      <formula>ISERROR(I1084)</formula>
    </cfRule>
  </conditionalFormatting>
  <conditionalFormatting sqref="H1087:H1088">
    <cfRule type="expression" dxfId="9" priority="10">
      <formula>MOD(ROW(),2)=0</formula>
    </cfRule>
  </conditionalFormatting>
  <conditionalFormatting sqref="J1087">
    <cfRule type="containsErrors" dxfId="8" priority="9">
      <formula>ISERROR(J1087)</formula>
    </cfRule>
  </conditionalFormatting>
  <conditionalFormatting sqref="J1088 J1095:J1103">
    <cfRule type="containsErrors" dxfId="7" priority="8">
      <formula>ISERROR(J1088)</formula>
    </cfRule>
  </conditionalFormatting>
  <conditionalFormatting sqref="I1087:I1088 I1095:I1103">
    <cfRule type="containsErrors" dxfId="6" priority="7">
      <formula>ISERROR(I1087)</formula>
    </cfRule>
  </conditionalFormatting>
  <conditionalFormatting sqref="H1089:H1094">
    <cfRule type="expression" dxfId="5" priority="6">
      <formula>MOD(ROW(),2)=0</formula>
    </cfRule>
  </conditionalFormatting>
  <conditionalFormatting sqref="J1089:J1094">
    <cfRule type="containsErrors" dxfId="4" priority="5">
      <formula>ISERROR(J1089)</formula>
    </cfRule>
  </conditionalFormatting>
  <conditionalFormatting sqref="I1089:I1094">
    <cfRule type="containsErrors" dxfId="3" priority="4">
      <formula>ISERROR(I1089)</formula>
    </cfRule>
  </conditionalFormatting>
  <conditionalFormatting sqref="I1104:J1104">
    <cfRule type="containsErrors" dxfId="2" priority="3">
      <formula>ISERROR(I1104)</formula>
    </cfRule>
  </conditionalFormatting>
  <conditionalFormatting sqref="R112">
    <cfRule type="expression" dxfId="1" priority="2">
      <formula>MOD(ROW(),2)=0</formula>
    </cfRule>
  </conditionalFormatting>
  <conditionalFormatting sqref="R107">
    <cfRule type="expression" dxfId="0" priority="1">
      <formula>MOD(ROW(),2)=0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CJ2399"/>
  <sheetViews>
    <sheetView zoomScale="85" zoomScaleNormal="85" workbookViewId="0">
      <pane xSplit="14" ySplit="8" topLeftCell="O9" activePane="bottomRight" state="frozen"/>
      <selection activeCell="O30" sqref="O30"/>
      <selection pane="topRight" activeCell="O30" sqref="O30"/>
      <selection pane="bottomLeft" activeCell="O30" sqref="O30"/>
      <selection pane="bottomRight" activeCell="H25" sqref="H25"/>
    </sheetView>
  </sheetViews>
  <sheetFormatPr defaultColWidth="9.140625" defaultRowHeight="15" zeroHeight="1" x14ac:dyDescent="0.25"/>
  <cols>
    <col min="1" max="3" width="9.140625" customWidth="1"/>
    <col min="4" max="4" width="10.7109375" bestFit="1" customWidth="1"/>
    <col min="5" max="6" width="9.140625" customWidth="1"/>
    <col min="7" max="7" width="5.28515625" customWidth="1"/>
    <col min="8" max="8" width="21.5703125" customWidth="1"/>
    <col min="9" max="10" width="9.140625" customWidth="1"/>
    <col min="11" max="11" width="20.42578125" customWidth="1"/>
    <col min="12" max="12" width="34" customWidth="1"/>
    <col min="13" max="14" width="20.42578125" customWidth="1"/>
    <col min="15" max="15" width="12.85546875" customWidth="1"/>
    <col min="16" max="26" width="10.7109375" customWidth="1"/>
    <col min="27" max="27" width="16.5703125" customWidth="1"/>
    <col min="28" max="84" width="11.7109375" customWidth="1"/>
    <col min="85" max="85" width="12.140625" customWidth="1"/>
    <col min="86" max="86" width="11.7109375" customWidth="1"/>
    <col min="87" max="87" width="9.140625" customWidth="1"/>
    <col min="88" max="88" width="12.28515625" customWidth="1"/>
    <col min="89" max="104" width="9.140625" customWidth="1"/>
  </cols>
  <sheetData>
    <row r="1" spans="1:88" x14ac:dyDescent="0.25">
      <c r="D1" s="76">
        <v>41971</v>
      </c>
    </row>
    <row r="2" spans="1:88" x14ac:dyDescent="0.25">
      <c r="O2" s="77">
        <v>1.0229999999999999</v>
      </c>
      <c r="P2">
        <v>1.0229999999999999</v>
      </c>
      <c r="AA2">
        <v>30</v>
      </c>
      <c r="AB2">
        <v>31</v>
      </c>
      <c r="AC2">
        <v>32</v>
      </c>
      <c r="AD2">
        <v>33</v>
      </c>
      <c r="AE2">
        <v>34</v>
      </c>
      <c r="AF2">
        <v>35</v>
      </c>
      <c r="AG2">
        <v>36</v>
      </c>
      <c r="AH2">
        <v>37</v>
      </c>
      <c r="AI2">
        <v>38</v>
      </c>
      <c r="AJ2">
        <v>39</v>
      </c>
      <c r="AK2">
        <v>40</v>
      </c>
      <c r="AL2">
        <v>41</v>
      </c>
      <c r="AM2">
        <v>42</v>
      </c>
      <c r="AN2">
        <v>43</v>
      </c>
      <c r="AO2">
        <v>44</v>
      </c>
      <c r="AP2">
        <v>45</v>
      </c>
      <c r="AQ2">
        <v>46</v>
      </c>
      <c r="AR2">
        <v>47</v>
      </c>
      <c r="AS2">
        <v>48</v>
      </c>
      <c r="AT2">
        <v>49</v>
      </c>
      <c r="AU2">
        <v>50</v>
      </c>
      <c r="AV2">
        <v>51</v>
      </c>
      <c r="AW2">
        <v>52</v>
      </c>
      <c r="AX2">
        <v>53</v>
      </c>
      <c r="AY2">
        <v>54</v>
      </c>
      <c r="AZ2">
        <v>55</v>
      </c>
      <c r="BA2">
        <v>56</v>
      </c>
      <c r="BB2">
        <v>57</v>
      </c>
      <c r="BC2">
        <v>58</v>
      </c>
      <c r="BD2">
        <v>59</v>
      </c>
      <c r="BE2">
        <v>60</v>
      </c>
      <c r="BF2">
        <v>61</v>
      </c>
      <c r="BG2">
        <v>62</v>
      </c>
      <c r="BH2">
        <v>63</v>
      </c>
      <c r="BI2">
        <v>64</v>
      </c>
      <c r="BJ2">
        <v>65</v>
      </c>
      <c r="BK2">
        <v>66</v>
      </c>
      <c r="BL2">
        <v>67</v>
      </c>
      <c r="BM2">
        <v>68</v>
      </c>
      <c r="BN2">
        <v>69</v>
      </c>
      <c r="BO2">
        <v>70</v>
      </c>
      <c r="BP2">
        <v>71</v>
      </c>
      <c r="BQ2">
        <v>72</v>
      </c>
      <c r="BR2">
        <v>73</v>
      </c>
      <c r="BS2">
        <v>74</v>
      </c>
      <c r="BT2">
        <v>75</v>
      </c>
      <c r="BU2">
        <v>76</v>
      </c>
      <c r="BV2">
        <v>77</v>
      </c>
      <c r="BW2">
        <v>78</v>
      </c>
      <c r="BX2">
        <v>79</v>
      </c>
      <c r="BY2">
        <v>80</v>
      </c>
      <c r="BZ2">
        <v>81</v>
      </c>
      <c r="CA2">
        <v>82</v>
      </c>
      <c r="CB2">
        <v>83</v>
      </c>
      <c r="CC2">
        <v>84</v>
      </c>
      <c r="CD2">
        <v>85</v>
      </c>
      <c r="CE2">
        <v>86</v>
      </c>
      <c r="CF2">
        <v>87</v>
      </c>
      <c r="CG2">
        <v>88</v>
      </c>
      <c r="CH2">
        <v>89</v>
      </c>
    </row>
    <row r="3" spans="1:88" x14ac:dyDescent="0.25">
      <c r="K3" t="s">
        <v>5321</v>
      </c>
    </row>
    <row r="4" spans="1:88" x14ac:dyDescent="0.25">
      <c r="K4" s="78" t="s">
        <v>5322</v>
      </c>
      <c r="L4" s="78"/>
      <c r="M4" s="78"/>
      <c r="N4" s="78"/>
      <c r="O4" s="79">
        <v>2015</v>
      </c>
      <c r="P4" s="79">
        <v>2015</v>
      </c>
      <c r="Q4" s="79">
        <v>2015</v>
      </c>
      <c r="R4" s="79">
        <v>2015</v>
      </c>
      <c r="S4" s="79">
        <v>2015</v>
      </c>
      <c r="T4" s="79">
        <v>2015</v>
      </c>
      <c r="U4" s="79">
        <v>2015</v>
      </c>
      <c r="V4" s="79">
        <v>2015</v>
      </c>
      <c r="W4" s="79">
        <v>2015</v>
      </c>
      <c r="X4" s="79">
        <v>2015</v>
      </c>
      <c r="Y4" s="79">
        <v>2015</v>
      </c>
      <c r="Z4" s="79">
        <v>2015</v>
      </c>
      <c r="AA4" s="79">
        <v>2016</v>
      </c>
      <c r="AB4" s="79">
        <v>2016</v>
      </c>
      <c r="AC4" s="79">
        <v>2016</v>
      </c>
      <c r="AD4" s="79">
        <v>2016</v>
      </c>
      <c r="AE4" s="79">
        <v>2016</v>
      </c>
      <c r="AF4" s="79">
        <v>2016</v>
      </c>
      <c r="AG4" s="79">
        <v>2016</v>
      </c>
      <c r="AH4" s="79">
        <v>2016</v>
      </c>
      <c r="AI4" s="79">
        <v>2016</v>
      </c>
      <c r="AJ4" s="79">
        <v>2016</v>
      </c>
      <c r="AK4" s="79">
        <v>2016</v>
      </c>
      <c r="AL4" s="79">
        <v>2016</v>
      </c>
      <c r="AM4" s="79">
        <v>2017</v>
      </c>
      <c r="AN4" s="79">
        <v>2017</v>
      </c>
      <c r="AO4" s="79">
        <v>2017</v>
      </c>
      <c r="AP4" s="79">
        <v>2017</v>
      </c>
      <c r="AQ4" s="79">
        <v>2017</v>
      </c>
      <c r="AR4" s="79">
        <v>2017</v>
      </c>
      <c r="AS4" s="79">
        <v>2017</v>
      </c>
      <c r="AT4" s="79">
        <v>2017</v>
      </c>
      <c r="AU4" s="79">
        <v>2017</v>
      </c>
      <c r="AV4" s="79">
        <v>2017</v>
      </c>
      <c r="AW4" s="79">
        <v>2017</v>
      </c>
      <c r="AX4" s="79">
        <v>2017</v>
      </c>
      <c r="AY4" s="79">
        <v>2018</v>
      </c>
      <c r="AZ4" s="79">
        <v>2018</v>
      </c>
      <c r="BA4" s="79">
        <v>2018</v>
      </c>
      <c r="BB4" s="79">
        <v>2018</v>
      </c>
      <c r="BC4" s="79">
        <v>2018</v>
      </c>
      <c r="BD4" s="79">
        <v>2018</v>
      </c>
      <c r="BE4" s="79">
        <v>2018</v>
      </c>
      <c r="BF4" s="79">
        <v>2018</v>
      </c>
      <c r="BG4" s="79">
        <v>2018</v>
      </c>
      <c r="BH4" s="79">
        <v>2018</v>
      </c>
      <c r="BI4" s="79">
        <v>2018</v>
      </c>
      <c r="BJ4" s="79">
        <v>2018</v>
      </c>
      <c r="BK4" s="79">
        <v>2019</v>
      </c>
      <c r="BL4" s="79">
        <v>2019</v>
      </c>
      <c r="BM4" s="79">
        <v>2019</v>
      </c>
      <c r="BN4" s="79">
        <v>2019</v>
      </c>
      <c r="BO4" s="79">
        <v>2019</v>
      </c>
      <c r="BP4" s="79">
        <v>2019</v>
      </c>
      <c r="BQ4" s="79">
        <v>2019</v>
      </c>
      <c r="BR4" s="79">
        <v>2019</v>
      </c>
      <c r="BS4" s="79">
        <v>2019</v>
      </c>
      <c r="BT4" s="79">
        <v>2019</v>
      </c>
      <c r="BU4" s="79">
        <v>2019</v>
      </c>
      <c r="BV4" s="79">
        <v>2019</v>
      </c>
      <c r="BW4" s="79">
        <v>2020</v>
      </c>
      <c r="BX4" s="79">
        <v>2020</v>
      </c>
      <c r="BY4" s="79">
        <v>2020</v>
      </c>
      <c r="BZ4" s="79">
        <v>2020</v>
      </c>
      <c r="CA4" s="79">
        <v>2020</v>
      </c>
      <c r="CB4" s="79">
        <v>2020</v>
      </c>
      <c r="CC4" s="79">
        <v>2020</v>
      </c>
      <c r="CD4" s="79">
        <v>2020</v>
      </c>
      <c r="CE4" s="79">
        <v>2020</v>
      </c>
      <c r="CF4" s="79">
        <v>2020</v>
      </c>
      <c r="CG4" s="79">
        <v>2020</v>
      </c>
      <c r="CH4" s="79">
        <v>2020</v>
      </c>
    </row>
    <row r="5" spans="1:88" x14ac:dyDescent="0.25">
      <c r="K5" s="80" t="s">
        <v>5323</v>
      </c>
      <c r="L5" s="80"/>
      <c r="M5" s="80"/>
      <c r="N5" s="80"/>
      <c r="O5" s="81">
        <v>2015</v>
      </c>
      <c r="P5" s="81">
        <v>2015</v>
      </c>
      <c r="Q5" s="81">
        <v>2015</v>
      </c>
      <c r="R5" s="81">
        <v>2015</v>
      </c>
      <c r="S5" s="81">
        <v>2015</v>
      </c>
      <c r="T5" s="81">
        <v>2015</v>
      </c>
      <c r="U5" s="81">
        <v>2016</v>
      </c>
      <c r="V5" s="81">
        <v>2016</v>
      </c>
      <c r="W5" s="81">
        <v>2016</v>
      </c>
      <c r="X5" s="81">
        <v>2016</v>
      </c>
      <c r="Y5" s="81">
        <v>2016</v>
      </c>
      <c r="Z5" s="81">
        <v>2016</v>
      </c>
      <c r="AA5" s="81">
        <v>2016</v>
      </c>
      <c r="AB5" s="81">
        <v>2016</v>
      </c>
      <c r="AC5" s="81">
        <v>2016</v>
      </c>
      <c r="AD5" s="81">
        <v>2016</v>
      </c>
      <c r="AE5" s="81">
        <v>2016</v>
      </c>
      <c r="AF5" s="81">
        <v>2016</v>
      </c>
      <c r="AG5" s="81">
        <v>2017</v>
      </c>
      <c r="AH5" s="81">
        <v>2017</v>
      </c>
      <c r="AI5" s="81">
        <v>2017</v>
      </c>
      <c r="AJ5" s="81">
        <v>2017</v>
      </c>
      <c r="AK5" s="81">
        <v>2017</v>
      </c>
      <c r="AL5" s="81">
        <v>2017</v>
      </c>
      <c r="AM5" s="81">
        <v>2017</v>
      </c>
      <c r="AN5" s="81">
        <v>2017</v>
      </c>
      <c r="AO5" s="81">
        <v>2017</v>
      </c>
      <c r="AP5" s="81">
        <v>2017</v>
      </c>
      <c r="AQ5" s="81">
        <v>2017</v>
      </c>
      <c r="AR5" s="81">
        <v>2017</v>
      </c>
      <c r="AS5" s="81">
        <v>2018</v>
      </c>
      <c r="AT5" s="81">
        <v>2018</v>
      </c>
      <c r="AU5" s="81">
        <v>2018</v>
      </c>
      <c r="AV5" s="81">
        <v>2018</v>
      </c>
      <c r="AW5" s="81">
        <v>2018</v>
      </c>
      <c r="AX5" s="81">
        <v>2018</v>
      </c>
      <c r="AY5" s="81">
        <v>2018</v>
      </c>
      <c r="AZ5" s="81">
        <v>2018</v>
      </c>
      <c r="BA5" s="81">
        <v>2018</v>
      </c>
      <c r="BB5" s="81">
        <v>2018</v>
      </c>
      <c r="BC5" s="81">
        <v>2018</v>
      </c>
      <c r="BD5" s="81">
        <v>2018</v>
      </c>
      <c r="BE5" s="81">
        <v>2019</v>
      </c>
      <c r="BF5" s="81">
        <v>2019</v>
      </c>
      <c r="BG5" s="81">
        <v>2019</v>
      </c>
      <c r="BH5" s="81">
        <v>2019</v>
      </c>
      <c r="BI5" s="81">
        <v>2019</v>
      </c>
      <c r="BJ5" s="81">
        <v>2019</v>
      </c>
      <c r="BK5" s="81">
        <v>2019</v>
      </c>
      <c r="BL5" s="81">
        <v>2019</v>
      </c>
      <c r="BM5" s="81">
        <v>2019</v>
      </c>
      <c r="BN5" s="81">
        <v>2019</v>
      </c>
      <c r="BO5" s="81">
        <v>2019</v>
      </c>
      <c r="BP5" s="81">
        <v>2019</v>
      </c>
      <c r="BQ5" s="81">
        <v>2020</v>
      </c>
      <c r="BR5" s="81">
        <v>2020</v>
      </c>
      <c r="BS5" s="81">
        <v>2020</v>
      </c>
      <c r="BT5" s="81">
        <v>2020</v>
      </c>
      <c r="BU5" s="81">
        <v>2020</v>
      </c>
      <c r="BV5" s="81">
        <v>2020</v>
      </c>
      <c r="BW5" s="81">
        <v>2020</v>
      </c>
      <c r="BX5" s="81">
        <v>2020</v>
      </c>
      <c r="BY5" s="81">
        <v>2020</v>
      </c>
      <c r="BZ5" s="81">
        <v>2020</v>
      </c>
      <c r="CA5" s="81">
        <v>2020</v>
      </c>
      <c r="CB5" s="81">
        <v>2020</v>
      </c>
      <c r="CC5" s="81">
        <v>2021</v>
      </c>
      <c r="CD5" s="81">
        <v>2021</v>
      </c>
      <c r="CE5" s="81">
        <v>2021</v>
      </c>
      <c r="CF5" s="81">
        <v>2021</v>
      </c>
      <c r="CG5" s="81">
        <v>2021</v>
      </c>
      <c r="CH5" s="81">
        <v>2021</v>
      </c>
    </row>
    <row r="6" spans="1:88" x14ac:dyDescent="0.25">
      <c r="K6" s="82" t="s">
        <v>5324</v>
      </c>
      <c r="L6" s="82"/>
      <c r="M6" s="82"/>
      <c r="N6" s="82"/>
      <c r="O6" s="83">
        <v>42094</v>
      </c>
      <c r="P6" s="83">
        <v>42094</v>
      </c>
      <c r="Q6" s="83">
        <v>42094</v>
      </c>
      <c r="R6" s="83">
        <v>42185</v>
      </c>
      <c r="S6" s="83">
        <v>42185</v>
      </c>
      <c r="T6" s="83">
        <v>42185</v>
      </c>
      <c r="U6" s="83">
        <v>42277</v>
      </c>
      <c r="V6" s="83">
        <v>42277</v>
      </c>
      <c r="W6" s="83">
        <v>42277</v>
      </c>
      <c r="X6" s="83">
        <v>42369</v>
      </c>
      <c r="Y6" s="83">
        <v>42369</v>
      </c>
      <c r="Z6" s="83">
        <v>42369</v>
      </c>
      <c r="AA6" s="83">
        <v>42460</v>
      </c>
      <c r="AB6" s="83">
        <v>42460</v>
      </c>
      <c r="AC6" s="83">
        <v>42460</v>
      </c>
      <c r="AD6" s="83">
        <v>42551</v>
      </c>
      <c r="AE6" s="83">
        <v>42551</v>
      </c>
      <c r="AF6" s="83">
        <v>42551</v>
      </c>
      <c r="AG6" s="83">
        <v>42643</v>
      </c>
      <c r="AH6" s="83">
        <v>42643</v>
      </c>
      <c r="AI6" s="83">
        <v>42643</v>
      </c>
      <c r="AJ6" s="83">
        <v>42735</v>
      </c>
      <c r="AK6" s="83">
        <v>42735</v>
      </c>
      <c r="AL6" s="83">
        <v>42735</v>
      </c>
      <c r="AM6" s="83">
        <v>42825</v>
      </c>
      <c r="AN6" s="83">
        <v>42825</v>
      </c>
      <c r="AO6" s="83">
        <v>42825</v>
      </c>
      <c r="AP6" s="83">
        <v>42916</v>
      </c>
      <c r="AQ6" s="83">
        <v>42916</v>
      </c>
      <c r="AR6" s="83">
        <v>42916</v>
      </c>
      <c r="AS6" s="83">
        <v>43008</v>
      </c>
      <c r="AT6" s="83">
        <v>43008</v>
      </c>
      <c r="AU6" s="83">
        <v>43008</v>
      </c>
      <c r="AV6" s="83">
        <v>43100</v>
      </c>
      <c r="AW6" s="83">
        <v>43100</v>
      </c>
      <c r="AX6" s="83">
        <v>43100</v>
      </c>
      <c r="AY6" s="83">
        <v>43190</v>
      </c>
      <c r="AZ6" s="83">
        <v>43190</v>
      </c>
      <c r="BA6" s="83">
        <v>43190</v>
      </c>
      <c r="BB6" s="83">
        <v>43281</v>
      </c>
      <c r="BC6" s="83">
        <v>43281</v>
      </c>
      <c r="BD6" s="83">
        <v>43281</v>
      </c>
      <c r="BE6" s="83">
        <v>43373</v>
      </c>
      <c r="BF6" s="83">
        <v>43373</v>
      </c>
      <c r="BG6" s="83">
        <v>43373</v>
      </c>
      <c r="BH6" s="83">
        <v>43465</v>
      </c>
      <c r="BI6" s="83">
        <v>43465</v>
      </c>
      <c r="BJ6" s="83">
        <v>43465</v>
      </c>
      <c r="BK6" s="83">
        <v>43555</v>
      </c>
      <c r="BL6" s="83">
        <v>43555</v>
      </c>
      <c r="BM6" s="83">
        <v>43555</v>
      </c>
      <c r="BN6" s="83">
        <v>43646</v>
      </c>
      <c r="BO6" s="83">
        <v>43646</v>
      </c>
      <c r="BP6" s="83">
        <v>43646</v>
      </c>
      <c r="BQ6" s="83">
        <v>43738</v>
      </c>
      <c r="BR6" s="83">
        <v>43738</v>
      </c>
      <c r="BS6" s="83">
        <v>43738</v>
      </c>
      <c r="BT6" s="83">
        <v>43830</v>
      </c>
      <c r="BU6" s="83">
        <v>43830</v>
      </c>
      <c r="BV6" s="83">
        <v>43830</v>
      </c>
      <c r="BW6" s="83">
        <v>43921</v>
      </c>
      <c r="BX6" s="83">
        <v>43921</v>
      </c>
      <c r="BY6" s="83">
        <v>43921</v>
      </c>
      <c r="BZ6" s="83">
        <v>44012</v>
      </c>
      <c r="CA6" s="83">
        <v>44012</v>
      </c>
      <c r="CB6" s="83">
        <v>44012</v>
      </c>
      <c r="CC6" s="83">
        <v>44104</v>
      </c>
      <c r="CD6" s="83">
        <v>44104</v>
      </c>
      <c r="CE6" s="83">
        <v>44104</v>
      </c>
      <c r="CF6" s="83">
        <v>44196</v>
      </c>
      <c r="CG6" s="83">
        <v>44196</v>
      </c>
      <c r="CH6" s="83">
        <v>44196</v>
      </c>
    </row>
    <row r="7" spans="1:88" ht="34.5" x14ac:dyDescent="0.25">
      <c r="B7" s="84" t="s">
        <v>5325</v>
      </c>
      <c r="C7" s="85" t="s">
        <v>5326</v>
      </c>
      <c r="D7" s="85" t="s">
        <v>5327</v>
      </c>
      <c r="E7" s="85" t="s">
        <v>5328</v>
      </c>
      <c r="F7" s="85" t="s">
        <v>5329</v>
      </c>
      <c r="G7" s="86" t="s">
        <v>5330</v>
      </c>
      <c r="H7" s="87" t="s">
        <v>5331</v>
      </c>
      <c r="I7" s="88" t="s">
        <v>5332</v>
      </c>
      <c r="J7" s="88" t="s">
        <v>5333</v>
      </c>
      <c r="K7" s="88" t="s">
        <v>5334</v>
      </c>
      <c r="L7" s="88" t="s">
        <v>5335</v>
      </c>
      <c r="M7" s="88" t="s">
        <v>5336</v>
      </c>
      <c r="N7" s="88" t="s">
        <v>2</v>
      </c>
      <c r="O7" s="79">
        <v>2015</v>
      </c>
      <c r="P7" s="79">
        <v>2015</v>
      </c>
      <c r="Q7" s="79">
        <v>2015</v>
      </c>
      <c r="R7" s="79">
        <v>2015</v>
      </c>
      <c r="S7" s="79">
        <v>2015</v>
      </c>
      <c r="T7" s="79">
        <v>2015</v>
      </c>
      <c r="U7" s="79">
        <v>2015</v>
      </c>
      <c r="V7" s="79">
        <v>2015</v>
      </c>
      <c r="W7" s="79">
        <v>2015</v>
      </c>
      <c r="X7" s="79">
        <v>2015</v>
      </c>
      <c r="Y7" s="79">
        <v>2015</v>
      </c>
      <c r="Z7" s="79">
        <v>2015</v>
      </c>
      <c r="AA7" s="79">
        <v>2016</v>
      </c>
      <c r="AB7" s="79">
        <v>2016</v>
      </c>
      <c r="AC7" s="79">
        <v>2016</v>
      </c>
      <c r="AD7" s="79">
        <v>2016</v>
      </c>
      <c r="AE7" s="79">
        <v>2016</v>
      </c>
      <c r="AF7" s="79">
        <v>2016</v>
      </c>
      <c r="AG7" s="79">
        <v>2016</v>
      </c>
      <c r="AH7" s="79">
        <v>2016</v>
      </c>
      <c r="AI7" s="79">
        <v>2016</v>
      </c>
      <c r="AJ7" s="79">
        <v>2016</v>
      </c>
      <c r="AK7" s="79">
        <v>2016</v>
      </c>
      <c r="AL7" s="79">
        <v>2016</v>
      </c>
      <c r="AM7" s="79">
        <v>2017</v>
      </c>
      <c r="AN7" s="79">
        <v>2017</v>
      </c>
      <c r="AO7" s="79">
        <v>2017</v>
      </c>
      <c r="AP7" s="79">
        <v>2017</v>
      </c>
      <c r="AQ7" s="79">
        <v>2017</v>
      </c>
      <c r="AR7" s="79">
        <v>2017</v>
      </c>
      <c r="AS7" s="79">
        <v>2017</v>
      </c>
      <c r="AT7" s="79">
        <v>2017</v>
      </c>
      <c r="AU7" s="79">
        <v>2017</v>
      </c>
      <c r="AV7" s="79">
        <v>2017</v>
      </c>
      <c r="AW7" s="79">
        <v>2017</v>
      </c>
      <c r="AX7" s="79">
        <v>2017</v>
      </c>
      <c r="AY7" s="79">
        <v>2018</v>
      </c>
      <c r="AZ7" s="79">
        <v>2018</v>
      </c>
      <c r="BA7" s="79">
        <v>2018</v>
      </c>
      <c r="BB7" s="79">
        <v>2018</v>
      </c>
      <c r="BC7" s="79">
        <v>2018</v>
      </c>
      <c r="BD7" s="79">
        <v>2018</v>
      </c>
      <c r="BE7" s="79">
        <v>2018</v>
      </c>
      <c r="BF7" s="79">
        <v>2018</v>
      </c>
      <c r="BG7" s="79">
        <v>2018</v>
      </c>
      <c r="BH7" s="79">
        <v>2018</v>
      </c>
      <c r="BI7" s="79">
        <v>2018</v>
      </c>
      <c r="BJ7" s="79">
        <v>2018</v>
      </c>
      <c r="BK7" s="79">
        <v>2019</v>
      </c>
      <c r="BL7" s="79">
        <v>2019</v>
      </c>
      <c r="BM7" s="79">
        <v>2019</v>
      </c>
      <c r="BN7" s="79">
        <v>2019</v>
      </c>
      <c r="BO7" s="79">
        <v>2019</v>
      </c>
      <c r="BP7" s="79">
        <v>2019</v>
      </c>
      <c r="BQ7" s="79">
        <v>2019</v>
      </c>
      <c r="BR7" s="79">
        <v>2019</v>
      </c>
      <c r="BS7" s="79">
        <v>2019</v>
      </c>
      <c r="BT7" s="79">
        <v>2019</v>
      </c>
      <c r="BU7" s="79">
        <v>2019</v>
      </c>
      <c r="BV7" s="79">
        <v>2019</v>
      </c>
      <c r="BW7" s="79">
        <v>2020</v>
      </c>
      <c r="BX7" s="79">
        <v>2020</v>
      </c>
      <c r="BY7" s="79">
        <v>2020</v>
      </c>
      <c r="BZ7" s="79">
        <v>2020</v>
      </c>
      <c r="CA7" s="79">
        <v>2020</v>
      </c>
      <c r="CB7" s="79">
        <v>2020</v>
      </c>
      <c r="CC7" s="79">
        <v>2020</v>
      </c>
      <c r="CD7" s="79">
        <v>2020</v>
      </c>
      <c r="CE7" s="79">
        <v>2020</v>
      </c>
      <c r="CF7" s="79">
        <v>2020</v>
      </c>
      <c r="CG7" s="79">
        <v>2020</v>
      </c>
      <c r="CH7" s="79">
        <v>2020</v>
      </c>
      <c r="CJ7" s="1" t="s">
        <v>5337</v>
      </c>
    </row>
    <row r="8" spans="1:88" x14ac:dyDescent="0.25">
      <c r="B8" s="84"/>
      <c r="C8" s="85"/>
      <c r="D8" s="85"/>
      <c r="E8" s="85"/>
      <c r="F8" s="85"/>
      <c r="G8" s="86"/>
      <c r="H8" s="87"/>
      <c r="I8" s="88"/>
      <c r="J8" s="88"/>
      <c r="K8" s="88"/>
      <c r="L8" s="88"/>
      <c r="M8" s="88"/>
      <c r="N8" s="88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9">
        <v>0</v>
      </c>
      <c r="AT8" s="89">
        <v>0</v>
      </c>
      <c r="AU8" s="89">
        <v>0</v>
      </c>
      <c r="AV8" s="89">
        <v>0</v>
      </c>
      <c r="AW8" s="89">
        <v>0</v>
      </c>
      <c r="AX8" s="89">
        <v>0</v>
      </c>
      <c r="AY8" s="89">
        <v>0</v>
      </c>
      <c r="AZ8" s="89">
        <v>0</v>
      </c>
      <c r="BA8" s="89">
        <v>0</v>
      </c>
      <c r="BB8" s="89">
        <v>0</v>
      </c>
      <c r="BC8" s="89">
        <v>0</v>
      </c>
      <c r="BD8" s="89">
        <v>0</v>
      </c>
      <c r="BE8" s="89">
        <v>0</v>
      </c>
      <c r="BF8" s="89">
        <v>0</v>
      </c>
      <c r="BG8" s="89">
        <v>0</v>
      </c>
      <c r="BH8" s="89">
        <v>0</v>
      </c>
      <c r="BI8" s="89">
        <v>0</v>
      </c>
      <c r="BJ8" s="89">
        <v>0</v>
      </c>
      <c r="BK8" s="89">
        <v>0</v>
      </c>
      <c r="BL8" s="89">
        <v>0</v>
      </c>
      <c r="BM8" s="89">
        <v>0</v>
      </c>
      <c r="BN8" s="89">
        <v>0</v>
      </c>
      <c r="BO8" s="89">
        <v>0</v>
      </c>
      <c r="BP8" s="89">
        <v>0</v>
      </c>
      <c r="BQ8" s="89">
        <v>0</v>
      </c>
      <c r="BR8" s="89">
        <v>0</v>
      </c>
      <c r="BS8" s="89">
        <v>0</v>
      </c>
      <c r="BT8" s="89">
        <v>0</v>
      </c>
      <c r="BU8" s="89">
        <v>0</v>
      </c>
      <c r="BV8" s="89">
        <v>0</v>
      </c>
      <c r="BW8" s="89">
        <v>0</v>
      </c>
      <c r="BX8" s="89">
        <v>0</v>
      </c>
      <c r="BY8" s="89">
        <v>0</v>
      </c>
      <c r="BZ8" s="89">
        <v>0</v>
      </c>
      <c r="CA8" s="89">
        <v>0</v>
      </c>
      <c r="CB8" s="89">
        <v>0</v>
      </c>
      <c r="CC8" s="89">
        <v>0</v>
      </c>
      <c r="CD8" s="89">
        <v>0</v>
      </c>
      <c r="CE8" s="89">
        <v>0</v>
      </c>
      <c r="CF8" s="89">
        <v>0</v>
      </c>
      <c r="CG8" s="89">
        <v>0</v>
      </c>
      <c r="CH8" s="89">
        <v>0</v>
      </c>
    </row>
    <row r="9" spans="1:88" x14ac:dyDescent="0.25">
      <c r="A9">
        <v>1</v>
      </c>
      <c r="B9" s="90" t="s">
        <v>5338</v>
      </c>
      <c r="C9" s="90" t="s">
        <v>5338</v>
      </c>
      <c r="D9" s="90" t="s">
        <v>21</v>
      </c>
      <c r="E9" s="90" t="s">
        <v>3140</v>
      </c>
      <c r="F9" s="91" t="s">
        <v>3140</v>
      </c>
      <c r="G9" s="91"/>
      <c r="H9" s="91" t="s">
        <v>5339</v>
      </c>
      <c r="I9" s="90" t="s">
        <v>5340</v>
      </c>
      <c r="J9" s="90" t="s">
        <v>5340</v>
      </c>
      <c r="K9" s="91" t="s">
        <v>5341</v>
      </c>
      <c r="L9" s="91" t="s">
        <v>5341</v>
      </c>
      <c r="M9" s="91" t="s">
        <v>5342</v>
      </c>
      <c r="N9" s="92">
        <v>59315846.408798739</v>
      </c>
      <c r="O9" s="93">
        <v>379201.9629763132</v>
      </c>
      <c r="P9" s="93">
        <v>693496.3008614016</v>
      </c>
      <c r="Q9" s="93">
        <v>518845.79049708665</v>
      </c>
      <c r="R9" s="93">
        <v>494625.71525269869</v>
      </c>
      <c r="S9" s="93">
        <v>1102793.578722687</v>
      </c>
      <c r="T9" s="93">
        <v>824562.54323899513</v>
      </c>
      <c r="U9" s="93">
        <v>396417.3443754664</v>
      </c>
      <c r="V9" s="93">
        <v>366091.745472576</v>
      </c>
      <c r="W9" s="93">
        <v>255690.80658446861</v>
      </c>
      <c r="X9" s="93">
        <v>3007059.9000892243</v>
      </c>
      <c r="Y9" s="93">
        <v>512105.82877396332</v>
      </c>
      <c r="Z9" s="93">
        <v>499430.48339719546</v>
      </c>
      <c r="AA9" s="93">
        <v>411101.2930698198</v>
      </c>
      <c r="AB9" s="93">
        <v>750741.69800041686</v>
      </c>
      <c r="AC9" s="93">
        <v>562426.30702051113</v>
      </c>
      <c r="AD9" s="93">
        <v>536197.67629280745</v>
      </c>
      <c r="AE9" s="93">
        <v>1197449.338974698</v>
      </c>
      <c r="AF9" s="93">
        <v>897963.19621361978</v>
      </c>
      <c r="AG9" s="93">
        <v>410362.73721505894</v>
      </c>
      <c r="AH9" s="93">
        <v>378583.80683973216</v>
      </c>
      <c r="AI9" s="93">
        <v>265292.54861329315</v>
      </c>
      <c r="AJ9" s="93">
        <v>3134354.1838788013</v>
      </c>
      <c r="AK9" s="93">
        <v>529349.36501865799</v>
      </c>
      <c r="AL9" s="93">
        <v>515931.79622408637</v>
      </c>
      <c r="AM9" s="93">
        <v>434651.37255390204</v>
      </c>
      <c r="AN9" s="93">
        <v>800686.38704761455</v>
      </c>
      <c r="AO9" s="93">
        <v>598343.99749842205</v>
      </c>
      <c r="AP9" s="93">
        <v>569933.684522253</v>
      </c>
      <c r="AQ9" s="93">
        <v>1273843.2443883142</v>
      </c>
      <c r="AR9" s="93">
        <v>955187.89140869817</v>
      </c>
      <c r="AS9" s="93">
        <v>418331.80588130892</v>
      </c>
      <c r="AT9" s="93">
        <v>385665.61451396008</v>
      </c>
      <c r="AU9" s="93">
        <v>270657.2615101838</v>
      </c>
      <c r="AV9" s="93">
        <v>3192944.3659240794</v>
      </c>
      <c r="AW9" s="93">
        <v>539508.61681484722</v>
      </c>
      <c r="AX9" s="93">
        <v>525917.96303660423</v>
      </c>
      <c r="AY9" s="93">
        <v>439067.84135293891</v>
      </c>
      <c r="AZ9" s="93">
        <v>808494.73385431827</v>
      </c>
      <c r="BA9" s="93">
        <v>605205.89064483647</v>
      </c>
      <c r="BB9" s="93">
        <v>576373.57921663509</v>
      </c>
      <c r="BC9" s="93">
        <v>1288057.3116757034</v>
      </c>
      <c r="BD9" s="93">
        <v>965739.93453484226</v>
      </c>
      <c r="BE9" s="93">
        <v>429738.76306794921</v>
      </c>
      <c r="BF9" s="93">
        <v>396245.97485556355</v>
      </c>
      <c r="BG9" s="93">
        <v>278105.2786007282</v>
      </c>
      <c r="BH9" s="93">
        <v>3282216.3796332185</v>
      </c>
      <c r="BI9" s="93">
        <v>554208.47686187411</v>
      </c>
      <c r="BJ9" s="93">
        <v>540218.06566312502</v>
      </c>
      <c r="BK9" s="93">
        <v>440634.19476973562</v>
      </c>
      <c r="BL9" s="93">
        <v>811945.7628280815</v>
      </c>
      <c r="BM9" s="93">
        <v>607008.81979069533</v>
      </c>
      <c r="BN9" s="93">
        <v>578242.48635173333</v>
      </c>
      <c r="BO9" s="93">
        <v>1292660.347473847</v>
      </c>
      <c r="BP9" s="93">
        <v>969502.79392212664</v>
      </c>
      <c r="BQ9" s="93">
        <v>429112.37661747285</v>
      </c>
      <c r="BR9" s="93">
        <v>395534.54774716584</v>
      </c>
      <c r="BS9" s="93">
        <v>277352.04303774762</v>
      </c>
      <c r="BT9" s="93">
        <v>3264249.0909419185</v>
      </c>
      <c r="BU9" s="93">
        <v>553245.41595281311</v>
      </c>
      <c r="BV9" s="93">
        <v>539525.89403476915</v>
      </c>
      <c r="BW9" s="93">
        <v>444498.14999133832</v>
      </c>
      <c r="BX9" s="93">
        <v>816248.45633861166</v>
      </c>
      <c r="BY9" s="93">
        <v>610118.6127937017</v>
      </c>
      <c r="BZ9" s="93">
        <v>581451.05163665628</v>
      </c>
      <c r="CA9" s="93">
        <v>1297173.0539441882</v>
      </c>
      <c r="CB9" s="93">
        <v>971991.5180592892</v>
      </c>
      <c r="CC9" s="93">
        <v>446426.39740193664</v>
      </c>
      <c r="CD9" s="93">
        <v>411374.70093739167</v>
      </c>
      <c r="CE9" s="93">
        <v>288252.40416398749</v>
      </c>
      <c r="CF9" s="93">
        <v>3383174.3734539147</v>
      </c>
      <c r="CG9" s="93">
        <v>575329.19353552465</v>
      </c>
      <c r="CH9" s="93">
        <v>561374.340408577</v>
      </c>
      <c r="CJ9" s="94">
        <v>50265524.40855667</v>
      </c>
    </row>
    <row r="10" spans="1:88" x14ac:dyDescent="0.25">
      <c r="A10">
        <v>2</v>
      </c>
      <c r="B10" s="90" t="s">
        <v>5338</v>
      </c>
      <c r="C10" s="90" t="s">
        <v>5338</v>
      </c>
      <c r="D10" s="90" t="s">
        <v>5343</v>
      </c>
      <c r="E10" s="90" t="s">
        <v>5344</v>
      </c>
      <c r="F10" s="91" t="s">
        <v>5344</v>
      </c>
      <c r="G10" s="91"/>
      <c r="H10" s="91" t="s">
        <v>5345</v>
      </c>
      <c r="I10" s="90" t="s">
        <v>5340</v>
      </c>
      <c r="J10" s="90" t="s">
        <v>5340</v>
      </c>
      <c r="K10" s="91" t="s">
        <v>5341</v>
      </c>
      <c r="L10" s="91" t="s">
        <v>5341</v>
      </c>
      <c r="M10" s="91" t="s">
        <v>5342</v>
      </c>
      <c r="N10" s="92">
        <v>10050722.090113286</v>
      </c>
      <c r="O10" s="93">
        <v>123291.38897151337</v>
      </c>
      <c r="P10" s="93">
        <v>214359.5098963347</v>
      </c>
      <c r="Q10" s="93">
        <v>154790.34628013929</v>
      </c>
      <c r="R10" s="93">
        <v>92250.304723751033</v>
      </c>
      <c r="S10" s="93">
        <v>153214.08876894947</v>
      </c>
      <c r="T10" s="93">
        <v>141905.55517171288</v>
      </c>
      <c r="U10" s="93">
        <v>63899.447612499993</v>
      </c>
      <c r="V10" s="93">
        <v>63757.401262574771</v>
      </c>
      <c r="W10" s="93">
        <v>53924.020987677068</v>
      </c>
      <c r="X10" s="93">
        <v>408413.36430823355</v>
      </c>
      <c r="Y10" s="93">
        <v>40468.421115445803</v>
      </c>
      <c r="Z10" s="93">
        <v>108051.2618911668</v>
      </c>
      <c r="AA10" s="93">
        <v>111472.38222811749</v>
      </c>
      <c r="AB10" s="93">
        <v>193528.71632947569</v>
      </c>
      <c r="AC10" s="93">
        <v>139935.36070680205</v>
      </c>
      <c r="AD10" s="93">
        <v>83401.203334249774</v>
      </c>
      <c r="AE10" s="93">
        <v>138745.17646696197</v>
      </c>
      <c r="AF10" s="93">
        <v>128881.50615601146</v>
      </c>
      <c r="AG10" s="93">
        <v>66451.201314153863</v>
      </c>
      <c r="AH10" s="93">
        <v>66235.858070577116</v>
      </c>
      <c r="AI10" s="93">
        <v>56205.99887989954</v>
      </c>
      <c r="AJ10" s="93">
        <v>427657.80110206449</v>
      </c>
      <c r="AK10" s="93">
        <v>42023.227141240379</v>
      </c>
      <c r="AL10" s="93">
        <v>112134.06158769564</v>
      </c>
      <c r="AM10" s="93">
        <v>117634.08883848517</v>
      </c>
      <c r="AN10" s="93">
        <v>206011.28948718525</v>
      </c>
      <c r="AO10" s="93">
        <v>148588.93910248735</v>
      </c>
      <c r="AP10" s="93">
        <v>88480.060892501177</v>
      </c>
      <c r="AQ10" s="93">
        <v>147316.17404039303</v>
      </c>
      <c r="AR10" s="93">
        <v>136834.17309764563</v>
      </c>
      <c r="AS10" s="93">
        <v>67925.283899109389</v>
      </c>
      <c r="AT10" s="93">
        <v>67657.774876532421</v>
      </c>
      <c r="AU10" s="93">
        <v>57498.029336581065</v>
      </c>
      <c r="AV10" s="93">
        <v>436832.89814429363</v>
      </c>
      <c r="AW10" s="93">
        <v>42945.834681094333</v>
      </c>
      <c r="AX10" s="93">
        <v>114614.33057727871</v>
      </c>
      <c r="AY10" s="93">
        <v>120485.41594162467</v>
      </c>
      <c r="AZ10" s="93">
        <v>210919.37979312346</v>
      </c>
      <c r="BA10" s="93">
        <v>152387.52107179165</v>
      </c>
      <c r="BB10" s="93">
        <v>90726.8570604587</v>
      </c>
      <c r="BC10" s="93">
        <v>151035.95458786658</v>
      </c>
      <c r="BD10" s="93">
        <v>140273.83436876425</v>
      </c>
      <c r="BE10" s="93">
        <v>70116.373247070645</v>
      </c>
      <c r="BF10" s="93">
        <v>69851.541184146685</v>
      </c>
      <c r="BG10" s="93">
        <v>59367.238336503411</v>
      </c>
      <c r="BH10" s="93">
        <v>451227.47195407917</v>
      </c>
      <c r="BI10" s="93">
        <v>44330.248377217002</v>
      </c>
      <c r="BJ10" s="93">
        <v>118302.61892398875</v>
      </c>
      <c r="BK10" s="93">
        <v>124543.20989080441</v>
      </c>
      <c r="BL10" s="93">
        <v>218175.16632270257</v>
      </c>
      <c r="BM10" s="93">
        <v>157427.37902072145</v>
      </c>
      <c r="BN10" s="93">
        <v>93752.057109984307</v>
      </c>
      <c r="BO10" s="93">
        <v>156123.61198272</v>
      </c>
      <c r="BP10" s="93">
        <v>145045.59666858939</v>
      </c>
      <c r="BQ10" s="93">
        <v>72608.30528436396</v>
      </c>
      <c r="BR10" s="93">
        <v>72309.589565936389</v>
      </c>
      <c r="BS10" s="93">
        <v>61400.135369195312</v>
      </c>
      <c r="BT10" s="93">
        <v>465384.54947103717</v>
      </c>
      <c r="BU10" s="93">
        <v>45892.864843614865</v>
      </c>
      <c r="BV10" s="93">
        <v>122528.71900207411</v>
      </c>
      <c r="BW10" s="93">
        <v>129127.36513296902</v>
      </c>
      <c r="BX10" s="93">
        <v>225427.62865285666</v>
      </c>
      <c r="BY10" s="93">
        <v>162632.00321659524</v>
      </c>
      <c r="BZ10" s="93">
        <v>96892.562446117241</v>
      </c>
      <c r="CA10" s="93">
        <v>161023.23798212499</v>
      </c>
      <c r="CB10" s="93">
        <v>149459.81238080194</v>
      </c>
      <c r="CC10" s="93">
        <v>77486.398934638477</v>
      </c>
      <c r="CD10" s="93">
        <v>77145.288117420176</v>
      </c>
      <c r="CE10" s="93">
        <v>65459.28383187225</v>
      </c>
      <c r="CF10" s="93">
        <v>494781.44376007142</v>
      </c>
      <c r="CG10" s="93">
        <v>48955.795137848436</v>
      </c>
      <c r="CH10" s="93">
        <v>130779.14986075491</v>
      </c>
      <c r="CJ10" s="94">
        <v>8432396.9791232869</v>
      </c>
    </row>
    <row r="11" spans="1:88" x14ac:dyDescent="0.25">
      <c r="A11">
        <v>3</v>
      </c>
      <c r="B11" s="90" t="s">
        <v>5338</v>
      </c>
      <c r="C11" s="90" t="s">
        <v>5338</v>
      </c>
      <c r="D11" s="90" t="s">
        <v>5343</v>
      </c>
      <c r="E11" s="90" t="s">
        <v>5346</v>
      </c>
      <c r="F11" s="91" t="s">
        <v>5346</v>
      </c>
      <c r="G11" s="91"/>
      <c r="H11" s="91" t="s">
        <v>5347</v>
      </c>
      <c r="I11" s="90" t="s">
        <v>5340</v>
      </c>
      <c r="J11" s="90" t="s">
        <v>5340</v>
      </c>
      <c r="K11" s="91" t="s">
        <v>5341</v>
      </c>
      <c r="L11" s="91" t="s">
        <v>5341</v>
      </c>
      <c r="M11" s="91" t="s">
        <v>5342</v>
      </c>
      <c r="N11" s="92">
        <v>4924579.1703051683</v>
      </c>
      <c r="O11" s="93">
        <v>19999.843204171706</v>
      </c>
      <c r="P11" s="93">
        <v>163653.89323793922</v>
      </c>
      <c r="Q11" s="93">
        <v>41389.453770637134</v>
      </c>
      <c r="R11" s="93">
        <v>35511.62926472917</v>
      </c>
      <c r="S11" s="93">
        <v>88609.359889144223</v>
      </c>
      <c r="T11" s="93">
        <v>82635.579940350857</v>
      </c>
      <c r="U11" s="93">
        <v>46182.786306252536</v>
      </c>
      <c r="V11" s="93">
        <v>37540.745779699158</v>
      </c>
      <c r="W11" s="93">
        <v>25436.845090054921</v>
      </c>
      <c r="X11" s="93">
        <v>244143.94977495659</v>
      </c>
      <c r="Y11" s="93">
        <v>6500.6779672680295</v>
      </c>
      <c r="Z11" s="93">
        <v>8321.2567716354879</v>
      </c>
      <c r="AA11" s="93">
        <v>18138.63142270557</v>
      </c>
      <c r="AB11" s="93">
        <v>148208.25366090934</v>
      </c>
      <c r="AC11" s="93">
        <v>37533.294182963356</v>
      </c>
      <c r="AD11" s="93">
        <v>32204.64332122148</v>
      </c>
      <c r="AE11" s="93">
        <v>80490.046511635635</v>
      </c>
      <c r="AF11" s="93">
        <v>75283.824406371641</v>
      </c>
      <c r="AG11" s="93">
        <v>47938.616566663986</v>
      </c>
      <c r="AH11" s="93">
        <v>38928.268645870332</v>
      </c>
      <c r="AI11" s="93">
        <v>26464.474779327044</v>
      </c>
      <c r="AJ11" s="93">
        <v>255177.30880537097</v>
      </c>
      <c r="AK11" s="93">
        <v>6738.0064936147082</v>
      </c>
      <c r="AL11" s="93">
        <v>8619.7816732778701</v>
      </c>
      <c r="AM11" s="93">
        <v>19106.776289360532</v>
      </c>
      <c r="AN11" s="93">
        <v>157483.47406181213</v>
      </c>
      <c r="AO11" s="93">
        <v>39782.5562269109</v>
      </c>
      <c r="AP11" s="93">
        <v>34104.256164379978</v>
      </c>
      <c r="AQ11" s="93">
        <v>85308.382609059365</v>
      </c>
      <c r="AR11" s="93">
        <v>79785.254463738253</v>
      </c>
      <c r="AS11" s="93">
        <v>48928.267869933603</v>
      </c>
      <c r="AT11" s="93">
        <v>39704.09957339269</v>
      </c>
      <c r="AU11" s="93">
        <v>27032.06903695337</v>
      </c>
      <c r="AV11" s="93">
        <v>260259.57190359509</v>
      </c>
      <c r="AW11" s="93">
        <v>6875.5713206234259</v>
      </c>
      <c r="AX11" s="93">
        <v>8797.1774849740104</v>
      </c>
      <c r="AY11" s="93">
        <v>19489.474978965798</v>
      </c>
      <c r="AZ11" s="93">
        <v>160572.76457722261</v>
      </c>
      <c r="BA11" s="93">
        <v>40631.891537720046</v>
      </c>
      <c r="BB11" s="93">
        <v>34826.551106246829</v>
      </c>
      <c r="BC11" s="93">
        <v>87102.988221499923</v>
      </c>
      <c r="BD11" s="93">
        <v>81454.702878945915</v>
      </c>
      <c r="BE11" s="93">
        <v>50286.718687855202</v>
      </c>
      <c r="BF11" s="93">
        <v>40813.055332770404</v>
      </c>
      <c r="BG11" s="93">
        <v>27789.366667943705</v>
      </c>
      <c r="BH11" s="93">
        <v>267665.48949746887</v>
      </c>
      <c r="BI11" s="93">
        <v>7066.3213332165205</v>
      </c>
      <c r="BJ11" s="93">
        <v>9040.745947390762</v>
      </c>
      <c r="BK11" s="93">
        <v>19847.333353605969</v>
      </c>
      <c r="BL11" s="93">
        <v>163635.36346981753</v>
      </c>
      <c r="BM11" s="93">
        <v>41353.69800772427</v>
      </c>
      <c r="BN11" s="93">
        <v>35454.540261315342</v>
      </c>
      <c r="BO11" s="93">
        <v>88702.886131601917</v>
      </c>
      <c r="BP11" s="93">
        <v>82977.528457789755</v>
      </c>
      <c r="BQ11" s="93">
        <v>51300.950768746196</v>
      </c>
      <c r="BR11" s="93">
        <v>41622.127174636677</v>
      </c>
      <c r="BS11" s="93">
        <v>28314.336631149337</v>
      </c>
      <c r="BT11" s="93">
        <v>271965.65863178985</v>
      </c>
      <c r="BU11" s="93">
        <v>7206.8195387624564</v>
      </c>
      <c r="BV11" s="93">
        <v>9224.7171725896005</v>
      </c>
      <c r="BW11" s="93">
        <v>20377.353811978031</v>
      </c>
      <c r="BX11" s="93">
        <v>167427.34093235014</v>
      </c>
      <c r="BY11" s="93">
        <v>42304.589560438588</v>
      </c>
      <c r="BZ11" s="93">
        <v>36285.146553236365</v>
      </c>
      <c r="CA11" s="93">
        <v>90595.182352396718</v>
      </c>
      <c r="CB11" s="93">
        <v>84669.65034381891</v>
      </c>
      <c r="CC11" s="93">
        <v>54212.309978798912</v>
      </c>
      <c r="CD11" s="93">
        <v>43971.481846362149</v>
      </c>
      <c r="CE11" s="93">
        <v>29891.081791194134</v>
      </c>
      <c r="CF11" s="93">
        <v>286318.11904069973</v>
      </c>
      <c r="CG11" s="93">
        <v>7612.6507834188351</v>
      </c>
      <c r="CH11" s="93">
        <v>9749.6044721966518</v>
      </c>
      <c r="CJ11" s="94">
        <v>4124653.1493083294</v>
      </c>
    </row>
    <row r="12" spans="1:88" x14ac:dyDescent="0.25">
      <c r="A12">
        <v>4</v>
      </c>
      <c r="B12" s="90" t="s">
        <v>5348</v>
      </c>
      <c r="C12" s="90" t="s">
        <v>5338</v>
      </c>
      <c r="D12" s="90" t="s">
        <v>17</v>
      </c>
      <c r="E12" s="90" t="s">
        <v>3202</v>
      </c>
      <c r="F12" s="91" t="s">
        <v>3202</v>
      </c>
      <c r="G12" s="91"/>
      <c r="H12" s="91" t="s">
        <v>5349</v>
      </c>
      <c r="I12" s="90" t="s">
        <v>5340</v>
      </c>
      <c r="J12" s="90" t="s">
        <v>5340</v>
      </c>
      <c r="K12" s="91" t="s">
        <v>5341</v>
      </c>
      <c r="L12" s="91" t="s">
        <v>5341</v>
      </c>
      <c r="M12" s="91" t="s">
        <v>5350</v>
      </c>
      <c r="N12" s="92">
        <v>1649782.9425380265</v>
      </c>
      <c r="O12" s="93">
        <v>2403.2805863881858</v>
      </c>
      <c r="P12" s="93">
        <v>0</v>
      </c>
      <c r="Q12" s="93">
        <v>101839.6136706597</v>
      </c>
      <c r="R12" s="93">
        <v>2370.6966191819492</v>
      </c>
      <c r="S12" s="93">
        <v>2355.6949548148718</v>
      </c>
      <c r="T12" s="93">
        <v>2341.9580422499848</v>
      </c>
      <c r="U12" s="93">
        <v>18775.291613924677</v>
      </c>
      <c r="V12" s="93">
        <v>22958.116845134289</v>
      </c>
      <c r="W12" s="93">
        <v>20714.712803238828</v>
      </c>
      <c r="X12" s="93">
        <v>34779.21833630748</v>
      </c>
      <c r="Y12" s="93">
        <v>73084.993322410752</v>
      </c>
      <c r="Z12" s="93">
        <v>2091.8720024657036</v>
      </c>
      <c r="AA12" s="93">
        <v>2122.3983600347105</v>
      </c>
      <c r="AB12" s="93">
        <v>0</v>
      </c>
      <c r="AC12" s="93">
        <v>89926.611463113208</v>
      </c>
      <c r="AD12" s="93">
        <v>2093.4778673820838</v>
      </c>
      <c r="AE12" s="93">
        <v>2083.6565180212597</v>
      </c>
      <c r="AF12" s="93">
        <v>2077.5821335080132</v>
      </c>
      <c r="AG12" s="93">
        <v>18780.092954880001</v>
      </c>
      <c r="AH12" s="93">
        <v>22940.566352111317</v>
      </c>
      <c r="AI12" s="93">
        <v>20767.519718968299</v>
      </c>
      <c r="AJ12" s="93">
        <v>35028.503566787964</v>
      </c>
      <c r="AK12" s="93">
        <v>72997.277894946281</v>
      </c>
      <c r="AL12" s="93">
        <v>2088.0847943883564</v>
      </c>
      <c r="AM12" s="93">
        <v>2143.583399351784</v>
      </c>
      <c r="AN12" s="93">
        <v>0</v>
      </c>
      <c r="AO12" s="93">
        <v>91389.186704122389</v>
      </c>
      <c r="AP12" s="93">
        <v>2125.6367157700702</v>
      </c>
      <c r="AQ12" s="93">
        <v>2117.416239733946</v>
      </c>
      <c r="AR12" s="93">
        <v>2111.1045620209602</v>
      </c>
      <c r="AS12" s="93">
        <v>19104.1503751932</v>
      </c>
      <c r="AT12" s="93">
        <v>23320.080430848309</v>
      </c>
      <c r="AU12" s="93">
        <v>21142.497404460515</v>
      </c>
      <c r="AV12" s="93">
        <v>35607.533248773201</v>
      </c>
      <c r="AW12" s="93">
        <v>74240.293029433466</v>
      </c>
      <c r="AX12" s="93">
        <v>2123.9821606724299</v>
      </c>
      <c r="AY12" s="93">
        <v>2166.9009512984194</v>
      </c>
      <c r="AZ12" s="93">
        <v>0</v>
      </c>
      <c r="BA12" s="93">
        <v>92502.851738475423</v>
      </c>
      <c r="BB12" s="93">
        <v>2151.1806530338404</v>
      </c>
      <c r="BC12" s="93">
        <v>2142.5626999901542</v>
      </c>
      <c r="BD12" s="93">
        <v>2135.9408786195077</v>
      </c>
      <c r="BE12" s="93">
        <v>19379.728761527291</v>
      </c>
      <c r="BF12" s="93">
        <v>23660.303462377822</v>
      </c>
      <c r="BG12" s="93">
        <v>21452.709757717919</v>
      </c>
      <c r="BH12" s="93">
        <v>36145.485947293841</v>
      </c>
      <c r="BI12" s="93">
        <v>75309.675886041252</v>
      </c>
      <c r="BJ12" s="93">
        <v>2154.4592592351396</v>
      </c>
      <c r="BK12" s="93">
        <v>2088.7975020576882</v>
      </c>
      <c r="BL12" s="93">
        <v>0</v>
      </c>
      <c r="BM12" s="93">
        <v>89116.411068285961</v>
      </c>
      <c r="BN12" s="93">
        <v>2072.9724412681971</v>
      </c>
      <c r="BO12" s="93">
        <v>2065.3492023152571</v>
      </c>
      <c r="BP12" s="93">
        <v>2059.6281251031505</v>
      </c>
      <c r="BQ12" s="93">
        <v>18827.952569986686</v>
      </c>
      <c r="BR12" s="93">
        <v>22978.874830663401</v>
      </c>
      <c r="BS12" s="93">
        <v>20815.803722393997</v>
      </c>
      <c r="BT12" s="93">
        <v>34975.106138705836</v>
      </c>
      <c r="BU12" s="93">
        <v>73144.946791753595</v>
      </c>
      <c r="BV12" s="93">
        <v>2093.4874678056876</v>
      </c>
      <c r="BW12" s="93">
        <v>2090.1937591396454</v>
      </c>
      <c r="BX12" s="93">
        <v>0</v>
      </c>
      <c r="BY12" s="93">
        <v>88853.677507413042</v>
      </c>
      <c r="BZ12" s="93">
        <v>2067.7362280272732</v>
      </c>
      <c r="CA12" s="93">
        <v>2055.9162972415575</v>
      </c>
      <c r="CB12" s="93">
        <v>2048.3335112316499</v>
      </c>
      <c r="CC12" s="93">
        <v>18886.012421882231</v>
      </c>
      <c r="CD12" s="93">
        <v>23043.06611087608</v>
      </c>
      <c r="CE12" s="93">
        <v>20858.981671973517</v>
      </c>
      <c r="CF12" s="93">
        <v>34950.909477487599</v>
      </c>
      <c r="CG12" s="93">
        <v>73340.060744011906</v>
      </c>
      <c r="CH12" s="93">
        <v>2100.2402614929597</v>
      </c>
      <c r="CJ12" s="94">
        <v>1366067.4937412501</v>
      </c>
    </row>
    <row r="13" spans="1:88" x14ac:dyDescent="0.25">
      <c r="A13">
        <v>5</v>
      </c>
      <c r="B13" s="90" t="s">
        <v>5348</v>
      </c>
      <c r="C13" s="90" t="s">
        <v>5338</v>
      </c>
      <c r="D13" s="90" t="s">
        <v>17</v>
      </c>
      <c r="E13" s="90" t="s">
        <v>5351</v>
      </c>
      <c r="F13" s="91" t="s">
        <v>5351</v>
      </c>
      <c r="G13" s="91"/>
      <c r="H13" s="91" t="s">
        <v>5352</v>
      </c>
      <c r="I13" s="90" t="s">
        <v>5340</v>
      </c>
      <c r="J13" s="90" t="s">
        <v>5340</v>
      </c>
      <c r="K13" s="91" t="s">
        <v>5341</v>
      </c>
      <c r="L13" s="91" t="s">
        <v>5341</v>
      </c>
      <c r="M13" s="91" t="s">
        <v>5350</v>
      </c>
      <c r="N13" s="92">
        <v>618738.08354691835</v>
      </c>
      <c r="O13" s="93">
        <v>5550.0406501084935</v>
      </c>
      <c r="P13" s="93">
        <v>0</v>
      </c>
      <c r="Q13" s="93">
        <v>7993.743745004519</v>
      </c>
      <c r="R13" s="93">
        <v>3790.2409833685156</v>
      </c>
      <c r="S13" s="93">
        <v>4603.2023943185632</v>
      </c>
      <c r="T13" s="93">
        <v>2912.2287408265306</v>
      </c>
      <c r="U13" s="93">
        <v>3769.0132020828464</v>
      </c>
      <c r="V13" s="93">
        <v>18853.720221335883</v>
      </c>
      <c r="W13" s="93">
        <v>2994.0040293114726</v>
      </c>
      <c r="X13" s="93">
        <v>2956.9525783093809</v>
      </c>
      <c r="Y13" s="93">
        <v>30181.000413702859</v>
      </c>
      <c r="Z13" s="93">
        <v>3023.4902427452162</v>
      </c>
      <c r="AA13" s="93">
        <v>9909.9395897430641</v>
      </c>
      <c r="AB13" s="93">
        <v>0</v>
      </c>
      <c r="AC13" s="93">
        <v>14271.648070537785</v>
      </c>
      <c r="AD13" s="93">
        <v>6767.2408977683881</v>
      </c>
      <c r="AE13" s="93">
        <v>8232.2692714083296</v>
      </c>
      <c r="AF13" s="93">
        <v>5223.4446277088382</v>
      </c>
      <c r="AG13" s="93">
        <v>3747.3649101978663</v>
      </c>
      <c r="AH13" s="93">
        <v>18726.31016476663</v>
      </c>
      <c r="AI13" s="93">
        <v>2983.6328230455692</v>
      </c>
      <c r="AJ13" s="93">
        <v>2960.2842039289808</v>
      </c>
      <c r="AK13" s="93">
        <v>29963.970836276931</v>
      </c>
      <c r="AL13" s="93">
        <v>2999.9144886565937</v>
      </c>
      <c r="AM13" s="93">
        <v>9948.9062018443637</v>
      </c>
      <c r="AN13" s="93">
        <v>0</v>
      </c>
      <c r="AO13" s="93">
        <v>14416.889070102387</v>
      </c>
      <c r="AP13" s="93">
        <v>6830.0384945311052</v>
      </c>
      <c r="AQ13" s="93">
        <v>8315.5412791208983</v>
      </c>
      <c r="AR13" s="93">
        <v>5275.9343548566294</v>
      </c>
      <c r="AS13" s="93">
        <v>3789.1938332164104</v>
      </c>
      <c r="AT13" s="93">
        <v>18922.084016713306</v>
      </c>
      <c r="AU13" s="93">
        <v>3019.3111879614407</v>
      </c>
      <c r="AV13" s="93">
        <v>2991.1938376736252</v>
      </c>
      <c r="AW13" s="93">
        <v>30291.670448410754</v>
      </c>
      <c r="AX13" s="93">
        <v>3033.2098323426062</v>
      </c>
      <c r="AY13" s="93">
        <v>10021.89644669058</v>
      </c>
      <c r="AZ13" s="93">
        <v>0</v>
      </c>
      <c r="BA13" s="93">
        <v>14541.451712377204</v>
      </c>
      <c r="BB13" s="93">
        <v>6887.9009184912893</v>
      </c>
      <c r="BC13" s="93">
        <v>8384.8196080973976</v>
      </c>
      <c r="BD13" s="93">
        <v>5319.3034476498242</v>
      </c>
      <c r="BE13" s="93">
        <v>3831.6570715770158</v>
      </c>
      <c r="BF13" s="93">
        <v>19137.230072057129</v>
      </c>
      <c r="BG13" s="93">
        <v>3053.891424517707</v>
      </c>
      <c r="BH13" s="93">
        <v>3026.7502146684024</v>
      </c>
      <c r="BI13" s="93">
        <v>30630.505885339346</v>
      </c>
      <c r="BJ13" s="93">
        <v>3066.9713665817408</v>
      </c>
      <c r="BK13" s="93">
        <v>9814.6990129990172</v>
      </c>
      <c r="BL13" s="93">
        <v>0</v>
      </c>
      <c r="BM13" s="93">
        <v>14232.465094374767</v>
      </c>
      <c r="BN13" s="93">
        <v>6743.3132065852415</v>
      </c>
      <c r="BO13" s="93">
        <v>8211.5183987409382</v>
      </c>
      <c r="BP13" s="93">
        <v>5211.0368892506876</v>
      </c>
      <c r="BQ13" s="93">
        <v>3754.6273180801959</v>
      </c>
      <c r="BR13" s="93">
        <v>18746.160377411456</v>
      </c>
      <c r="BS13" s="93">
        <v>2988.7488408329264</v>
      </c>
      <c r="BT13" s="93">
        <v>2953.9718764853833</v>
      </c>
      <c r="BU13" s="93">
        <v>30006.305079148442</v>
      </c>
      <c r="BV13" s="93">
        <v>3005.8451386968109</v>
      </c>
      <c r="BW13" s="93">
        <v>9811.3701179277014</v>
      </c>
      <c r="BX13" s="93">
        <v>0</v>
      </c>
      <c r="BY13" s="93">
        <v>14176.215701082079</v>
      </c>
      <c r="BZ13" s="93">
        <v>6719.5069340573946</v>
      </c>
      <c r="CA13" s="93">
        <v>8165.7837476203758</v>
      </c>
      <c r="CB13" s="93">
        <v>5177.2420549126018</v>
      </c>
      <c r="CC13" s="93">
        <v>3781.8396697793401</v>
      </c>
      <c r="CD13" s="93">
        <v>18876.563638330965</v>
      </c>
      <c r="CE13" s="93">
        <v>3007.380926645259</v>
      </c>
      <c r="CF13" s="93">
        <v>2964.182223174615</v>
      </c>
      <c r="CG13" s="93">
        <v>30211.240593631072</v>
      </c>
      <c r="CH13" s="93">
        <v>3028.0588971766433</v>
      </c>
      <c r="CJ13" s="94">
        <v>532110.44634580414</v>
      </c>
    </row>
    <row r="14" spans="1:88" x14ac:dyDescent="0.25">
      <c r="A14">
        <v>6</v>
      </c>
      <c r="B14" s="90" t="s">
        <v>5348</v>
      </c>
      <c r="C14" s="90" t="s">
        <v>5338</v>
      </c>
      <c r="D14" s="90" t="s">
        <v>17</v>
      </c>
      <c r="E14" s="90" t="s">
        <v>5353</v>
      </c>
      <c r="F14" s="91" t="s">
        <v>5353</v>
      </c>
      <c r="G14" s="91"/>
      <c r="H14" s="91" t="s">
        <v>5354</v>
      </c>
      <c r="I14" s="90" t="s">
        <v>5340</v>
      </c>
      <c r="J14" s="90" t="s">
        <v>5340</v>
      </c>
      <c r="K14" s="91" t="s">
        <v>5341</v>
      </c>
      <c r="L14" s="91" t="s">
        <v>5341</v>
      </c>
      <c r="M14" s="91" t="s">
        <v>5350</v>
      </c>
      <c r="N14" s="92">
        <v>28169.844812349198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856.14636060948123</v>
      </c>
      <c r="U14" s="93">
        <v>0</v>
      </c>
      <c r="V14" s="93">
        <v>0</v>
      </c>
      <c r="W14" s="93">
        <v>0</v>
      </c>
      <c r="X14" s="93">
        <v>0</v>
      </c>
      <c r="Y14" s="93">
        <v>2480.9181447251126</v>
      </c>
      <c r="Z14" s="93">
        <v>0</v>
      </c>
      <c r="AA14" s="93">
        <v>0</v>
      </c>
      <c r="AB14" s="93">
        <v>0</v>
      </c>
      <c r="AC14" s="93">
        <v>0</v>
      </c>
      <c r="AD14" s="93">
        <v>0</v>
      </c>
      <c r="AE14" s="93">
        <v>0</v>
      </c>
      <c r="AF14" s="93">
        <v>2469.2206732801615</v>
      </c>
      <c r="AG14" s="93">
        <v>0</v>
      </c>
      <c r="AH14" s="93">
        <v>0</v>
      </c>
      <c r="AI14" s="93">
        <v>0</v>
      </c>
      <c r="AJ14" s="93">
        <v>0</v>
      </c>
      <c r="AK14" s="93">
        <v>2478.7933567349123</v>
      </c>
      <c r="AL14" s="93">
        <v>0</v>
      </c>
      <c r="AM14" s="93">
        <v>0</v>
      </c>
      <c r="AN14" s="93">
        <v>0</v>
      </c>
      <c r="AO14" s="93">
        <v>0</v>
      </c>
      <c r="AP14" s="93">
        <v>0</v>
      </c>
      <c r="AQ14" s="93">
        <v>0</v>
      </c>
      <c r="AR14" s="93">
        <v>2510.9656230633691</v>
      </c>
      <c r="AS14" s="93">
        <v>0</v>
      </c>
      <c r="AT14" s="93">
        <v>0</v>
      </c>
      <c r="AU14" s="93">
        <v>0</v>
      </c>
      <c r="AV14" s="93">
        <v>0</v>
      </c>
      <c r="AW14" s="93">
        <v>2522.9152142395087</v>
      </c>
      <c r="AX14" s="93">
        <v>0</v>
      </c>
      <c r="AY14" s="93">
        <v>0</v>
      </c>
      <c r="AZ14" s="93">
        <v>0</v>
      </c>
      <c r="BA14" s="93">
        <v>0</v>
      </c>
      <c r="BB14" s="93">
        <v>0</v>
      </c>
      <c r="BC14" s="93">
        <v>0</v>
      </c>
      <c r="BD14" s="93">
        <v>2541.0341114427029</v>
      </c>
      <c r="BE14" s="93">
        <v>0</v>
      </c>
      <c r="BF14" s="93">
        <v>0</v>
      </c>
      <c r="BG14" s="93">
        <v>0</v>
      </c>
      <c r="BH14" s="93">
        <v>0</v>
      </c>
      <c r="BI14" s="93">
        <v>2543.0031533532601</v>
      </c>
      <c r="BJ14" s="93">
        <v>0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2431.6488693864994</v>
      </c>
      <c r="BQ14" s="93">
        <v>0</v>
      </c>
      <c r="BR14" s="93">
        <v>0</v>
      </c>
      <c r="BS14" s="93">
        <v>0</v>
      </c>
      <c r="BT14" s="93">
        <v>0</v>
      </c>
      <c r="BU14" s="93">
        <v>2467.336214722819</v>
      </c>
      <c r="BV14" s="93">
        <v>0</v>
      </c>
      <c r="BW14" s="93">
        <v>0</v>
      </c>
      <c r="BX14" s="93">
        <v>0</v>
      </c>
      <c r="BY14" s="93">
        <v>0</v>
      </c>
      <c r="BZ14" s="93">
        <v>0</v>
      </c>
      <c r="CA14" s="93">
        <v>0</v>
      </c>
      <c r="CB14" s="93">
        <v>2416.8187420954418</v>
      </c>
      <c r="CC14" s="93">
        <v>0</v>
      </c>
      <c r="CD14" s="93">
        <v>0</v>
      </c>
      <c r="CE14" s="93">
        <v>0</v>
      </c>
      <c r="CF14" s="93">
        <v>0</v>
      </c>
      <c r="CG14" s="93">
        <v>2451.0443486959307</v>
      </c>
      <c r="CH14" s="93">
        <v>0</v>
      </c>
      <c r="CJ14" s="94">
        <v>24832.780307014604</v>
      </c>
    </row>
    <row r="15" spans="1:88" x14ac:dyDescent="0.25">
      <c r="A15">
        <v>7</v>
      </c>
      <c r="B15" s="90" t="s">
        <v>5355</v>
      </c>
      <c r="C15" s="90" t="s">
        <v>5355</v>
      </c>
      <c r="D15" s="90" t="s">
        <v>2973</v>
      </c>
      <c r="E15" s="90" t="s">
        <v>5356</v>
      </c>
      <c r="F15" s="91" t="s">
        <v>5356</v>
      </c>
      <c r="G15" s="91"/>
      <c r="H15" s="91" t="s">
        <v>5357</v>
      </c>
      <c r="I15" s="90" t="s">
        <v>5340</v>
      </c>
      <c r="J15" s="90" t="s">
        <v>5340</v>
      </c>
      <c r="K15" s="91" t="s">
        <v>5358</v>
      </c>
      <c r="L15" s="91" t="s">
        <v>5358</v>
      </c>
      <c r="M15" s="91" t="s">
        <v>5342</v>
      </c>
      <c r="N15" s="92">
        <v>9228438.1665477045</v>
      </c>
      <c r="O15" s="93">
        <v>78040.475422917167</v>
      </c>
      <c r="P15" s="93">
        <v>30701.268655725406</v>
      </c>
      <c r="Q15" s="93">
        <v>15381.323680442521</v>
      </c>
      <c r="R15" s="93">
        <v>246343.65847061863</v>
      </c>
      <c r="S15" s="93">
        <v>76495.252059355582</v>
      </c>
      <c r="T15" s="93">
        <v>91259.016565713086</v>
      </c>
      <c r="U15" s="93">
        <v>140305.35797849781</v>
      </c>
      <c r="V15" s="93">
        <v>46789.930114318187</v>
      </c>
      <c r="W15" s="93">
        <v>417955.69350500341</v>
      </c>
      <c r="X15" s="93">
        <v>68797.233483400778</v>
      </c>
      <c r="Y15" s="93">
        <v>46813.270920772964</v>
      </c>
      <c r="Z15" s="93">
        <v>23448.438739572557</v>
      </c>
      <c r="AA15" s="93">
        <v>119008.7844587062</v>
      </c>
      <c r="AB15" s="93">
        <v>46750.209178208388</v>
      </c>
      <c r="AC15" s="93">
        <v>23453.188119931339</v>
      </c>
      <c r="AD15" s="93">
        <v>375638.82216233364</v>
      </c>
      <c r="AE15" s="93">
        <v>116836.42152603049</v>
      </c>
      <c r="AF15" s="93">
        <v>139794.97665152932</v>
      </c>
      <c r="AG15" s="93">
        <v>140406.94569359688</v>
      </c>
      <c r="AH15" s="93">
        <v>46776.051569652664</v>
      </c>
      <c r="AI15" s="93">
        <v>419217.35185332288</v>
      </c>
      <c r="AJ15" s="93">
        <v>69322.789716774787</v>
      </c>
      <c r="AK15" s="93">
        <v>46778.978104104419</v>
      </c>
      <c r="AL15" s="93">
        <v>23416.945461906802</v>
      </c>
      <c r="AM15" s="93">
        <v>121014.79515397493</v>
      </c>
      <c r="AN15" s="93">
        <v>47953.764154310171</v>
      </c>
      <c r="AO15" s="93">
        <v>23996.861086607874</v>
      </c>
      <c r="AP15" s="93">
        <v>384005.20072468591</v>
      </c>
      <c r="AQ15" s="93">
        <v>119537.54287544356</v>
      </c>
      <c r="AR15" s="93">
        <v>143017.46479218462</v>
      </c>
      <c r="AS15" s="93">
        <v>143801.87524272717</v>
      </c>
      <c r="AT15" s="93">
        <v>47873.528158786678</v>
      </c>
      <c r="AU15" s="93">
        <v>429691.60778090399</v>
      </c>
      <c r="AV15" s="93">
        <v>70948.350428347738</v>
      </c>
      <c r="AW15" s="93">
        <v>47899.359846799394</v>
      </c>
      <c r="AX15" s="93">
        <v>23981.643649805985</v>
      </c>
      <c r="AY15" s="93">
        <v>123015.44711777374</v>
      </c>
      <c r="AZ15" s="93">
        <v>48726.818850851501</v>
      </c>
      <c r="BA15" s="93">
        <v>24425.150645219455</v>
      </c>
      <c r="BB15" s="93">
        <v>390793.60736704821</v>
      </c>
      <c r="BC15" s="93">
        <v>121633.75919846303</v>
      </c>
      <c r="BD15" s="93">
        <v>145509.40431849376</v>
      </c>
      <c r="BE15" s="93">
        <v>145730.31952906479</v>
      </c>
      <c r="BF15" s="93">
        <v>48523.386465345924</v>
      </c>
      <c r="BG15" s="93">
        <v>435560.15529483347</v>
      </c>
      <c r="BH15" s="93">
        <v>71948.191682892138</v>
      </c>
      <c r="BI15" s="93">
        <v>48540.719748464289</v>
      </c>
      <c r="BJ15" s="93">
        <v>24301.426515626714</v>
      </c>
      <c r="BK15" s="93">
        <v>118240.84451575564</v>
      </c>
      <c r="BL15" s="93">
        <v>46868.29872566714</v>
      </c>
      <c r="BM15" s="93">
        <v>23463.371215940533</v>
      </c>
      <c r="BN15" s="93">
        <v>375504.1060659716</v>
      </c>
      <c r="BO15" s="93">
        <v>116913.50342056934</v>
      </c>
      <c r="BP15" s="93">
        <v>139907.57954891925</v>
      </c>
      <c r="BQ15" s="93">
        <v>142106.19651959269</v>
      </c>
      <c r="BR15" s="93">
        <v>47300.6652840022</v>
      </c>
      <c r="BS15" s="93">
        <v>424196.29247678071</v>
      </c>
      <c r="BT15" s="93">
        <v>69876.726841130934</v>
      </c>
      <c r="BU15" s="93">
        <v>47320.296676215898</v>
      </c>
      <c r="BV15" s="93">
        <v>23701.266009045492</v>
      </c>
      <c r="BW15" s="93">
        <v>118528.86530484969</v>
      </c>
      <c r="BX15" s="93">
        <v>46820.859900193173</v>
      </c>
      <c r="BY15" s="93">
        <v>23435.516393313908</v>
      </c>
      <c r="BZ15" s="93">
        <v>375217.16296186298</v>
      </c>
      <c r="CA15" s="93">
        <v>116585.08920919112</v>
      </c>
      <c r="CB15" s="93">
        <v>139386.10951672978</v>
      </c>
      <c r="CC15" s="93">
        <v>141563.44610063022</v>
      </c>
      <c r="CD15" s="93">
        <v>47106.37560045658</v>
      </c>
      <c r="CE15" s="93">
        <v>422150.90229292784</v>
      </c>
      <c r="CF15" s="93">
        <v>69347.838456771278</v>
      </c>
      <c r="CG15" s="93">
        <v>47120.005328641295</v>
      </c>
      <c r="CH15" s="93">
        <v>23614.083461452141</v>
      </c>
      <c r="CJ15" s="94">
        <v>7946107.2469513658</v>
      </c>
    </row>
    <row r="16" spans="1:88" x14ac:dyDescent="0.25">
      <c r="A16">
        <v>8</v>
      </c>
      <c r="B16" s="90" t="s">
        <v>5355</v>
      </c>
      <c r="C16" s="90" t="s">
        <v>5355</v>
      </c>
      <c r="D16" s="90" t="s">
        <v>2973</v>
      </c>
      <c r="E16" s="90" t="s">
        <v>5359</v>
      </c>
      <c r="F16" s="91" t="s">
        <v>5359</v>
      </c>
      <c r="G16" s="91"/>
      <c r="H16" s="91" t="s">
        <v>5360</v>
      </c>
      <c r="I16" s="90" t="s">
        <v>5340</v>
      </c>
      <c r="J16" s="90" t="s">
        <v>5340</v>
      </c>
      <c r="K16" s="91" t="s">
        <v>5358</v>
      </c>
      <c r="L16" s="91" t="s">
        <v>5358</v>
      </c>
      <c r="M16" s="91" t="s">
        <v>5342</v>
      </c>
      <c r="N16" s="92">
        <v>4560138.6554977652</v>
      </c>
      <c r="O16" s="93">
        <v>0</v>
      </c>
      <c r="P16" s="93">
        <v>0</v>
      </c>
      <c r="Q16" s="93">
        <v>0</v>
      </c>
      <c r="R16" s="93">
        <v>168917.30185550204</v>
      </c>
      <c r="S16" s="93">
        <v>0</v>
      </c>
      <c r="T16" s="93">
        <v>83434.807801803181</v>
      </c>
      <c r="U16" s="93">
        <v>128836.63218678518</v>
      </c>
      <c r="V16" s="93">
        <v>0</v>
      </c>
      <c r="W16" s="93">
        <v>127930.50037506812</v>
      </c>
      <c r="X16" s="93">
        <v>0</v>
      </c>
      <c r="Y16" s="93">
        <v>128960.09647766089</v>
      </c>
      <c r="Z16" s="93">
        <v>0</v>
      </c>
      <c r="AA16" s="93">
        <v>0</v>
      </c>
      <c r="AB16" s="93">
        <v>0</v>
      </c>
      <c r="AC16" s="93">
        <v>0</v>
      </c>
      <c r="AD16" s="93">
        <v>258736.94513377178</v>
      </c>
      <c r="AE16" s="93">
        <v>0</v>
      </c>
      <c r="AF16" s="93">
        <v>128386.18044731933</v>
      </c>
      <c r="AG16" s="93">
        <v>128948.20613482843</v>
      </c>
      <c r="AH16" s="93">
        <v>0</v>
      </c>
      <c r="AI16" s="93">
        <v>128334.87981438798</v>
      </c>
      <c r="AJ16" s="93">
        <v>0</v>
      </c>
      <c r="AK16" s="93">
        <v>128883.90844655607</v>
      </c>
      <c r="AL16" s="93">
        <v>0</v>
      </c>
      <c r="AM16" s="93">
        <v>0</v>
      </c>
      <c r="AN16" s="93">
        <v>0</v>
      </c>
      <c r="AO16" s="93">
        <v>0</v>
      </c>
      <c r="AP16" s="93">
        <v>264401.18692302628</v>
      </c>
      <c r="AQ16" s="93">
        <v>0</v>
      </c>
      <c r="AR16" s="93">
        <v>131296.78928102736</v>
      </c>
      <c r="AS16" s="93">
        <v>132016.9151326791</v>
      </c>
      <c r="AT16" s="93">
        <v>0</v>
      </c>
      <c r="AU16" s="93">
        <v>131492.39864891898</v>
      </c>
      <c r="AV16" s="93">
        <v>0</v>
      </c>
      <c r="AW16" s="93">
        <v>131921.62577430185</v>
      </c>
      <c r="AX16" s="93">
        <v>0</v>
      </c>
      <c r="AY16" s="93">
        <v>0</v>
      </c>
      <c r="AZ16" s="93">
        <v>0</v>
      </c>
      <c r="BA16" s="93">
        <v>0</v>
      </c>
      <c r="BB16" s="93">
        <v>269027.23337237997</v>
      </c>
      <c r="BC16" s="93">
        <v>0</v>
      </c>
      <c r="BD16" s="93">
        <v>133560.67153439065</v>
      </c>
      <c r="BE16" s="93">
        <v>133763.44594621804</v>
      </c>
      <c r="BF16" s="93">
        <v>0</v>
      </c>
      <c r="BG16" s="93">
        <v>133264.48350483607</v>
      </c>
      <c r="BH16" s="93">
        <v>0</v>
      </c>
      <c r="BI16" s="93">
        <v>133664.16741375261</v>
      </c>
      <c r="BJ16" s="93">
        <v>0</v>
      </c>
      <c r="BK16" s="93">
        <v>0</v>
      </c>
      <c r="BL16" s="93">
        <v>0</v>
      </c>
      <c r="BM16" s="93">
        <v>0</v>
      </c>
      <c r="BN16" s="93">
        <v>258729.56272597946</v>
      </c>
      <c r="BO16" s="93">
        <v>0</v>
      </c>
      <c r="BP16" s="93">
        <v>128532.02328634429</v>
      </c>
      <c r="BQ16" s="93">
        <v>130551.87588177487</v>
      </c>
      <c r="BR16" s="93">
        <v>0</v>
      </c>
      <c r="BS16" s="93">
        <v>129901.96318263594</v>
      </c>
      <c r="BT16" s="93">
        <v>0</v>
      </c>
      <c r="BU16" s="93">
        <v>130418.3839198815</v>
      </c>
      <c r="BV16" s="93">
        <v>0</v>
      </c>
      <c r="BW16" s="93">
        <v>0</v>
      </c>
      <c r="BX16" s="93">
        <v>0</v>
      </c>
      <c r="BY16" s="93">
        <v>0</v>
      </c>
      <c r="BZ16" s="93">
        <v>258680.63189452718</v>
      </c>
      <c r="CA16" s="93">
        <v>0</v>
      </c>
      <c r="CB16" s="93">
        <v>128126.64396794383</v>
      </c>
      <c r="CC16" s="93">
        <v>130128.09755791091</v>
      </c>
      <c r="CD16" s="93">
        <v>0</v>
      </c>
      <c r="CE16" s="93">
        <v>129349.99655839746</v>
      </c>
      <c r="CF16" s="93">
        <v>0</v>
      </c>
      <c r="CG16" s="93">
        <v>129941.10031715549</v>
      </c>
      <c r="CH16" s="93">
        <v>0</v>
      </c>
      <c r="CJ16" s="94">
        <v>3922059.3168009454</v>
      </c>
    </row>
    <row r="17" spans="1:88" x14ac:dyDescent="0.25">
      <c r="A17">
        <v>9</v>
      </c>
      <c r="B17" s="90" t="s">
        <v>5361</v>
      </c>
      <c r="C17" s="90" t="s">
        <v>5361</v>
      </c>
      <c r="D17" s="90" t="s">
        <v>5362</v>
      </c>
      <c r="E17" s="90" t="s">
        <v>5363</v>
      </c>
      <c r="F17" s="91" t="s">
        <v>5363</v>
      </c>
      <c r="G17" s="91"/>
      <c r="H17" s="91" t="s">
        <v>5364</v>
      </c>
      <c r="I17" s="90" t="s">
        <v>5340</v>
      </c>
      <c r="J17" s="90" t="s">
        <v>5340</v>
      </c>
      <c r="K17" s="91" t="s">
        <v>5365</v>
      </c>
      <c r="L17" s="91" t="s">
        <v>5365</v>
      </c>
      <c r="M17" s="91" t="s">
        <v>5342</v>
      </c>
      <c r="N17" s="92">
        <v>6081408.1177298734</v>
      </c>
      <c r="O17" s="93">
        <v>105969.28057742267</v>
      </c>
      <c r="P17" s="93">
        <v>115333.10963607328</v>
      </c>
      <c r="Q17" s="93">
        <v>153956.93759832525</v>
      </c>
      <c r="R17" s="93">
        <v>155261.56131011253</v>
      </c>
      <c r="S17" s="93">
        <v>187884.41557370758</v>
      </c>
      <c r="T17" s="93">
        <v>199696.96197604702</v>
      </c>
      <c r="U17" s="93">
        <v>55197.951306249262</v>
      </c>
      <c r="V17" s="93">
        <v>83604.995767378481</v>
      </c>
      <c r="W17" s="93">
        <v>59613.774351544285</v>
      </c>
      <c r="X17" s="93">
        <v>71815.830144254083</v>
      </c>
      <c r="Y17" s="93">
        <v>80344.858013786288</v>
      </c>
      <c r="Z17" s="93">
        <v>50057.138588979506</v>
      </c>
      <c r="AA17" s="93">
        <v>60757.436908289099</v>
      </c>
      <c r="AB17" s="93">
        <v>66030.043569860238</v>
      </c>
      <c r="AC17" s="93">
        <v>88260.784882028762</v>
      </c>
      <c r="AD17" s="93">
        <v>89012.987659650666</v>
      </c>
      <c r="AE17" s="93">
        <v>107893.39795805803</v>
      </c>
      <c r="AF17" s="93">
        <v>115013.17304416408</v>
      </c>
      <c r="AG17" s="93">
        <v>55122.967413284918</v>
      </c>
      <c r="AH17" s="93">
        <v>83406.267402833691</v>
      </c>
      <c r="AI17" s="93">
        <v>59669.296520313197</v>
      </c>
      <c r="AJ17" s="93">
        <v>72213.856020745938</v>
      </c>
      <c r="AK17" s="93">
        <v>80118.927053489286</v>
      </c>
      <c r="AL17" s="93">
        <v>49885.878790844305</v>
      </c>
      <c r="AM17" s="93">
        <v>61511.833135015782</v>
      </c>
      <c r="AN17" s="93">
        <v>67434.245551059576</v>
      </c>
      <c r="AO17" s="93">
        <v>89912.507630846652</v>
      </c>
      <c r="AP17" s="93">
        <v>90598.245796451563</v>
      </c>
      <c r="AQ17" s="93">
        <v>109905.82815396762</v>
      </c>
      <c r="AR17" s="93">
        <v>117150.69491153648</v>
      </c>
      <c r="AS17" s="93">
        <v>56209.318612049945</v>
      </c>
      <c r="AT17" s="93">
        <v>84990.490587385881</v>
      </c>
      <c r="AU17" s="93">
        <v>60893.132193001031</v>
      </c>
      <c r="AV17" s="93">
        <v>73584.540336217571</v>
      </c>
      <c r="AW17" s="93">
        <v>81679.651892541398</v>
      </c>
      <c r="AX17" s="93">
        <v>50865.826157750598</v>
      </c>
      <c r="AY17" s="93">
        <v>62487.857247048792</v>
      </c>
      <c r="AZ17" s="93">
        <v>68476.513915991076</v>
      </c>
      <c r="BA17" s="93">
        <v>91457.369721274838</v>
      </c>
      <c r="BB17" s="93">
        <v>92139.513924410552</v>
      </c>
      <c r="BC17" s="93">
        <v>111759.97890478985</v>
      </c>
      <c r="BD17" s="93">
        <v>119113.95365742868</v>
      </c>
      <c r="BE17" s="93">
        <v>56925.843136898598</v>
      </c>
      <c r="BF17" s="93">
        <v>86087.835253211844</v>
      </c>
      <c r="BG17" s="93">
        <v>61684.403504675181</v>
      </c>
      <c r="BH17" s="93">
        <v>74572.713349841812</v>
      </c>
      <c r="BI17" s="93">
        <v>82719.169209442945</v>
      </c>
      <c r="BJ17" s="93">
        <v>51510.374634691041</v>
      </c>
      <c r="BK17" s="93">
        <v>62259.762386388982</v>
      </c>
      <c r="BL17" s="93">
        <v>68274.216582418187</v>
      </c>
      <c r="BM17" s="93">
        <v>91070.101482364815</v>
      </c>
      <c r="BN17" s="93">
        <v>91773.460718813149</v>
      </c>
      <c r="BO17" s="93">
        <v>111352.71472962163</v>
      </c>
      <c r="BP17" s="93">
        <v>118718.0551138983</v>
      </c>
      <c r="BQ17" s="93">
        <v>57540.88311896674</v>
      </c>
      <c r="BR17" s="93">
        <v>86988.508860774586</v>
      </c>
      <c r="BS17" s="93">
        <v>62272.750250870682</v>
      </c>
      <c r="BT17" s="93">
        <v>75075.21223832274</v>
      </c>
      <c r="BU17" s="93">
        <v>83589.430008925017</v>
      </c>
      <c r="BV17" s="93">
        <v>52076.098287001754</v>
      </c>
      <c r="BW17" s="93">
        <v>63223.943065138905</v>
      </c>
      <c r="BX17" s="93">
        <v>69093.061528705046</v>
      </c>
      <c r="BY17" s="93">
        <v>92146.204510534735</v>
      </c>
      <c r="BZ17" s="93">
        <v>92897.201060002204</v>
      </c>
      <c r="CA17" s="93">
        <v>112485.53003674329</v>
      </c>
      <c r="CB17" s="93">
        <v>119815.37227675716</v>
      </c>
      <c r="CC17" s="93">
        <v>58067.368964697642</v>
      </c>
      <c r="CD17" s="93">
        <v>87759.035755794132</v>
      </c>
      <c r="CE17" s="93">
        <v>62779.292215679576</v>
      </c>
      <c r="CF17" s="93">
        <v>75476.970294128419</v>
      </c>
      <c r="CG17" s="93">
        <v>84319.25311285966</v>
      </c>
      <c r="CH17" s="93">
        <v>52560.017645493193</v>
      </c>
      <c r="CJ17" s="94">
        <v>4762671.3028859934</v>
      </c>
    </row>
    <row r="18" spans="1:88" x14ac:dyDescent="0.25">
      <c r="A18">
        <v>10</v>
      </c>
      <c r="B18" s="90" t="s">
        <v>5361</v>
      </c>
      <c r="C18" s="90" t="s">
        <v>5361</v>
      </c>
      <c r="D18" s="90" t="s">
        <v>5362</v>
      </c>
      <c r="E18" s="90" t="s">
        <v>5366</v>
      </c>
      <c r="F18" s="91" t="s">
        <v>5366</v>
      </c>
      <c r="G18" s="91"/>
      <c r="H18" s="91" t="s">
        <v>5367</v>
      </c>
      <c r="I18" s="90" t="s">
        <v>5340</v>
      </c>
      <c r="J18" s="90" t="s">
        <v>5340</v>
      </c>
      <c r="K18" s="91" t="s">
        <v>5365</v>
      </c>
      <c r="L18" s="91" t="s">
        <v>5365</v>
      </c>
      <c r="M18" s="91" t="s">
        <v>5342</v>
      </c>
      <c r="N18" s="92">
        <v>72213.730171565112</v>
      </c>
      <c r="O18" s="93">
        <v>3596.9590470995067</v>
      </c>
      <c r="P18" s="93">
        <v>1572.2782234360468</v>
      </c>
      <c r="Q18" s="93">
        <v>0</v>
      </c>
      <c r="R18" s="93">
        <v>0</v>
      </c>
      <c r="S18" s="93">
        <v>0</v>
      </c>
      <c r="T18" s="93">
        <v>1557.8570606473647</v>
      </c>
      <c r="U18" s="93">
        <v>1099.6140268663091</v>
      </c>
      <c r="V18" s="93">
        <v>900.0973653592506</v>
      </c>
      <c r="W18" s="93">
        <v>794.09471889106203</v>
      </c>
      <c r="X18" s="93">
        <v>3529.2043081987763</v>
      </c>
      <c r="Y18" s="93">
        <v>1600.9713283440003</v>
      </c>
      <c r="Z18" s="93">
        <v>1102.6335352111394</v>
      </c>
      <c r="AA18" s="93">
        <v>927.32695728257795</v>
      </c>
      <c r="AB18" s="93">
        <v>404.75750897750385</v>
      </c>
      <c r="AC18" s="93">
        <v>0</v>
      </c>
      <c r="AD18" s="93">
        <v>0</v>
      </c>
      <c r="AE18" s="93">
        <v>0</v>
      </c>
      <c r="AF18" s="93">
        <v>403.44251937890425</v>
      </c>
      <c r="AG18" s="93">
        <v>1114.3237509731318</v>
      </c>
      <c r="AH18" s="93">
        <v>911.20781068959207</v>
      </c>
      <c r="AI18" s="93">
        <v>806.56262311271178</v>
      </c>
      <c r="AJ18" s="93">
        <v>3601.1286590194118</v>
      </c>
      <c r="AK18" s="93">
        <v>1620.0263470698021</v>
      </c>
      <c r="AL18" s="93">
        <v>1115.0755416497273</v>
      </c>
      <c r="AM18" s="93">
        <v>952.61712049844732</v>
      </c>
      <c r="AN18" s="93">
        <v>419.43059448609836</v>
      </c>
      <c r="AO18" s="93">
        <v>0</v>
      </c>
      <c r="AP18" s="93">
        <v>0</v>
      </c>
      <c r="AQ18" s="93">
        <v>0</v>
      </c>
      <c r="AR18" s="93">
        <v>416.97039733698801</v>
      </c>
      <c r="AS18" s="93">
        <v>1152.9577464434292</v>
      </c>
      <c r="AT18" s="93">
        <v>942.13981201014417</v>
      </c>
      <c r="AU18" s="93">
        <v>835.18322133649235</v>
      </c>
      <c r="AV18" s="93">
        <v>3723.3250806604615</v>
      </c>
      <c r="AW18" s="93">
        <v>1675.8189752443809</v>
      </c>
      <c r="AX18" s="93">
        <v>1153.6631954966724</v>
      </c>
      <c r="AY18" s="93">
        <v>975.51359883553903</v>
      </c>
      <c r="AZ18" s="93">
        <v>429.33790051670195</v>
      </c>
      <c r="BA18" s="93">
        <v>0</v>
      </c>
      <c r="BB18" s="93">
        <v>0</v>
      </c>
      <c r="BC18" s="93">
        <v>0</v>
      </c>
      <c r="BD18" s="93">
        <v>427.36699302261462</v>
      </c>
      <c r="BE18" s="93">
        <v>1177.0435322576316</v>
      </c>
      <c r="BF18" s="93">
        <v>961.97722455902556</v>
      </c>
      <c r="BG18" s="93">
        <v>852.83850309945251</v>
      </c>
      <c r="BH18" s="93">
        <v>3803.6653684688181</v>
      </c>
      <c r="BI18" s="93">
        <v>1710.7926351741396</v>
      </c>
      <c r="BJ18" s="93">
        <v>1177.6754623452725</v>
      </c>
      <c r="BK18" s="93">
        <v>956.03686329557729</v>
      </c>
      <c r="BL18" s="93">
        <v>421.05981496395066</v>
      </c>
      <c r="BM18" s="93">
        <v>0</v>
      </c>
      <c r="BN18" s="93">
        <v>0</v>
      </c>
      <c r="BO18" s="93">
        <v>0</v>
      </c>
      <c r="BP18" s="93">
        <v>418.97160880346343</v>
      </c>
      <c r="BQ18" s="93">
        <v>1170.2780536548844</v>
      </c>
      <c r="BR18" s="93">
        <v>956.12433789505019</v>
      </c>
      <c r="BS18" s="93">
        <v>846.8743136503598</v>
      </c>
      <c r="BT18" s="93">
        <v>3766.5905280108059</v>
      </c>
      <c r="BU18" s="93">
        <v>1700.482066067832</v>
      </c>
      <c r="BV18" s="93">
        <v>1171.1131027448939</v>
      </c>
      <c r="BW18" s="93">
        <v>958.78290316184928</v>
      </c>
      <c r="BX18" s="93">
        <v>420.8167621184204</v>
      </c>
      <c r="BY18" s="93">
        <v>0</v>
      </c>
      <c r="BZ18" s="93">
        <v>0</v>
      </c>
      <c r="CA18" s="93">
        <v>0</v>
      </c>
      <c r="CB18" s="93">
        <v>417.59172739208748</v>
      </c>
      <c r="CC18" s="93">
        <v>1166.3159373891629</v>
      </c>
      <c r="CD18" s="93">
        <v>952.61157354955367</v>
      </c>
      <c r="CE18" s="93">
        <v>843.1577824592988</v>
      </c>
      <c r="CF18" s="93">
        <v>3739.7091255689711</v>
      </c>
      <c r="CG18" s="93">
        <v>1694.0216916707866</v>
      </c>
      <c r="CH18" s="93">
        <v>1167.3132851690334</v>
      </c>
      <c r="CJ18" s="94">
        <v>56460.020557511642</v>
      </c>
    </row>
    <row r="19" spans="1:88" x14ac:dyDescent="0.25">
      <c r="A19">
        <v>11</v>
      </c>
      <c r="B19" s="90" t="s">
        <v>5361</v>
      </c>
      <c r="C19" s="90" t="s">
        <v>5361</v>
      </c>
      <c r="D19" s="90" t="s">
        <v>5362</v>
      </c>
      <c r="E19" s="90" t="s">
        <v>5368</v>
      </c>
      <c r="F19" s="91" t="s">
        <v>5368</v>
      </c>
      <c r="G19" s="91"/>
      <c r="H19" s="91" t="s">
        <v>5369</v>
      </c>
      <c r="I19" s="90" t="s">
        <v>5340</v>
      </c>
      <c r="J19" s="90" t="s">
        <v>5340</v>
      </c>
      <c r="K19" s="91" t="s">
        <v>5365</v>
      </c>
      <c r="L19" s="91" t="s">
        <v>5365</v>
      </c>
      <c r="M19" s="91" t="s">
        <v>5342</v>
      </c>
      <c r="N19" s="92">
        <v>578018.04214612953</v>
      </c>
      <c r="O19" s="93">
        <v>10737.329420269387</v>
      </c>
      <c r="P19" s="93">
        <v>9790.1980016000889</v>
      </c>
      <c r="Q19" s="93">
        <v>28216.868811847929</v>
      </c>
      <c r="R19" s="93">
        <v>3089.2608298794403</v>
      </c>
      <c r="S19" s="93">
        <v>5043.0984872287236</v>
      </c>
      <c r="T19" s="93">
        <v>3923.7576643951597</v>
      </c>
      <c r="U19" s="93">
        <v>7144.6273913363457</v>
      </c>
      <c r="V19" s="93">
        <v>10511.630022439507</v>
      </c>
      <c r="W19" s="93">
        <v>7094.3779083106601</v>
      </c>
      <c r="X19" s="93">
        <v>4739.7476203660726</v>
      </c>
      <c r="Y19" s="93">
        <v>3365.3995745297866</v>
      </c>
      <c r="Z19" s="93">
        <v>4108.9059843639934</v>
      </c>
      <c r="AA19" s="93">
        <v>10133.17574961798</v>
      </c>
      <c r="AB19" s="93">
        <v>9225.9032599790098</v>
      </c>
      <c r="AC19" s="93">
        <v>26626.076743164384</v>
      </c>
      <c r="AD19" s="93">
        <v>2915.2368554490295</v>
      </c>
      <c r="AE19" s="93">
        <v>4766.8490693925987</v>
      </c>
      <c r="AF19" s="93">
        <v>3719.7019577345118</v>
      </c>
      <c r="AG19" s="93">
        <v>7056.8612977686598</v>
      </c>
      <c r="AH19" s="93">
        <v>10371.913615110547</v>
      </c>
      <c r="AI19" s="93">
        <v>7023.2962028879219</v>
      </c>
      <c r="AJ19" s="93">
        <v>4713.8736268051553</v>
      </c>
      <c r="AK19" s="93">
        <v>3319.2200101896415</v>
      </c>
      <c r="AL19" s="93">
        <v>4050.0480759307229</v>
      </c>
      <c r="AM19" s="93">
        <v>10186.13806591976</v>
      </c>
      <c r="AN19" s="93">
        <v>9355.189169763551</v>
      </c>
      <c r="AO19" s="93">
        <v>26931.730660522371</v>
      </c>
      <c r="AP19" s="93">
        <v>2946.0832481797461</v>
      </c>
      <c r="AQ19" s="93">
        <v>4821.2761966313346</v>
      </c>
      <c r="AR19" s="93">
        <v>3761.9254539223862</v>
      </c>
      <c r="AS19" s="93">
        <v>7144.8328239093753</v>
      </c>
      <c r="AT19" s="93">
        <v>10493.860802904033</v>
      </c>
      <c r="AU19" s="93">
        <v>7116.445684381938</v>
      </c>
      <c r="AV19" s="93">
        <v>4769.2351831100004</v>
      </c>
      <c r="AW19" s="93">
        <v>3359.8473919922581</v>
      </c>
      <c r="AX19" s="93">
        <v>4100.2790304474966</v>
      </c>
      <c r="AY19" s="93">
        <v>10310.391277394277</v>
      </c>
      <c r="AZ19" s="93">
        <v>9465.4733927114139</v>
      </c>
      <c r="BA19" s="93">
        <v>27295.527086167211</v>
      </c>
      <c r="BB19" s="93">
        <v>2985.3810268174593</v>
      </c>
      <c r="BC19" s="93">
        <v>4884.9061613418107</v>
      </c>
      <c r="BD19" s="93">
        <v>3811.1547376137191</v>
      </c>
      <c r="BE19" s="93">
        <v>7209.7772686569933</v>
      </c>
      <c r="BF19" s="93">
        <v>10590.961175247401</v>
      </c>
      <c r="BG19" s="93">
        <v>7182.8834633850183</v>
      </c>
      <c r="BH19" s="93">
        <v>4815.8253537120645</v>
      </c>
      <c r="BI19" s="93">
        <v>3390.3182162552457</v>
      </c>
      <c r="BJ19" s="93">
        <v>4137.2393213501855</v>
      </c>
      <c r="BK19" s="93">
        <v>10338.7055538686</v>
      </c>
      <c r="BL19" s="93">
        <v>9498.0973268105536</v>
      </c>
      <c r="BM19" s="93">
        <v>27354.437720872975</v>
      </c>
      <c r="BN19" s="93">
        <v>2992.6102157881037</v>
      </c>
      <c r="BO19" s="93">
        <v>4898.3511714999468</v>
      </c>
      <c r="BP19" s="93">
        <v>3822.8733365006483</v>
      </c>
      <c r="BQ19" s="93">
        <v>7334.4591347949527</v>
      </c>
      <c r="BR19" s="93">
        <v>10770.470328576654</v>
      </c>
      <c r="BS19" s="93">
        <v>7297.9467668123307</v>
      </c>
      <c r="BT19" s="93">
        <v>4879.401391750268</v>
      </c>
      <c r="BU19" s="93">
        <v>3447.9809413623861</v>
      </c>
      <c r="BV19" s="93">
        <v>4209.529591150228</v>
      </c>
      <c r="BW19" s="93">
        <v>10556.522035486336</v>
      </c>
      <c r="BX19" s="93">
        <v>9664.8451370713938</v>
      </c>
      <c r="BY19" s="93">
        <v>27829.794268001235</v>
      </c>
      <c r="BZ19" s="93">
        <v>3045.9042516010804</v>
      </c>
      <c r="CA19" s="93">
        <v>4975.3809585140552</v>
      </c>
      <c r="CB19" s="93">
        <v>3879.4150816386264</v>
      </c>
      <c r="CC19" s="93">
        <v>7442.2506304134995</v>
      </c>
      <c r="CD19" s="93">
        <v>10925.597523033104</v>
      </c>
      <c r="CE19" s="93">
        <v>7397.7496904717636</v>
      </c>
      <c r="CF19" s="93">
        <v>4932.4763185457687</v>
      </c>
      <c r="CG19" s="93">
        <v>3497.202793068529</v>
      </c>
      <c r="CH19" s="93">
        <v>4271.9996055620686</v>
      </c>
      <c r="CJ19" s="94">
        <v>480252.84042956226</v>
      </c>
    </row>
    <row r="20" spans="1:88" x14ac:dyDescent="0.25">
      <c r="A20">
        <v>12</v>
      </c>
      <c r="B20" s="90" t="s">
        <v>5361</v>
      </c>
      <c r="C20" s="90" t="s">
        <v>5361</v>
      </c>
      <c r="D20" s="90" t="s">
        <v>5362</v>
      </c>
      <c r="E20" s="90" t="s">
        <v>5370</v>
      </c>
      <c r="F20" s="91" t="s">
        <v>5370</v>
      </c>
      <c r="G20" s="91"/>
      <c r="H20" s="91" t="s">
        <v>5371</v>
      </c>
      <c r="I20" s="90" t="s">
        <v>5340</v>
      </c>
      <c r="J20" s="90" t="s">
        <v>5340</v>
      </c>
      <c r="K20" s="91" t="s">
        <v>5365</v>
      </c>
      <c r="L20" s="91" t="s">
        <v>5365</v>
      </c>
      <c r="M20" s="91" t="s">
        <v>5342</v>
      </c>
      <c r="N20" s="92">
        <v>96562.865076891962</v>
      </c>
      <c r="O20" s="93">
        <v>4066.5146053201861</v>
      </c>
      <c r="P20" s="93">
        <v>0</v>
      </c>
      <c r="Q20" s="93">
        <v>0</v>
      </c>
      <c r="R20" s="93">
        <v>0</v>
      </c>
      <c r="S20" s="93">
        <v>0</v>
      </c>
      <c r="T20" s="93">
        <v>3962.7526797315745</v>
      </c>
      <c r="U20" s="93">
        <v>0</v>
      </c>
      <c r="V20" s="93">
        <v>1751.9399491048457</v>
      </c>
      <c r="W20" s="93">
        <v>0</v>
      </c>
      <c r="X20" s="93">
        <v>1717.30144261076</v>
      </c>
      <c r="Y20" s="93">
        <v>0</v>
      </c>
      <c r="Z20" s="93">
        <v>5267.8330322306492</v>
      </c>
      <c r="AA20" s="93">
        <v>3529.5617950030164</v>
      </c>
      <c r="AB20" s="93">
        <v>0</v>
      </c>
      <c r="AC20" s="93">
        <v>0</v>
      </c>
      <c r="AD20" s="93">
        <v>0</v>
      </c>
      <c r="AE20" s="93">
        <v>0</v>
      </c>
      <c r="AF20" s="93">
        <v>3455.0321289782819</v>
      </c>
      <c r="AG20" s="93">
        <v>0</v>
      </c>
      <c r="AH20" s="93">
        <v>1734.10481096274</v>
      </c>
      <c r="AI20" s="93">
        <v>0</v>
      </c>
      <c r="AJ20" s="93">
        <v>1713.3123913236207</v>
      </c>
      <c r="AK20" s="93">
        <v>0</v>
      </c>
      <c r="AL20" s="93">
        <v>5208.7471799210171</v>
      </c>
      <c r="AM20" s="93">
        <v>3538.0464685218772</v>
      </c>
      <c r="AN20" s="93">
        <v>0</v>
      </c>
      <c r="AO20" s="93">
        <v>0</v>
      </c>
      <c r="AP20" s="93">
        <v>0</v>
      </c>
      <c r="AQ20" s="93">
        <v>0</v>
      </c>
      <c r="AR20" s="93">
        <v>3484.4392070760273</v>
      </c>
      <c r="AS20" s="93">
        <v>0</v>
      </c>
      <c r="AT20" s="93">
        <v>1749.5667267622764</v>
      </c>
      <c r="AU20" s="93">
        <v>0</v>
      </c>
      <c r="AV20" s="93">
        <v>1728.5666073659361</v>
      </c>
      <c r="AW20" s="93">
        <v>0</v>
      </c>
      <c r="AX20" s="93">
        <v>5258.5410847856501</v>
      </c>
      <c r="AY20" s="93">
        <v>3561.042377599661</v>
      </c>
      <c r="AZ20" s="93">
        <v>0</v>
      </c>
      <c r="BA20" s="93">
        <v>0</v>
      </c>
      <c r="BB20" s="93">
        <v>0</v>
      </c>
      <c r="BC20" s="93">
        <v>0</v>
      </c>
      <c r="BD20" s="93">
        <v>3510.1632034698409</v>
      </c>
      <c r="BE20" s="93">
        <v>0</v>
      </c>
      <c r="BF20" s="93">
        <v>1755.8144074206352</v>
      </c>
      <c r="BG20" s="93">
        <v>0</v>
      </c>
      <c r="BH20" s="93">
        <v>1735.6259286767215</v>
      </c>
      <c r="BI20" s="93">
        <v>0</v>
      </c>
      <c r="BJ20" s="93">
        <v>5276.06969404134</v>
      </c>
      <c r="BK20" s="93">
        <v>3587.1285248254112</v>
      </c>
      <c r="BL20" s="93">
        <v>0</v>
      </c>
      <c r="BM20" s="93">
        <v>0</v>
      </c>
      <c r="BN20" s="93">
        <v>0</v>
      </c>
      <c r="BO20" s="93">
        <v>0</v>
      </c>
      <c r="BP20" s="93">
        <v>3537.0354430298253</v>
      </c>
      <c r="BQ20" s="93">
        <v>0</v>
      </c>
      <c r="BR20" s="93">
        <v>1793.728368339483</v>
      </c>
      <c r="BS20" s="93">
        <v>0</v>
      </c>
      <c r="BT20" s="93">
        <v>1766.5694759130251</v>
      </c>
      <c r="BU20" s="93">
        <v>0</v>
      </c>
      <c r="BV20" s="93">
        <v>5392.7740276875984</v>
      </c>
      <c r="BW20" s="93">
        <v>3696.446703489074</v>
      </c>
      <c r="BX20" s="93">
        <v>0</v>
      </c>
      <c r="BY20" s="93">
        <v>0</v>
      </c>
      <c r="BZ20" s="93">
        <v>0</v>
      </c>
      <c r="CA20" s="93">
        <v>0</v>
      </c>
      <c r="CB20" s="93">
        <v>3622.4180758988628</v>
      </c>
      <c r="CC20" s="93">
        <v>0</v>
      </c>
      <c r="CD20" s="93">
        <v>1836.3270241576038</v>
      </c>
      <c r="CE20" s="93">
        <v>0</v>
      </c>
      <c r="CF20" s="93">
        <v>1802.237428258029</v>
      </c>
      <c r="CG20" s="93">
        <v>0</v>
      </c>
      <c r="CH20" s="93">
        <v>5523.2242843863751</v>
      </c>
      <c r="CJ20" s="94">
        <v>79796.523367893955</v>
      </c>
    </row>
    <row r="21" spans="1:88" x14ac:dyDescent="0.25">
      <c r="A21">
        <v>13</v>
      </c>
      <c r="B21" s="90" t="s">
        <v>5361</v>
      </c>
      <c r="C21" s="90" t="s">
        <v>5361</v>
      </c>
      <c r="D21" s="90" t="s">
        <v>5362</v>
      </c>
      <c r="E21" s="90" t="s">
        <v>5372</v>
      </c>
      <c r="F21" s="91" t="s">
        <v>5372</v>
      </c>
      <c r="G21" s="91"/>
      <c r="H21" s="91" t="s">
        <v>5373</v>
      </c>
      <c r="I21" s="90" t="s">
        <v>5340</v>
      </c>
      <c r="J21" s="90" t="s">
        <v>5340</v>
      </c>
      <c r="K21" s="91" t="s">
        <v>5365</v>
      </c>
      <c r="L21" s="91" t="s">
        <v>5365</v>
      </c>
      <c r="M21" s="91" t="s">
        <v>5342</v>
      </c>
      <c r="N21" s="92">
        <v>6818408.2298727874</v>
      </c>
      <c r="O21" s="93">
        <v>80641.670519619234</v>
      </c>
      <c r="P21" s="93">
        <v>88123.843501737312</v>
      </c>
      <c r="Q21" s="93">
        <v>105960.02733812343</v>
      </c>
      <c r="R21" s="93">
        <v>66290.267544026865</v>
      </c>
      <c r="S21" s="93">
        <v>127350.18556021596</v>
      </c>
      <c r="T21" s="93">
        <v>100412.89272399004</v>
      </c>
      <c r="U21" s="93">
        <v>53036.438911550518</v>
      </c>
      <c r="V21" s="93">
        <v>60135.567452226496</v>
      </c>
      <c r="W21" s="93">
        <v>66707.003541437385</v>
      </c>
      <c r="X21" s="93">
        <v>142165.32023521172</v>
      </c>
      <c r="Y21" s="93">
        <v>56626.414710575555</v>
      </c>
      <c r="Z21" s="93">
        <v>74454.905616466625</v>
      </c>
      <c r="AA21" s="93">
        <v>63696.162764079338</v>
      </c>
      <c r="AB21" s="93">
        <v>69504.881663755441</v>
      </c>
      <c r="AC21" s="93">
        <v>83684.471675397552</v>
      </c>
      <c r="AD21" s="93">
        <v>52356.848386992526</v>
      </c>
      <c r="AE21" s="93">
        <v>100748.36115304107</v>
      </c>
      <c r="AF21" s="93">
        <v>79670.932687956985</v>
      </c>
      <c r="AG21" s="93">
        <v>52862.002894692225</v>
      </c>
      <c r="AH21" s="93">
        <v>59876.650605085299</v>
      </c>
      <c r="AI21" s="93">
        <v>66640.056934565335</v>
      </c>
      <c r="AJ21" s="93">
        <v>142676.89412421969</v>
      </c>
      <c r="AK21" s="93">
        <v>56358.020494997545</v>
      </c>
      <c r="AL21" s="93">
        <v>74056.733550386081</v>
      </c>
      <c r="AM21" s="93">
        <v>65336.978783927705</v>
      </c>
      <c r="AN21" s="93">
        <v>71918.526508660143</v>
      </c>
      <c r="AO21" s="93">
        <v>86374.144125745996</v>
      </c>
      <c r="AP21" s="93">
        <v>53991.632672423279</v>
      </c>
      <c r="AQ21" s="93">
        <v>103980.13955013121</v>
      </c>
      <c r="AR21" s="93">
        <v>82221.186326646712</v>
      </c>
      <c r="AS21" s="93">
        <v>71790.21079715011</v>
      </c>
      <c r="AT21" s="93">
        <v>81259.665674685821</v>
      </c>
      <c r="AU21" s="93">
        <v>90572.976019570197</v>
      </c>
      <c r="AV21" s="93">
        <v>193626.8475858834</v>
      </c>
      <c r="AW21" s="93">
        <v>76520.952392777966</v>
      </c>
      <c r="AX21" s="93">
        <v>100567.79092620216</v>
      </c>
      <c r="AY21" s="93">
        <v>88296.308530960116</v>
      </c>
      <c r="AZ21" s="93">
        <v>97151.264147698588</v>
      </c>
      <c r="BA21" s="93">
        <v>116876.955310105</v>
      </c>
      <c r="BB21" s="93">
        <v>73046.451635723701</v>
      </c>
      <c r="BC21" s="93">
        <v>140657.37870341996</v>
      </c>
      <c r="BD21" s="93">
        <v>111211.076668882</v>
      </c>
      <c r="BE21" s="93">
        <v>73878.07289418891</v>
      </c>
      <c r="BF21" s="93">
        <v>83636.46356784532</v>
      </c>
      <c r="BG21" s="93">
        <v>93229.825722925423</v>
      </c>
      <c r="BH21" s="93">
        <v>199392.17814033636</v>
      </c>
      <c r="BI21" s="93">
        <v>78744.790371740775</v>
      </c>
      <c r="BJ21" s="93">
        <v>103484.83108381511</v>
      </c>
      <c r="BK21" s="93">
        <v>88245.265431823485</v>
      </c>
      <c r="BL21" s="93">
        <v>97162.924780131332</v>
      </c>
      <c r="BM21" s="93">
        <v>116740.90169409446</v>
      </c>
      <c r="BN21" s="93">
        <v>72980.587767348392</v>
      </c>
      <c r="BO21" s="93">
        <v>140576.93117842448</v>
      </c>
      <c r="BP21" s="93">
        <v>111183.2126555857</v>
      </c>
      <c r="BQ21" s="93">
        <v>74847.211519305973</v>
      </c>
      <c r="BR21" s="93">
        <v>84704.94709703594</v>
      </c>
      <c r="BS21" s="93">
        <v>94334.502837408188</v>
      </c>
      <c r="BT21" s="93">
        <v>201195.26529892211</v>
      </c>
      <c r="BU21" s="93">
        <v>79755.390629828966</v>
      </c>
      <c r="BV21" s="93">
        <v>104860.86599384983</v>
      </c>
      <c r="BW21" s="93">
        <v>90317.171203451449</v>
      </c>
      <c r="BX21" s="93">
        <v>99102.151864079598</v>
      </c>
      <c r="BY21" s="93">
        <v>119050.01879457114</v>
      </c>
      <c r="BZ21" s="93">
        <v>74455.651975532848</v>
      </c>
      <c r="CA21" s="93">
        <v>143124.73712581999</v>
      </c>
      <c r="CB21" s="93">
        <v>113094.05633794738</v>
      </c>
      <c r="CC21" s="93">
        <v>76261.430956091877</v>
      </c>
      <c r="CD21" s="93">
        <v>86280.455950710384</v>
      </c>
      <c r="CE21" s="93">
        <v>96020.205894457395</v>
      </c>
      <c r="CF21" s="93">
        <v>204225.20751324642</v>
      </c>
      <c r="CG21" s="93">
        <v>81228.630853565599</v>
      </c>
      <c r="CH21" s="93">
        <v>106857.30178775881</v>
      </c>
      <c r="CJ21" s="94">
        <v>5796503.6922176061</v>
      </c>
    </row>
    <row r="22" spans="1:88" x14ac:dyDescent="0.25">
      <c r="A22">
        <v>14</v>
      </c>
      <c r="B22" s="90" t="s">
        <v>5361</v>
      </c>
      <c r="C22" s="90" t="s">
        <v>5361</v>
      </c>
      <c r="D22" s="90" t="s">
        <v>5362</v>
      </c>
      <c r="E22" s="90" t="s">
        <v>5374</v>
      </c>
      <c r="F22" s="91" t="s">
        <v>5374</v>
      </c>
      <c r="G22" s="91"/>
      <c r="H22" s="91" t="s">
        <v>5373</v>
      </c>
      <c r="I22" s="90" t="s">
        <v>5340</v>
      </c>
      <c r="J22" s="90" t="s">
        <v>5340</v>
      </c>
      <c r="K22" s="91" t="s">
        <v>5365</v>
      </c>
      <c r="L22" s="91" t="s">
        <v>5365</v>
      </c>
      <c r="M22" s="91" t="s">
        <v>5342</v>
      </c>
      <c r="N22" s="92">
        <v>727.7579720609582</v>
      </c>
      <c r="O22" s="93">
        <v>0</v>
      </c>
      <c r="P22" s="93">
        <v>241.89295079838487</v>
      </c>
      <c r="Q22" s="93">
        <v>0</v>
      </c>
      <c r="R22" s="93">
        <v>0</v>
      </c>
      <c r="S22" s="93">
        <v>0</v>
      </c>
      <c r="T22" s="93">
        <v>0</v>
      </c>
      <c r="U22" s="93">
        <v>244.54065109885556</v>
      </c>
      <c r="V22" s="93">
        <v>0</v>
      </c>
      <c r="W22" s="93">
        <v>0</v>
      </c>
      <c r="X22" s="93">
        <v>0</v>
      </c>
      <c r="Y22" s="93">
        <v>0</v>
      </c>
      <c r="Z22" s="93">
        <v>0</v>
      </c>
      <c r="AA22" s="93">
        <v>0</v>
      </c>
      <c r="AB22" s="93">
        <v>241.32437016371773</v>
      </c>
      <c r="AC22" s="93">
        <v>0</v>
      </c>
      <c r="AD22" s="93">
        <v>0</v>
      </c>
      <c r="AE22" s="93">
        <v>0</v>
      </c>
      <c r="AF22" s="93">
        <v>0</v>
      </c>
      <c r="AG22" s="93">
        <v>0</v>
      </c>
      <c r="AH22" s="93">
        <v>0</v>
      </c>
      <c r="AI22" s="93">
        <v>0</v>
      </c>
      <c r="AJ22" s="93">
        <v>0</v>
      </c>
      <c r="AK22" s="93">
        <v>0</v>
      </c>
      <c r="AL22" s="93">
        <v>0</v>
      </c>
      <c r="AM22" s="93">
        <v>0</v>
      </c>
      <c r="AN22" s="93">
        <v>0</v>
      </c>
      <c r="AO22" s="93">
        <v>0</v>
      </c>
      <c r="AP22" s="93">
        <v>0</v>
      </c>
      <c r="AQ22" s="93">
        <v>0</v>
      </c>
      <c r="AR22" s="93">
        <v>0</v>
      </c>
      <c r="AS22" s="93">
        <v>0</v>
      </c>
      <c r="AT22" s="93">
        <v>0</v>
      </c>
      <c r="AU22" s="93">
        <v>0</v>
      </c>
      <c r="AV22" s="93">
        <v>0</v>
      </c>
      <c r="AW22" s="93">
        <v>0</v>
      </c>
      <c r="AX22" s="93">
        <v>0</v>
      </c>
      <c r="AY22" s="93">
        <v>0</v>
      </c>
      <c r="AZ22" s="93">
        <v>0</v>
      </c>
      <c r="BA22" s="93">
        <v>0</v>
      </c>
      <c r="BB22" s="93">
        <v>0</v>
      </c>
      <c r="BC22" s="93">
        <v>0</v>
      </c>
      <c r="BD22" s="93">
        <v>0</v>
      </c>
      <c r="BE22" s="93">
        <v>0</v>
      </c>
      <c r="BF22" s="93">
        <v>0</v>
      </c>
      <c r="BG22" s="93">
        <v>0</v>
      </c>
      <c r="BH22" s="93">
        <v>0</v>
      </c>
      <c r="BI22" s="93">
        <v>0</v>
      </c>
      <c r="BJ22" s="93">
        <v>0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0</v>
      </c>
      <c r="BR22" s="93">
        <v>0</v>
      </c>
      <c r="BS22" s="93">
        <v>0</v>
      </c>
      <c r="BT22" s="93">
        <v>0</v>
      </c>
      <c r="BU22" s="93">
        <v>0</v>
      </c>
      <c r="BV22" s="93">
        <v>0</v>
      </c>
      <c r="BW22" s="93">
        <v>0</v>
      </c>
      <c r="BX22" s="93">
        <v>0</v>
      </c>
      <c r="BY22" s="93">
        <v>0</v>
      </c>
      <c r="BZ22" s="93">
        <v>0</v>
      </c>
      <c r="CA22" s="93">
        <v>0</v>
      </c>
      <c r="CB22" s="93">
        <v>0</v>
      </c>
      <c r="CC22" s="93">
        <v>0</v>
      </c>
      <c r="CD22" s="93">
        <v>0</v>
      </c>
      <c r="CE22" s="93">
        <v>0</v>
      </c>
      <c r="CF22" s="93">
        <v>0</v>
      </c>
      <c r="CG22" s="93">
        <v>0</v>
      </c>
      <c r="CH22" s="93">
        <v>0</v>
      </c>
      <c r="CJ22" s="94">
        <v>241.32437016371773</v>
      </c>
    </row>
    <row r="23" spans="1:88" x14ac:dyDescent="0.25">
      <c r="A23">
        <v>15</v>
      </c>
      <c r="B23" s="90" t="s">
        <v>5361</v>
      </c>
      <c r="C23" s="90" t="s">
        <v>5361</v>
      </c>
      <c r="D23" s="90" t="s">
        <v>5362</v>
      </c>
      <c r="E23" s="90" t="s">
        <v>5375</v>
      </c>
      <c r="F23" s="91" t="s">
        <v>5375</v>
      </c>
      <c r="G23" s="91"/>
      <c r="H23" s="91" t="s">
        <v>5373</v>
      </c>
      <c r="I23" s="90" t="s">
        <v>5340</v>
      </c>
      <c r="J23" s="90" t="s">
        <v>5340</v>
      </c>
      <c r="K23" s="91" t="s">
        <v>5365</v>
      </c>
      <c r="L23" s="91" t="s">
        <v>5365</v>
      </c>
      <c r="M23" s="91" t="s">
        <v>5342</v>
      </c>
      <c r="N23" s="92">
        <v>0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0</v>
      </c>
      <c r="U23" s="93">
        <v>0</v>
      </c>
      <c r="V23" s="93">
        <v>0</v>
      </c>
      <c r="W23" s="93">
        <v>0</v>
      </c>
      <c r="X23" s="93">
        <v>0</v>
      </c>
      <c r="Y23" s="93">
        <v>0</v>
      </c>
      <c r="Z23" s="93">
        <v>0</v>
      </c>
      <c r="AA23" s="93">
        <v>0</v>
      </c>
      <c r="AB23" s="93">
        <v>0</v>
      </c>
      <c r="AC23" s="93">
        <v>0</v>
      </c>
      <c r="AD23" s="93">
        <v>0</v>
      </c>
      <c r="AE23" s="93">
        <v>0</v>
      </c>
      <c r="AF23" s="93">
        <v>0</v>
      </c>
      <c r="AG23" s="93">
        <v>0</v>
      </c>
      <c r="AH23" s="93">
        <v>0</v>
      </c>
      <c r="AI23" s="93">
        <v>0</v>
      </c>
      <c r="AJ23" s="93">
        <v>0</v>
      </c>
      <c r="AK23" s="93">
        <v>0</v>
      </c>
      <c r="AL23" s="93">
        <v>0</v>
      </c>
      <c r="AM23" s="93">
        <v>0</v>
      </c>
      <c r="AN23" s="93">
        <v>0</v>
      </c>
      <c r="AO23" s="93">
        <v>0</v>
      </c>
      <c r="AP23" s="93">
        <v>0</v>
      </c>
      <c r="AQ23" s="93">
        <v>0</v>
      </c>
      <c r="AR23" s="93">
        <v>0</v>
      </c>
      <c r="AS23" s="93">
        <v>0</v>
      </c>
      <c r="AT23" s="93">
        <v>0</v>
      </c>
      <c r="AU23" s="93">
        <v>0</v>
      </c>
      <c r="AV23" s="93">
        <v>0</v>
      </c>
      <c r="AW23" s="93">
        <v>0</v>
      </c>
      <c r="AX23" s="93">
        <v>0</v>
      </c>
      <c r="AY23" s="93">
        <v>0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  <c r="BW23" s="93">
        <v>0</v>
      </c>
      <c r="BX23" s="93">
        <v>0</v>
      </c>
      <c r="BY23" s="93">
        <v>0</v>
      </c>
      <c r="BZ23" s="93">
        <v>0</v>
      </c>
      <c r="CA23" s="93">
        <v>0</v>
      </c>
      <c r="CB23" s="93">
        <v>0</v>
      </c>
      <c r="CC23" s="93">
        <v>0</v>
      </c>
      <c r="CD23" s="93">
        <v>0</v>
      </c>
      <c r="CE23" s="93">
        <v>0</v>
      </c>
      <c r="CF23" s="93">
        <v>0</v>
      </c>
      <c r="CG23" s="93">
        <v>0</v>
      </c>
      <c r="CH23" s="93">
        <v>0</v>
      </c>
      <c r="CJ23" s="94">
        <v>0</v>
      </c>
    </row>
    <row r="24" spans="1:88" x14ac:dyDescent="0.25">
      <c r="A24">
        <v>16</v>
      </c>
      <c r="B24" s="90" t="s">
        <v>5361</v>
      </c>
      <c r="C24" s="90" t="s">
        <v>5361</v>
      </c>
      <c r="D24" s="90" t="s">
        <v>5362</v>
      </c>
      <c r="E24" s="90" t="s">
        <v>5376</v>
      </c>
      <c r="F24" s="91" t="s">
        <v>5376</v>
      </c>
      <c r="G24" s="91"/>
      <c r="H24" s="91" t="s">
        <v>5377</v>
      </c>
      <c r="I24" s="90" t="s">
        <v>5340</v>
      </c>
      <c r="J24" s="90" t="s">
        <v>5340</v>
      </c>
      <c r="K24" s="91" t="s">
        <v>5365</v>
      </c>
      <c r="L24" s="91" t="s">
        <v>5365</v>
      </c>
      <c r="M24" s="91" t="s">
        <v>5342</v>
      </c>
      <c r="N24" s="92">
        <v>2381931.2612048634</v>
      </c>
      <c r="O24" s="93">
        <v>39241.952561444239</v>
      </c>
      <c r="P24" s="93">
        <v>33770.312982807773</v>
      </c>
      <c r="Q24" s="93">
        <v>21752.889039158697</v>
      </c>
      <c r="R24" s="93">
        <v>29032.429087065313</v>
      </c>
      <c r="S24" s="93">
        <v>26444.65371849998</v>
      </c>
      <c r="T24" s="93">
        <v>19120.323884649821</v>
      </c>
      <c r="U24" s="93">
        <v>22431.676352652932</v>
      </c>
      <c r="V24" s="93">
        <v>14026.236025611384</v>
      </c>
      <c r="W24" s="93">
        <v>22273.910232968748</v>
      </c>
      <c r="X24" s="93">
        <v>24748.048968390834</v>
      </c>
      <c r="Y24" s="93">
        <v>8419.9397450870219</v>
      </c>
      <c r="Z24" s="93">
        <v>28116.591359702954</v>
      </c>
      <c r="AA24" s="93">
        <v>44999.35900765103</v>
      </c>
      <c r="AB24" s="93">
        <v>38668.642698389711</v>
      </c>
      <c r="AC24" s="93">
        <v>24941.451622528748</v>
      </c>
      <c r="AD24" s="93">
        <v>33289.637292933949</v>
      </c>
      <c r="AE24" s="93">
        <v>30372.340324842156</v>
      </c>
      <c r="AF24" s="93">
        <v>22024.579846565583</v>
      </c>
      <c r="AG24" s="93">
        <v>23021.453273308118</v>
      </c>
      <c r="AH24" s="93">
        <v>14380.334073766739</v>
      </c>
      <c r="AI24" s="93">
        <v>22911.954555562977</v>
      </c>
      <c r="AJ24" s="93">
        <v>25574.237455291248</v>
      </c>
      <c r="AK24" s="93">
        <v>8628.7402659211439</v>
      </c>
      <c r="AL24" s="93">
        <v>28796.231184922755</v>
      </c>
      <c r="AM24" s="93">
        <v>47188.234727190844</v>
      </c>
      <c r="AN24" s="93">
        <v>40904.023172867383</v>
      </c>
      <c r="AO24" s="93">
        <v>26317.354445350924</v>
      </c>
      <c r="AP24" s="93">
        <v>35094.871157856076</v>
      </c>
      <c r="AQ24" s="93">
        <v>32045.886348106553</v>
      </c>
      <c r="AR24" s="93">
        <v>23236.627424063176</v>
      </c>
      <c r="AS24" s="93">
        <v>30338.706099051637</v>
      </c>
      <c r="AT24" s="93">
        <v>18937.786341657407</v>
      </c>
      <c r="AU24" s="93">
        <v>30218.167367867631</v>
      </c>
      <c r="AV24" s="93">
        <v>33678.855602585863</v>
      </c>
      <c r="AW24" s="93">
        <v>11368.802896734394</v>
      </c>
      <c r="AX24" s="93">
        <v>37946.586435446152</v>
      </c>
      <c r="AY24" s="93">
        <v>62057.581278367456</v>
      </c>
      <c r="AZ24" s="93">
        <v>53771.396562513284</v>
      </c>
      <c r="BA24" s="93">
        <v>34654.926124740341</v>
      </c>
      <c r="BB24" s="93">
        <v>46205.52734774525</v>
      </c>
      <c r="BC24" s="93">
        <v>42185.385971628741</v>
      </c>
      <c r="BD24" s="93">
        <v>30585.459986367168</v>
      </c>
      <c r="BE24" s="93">
        <v>32368.45726489036</v>
      </c>
      <c r="BF24" s="93">
        <v>20208.052357775574</v>
      </c>
      <c r="BG24" s="93">
        <v>32247.716921021478</v>
      </c>
      <c r="BH24" s="93">
        <v>35956.257726080607</v>
      </c>
      <c r="BI24" s="93">
        <v>12129.162586724487</v>
      </c>
      <c r="BJ24" s="93">
        <v>40482.294016897606</v>
      </c>
      <c r="BK24" s="93">
        <v>65244.718181397082</v>
      </c>
      <c r="BL24" s="93">
        <v>56572.463077499313</v>
      </c>
      <c r="BM24" s="93">
        <v>36413.362065027468</v>
      </c>
      <c r="BN24" s="93">
        <v>48562.810395135304</v>
      </c>
      <c r="BO24" s="93">
        <v>44352.204788381438</v>
      </c>
      <c r="BP24" s="93">
        <v>32166.798468606004</v>
      </c>
      <c r="BQ24" s="93">
        <v>34425.155212909347</v>
      </c>
      <c r="BR24" s="93">
        <v>21484.804814411444</v>
      </c>
      <c r="BS24" s="93">
        <v>34253.780076462135</v>
      </c>
      <c r="BT24" s="93">
        <v>38087.104988590647</v>
      </c>
      <c r="BU24" s="93">
        <v>12896.233045488152</v>
      </c>
      <c r="BV24" s="93">
        <v>43062.148999499521</v>
      </c>
      <c r="BW24" s="93">
        <v>69815.146744842335</v>
      </c>
      <c r="BX24" s="93">
        <v>60327.173189289104</v>
      </c>
      <c r="BY24" s="93">
        <v>38823.312433458901</v>
      </c>
      <c r="BZ24" s="93">
        <v>51798.77734711962</v>
      </c>
      <c r="CA24" s="93">
        <v>47210.787006991624</v>
      </c>
      <c r="CB24" s="93">
        <v>34208.480444386929</v>
      </c>
      <c r="CC24" s="93">
        <v>36498.609865933402</v>
      </c>
      <c r="CD24" s="93">
        <v>22772.261386120019</v>
      </c>
      <c r="CE24" s="93">
        <v>36280.366416974153</v>
      </c>
      <c r="CF24" s="93">
        <v>40229.130357073358</v>
      </c>
      <c r="CG24" s="93">
        <v>13667.310178481892</v>
      </c>
      <c r="CH24" s="93">
        <v>45662.275997530225</v>
      </c>
      <c r="CJ24" s="94">
        <v>2092552.2972468245</v>
      </c>
    </row>
    <row r="25" spans="1:88" x14ac:dyDescent="0.25">
      <c r="A25">
        <v>17</v>
      </c>
      <c r="B25" s="90" t="s">
        <v>5378</v>
      </c>
      <c r="C25" s="90" t="s">
        <v>5378</v>
      </c>
      <c r="D25" s="90" t="s">
        <v>5379</v>
      </c>
      <c r="E25" s="90" t="s">
        <v>5380</v>
      </c>
      <c r="F25" s="91" t="s">
        <v>5380</v>
      </c>
      <c r="G25" s="91"/>
      <c r="H25" s="91" t="s">
        <v>5381</v>
      </c>
      <c r="I25" s="90" t="s">
        <v>5340</v>
      </c>
      <c r="J25" s="90" t="s">
        <v>5382</v>
      </c>
      <c r="K25" s="91" t="s">
        <v>5365</v>
      </c>
      <c r="L25" s="91" t="s">
        <v>5365</v>
      </c>
      <c r="M25" s="91" t="s">
        <v>5342</v>
      </c>
      <c r="N25" s="92">
        <v>4233720.7860196643</v>
      </c>
      <c r="O25" s="93">
        <v>158133.90102119587</v>
      </c>
      <c r="P25" s="93">
        <v>62210.171741264676</v>
      </c>
      <c r="Q25" s="93">
        <v>62334.543793509845</v>
      </c>
      <c r="R25" s="93">
        <v>0</v>
      </c>
      <c r="S25" s="93">
        <v>62001.122121269633</v>
      </c>
      <c r="T25" s="93">
        <v>61639.571067401659</v>
      </c>
      <c r="U25" s="93">
        <v>41652.338889768413</v>
      </c>
      <c r="V25" s="93">
        <v>62507.20031105118</v>
      </c>
      <c r="W25" s="93">
        <v>62039.08545476391</v>
      </c>
      <c r="X25" s="93">
        <v>40847.558853287417</v>
      </c>
      <c r="Y25" s="93">
        <v>41692.254373408832</v>
      </c>
      <c r="Z25" s="93">
        <v>41766.715008830797</v>
      </c>
      <c r="AA25" s="93">
        <v>105527.94264499881</v>
      </c>
      <c r="AB25" s="93">
        <v>41454.531404876812</v>
      </c>
      <c r="AC25" s="93">
        <v>41593.008482852529</v>
      </c>
      <c r="AD25" s="93">
        <v>0</v>
      </c>
      <c r="AE25" s="93">
        <v>41440.66253839893</v>
      </c>
      <c r="AF25" s="93">
        <v>41319.852550493328</v>
      </c>
      <c r="AG25" s="93">
        <v>45992.306415194609</v>
      </c>
      <c r="AH25" s="93">
        <v>68949.745949223056</v>
      </c>
      <c r="AI25" s="93">
        <v>68660.324479531133</v>
      </c>
      <c r="AJ25" s="93">
        <v>45415.345664846434</v>
      </c>
      <c r="AK25" s="93">
        <v>45969.373184330383</v>
      </c>
      <c r="AL25" s="93">
        <v>46023.335626523854</v>
      </c>
      <c r="AM25" s="93">
        <v>118516.22192243631</v>
      </c>
      <c r="AN25" s="93">
        <v>46963.670411515915</v>
      </c>
      <c r="AO25" s="93">
        <v>47002.803423559402</v>
      </c>
      <c r="AP25" s="93">
        <v>0</v>
      </c>
      <c r="AQ25" s="93">
        <v>46827.788094713687</v>
      </c>
      <c r="AR25" s="93">
        <v>46688.201979844249</v>
      </c>
      <c r="AS25" s="93">
        <v>50429.93632956603</v>
      </c>
      <c r="AT25" s="93">
        <v>75549.539098839756</v>
      </c>
      <c r="AU25" s="93">
        <v>75344.359679467685</v>
      </c>
      <c r="AV25" s="93">
        <v>49761.809972923555</v>
      </c>
      <c r="AW25" s="93">
        <v>50393.536173790104</v>
      </c>
      <c r="AX25" s="93">
        <v>50460.792404689833</v>
      </c>
      <c r="AY25" s="93">
        <v>129146.68985233031</v>
      </c>
      <c r="AZ25" s="93">
        <v>51155.424046842105</v>
      </c>
      <c r="BA25" s="93">
        <v>51285.061004649207</v>
      </c>
      <c r="BB25" s="93">
        <v>0</v>
      </c>
      <c r="BC25" s="93">
        <v>51078.454756134015</v>
      </c>
      <c r="BD25" s="93">
        <v>50920.591276439554</v>
      </c>
      <c r="BE25" s="93">
        <v>54427.239226693018</v>
      </c>
      <c r="BF25" s="93">
        <v>81551.13412898079</v>
      </c>
      <c r="BG25" s="93">
        <v>81336.323307516679</v>
      </c>
      <c r="BH25" s="93">
        <v>53742.302264996208</v>
      </c>
      <c r="BI25" s="93">
        <v>54386.843613389872</v>
      </c>
      <c r="BJ25" s="93">
        <v>54456.46007461565</v>
      </c>
      <c r="BK25" s="93">
        <v>134396.48565320155</v>
      </c>
      <c r="BL25" s="93">
        <v>53272.070772758481</v>
      </c>
      <c r="BM25" s="93">
        <v>53338.499837569951</v>
      </c>
      <c r="BN25" s="93">
        <v>0</v>
      </c>
      <c r="BO25" s="93">
        <v>53155.114206019833</v>
      </c>
      <c r="BP25" s="93">
        <v>53007.872997487299</v>
      </c>
      <c r="BQ25" s="93">
        <v>58427.106110170876</v>
      </c>
      <c r="BR25" s="93">
        <v>87514.723199425687</v>
      </c>
      <c r="BS25" s="93">
        <v>87204.366871731865</v>
      </c>
      <c r="BT25" s="93">
        <v>57459.773518254675</v>
      </c>
      <c r="BU25" s="93">
        <v>58367.363199778105</v>
      </c>
      <c r="BV25" s="93">
        <v>58468.796631185629</v>
      </c>
      <c r="BW25" s="93">
        <v>147015.88332411024</v>
      </c>
      <c r="BX25" s="93">
        <v>58073.702625243255</v>
      </c>
      <c r="BY25" s="93">
        <v>58135.933974536332</v>
      </c>
      <c r="BZ25" s="93">
        <v>0</v>
      </c>
      <c r="CA25" s="93">
        <v>57841.977406690727</v>
      </c>
      <c r="CB25" s="93">
        <v>57628.640250088909</v>
      </c>
      <c r="CC25" s="93">
        <v>63123.064007454268</v>
      </c>
      <c r="CD25" s="93">
        <v>94521.183246195505</v>
      </c>
      <c r="CE25" s="93">
        <v>94118.429440106644</v>
      </c>
      <c r="CF25" s="93">
        <v>61844.327278860721</v>
      </c>
      <c r="CG25" s="93">
        <v>63032.354629395326</v>
      </c>
      <c r="CH25" s="93">
        <v>63177.042218442039</v>
      </c>
      <c r="CJ25" s="94">
        <v>3536896.323383912</v>
      </c>
    </row>
    <row r="26" spans="1:88" x14ac:dyDescent="0.25">
      <c r="A26">
        <v>18</v>
      </c>
      <c r="B26" s="90" t="s">
        <v>5378</v>
      </c>
      <c r="C26" s="90" t="s">
        <v>5378</v>
      </c>
      <c r="D26" s="90" t="s">
        <v>5379</v>
      </c>
      <c r="E26" s="90" t="s">
        <v>5383</v>
      </c>
      <c r="F26" s="91" t="s">
        <v>5383</v>
      </c>
      <c r="G26" s="91"/>
      <c r="H26" s="91" t="s">
        <v>5384</v>
      </c>
      <c r="I26" s="90" t="s">
        <v>5340</v>
      </c>
      <c r="J26" s="90" t="s">
        <v>5382</v>
      </c>
      <c r="K26" s="91" t="s">
        <v>5365</v>
      </c>
      <c r="L26" s="91" t="s">
        <v>5365</v>
      </c>
      <c r="M26" s="91" t="s">
        <v>5342</v>
      </c>
      <c r="N26" s="92">
        <v>3034492.0145575674</v>
      </c>
      <c r="O26" s="93">
        <v>33731.83153940257</v>
      </c>
      <c r="P26" s="93">
        <v>6635.0827357770859</v>
      </c>
      <c r="Q26" s="93">
        <v>26593.391002810367</v>
      </c>
      <c r="R26" s="93">
        <v>0</v>
      </c>
      <c r="S26" s="93">
        <v>19838.359072368508</v>
      </c>
      <c r="T26" s="93">
        <v>0</v>
      </c>
      <c r="U26" s="93">
        <v>10826.407584677454</v>
      </c>
      <c r="V26" s="93">
        <v>21662.758781620385</v>
      </c>
      <c r="W26" s="93">
        <v>53751.31731029076</v>
      </c>
      <c r="X26" s="93">
        <v>74320.586296150504</v>
      </c>
      <c r="Y26" s="93">
        <v>43347.130173422687</v>
      </c>
      <c r="Z26" s="93">
        <v>54280.682935399818</v>
      </c>
      <c r="AA26" s="93">
        <v>54922.28778338166</v>
      </c>
      <c r="AB26" s="93">
        <v>10787.558473508219</v>
      </c>
      <c r="AC26" s="93">
        <v>43294.375393191287</v>
      </c>
      <c r="AD26" s="93">
        <v>0</v>
      </c>
      <c r="AE26" s="93">
        <v>32351.84828995369</v>
      </c>
      <c r="AF26" s="93">
        <v>0</v>
      </c>
      <c r="AG26" s="93">
        <v>12056.530089913893</v>
      </c>
      <c r="AH26" s="93">
        <v>24099.528856681209</v>
      </c>
      <c r="AI26" s="93">
        <v>59995.923419432016</v>
      </c>
      <c r="AJ26" s="93">
        <v>83336.989805716017</v>
      </c>
      <c r="AK26" s="93">
        <v>48202.073277913129</v>
      </c>
      <c r="AL26" s="93">
        <v>60323.320797418746</v>
      </c>
      <c r="AM26" s="93">
        <v>62256.477375267408</v>
      </c>
      <c r="AN26" s="93">
        <v>12334.989409076654</v>
      </c>
      <c r="AO26" s="93">
        <v>49381.0707166832</v>
      </c>
      <c r="AP26" s="93">
        <v>0</v>
      </c>
      <c r="AQ26" s="93">
        <v>36897.899917367322</v>
      </c>
      <c r="AR26" s="93">
        <v>0</v>
      </c>
      <c r="AS26" s="93">
        <v>13615.342567786007</v>
      </c>
      <c r="AT26" s="93">
        <v>27196.355459630115</v>
      </c>
      <c r="AU26" s="93">
        <v>67806.237210800376</v>
      </c>
      <c r="AV26" s="93">
        <v>94044.707810595311</v>
      </c>
      <c r="AW26" s="93">
        <v>54422.060240120234</v>
      </c>
      <c r="AX26" s="93">
        <v>68118.366275726134</v>
      </c>
      <c r="AY26" s="93">
        <v>69864.219914648493</v>
      </c>
      <c r="AZ26" s="93">
        <v>13836.722410470671</v>
      </c>
      <c r="BA26" s="93">
        <v>55487.148520211551</v>
      </c>
      <c r="BB26" s="93">
        <v>0</v>
      </c>
      <c r="BC26" s="93">
        <v>41447.710352429705</v>
      </c>
      <c r="BD26" s="93">
        <v>0</v>
      </c>
      <c r="BE26" s="93">
        <v>15273.597313666267</v>
      </c>
      <c r="BF26" s="93">
        <v>30513.622733913726</v>
      </c>
      <c r="BG26" s="93">
        <v>76083.119826509603</v>
      </c>
      <c r="BH26" s="93">
        <v>105569.71226488776</v>
      </c>
      <c r="BI26" s="93">
        <v>61049.045317357413</v>
      </c>
      <c r="BJ26" s="93">
        <v>76408.986945226701</v>
      </c>
      <c r="BK26" s="93">
        <v>75502.24841272617</v>
      </c>
      <c r="BL26" s="93">
        <v>14963.788306652577</v>
      </c>
      <c r="BM26" s="93">
        <v>59929.791246032226</v>
      </c>
      <c r="BN26" s="93">
        <v>0</v>
      </c>
      <c r="BO26" s="93">
        <v>44792.807836647524</v>
      </c>
      <c r="BP26" s="93">
        <v>0</v>
      </c>
      <c r="BQ26" s="93">
        <v>16413.096284589064</v>
      </c>
      <c r="BR26" s="93">
        <v>32779.022701845883</v>
      </c>
      <c r="BS26" s="93">
        <v>81656.943451526327</v>
      </c>
      <c r="BT26" s="93">
        <v>112989.50104207454</v>
      </c>
      <c r="BU26" s="93">
        <v>65585.254232454623</v>
      </c>
      <c r="BV26" s="93">
        <v>82124.039049800893</v>
      </c>
      <c r="BW26" s="93">
        <v>82685.674545852075</v>
      </c>
      <c r="BX26" s="93">
        <v>16331.103709240973</v>
      </c>
      <c r="BY26" s="93">
        <v>65394.415995721283</v>
      </c>
      <c r="BZ26" s="93">
        <v>0</v>
      </c>
      <c r="CA26" s="93">
        <v>48797.818413887551</v>
      </c>
      <c r="CB26" s="93">
        <v>0</v>
      </c>
      <c r="CC26" s="93">
        <v>17989.94311459269</v>
      </c>
      <c r="CD26" s="93">
        <v>35917.789827655535</v>
      </c>
      <c r="CE26" s="93">
        <v>89411.861220930179</v>
      </c>
      <c r="CF26" s="93">
        <v>123378.54048132058</v>
      </c>
      <c r="CG26" s="93">
        <v>71856.364515369016</v>
      </c>
      <c r="CH26" s="93">
        <v>90026.633967243179</v>
      </c>
      <c r="CJ26" s="94">
        <v>2689504.4671256472</v>
      </c>
    </row>
    <row r="27" spans="1:88" x14ac:dyDescent="0.25">
      <c r="A27">
        <v>19</v>
      </c>
      <c r="B27" s="90" t="s">
        <v>5378</v>
      </c>
      <c r="C27" s="90" t="s">
        <v>5378</v>
      </c>
      <c r="D27" s="90" t="s">
        <v>5379</v>
      </c>
      <c r="E27" s="90" t="s">
        <v>5385</v>
      </c>
      <c r="F27" s="91" t="s">
        <v>5385</v>
      </c>
      <c r="G27" s="91"/>
      <c r="H27" s="91" t="s">
        <v>5386</v>
      </c>
      <c r="I27" s="90" t="s">
        <v>5387</v>
      </c>
      <c r="J27" s="90" t="s">
        <v>5382</v>
      </c>
      <c r="K27" s="91" t="s">
        <v>5365</v>
      </c>
      <c r="L27" s="91" t="s">
        <v>5365</v>
      </c>
      <c r="M27" s="91" t="s">
        <v>5342</v>
      </c>
      <c r="N27" s="92">
        <v>3457144.9060945972</v>
      </c>
      <c r="O27" s="93">
        <v>98082.716173353809</v>
      </c>
      <c r="P27" s="93">
        <v>96464.808914949099</v>
      </c>
      <c r="Q27" s="93">
        <v>193315.32730210799</v>
      </c>
      <c r="R27" s="93">
        <v>48376.449456075898</v>
      </c>
      <c r="S27" s="93">
        <v>0</v>
      </c>
      <c r="T27" s="93">
        <v>95580.019765035511</v>
      </c>
      <c r="U27" s="93">
        <v>0</v>
      </c>
      <c r="V27" s="93">
        <v>0</v>
      </c>
      <c r="W27" s="93">
        <v>0</v>
      </c>
      <c r="X27" s="93">
        <v>32441.405180203914</v>
      </c>
      <c r="Y27" s="93">
        <v>0</v>
      </c>
      <c r="Z27" s="93">
        <v>66342.810326279039</v>
      </c>
      <c r="AA27" s="93">
        <v>66774.647496576188</v>
      </c>
      <c r="AB27" s="93">
        <v>65577.695639544094</v>
      </c>
      <c r="AC27" s="93">
        <v>131593.51021879341</v>
      </c>
      <c r="AD27" s="93">
        <v>32932.37717966301</v>
      </c>
      <c r="AE27" s="93">
        <v>0</v>
      </c>
      <c r="AF27" s="93">
        <v>65364.644650363072</v>
      </c>
      <c r="AG27" s="93">
        <v>0</v>
      </c>
      <c r="AH27" s="93">
        <v>0</v>
      </c>
      <c r="AI27" s="93">
        <v>0</v>
      </c>
      <c r="AJ27" s="93">
        <v>34510.627134123133</v>
      </c>
      <c r="AK27" s="93">
        <v>0</v>
      </c>
      <c r="AL27" s="93">
        <v>69945.264184347485</v>
      </c>
      <c r="AM27" s="93">
        <v>71710.641682140136</v>
      </c>
      <c r="AN27" s="93">
        <v>71040.801131055734</v>
      </c>
      <c r="AO27" s="93">
        <v>142199.99337174487</v>
      </c>
      <c r="AP27" s="93">
        <v>35555.130002659054</v>
      </c>
      <c r="AQ27" s="93">
        <v>0</v>
      </c>
      <c r="AR27" s="93">
        <v>70624.106739395284</v>
      </c>
      <c r="AS27" s="93">
        <v>0</v>
      </c>
      <c r="AT27" s="93">
        <v>0</v>
      </c>
      <c r="AU27" s="93">
        <v>0</v>
      </c>
      <c r="AV27" s="93">
        <v>39432.117608416542</v>
      </c>
      <c r="AW27" s="93">
        <v>0</v>
      </c>
      <c r="AX27" s="93">
        <v>79972.00671753296</v>
      </c>
      <c r="AY27" s="93">
        <v>81606.881746199419</v>
      </c>
      <c r="AZ27" s="93">
        <v>80811.878446917923</v>
      </c>
      <c r="BA27" s="93">
        <v>162033.34028686761</v>
      </c>
      <c r="BB27" s="93">
        <v>40507.422607769244</v>
      </c>
      <c r="BC27" s="93">
        <v>0</v>
      </c>
      <c r="BD27" s="93">
        <v>80440.905521744833</v>
      </c>
      <c r="BE27" s="93">
        <v>0</v>
      </c>
      <c r="BF27" s="93">
        <v>0</v>
      </c>
      <c r="BG27" s="93">
        <v>0</v>
      </c>
      <c r="BH27" s="93">
        <v>41921.988240762556</v>
      </c>
      <c r="BI27" s="93">
        <v>0</v>
      </c>
      <c r="BJ27" s="93">
        <v>84958.142195874127</v>
      </c>
      <c r="BK27" s="93">
        <v>85331.919589097117</v>
      </c>
      <c r="BL27" s="93">
        <v>84559.65268421876</v>
      </c>
      <c r="BM27" s="93">
        <v>169330.19330904531</v>
      </c>
      <c r="BN27" s="93">
        <v>42342.715723868874</v>
      </c>
      <c r="BO27" s="93">
        <v>0</v>
      </c>
      <c r="BP27" s="93">
        <v>84140.287118119813</v>
      </c>
      <c r="BQ27" s="93">
        <v>0</v>
      </c>
      <c r="BR27" s="93">
        <v>0</v>
      </c>
      <c r="BS27" s="93">
        <v>0</v>
      </c>
      <c r="BT27" s="93">
        <v>46469.544785290418</v>
      </c>
      <c r="BU27" s="93">
        <v>0</v>
      </c>
      <c r="BV27" s="93">
        <v>94571.147682360213</v>
      </c>
      <c r="BW27" s="93">
        <v>95805.881262817595</v>
      </c>
      <c r="BX27" s="93">
        <v>94612.264545938451</v>
      </c>
      <c r="BY27" s="93">
        <v>189427.3006947269</v>
      </c>
      <c r="BZ27" s="93">
        <v>47388.260222044897</v>
      </c>
      <c r="CA27" s="93">
        <v>0</v>
      </c>
      <c r="CB27" s="93">
        <v>93887.179743798682</v>
      </c>
      <c r="CC27" s="93">
        <v>0</v>
      </c>
      <c r="CD27" s="93">
        <v>0</v>
      </c>
      <c r="CE27" s="93">
        <v>0</v>
      </c>
      <c r="CF27" s="93">
        <v>49016.117401242009</v>
      </c>
      <c r="CG27" s="93">
        <v>0</v>
      </c>
      <c r="CH27" s="93">
        <v>100144.7814115322</v>
      </c>
      <c r="CJ27" s="94">
        <v>2826541.3689765916</v>
      </c>
    </row>
    <row r="28" spans="1:88" x14ac:dyDescent="0.25">
      <c r="A28">
        <v>20</v>
      </c>
      <c r="B28" s="90" t="s">
        <v>5378</v>
      </c>
      <c r="C28" s="90" t="s">
        <v>5378</v>
      </c>
      <c r="D28" s="90" t="s">
        <v>5379</v>
      </c>
      <c r="E28" s="90" t="s">
        <v>5388</v>
      </c>
      <c r="F28" s="91" t="s">
        <v>5388</v>
      </c>
      <c r="G28" s="91"/>
      <c r="H28" s="91" t="s">
        <v>5389</v>
      </c>
      <c r="I28" s="90" t="s">
        <v>5387</v>
      </c>
      <c r="J28" s="90" t="s">
        <v>5382</v>
      </c>
      <c r="K28" s="91" t="s">
        <v>5365</v>
      </c>
      <c r="L28" s="91" t="s">
        <v>5365</v>
      </c>
      <c r="M28" s="91" t="s">
        <v>5342</v>
      </c>
      <c r="N28" s="92">
        <v>8662092.6724082287</v>
      </c>
      <c r="O28" s="93">
        <v>0</v>
      </c>
      <c r="P28" s="93">
        <v>125471.89050697203</v>
      </c>
      <c r="Q28" s="93">
        <v>125722.73688923799</v>
      </c>
      <c r="R28" s="93">
        <v>125846.60950545178</v>
      </c>
      <c r="S28" s="93">
        <v>62525.128836360134</v>
      </c>
      <c r="T28" s="93">
        <v>404043.3937090527</v>
      </c>
      <c r="U28" s="93">
        <v>83441.771194079789</v>
      </c>
      <c r="V28" s="93">
        <v>27826.696706652103</v>
      </c>
      <c r="W28" s="93">
        <v>55236.606545072638</v>
      </c>
      <c r="X28" s="93">
        <v>245488.68686771113</v>
      </c>
      <c r="Y28" s="93">
        <v>139202.88923022576</v>
      </c>
      <c r="Z28" s="93">
        <v>83670.899886759493</v>
      </c>
      <c r="AA28" s="93">
        <v>0</v>
      </c>
      <c r="AB28" s="93">
        <v>112010.2880333908</v>
      </c>
      <c r="AC28" s="93">
        <v>112384.45357970016</v>
      </c>
      <c r="AD28" s="93">
        <v>112500.60001479993</v>
      </c>
      <c r="AE28" s="93">
        <v>55986.407153966386</v>
      </c>
      <c r="AF28" s="93">
        <v>362850.75222642551</v>
      </c>
      <c r="AG28" s="93">
        <v>84101.347916317463</v>
      </c>
      <c r="AH28" s="93">
        <v>28018.051156783855</v>
      </c>
      <c r="AI28" s="93">
        <v>55800.886782834015</v>
      </c>
      <c r="AJ28" s="93">
        <v>249138.959374119</v>
      </c>
      <c r="AK28" s="93">
        <v>140099.02050317521</v>
      </c>
      <c r="AL28" s="93">
        <v>84158.087808290133</v>
      </c>
      <c r="AM28" s="93">
        <v>0</v>
      </c>
      <c r="AN28" s="93">
        <v>115434.7026942162</v>
      </c>
      <c r="AO28" s="93">
        <v>115530.88997198203</v>
      </c>
      <c r="AP28" s="93">
        <v>115547.56691269786</v>
      </c>
      <c r="AQ28" s="93">
        <v>57550.35487191772</v>
      </c>
      <c r="AR28" s="93">
        <v>372962.2423002799</v>
      </c>
      <c r="AS28" s="93">
        <v>86540.269613136275</v>
      </c>
      <c r="AT28" s="93">
        <v>28810.389483450184</v>
      </c>
      <c r="AU28" s="93">
        <v>57464.290944429136</v>
      </c>
      <c r="AV28" s="93">
        <v>256181.19503571701</v>
      </c>
      <c r="AW28" s="93">
        <v>144129.6752369125</v>
      </c>
      <c r="AX28" s="93">
        <v>86593.220167008927</v>
      </c>
      <c r="AY28" s="93">
        <v>0</v>
      </c>
      <c r="AZ28" s="93">
        <v>117542.83564360364</v>
      </c>
      <c r="BA28" s="93">
        <v>117840.7101292281</v>
      </c>
      <c r="BB28" s="93">
        <v>117838.05572737796</v>
      </c>
      <c r="BC28" s="93">
        <v>58682.989381847925</v>
      </c>
      <c r="BD28" s="93">
        <v>380260.55123408267</v>
      </c>
      <c r="BE28" s="93">
        <v>87885.662355297711</v>
      </c>
      <c r="BF28" s="93">
        <v>29263.024832512609</v>
      </c>
      <c r="BG28" s="93">
        <v>58371.888365616396</v>
      </c>
      <c r="BH28" s="93">
        <v>260339.00845413812</v>
      </c>
      <c r="BI28" s="93">
        <v>146367.39012453181</v>
      </c>
      <c r="BJ28" s="93">
        <v>87932.846331754292</v>
      </c>
      <c r="BK28" s="93">
        <v>0</v>
      </c>
      <c r="BL28" s="93">
        <v>111565.07709330642</v>
      </c>
      <c r="BM28" s="93">
        <v>111704.19621575538</v>
      </c>
      <c r="BN28" s="93">
        <v>111731.02523764342</v>
      </c>
      <c r="BO28" s="93">
        <v>55660.070354639283</v>
      </c>
      <c r="BP28" s="93">
        <v>360788.28724184382</v>
      </c>
      <c r="BQ28" s="93">
        <v>88517.192713505181</v>
      </c>
      <c r="BR28" s="93">
        <v>29463.332401861662</v>
      </c>
      <c r="BS28" s="93">
        <v>58717.691243353882</v>
      </c>
      <c r="BT28" s="93">
        <v>261155.04520448891</v>
      </c>
      <c r="BU28" s="93">
        <v>147377.80345740743</v>
      </c>
      <c r="BV28" s="93">
        <v>88580.35394343207</v>
      </c>
      <c r="BW28" s="93">
        <v>0</v>
      </c>
      <c r="BX28" s="93">
        <v>116141.0055328358</v>
      </c>
      <c r="BY28" s="93">
        <v>116265.46137353248</v>
      </c>
      <c r="BZ28" s="93">
        <v>116342.63737483456</v>
      </c>
      <c r="CA28" s="93">
        <v>57838.790315916493</v>
      </c>
      <c r="CB28" s="93">
        <v>374565.52194219496</v>
      </c>
      <c r="CC28" s="93">
        <v>89618.675157702775</v>
      </c>
      <c r="CD28" s="93">
        <v>29821.335161572108</v>
      </c>
      <c r="CE28" s="93">
        <v>59388.533507956628</v>
      </c>
      <c r="CF28" s="93">
        <v>263409.58398801816</v>
      </c>
      <c r="CG28" s="93">
        <v>149149.81823679648</v>
      </c>
      <c r="CH28" s="93">
        <v>89695.310470518598</v>
      </c>
      <c r="CJ28" s="94">
        <v>7183615.3625306552</v>
      </c>
    </row>
    <row r="29" spans="1:88" x14ac:dyDescent="0.25">
      <c r="A29">
        <v>21</v>
      </c>
      <c r="B29" s="90" t="s">
        <v>5378</v>
      </c>
      <c r="C29" s="90" t="s">
        <v>5378</v>
      </c>
      <c r="D29" s="90" t="s">
        <v>5379</v>
      </c>
      <c r="E29" s="90" t="s">
        <v>5390</v>
      </c>
      <c r="F29" s="91" t="s">
        <v>5390</v>
      </c>
      <c r="G29" s="91"/>
      <c r="H29" s="91" t="s">
        <v>5391</v>
      </c>
      <c r="I29" s="90" t="s">
        <v>5387</v>
      </c>
      <c r="J29" s="90" t="s">
        <v>5382</v>
      </c>
      <c r="K29" s="91" t="s">
        <v>5365</v>
      </c>
      <c r="L29" s="91" t="s">
        <v>5365</v>
      </c>
      <c r="M29" s="91" t="s">
        <v>5342</v>
      </c>
      <c r="N29" s="92">
        <v>2477324.4782908969</v>
      </c>
      <c r="O29" s="93">
        <v>10470.947155863205</v>
      </c>
      <c r="P29" s="93">
        <v>20596.450750071723</v>
      </c>
      <c r="Q29" s="93">
        <v>51594.069158452912</v>
      </c>
      <c r="R29" s="93">
        <v>30986.942385296905</v>
      </c>
      <c r="S29" s="93">
        <v>30790.858371144746</v>
      </c>
      <c r="T29" s="93">
        <v>61222.611393460014</v>
      </c>
      <c r="U29" s="93">
        <v>0</v>
      </c>
      <c r="V29" s="93">
        <v>0</v>
      </c>
      <c r="W29" s="93">
        <v>0</v>
      </c>
      <c r="X29" s="93">
        <v>45733.158173320109</v>
      </c>
      <c r="Y29" s="93">
        <v>46678.88406036167</v>
      </c>
      <c r="Z29" s="93">
        <v>15587.416869793502</v>
      </c>
      <c r="AA29" s="93">
        <v>15896.657219692594</v>
      </c>
      <c r="AB29" s="93">
        <v>31223.41151685192</v>
      </c>
      <c r="AC29" s="93">
        <v>78319.279947960065</v>
      </c>
      <c r="AD29" s="93">
        <v>47040.132542660394</v>
      </c>
      <c r="AE29" s="93">
        <v>46819.448300959521</v>
      </c>
      <c r="AF29" s="93">
        <v>93365.915590684031</v>
      </c>
      <c r="AG29" s="93">
        <v>0</v>
      </c>
      <c r="AH29" s="93">
        <v>0</v>
      </c>
      <c r="AI29" s="93">
        <v>0</v>
      </c>
      <c r="AJ29" s="93">
        <v>46299.129541263828</v>
      </c>
      <c r="AK29" s="93">
        <v>46863.93845152307</v>
      </c>
      <c r="AL29" s="93">
        <v>15639.650334775544</v>
      </c>
      <c r="AM29" s="93">
        <v>16314.617054002387</v>
      </c>
      <c r="AN29" s="93">
        <v>32324.448323863569</v>
      </c>
      <c r="AO29" s="93">
        <v>80878.457594372958</v>
      </c>
      <c r="AP29" s="93">
        <v>48534.079463672402</v>
      </c>
      <c r="AQ29" s="93">
        <v>48346.383591557053</v>
      </c>
      <c r="AR29" s="93">
        <v>96404.541574854258</v>
      </c>
      <c r="AS29" s="93">
        <v>0</v>
      </c>
      <c r="AT29" s="93">
        <v>0</v>
      </c>
      <c r="AU29" s="93">
        <v>0</v>
      </c>
      <c r="AV29" s="93">
        <v>47824.531140134764</v>
      </c>
      <c r="AW29" s="93">
        <v>48431.663585313516</v>
      </c>
      <c r="AX29" s="93">
        <v>16165.433820481221</v>
      </c>
      <c r="AY29" s="93">
        <v>16633.382606850675</v>
      </c>
      <c r="AZ29" s="93">
        <v>32942.684847739467</v>
      </c>
      <c r="BA29" s="93">
        <v>82565.418699600414</v>
      </c>
      <c r="BB29" s="93">
        <v>49538.135331372141</v>
      </c>
      <c r="BC29" s="93">
        <v>49339.678115073199</v>
      </c>
      <c r="BD29" s="93">
        <v>98374.377024669695</v>
      </c>
      <c r="BE29" s="93">
        <v>0</v>
      </c>
      <c r="BF29" s="93">
        <v>0</v>
      </c>
      <c r="BG29" s="93">
        <v>0</v>
      </c>
      <c r="BH29" s="93">
        <v>48641.931894407862</v>
      </c>
      <c r="BI29" s="93">
        <v>49225.303559750944</v>
      </c>
      <c r="BJ29" s="93">
        <v>16429.437708733178</v>
      </c>
      <c r="BK29" s="93">
        <v>16152.634297183238</v>
      </c>
      <c r="BL29" s="93">
        <v>32012.900979659509</v>
      </c>
      <c r="BM29" s="93">
        <v>80132.050853975728</v>
      </c>
      <c r="BN29" s="93">
        <v>48090.778142389245</v>
      </c>
      <c r="BO29" s="93">
        <v>47913.927024683158</v>
      </c>
      <c r="BP29" s="93">
        <v>95562.408113409343</v>
      </c>
      <c r="BQ29" s="93">
        <v>0</v>
      </c>
      <c r="BR29" s="93">
        <v>0</v>
      </c>
      <c r="BS29" s="93">
        <v>0</v>
      </c>
      <c r="BT29" s="93">
        <v>47728.567026538622</v>
      </c>
      <c r="BU29" s="93">
        <v>48482.450174606078</v>
      </c>
      <c r="BV29" s="93">
        <v>16188.901719716565</v>
      </c>
      <c r="BW29" s="93">
        <v>16191.73816858279</v>
      </c>
      <c r="BX29" s="93">
        <v>31980.020325935111</v>
      </c>
      <c r="BY29" s="93">
        <v>80035.724696704347</v>
      </c>
      <c r="BZ29" s="93">
        <v>48053.311028483186</v>
      </c>
      <c r="CA29" s="93">
        <v>47778.620861196621</v>
      </c>
      <c r="CB29" s="93">
        <v>95204.800274922804</v>
      </c>
      <c r="CC29" s="93">
        <v>0</v>
      </c>
      <c r="CD29" s="93">
        <v>0</v>
      </c>
      <c r="CE29" s="93">
        <v>0</v>
      </c>
      <c r="CF29" s="93">
        <v>47366.607280061107</v>
      </c>
      <c r="CG29" s="93">
        <v>48276.518138934451</v>
      </c>
      <c r="CH29" s="93">
        <v>16129.111483329516</v>
      </c>
      <c r="CJ29" s="94">
        <v>2163663.1399731319</v>
      </c>
    </row>
    <row r="30" spans="1:88" x14ac:dyDescent="0.25">
      <c r="A30">
        <v>22</v>
      </c>
      <c r="B30" s="90" t="s">
        <v>5378</v>
      </c>
      <c r="C30" s="90" t="s">
        <v>5378</v>
      </c>
      <c r="D30" s="90" t="s">
        <v>5379</v>
      </c>
      <c r="E30" s="90" t="s">
        <v>5392</v>
      </c>
      <c r="F30" s="91" t="s">
        <v>5392</v>
      </c>
      <c r="G30" s="91"/>
      <c r="H30" s="91" t="s">
        <v>5393</v>
      </c>
      <c r="I30" s="90" t="s">
        <v>5387</v>
      </c>
      <c r="J30" s="90" t="s">
        <v>5382</v>
      </c>
      <c r="K30" s="91" t="s">
        <v>5365</v>
      </c>
      <c r="L30" s="91" t="s">
        <v>5365</v>
      </c>
      <c r="M30" s="91" t="s">
        <v>5342</v>
      </c>
      <c r="N30" s="92">
        <v>7534633.2186232647</v>
      </c>
      <c r="O30" s="93">
        <v>111265.48063582089</v>
      </c>
      <c r="P30" s="93">
        <v>125062.99344197646</v>
      </c>
      <c r="Q30" s="93">
        <v>78320.638967201376</v>
      </c>
      <c r="R30" s="93">
        <v>78397.80704906529</v>
      </c>
      <c r="S30" s="93">
        <v>31160.68366398738</v>
      </c>
      <c r="T30" s="93">
        <v>61957.948808034867</v>
      </c>
      <c r="U30" s="93">
        <v>186540.60347429989</v>
      </c>
      <c r="V30" s="93">
        <v>87092.258600245186</v>
      </c>
      <c r="W30" s="93">
        <v>86440.026858693775</v>
      </c>
      <c r="X30" s="93">
        <v>109761.83064931215</v>
      </c>
      <c r="Y30" s="93">
        <v>49791.830812363733</v>
      </c>
      <c r="Z30" s="93">
        <v>74821.135432567462</v>
      </c>
      <c r="AA30" s="93">
        <v>89474.181185314708</v>
      </c>
      <c r="AB30" s="93">
        <v>100423.23959500341</v>
      </c>
      <c r="AC30" s="93">
        <v>62974.186940440457</v>
      </c>
      <c r="AD30" s="93">
        <v>63039.269138942742</v>
      </c>
      <c r="AE30" s="93">
        <v>25097.410596828908</v>
      </c>
      <c r="AF30" s="93">
        <v>50048.490624359627</v>
      </c>
      <c r="AG30" s="93">
        <v>196378.54471520544</v>
      </c>
      <c r="AH30" s="93">
        <v>91591.89415561108</v>
      </c>
      <c r="AI30" s="93">
        <v>91207.43065609489</v>
      </c>
      <c r="AJ30" s="93">
        <v>116349.01814518434</v>
      </c>
      <c r="AK30" s="93">
        <v>52341.499762528983</v>
      </c>
      <c r="AL30" s="93">
        <v>78604.413457206596</v>
      </c>
      <c r="AM30" s="93">
        <v>95601.666315872732</v>
      </c>
      <c r="AN30" s="93">
        <v>108238.47148931118</v>
      </c>
      <c r="AO30" s="93">
        <v>67705.41401603166</v>
      </c>
      <c r="AP30" s="93">
        <v>67715.187325801526</v>
      </c>
      <c r="AQ30" s="93">
        <v>26981.324937894442</v>
      </c>
      <c r="AR30" s="93">
        <v>53801.795883945866</v>
      </c>
      <c r="AS30" s="93">
        <v>240266.10402682371</v>
      </c>
      <c r="AT30" s="93">
        <v>111982.82712406159</v>
      </c>
      <c r="AU30" s="93">
        <v>111678.70122570364</v>
      </c>
      <c r="AV30" s="93">
        <v>142249.74784877317</v>
      </c>
      <c r="AW30" s="93">
        <v>64024.71487298041</v>
      </c>
      <c r="AX30" s="93">
        <v>96165.245325309486</v>
      </c>
      <c r="AY30" s="93">
        <v>115525.39385044249</v>
      </c>
      <c r="AZ30" s="93">
        <v>130742.81251929652</v>
      </c>
      <c r="BA30" s="93">
        <v>81921.336311176579</v>
      </c>
      <c r="BB30" s="93">
        <v>81919.491005370117</v>
      </c>
      <c r="BC30" s="93">
        <v>32636.523684377698</v>
      </c>
      <c r="BD30" s="93">
        <v>65071.313967909882</v>
      </c>
      <c r="BE30" s="93">
        <v>263410.11953121756</v>
      </c>
      <c r="BF30" s="93">
        <v>122789.62605915288</v>
      </c>
      <c r="BG30" s="93">
        <v>122466.19045371683</v>
      </c>
      <c r="BH30" s="93">
        <v>156057.14856721333</v>
      </c>
      <c r="BI30" s="93">
        <v>70190.564776874686</v>
      </c>
      <c r="BJ30" s="93">
        <v>105420.6155690257</v>
      </c>
      <c r="BK30" s="93">
        <v>118639.33201131781</v>
      </c>
      <c r="BL30" s="93">
        <v>134360.71764232492</v>
      </c>
      <c r="BM30" s="93">
        <v>84080.164007413812</v>
      </c>
      <c r="BN30" s="93">
        <v>84100.358311987162</v>
      </c>
      <c r="BO30" s="93">
        <v>33516.433599633659</v>
      </c>
      <c r="BP30" s="93">
        <v>66847.18421231005</v>
      </c>
      <c r="BQ30" s="93">
        <v>275393.68160854431</v>
      </c>
      <c r="BR30" s="93">
        <v>128332.37778352921</v>
      </c>
      <c r="BS30" s="93">
        <v>127877.26847120938</v>
      </c>
      <c r="BT30" s="93">
        <v>162500.52032781398</v>
      </c>
      <c r="BU30" s="93">
        <v>73363.222917165069</v>
      </c>
      <c r="BV30" s="93">
        <v>110236.07524303182</v>
      </c>
      <c r="BW30" s="93">
        <v>127833.29953967471</v>
      </c>
      <c r="BX30" s="93">
        <v>144275.04323664174</v>
      </c>
      <c r="BY30" s="93">
        <v>90268.529564758224</v>
      </c>
      <c r="BZ30" s="93">
        <v>90328.449028999079</v>
      </c>
      <c r="CA30" s="93">
        <v>35924.839531480662</v>
      </c>
      <c r="CB30" s="93">
        <v>71584.677641480404</v>
      </c>
      <c r="CC30" s="93">
        <v>295981.22972475714</v>
      </c>
      <c r="CD30" s="93">
        <v>137886.18959914034</v>
      </c>
      <c r="CE30" s="93">
        <v>137298.65793945445</v>
      </c>
      <c r="CF30" s="93">
        <v>173991.17416736227</v>
      </c>
      <c r="CG30" s="93">
        <v>78814.905999925322</v>
      </c>
      <c r="CH30" s="93">
        <v>118493.7324587358</v>
      </c>
      <c r="CJ30" s="94">
        <v>6454019.9802296953</v>
      </c>
    </row>
    <row r="31" spans="1:88" x14ac:dyDescent="0.25">
      <c r="A31">
        <v>23</v>
      </c>
      <c r="B31" s="90" t="s">
        <v>5378</v>
      </c>
      <c r="C31" s="90" t="s">
        <v>5378</v>
      </c>
      <c r="D31" s="90" t="s">
        <v>5379</v>
      </c>
      <c r="E31" s="90" t="s">
        <v>5394</v>
      </c>
      <c r="F31" s="91" t="s">
        <v>5394</v>
      </c>
      <c r="G31" s="91"/>
      <c r="H31" s="91" t="s">
        <v>5395</v>
      </c>
      <c r="I31" s="90" t="s">
        <v>5340</v>
      </c>
      <c r="J31" s="90" t="s">
        <v>5382</v>
      </c>
      <c r="K31" s="91" t="s">
        <v>5365</v>
      </c>
      <c r="L31" s="91" t="s">
        <v>5365</v>
      </c>
      <c r="M31" s="91" t="s">
        <v>5342</v>
      </c>
      <c r="N31" s="92">
        <v>899639.0304373909</v>
      </c>
      <c r="O31" s="93">
        <v>1930.7782290864059</v>
      </c>
      <c r="P31" s="93">
        <v>1898.9293954377972</v>
      </c>
      <c r="Q31" s="93">
        <v>0</v>
      </c>
      <c r="R31" s="93">
        <v>0</v>
      </c>
      <c r="S31" s="93">
        <v>3785.0965541737141</v>
      </c>
      <c r="T31" s="93">
        <v>7526.0485638187947</v>
      </c>
      <c r="U31" s="93">
        <v>30756.194110792505</v>
      </c>
      <c r="V31" s="93">
        <v>10256.772754515347</v>
      </c>
      <c r="W31" s="93">
        <v>30539.880121377304</v>
      </c>
      <c r="X31" s="93">
        <v>30161.942463027746</v>
      </c>
      <c r="Y31" s="93">
        <v>0</v>
      </c>
      <c r="Z31" s="93">
        <v>20560.433154087867</v>
      </c>
      <c r="AA31" s="93">
        <v>10370.879034869509</v>
      </c>
      <c r="AB31" s="93">
        <v>10184.978496488115</v>
      </c>
      <c r="AC31" s="93">
        <v>0</v>
      </c>
      <c r="AD31" s="93">
        <v>0</v>
      </c>
      <c r="AE31" s="93">
        <v>20363.142099546749</v>
      </c>
      <c r="AF31" s="93">
        <v>40607.556804303858</v>
      </c>
      <c r="AG31" s="93">
        <v>26810.429615992311</v>
      </c>
      <c r="AH31" s="93">
        <v>8931.7948775763198</v>
      </c>
      <c r="AI31" s="93">
        <v>26682.909097183463</v>
      </c>
      <c r="AJ31" s="93">
        <v>26474.100199312175</v>
      </c>
      <c r="AK31" s="93">
        <v>0</v>
      </c>
      <c r="AL31" s="93">
        <v>17885.678376568128</v>
      </c>
      <c r="AM31" s="93">
        <v>9171.0644329199058</v>
      </c>
      <c r="AN31" s="93">
        <v>9085.3986138772216</v>
      </c>
      <c r="AO31" s="93">
        <v>0</v>
      </c>
      <c r="AP31" s="93">
        <v>0</v>
      </c>
      <c r="AQ31" s="93">
        <v>18118.222758940232</v>
      </c>
      <c r="AR31" s="93">
        <v>36128.430494059852</v>
      </c>
      <c r="AS31" s="93">
        <v>24226.009198663924</v>
      </c>
      <c r="AT31" s="93">
        <v>8065.155837430033</v>
      </c>
      <c r="AU31" s="93">
        <v>24129.756827157893</v>
      </c>
      <c r="AV31" s="93">
        <v>23905.048348027191</v>
      </c>
      <c r="AW31" s="93">
        <v>0</v>
      </c>
      <c r="AX31" s="93">
        <v>16160.554754341803</v>
      </c>
      <c r="AY31" s="93">
        <v>8262.4390834024016</v>
      </c>
      <c r="AZ31" s="93">
        <v>8181.9475097647037</v>
      </c>
      <c r="BA31" s="93">
        <v>0</v>
      </c>
      <c r="BB31" s="93">
        <v>0</v>
      </c>
      <c r="BC31" s="93">
        <v>16339.273634479046</v>
      </c>
      <c r="BD31" s="93">
        <v>32577.55069010947</v>
      </c>
      <c r="BE31" s="93">
        <v>21331.818869928426</v>
      </c>
      <c r="BF31" s="93">
        <v>7102.7916111022905</v>
      </c>
      <c r="BG31" s="93">
        <v>21252.247232496666</v>
      </c>
      <c r="BH31" s="93">
        <v>21063.369626280804</v>
      </c>
      <c r="BI31" s="93">
        <v>0</v>
      </c>
      <c r="BJ31" s="93">
        <v>14228.847651948934</v>
      </c>
      <c r="BK31" s="93">
        <v>7129.0214767218258</v>
      </c>
      <c r="BL31" s="93">
        <v>7064.5027435543298</v>
      </c>
      <c r="BM31" s="93">
        <v>0</v>
      </c>
      <c r="BN31" s="93">
        <v>0</v>
      </c>
      <c r="BO31" s="93">
        <v>14097.985856198207</v>
      </c>
      <c r="BP31" s="93">
        <v>28117.868052707392</v>
      </c>
      <c r="BQ31" s="93">
        <v>19472.546039253248</v>
      </c>
      <c r="BR31" s="93">
        <v>6481.5216013683957</v>
      </c>
      <c r="BS31" s="93">
        <v>19375.607907418711</v>
      </c>
      <c r="BT31" s="93">
        <v>19150.154093367084</v>
      </c>
      <c r="BU31" s="93">
        <v>0</v>
      </c>
      <c r="BV31" s="93">
        <v>12990.960418424696</v>
      </c>
      <c r="BW31" s="93">
        <v>6586.0774154797691</v>
      </c>
      <c r="BX31" s="93">
        <v>6504.0234538841305</v>
      </c>
      <c r="BY31" s="93">
        <v>0</v>
      </c>
      <c r="BZ31" s="93">
        <v>0</v>
      </c>
      <c r="CA31" s="93">
        <v>12956.142304197609</v>
      </c>
      <c r="CB31" s="93">
        <v>25816.712960134584</v>
      </c>
      <c r="CC31" s="93">
        <v>17323.260339491226</v>
      </c>
      <c r="CD31" s="93">
        <v>5764.4542475780545</v>
      </c>
      <c r="CE31" s="93">
        <v>17219.675898944111</v>
      </c>
      <c r="CF31" s="93">
        <v>16972.328558795714</v>
      </c>
      <c r="CG31" s="93">
        <v>0</v>
      </c>
      <c r="CH31" s="93">
        <v>11558.715946782448</v>
      </c>
      <c r="CJ31" s="94">
        <v>762222.95509107306</v>
      </c>
    </row>
    <row r="32" spans="1:88" x14ac:dyDescent="0.25">
      <c r="A32">
        <v>24</v>
      </c>
      <c r="B32" s="90" t="s">
        <v>5378</v>
      </c>
      <c r="C32" s="90" t="s">
        <v>5378</v>
      </c>
      <c r="D32" s="90" t="s">
        <v>5379</v>
      </c>
      <c r="E32" s="90" t="s">
        <v>5396</v>
      </c>
      <c r="F32" s="91" t="s">
        <v>5396</v>
      </c>
      <c r="G32" s="91"/>
      <c r="H32" s="91" t="s">
        <v>5397</v>
      </c>
      <c r="I32" s="90" t="s">
        <v>5340</v>
      </c>
      <c r="J32" s="90" t="s">
        <v>5382</v>
      </c>
      <c r="K32" s="91" t="s">
        <v>5365</v>
      </c>
      <c r="L32" s="91" t="s">
        <v>5365</v>
      </c>
      <c r="M32" s="91" t="s">
        <v>5342</v>
      </c>
      <c r="N32" s="92">
        <v>0</v>
      </c>
      <c r="O32" s="93">
        <v>0</v>
      </c>
      <c r="P32" s="93">
        <v>0</v>
      </c>
      <c r="Q32" s="93">
        <v>0</v>
      </c>
      <c r="R32" s="93">
        <v>0</v>
      </c>
      <c r="S32" s="93">
        <v>0</v>
      </c>
      <c r="T32" s="93">
        <v>0</v>
      </c>
      <c r="U32" s="93">
        <v>0</v>
      </c>
      <c r="V32" s="93">
        <v>0</v>
      </c>
      <c r="W32" s="93">
        <v>0</v>
      </c>
      <c r="X32" s="93">
        <v>0</v>
      </c>
      <c r="Y32" s="93">
        <v>0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v>0</v>
      </c>
      <c r="AH32" s="93">
        <v>0</v>
      </c>
      <c r="AI32" s="93">
        <v>0</v>
      </c>
      <c r="AJ32" s="93">
        <v>0</v>
      </c>
      <c r="AK32" s="93">
        <v>0</v>
      </c>
      <c r="AL32" s="93">
        <v>0</v>
      </c>
      <c r="AM32" s="93">
        <v>0</v>
      </c>
      <c r="AN32" s="93">
        <v>0</v>
      </c>
      <c r="AO32" s="93">
        <v>0</v>
      </c>
      <c r="AP32" s="93">
        <v>0</v>
      </c>
      <c r="AQ32" s="93">
        <v>0</v>
      </c>
      <c r="AR32" s="93">
        <v>0</v>
      </c>
      <c r="AS32" s="93">
        <v>0</v>
      </c>
      <c r="AT32" s="93">
        <v>0</v>
      </c>
      <c r="AU32" s="93">
        <v>0</v>
      </c>
      <c r="AV32" s="93">
        <v>0</v>
      </c>
      <c r="AW32" s="93">
        <v>0</v>
      </c>
      <c r="AX32" s="93">
        <v>0</v>
      </c>
      <c r="AY32" s="93">
        <v>0</v>
      </c>
      <c r="AZ32" s="93">
        <v>0</v>
      </c>
      <c r="BA32" s="93">
        <v>0</v>
      </c>
      <c r="BB32" s="93">
        <v>0</v>
      </c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v>0</v>
      </c>
      <c r="BU32" s="93">
        <v>0</v>
      </c>
      <c r="BV32" s="93">
        <v>0</v>
      </c>
      <c r="BW32" s="93">
        <v>0</v>
      </c>
      <c r="BX32" s="93">
        <v>0</v>
      </c>
      <c r="BY32" s="93">
        <v>0</v>
      </c>
      <c r="BZ32" s="93">
        <v>0</v>
      </c>
      <c r="CA32" s="93">
        <v>0</v>
      </c>
      <c r="CB32" s="93">
        <v>0</v>
      </c>
      <c r="CC32" s="93">
        <v>0</v>
      </c>
      <c r="CD32" s="93">
        <v>0</v>
      </c>
      <c r="CE32" s="93">
        <v>0</v>
      </c>
      <c r="CF32" s="93">
        <v>0</v>
      </c>
      <c r="CG32" s="93">
        <v>0</v>
      </c>
      <c r="CH32" s="93">
        <v>0</v>
      </c>
      <c r="CJ32" s="94">
        <v>0</v>
      </c>
    </row>
    <row r="33" spans="1:88" x14ac:dyDescent="0.25">
      <c r="A33">
        <v>25</v>
      </c>
      <c r="B33" s="90" t="s">
        <v>5378</v>
      </c>
      <c r="C33" s="90" t="s">
        <v>5378</v>
      </c>
      <c r="D33" s="90" t="s">
        <v>5379</v>
      </c>
      <c r="E33" s="90" t="s">
        <v>5398</v>
      </c>
      <c r="F33" s="91" t="s">
        <v>5398</v>
      </c>
      <c r="G33" s="91"/>
      <c r="H33" s="91" t="s">
        <v>5399</v>
      </c>
      <c r="I33" s="90" t="s">
        <v>5340</v>
      </c>
      <c r="J33" s="90" t="s">
        <v>5382</v>
      </c>
      <c r="K33" s="91" t="s">
        <v>5365</v>
      </c>
      <c r="L33" s="91" t="s">
        <v>5365</v>
      </c>
      <c r="M33" s="91" t="s">
        <v>5342</v>
      </c>
      <c r="N33" s="92">
        <v>0</v>
      </c>
      <c r="O33" s="93">
        <v>0</v>
      </c>
      <c r="P33" s="93">
        <v>0</v>
      </c>
      <c r="Q33" s="93">
        <v>0</v>
      </c>
      <c r="R33" s="93">
        <v>0</v>
      </c>
      <c r="S33" s="93">
        <v>0</v>
      </c>
      <c r="T33" s="93">
        <v>0</v>
      </c>
      <c r="U33" s="93">
        <v>0</v>
      </c>
      <c r="V33" s="93">
        <v>0</v>
      </c>
      <c r="W33" s="93">
        <v>0</v>
      </c>
      <c r="X33" s="93">
        <v>0</v>
      </c>
      <c r="Y33" s="93">
        <v>0</v>
      </c>
      <c r="Z33" s="93">
        <v>0</v>
      </c>
      <c r="AA33" s="93">
        <v>0</v>
      </c>
      <c r="AB33" s="93">
        <v>0</v>
      </c>
      <c r="AC33" s="93">
        <v>0</v>
      </c>
      <c r="AD33" s="93">
        <v>0</v>
      </c>
      <c r="AE33" s="93">
        <v>0</v>
      </c>
      <c r="AF33" s="93">
        <v>0</v>
      </c>
      <c r="AG33" s="93">
        <v>0</v>
      </c>
      <c r="AH33" s="93">
        <v>0</v>
      </c>
      <c r="AI33" s="93">
        <v>0</v>
      </c>
      <c r="AJ33" s="93">
        <v>0</v>
      </c>
      <c r="AK33" s="93">
        <v>0</v>
      </c>
      <c r="AL33" s="93">
        <v>0</v>
      </c>
      <c r="AM33" s="93">
        <v>0</v>
      </c>
      <c r="AN33" s="93">
        <v>0</v>
      </c>
      <c r="AO33" s="93">
        <v>0</v>
      </c>
      <c r="AP33" s="93">
        <v>0</v>
      </c>
      <c r="AQ33" s="93">
        <v>0</v>
      </c>
      <c r="AR33" s="93">
        <v>0</v>
      </c>
      <c r="AS33" s="93">
        <v>0</v>
      </c>
      <c r="AT33" s="93">
        <v>0</v>
      </c>
      <c r="AU33" s="93">
        <v>0</v>
      </c>
      <c r="AV33" s="93">
        <v>0</v>
      </c>
      <c r="AW33" s="93">
        <v>0</v>
      </c>
      <c r="AX33" s="93">
        <v>0</v>
      </c>
      <c r="AY33" s="93">
        <v>0</v>
      </c>
      <c r="AZ33" s="93">
        <v>0</v>
      </c>
      <c r="BA33" s="93">
        <v>0</v>
      </c>
      <c r="BB33" s="93">
        <v>0</v>
      </c>
      <c r="BC33" s="93">
        <v>0</v>
      </c>
      <c r="BD33" s="93">
        <v>0</v>
      </c>
      <c r="BE33" s="93">
        <v>0</v>
      </c>
      <c r="BF33" s="93">
        <v>0</v>
      </c>
      <c r="BG33" s="93">
        <v>0</v>
      </c>
      <c r="BH33" s="93">
        <v>0</v>
      </c>
      <c r="BI33" s="93">
        <v>0</v>
      </c>
      <c r="BJ33" s="93">
        <v>0</v>
      </c>
      <c r="BK33" s="93">
        <v>0</v>
      </c>
      <c r="BL33" s="93">
        <v>0</v>
      </c>
      <c r="BM33" s="93">
        <v>0</v>
      </c>
      <c r="BN33" s="93">
        <v>0</v>
      </c>
      <c r="BO33" s="93">
        <v>0</v>
      </c>
      <c r="BP33" s="93">
        <v>0</v>
      </c>
      <c r="BQ33" s="93">
        <v>0</v>
      </c>
      <c r="BR33" s="93">
        <v>0</v>
      </c>
      <c r="BS33" s="93">
        <v>0</v>
      </c>
      <c r="BT33" s="93">
        <v>0</v>
      </c>
      <c r="BU33" s="93">
        <v>0</v>
      </c>
      <c r="BV33" s="93">
        <v>0</v>
      </c>
      <c r="BW33" s="93">
        <v>0</v>
      </c>
      <c r="BX33" s="93">
        <v>0</v>
      </c>
      <c r="BY33" s="93">
        <v>0</v>
      </c>
      <c r="BZ33" s="93">
        <v>0</v>
      </c>
      <c r="CA33" s="93">
        <v>0</v>
      </c>
      <c r="CB33" s="93">
        <v>0</v>
      </c>
      <c r="CC33" s="93">
        <v>0</v>
      </c>
      <c r="CD33" s="93">
        <v>0</v>
      </c>
      <c r="CE33" s="93">
        <v>0</v>
      </c>
      <c r="CF33" s="93">
        <v>0</v>
      </c>
      <c r="CG33" s="93">
        <v>0</v>
      </c>
      <c r="CH33" s="93">
        <v>0</v>
      </c>
      <c r="CJ33" s="94">
        <v>0</v>
      </c>
    </row>
    <row r="34" spans="1:88" x14ac:dyDescent="0.25">
      <c r="A34">
        <v>26</v>
      </c>
      <c r="B34" s="90" t="s">
        <v>5378</v>
      </c>
      <c r="C34" s="90" t="s">
        <v>5378</v>
      </c>
      <c r="D34" s="90" t="s">
        <v>5379</v>
      </c>
      <c r="E34" s="90" t="s">
        <v>5400</v>
      </c>
      <c r="F34" s="91" t="s">
        <v>5400</v>
      </c>
      <c r="G34" s="91"/>
      <c r="H34" s="91" t="s">
        <v>5401</v>
      </c>
      <c r="I34" s="90" t="s">
        <v>5387</v>
      </c>
      <c r="J34" s="90" t="s">
        <v>5382</v>
      </c>
      <c r="K34" s="91" t="s">
        <v>5365</v>
      </c>
      <c r="L34" s="91" t="s">
        <v>5365</v>
      </c>
      <c r="M34" s="91" t="s">
        <v>5342</v>
      </c>
      <c r="N34" s="92">
        <v>5560720.508129945</v>
      </c>
      <c r="O34" s="93">
        <v>58306.501016179624</v>
      </c>
      <c r="P34" s="93">
        <v>229378.86300310571</v>
      </c>
      <c r="Q34" s="93">
        <v>0</v>
      </c>
      <c r="R34" s="93">
        <v>0</v>
      </c>
      <c r="S34" s="93">
        <v>114304.0317927627</v>
      </c>
      <c r="T34" s="93">
        <v>56818.741741478327</v>
      </c>
      <c r="U34" s="93">
        <v>73075.345928913986</v>
      </c>
      <c r="V34" s="93">
        <v>73108.904286124933</v>
      </c>
      <c r="W34" s="93">
        <v>0</v>
      </c>
      <c r="X34" s="93">
        <v>0</v>
      </c>
      <c r="Y34" s="93">
        <v>73145.374115870261</v>
      </c>
      <c r="Z34" s="93">
        <v>0</v>
      </c>
      <c r="AA34" s="93">
        <v>73704.745620863861</v>
      </c>
      <c r="AB34" s="93">
        <v>289534.28025286738</v>
      </c>
      <c r="AC34" s="93">
        <v>0</v>
      </c>
      <c r="AD34" s="93">
        <v>0</v>
      </c>
      <c r="AE34" s="93">
        <v>144718.70739619317</v>
      </c>
      <c r="AF34" s="93">
        <v>72148.407923833583</v>
      </c>
      <c r="AG34" s="93">
        <v>76650.129187133745</v>
      </c>
      <c r="AH34" s="93">
        <v>76607.116078904015</v>
      </c>
      <c r="AI34" s="93">
        <v>0</v>
      </c>
      <c r="AJ34" s="93">
        <v>0</v>
      </c>
      <c r="AK34" s="93">
        <v>76611.908988030191</v>
      </c>
      <c r="AL34" s="93">
        <v>0</v>
      </c>
      <c r="AM34" s="93">
        <v>78373.084629385645</v>
      </c>
      <c r="AN34" s="93">
        <v>310564.04397342046</v>
      </c>
      <c r="AO34" s="93">
        <v>0</v>
      </c>
      <c r="AP34" s="93">
        <v>0</v>
      </c>
      <c r="AQ34" s="93">
        <v>154832.73681116078</v>
      </c>
      <c r="AR34" s="93">
        <v>77185.602645916908</v>
      </c>
      <c r="AS34" s="93">
        <v>87310.061891007848</v>
      </c>
      <c r="AT34" s="93">
        <v>87199.990252477321</v>
      </c>
      <c r="AU34" s="93">
        <v>0</v>
      </c>
      <c r="AV34" s="93">
        <v>0</v>
      </c>
      <c r="AW34" s="93">
        <v>87247.041786582704</v>
      </c>
      <c r="AX34" s="93">
        <v>0</v>
      </c>
      <c r="AY34" s="93">
        <v>89071.886456800159</v>
      </c>
      <c r="AZ34" s="93">
        <v>352816.64033045061</v>
      </c>
      <c r="BA34" s="93">
        <v>0</v>
      </c>
      <c r="BB34" s="93">
        <v>0</v>
      </c>
      <c r="BC34" s="93">
        <v>176142.8933110619</v>
      </c>
      <c r="BD34" s="93">
        <v>87799.252339999366</v>
      </c>
      <c r="BE34" s="93">
        <v>97702.834304747565</v>
      </c>
      <c r="BF34" s="93">
        <v>97595.457205802697</v>
      </c>
      <c r="BG34" s="93">
        <v>0</v>
      </c>
      <c r="BH34" s="93">
        <v>0</v>
      </c>
      <c r="BI34" s="93">
        <v>97630.319770311005</v>
      </c>
      <c r="BJ34" s="93">
        <v>0</v>
      </c>
      <c r="BK34" s="93">
        <v>98279.4342071805</v>
      </c>
      <c r="BL34" s="93">
        <v>389559.96127022704</v>
      </c>
      <c r="BM34" s="93">
        <v>0</v>
      </c>
      <c r="BN34" s="93">
        <v>0</v>
      </c>
      <c r="BO34" s="93">
        <v>194352.34946789939</v>
      </c>
      <c r="BP34" s="93">
        <v>96906.993910577614</v>
      </c>
      <c r="BQ34" s="93">
        <v>98429.866095741905</v>
      </c>
      <c r="BR34" s="93">
        <v>98288.426490296057</v>
      </c>
      <c r="BS34" s="93">
        <v>0</v>
      </c>
      <c r="BT34" s="93">
        <v>0</v>
      </c>
      <c r="BU34" s="93">
        <v>98329.219545508167</v>
      </c>
      <c r="BV34" s="93">
        <v>0</v>
      </c>
      <c r="BW34" s="93">
        <v>99924.754483090452</v>
      </c>
      <c r="BX34" s="93">
        <v>394719.28784444096</v>
      </c>
      <c r="BY34" s="93">
        <v>0</v>
      </c>
      <c r="BZ34" s="93">
        <v>0</v>
      </c>
      <c r="CA34" s="93">
        <v>196572.1410671591</v>
      </c>
      <c r="CB34" s="93">
        <v>97923.564413262167</v>
      </c>
      <c r="CC34" s="93">
        <v>109398.54056438858</v>
      </c>
      <c r="CD34" s="93">
        <v>109209.73352763605</v>
      </c>
      <c r="CE34" s="93">
        <v>0</v>
      </c>
      <c r="CF34" s="93">
        <v>0</v>
      </c>
      <c r="CG34" s="93">
        <v>109241.33220115096</v>
      </c>
      <c r="CH34" s="93">
        <v>0</v>
      </c>
      <c r="CJ34" s="94">
        <v>4882582.7462455109</v>
      </c>
    </row>
    <row r="35" spans="1:88" x14ac:dyDescent="0.25">
      <c r="A35">
        <v>27</v>
      </c>
      <c r="B35" s="90" t="s">
        <v>5378</v>
      </c>
      <c r="C35" s="90" t="s">
        <v>5378</v>
      </c>
      <c r="D35" s="90" t="s">
        <v>5379</v>
      </c>
      <c r="E35" s="90" t="s">
        <v>5402</v>
      </c>
      <c r="F35" s="91" t="s">
        <v>5402</v>
      </c>
      <c r="G35" s="91"/>
      <c r="H35" s="91" t="s">
        <v>5403</v>
      </c>
      <c r="I35" s="90" t="s">
        <v>5340</v>
      </c>
      <c r="J35" s="90" t="s">
        <v>5382</v>
      </c>
      <c r="K35" s="91" t="s">
        <v>5365</v>
      </c>
      <c r="L35" s="91" t="s">
        <v>5365</v>
      </c>
      <c r="M35" s="91" t="s">
        <v>5342</v>
      </c>
      <c r="N35" s="92">
        <v>8533733.4531954974</v>
      </c>
      <c r="O35" s="93">
        <v>155825.8982871495</v>
      </c>
      <c r="P35" s="93">
        <v>151001.74057531427</v>
      </c>
      <c r="Q35" s="93">
        <v>170498.86308081442</v>
      </c>
      <c r="R35" s="93">
        <v>124326.84648572505</v>
      </c>
      <c r="S35" s="93">
        <v>167340.69668523213</v>
      </c>
      <c r="T35" s="93">
        <v>184229.55660304811</v>
      </c>
      <c r="U35" s="93">
        <v>99956.943522256464</v>
      </c>
      <c r="V35" s="93">
        <v>104632.60812449818</v>
      </c>
      <c r="W35" s="93">
        <v>111201.15995176457</v>
      </c>
      <c r="X35" s="93">
        <v>129793.20712469987</v>
      </c>
      <c r="Y35" s="93">
        <v>88009.347922191213</v>
      </c>
      <c r="Z35" s="93">
        <v>77957.772978516296</v>
      </c>
      <c r="AA35" s="93">
        <v>129465.35197591419</v>
      </c>
      <c r="AB35" s="93">
        <v>125274.87961477452</v>
      </c>
      <c r="AC35" s="93">
        <v>141639.5268560625</v>
      </c>
      <c r="AD35" s="93">
        <v>103287.74729841188</v>
      </c>
      <c r="AE35" s="93">
        <v>139251.58397573236</v>
      </c>
      <c r="AF35" s="93">
        <v>153755.22837445847</v>
      </c>
      <c r="AG35" s="93">
        <v>99859.976166922919</v>
      </c>
      <c r="AH35" s="93">
        <v>104424.49129632718</v>
      </c>
      <c r="AI35" s="93">
        <v>111348.01423726365</v>
      </c>
      <c r="AJ35" s="93">
        <v>130563.31702908827</v>
      </c>
      <c r="AK35" s="93">
        <v>87795.994127744416</v>
      </c>
      <c r="AL35" s="93">
        <v>77721.270502852538</v>
      </c>
      <c r="AM35" s="93">
        <v>131300.46434218169</v>
      </c>
      <c r="AN35" s="93">
        <v>128161.14938890538</v>
      </c>
      <c r="AO35" s="93">
        <v>144540.7396236746</v>
      </c>
      <c r="AP35" s="93">
        <v>105309.77785793439</v>
      </c>
      <c r="AQ35" s="93">
        <v>142095.2225558917</v>
      </c>
      <c r="AR35" s="93">
        <v>156884.72363027305</v>
      </c>
      <c r="AS35" s="93">
        <v>101902.95444842963</v>
      </c>
      <c r="AT35" s="93">
        <v>106486.26731605692</v>
      </c>
      <c r="AU35" s="93">
        <v>113715.4456937514</v>
      </c>
      <c r="AV35" s="93">
        <v>133139.46460033831</v>
      </c>
      <c r="AW35" s="93">
        <v>89572.158501671409</v>
      </c>
      <c r="AX35" s="93">
        <v>79306.348192552614</v>
      </c>
      <c r="AY35" s="93">
        <v>132253.33439251635</v>
      </c>
      <c r="AZ35" s="93">
        <v>129038.98514065283</v>
      </c>
      <c r="BA35" s="93">
        <v>145778.09649616538</v>
      </c>
      <c r="BB35" s="93">
        <v>106193.57223494249</v>
      </c>
      <c r="BC35" s="93">
        <v>143267.75980493196</v>
      </c>
      <c r="BD35" s="93">
        <v>158161.88542558323</v>
      </c>
      <c r="BE35" s="93">
        <v>102397.47666247573</v>
      </c>
      <c r="BF35" s="93">
        <v>107020.35396282119</v>
      </c>
      <c r="BG35" s="93">
        <v>114295.16043501288</v>
      </c>
      <c r="BH35" s="93">
        <v>133875.62093469946</v>
      </c>
      <c r="BI35" s="93">
        <v>90005.003610648419</v>
      </c>
      <c r="BJ35" s="93">
        <v>79685.240233609496</v>
      </c>
      <c r="BK35" s="93">
        <v>124148.63671060294</v>
      </c>
      <c r="BL35" s="93">
        <v>121215.88034343267</v>
      </c>
      <c r="BM35" s="93">
        <v>136764.34405684934</v>
      </c>
      <c r="BN35" s="93">
        <v>99653.58357937551</v>
      </c>
      <c r="BO35" s="93">
        <v>134488.90782566313</v>
      </c>
      <c r="BP35" s="93">
        <v>148518.12746374417</v>
      </c>
      <c r="BQ35" s="93">
        <v>97416.563176604803</v>
      </c>
      <c r="BR35" s="93">
        <v>101780.12499906155</v>
      </c>
      <c r="BS35" s="93">
        <v>108599.29766378902</v>
      </c>
      <c r="BT35" s="93">
        <v>126851.21149227496</v>
      </c>
      <c r="BU35" s="93">
        <v>85602.875103568833</v>
      </c>
      <c r="BV35" s="93">
        <v>75822.502412935981</v>
      </c>
      <c r="BW35" s="93">
        <v>121879.30013372759</v>
      </c>
      <c r="BX35" s="93">
        <v>118590.8301275554</v>
      </c>
      <c r="BY35" s="93">
        <v>133779.13872015997</v>
      </c>
      <c r="BZ35" s="93">
        <v>97519.691498578468</v>
      </c>
      <c r="CA35" s="93">
        <v>131339.75271256536</v>
      </c>
      <c r="CB35" s="93">
        <v>144906.91515238758</v>
      </c>
      <c r="CC35" s="93">
        <v>95105.611063042932</v>
      </c>
      <c r="CD35" s="93">
        <v>99336.910187056856</v>
      </c>
      <c r="CE35" s="93">
        <v>105916.37195289449</v>
      </c>
      <c r="CF35" s="93">
        <v>123375.86784796321</v>
      </c>
      <c r="CG35" s="93">
        <v>83537.49526641854</v>
      </c>
      <c r="CH35" s="93">
        <v>74034.285422761648</v>
      </c>
      <c r="CJ35" s="94">
        <v>6968958.811854288</v>
      </c>
    </row>
    <row r="36" spans="1:88" x14ac:dyDescent="0.25">
      <c r="A36">
        <v>28</v>
      </c>
      <c r="B36" s="90" t="s">
        <v>5378</v>
      </c>
      <c r="C36" s="90" t="s">
        <v>5378</v>
      </c>
      <c r="D36" s="90" t="s">
        <v>5379</v>
      </c>
      <c r="E36" s="90" t="s">
        <v>5404</v>
      </c>
      <c r="F36" s="91" t="s">
        <v>5404</v>
      </c>
      <c r="G36" s="91"/>
      <c r="H36" s="91" t="s">
        <v>5405</v>
      </c>
      <c r="I36" s="90" t="s">
        <v>5387</v>
      </c>
      <c r="J36" s="90" t="s">
        <v>5382</v>
      </c>
      <c r="K36" s="91" t="s">
        <v>5365</v>
      </c>
      <c r="L36" s="91" t="s">
        <v>5365</v>
      </c>
      <c r="M36" s="91" t="s">
        <v>5342</v>
      </c>
      <c r="N36" s="92">
        <v>7018.8568170782974</v>
      </c>
      <c r="O36" s="93">
        <v>1187.6035326223564</v>
      </c>
      <c r="P36" s="93">
        <v>1168.0136145358611</v>
      </c>
      <c r="Q36" s="93">
        <v>1170.3487350832629</v>
      </c>
      <c r="R36" s="93">
        <v>1171.5018611071225</v>
      </c>
      <c r="S36" s="93">
        <v>1164.0886486430968</v>
      </c>
      <c r="T36" s="93">
        <v>1157.3004250865968</v>
      </c>
      <c r="U36" s="93">
        <v>0</v>
      </c>
      <c r="V36" s="93">
        <v>0</v>
      </c>
      <c r="W36" s="93">
        <v>0</v>
      </c>
      <c r="X36" s="93">
        <v>0</v>
      </c>
      <c r="Y36" s="93">
        <v>0</v>
      </c>
      <c r="Z36" s="93">
        <v>0</v>
      </c>
      <c r="AA36" s="93">
        <v>0</v>
      </c>
      <c r="AB36" s="93">
        <v>0</v>
      </c>
      <c r="AC36" s="93">
        <v>0</v>
      </c>
      <c r="AD36" s="93">
        <v>0</v>
      </c>
      <c r="AE36" s="93">
        <v>0</v>
      </c>
      <c r="AF36" s="93">
        <v>0</v>
      </c>
      <c r="AG36" s="93">
        <v>0</v>
      </c>
      <c r="AH36" s="93">
        <v>0</v>
      </c>
      <c r="AI36" s="93">
        <v>0</v>
      </c>
      <c r="AJ36" s="93">
        <v>0</v>
      </c>
      <c r="AK36" s="93">
        <v>0</v>
      </c>
      <c r="AL36" s="93">
        <v>0</v>
      </c>
      <c r="AM36" s="93">
        <v>0</v>
      </c>
      <c r="AN36" s="93">
        <v>0</v>
      </c>
      <c r="AO36" s="93">
        <v>0</v>
      </c>
      <c r="AP36" s="93">
        <v>0</v>
      </c>
      <c r="AQ36" s="93">
        <v>0</v>
      </c>
      <c r="AR36" s="93">
        <v>0</v>
      </c>
      <c r="AS36" s="93">
        <v>0</v>
      </c>
      <c r="AT36" s="93">
        <v>0</v>
      </c>
      <c r="AU36" s="93">
        <v>0</v>
      </c>
      <c r="AV36" s="93">
        <v>0</v>
      </c>
      <c r="AW36" s="93">
        <v>0</v>
      </c>
      <c r="AX36" s="93">
        <v>0</v>
      </c>
      <c r="AY36" s="93">
        <v>0</v>
      </c>
      <c r="AZ36" s="93">
        <v>0</v>
      </c>
      <c r="BA36" s="93">
        <v>0</v>
      </c>
      <c r="BB36" s="93">
        <v>0</v>
      </c>
      <c r="BC36" s="93">
        <v>0</v>
      </c>
      <c r="BD36" s="93">
        <v>0</v>
      </c>
      <c r="BE36" s="93">
        <v>0</v>
      </c>
      <c r="BF36" s="93">
        <v>0</v>
      </c>
      <c r="BG36" s="93">
        <v>0</v>
      </c>
      <c r="BH36" s="93">
        <v>0</v>
      </c>
      <c r="BI36" s="93">
        <v>0</v>
      </c>
      <c r="BJ36" s="93">
        <v>0</v>
      </c>
      <c r="BK36" s="93">
        <v>0</v>
      </c>
      <c r="BL36" s="93">
        <v>0</v>
      </c>
      <c r="BM36" s="93">
        <v>0</v>
      </c>
      <c r="BN36" s="93">
        <v>0</v>
      </c>
      <c r="BO36" s="93">
        <v>0</v>
      </c>
      <c r="BP36" s="93">
        <v>0</v>
      </c>
      <c r="BQ36" s="93">
        <v>0</v>
      </c>
      <c r="BR36" s="93">
        <v>0</v>
      </c>
      <c r="BS36" s="93">
        <v>0</v>
      </c>
      <c r="BT36" s="93">
        <v>0</v>
      </c>
      <c r="BU36" s="93">
        <v>0</v>
      </c>
      <c r="BV36" s="93">
        <v>0</v>
      </c>
      <c r="BW36" s="93">
        <v>0</v>
      </c>
      <c r="BX36" s="93">
        <v>0</v>
      </c>
      <c r="BY36" s="93">
        <v>0</v>
      </c>
      <c r="BZ36" s="93">
        <v>0</v>
      </c>
      <c r="CA36" s="93">
        <v>0</v>
      </c>
      <c r="CB36" s="93">
        <v>0</v>
      </c>
      <c r="CC36" s="93">
        <v>0</v>
      </c>
      <c r="CD36" s="93">
        <v>0</v>
      </c>
      <c r="CE36" s="93">
        <v>0</v>
      </c>
      <c r="CF36" s="93">
        <v>0</v>
      </c>
      <c r="CG36" s="93">
        <v>0</v>
      </c>
      <c r="CH36" s="93">
        <v>0</v>
      </c>
      <c r="CJ36" s="94">
        <v>0</v>
      </c>
    </row>
    <row r="37" spans="1:88" x14ac:dyDescent="0.25">
      <c r="A37">
        <v>29</v>
      </c>
      <c r="B37" s="90" t="s">
        <v>5378</v>
      </c>
      <c r="C37" s="90" t="s">
        <v>5378</v>
      </c>
      <c r="D37" s="90" t="s">
        <v>5379</v>
      </c>
      <c r="E37" s="90" t="s">
        <v>5406</v>
      </c>
      <c r="F37" s="91" t="s">
        <v>5406</v>
      </c>
      <c r="G37" s="91"/>
      <c r="H37" s="91" t="s">
        <v>5407</v>
      </c>
      <c r="I37" s="90" t="s">
        <v>5387</v>
      </c>
      <c r="J37" s="90" t="s">
        <v>5382</v>
      </c>
      <c r="K37" s="91" t="s">
        <v>5365</v>
      </c>
      <c r="L37" s="91" t="s">
        <v>5365</v>
      </c>
      <c r="M37" s="91" t="s">
        <v>5342</v>
      </c>
      <c r="N37" s="92">
        <v>477708.72640192951</v>
      </c>
      <c r="O37" s="93">
        <v>13042.473298066894</v>
      </c>
      <c r="P37" s="93">
        <v>0</v>
      </c>
      <c r="Q37" s="93">
        <v>0</v>
      </c>
      <c r="R37" s="93">
        <v>0</v>
      </c>
      <c r="S37" s="93">
        <v>0</v>
      </c>
      <c r="T37" s="93">
        <v>0</v>
      </c>
      <c r="U37" s="93">
        <v>0</v>
      </c>
      <c r="V37" s="93">
        <v>0</v>
      </c>
      <c r="W37" s="93">
        <v>0</v>
      </c>
      <c r="X37" s="93">
        <v>0</v>
      </c>
      <c r="Y37" s="93">
        <v>30541.219620117146</v>
      </c>
      <c r="Z37" s="93">
        <v>0</v>
      </c>
      <c r="AA37" s="93">
        <v>31621.244997866412</v>
      </c>
      <c r="AB37" s="93">
        <v>0</v>
      </c>
      <c r="AC37" s="93">
        <v>0</v>
      </c>
      <c r="AD37" s="93">
        <v>0</v>
      </c>
      <c r="AE37" s="93">
        <v>0</v>
      </c>
      <c r="AF37" s="93">
        <v>0</v>
      </c>
      <c r="AG37" s="93">
        <v>0</v>
      </c>
      <c r="AH37" s="93">
        <v>0</v>
      </c>
      <c r="AI37" s="93">
        <v>0</v>
      </c>
      <c r="AJ37" s="93">
        <v>0</v>
      </c>
      <c r="AK37" s="93">
        <v>31073.536590338197</v>
      </c>
      <c r="AL37" s="93">
        <v>0</v>
      </c>
      <c r="AM37" s="93">
        <v>33011.835679965676</v>
      </c>
      <c r="AN37" s="93">
        <v>0</v>
      </c>
      <c r="AO37" s="93">
        <v>0</v>
      </c>
      <c r="AP37" s="93">
        <v>0</v>
      </c>
      <c r="AQ37" s="93">
        <v>0</v>
      </c>
      <c r="AR37" s="93">
        <v>0</v>
      </c>
      <c r="AS37" s="93">
        <v>0</v>
      </c>
      <c r="AT37" s="93">
        <v>0</v>
      </c>
      <c r="AU37" s="93">
        <v>0</v>
      </c>
      <c r="AV37" s="93">
        <v>0</v>
      </c>
      <c r="AW37" s="93">
        <v>46549.739180771568</v>
      </c>
      <c r="AX37" s="93">
        <v>0</v>
      </c>
      <c r="AY37" s="93">
        <v>48291.577563672407</v>
      </c>
      <c r="AZ37" s="93">
        <v>0</v>
      </c>
      <c r="BA37" s="93">
        <v>0</v>
      </c>
      <c r="BB37" s="93">
        <v>0</v>
      </c>
      <c r="BC37" s="93">
        <v>0</v>
      </c>
      <c r="BD37" s="93">
        <v>0</v>
      </c>
      <c r="BE37" s="93">
        <v>0</v>
      </c>
      <c r="BF37" s="93">
        <v>0</v>
      </c>
      <c r="BG37" s="93">
        <v>0</v>
      </c>
      <c r="BH37" s="93">
        <v>0</v>
      </c>
      <c r="BI37" s="93">
        <v>47638.487434940289</v>
      </c>
      <c r="BJ37" s="93">
        <v>0</v>
      </c>
      <c r="BK37" s="93">
        <v>45102.361977540437</v>
      </c>
      <c r="BL37" s="93">
        <v>0</v>
      </c>
      <c r="BM37" s="93">
        <v>0</v>
      </c>
      <c r="BN37" s="93">
        <v>0</v>
      </c>
      <c r="BO37" s="93">
        <v>0</v>
      </c>
      <c r="BP37" s="93">
        <v>0</v>
      </c>
      <c r="BQ37" s="93">
        <v>0</v>
      </c>
      <c r="BR37" s="93">
        <v>0</v>
      </c>
      <c r="BS37" s="93">
        <v>0</v>
      </c>
      <c r="BT37" s="93">
        <v>0</v>
      </c>
      <c r="BU37" s="93">
        <v>45125.209446785026</v>
      </c>
      <c r="BV37" s="93">
        <v>0</v>
      </c>
      <c r="BW37" s="93">
        <v>44140.549694968577</v>
      </c>
      <c r="BX37" s="93">
        <v>0</v>
      </c>
      <c r="BY37" s="93">
        <v>0</v>
      </c>
      <c r="BZ37" s="93">
        <v>0</v>
      </c>
      <c r="CA37" s="93">
        <v>0</v>
      </c>
      <c r="CB37" s="93">
        <v>0</v>
      </c>
      <c r="CC37" s="93">
        <v>0</v>
      </c>
      <c r="CD37" s="93">
        <v>0</v>
      </c>
      <c r="CE37" s="93">
        <v>0</v>
      </c>
      <c r="CF37" s="93">
        <v>0</v>
      </c>
      <c r="CG37" s="93">
        <v>61570.490916896881</v>
      </c>
      <c r="CH37" s="93">
        <v>0</v>
      </c>
      <c r="CJ37" s="94">
        <v>434125.03348374553</v>
      </c>
    </row>
    <row r="38" spans="1:88" x14ac:dyDescent="0.25">
      <c r="A38">
        <v>30</v>
      </c>
      <c r="B38" s="90" t="s">
        <v>5378</v>
      </c>
      <c r="C38" s="90" t="s">
        <v>5378</v>
      </c>
      <c r="D38" s="90" t="s">
        <v>5379</v>
      </c>
      <c r="E38" s="90" t="s">
        <v>5408</v>
      </c>
      <c r="F38" s="91" t="s">
        <v>5408</v>
      </c>
      <c r="G38" s="91"/>
      <c r="H38" s="91" t="s">
        <v>5409</v>
      </c>
      <c r="I38" s="90" t="s">
        <v>5340</v>
      </c>
      <c r="J38" s="90" t="s">
        <v>5382</v>
      </c>
      <c r="K38" s="91" t="s">
        <v>5365</v>
      </c>
      <c r="L38" s="91" t="s">
        <v>5365</v>
      </c>
      <c r="M38" s="91" t="s">
        <v>5342</v>
      </c>
      <c r="N38" s="92">
        <v>0</v>
      </c>
      <c r="O38" s="93">
        <v>0</v>
      </c>
      <c r="P38" s="93">
        <v>0</v>
      </c>
      <c r="Q38" s="93">
        <v>0</v>
      </c>
      <c r="R38" s="93">
        <v>0</v>
      </c>
      <c r="S38" s="93">
        <v>0</v>
      </c>
      <c r="T38" s="93">
        <v>0</v>
      </c>
      <c r="U38" s="93">
        <v>0</v>
      </c>
      <c r="V38" s="93">
        <v>0</v>
      </c>
      <c r="W38" s="93">
        <v>0</v>
      </c>
      <c r="X38" s="93">
        <v>0</v>
      </c>
      <c r="Y38" s="93">
        <v>0</v>
      </c>
      <c r="Z38" s="93">
        <v>0</v>
      </c>
      <c r="AA38" s="93">
        <v>0</v>
      </c>
      <c r="AB38" s="93">
        <v>0</v>
      </c>
      <c r="AC38" s="93">
        <v>0</v>
      </c>
      <c r="AD38" s="93">
        <v>0</v>
      </c>
      <c r="AE38" s="93">
        <v>0</v>
      </c>
      <c r="AF38" s="93">
        <v>0</v>
      </c>
      <c r="AG38" s="93">
        <v>0</v>
      </c>
      <c r="AH38" s="93">
        <v>0</v>
      </c>
      <c r="AI38" s="93">
        <v>0</v>
      </c>
      <c r="AJ38" s="93">
        <v>0</v>
      </c>
      <c r="AK38" s="93">
        <v>0</v>
      </c>
      <c r="AL38" s="93">
        <v>0</v>
      </c>
      <c r="AM38" s="93">
        <v>0</v>
      </c>
      <c r="AN38" s="93">
        <v>0</v>
      </c>
      <c r="AO38" s="93">
        <v>0</v>
      </c>
      <c r="AP38" s="93">
        <v>0</v>
      </c>
      <c r="AQ38" s="93">
        <v>0</v>
      </c>
      <c r="AR38" s="93">
        <v>0</v>
      </c>
      <c r="AS38" s="93">
        <v>0</v>
      </c>
      <c r="AT38" s="93">
        <v>0</v>
      </c>
      <c r="AU38" s="93">
        <v>0</v>
      </c>
      <c r="AV38" s="93">
        <v>0</v>
      </c>
      <c r="AW38" s="93">
        <v>0</v>
      </c>
      <c r="AX38" s="93">
        <v>0</v>
      </c>
      <c r="AY38" s="93">
        <v>0</v>
      </c>
      <c r="AZ38" s="93">
        <v>0</v>
      </c>
      <c r="BA38" s="93">
        <v>0</v>
      </c>
      <c r="BB38" s="93">
        <v>0</v>
      </c>
      <c r="BC38" s="93">
        <v>0</v>
      </c>
      <c r="BD38" s="93">
        <v>0</v>
      </c>
      <c r="BE38" s="93">
        <v>0</v>
      </c>
      <c r="BF38" s="93">
        <v>0</v>
      </c>
      <c r="BG38" s="93">
        <v>0</v>
      </c>
      <c r="BH38" s="93">
        <v>0</v>
      </c>
      <c r="BI38" s="93">
        <v>0</v>
      </c>
      <c r="BJ38" s="93">
        <v>0</v>
      </c>
      <c r="BK38" s="93">
        <v>0</v>
      </c>
      <c r="BL38" s="93">
        <v>0</v>
      </c>
      <c r="BM38" s="93">
        <v>0</v>
      </c>
      <c r="BN38" s="93">
        <v>0</v>
      </c>
      <c r="BO38" s="93">
        <v>0</v>
      </c>
      <c r="BP38" s="93">
        <v>0</v>
      </c>
      <c r="BQ38" s="93">
        <v>0</v>
      </c>
      <c r="BR38" s="93">
        <v>0</v>
      </c>
      <c r="BS38" s="93">
        <v>0</v>
      </c>
      <c r="BT38" s="93">
        <v>0</v>
      </c>
      <c r="BU38" s="93">
        <v>0</v>
      </c>
      <c r="BV38" s="93">
        <v>0</v>
      </c>
      <c r="BW38" s="93">
        <v>0</v>
      </c>
      <c r="BX38" s="93">
        <v>0</v>
      </c>
      <c r="BY38" s="93">
        <v>0</v>
      </c>
      <c r="BZ38" s="93">
        <v>0</v>
      </c>
      <c r="CA38" s="93">
        <v>0</v>
      </c>
      <c r="CB38" s="93">
        <v>0</v>
      </c>
      <c r="CC38" s="93">
        <v>0</v>
      </c>
      <c r="CD38" s="93">
        <v>0</v>
      </c>
      <c r="CE38" s="93">
        <v>0</v>
      </c>
      <c r="CF38" s="93">
        <v>0</v>
      </c>
      <c r="CG38" s="93">
        <v>0</v>
      </c>
      <c r="CH38" s="93">
        <v>0</v>
      </c>
      <c r="CJ38" s="94">
        <v>0</v>
      </c>
    </row>
    <row r="39" spans="1:88" x14ac:dyDescent="0.25">
      <c r="A39">
        <v>31</v>
      </c>
      <c r="B39" s="90" t="s">
        <v>5378</v>
      </c>
      <c r="C39" s="90" t="s">
        <v>5378</v>
      </c>
      <c r="D39" s="90" t="s">
        <v>5379</v>
      </c>
      <c r="E39" s="90" t="s">
        <v>5410</v>
      </c>
      <c r="F39" s="91" t="s">
        <v>5410</v>
      </c>
      <c r="G39" s="91"/>
      <c r="H39" s="91" t="s">
        <v>5411</v>
      </c>
      <c r="I39" s="90" t="s">
        <v>5340</v>
      </c>
      <c r="J39" s="90" t="s">
        <v>5382</v>
      </c>
      <c r="K39" s="91" t="s">
        <v>5365</v>
      </c>
      <c r="L39" s="91" t="s">
        <v>5365</v>
      </c>
      <c r="M39" s="91" t="s">
        <v>5342</v>
      </c>
      <c r="N39" s="92">
        <v>0</v>
      </c>
      <c r="O39" s="93">
        <v>0</v>
      </c>
      <c r="P39" s="93">
        <v>0</v>
      </c>
      <c r="Q39" s="93">
        <v>0</v>
      </c>
      <c r="R39" s="93">
        <v>0</v>
      </c>
      <c r="S39" s="93">
        <v>0</v>
      </c>
      <c r="T39" s="93">
        <v>0</v>
      </c>
      <c r="U39" s="93">
        <v>0</v>
      </c>
      <c r="V39" s="93">
        <v>0</v>
      </c>
      <c r="W39" s="93">
        <v>0</v>
      </c>
      <c r="X39" s="93">
        <v>0</v>
      </c>
      <c r="Y39" s="93">
        <v>0</v>
      </c>
      <c r="Z39" s="93">
        <v>0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93">
        <v>0</v>
      </c>
      <c r="AG39" s="93">
        <v>0</v>
      </c>
      <c r="AH39" s="93">
        <v>0</v>
      </c>
      <c r="AI39" s="93">
        <v>0</v>
      </c>
      <c r="AJ39" s="93">
        <v>0</v>
      </c>
      <c r="AK39" s="93">
        <v>0</v>
      </c>
      <c r="AL39" s="93">
        <v>0</v>
      </c>
      <c r="AM39" s="93">
        <v>0</v>
      </c>
      <c r="AN39" s="93">
        <v>0</v>
      </c>
      <c r="AO39" s="93">
        <v>0</v>
      </c>
      <c r="AP39" s="93">
        <v>0</v>
      </c>
      <c r="AQ39" s="93">
        <v>0</v>
      </c>
      <c r="AR39" s="93">
        <v>0</v>
      </c>
      <c r="AS39" s="93">
        <v>0</v>
      </c>
      <c r="AT39" s="93">
        <v>0</v>
      </c>
      <c r="AU39" s="93">
        <v>0</v>
      </c>
      <c r="AV39" s="93">
        <v>0</v>
      </c>
      <c r="AW39" s="93">
        <v>0</v>
      </c>
      <c r="AX39" s="93">
        <v>0</v>
      </c>
      <c r="AY39" s="93">
        <v>0</v>
      </c>
      <c r="AZ39" s="93">
        <v>0</v>
      </c>
      <c r="BA39" s="93">
        <v>0</v>
      </c>
      <c r="BB39" s="93">
        <v>0</v>
      </c>
      <c r="BC39" s="93">
        <v>0</v>
      </c>
      <c r="BD39" s="93">
        <v>0</v>
      </c>
      <c r="BE39" s="93">
        <v>0</v>
      </c>
      <c r="BF39" s="93">
        <v>0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93">
        <v>0</v>
      </c>
      <c r="BS39" s="93">
        <v>0</v>
      </c>
      <c r="BT39" s="93">
        <v>0</v>
      </c>
      <c r="BU39" s="93">
        <v>0</v>
      </c>
      <c r="BV39" s="93">
        <v>0</v>
      </c>
      <c r="BW39" s="93">
        <v>0</v>
      </c>
      <c r="BX39" s="93">
        <v>0</v>
      </c>
      <c r="BY39" s="93">
        <v>0</v>
      </c>
      <c r="BZ39" s="93">
        <v>0</v>
      </c>
      <c r="CA39" s="93">
        <v>0</v>
      </c>
      <c r="CB39" s="93">
        <v>0</v>
      </c>
      <c r="CC39" s="93">
        <v>0</v>
      </c>
      <c r="CD39" s="93">
        <v>0</v>
      </c>
      <c r="CE39" s="93">
        <v>0</v>
      </c>
      <c r="CF39" s="93">
        <v>0</v>
      </c>
      <c r="CG39" s="93">
        <v>0</v>
      </c>
      <c r="CH39" s="93">
        <v>0</v>
      </c>
      <c r="CJ39" s="94">
        <v>0</v>
      </c>
    </row>
    <row r="40" spans="1:88" x14ac:dyDescent="0.25">
      <c r="A40">
        <v>32</v>
      </c>
      <c r="B40" s="90" t="s">
        <v>5412</v>
      </c>
      <c r="C40" s="90" t="s">
        <v>5378</v>
      </c>
      <c r="D40" s="90" t="s">
        <v>5413</v>
      </c>
      <c r="E40" s="90" t="s">
        <v>5414</v>
      </c>
      <c r="F40" s="91" t="s">
        <v>5414</v>
      </c>
      <c r="G40" s="91"/>
      <c r="H40" s="91" t="s">
        <v>5415</v>
      </c>
      <c r="I40" s="90" t="s">
        <v>5387</v>
      </c>
      <c r="J40" s="90" t="s">
        <v>5382</v>
      </c>
      <c r="K40" s="91" t="s">
        <v>5365</v>
      </c>
      <c r="L40" s="91" t="s">
        <v>5365</v>
      </c>
      <c r="M40" s="91" t="s">
        <v>5350</v>
      </c>
      <c r="N40" s="92">
        <v>3490938.0253876057</v>
      </c>
      <c r="O40" s="93">
        <v>43873.43270729237</v>
      </c>
      <c r="P40" s="93">
        <v>39356.34325585021</v>
      </c>
      <c r="Q40" s="93">
        <v>37059.421452371658</v>
      </c>
      <c r="R40" s="93">
        <v>39473.880095927081</v>
      </c>
      <c r="S40" s="93">
        <v>89790.088086976451</v>
      </c>
      <c r="T40" s="93">
        <v>28659.241360398479</v>
      </c>
      <c r="U40" s="93">
        <v>25980.305622190859</v>
      </c>
      <c r="V40" s="93">
        <v>45486.413955306343</v>
      </c>
      <c r="W40" s="93">
        <v>55357.309954316384</v>
      </c>
      <c r="X40" s="93">
        <v>64226.625201357914</v>
      </c>
      <c r="Y40" s="93">
        <v>32506.503223200652</v>
      </c>
      <c r="Z40" s="93">
        <v>53188.778864423439</v>
      </c>
      <c r="AA40" s="93">
        <v>49271.982745266367</v>
      </c>
      <c r="AB40" s="93">
        <v>44134.812586857683</v>
      </c>
      <c r="AC40" s="93">
        <v>41614.6380270312</v>
      </c>
      <c r="AD40" s="93">
        <v>44328.00758517893</v>
      </c>
      <c r="AE40" s="93">
        <v>100997.69798832556</v>
      </c>
      <c r="AF40" s="93">
        <v>32331.047984566489</v>
      </c>
      <c r="AG40" s="93">
        <v>25552.194862033572</v>
      </c>
      <c r="AH40" s="93">
        <v>44691.247915620217</v>
      </c>
      <c r="AI40" s="93">
        <v>54569.955733164214</v>
      </c>
      <c r="AJ40" s="93">
        <v>63604.78349770308</v>
      </c>
      <c r="AK40" s="93">
        <v>31924.317153387194</v>
      </c>
      <c r="AL40" s="93">
        <v>52204.260938555504</v>
      </c>
      <c r="AM40" s="93">
        <v>49025.437956275877</v>
      </c>
      <c r="AN40" s="93">
        <v>44297.827105127544</v>
      </c>
      <c r="AO40" s="93">
        <v>41663.97137698211</v>
      </c>
      <c r="AP40" s="93">
        <v>44341.138514261402</v>
      </c>
      <c r="AQ40" s="93">
        <v>101111.26531260082</v>
      </c>
      <c r="AR40" s="93">
        <v>32365.273690199301</v>
      </c>
      <c r="AS40" s="93">
        <v>25607.439805738577</v>
      </c>
      <c r="AT40" s="93">
        <v>44756.523966480483</v>
      </c>
      <c r="AU40" s="93">
        <v>54730.978828360196</v>
      </c>
      <c r="AV40" s="93">
        <v>63696.862665818138</v>
      </c>
      <c r="AW40" s="93">
        <v>31986.195553951064</v>
      </c>
      <c r="AX40" s="93">
        <v>52313.845461432691</v>
      </c>
      <c r="AY40" s="93">
        <v>49043.829838113292</v>
      </c>
      <c r="AZ40" s="93">
        <v>44296.508441790342</v>
      </c>
      <c r="BA40" s="93">
        <v>41733.536957502271</v>
      </c>
      <c r="BB40" s="93">
        <v>44407.763363125887</v>
      </c>
      <c r="BC40" s="93">
        <v>101249.07524983725</v>
      </c>
      <c r="BD40" s="93">
        <v>32405.817879294369</v>
      </c>
      <c r="BE40" s="93">
        <v>25538.374050814637</v>
      </c>
      <c r="BF40" s="93">
        <v>44643.037140701032</v>
      </c>
      <c r="BG40" s="93">
        <v>54596.676080256249</v>
      </c>
      <c r="BH40" s="93">
        <v>63567.822950650218</v>
      </c>
      <c r="BI40" s="93">
        <v>31899.274503361135</v>
      </c>
      <c r="BJ40" s="93">
        <v>52168.840352116029</v>
      </c>
      <c r="BK40" s="93">
        <v>48867.870396854538</v>
      </c>
      <c r="BL40" s="93">
        <v>44168.412336476533</v>
      </c>
      <c r="BM40" s="93">
        <v>41559.423722331179</v>
      </c>
      <c r="BN40" s="93">
        <v>44234.110906822163</v>
      </c>
      <c r="BO40" s="93">
        <v>100886.43455804481</v>
      </c>
      <c r="BP40" s="93">
        <v>32300.13446655904</v>
      </c>
      <c r="BQ40" s="93">
        <v>25815.913971516267</v>
      </c>
      <c r="BR40" s="93">
        <v>45112.930767902129</v>
      </c>
      <c r="BS40" s="93">
        <v>55120.873409382606</v>
      </c>
      <c r="BT40" s="93">
        <v>64000.176500531612</v>
      </c>
      <c r="BU40" s="93">
        <v>32236.895839673816</v>
      </c>
      <c r="BV40" s="93">
        <v>52745.100328608882</v>
      </c>
      <c r="BW40" s="93">
        <v>49571.800316979832</v>
      </c>
      <c r="BX40" s="93">
        <v>44650.534190574945</v>
      </c>
      <c r="BY40" s="93">
        <v>42005.70779543509</v>
      </c>
      <c r="BZ40" s="93">
        <v>44728.051768572106</v>
      </c>
      <c r="CA40" s="93">
        <v>101804.22045938535</v>
      </c>
      <c r="CB40" s="93">
        <v>32563.963391447196</v>
      </c>
      <c r="CC40" s="93">
        <v>26024.3739005073</v>
      </c>
      <c r="CD40" s="93">
        <v>45464.053884192646</v>
      </c>
      <c r="CE40" s="93">
        <v>55510.049964996761</v>
      </c>
      <c r="CF40" s="93">
        <v>64274.132128030469</v>
      </c>
      <c r="CG40" s="93">
        <v>32483.720302911806</v>
      </c>
      <c r="CH40" s="93">
        <v>53178.532237775995</v>
      </c>
      <c r="CJ40" s="94">
        <v>2935979.6816079943</v>
      </c>
    </row>
    <row r="41" spans="1:88" x14ac:dyDescent="0.25">
      <c r="A41">
        <v>33</v>
      </c>
      <c r="B41" s="90" t="s">
        <v>5412</v>
      </c>
      <c r="C41" s="90" t="s">
        <v>5378</v>
      </c>
      <c r="D41" s="90" t="s">
        <v>5413</v>
      </c>
      <c r="E41" s="90" t="s">
        <v>5416</v>
      </c>
      <c r="F41" s="91" t="s">
        <v>5416</v>
      </c>
      <c r="G41" s="91"/>
      <c r="H41" s="91" t="s">
        <v>5417</v>
      </c>
      <c r="I41" s="90" t="s">
        <v>5387</v>
      </c>
      <c r="J41" s="90" t="s">
        <v>5382</v>
      </c>
      <c r="K41" s="91" t="s">
        <v>5365</v>
      </c>
      <c r="L41" s="91" t="s">
        <v>5365</v>
      </c>
      <c r="M41" s="91" t="s">
        <v>5350</v>
      </c>
      <c r="N41" s="92">
        <v>3044107.433014066</v>
      </c>
      <c r="O41" s="93">
        <v>31096.999289456224</v>
      </c>
      <c r="P41" s="93">
        <v>36174.675544571503</v>
      </c>
      <c r="Q41" s="93">
        <v>43825.914330530897</v>
      </c>
      <c r="R41" s="93">
        <v>39251.295801874308</v>
      </c>
      <c r="S41" s="93">
        <v>47852.316276540361</v>
      </c>
      <c r="T41" s="93">
        <v>32910.277237693634</v>
      </c>
      <c r="U41" s="93">
        <v>33362.78844573177</v>
      </c>
      <c r="V41" s="93">
        <v>33378.109623592558</v>
      </c>
      <c r="W41" s="93">
        <v>38998.951736058269</v>
      </c>
      <c r="X41" s="93">
        <v>47213.567310257102</v>
      </c>
      <c r="Y41" s="93">
        <v>30858.449154371276</v>
      </c>
      <c r="Z41" s="93">
        <v>28796.193867319995</v>
      </c>
      <c r="AA41" s="93">
        <v>40125.476259762458</v>
      </c>
      <c r="AB41" s="93">
        <v>46609.504336406033</v>
      </c>
      <c r="AC41" s="93">
        <v>56543.379849870595</v>
      </c>
      <c r="AD41" s="93">
        <v>50643.730082943162</v>
      </c>
      <c r="AE41" s="93">
        <v>61842.827117926448</v>
      </c>
      <c r="AF41" s="93">
        <v>42656.962376008909</v>
      </c>
      <c r="AG41" s="93">
        <v>33511.407560309082</v>
      </c>
      <c r="AH41" s="93">
        <v>33492.602245619928</v>
      </c>
      <c r="AI41" s="93">
        <v>39262.498273132071</v>
      </c>
      <c r="AJ41" s="93">
        <v>47751.59304159553</v>
      </c>
      <c r="AK41" s="93">
        <v>30950.796612262682</v>
      </c>
      <c r="AL41" s="93">
        <v>28864.722974676821</v>
      </c>
      <c r="AM41" s="93">
        <v>40825.91967782459</v>
      </c>
      <c r="AN41" s="93">
        <v>47837.663004866794</v>
      </c>
      <c r="AO41" s="93">
        <v>57888.279358142296</v>
      </c>
      <c r="AP41" s="93">
        <v>51802.252869207128</v>
      </c>
      <c r="AQ41" s="93">
        <v>63309.916187312629</v>
      </c>
      <c r="AR41" s="93">
        <v>43666.03526774286</v>
      </c>
      <c r="AS41" s="93">
        <v>34341.950110101068</v>
      </c>
      <c r="AT41" s="93">
        <v>34298.655275152181</v>
      </c>
      <c r="AU41" s="93">
        <v>40267.241343823487</v>
      </c>
      <c r="AV41" s="93">
        <v>48900.180435773036</v>
      </c>
      <c r="AW41" s="93">
        <v>31710.795457861233</v>
      </c>
      <c r="AX41" s="93">
        <v>29578.246276058337</v>
      </c>
      <c r="AY41" s="93">
        <v>41517.45488886322</v>
      </c>
      <c r="AZ41" s="93">
        <v>48628.276506952214</v>
      </c>
      <c r="BA41" s="93">
        <v>58945.0066056102</v>
      </c>
      <c r="BB41" s="93">
        <v>52739.081075779832</v>
      </c>
      <c r="BC41" s="93">
        <v>64445.872747013564</v>
      </c>
      <c r="BD41" s="93">
        <v>44444.632038930395</v>
      </c>
      <c r="BE41" s="93">
        <v>34816.401889331304</v>
      </c>
      <c r="BF41" s="93">
        <v>34778.138063545885</v>
      </c>
      <c r="BG41" s="93">
        <v>40833.510304167728</v>
      </c>
      <c r="BH41" s="93">
        <v>49609.129722894715</v>
      </c>
      <c r="BI41" s="93">
        <v>32148.240223071814</v>
      </c>
      <c r="BJ41" s="93">
        <v>29984.637949420914</v>
      </c>
      <c r="BK41" s="93">
        <v>39974.868956241509</v>
      </c>
      <c r="BL41" s="93">
        <v>46854.192812456015</v>
      </c>
      <c r="BM41" s="93">
        <v>56721.621068598346</v>
      </c>
      <c r="BN41" s="93">
        <v>50763.113429182682</v>
      </c>
      <c r="BO41" s="93">
        <v>62051.760526333055</v>
      </c>
      <c r="BP41" s="93">
        <v>42807.311029362907</v>
      </c>
      <c r="BQ41" s="93">
        <v>34009.123417732815</v>
      </c>
      <c r="BR41" s="93">
        <v>33960.253728190779</v>
      </c>
      <c r="BS41" s="93">
        <v>39836.749383405098</v>
      </c>
      <c r="BT41" s="93">
        <v>48263.935487471012</v>
      </c>
      <c r="BU41" s="93">
        <v>31394.018136049748</v>
      </c>
      <c r="BV41" s="93">
        <v>29294.564014223703</v>
      </c>
      <c r="BW41" s="93">
        <v>40104.123461425763</v>
      </c>
      <c r="BX41" s="93">
        <v>46844.006502875774</v>
      </c>
      <c r="BY41" s="93">
        <v>56699.355978855332</v>
      </c>
      <c r="BZ41" s="93">
        <v>50764.677515972005</v>
      </c>
      <c r="CA41" s="93">
        <v>61926.682993981201</v>
      </c>
      <c r="CB41" s="93">
        <v>42681.687068775325</v>
      </c>
      <c r="CC41" s="93">
        <v>33906.184790777515</v>
      </c>
      <c r="CD41" s="93">
        <v>33847.667316550338</v>
      </c>
      <c r="CE41" s="93">
        <v>39676.204754392988</v>
      </c>
      <c r="CF41" s="93">
        <v>47936.738569113601</v>
      </c>
      <c r="CG41" s="93">
        <v>31286.008061306184</v>
      </c>
      <c r="CH41" s="93">
        <v>29210.027382833388</v>
      </c>
      <c r="CJ41" s="94">
        <v>2600387.8943960676</v>
      </c>
    </row>
    <row r="42" spans="1:88" x14ac:dyDescent="0.25">
      <c r="A42">
        <v>34</v>
      </c>
      <c r="B42" s="90" t="s">
        <v>5378</v>
      </c>
      <c r="C42" s="90" t="s">
        <v>5378</v>
      </c>
      <c r="D42" s="90" t="s">
        <v>5418</v>
      </c>
      <c r="E42" s="90" t="s">
        <v>5419</v>
      </c>
      <c r="F42" s="91" t="s">
        <v>5419</v>
      </c>
      <c r="G42" s="91"/>
      <c r="H42" s="91" t="s">
        <v>5420</v>
      </c>
      <c r="I42" s="90" t="s">
        <v>5387</v>
      </c>
      <c r="J42" s="90" t="s">
        <v>5421</v>
      </c>
      <c r="K42" s="91" t="s">
        <v>5365</v>
      </c>
      <c r="L42" s="91" t="s">
        <v>5365</v>
      </c>
      <c r="M42" s="91" t="s">
        <v>5342</v>
      </c>
      <c r="N42" s="92">
        <v>10609710.722751372</v>
      </c>
      <c r="O42" s="93">
        <v>111854.80153308122</v>
      </c>
      <c r="P42" s="93">
        <v>115638.12334709005</v>
      </c>
      <c r="Q42" s="93">
        <v>111255.04527789552</v>
      </c>
      <c r="R42" s="93">
        <v>87757.407333408206</v>
      </c>
      <c r="S42" s="93">
        <v>74963.193559297637</v>
      </c>
      <c r="T42" s="93">
        <v>119140.29354266106</v>
      </c>
      <c r="U42" s="93">
        <v>153447.19635536027</v>
      </c>
      <c r="V42" s="93">
        <v>180838.60401510115</v>
      </c>
      <c r="W42" s="93">
        <v>167217.39508936496</v>
      </c>
      <c r="X42" s="93">
        <v>242302.14870360104</v>
      </c>
      <c r="Y42" s="93">
        <v>126910.49902827977</v>
      </c>
      <c r="Z42" s="93">
        <v>95841.855994256402</v>
      </c>
      <c r="AA42" s="93">
        <v>141727.76440325467</v>
      </c>
      <c r="AB42" s="93">
        <v>146308.46826068996</v>
      </c>
      <c r="AC42" s="93">
        <v>140951.29899206301</v>
      </c>
      <c r="AD42" s="93">
        <v>111187.01206374787</v>
      </c>
      <c r="AE42" s="93">
        <v>95133.404517027098</v>
      </c>
      <c r="AF42" s="93">
        <v>151640.65074800656</v>
      </c>
      <c r="AG42" s="93">
        <v>152952.57978088126</v>
      </c>
      <c r="AH42" s="93">
        <v>180071.8480075663</v>
      </c>
      <c r="AI42" s="93">
        <v>167060.57464855924</v>
      </c>
      <c r="AJ42" s="93">
        <v>243190.06849816313</v>
      </c>
      <c r="AK42" s="93">
        <v>126317.29231156941</v>
      </c>
      <c r="AL42" s="93">
        <v>95335.586116201826</v>
      </c>
      <c r="AM42" s="93">
        <v>143290.57394305107</v>
      </c>
      <c r="AN42" s="93">
        <v>149214.78006851711</v>
      </c>
      <c r="AO42" s="93">
        <v>143391.98208219756</v>
      </c>
      <c r="AP42" s="93">
        <v>113011.83601049235</v>
      </c>
      <c r="AQ42" s="93">
        <v>96774.81541196043</v>
      </c>
      <c r="AR42" s="93">
        <v>154246.87843068491</v>
      </c>
      <c r="AS42" s="93">
        <v>155752.84874539834</v>
      </c>
      <c r="AT42" s="93">
        <v>183240.27377740623</v>
      </c>
      <c r="AU42" s="93">
        <v>170253.02116746121</v>
      </c>
      <c r="AV42" s="93">
        <v>247465.88743931614</v>
      </c>
      <c r="AW42" s="93">
        <v>128601.20016901653</v>
      </c>
      <c r="AX42" s="93">
        <v>97074.905576051955</v>
      </c>
      <c r="AY42" s="93">
        <v>145645.57675811814</v>
      </c>
      <c r="AZ42" s="93">
        <v>151605.75841792303</v>
      </c>
      <c r="BA42" s="93">
        <v>145937.25711828558</v>
      </c>
      <c r="BB42" s="93">
        <v>114998.65825487723</v>
      </c>
      <c r="BC42" s="93">
        <v>98462.453699455262</v>
      </c>
      <c r="BD42" s="93">
        <v>156919.48327107122</v>
      </c>
      <c r="BE42" s="93">
        <v>157826.47774729287</v>
      </c>
      <c r="BF42" s="93">
        <v>185709.91778115876</v>
      </c>
      <c r="BG42" s="93">
        <v>172561.77430581738</v>
      </c>
      <c r="BH42" s="93">
        <v>250929.32569868019</v>
      </c>
      <c r="BI42" s="93">
        <v>130310.68327464433</v>
      </c>
      <c r="BJ42" s="93">
        <v>98359.949527722652</v>
      </c>
      <c r="BK42" s="93">
        <v>145961.78940554056</v>
      </c>
      <c r="BL42" s="93">
        <v>152041.04055664042</v>
      </c>
      <c r="BM42" s="93">
        <v>146168.35047133316</v>
      </c>
      <c r="BN42" s="93">
        <v>115211.01916215019</v>
      </c>
      <c r="BO42" s="93">
        <v>98676.833692823595</v>
      </c>
      <c r="BP42" s="93">
        <v>157311.71129347154</v>
      </c>
      <c r="BQ42" s="93">
        <v>160463.76157585249</v>
      </c>
      <c r="BR42" s="93">
        <v>188749.25659097644</v>
      </c>
      <c r="BS42" s="93">
        <v>175225.50802592907</v>
      </c>
      <c r="BT42" s="93">
        <v>254096.15650889938</v>
      </c>
      <c r="BU42" s="93">
        <v>132451.01016684747</v>
      </c>
      <c r="BV42" s="93">
        <v>100021.20438863184</v>
      </c>
      <c r="BW42" s="93">
        <v>148916.29349844076</v>
      </c>
      <c r="BX42" s="93">
        <v>154585.04075366858</v>
      </c>
      <c r="BY42" s="93">
        <v>148588.05472323464</v>
      </c>
      <c r="BZ42" s="93">
        <v>117167.84947877741</v>
      </c>
      <c r="CA42" s="93">
        <v>100147.46843280066</v>
      </c>
      <c r="CB42" s="93">
        <v>159509.20262943293</v>
      </c>
      <c r="CC42" s="93">
        <v>162690.24550084287</v>
      </c>
      <c r="CD42" s="93">
        <v>191312.84343676694</v>
      </c>
      <c r="CE42" s="93">
        <v>177478.03700873861</v>
      </c>
      <c r="CF42" s="93">
        <v>256652.14984161331</v>
      </c>
      <c r="CG42" s="93">
        <v>134233.08836447331</v>
      </c>
      <c r="CH42" s="93">
        <v>101423.37643975763</v>
      </c>
      <c r="CJ42" s="94">
        <v>9022544.1589719765</v>
      </c>
    </row>
    <row r="43" spans="1:88" x14ac:dyDescent="0.25">
      <c r="A43">
        <v>35</v>
      </c>
      <c r="B43" s="90" t="s">
        <v>5378</v>
      </c>
      <c r="C43" s="90" t="s">
        <v>5378</v>
      </c>
      <c r="D43" s="90" t="s">
        <v>5418</v>
      </c>
      <c r="E43" s="90" t="s">
        <v>5422</v>
      </c>
      <c r="F43" s="91" t="s">
        <v>5422</v>
      </c>
      <c r="G43" s="91"/>
      <c r="H43" s="91" t="s">
        <v>5423</v>
      </c>
      <c r="I43" s="90" t="s">
        <v>5340</v>
      </c>
      <c r="J43" s="90" t="s">
        <v>5421</v>
      </c>
      <c r="K43" s="91" t="s">
        <v>5365</v>
      </c>
      <c r="L43" s="91" t="s">
        <v>5365</v>
      </c>
      <c r="M43" s="91" t="s">
        <v>5342</v>
      </c>
      <c r="N43" s="92">
        <v>2466033.8320441376</v>
      </c>
      <c r="O43" s="93">
        <v>12215.946665220701</v>
      </c>
      <c r="P43" s="93">
        <v>74489.531304337579</v>
      </c>
      <c r="Q43" s="93">
        <v>28892.304210479757</v>
      </c>
      <c r="R43" s="93">
        <v>54226.446260655721</v>
      </c>
      <c r="S43" s="93">
        <v>50291.08343830287</v>
      </c>
      <c r="T43" s="93">
        <v>102376.48421320412</v>
      </c>
      <c r="U43" s="93">
        <v>6831.4285126199056</v>
      </c>
      <c r="V43" s="93">
        <v>54676.525650933057</v>
      </c>
      <c r="W43" s="93">
        <v>22288.254535364336</v>
      </c>
      <c r="X43" s="93">
        <v>27754.806243835686</v>
      </c>
      <c r="Y43" s="93">
        <v>13675.950156636662</v>
      </c>
      <c r="Z43" s="93">
        <v>9785.9820256056446</v>
      </c>
      <c r="AA43" s="93">
        <v>9889.0741575068678</v>
      </c>
      <c r="AB43" s="93">
        <v>60213.222552839819</v>
      </c>
      <c r="AC43" s="93">
        <v>23386.204734669958</v>
      </c>
      <c r="AD43" s="93">
        <v>43894.450826780478</v>
      </c>
      <c r="AE43" s="93">
        <v>40775.955964091758</v>
      </c>
      <c r="AF43" s="93">
        <v>83250.219134936691</v>
      </c>
      <c r="AG43" s="93">
        <v>6805.8441592908594</v>
      </c>
      <c r="AH43" s="93">
        <v>54416.199847787597</v>
      </c>
      <c r="AI43" s="93">
        <v>22255.69698892489</v>
      </c>
      <c r="AJ43" s="93">
        <v>27841.933589948439</v>
      </c>
      <c r="AK43" s="93">
        <v>13604.901096652811</v>
      </c>
      <c r="AL43" s="93">
        <v>9729.193994727364</v>
      </c>
      <c r="AM43" s="93">
        <v>9949.0350265971065</v>
      </c>
      <c r="AN43" s="93">
        <v>61107.834117566104</v>
      </c>
      <c r="AO43" s="93">
        <v>23674.355966998151</v>
      </c>
      <c r="AP43" s="93">
        <v>44395.825072332569</v>
      </c>
      <c r="AQ43" s="93">
        <v>41275.857535447176</v>
      </c>
      <c r="AR43" s="93">
        <v>84265.299802601075</v>
      </c>
      <c r="AS43" s="93">
        <v>6896.4220745482362</v>
      </c>
      <c r="AT43" s="93">
        <v>55101.822140800519</v>
      </c>
      <c r="AU43" s="93">
        <v>22569.643372296479</v>
      </c>
      <c r="AV43" s="93">
        <v>28192.366968010152</v>
      </c>
      <c r="AW43" s="93">
        <v>13782.888521305473</v>
      </c>
      <c r="AX43" s="93">
        <v>9858.0596018739379</v>
      </c>
      <c r="AY43" s="93">
        <v>10077.107748151278</v>
      </c>
      <c r="AZ43" s="93">
        <v>61869.415077408485</v>
      </c>
      <c r="BA43" s="93">
        <v>24010.143173098324</v>
      </c>
      <c r="BB43" s="93">
        <v>45018.004380943043</v>
      </c>
      <c r="BC43" s="93">
        <v>41848.478456082747</v>
      </c>
      <c r="BD43" s="93">
        <v>85424.908201659127</v>
      </c>
      <c r="BE43" s="93">
        <v>6963.7466711982333</v>
      </c>
      <c r="BF43" s="93">
        <v>55648.747148613962</v>
      </c>
      <c r="BG43" s="93">
        <v>22795.531989983792</v>
      </c>
      <c r="BH43" s="93">
        <v>28486.748627852332</v>
      </c>
      <c r="BI43" s="93">
        <v>13917.156429421724</v>
      </c>
      <c r="BJ43" s="93">
        <v>9953.5505161924139</v>
      </c>
      <c r="BK43" s="93">
        <v>9903.1431899902236</v>
      </c>
      <c r="BL43" s="93">
        <v>60843.813036111074</v>
      </c>
      <c r="BM43" s="93">
        <v>23581.81311944787</v>
      </c>
      <c r="BN43" s="93">
        <v>44226.51933733029</v>
      </c>
      <c r="BO43" s="93">
        <v>41126.286892045457</v>
      </c>
      <c r="BP43" s="93">
        <v>83977.701572334277</v>
      </c>
      <c r="BQ43" s="93">
        <v>6942.8110386143653</v>
      </c>
      <c r="BR43" s="93">
        <v>55462.676073630086</v>
      </c>
      <c r="BS43" s="93">
        <v>22698.530362632799</v>
      </c>
      <c r="BT43" s="93">
        <v>28286.866236589052</v>
      </c>
      <c r="BU43" s="93">
        <v>13871.42374479815</v>
      </c>
      <c r="BV43" s="93">
        <v>9925.378663899417</v>
      </c>
      <c r="BW43" s="93">
        <v>10048.739428076527</v>
      </c>
      <c r="BX43" s="93">
        <v>61525.980239027624</v>
      </c>
      <c r="BY43" s="93">
        <v>23842.030073583348</v>
      </c>
      <c r="BZ43" s="93">
        <v>44733.480385553543</v>
      </c>
      <c r="CA43" s="93">
        <v>41512.583070176384</v>
      </c>
      <c r="CB43" s="93">
        <v>84688.445166859645</v>
      </c>
      <c r="CC43" s="93">
        <v>7000.9242412736539</v>
      </c>
      <c r="CD43" s="93">
        <v>55910.732767895068</v>
      </c>
      <c r="CE43" s="93">
        <v>22865.490127153684</v>
      </c>
      <c r="CF43" s="93">
        <v>28416.27416529111</v>
      </c>
      <c r="CG43" s="93">
        <v>13981.727485769015</v>
      </c>
      <c r="CH43" s="93">
        <v>10009.872739719711</v>
      </c>
      <c r="CJ43" s="94">
        <v>2008529.0888269423</v>
      </c>
    </row>
    <row r="44" spans="1:88" x14ac:dyDescent="0.25">
      <c r="A44">
        <v>36</v>
      </c>
      <c r="B44" s="90" t="s">
        <v>5378</v>
      </c>
      <c r="C44" s="90" t="s">
        <v>5378</v>
      </c>
      <c r="D44" s="90" t="s">
        <v>5418</v>
      </c>
      <c r="E44" s="90" t="s">
        <v>5424</v>
      </c>
      <c r="F44" s="91" t="s">
        <v>5424</v>
      </c>
      <c r="G44" s="91"/>
      <c r="H44" s="91" t="s">
        <v>5425</v>
      </c>
      <c r="I44" s="90" t="s">
        <v>5340</v>
      </c>
      <c r="J44" s="90" t="s">
        <v>5421</v>
      </c>
      <c r="K44" s="91" t="s">
        <v>5365</v>
      </c>
      <c r="L44" s="91" t="s">
        <v>5365</v>
      </c>
      <c r="M44" s="91" t="s">
        <v>5342</v>
      </c>
      <c r="N44" s="92">
        <v>1128524.2344755298</v>
      </c>
      <c r="O44" s="93">
        <v>1831.9978565184565</v>
      </c>
      <c r="P44" s="93">
        <v>5405.3353146125392</v>
      </c>
      <c r="Q44" s="93">
        <v>0</v>
      </c>
      <c r="R44" s="93">
        <v>14457.275274125263</v>
      </c>
      <c r="S44" s="93">
        <v>16161.514053114417</v>
      </c>
      <c r="T44" s="93">
        <v>28564.036261158406</v>
      </c>
      <c r="U44" s="93">
        <v>5910.2994960176584</v>
      </c>
      <c r="V44" s="93">
        <v>3942.0091200756024</v>
      </c>
      <c r="W44" s="93">
        <v>9781.2187814701774</v>
      </c>
      <c r="X44" s="93">
        <v>11592.208886182856</v>
      </c>
      <c r="Y44" s="93">
        <v>59159.633427338595</v>
      </c>
      <c r="Z44" s="93">
        <v>25681.625699850432</v>
      </c>
      <c r="AA44" s="93">
        <v>1986.1577151292636</v>
      </c>
      <c r="AB44" s="93">
        <v>5851.6660597073724</v>
      </c>
      <c r="AC44" s="93">
        <v>0</v>
      </c>
      <c r="AD44" s="93">
        <v>15672.749455706433</v>
      </c>
      <c r="AE44" s="93">
        <v>17549.125047343423</v>
      </c>
      <c r="AF44" s="93">
        <v>31107.493190593545</v>
      </c>
      <c r="AG44" s="93">
        <v>5858.1881101355812</v>
      </c>
      <c r="AH44" s="93">
        <v>3903.267146661181</v>
      </c>
      <c r="AI44" s="93">
        <v>9717.2072619895516</v>
      </c>
      <c r="AJ44" s="93">
        <v>11569.397524434846</v>
      </c>
      <c r="AK44" s="93">
        <v>58552.670307019274</v>
      </c>
      <c r="AL44" s="93">
        <v>25402.608402863265</v>
      </c>
      <c r="AM44" s="93">
        <v>1989.4699616057012</v>
      </c>
      <c r="AN44" s="93">
        <v>5912.6596799303061</v>
      </c>
      <c r="AO44" s="93">
        <v>0</v>
      </c>
      <c r="AP44" s="93">
        <v>15782.508472829481</v>
      </c>
      <c r="AQ44" s="93">
        <v>17686.656865305886</v>
      </c>
      <c r="AR44" s="93">
        <v>31349.219168012078</v>
      </c>
      <c r="AS44" s="93">
        <v>5910.2176484694701</v>
      </c>
      <c r="AT44" s="93">
        <v>3935.1777651157217</v>
      </c>
      <c r="AU44" s="93">
        <v>9811.2262653788839</v>
      </c>
      <c r="AV44" s="93">
        <v>11663.831007033416</v>
      </c>
      <c r="AW44" s="93">
        <v>59059.516735598714</v>
      </c>
      <c r="AX44" s="93">
        <v>25626.613462292105</v>
      </c>
      <c r="AY44" s="93">
        <v>2005.2209213532926</v>
      </c>
      <c r="AZ44" s="93">
        <v>5957.0589840543425</v>
      </c>
      <c r="BA44" s="93">
        <v>0</v>
      </c>
      <c r="BB44" s="93">
        <v>15925.388554522231</v>
      </c>
      <c r="BC44" s="93">
        <v>17844.287685975545</v>
      </c>
      <c r="BD44" s="93">
        <v>31625.134201100551</v>
      </c>
      <c r="BE44" s="93">
        <v>5938.7152679169512</v>
      </c>
      <c r="BF44" s="93">
        <v>3954.7923449836744</v>
      </c>
      <c r="BG44" s="93">
        <v>9860.9379324184283</v>
      </c>
      <c r="BH44" s="93">
        <v>11727.959585266386</v>
      </c>
      <c r="BI44" s="93">
        <v>59343.075843950784</v>
      </c>
      <c r="BJ44" s="93">
        <v>25748.249107111846</v>
      </c>
      <c r="BK44" s="93">
        <v>1981.6741746738608</v>
      </c>
      <c r="BL44" s="93">
        <v>5891.2191622061455</v>
      </c>
      <c r="BM44" s="93">
        <v>0</v>
      </c>
      <c r="BN44" s="93">
        <v>15733.285577467626</v>
      </c>
      <c r="BO44" s="93">
        <v>17634.855722929391</v>
      </c>
      <c r="BP44" s="93">
        <v>31264.011841669802</v>
      </c>
      <c r="BQ44" s="93">
        <v>5954.1223013355639</v>
      </c>
      <c r="BR44" s="93">
        <v>3963.7109842237855</v>
      </c>
      <c r="BS44" s="93">
        <v>9874.1358655189379</v>
      </c>
      <c r="BT44" s="93">
        <v>11711.088969206232</v>
      </c>
      <c r="BU44" s="93">
        <v>59480.340895654059</v>
      </c>
      <c r="BV44" s="93">
        <v>25819.607020916181</v>
      </c>
      <c r="BW44" s="93">
        <v>2010.6603261719322</v>
      </c>
      <c r="BX44" s="93">
        <v>5956.8303381067517</v>
      </c>
      <c r="BY44" s="93">
        <v>0</v>
      </c>
      <c r="BZ44" s="93">
        <v>15912.458567072337</v>
      </c>
      <c r="CA44" s="93">
        <v>17799.184325599905</v>
      </c>
      <c r="CB44" s="93">
        <v>31526.286271161189</v>
      </c>
      <c r="CC44" s="93">
        <v>6003.5166113049572</v>
      </c>
      <c r="CD44" s="93">
        <v>3995.4369041663463</v>
      </c>
      <c r="CE44" s="93">
        <v>9946.0309697909579</v>
      </c>
      <c r="CF44" s="93">
        <v>11763.796703207385</v>
      </c>
      <c r="CG44" s="93">
        <v>59948.894119359007</v>
      </c>
      <c r="CH44" s="93">
        <v>26037.48497151339</v>
      </c>
      <c r="CJ44" s="94">
        <v>946037.08030506526</v>
      </c>
    </row>
    <row r="45" spans="1:88" x14ac:dyDescent="0.25">
      <c r="A45">
        <v>37</v>
      </c>
      <c r="B45" s="90" t="s">
        <v>5378</v>
      </c>
      <c r="C45" s="90" t="s">
        <v>5378</v>
      </c>
      <c r="D45" s="90" t="s">
        <v>5418</v>
      </c>
      <c r="E45" s="90" t="s">
        <v>5426</v>
      </c>
      <c r="F45" s="91" t="s">
        <v>5426</v>
      </c>
      <c r="G45" s="91"/>
      <c r="H45" s="91" t="s">
        <v>5427</v>
      </c>
      <c r="I45" s="90" t="s">
        <v>5340</v>
      </c>
      <c r="J45" s="90" t="s">
        <v>5382</v>
      </c>
      <c r="K45" s="91" t="s">
        <v>5365</v>
      </c>
      <c r="L45" s="91" t="s">
        <v>5365</v>
      </c>
      <c r="M45" s="91" t="s">
        <v>5342</v>
      </c>
      <c r="N45" s="92">
        <v>1530543.5734007091</v>
      </c>
      <c r="O45" s="93">
        <v>4019.8778019477759</v>
      </c>
      <c r="P45" s="93">
        <v>17709.820859367705</v>
      </c>
      <c r="Q45" s="93">
        <v>22846.301110993598</v>
      </c>
      <c r="R45" s="93">
        <v>21945.367525674163</v>
      </c>
      <c r="S45" s="93">
        <v>44098.784728670093</v>
      </c>
      <c r="T45" s="93">
        <v>28762.684192554065</v>
      </c>
      <c r="U45" s="93">
        <v>24252.102514106744</v>
      </c>
      <c r="V45" s="93">
        <v>11933.462767127348</v>
      </c>
      <c r="W45" s="93">
        <v>46502.270623120632</v>
      </c>
      <c r="X45" s="93">
        <v>38200.388624109102</v>
      </c>
      <c r="Y45" s="93">
        <v>13084.894681394579</v>
      </c>
      <c r="Z45" s="93">
        <v>3398.4387526094993</v>
      </c>
      <c r="AA45" s="93">
        <v>3244.3494902101042</v>
      </c>
      <c r="AB45" s="93">
        <v>14272.402066972654</v>
      </c>
      <c r="AC45" s="93">
        <v>18436.553551583973</v>
      </c>
      <c r="AD45" s="93">
        <v>17710.368956638642</v>
      </c>
      <c r="AE45" s="93">
        <v>35647.251925741271</v>
      </c>
      <c r="AF45" s="93">
        <v>23318.513486782249</v>
      </c>
      <c r="AG45" s="93">
        <v>24076.020081105067</v>
      </c>
      <c r="AH45" s="93">
        <v>11834.736998678716</v>
      </c>
      <c r="AI45" s="93">
        <v>46270.493274522225</v>
      </c>
      <c r="AJ45" s="93">
        <v>38185.088695747385</v>
      </c>
      <c r="AK45" s="93">
        <v>12970.984497012165</v>
      </c>
      <c r="AL45" s="93">
        <v>3366.7954061103796</v>
      </c>
      <c r="AM45" s="93">
        <v>3294.4672670069804</v>
      </c>
      <c r="AN45" s="93">
        <v>14619.560979048161</v>
      </c>
      <c r="AO45" s="93">
        <v>18837.809659104354</v>
      </c>
      <c r="AP45" s="93">
        <v>18079.747453913085</v>
      </c>
      <c r="AQ45" s="93">
        <v>36420.864304857256</v>
      </c>
      <c r="AR45" s="93">
        <v>23823.00191337099</v>
      </c>
      <c r="AS45" s="93">
        <v>24624.009443290499</v>
      </c>
      <c r="AT45" s="93">
        <v>12095.633004815907</v>
      </c>
      <c r="AU45" s="93">
        <v>47360.891155155019</v>
      </c>
      <c r="AV45" s="93">
        <v>39026.372858696457</v>
      </c>
      <c r="AW45" s="93">
        <v>13263.252391042704</v>
      </c>
      <c r="AX45" s="93">
        <v>3443.2102432749466</v>
      </c>
      <c r="AY45" s="93">
        <v>3345.6476995759976</v>
      </c>
      <c r="AZ45" s="93">
        <v>14840.670347889389</v>
      </c>
      <c r="BA45" s="93">
        <v>19155.215793324711</v>
      </c>
      <c r="BB45" s="93">
        <v>18381.31321498028</v>
      </c>
      <c r="BC45" s="93">
        <v>37023.194065702883</v>
      </c>
      <c r="BD45" s="93">
        <v>24214.321492447809</v>
      </c>
      <c r="BE45" s="93">
        <v>24929.752546397973</v>
      </c>
      <c r="BF45" s="93">
        <v>12247.800399917051</v>
      </c>
      <c r="BG45" s="93">
        <v>47960.639902698953</v>
      </c>
      <c r="BH45" s="93">
        <v>39537.536067236098</v>
      </c>
      <c r="BI45" s="93">
        <v>13427.660970512436</v>
      </c>
      <c r="BJ45" s="93">
        <v>3485.701514259938</v>
      </c>
      <c r="BK45" s="93">
        <v>3175.5577959775037</v>
      </c>
      <c r="BL45" s="93">
        <v>14096.022653793822</v>
      </c>
      <c r="BM45" s="93">
        <v>18170.720585275132</v>
      </c>
      <c r="BN45" s="93">
        <v>17441.174025773234</v>
      </c>
      <c r="BO45" s="93">
        <v>35141.182356677054</v>
      </c>
      <c r="BP45" s="93">
        <v>22990.818091105899</v>
      </c>
      <c r="BQ45" s="93">
        <v>24005.624408386822</v>
      </c>
      <c r="BR45" s="93">
        <v>11789.793190852224</v>
      </c>
      <c r="BS45" s="93">
        <v>46124.920854769931</v>
      </c>
      <c r="BT45" s="93">
        <v>37918.767461689655</v>
      </c>
      <c r="BU45" s="93">
        <v>12926.279882955258</v>
      </c>
      <c r="BV45" s="93">
        <v>3357.08171401652</v>
      </c>
      <c r="BW45" s="93">
        <v>3153.3457732315105</v>
      </c>
      <c r="BX45" s="93">
        <v>13949.278813985366</v>
      </c>
      <c r="BY45" s="93">
        <v>17978.408149913048</v>
      </c>
      <c r="BZ45" s="93">
        <v>17263.891193699801</v>
      </c>
      <c r="CA45" s="93">
        <v>34712.802221179649</v>
      </c>
      <c r="CB45" s="93">
        <v>22689.642234075087</v>
      </c>
      <c r="CC45" s="93">
        <v>23688.965038990267</v>
      </c>
      <c r="CD45" s="93">
        <v>11630.907401114377</v>
      </c>
      <c r="CE45" s="93">
        <v>45470.680843198134</v>
      </c>
      <c r="CF45" s="93">
        <v>37277.738472779456</v>
      </c>
      <c r="CG45" s="93">
        <v>12750.475963306368</v>
      </c>
      <c r="CH45" s="93">
        <v>3313.2669726623158</v>
      </c>
      <c r="CJ45" s="94">
        <v>1253789.1792190333</v>
      </c>
    </row>
    <row r="46" spans="1:88" x14ac:dyDescent="0.25">
      <c r="A46">
        <v>38</v>
      </c>
      <c r="B46" s="90" t="s">
        <v>5378</v>
      </c>
      <c r="C46" s="90" t="s">
        <v>5378</v>
      </c>
      <c r="D46" s="90" t="s">
        <v>5418</v>
      </c>
      <c r="E46" s="90" t="s">
        <v>5428</v>
      </c>
      <c r="F46" s="91" t="s">
        <v>5428</v>
      </c>
      <c r="G46" s="91"/>
      <c r="H46" s="91" t="s">
        <v>5429</v>
      </c>
      <c r="I46" s="90" t="s">
        <v>5340</v>
      </c>
      <c r="J46" s="90" t="s">
        <v>5421</v>
      </c>
      <c r="K46" s="91" t="s">
        <v>5365</v>
      </c>
      <c r="L46" s="91" t="s">
        <v>5365</v>
      </c>
      <c r="M46" s="91" t="s">
        <v>5342</v>
      </c>
      <c r="N46" s="92">
        <v>27683447.757871367</v>
      </c>
      <c r="O46" s="93">
        <v>422469.7365731849</v>
      </c>
      <c r="P46" s="93">
        <v>430557.66065916169</v>
      </c>
      <c r="Q46" s="93">
        <v>392577.94216338609</v>
      </c>
      <c r="R46" s="93">
        <v>373043.39051092893</v>
      </c>
      <c r="S46" s="93">
        <v>648136.14142914221</v>
      </c>
      <c r="T46" s="93">
        <v>667528.06937854399</v>
      </c>
      <c r="U46" s="93">
        <v>770070.00190996926</v>
      </c>
      <c r="V46" s="93">
        <v>327188.97822482185</v>
      </c>
      <c r="W46" s="93">
        <v>1621383.2080400332</v>
      </c>
      <c r="X46" s="93">
        <v>939018.49059895263</v>
      </c>
      <c r="Y46" s="93">
        <v>557895.96477077575</v>
      </c>
      <c r="Z46" s="93">
        <v>524898.89176426968</v>
      </c>
      <c r="AA46" s="93">
        <v>436789.07598943828</v>
      </c>
      <c r="AB46" s="93">
        <v>444503.93356691016</v>
      </c>
      <c r="AC46" s="93">
        <v>405836.51616585581</v>
      </c>
      <c r="AD46" s="93">
        <v>385660.78799489385</v>
      </c>
      <c r="AE46" s="93">
        <v>671161.53332452709</v>
      </c>
      <c r="AF46" s="93">
        <v>693269.93290626595</v>
      </c>
      <c r="AG46" s="93">
        <v>539249.89106670115</v>
      </c>
      <c r="AH46" s="93">
        <v>228883.95692081796</v>
      </c>
      <c r="AI46" s="93">
        <v>1137994.5961653185</v>
      </c>
      <c r="AJ46" s="93">
        <v>662101.73437187553</v>
      </c>
      <c r="AK46" s="93">
        <v>390104.07574169518</v>
      </c>
      <c r="AL46" s="93">
        <v>366806.89705464576</v>
      </c>
      <c r="AM46" s="93">
        <v>309650.33262110967</v>
      </c>
      <c r="AN46" s="93">
        <v>317874.05726260605</v>
      </c>
      <c r="AO46" s="93">
        <v>289496.9573635034</v>
      </c>
      <c r="AP46" s="93">
        <v>274860.57609201054</v>
      </c>
      <c r="AQ46" s="93">
        <v>478733.11240301153</v>
      </c>
      <c r="AR46" s="93">
        <v>494470.29488859564</v>
      </c>
      <c r="AS46" s="93">
        <v>307211.31819407281</v>
      </c>
      <c r="AT46" s="93">
        <v>130304.20075826575</v>
      </c>
      <c r="AU46" s="93">
        <v>648827.14265144488</v>
      </c>
      <c r="AV46" s="93">
        <v>376931.28488020977</v>
      </c>
      <c r="AW46" s="93">
        <v>222193.14449254025</v>
      </c>
      <c r="AX46" s="93">
        <v>208957.22034622295</v>
      </c>
      <c r="AY46" s="93">
        <v>175373.87824543091</v>
      </c>
      <c r="AZ46" s="93">
        <v>179958.60469289473</v>
      </c>
      <c r="BA46" s="93">
        <v>164171.96370580018</v>
      </c>
      <c r="BB46" s="93">
        <v>155845.7534347974</v>
      </c>
      <c r="BC46" s="93">
        <v>271403.50232543243</v>
      </c>
      <c r="BD46" s="93">
        <v>280294.36706587783</v>
      </c>
      <c r="BE46" s="93">
        <v>312962.48621963372</v>
      </c>
      <c r="BF46" s="93">
        <v>132765.05761419435</v>
      </c>
      <c r="BG46" s="93">
        <v>661134.75138205593</v>
      </c>
      <c r="BH46" s="93">
        <v>384246.10092462954</v>
      </c>
      <c r="BI46" s="93">
        <v>226348.10414139327</v>
      </c>
      <c r="BJ46" s="93">
        <v>212853.06519448073</v>
      </c>
      <c r="BK46" s="93">
        <v>175341.88782546585</v>
      </c>
      <c r="BL46" s="93">
        <v>180051.45936434725</v>
      </c>
      <c r="BM46" s="93">
        <v>164045.77594588505</v>
      </c>
      <c r="BN46" s="93">
        <v>155766.87629899953</v>
      </c>
      <c r="BO46" s="93">
        <v>271355.66443460062</v>
      </c>
      <c r="BP46" s="93">
        <v>280335.0812235818</v>
      </c>
      <c r="BQ46" s="93">
        <v>318176.80151327868</v>
      </c>
      <c r="BR46" s="93">
        <v>134931.41183694315</v>
      </c>
      <c r="BS46" s="93">
        <v>671308.02688748715</v>
      </c>
      <c r="BT46" s="93">
        <v>389076.74133156572</v>
      </c>
      <c r="BU46" s="93">
        <v>230054.76785831479</v>
      </c>
      <c r="BV46" s="93">
        <v>216437.65273726828</v>
      </c>
      <c r="BW46" s="93">
        <v>179319.25142897494</v>
      </c>
      <c r="BX46" s="93">
        <v>183502.28530945454</v>
      </c>
      <c r="BY46" s="93">
        <v>167160.55451852464</v>
      </c>
      <c r="BZ46" s="93">
        <v>158791.68277372065</v>
      </c>
      <c r="CA46" s="93">
        <v>276058.96892006125</v>
      </c>
      <c r="CB46" s="93">
        <v>284931.41664677986</v>
      </c>
      <c r="CC46" s="93">
        <v>323875.0375932561</v>
      </c>
      <c r="CD46" s="93">
        <v>137308.16402818152</v>
      </c>
      <c r="CE46" s="93">
        <v>682642.8530024034</v>
      </c>
      <c r="CF46" s="93">
        <v>394554.04413351632</v>
      </c>
      <c r="CG46" s="93">
        <v>234077.65856707777</v>
      </c>
      <c r="CH46" s="93">
        <v>220345.00949934576</v>
      </c>
      <c r="CJ46" s="94">
        <v>20008679.2818482</v>
      </c>
    </row>
    <row r="47" spans="1:88" x14ac:dyDescent="0.25">
      <c r="A47">
        <v>39</v>
      </c>
      <c r="B47" s="90" t="s">
        <v>5378</v>
      </c>
      <c r="C47" s="90" t="s">
        <v>5378</v>
      </c>
      <c r="D47" s="90" t="s">
        <v>5418</v>
      </c>
      <c r="E47" s="90" t="s">
        <v>5430</v>
      </c>
      <c r="F47" s="91" t="s">
        <v>5430</v>
      </c>
      <c r="G47" s="91"/>
      <c r="H47" s="91" t="s">
        <v>5431</v>
      </c>
      <c r="I47" s="90" t="s">
        <v>5340</v>
      </c>
      <c r="J47" s="90" t="s">
        <v>5382</v>
      </c>
      <c r="K47" s="91" t="s">
        <v>5365</v>
      </c>
      <c r="L47" s="91" t="s">
        <v>5365</v>
      </c>
      <c r="M47" s="91" t="s">
        <v>5342</v>
      </c>
      <c r="N47" s="92">
        <v>628857.74483093515</v>
      </c>
      <c r="O47" s="93">
        <v>6341.9087572876388</v>
      </c>
      <c r="P47" s="93">
        <v>12474.593695927708</v>
      </c>
      <c r="Q47" s="93">
        <v>0</v>
      </c>
      <c r="R47" s="93">
        <v>0</v>
      </c>
      <c r="S47" s="93">
        <v>6216.3371801255253</v>
      </c>
      <c r="T47" s="93">
        <v>0</v>
      </c>
      <c r="U47" s="93">
        <v>9652.3710269004714</v>
      </c>
      <c r="V47" s="93">
        <v>0</v>
      </c>
      <c r="W47" s="93">
        <v>28753.452360201634</v>
      </c>
      <c r="X47" s="93">
        <v>0</v>
      </c>
      <c r="Y47" s="93">
        <v>9661.620905012589</v>
      </c>
      <c r="Z47" s="93">
        <v>19357.752317677328</v>
      </c>
      <c r="AA47" s="93">
        <v>9742.1060951603304</v>
      </c>
      <c r="AB47" s="93">
        <v>19134.952930431522</v>
      </c>
      <c r="AC47" s="93">
        <v>0</v>
      </c>
      <c r="AD47" s="93">
        <v>0</v>
      </c>
      <c r="AE47" s="93">
        <v>9564.2756075741763</v>
      </c>
      <c r="AF47" s="93">
        <v>0</v>
      </c>
      <c r="AG47" s="93">
        <v>9578.1400204050387</v>
      </c>
      <c r="AH47" s="93">
        <v>0</v>
      </c>
      <c r="AI47" s="93">
        <v>28597.748317928541</v>
      </c>
      <c r="AJ47" s="93">
        <v>0</v>
      </c>
      <c r="AK47" s="93">
        <v>9573.3640543042111</v>
      </c>
      <c r="AL47" s="93">
        <v>19169.204034147155</v>
      </c>
      <c r="AM47" s="93">
        <v>9864.6039802713549</v>
      </c>
      <c r="AN47" s="93">
        <v>19544.919782069534</v>
      </c>
      <c r="AO47" s="93">
        <v>0</v>
      </c>
      <c r="AP47" s="93">
        <v>0</v>
      </c>
      <c r="AQ47" s="93">
        <v>9744.1847481590867</v>
      </c>
      <c r="AR47" s="93">
        <v>0</v>
      </c>
      <c r="AS47" s="93">
        <v>9768.4236948395301</v>
      </c>
      <c r="AT47" s="93">
        <v>0</v>
      </c>
      <c r="AU47" s="93">
        <v>29188.838294603414</v>
      </c>
      <c r="AV47" s="93">
        <v>0</v>
      </c>
      <c r="AW47" s="93">
        <v>9761.3728799851506</v>
      </c>
      <c r="AX47" s="93">
        <v>19548.80121065554</v>
      </c>
      <c r="AY47" s="93">
        <v>9957.6142680866324</v>
      </c>
      <c r="AZ47" s="93">
        <v>19721.217050212526</v>
      </c>
      <c r="BA47" s="93">
        <v>0</v>
      </c>
      <c r="BB47" s="93">
        <v>0</v>
      </c>
      <c r="BC47" s="93">
        <v>9845.7720916631115</v>
      </c>
      <c r="BD47" s="93">
        <v>0</v>
      </c>
      <c r="BE47" s="93">
        <v>9830.2445142393881</v>
      </c>
      <c r="BF47" s="93">
        <v>0</v>
      </c>
      <c r="BG47" s="93">
        <v>29380.727641610243</v>
      </c>
      <c r="BH47" s="93">
        <v>0</v>
      </c>
      <c r="BI47" s="93">
        <v>9822.9485579918601</v>
      </c>
      <c r="BJ47" s="93">
        <v>19671.044334390863</v>
      </c>
      <c r="BK47" s="93">
        <v>9804.2991018867069</v>
      </c>
      <c r="BL47" s="93">
        <v>19431.137395241793</v>
      </c>
      <c r="BM47" s="93">
        <v>0</v>
      </c>
      <c r="BN47" s="93">
        <v>0</v>
      </c>
      <c r="BO47" s="93">
        <v>9694.238579562736</v>
      </c>
      <c r="BP47" s="93">
        <v>0</v>
      </c>
      <c r="BQ47" s="93">
        <v>9819.3060994525276</v>
      </c>
      <c r="BR47" s="93">
        <v>0</v>
      </c>
      <c r="BS47" s="93">
        <v>29311.271036010832</v>
      </c>
      <c r="BT47" s="93">
        <v>0</v>
      </c>
      <c r="BU47" s="93">
        <v>9809.2656582348445</v>
      </c>
      <c r="BV47" s="93">
        <v>19652.625283397625</v>
      </c>
      <c r="BW47" s="93">
        <v>9888.7401471206958</v>
      </c>
      <c r="BX47" s="93">
        <v>19531.078603804504</v>
      </c>
      <c r="BY47" s="93">
        <v>0</v>
      </c>
      <c r="BZ47" s="93">
        <v>0</v>
      </c>
      <c r="CA47" s="93">
        <v>9726.5729259571981</v>
      </c>
      <c r="CB47" s="93">
        <v>0</v>
      </c>
      <c r="CC47" s="93">
        <v>9842.076085711562</v>
      </c>
      <c r="CD47" s="93">
        <v>0</v>
      </c>
      <c r="CE47" s="93">
        <v>29349.676166157387</v>
      </c>
      <c r="CF47" s="93">
        <v>0</v>
      </c>
      <c r="CG47" s="93">
        <v>9827.9327830284292</v>
      </c>
      <c r="CH47" s="93">
        <v>19700.984613506404</v>
      </c>
      <c r="CJ47" s="94">
        <v>536399.70858780236</v>
      </c>
    </row>
    <row r="48" spans="1:88" x14ac:dyDescent="0.25">
      <c r="A48">
        <v>40</v>
      </c>
      <c r="B48" s="90" t="s">
        <v>5378</v>
      </c>
      <c r="C48" s="90" t="s">
        <v>5378</v>
      </c>
      <c r="D48" s="90" t="s">
        <v>5432</v>
      </c>
      <c r="E48" s="90" t="s">
        <v>5433</v>
      </c>
      <c r="F48" s="91" t="s">
        <v>5433</v>
      </c>
      <c r="G48" s="91"/>
      <c r="H48" s="91" t="s">
        <v>5434</v>
      </c>
      <c r="I48" s="90" t="s">
        <v>5340</v>
      </c>
      <c r="J48" s="90" t="s">
        <v>5382</v>
      </c>
      <c r="K48" s="91" t="s">
        <v>5365</v>
      </c>
      <c r="L48" s="91" t="s">
        <v>5365</v>
      </c>
      <c r="M48" s="91" t="s">
        <v>5342</v>
      </c>
      <c r="N48" s="92">
        <v>4187.4195725405643</v>
      </c>
      <c r="O48" s="93">
        <v>0</v>
      </c>
      <c r="P48" s="93">
        <v>0</v>
      </c>
      <c r="Q48" s="93">
        <v>0</v>
      </c>
      <c r="R48" s="93">
        <v>0</v>
      </c>
      <c r="S48" s="93">
        <v>4187.4195725405643</v>
      </c>
      <c r="T48" s="93">
        <v>0</v>
      </c>
      <c r="U48" s="93">
        <v>0</v>
      </c>
      <c r="V48" s="93">
        <v>0</v>
      </c>
      <c r="W48" s="93">
        <v>0</v>
      </c>
      <c r="X48" s="93">
        <v>0</v>
      </c>
      <c r="Y48" s="93">
        <v>0</v>
      </c>
      <c r="Z48" s="93">
        <v>0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93">
        <v>0</v>
      </c>
      <c r="AG48" s="93">
        <v>0</v>
      </c>
      <c r="AH48" s="93">
        <v>0</v>
      </c>
      <c r="AI48" s="93">
        <v>0</v>
      </c>
      <c r="AJ48" s="93">
        <v>0</v>
      </c>
      <c r="AK48" s="93">
        <v>0</v>
      </c>
      <c r="AL48" s="93">
        <v>0</v>
      </c>
      <c r="AM48" s="93">
        <v>0</v>
      </c>
      <c r="AN48" s="93">
        <v>0</v>
      </c>
      <c r="AO48" s="93">
        <v>0</v>
      </c>
      <c r="AP48" s="93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  <c r="BW48" s="93">
        <v>0</v>
      </c>
      <c r="BX48" s="93">
        <v>0</v>
      </c>
      <c r="BY48" s="93">
        <v>0</v>
      </c>
      <c r="BZ48" s="93">
        <v>0</v>
      </c>
      <c r="CA48" s="93">
        <v>0</v>
      </c>
      <c r="CB48" s="93">
        <v>0</v>
      </c>
      <c r="CC48" s="93">
        <v>0</v>
      </c>
      <c r="CD48" s="93">
        <v>0</v>
      </c>
      <c r="CE48" s="93">
        <v>0</v>
      </c>
      <c r="CF48" s="93">
        <v>0</v>
      </c>
      <c r="CG48" s="93">
        <v>0</v>
      </c>
      <c r="CH48" s="93">
        <v>0</v>
      </c>
      <c r="CJ48" s="94">
        <v>0</v>
      </c>
    </row>
    <row r="49" spans="1:88" x14ac:dyDescent="0.25">
      <c r="A49">
        <v>41</v>
      </c>
      <c r="B49" s="90" t="s">
        <v>5378</v>
      </c>
      <c r="C49" s="90" t="s">
        <v>5378</v>
      </c>
      <c r="D49" s="90" t="s">
        <v>5432</v>
      </c>
      <c r="E49" s="90" t="s">
        <v>5435</v>
      </c>
      <c r="F49" s="91" t="s">
        <v>5435</v>
      </c>
      <c r="G49" s="91"/>
      <c r="H49" s="91" t="s">
        <v>5436</v>
      </c>
      <c r="I49" s="90" t="s">
        <v>5340</v>
      </c>
      <c r="J49" s="90" t="s">
        <v>5382</v>
      </c>
      <c r="K49" s="91" t="s">
        <v>5365</v>
      </c>
      <c r="L49" s="91" t="s">
        <v>5365</v>
      </c>
      <c r="M49" s="91" t="s">
        <v>5342</v>
      </c>
      <c r="N49" s="92">
        <v>3472207.8751139427</v>
      </c>
      <c r="O49" s="93">
        <v>5490.3506758431758</v>
      </c>
      <c r="P49" s="93">
        <v>11484.705079132917</v>
      </c>
      <c r="Q49" s="93">
        <v>44180.592704914197</v>
      </c>
      <c r="R49" s="93">
        <v>106384.81453065942</v>
      </c>
      <c r="S49" s="93">
        <v>18216.562701592113</v>
      </c>
      <c r="T49" s="93">
        <v>1093.063439965274</v>
      </c>
      <c r="U49" s="93">
        <v>5964.60619655345</v>
      </c>
      <c r="V49" s="93">
        <v>1644.5439857964855</v>
      </c>
      <c r="W49" s="93">
        <v>1399.0526032371038</v>
      </c>
      <c r="X49" s="93">
        <v>13172.578685976416</v>
      </c>
      <c r="Y49" s="93">
        <v>6040.8377006248193</v>
      </c>
      <c r="Z49" s="93">
        <v>70.641553143591665</v>
      </c>
      <c r="AA49" s="93">
        <v>11015.002375532025</v>
      </c>
      <c r="AB49" s="93">
        <v>23007.661624881981</v>
      </c>
      <c r="AC49" s="93">
        <v>88626.808710173427</v>
      </c>
      <c r="AD49" s="93">
        <v>213419.51171603688</v>
      </c>
      <c r="AE49" s="93">
        <v>36604.594300282064</v>
      </c>
      <c r="AF49" s="93">
        <v>2202.8582298592114</v>
      </c>
      <c r="AG49" s="93">
        <v>10166.141471544597</v>
      </c>
      <c r="AH49" s="93">
        <v>2800.1203292974214</v>
      </c>
      <c r="AI49" s="93">
        <v>2390.028535518491</v>
      </c>
      <c r="AJ49" s="93">
        <v>22606.633636597839</v>
      </c>
      <c r="AK49" s="93">
        <v>10281.084974235313</v>
      </c>
      <c r="AL49" s="93">
        <v>120.15354531268868</v>
      </c>
      <c r="AM49" s="93">
        <v>19038.068308238526</v>
      </c>
      <c r="AN49" s="93">
        <v>40113.491154870469</v>
      </c>
      <c r="AO49" s="93">
        <v>154133.30710298446</v>
      </c>
      <c r="AP49" s="93">
        <v>370834.04041118216</v>
      </c>
      <c r="AQ49" s="93">
        <v>63656.170812421435</v>
      </c>
      <c r="AR49" s="93">
        <v>3830.5654950476546</v>
      </c>
      <c r="AS49" s="93">
        <v>12710.918423105441</v>
      </c>
      <c r="AT49" s="93">
        <v>3498.5927770562298</v>
      </c>
      <c r="AU49" s="93">
        <v>2990.6496060436521</v>
      </c>
      <c r="AV49" s="93">
        <v>28245.352057574197</v>
      </c>
      <c r="AW49" s="93">
        <v>12851.764320792019</v>
      </c>
      <c r="AX49" s="93">
        <v>150.2208156998189</v>
      </c>
      <c r="AY49" s="93">
        <v>23799.826961479896</v>
      </c>
      <c r="AZ49" s="93">
        <v>50126.289341769334</v>
      </c>
      <c r="BA49" s="93">
        <v>192934.12491702105</v>
      </c>
      <c r="BB49" s="93">
        <v>464108.66512585513</v>
      </c>
      <c r="BC49" s="93">
        <v>79656.28617325089</v>
      </c>
      <c r="BD49" s="93">
        <v>4792.8586295322284</v>
      </c>
      <c r="BE49" s="93">
        <v>11148.894102154036</v>
      </c>
      <c r="BF49" s="93">
        <v>3069.1531073851834</v>
      </c>
      <c r="BG49" s="93">
        <v>2623.7732270377801</v>
      </c>
      <c r="BH49" s="93">
        <v>24791.001067515655</v>
      </c>
      <c r="BI49" s="93">
        <v>11272.201570555191</v>
      </c>
      <c r="BJ49" s="93">
        <v>131.75054776218019</v>
      </c>
      <c r="BK49" s="93">
        <v>20792.383504182111</v>
      </c>
      <c r="BL49" s="93">
        <v>43822.716034511002</v>
      </c>
      <c r="BM49" s="93">
        <v>168455.35226797132</v>
      </c>
      <c r="BN49" s="93">
        <v>405330.720146115</v>
      </c>
      <c r="BO49" s="93">
        <v>69591.020288983913</v>
      </c>
      <c r="BP49" s="93">
        <v>4188.5856789429108</v>
      </c>
      <c r="BQ49" s="93">
        <v>7489.4518202817299</v>
      </c>
      <c r="BR49" s="93">
        <v>2061.0562415880063</v>
      </c>
      <c r="BS49" s="93">
        <v>1760.3546146023284</v>
      </c>
      <c r="BT49" s="93">
        <v>16586.772081078307</v>
      </c>
      <c r="BU49" s="93">
        <v>7570.1613448502885</v>
      </c>
      <c r="BV49" s="93">
        <v>88.521211424548085</v>
      </c>
      <c r="BW49" s="93">
        <v>14002.47854625531</v>
      </c>
      <c r="BX49" s="93">
        <v>29410.575450689335</v>
      </c>
      <c r="BY49" s="93">
        <v>113035.00690143862</v>
      </c>
      <c r="BZ49" s="93">
        <v>272095.62606347288</v>
      </c>
      <c r="CA49" s="93">
        <v>46620.354716620721</v>
      </c>
      <c r="CB49" s="93">
        <v>2803.4298410300789</v>
      </c>
      <c r="CC49" s="93">
        <v>5827.3054670110614</v>
      </c>
      <c r="CD49" s="93">
        <v>1603.1786732033199</v>
      </c>
      <c r="CE49" s="93">
        <v>1368.2978957887499</v>
      </c>
      <c r="CF49" s="93">
        <v>12857.066638416334</v>
      </c>
      <c r="CG49" s="93">
        <v>5887.6590245936641</v>
      </c>
      <c r="CH49" s="93">
        <v>68.885297845408758</v>
      </c>
      <c r="CJ49" s="94">
        <v>3257065.5252565048</v>
      </c>
    </row>
    <row r="50" spans="1:88" x14ac:dyDescent="0.25">
      <c r="A50">
        <v>42</v>
      </c>
      <c r="B50" s="90" t="s">
        <v>5378</v>
      </c>
      <c r="C50" s="90" t="s">
        <v>5378</v>
      </c>
      <c r="D50" s="90" t="s">
        <v>5432</v>
      </c>
      <c r="E50" s="90" t="s">
        <v>5437</v>
      </c>
      <c r="F50" s="91" t="s">
        <v>5437</v>
      </c>
      <c r="G50" s="91"/>
      <c r="H50" s="91" t="s">
        <v>5438</v>
      </c>
      <c r="I50" s="90" t="s">
        <v>5340</v>
      </c>
      <c r="J50" s="90" t="s">
        <v>5382</v>
      </c>
      <c r="K50" s="91" t="s">
        <v>5365</v>
      </c>
      <c r="L50" s="91" t="s">
        <v>5365</v>
      </c>
      <c r="M50" s="91" t="s">
        <v>5342</v>
      </c>
      <c r="N50" s="92">
        <v>1502947.4039316187</v>
      </c>
      <c r="O50" s="93">
        <v>19530.993136462374</v>
      </c>
      <c r="P50" s="93">
        <v>24271.075818801197</v>
      </c>
      <c r="Q50" s="93">
        <v>43775.278433613836</v>
      </c>
      <c r="R50" s="93">
        <v>834.63637181552224</v>
      </c>
      <c r="S50" s="93">
        <v>21079.435247571721</v>
      </c>
      <c r="T50" s="93">
        <v>2885.8149610082678</v>
      </c>
      <c r="U50" s="93">
        <v>31142.996952033427</v>
      </c>
      <c r="V50" s="93">
        <v>18307.755826672626</v>
      </c>
      <c r="W50" s="93">
        <v>11906.854176907258</v>
      </c>
      <c r="X50" s="93">
        <v>39514.163626866924</v>
      </c>
      <c r="Y50" s="93">
        <v>9329.0984976347936</v>
      </c>
      <c r="Z50" s="93">
        <v>1994.5219256623016</v>
      </c>
      <c r="AA50" s="93">
        <v>16053.655499102792</v>
      </c>
      <c r="AB50" s="93">
        <v>19920.799393044337</v>
      </c>
      <c r="AC50" s="93">
        <v>35977.2191388641</v>
      </c>
      <c r="AD50" s="93">
        <v>685.98858413756568</v>
      </c>
      <c r="AE50" s="93">
        <v>17353.746012141404</v>
      </c>
      <c r="AF50" s="93">
        <v>2382.7296048365347</v>
      </c>
      <c r="AG50" s="93">
        <v>32877.358901533844</v>
      </c>
      <c r="AH50" s="93">
        <v>19307.607342650103</v>
      </c>
      <c r="AI50" s="93">
        <v>12598.772180943284</v>
      </c>
      <c r="AJ50" s="93">
        <v>42002.973302022365</v>
      </c>
      <c r="AK50" s="93">
        <v>9834.3034545503233</v>
      </c>
      <c r="AL50" s="93">
        <v>2101.2479908121627</v>
      </c>
      <c r="AM50" s="93">
        <v>17217.418908401618</v>
      </c>
      <c r="AN50" s="93">
        <v>21551.651870613437</v>
      </c>
      <c r="AO50" s="93">
        <v>38825.29805298736</v>
      </c>
      <c r="AP50" s="93">
        <v>739.63623816823099</v>
      </c>
      <c r="AQ50" s="93">
        <v>18726.385997863916</v>
      </c>
      <c r="AR50" s="93">
        <v>2571.0287123242128</v>
      </c>
      <c r="AS50" s="93">
        <v>35483.302647406068</v>
      </c>
      <c r="AT50" s="93">
        <v>20823.392681492074</v>
      </c>
      <c r="AU50" s="93">
        <v>13608.084573737657</v>
      </c>
      <c r="AV50" s="93">
        <v>45299.922684474121</v>
      </c>
      <c r="AW50" s="93">
        <v>10611.425750009897</v>
      </c>
      <c r="AX50" s="93">
        <v>2267.6559698639303</v>
      </c>
      <c r="AY50" s="93">
        <v>18462.584412443321</v>
      </c>
      <c r="AZ50" s="93">
        <v>23100.915295172123</v>
      </c>
      <c r="BA50" s="93">
        <v>41687.022833870666</v>
      </c>
      <c r="BB50" s="93">
        <v>794.02064418252655</v>
      </c>
      <c r="BC50" s="93">
        <v>20100.508485838098</v>
      </c>
      <c r="BD50" s="93">
        <v>2759.3842594990056</v>
      </c>
      <c r="BE50" s="93">
        <v>37916.881715149146</v>
      </c>
      <c r="BF50" s="93">
        <v>22255.141882422118</v>
      </c>
      <c r="BG50" s="93">
        <v>14544.924883023328</v>
      </c>
      <c r="BH50" s="93">
        <v>48439.343889962111</v>
      </c>
      <c r="BI50" s="93">
        <v>11338.965986343099</v>
      </c>
      <c r="BJ50" s="93">
        <v>2422.9988091133455</v>
      </c>
      <c r="BK50" s="93">
        <v>19189.104449475333</v>
      </c>
      <c r="BL50" s="93">
        <v>24026.72939791001</v>
      </c>
      <c r="BM50" s="93">
        <v>43302.042332801138</v>
      </c>
      <c r="BN50" s="93">
        <v>824.99890631772917</v>
      </c>
      <c r="BO50" s="93">
        <v>20891.610911854023</v>
      </c>
      <c r="BP50" s="93">
        <v>2868.9085338594014</v>
      </c>
      <c r="BQ50" s="93">
        <v>47014.083485926873</v>
      </c>
      <c r="BR50" s="93">
        <v>27585.367591768994</v>
      </c>
      <c r="BS50" s="93">
        <v>18012.022011271725</v>
      </c>
      <c r="BT50" s="93">
        <v>59819.55589545035</v>
      </c>
      <c r="BU50" s="93">
        <v>14055.521427763493</v>
      </c>
      <c r="BV50" s="93">
        <v>3004.8668969408723</v>
      </c>
      <c r="BW50" s="93">
        <v>23957.875837437336</v>
      </c>
      <c r="BX50" s="93">
        <v>29894.538443360198</v>
      </c>
      <c r="BY50" s="93">
        <v>53867.831776522107</v>
      </c>
      <c r="BZ50" s="93">
        <v>1026.7350242742382</v>
      </c>
      <c r="CA50" s="93">
        <v>25947.006619538737</v>
      </c>
      <c r="CB50" s="93">
        <v>3559.8520986592061</v>
      </c>
      <c r="CC50" s="93">
        <v>49138.472995500699</v>
      </c>
      <c r="CD50" s="93">
        <v>28823.504861497517</v>
      </c>
      <c r="CE50" s="93">
        <v>18806.972701647719</v>
      </c>
      <c r="CF50" s="93">
        <v>62287.246322888561</v>
      </c>
      <c r="CG50" s="93">
        <v>14684.541988375277</v>
      </c>
      <c r="CH50" s="93">
        <v>3141.0898565260159</v>
      </c>
      <c r="CJ50" s="94">
        <v>1278374.7789565686</v>
      </c>
    </row>
    <row r="51" spans="1:88" x14ac:dyDescent="0.25">
      <c r="A51">
        <v>43</v>
      </c>
      <c r="B51" s="90" t="s">
        <v>5412</v>
      </c>
      <c r="C51" s="90" t="s">
        <v>5378</v>
      </c>
      <c r="D51" s="90" t="s">
        <v>5439</v>
      </c>
      <c r="E51" s="90" t="s">
        <v>5440</v>
      </c>
      <c r="F51" s="91" t="s">
        <v>5440</v>
      </c>
      <c r="G51" s="91"/>
      <c r="H51" s="91" t="s">
        <v>5441</v>
      </c>
      <c r="I51" s="90" t="s">
        <v>5387</v>
      </c>
      <c r="J51" s="90" t="s">
        <v>5421</v>
      </c>
      <c r="K51" s="91" t="s">
        <v>5365</v>
      </c>
      <c r="L51" s="91" t="s">
        <v>5365</v>
      </c>
      <c r="M51" s="91" t="s">
        <v>5350</v>
      </c>
      <c r="N51" s="92">
        <v>5148633.9939651638</v>
      </c>
      <c r="O51" s="93">
        <v>11331.816723750408</v>
      </c>
      <c r="P51" s="93">
        <v>55724.473055160779</v>
      </c>
      <c r="Q51" s="93">
        <v>0</v>
      </c>
      <c r="R51" s="93">
        <v>11178.17858985754</v>
      </c>
      <c r="S51" s="93">
        <v>99966.992088216066</v>
      </c>
      <c r="T51" s="93">
        <v>11042.672029142523</v>
      </c>
      <c r="U51" s="93">
        <v>92189.326037668579</v>
      </c>
      <c r="V51" s="93">
        <v>107603.6057822812</v>
      </c>
      <c r="W51" s="93">
        <v>15256.823582261834</v>
      </c>
      <c r="X51" s="93">
        <v>60272.068289440605</v>
      </c>
      <c r="Y51" s="93">
        <v>153796.11862243447</v>
      </c>
      <c r="Z51" s="93">
        <v>107849.5544737232</v>
      </c>
      <c r="AA51" s="93">
        <v>15434.402711774892</v>
      </c>
      <c r="AB51" s="93">
        <v>75788.686377028745</v>
      </c>
      <c r="AC51" s="93">
        <v>0</v>
      </c>
      <c r="AD51" s="93">
        <v>15224.088503740806</v>
      </c>
      <c r="AE51" s="93">
        <v>136373.99545703534</v>
      </c>
      <c r="AF51" s="93">
        <v>15108.492316601119</v>
      </c>
      <c r="AG51" s="93">
        <v>94625.716914595876</v>
      </c>
      <c r="AH51" s="93">
        <v>110334.71936317682</v>
      </c>
      <c r="AI51" s="93">
        <v>15695.94021712285</v>
      </c>
      <c r="AJ51" s="93">
        <v>62292.44232959381</v>
      </c>
      <c r="AK51" s="93">
        <v>157630.8891902256</v>
      </c>
      <c r="AL51" s="93">
        <v>110471.15005143137</v>
      </c>
      <c r="AM51" s="93">
        <v>16003.294610873392</v>
      </c>
      <c r="AN51" s="93">
        <v>79269.048723064247</v>
      </c>
      <c r="AO51" s="93">
        <v>0</v>
      </c>
      <c r="AP51" s="93">
        <v>15869.310523884758</v>
      </c>
      <c r="AQ51" s="93">
        <v>142271.45217536745</v>
      </c>
      <c r="AR51" s="93">
        <v>15760.818203106357</v>
      </c>
      <c r="AS51" s="93">
        <v>99435.467629328545</v>
      </c>
      <c r="AT51" s="93">
        <v>115861.7944324368</v>
      </c>
      <c r="AU51" s="93">
        <v>16506.733418992466</v>
      </c>
      <c r="AV51" s="93">
        <v>65412.057531371211</v>
      </c>
      <c r="AW51" s="93">
        <v>165606.15908076891</v>
      </c>
      <c r="AX51" s="93">
        <v>116079.02628316321</v>
      </c>
      <c r="AY51" s="93">
        <v>16730.290245489537</v>
      </c>
      <c r="AZ51" s="93">
        <v>82836.530006436966</v>
      </c>
      <c r="BA51" s="93">
        <v>0</v>
      </c>
      <c r="BB51" s="93">
        <v>16608.916376252673</v>
      </c>
      <c r="BC51" s="93">
        <v>148881.40704661462</v>
      </c>
      <c r="BD51" s="93">
        <v>16491.252553605485</v>
      </c>
      <c r="BE51" s="93">
        <v>102680.76812508576</v>
      </c>
      <c r="BF51" s="93">
        <v>119662.5735562491</v>
      </c>
      <c r="BG51" s="93">
        <v>17049.624971996229</v>
      </c>
      <c r="BH51" s="93">
        <v>67592.391307304249</v>
      </c>
      <c r="BI51" s="93">
        <v>171007.59832351725</v>
      </c>
      <c r="BJ51" s="93">
        <v>119858.54449893977</v>
      </c>
      <c r="BK51" s="93">
        <v>17329.029679371764</v>
      </c>
      <c r="BL51" s="93">
        <v>85860.99657070321</v>
      </c>
      <c r="BM51" s="93">
        <v>0</v>
      </c>
      <c r="BN51" s="93">
        <v>17197.742205201237</v>
      </c>
      <c r="BO51" s="93">
        <v>154210.48632496624</v>
      </c>
      <c r="BP51" s="93">
        <v>17087.035422639892</v>
      </c>
      <c r="BQ51" s="93">
        <v>107767.04220548733</v>
      </c>
      <c r="BR51" s="93">
        <v>125547.54971272904</v>
      </c>
      <c r="BS51" s="93">
        <v>17871.759475337021</v>
      </c>
      <c r="BT51" s="93">
        <v>70655.217530749913</v>
      </c>
      <c r="BU51" s="93">
        <v>179428.08033634373</v>
      </c>
      <c r="BV51" s="93">
        <v>125817.92897241436</v>
      </c>
      <c r="BW51" s="93">
        <v>18367.402981195006</v>
      </c>
      <c r="BX51" s="93">
        <v>90692.845103712651</v>
      </c>
      <c r="BY51" s="93">
        <v>0</v>
      </c>
      <c r="BZ51" s="93">
        <v>18170.059303318296</v>
      </c>
      <c r="CA51" s="93">
        <v>162595.73384396153</v>
      </c>
      <c r="CB51" s="93">
        <v>17999.559550959464</v>
      </c>
      <c r="CC51" s="93">
        <v>113382.73790023103</v>
      </c>
      <c r="CD51" s="93">
        <v>132051.56379273965</v>
      </c>
      <c r="CE51" s="93">
        <v>18784.127630659852</v>
      </c>
      <c r="CF51" s="93">
        <v>74057.232600402189</v>
      </c>
      <c r="CG51" s="93">
        <v>188699.67358088537</v>
      </c>
      <c r="CH51" s="93">
        <v>132392.97691104084</v>
      </c>
      <c r="CJ51" s="94">
        <v>4422422.3646912258</v>
      </c>
    </row>
    <row r="52" spans="1:88" x14ac:dyDescent="0.25">
      <c r="A52">
        <v>44</v>
      </c>
      <c r="B52" s="90" t="s">
        <v>5412</v>
      </c>
      <c r="C52" s="90" t="s">
        <v>5378</v>
      </c>
      <c r="D52" s="90" t="s">
        <v>5439</v>
      </c>
      <c r="E52" s="90" t="s">
        <v>5442</v>
      </c>
      <c r="F52" s="91" t="s">
        <v>5442</v>
      </c>
      <c r="G52" s="91"/>
      <c r="H52" s="91" t="s">
        <v>5441</v>
      </c>
      <c r="I52" s="90" t="s">
        <v>5387</v>
      </c>
      <c r="J52" s="90" t="s">
        <v>5421</v>
      </c>
      <c r="K52" s="91" t="s">
        <v>5365</v>
      </c>
      <c r="L52" s="91" t="s">
        <v>5365</v>
      </c>
      <c r="M52" s="91" t="s">
        <v>5350</v>
      </c>
      <c r="N52" s="92">
        <v>3056688.7829893278</v>
      </c>
      <c r="O52" s="93">
        <v>0</v>
      </c>
      <c r="P52" s="93">
        <v>20384.460146829999</v>
      </c>
      <c r="Q52" s="93">
        <v>54467.23531598047</v>
      </c>
      <c r="R52" s="93">
        <v>20445.337881754625</v>
      </c>
      <c r="S52" s="93">
        <v>27087.947572222678</v>
      </c>
      <c r="T52" s="93">
        <v>13464.993957547078</v>
      </c>
      <c r="U52" s="93">
        <v>11048.961053505687</v>
      </c>
      <c r="V52" s="93">
        <v>44216.140251058598</v>
      </c>
      <c r="W52" s="93">
        <v>10971.251671266591</v>
      </c>
      <c r="X52" s="93">
        <v>54177.400228972416</v>
      </c>
      <c r="Y52" s="93">
        <v>66357.295712554056</v>
      </c>
      <c r="Z52" s="93">
        <v>22158.602362605965</v>
      </c>
      <c r="AA52" s="93">
        <v>0</v>
      </c>
      <c r="AB52" s="93">
        <v>32696.738324963946</v>
      </c>
      <c r="AC52" s="93">
        <v>87482.560992232786</v>
      </c>
      <c r="AD52" s="93">
        <v>32839.86448627639</v>
      </c>
      <c r="AE52" s="93">
        <v>43581.065908812845</v>
      </c>
      <c r="AF52" s="93">
        <v>21727.008052500216</v>
      </c>
      <c r="AG52" s="93">
        <v>12080.601480721325</v>
      </c>
      <c r="AH52" s="93">
        <v>48295.289244832406</v>
      </c>
      <c r="AI52" s="93">
        <v>12023.141582077045</v>
      </c>
      <c r="AJ52" s="93">
        <v>59645.268399168308</v>
      </c>
      <c r="AK52" s="93">
        <v>72447.466245134987</v>
      </c>
      <c r="AL52" s="93">
        <v>24177.503580635192</v>
      </c>
      <c r="AM52" s="93">
        <v>0</v>
      </c>
      <c r="AN52" s="93">
        <v>36424.943437045164</v>
      </c>
      <c r="AO52" s="93">
        <v>97214.119826879993</v>
      </c>
      <c r="AP52" s="93">
        <v>36460.557274810613</v>
      </c>
      <c r="AQ52" s="93">
        <v>48426.071122232912</v>
      </c>
      <c r="AR52" s="93">
        <v>24140.860391186718</v>
      </c>
      <c r="AS52" s="93">
        <v>13252.30590354748</v>
      </c>
      <c r="AT52" s="93">
        <v>52942.3949809939</v>
      </c>
      <c r="AU52" s="93">
        <v>13199.65315910748</v>
      </c>
      <c r="AV52" s="93">
        <v>65383.65662071616</v>
      </c>
      <c r="AW52" s="93">
        <v>79456.442606494253</v>
      </c>
      <c r="AX52" s="93">
        <v>26520.828926381135</v>
      </c>
      <c r="AY52" s="93">
        <v>0</v>
      </c>
      <c r="AZ52" s="93">
        <v>39724.782196786175</v>
      </c>
      <c r="BA52" s="93">
        <v>106201.20499144348</v>
      </c>
      <c r="BB52" s="93">
        <v>39824.554790018708</v>
      </c>
      <c r="BC52" s="93">
        <v>52886.682183244244</v>
      </c>
      <c r="BD52" s="93">
        <v>26361.615090720155</v>
      </c>
      <c r="BE52" s="93">
        <v>14371.219689685486</v>
      </c>
      <c r="BF52" s="93">
        <v>57421.701886154369</v>
      </c>
      <c r="BG52" s="93">
        <v>14317.612377080155</v>
      </c>
      <c r="BH52" s="93">
        <v>70951.828850153877</v>
      </c>
      <c r="BI52" s="93">
        <v>86163.320671969821</v>
      </c>
      <c r="BJ52" s="93">
        <v>28757.870594732278</v>
      </c>
      <c r="BK52" s="93">
        <v>0</v>
      </c>
      <c r="BL52" s="93">
        <v>43247.837670190056</v>
      </c>
      <c r="BM52" s="93">
        <v>115471.37798274058</v>
      </c>
      <c r="BN52" s="93">
        <v>43312.166926216407</v>
      </c>
      <c r="BO52" s="93">
        <v>57537.185174785438</v>
      </c>
      <c r="BP52" s="93">
        <v>28688.902751266411</v>
      </c>
      <c r="BQ52" s="93">
        <v>15839.180926317948</v>
      </c>
      <c r="BR52" s="93">
        <v>63265.682740179989</v>
      </c>
      <c r="BS52" s="93">
        <v>15760.330394615925</v>
      </c>
      <c r="BT52" s="93">
        <v>77884.719039888965</v>
      </c>
      <c r="BU52" s="93">
        <v>94937.910240171652</v>
      </c>
      <c r="BV52" s="93">
        <v>31700.965871531454</v>
      </c>
      <c r="BW52" s="93">
        <v>0</v>
      </c>
      <c r="BX52" s="93">
        <v>47993.03325568635</v>
      </c>
      <c r="BY52" s="93">
        <v>128118.56595840106</v>
      </c>
      <c r="BZ52" s="93">
        <v>48076.353730259725</v>
      </c>
      <c r="CA52" s="93">
        <v>63735.375790034981</v>
      </c>
      <c r="CB52" s="93">
        <v>31750.15107785094</v>
      </c>
      <c r="CC52" s="93">
        <v>17330.904064062379</v>
      </c>
      <c r="CD52" s="93">
        <v>69203.973101095427</v>
      </c>
      <c r="CE52" s="93">
        <v>17227.273917861872</v>
      </c>
      <c r="CF52" s="93">
        <v>84899.087190209742</v>
      </c>
      <c r="CG52" s="93">
        <v>103835.99480072812</v>
      </c>
      <c r="CH52" s="93">
        <v>34691.448362194082</v>
      </c>
      <c r="CJ52" s="94">
        <v>2711909.1568350298</v>
      </c>
    </row>
    <row r="53" spans="1:88" x14ac:dyDescent="0.25">
      <c r="A53">
        <v>45</v>
      </c>
      <c r="B53" s="90" t="s">
        <v>5378</v>
      </c>
      <c r="C53" s="90" t="s">
        <v>5378</v>
      </c>
      <c r="D53" s="90" t="s">
        <v>5439</v>
      </c>
      <c r="E53" s="90" t="s">
        <v>5443</v>
      </c>
      <c r="F53" s="91" t="s">
        <v>5443</v>
      </c>
      <c r="G53" s="91"/>
      <c r="H53" s="91" t="s">
        <v>5444</v>
      </c>
      <c r="I53" s="90" t="s">
        <v>5387</v>
      </c>
      <c r="J53" s="90" t="s">
        <v>5421</v>
      </c>
      <c r="K53" s="91" t="s">
        <v>5365</v>
      </c>
      <c r="L53" s="91" t="s">
        <v>5365</v>
      </c>
      <c r="M53" s="91" t="s">
        <v>5342</v>
      </c>
      <c r="N53" s="92">
        <v>24035699.538616266</v>
      </c>
      <c r="O53" s="93">
        <v>346563.76879391924</v>
      </c>
      <c r="P53" s="93">
        <v>484361.6447433799</v>
      </c>
      <c r="Q53" s="93">
        <v>377478.88269974932</v>
      </c>
      <c r="R53" s="93">
        <v>251900.53776574088</v>
      </c>
      <c r="S53" s="93">
        <v>429096.89519361954</v>
      </c>
      <c r="T53" s="93">
        <v>497693.78797287116</v>
      </c>
      <c r="U53" s="93">
        <v>288370.01255972672</v>
      </c>
      <c r="V53" s="93">
        <v>357193.49786939431</v>
      </c>
      <c r="W53" s="93">
        <v>163623.9160234489</v>
      </c>
      <c r="X53" s="93">
        <v>269331.72412924166</v>
      </c>
      <c r="Y53" s="93">
        <v>371116.74583299877</v>
      </c>
      <c r="Z53" s="93">
        <v>426857.99603514175</v>
      </c>
      <c r="AA53" s="93">
        <v>262745.03005764296</v>
      </c>
      <c r="AB53" s="93">
        <v>366681.68704516225</v>
      </c>
      <c r="AC53" s="93">
        <v>286149.55556362047</v>
      </c>
      <c r="AD53" s="93">
        <v>190963.52250088833</v>
      </c>
      <c r="AE53" s="93">
        <v>325830.23239903041</v>
      </c>
      <c r="AF53" s="93">
        <v>379027.08089838357</v>
      </c>
      <c r="AG53" s="93">
        <v>272331.3156191071</v>
      </c>
      <c r="AH53" s="93">
        <v>336982.89701826213</v>
      </c>
      <c r="AI53" s="93">
        <v>154877.71721806758</v>
      </c>
      <c r="AJ53" s="93">
        <v>256109.51872714289</v>
      </c>
      <c r="AK53" s="93">
        <v>349965.6718363234</v>
      </c>
      <c r="AL53" s="93">
        <v>402284.11687083711</v>
      </c>
      <c r="AM53" s="93">
        <v>251145.53824122855</v>
      </c>
      <c r="AN53" s="93">
        <v>353557.35150030442</v>
      </c>
      <c r="AO53" s="93">
        <v>275218.18891863467</v>
      </c>
      <c r="AP53" s="93">
        <v>183505.27786626096</v>
      </c>
      <c r="AQ53" s="93">
        <v>313363.89909355575</v>
      </c>
      <c r="AR53" s="93">
        <v>364501.44691637927</v>
      </c>
      <c r="AS53" s="93">
        <v>318394.54829064658</v>
      </c>
      <c r="AT53" s="93">
        <v>393705.80334343272</v>
      </c>
      <c r="AU53" s="93">
        <v>181216.87698406892</v>
      </c>
      <c r="AV53" s="93">
        <v>299215.48987645452</v>
      </c>
      <c r="AW53" s="93">
        <v>409068.9413914039</v>
      </c>
      <c r="AX53" s="93">
        <v>470298.58092109696</v>
      </c>
      <c r="AY53" s="93">
        <v>292959.02378479025</v>
      </c>
      <c r="AZ53" s="93">
        <v>412254.55362984323</v>
      </c>
      <c r="BA53" s="93">
        <v>321454.99564216548</v>
      </c>
      <c r="BB53" s="93">
        <v>214298.50317311389</v>
      </c>
      <c r="BC53" s="93">
        <v>365897.12769913604</v>
      </c>
      <c r="BD53" s="93">
        <v>425560.66363732313</v>
      </c>
      <c r="BE53" s="93">
        <v>314234.71113204485</v>
      </c>
      <c r="BF53" s="93">
        <v>388624.92409401003</v>
      </c>
      <c r="BG53" s="93">
        <v>178892.88995885031</v>
      </c>
      <c r="BH53" s="93">
        <v>295504.99009151582</v>
      </c>
      <c r="BI53" s="93">
        <v>403716.19855769537</v>
      </c>
      <c r="BJ53" s="93">
        <v>464119.33013031457</v>
      </c>
      <c r="BK53" s="93">
        <v>290048.56493744557</v>
      </c>
      <c r="BL53" s="93">
        <v>408444.03633715276</v>
      </c>
      <c r="BM53" s="93">
        <v>318074.83306110196</v>
      </c>
      <c r="BN53" s="93">
        <v>212100.81867510331</v>
      </c>
      <c r="BO53" s="93">
        <v>362264.27983883797</v>
      </c>
      <c r="BP53" s="93">
        <v>421470.93015225447</v>
      </c>
      <c r="BQ53" s="93">
        <v>320212.91059243446</v>
      </c>
      <c r="BR53" s="93">
        <v>395884.39183124405</v>
      </c>
      <c r="BS53" s="93">
        <v>182067.90187068004</v>
      </c>
      <c r="BT53" s="93">
        <v>299915.61150317459</v>
      </c>
      <c r="BU53" s="93">
        <v>411281.3395869513</v>
      </c>
      <c r="BV53" s="93">
        <v>473032.53952758812</v>
      </c>
      <c r="BW53" s="93">
        <v>297629.17853297724</v>
      </c>
      <c r="BX53" s="93">
        <v>417677.36106712517</v>
      </c>
      <c r="BY53" s="93">
        <v>325208.28746889427</v>
      </c>
      <c r="BZ53" s="93">
        <v>216949.43859970011</v>
      </c>
      <c r="CA53" s="93">
        <v>369787.33176791092</v>
      </c>
      <c r="CB53" s="93">
        <v>429827.36318415712</v>
      </c>
      <c r="CC53" s="93">
        <v>330170.85149828024</v>
      </c>
      <c r="CD53" s="93">
        <v>408077.45507829846</v>
      </c>
      <c r="CE53" s="93">
        <v>187540.91130847664</v>
      </c>
      <c r="CF53" s="93">
        <v>308078.3850233581</v>
      </c>
      <c r="CG53" s="93">
        <v>423895.35594253102</v>
      </c>
      <c r="CH53" s="93">
        <v>487811.85098261648</v>
      </c>
      <c r="CJ53" s="94">
        <v>19772110.128997035</v>
      </c>
    </row>
    <row r="54" spans="1:88" x14ac:dyDescent="0.25">
      <c r="A54">
        <v>46</v>
      </c>
      <c r="B54" s="90" t="s">
        <v>5378</v>
      </c>
      <c r="C54" s="90" t="s">
        <v>5378</v>
      </c>
      <c r="D54" s="90" t="s">
        <v>5439</v>
      </c>
      <c r="E54" s="90" t="s">
        <v>5445</v>
      </c>
      <c r="F54" s="91" t="s">
        <v>5445</v>
      </c>
      <c r="G54" s="91"/>
      <c r="H54" s="91" t="s">
        <v>5446</v>
      </c>
      <c r="I54" s="90" t="s">
        <v>5387</v>
      </c>
      <c r="J54" s="90" t="s">
        <v>5421</v>
      </c>
      <c r="K54" s="91" t="s">
        <v>5365</v>
      </c>
      <c r="L54" s="91" t="s">
        <v>5365</v>
      </c>
      <c r="M54" s="91" t="s">
        <v>5342</v>
      </c>
      <c r="N54" s="92">
        <v>8788895.9011871889</v>
      </c>
      <c r="O54" s="93">
        <v>157238.31739530378</v>
      </c>
      <c r="P54" s="93">
        <v>133556.71613201586</v>
      </c>
      <c r="Q54" s="93">
        <v>197213.91183731842</v>
      </c>
      <c r="R54" s="93">
        <v>126905.28658260914</v>
      </c>
      <c r="S54" s="93">
        <v>238193.11147677564</v>
      </c>
      <c r="T54" s="93">
        <v>90542.752132858644</v>
      </c>
      <c r="U54" s="93">
        <v>117913.0449727677</v>
      </c>
      <c r="V54" s="93">
        <v>249041.85426538836</v>
      </c>
      <c r="W54" s="93">
        <v>84560.479442066411</v>
      </c>
      <c r="X54" s="93">
        <v>211997.140685836</v>
      </c>
      <c r="Y54" s="93">
        <v>163925.05719113356</v>
      </c>
      <c r="Z54" s="93">
        <v>177355.24618081341</v>
      </c>
      <c r="AA54" s="93">
        <v>144944.22429548274</v>
      </c>
      <c r="AB54" s="93">
        <v>122935.23682491509</v>
      </c>
      <c r="AC54" s="93">
        <v>181772.90038888552</v>
      </c>
      <c r="AD54" s="93">
        <v>116974.77299657956</v>
      </c>
      <c r="AE54" s="93">
        <v>219915.77237366184</v>
      </c>
      <c r="AF54" s="93">
        <v>83840.312096588197</v>
      </c>
      <c r="AG54" s="93">
        <v>73567.269719916687</v>
      </c>
      <c r="AH54" s="93">
        <v>155221.52725400325</v>
      </c>
      <c r="AI54" s="93">
        <v>52879.201575960033</v>
      </c>
      <c r="AJ54" s="93">
        <v>133181.37926396471</v>
      </c>
      <c r="AK54" s="93">
        <v>102125.81490676207</v>
      </c>
      <c r="AL54" s="93">
        <v>110425.35402165064</v>
      </c>
      <c r="AM54" s="93">
        <v>91582.500534579784</v>
      </c>
      <c r="AN54" s="93">
        <v>78355.170321865589</v>
      </c>
      <c r="AO54" s="93">
        <v>115566.99465378841</v>
      </c>
      <c r="AP54" s="93">
        <v>74303.792232577922</v>
      </c>
      <c r="AQ54" s="93">
        <v>139808.82570160658</v>
      </c>
      <c r="AR54" s="93">
        <v>53296.971018417767</v>
      </c>
      <c r="AS54" s="93">
        <v>85918.937663567282</v>
      </c>
      <c r="AT54" s="93">
        <v>181155.7529382536</v>
      </c>
      <c r="AU54" s="93">
        <v>61806.025003241724</v>
      </c>
      <c r="AV54" s="93">
        <v>155431.15777052194</v>
      </c>
      <c r="AW54" s="93">
        <v>119245.72453869107</v>
      </c>
      <c r="AX54" s="93">
        <v>128957.26207364578</v>
      </c>
      <c r="AY54" s="93">
        <v>106839.39919630403</v>
      </c>
      <c r="AZ54" s="93">
        <v>91371.504446078528</v>
      </c>
      <c r="BA54" s="93">
        <v>134993.9774341929</v>
      </c>
      <c r="BB54" s="93">
        <v>86779.887845911755</v>
      </c>
      <c r="BC54" s="93">
        <v>163260.887523318</v>
      </c>
      <c r="BD54" s="93">
        <v>62230.354634918498</v>
      </c>
      <c r="BE54" s="93">
        <v>79322.113522140746</v>
      </c>
      <c r="BF54" s="93">
        <v>167273.75621010113</v>
      </c>
      <c r="BG54" s="93">
        <v>57074.497522860649</v>
      </c>
      <c r="BH54" s="93">
        <v>143593.79506631274</v>
      </c>
      <c r="BI54" s="93">
        <v>110087.83480955147</v>
      </c>
      <c r="BJ54" s="93">
        <v>119047.04986214294</v>
      </c>
      <c r="BK54" s="93">
        <v>98827.977771861784</v>
      </c>
      <c r="BL54" s="93">
        <v>84578.991822945172</v>
      </c>
      <c r="BM54" s="93">
        <v>124798.1514444247</v>
      </c>
      <c r="BN54" s="93">
        <v>80246.652018235807</v>
      </c>
      <c r="BO54" s="93">
        <v>151019.59348555136</v>
      </c>
      <c r="BP54" s="93">
        <v>57582.836552679968</v>
      </c>
      <c r="BQ54" s="93">
        <v>83656.010419383034</v>
      </c>
      <c r="BR54" s="93">
        <v>176353.35603548001</v>
      </c>
      <c r="BS54" s="93">
        <v>60117.45601652941</v>
      </c>
      <c r="BT54" s="93">
        <v>150830.13420124137</v>
      </c>
      <c r="BU54" s="93">
        <v>116070.09783137831</v>
      </c>
      <c r="BV54" s="93">
        <v>125573.55444656634</v>
      </c>
      <c r="BW54" s="93">
        <v>104737.40933936331</v>
      </c>
      <c r="BX54" s="93">
        <v>89328.083204884388</v>
      </c>
      <c r="BY54" s="93">
        <v>131782.45170889536</v>
      </c>
      <c r="BZ54" s="93">
        <v>84773.524984279909</v>
      </c>
      <c r="CA54" s="93">
        <v>159212.42096474109</v>
      </c>
      <c r="CB54" s="93">
        <v>60650.812403201431</v>
      </c>
      <c r="CC54" s="93">
        <v>93448.852413475921</v>
      </c>
      <c r="CD54" s="93">
        <v>196940.43056788555</v>
      </c>
      <c r="CE54" s="93">
        <v>67087.276368395833</v>
      </c>
      <c r="CF54" s="93">
        <v>167852.26482329614</v>
      </c>
      <c r="CG54" s="93">
        <v>129603.56130554077</v>
      </c>
      <c r="CH54" s="93">
        <v>140293.14451910756</v>
      </c>
      <c r="CJ54" s="94">
        <v>6840452.9828923037</v>
      </c>
    </row>
    <row r="55" spans="1:88" x14ac:dyDescent="0.25">
      <c r="A55">
        <v>47</v>
      </c>
      <c r="B55" s="90" t="s">
        <v>5378</v>
      </c>
      <c r="C55" s="90" t="s">
        <v>5378</v>
      </c>
      <c r="D55" s="90" t="s">
        <v>5439</v>
      </c>
      <c r="E55" s="90" t="s">
        <v>5447</v>
      </c>
      <c r="F55" s="91" t="s">
        <v>5447</v>
      </c>
      <c r="G55" s="91"/>
      <c r="H55" s="91" t="s">
        <v>5448</v>
      </c>
      <c r="I55" s="90" t="s">
        <v>5387</v>
      </c>
      <c r="J55" s="90" t="s">
        <v>5421</v>
      </c>
      <c r="K55" s="91" t="s">
        <v>5365</v>
      </c>
      <c r="L55" s="91" t="s">
        <v>5365</v>
      </c>
      <c r="M55" s="91" t="s">
        <v>5449</v>
      </c>
      <c r="N55" s="92">
        <v>2577475.4374480667</v>
      </c>
      <c r="O55" s="93">
        <v>143395.8448032309</v>
      </c>
      <c r="P55" s="93">
        <v>0</v>
      </c>
      <c r="Q55" s="93">
        <v>70656.216898868937</v>
      </c>
      <c r="R55" s="93">
        <v>0</v>
      </c>
      <c r="S55" s="93">
        <v>35139.14168591224</v>
      </c>
      <c r="T55" s="93">
        <v>69868.465185511377</v>
      </c>
      <c r="U55" s="93">
        <v>11699.272942117019</v>
      </c>
      <c r="V55" s="93">
        <v>0</v>
      </c>
      <c r="W55" s="93">
        <v>92935.918370771498</v>
      </c>
      <c r="X55" s="93">
        <v>22946.454042281312</v>
      </c>
      <c r="Y55" s="93">
        <v>58552.421843290344</v>
      </c>
      <c r="Z55" s="93">
        <v>23462.797615139807</v>
      </c>
      <c r="AA55" s="93">
        <v>47168.268379733992</v>
      </c>
      <c r="AB55" s="93">
        <v>0</v>
      </c>
      <c r="AC55" s="93">
        <v>23238.7524297661</v>
      </c>
      <c r="AD55" s="93">
        <v>0</v>
      </c>
      <c r="AE55" s="93">
        <v>11576.817022653724</v>
      </c>
      <c r="AF55" s="93">
        <v>23086.135359773689</v>
      </c>
      <c r="AG55" s="93">
        <v>12773.70499966408</v>
      </c>
      <c r="AH55" s="93">
        <v>0</v>
      </c>
      <c r="AI55" s="93">
        <v>101703.58751340944</v>
      </c>
      <c r="AJ55" s="93">
        <v>25226.924814053833</v>
      </c>
      <c r="AK55" s="93">
        <v>63836.678114723531</v>
      </c>
      <c r="AL55" s="93">
        <v>25564.645838223092</v>
      </c>
      <c r="AM55" s="93">
        <v>52110.071169118259</v>
      </c>
      <c r="AN55" s="93">
        <v>0</v>
      </c>
      <c r="AO55" s="93">
        <v>25833.166462570054</v>
      </c>
      <c r="AP55" s="93">
        <v>0</v>
      </c>
      <c r="AQ55" s="93">
        <v>12868.488226367661</v>
      </c>
      <c r="AR55" s="93">
        <v>25660.258659781783</v>
      </c>
      <c r="AS55" s="93">
        <v>14573.167378475182</v>
      </c>
      <c r="AT55" s="93">
        <v>0</v>
      </c>
      <c r="AU55" s="93">
        <v>116122.1337482099</v>
      </c>
      <c r="AV55" s="93">
        <v>28760.186451638718</v>
      </c>
      <c r="AW55" s="93">
        <v>72813.242580214166</v>
      </c>
      <c r="AX55" s="93">
        <v>29164.168241588774</v>
      </c>
      <c r="AY55" s="93">
        <v>59329.250680750578</v>
      </c>
      <c r="AZ55" s="93">
        <v>0</v>
      </c>
      <c r="BA55" s="93">
        <v>29450.079634266294</v>
      </c>
      <c r="BB55" s="93">
        <v>0</v>
      </c>
      <c r="BC55" s="93">
        <v>14665.718736564</v>
      </c>
      <c r="BD55" s="93">
        <v>29240.785498512432</v>
      </c>
      <c r="BE55" s="93">
        <v>15840.087309695689</v>
      </c>
      <c r="BF55" s="93">
        <v>0</v>
      </c>
      <c r="BG55" s="93">
        <v>126248.00678934944</v>
      </c>
      <c r="BH55" s="93">
        <v>31281.496992928431</v>
      </c>
      <c r="BI55" s="93">
        <v>79141.654397230319</v>
      </c>
      <c r="BJ55" s="93">
        <v>31697.183043442899</v>
      </c>
      <c r="BK55" s="93">
        <v>64406.439704456556</v>
      </c>
      <c r="BL55" s="93">
        <v>0</v>
      </c>
      <c r="BM55" s="93">
        <v>31951.56905533998</v>
      </c>
      <c r="BN55" s="93">
        <v>0</v>
      </c>
      <c r="BO55" s="93">
        <v>15920.8574235325</v>
      </c>
      <c r="BP55" s="93">
        <v>31753.512373119411</v>
      </c>
      <c r="BQ55" s="93">
        <v>16618.123288777268</v>
      </c>
      <c r="BR55" s="93">
        <v>0</v>
      </c>
      <c r="BS55" s="93">
        <v>132283.16024064829</v>
      </c>
      <c r="BT55" s="93">
        <v>32685.97964345702</v>
      </c>
      <c r="BU55" s="93">
        <v>83005.654589993996</v>
      </c>
      <c r="BV55" s="93">
        <v>33259.962221348032</v>
      </c>
      <c r="BW55" s="93">
        <v>68158.513269794305</v>
      </c>
      <c r="BX55" s="93">
        <v>0</v>
      </c>
      <c r="BY55" s="93">
        <v>33690.737504529454</v>
      </c>
      <c r="BZ55" s="93">
        <v>0</v>
      </c>
      <c r="CA55" s="93">
        <v>16760.192400153825</v>
      </c>
      <c r="CB55" s="93">
        <v>33396.75238139485</v>
      </c>
      <c r="CC55" s="93">
        <v>18203.374958973029</v>
      </c>
      <c r="CD55" s="93">
        <v>0</v>
      </c>
      <c r="CE55" s="93">
        <v>144756.22298229593</v>
      </c>
      <c r="CF55" s="93">
        <v>35669.227919911995</v>
      </c>
      <c r="CG55" s="93">
        <v>90886.081332359026</v>
      </c>
      <c r="CH55" s="93">
        <v>36437.882298151955</v>
      </c>
      <c r="CJ55" s="94">
        <v>2048818.9040609438</v>
      </c>
    </row>
    <row r="56" spans="1:88" x14ac:dyDescent="0.25">
      <c r="A56">
        <v>48</v>
      </c>
      <c r="B56" s="90" t="s">
        <v>5378</v>
      </c>
      <c r="C56" s="90" t="s">
        <v>5378</v>
      </c>
      <c r="D56" s="90" t="s">
        <v>5450</v>
      </c>
      <c r="E56" s="90" t="s">
        <v>5451</v>
      </c>
      <c r="F56" s="91" t="s">
        <v>5451</v>
      </c>
      <c r="G56" s="91"/>
      <c r="H56" s="91" t="s">
        <v>5452</v>
      </c>
      <c r="I56" s="90" t="s">
        <v>5340</v>
      </c>
      <c r="J56" s="90" t="s">
        <v>5421</v>
      </c>
      <c r="K56" s="91" t="s">
        <v>5365</v>
      </c>
      <c r="L56" s="91" t="s">
        <v>5365</v>
      </c>
      <c r="M56" s="91" t="s">
        <v>5342</v>
      </c>
      <c r="N56" s="92">
        <v>4028784.227457012</v>
      </c>
      <c r="O56" s="93">
        <v>27503.734257343236</v>
      </c>
      <c r="P56" s="93">
        <v>0</v>
      </c>
      <c r="Q56" s="93">
        <v>9427.5234962707455</v>
      </c>
      <c r="R56" s="93">
        <v>90829.318247601681</v>
      </c>
      <c r="S56" s="93">
        <v>49229.756890993282</v>
      </c>
      <c r="T56" s="93">
        <v>34959.057360492196</v>
      </c>
      <c r="U56" s="93">
        <v>53928.448337440059</v>
      </c>
      <c r="V56" s="93">
        <v>46424.858449507912</v>
      </c>
      <c r="W56" s="93">
        <v>53549.159607474823</v>
      </c>
      <c r="X56" s="93">
        <v>34437.7060260285</v>
      </c>
      <c r="Y56" s="93">
        <v>79087.164324048063</v>
      </c>
      <c r="Z56" s="93">
        <v>42758.189910309004</v>
      </c>
      <c r="AA56" s="93">
        <v>29547.298566457088</v>
      </c>
      <c r="AB56" s="93">
        <v>0</v>
      </c>
      <c r="AC56" s="93">
        <v>10126.813307054943</v>
      </c>
      <c r="AD56" s="93">
        <v>97571.311409708505</v>
      </c>
      <c r="AE56" s="93">
        <v>52971.035465136731</v>
      </c>
      <c r="AF56" s="93">
        <v>37726.151093373534</v>
      </c>
      <c r="AG56" s="93">
        <v>60600.437875630094</v>
      </c>
      <c r="AH56" s="93">
        <v>52115.301297527229</v>
      </c>
      <c r="AI56" s="93">
        <v>60312.199328593211</v>
      </c>
      <c r="AJ56" s="93">
        <v>38965.726058053238</v>
      </c>
      <c r="AK56" s="93">
        <v>88742.41617590384</v>
      </c>
      <c r="AL56" s="93">
        <v>47948.952771068383</v>
      </c>
      <c r="AM56" s="93">
        <v>33318.175400873275</v>
      </c>
      <c r="AN56" s="93">
        <v>0</v>
      </c>
      <c r="AO56" s="93">
        <v>11490.246162792822</v>
      </c>
      <c r="AP56" s="93">
        <v>110609.58356015211</v>
      </c>
      <c r="AQ56" s="93">
        <v>60099.176212917839</v>
      </c>
      <c r="AR56" s="93">
        <v>42800.021586933944</v>
      </c>
      <c r="AS56" s="93">
        <v>68085.112743189748</v>
      </c>
      <c r="AT56" s="93">
        <v>58511.006619834094</v>
      </c>
      <c r="AU56" s="93">
        <v>67814.603741395607</v>
      </c>
      <c r="AV56" s="93">
        <v>43747.12180219929</v>
      </c>
      <c r="AW56" s="93">
        <v>99680.605951335761</v>
      </c>
      <c r="AX56" s="93">
        <v>53867.679648019257</v>
      </c>
      <c r="AY56" s="93">
        <v>37320.817786995343</v>
      </c>
      <c r="AZ56" s="93">
        <v>0</v>
      </c>
      <c r="BA56" s="93">
        <v>12887.269434119924</v>
      </c>
      <c r="BB56" s="93">
        <v>124037.17426116714</v>
      </c>
      <c r="BC56" s="93">
        <v>67385.597834638873</v>
      </c>
      <c r="BD56" s="93">
        <v>47983.810977480374</v>
      </c>
      <c r="BE56" s="93">
        <v>75502.958419154747</v>
      </c>
      <c r="BF56" s="93">
        <v>64896.26131532072</v>
      </c>
      <c r="BG56" s="93">
        <v>75221.318392629852</v>
      </c>
      <c r="BH56" s="93">
        <v>48546.006103699707</v>
      </c>
      <c r="BI56" s="93">
        <v>110538.51145500001</v>
      </c>
      <c r="BJ56" s="93">
        <v>59732.065324120027</v>
      </c>
      <c r="BK56" s="93">
        <v>38564.068988437408</v>
      </c>
      <c r="BL56" s="93">
        <v>0</v>
      </c>
      <c r="BM56" s="93">
        <v>13308.769247224354</v>
      </c>
      <c r="BN56" s="93">
        <v>128127.67021348362</v>
      </c>
      <c r="BO56" s="93">
        <v>69630.811609221375</v>
      </c>
      <c r="BP56" s="93">
        <v>49598.52302919628</v>
      </c>
      <c r="BQ56" s="93">
        <v>78402.587110294495</v>
      </c>
      <c r="BR56" s="93">
        <v>67365.75016554445</v>
      </c>
      <c r="BS56" s="93">
        <v>78012.283741123101</v>
      </c>
      <c r="BT56" s="93">
        <v>50207.604749780701</v>
      </c>
      <c r="BU56" s="93">
        <v>114751.45089117506</v>
      </c>
      <c r="BV56" s="93">
        <v>62036.978069363598</v>
      </c>
      <c r="BW56" s="93">
        <v>41792.702544973501</v>
      </c>
      <c r="BX56" s="93">
        <v>0</v>
      </c>
      <c r="BY56" s="93">
        <v>14370.868382358503</v>
      </c>
      <c r="BZ56" s="93">
        <v>138411.42353219708</v>
      </c>
      <c r="CA56" s="93">
        <v>75065.571053140695</v>
      </c>
      <c r="CB56" s="93">
        <v>53420.506096822333</v>
      </c>
      <c r="CC56" s="93">
        <v>84046.819223873419</v>
      </c>
      <c r="CD56" s="93">
        <v>72194.542680763814</v>
      </c>
      <c r="CE56" s="93">
        <v>83544.26124238185</v>
      </c>
      <c r="CF56" s="93">
        <v>53619.48719431911</v>
      </c>
      <c r="CG56" s="93">
        <v>122961.41022664665</v>
      </c>
      <c r="CH56" s="93">
        <v>66512.452474704551</v>
      </c>
      <c r="CJ56" s="94">
        <v>3506649.3105495027</v>
      </c>
    </row>
    <row r="57" spans="1:88" x14ac:dyDescent="0.25">
      <c r="A57">
        <v>49</v>
      </c>
      <c r="B57" s="90" t="s">
        <v>5378</v>
      </c>
      <c r="C57" s="90" t="s">
        <v>5378</v>
      </c>
      <c r="D57" s="90" t="s">
        <v>5450</v>
      </c>
      <c r="E57" s="90" t="s">
        <v>5453</v>
      </c>
      <c r="F57" s="91" t="s">
        <v>5453</v>
      </c>
      <c r="G57" s="91"/>
      <c r="H57" s="91" t="s">
        <v>5454</v>
      </c>
      <c r="I57" s="90" t="s">
        <v>5340</v>
      </c>
      <c r="J57" s="90" t="s">
        <v>5421</v>
      </c>
      <c r="K57" s="91" t="s">
        <v>5365</v>
      </c>
      <c r="L57" s="91" t="s">
        <v>5365</v>
      </c>
      <c r="M57" s="91" t="s">
        <v>5342</v>
      </c>
      <c r="N57" s="92">
        <v>5284659.9830827871</v>
      </c>
      <c r="O57" s="93">
        <v>37676.045300535858</v>
      </c>
      <c r="P57" s="93">
        <v>0</v>
      </c>
      <c r="Q57" s="93">
        <v>18033.914102436793</v>
      </c>
      <c r="R57" s="93">
        <v>124238.05105297052</v>
      </c>
      <c r="S57" s="93">
        <v>77025.530785127456</v>
      </c>
      <c r="T57" s="93">
        <v>48253.601091415861</v>
      </c>
      <c r="U57" s="93">
        <v>56992.466301723063</v>
      </c>
      <c r="V57" s="93">
        <v>60439.757261118801</v>
      </c>
      <c r="W57" s="93">
        <v>55459.795212574158</v>
      </c>
      <c r="X57" s="93">
        <v>74894.334049369674</v>
      </c>
      <c r="Y57" s="93">
        <v>104966.6313342521</v>
      </c>
      <c r="Z57" s="93">
        <v>49148.110731973684</v>
      </c>
      <c r="AA57" s="93">
        <v>40865.419982689687</v>
      </c>
      <c r="AB57" s="93">
        <v>0</v>
      </c>
      <c r="AC57" s="93">
        <v>19558.23750541448</v>
      </c>
      <c r="AD57" s="93">
        <v>134745.80596662275</v>
      </c>
      <c r="AE57" s="93">
        <v>83677.753065663186</v>
      </c>
      <c r="AF57" s="93">
        <v>52574.730409040756</v>
      </c>
      <c r="AG57" s="93">
        <v>62920.753989538731</v>
      </c>
      <c r="AH57" s="93">
        <v>66658.57199605777</v>
      </c>
      <c r="AI57" s="93">
        <v>61369.049560738342</v>
      </c>
      <c r="AJ57" s="93">
        <v>83256.116938680731</v>
      </c>
      <c r="AK57" s="93">
        <v>115716.45863842386</v>
      </c>
      <c r="AL57" s="93">
        <v>54148.355579943105</v>
      </c>
      <c r="AM57" s="93">
        <v>45272.869892200775</v>
      </c>
      <c r="AN57" s="93">
        <v>0</v>
      </c>
      <c r="AO57" s="93">
        <v>21802.428682990438</v>
      </c>
      <c r="AP57" s="93">
        <v>150073.66925239796</v>
      </c>
      <c r="AQ57" s="93">
        <v>93273.590740506537</v>
      </c>
      <c r="AR57" s="93">
        <v>58599.940120680687</v>
      </c>
      <c r="AS57" s="93">
        <v>69667.780108844483</v>
      </c>
      <c r="AT57" s="93">
        <v>73754.747067134624</v>
      </c>
      <c r="AU57" s="93">
        <v>68003.163350193732</v>
      </c>
      <c r="AV57" s="93">
        <v>92118.004047373179</v>
      </c>
      <c r="AW57" s="93">
        <v>128096.18922338545</v>
      </c>
      <c r="AX57" s="93">
        <v>59950.950068599428</v>
      </c>
      <c r="AY57" s="93">
        <v>49976.935524868808</v>
      </c>
      <c r="AZ57" s="93">
        <v>0</v>
      </c>
      <c r="BA57" s="93">
        <v>24098.949160907607</v>
      </c>
      <c r="BB57" s="93">
        <v>165853.73764114777</v>
      </c>
      <c r="BC57" s="93">
        <v>103066.82985130911</v>
      </c>
      <c r="BD57" s="93">
        <v>64745.498239776185</v>
      </c>
      <c r="BE57" s="93">
        <v>76173.436614073566</v>
      </c>
      <c r="BF57" s="93">
        <v>80655.103935936611</v>
      </c>
      <c r="BG57" s="93">
        <v>74371.509668041108</v>
      </c>
      <c r="BH57" s="93">
        <v>100787.87981428503</v>
      </c>
      <c r="BI57" s="93">
        <v>140055.09799897854</v>
      </c>
      <c r="BJ57" s="93">
        <v>65544.325985399497</v>
      </c>
      <c r="BK57" s="93">
        <v>50916.798815004346</v>
      </c>
      <c r="BL57" s="93">
        <v>0</v>
      </c>
      <c r="BM57" s="93">
        <v>24537.757009530189</v>
      </c>
      <c r="BN57" s="93">
        <v>168918.06498432774</v>
      </c>
      <c r="BO57" s="93">
        <v>105005.74461184051</v>
      </c>
      <c r="BP57" s="93">
        <v>65984.716164745376</v>
      </c>
      <c r="BQ57" s="93">
        <v>78289.987749700827</v>
      </c>
      <c r="BR57" s="93">
        <v>82868.137606531614</v>
      </c>
      <c r="BS57" s="93">
        <v>76342.24002366417</v>
      </c>
      <c r="BT57" s="93">
        <v>103171.69297287209</v>
      </c>
      <c r="BU57" s="93">
        <v>143906.27973168404</v>
      </c>
      <c r="BV57" s="93">
        <v>67377.432188630104</v>
      </c>
      <c r="BW57" s="93">
        <v>54615.378392322928</v>
      </c>
      <c r="BX57" s="93">
        <v>0</v>
      </c>
      <c r="BY57" s="93">
        <v>26225.044205684975</v>
      </c>
      <c r="BZ57" s="93">
        <v>180609.81781923899</v>
      </c>
      <c r="CA57" s="93">
        <v>112044.01040927831</v>
      </c>
      <c r="CB57" s="93">
        <v>70342.671450153401</v>
      </c>
      <c r="CC57" s="93">
        <v>83049.947808539786</v>
      </c>
      <c r="CD57" s="93">
        <v>87881.011759707908</v>
      </c>
      <c r="CE57" s="93">
        <v>80902.283607584148</v>
      </c>
      <c r="CF57" s="93">
        <v>109032.49759692399</v>
      </c>
      <c r="CG57" s="93">
        <v>152592.30954550148</v>
      </c>
      <c r="CH57" s="93">
        <v>71484.030783979804</v>
      </c>
      <c r="CJ57" s="94">
        <v>4577531.7458592914</v>
      </c>
    </row>
    <row r="58" spans="1:88" x14ac:dyDescent="0.25">
      <c r="A58">
        <v>50</v>
      </c>
      <c r="B58" s="90" t="s">
        <v>5378</v>
      </c>
      <c r="C58" s="90" t="s">
        <v>5378</v>
      </c>
      <c r="D58" s="90" t="s">
        <v>5450</v>
      </c>
      <c r="E58" s="90" t="s">
        <v>5455</v>
      </c>
      <c r="F58" s="91" t="s">
        <v>5455</v>
      </c>
      <c r="G58" s="91"/>
      <c r="H58" s="91" t="s">
        <v>5456</v>
      </c>
      <c r="I58" s="90" t="s">
        <v>5340</v>
      </c>
      <c r="J58" s="90" t="s">
        <v>5421</v>
      </c>
      <c r="K58" s="91" t="s">
        <v>5365</v>
      </c>
      <c r="L58" s="91" t="s">
        <v>5365</v>
      </c>
      <c r="M58" s="91" t="s">
        <v>5449</v>
      </c>
      <c r="N58" s="92">
        <v>393630.01639457635</v>
      </c>
      <c r="O58" s="93">
        <v>5802.6974002149518</v>
      </c>
      <c r="P58" s="93">
        <v>0</v>
      </c>
      <c r="Q58" s="93">
        <v>0</v>
      </c>
      <c r="R58" s="93">
        <v>11448.047462073207</v>
      </c>
      <c r="S58" s="93">
        <v>1137.5604719170146</v>
      </c>
      <c r="T58" s="93">
        <v>4523.7077751624474</v>
      </c>
      <c r="U58" s="93">
        <v>2682.7491369953709</v>
      </c>
      <c r="V58" s="93">
        <v>5367.9622692740286</v>
      </c>
      <c r="W58" s="93">
        <v>2663.8808671979682</v>
      </c>
      <c r="X58" s="93">
        <v>9208.2016674290408</v>
      </c>
      <c r="Y58" s="93">
        <v>6713.3000463467897</v>
      </c>
      <c r="Z58" s="93">
        <v>0</v>
      </c>
      <c r="AA58" s="93">
        <v>6870.0602845041331</v>
      </c>
      <c r="AB58" s="93">
        <v>0</v>
      </c>
      <c r="AC58" s="93">
        <v>0</v>
      </c>
      <c r="AD58" s="93">
        <v>13552.89320234381</v>
      </c>
      <c r="AE58" s="93">
        <v>1348.9311111955351</v>
      </c>
      <c r="AF58" s="93">
        <v>5379.9945465375667</v>
      </c>
      <c r="AG58" s="93">
        <v>3001.7755291425133</v>
      </c>
      <c r="AH58" s="93">
        <v>6000.1820960383602</v>
      </c>
      <c r="AI58" s="93">
        <v>2987.4979521582145</v>
      </c>
      <c r="AJ58" s="93">
        <v>10374.416801749267</v>
      </c>
      <c r="AK58" s="93">
        <v>7500.6968703114844</v>
      </c>
      <c r="AL58" s="93">
        <v>0</v>
      </c>
      <c r="AM58" s="93">
        <v>7713.7274360253041</v>
      </c>
      <c r="AN58" s="93">
        <v>0</v>
      </c>
      <c r="AO58" s="93">
        <v>0</v>
      </c>
      <c r="AP58" s="93">
        <v>15298.291877439071</v>
      </c>
      <c r="AQ58" s="93">
        <v>1523.9128784875213</v>
      </c>
      <c r="AR58" s="93">
        <v>6077.4813558655615</v>
      </c>
      <c r="AS58" s="93">
        <v>3360.7698384033351</v>
      </c>
      <c r="AT58" s="93">
        <v>6713.0658437838902</v>
      </c>
      <c r="AU58" s="93">
        <v>3347.4171617664447</v>
      </c>
      <c r="AV58" s="93">
        <v>11606.855130443491</v>
      </c>
      <c r="AW58" s="93">
        <v>8395.8601155356027</v>
      </c>
      <c r="AX58" s="93">
        <v>0</v>
      </c>
      <c r="AY58" s="93">
        <v>8610.3021093926072</v>
      </c>
      <c r="AZ58" s="93">
        <v>0</v>
      </c>
      <c r="BA58" s="93">
        <v>0</v>
      </c>
      <c r="BB58" s="93">
        <v>17095.673250226959</v>
      </c>
      <c r="BC58" s="93">
        <v>1702.7185413506777</v>
      </c>
      <c r="BD58" s="93">
        <v>6789.824423380458</v>
      </c>
      <c r="BE58" s="93">
        <v>3708.9994820038251</v>
      </c>
      <c r="BF58" s="93">
        <v>7409.8464552866881</v>
      </c>
      <c r="BG58" s="93">
        <v>3695.164226612987</v>
      </c>
      <c r="BH58" s="93">
        <v>12818.13315044676</v>
      </c>
      <c r="BI58" s="93">
        <v>9265.6167047949002</v>
      </c>
      <c r="BJ58" s="93">
        <v>0</v>
      </c>
      <c r="BK58" s="93">
        <v>8854.3418069805211</v>
      </c>
      <c r="BL58" s="93">
        <v>0</v>
      </c>
      <c r="BM58" s="93">
        <v>0</v>
      </c>
      <c r="BN58" s="93">
        <v>17574.519821435995</v>
      </c>
      <c r="BO58" s="93">
        <v>1750.9890518404834</v>
      </c>
      <c r="BP58" s="93">
        <v>6984.5550454627519</v>
      </c>
      <c r="BQ58" s="93">
        <v>3842.6107048343024</v>
      </c>
      <c r="BR58" s="93">
        <v>7674.1780675707023</v>
      </c>
      <c r="BS58" s="93">
        <v>3823.4814393369702</v>
      </c>
      <c r="BT58" s="93">
        <v>13226.470457186877</v>
      </c>
      <c r="BU58" s="93">
        <v>9596.7038920902796</v>
      </c>
      <c r="BV58" s="93">
        <v>0</v>
      </c>
      <c r="BW58" s="93">
        <v>9573.6396956965073</v>
      </c>
      <c r="BX58" s="93">
        <v>0</v>
      </c>
      <c r="BY58" s="93">
        <v>0</v>
      </c>
      <c r="BZ58" s="93">
        <v>18941.55653877748</v>
      </c>
      <c r="CA58" s="93">
        <v>1883.3279726567387</v>
      </c>
      <c r="CB58" s="93">
        <v>7505.5269598449295</v>
      </c>
      <c r="CC58" s="93">
        <v>4104.4369339986397</v>
      </c>
      <c r="CD58" s="93">
        <v>8194.7064655611721</v>
      </c>
      <c r="CE58" s="93">
        <v>4079.8944520848968</v>
      </c>
      <c r="CF58" s="93">
        <v>14074.514721605972</v>
      </c>
      <c r="CG58" s="93">
        <v>10246.346895773251</v>
      </c>
      <c r="CH58" s="93">
        <v>0</v>
      </c>
      <c r="CJ58" s="94">
        <v>344081.90929796547</v>
      </c>
    </row>
    <row r="59" spans="1:88" x14ac:dyDescent="0.25">
      <c r="A59">
        <v>51</v>
      </c>
      <c r="B59" s="90" t="s">
        <v>5378</v>
      </c>
      <c r="C59" s="90" t="s">
        <v>5378</v>
      </c>
      <c r="D59" s="90" t="s">
        <v>5457</v>
      </c>
      <c r="E59" s="90" t="s">
        <v>5458</v>
      </c>
      <c r="F59" s="91" t="s">
        <v>5458</v>
      </c>
      <c r="G59" s="91"/>
      <c r="H59" s="91" t="s">
        <v>5459</v>
      </c>
      <c r="I59" s="90" t="s">
        <v>5387</v>
      </c>
      <c r="J59" s="90" t="s">
        <v>5382</v>
      </c>
      <c r="K59" s="91" t="s">
        <v>5365</v>
      </c>
      <c r="L59" s="91" t="s">
        <v>5365</v>
      </c>
      <c r="M59" s="91" t="s">
        <v>5342</v>
      </c>
      <c r="N59" s="92">
        <v>6749202.2265218953</v>
      </c>
      <c r="O59" s="93">
        <v>224942.95973503534</v>
      </c>
      <c r="P59" s="93">
        <v>331848.6753963629</v>
      </c>
      <c r="Q59" s="93">
        <v>0</v>
      </c>
      <c r="R59" s="93">
        <v>137573.75674203783</v>
      </c>
      <c r="S59" s="93">
        <v>0</v>
      </c>
      <c r="T59" s="93">
        <v>299212.46942010568</v>
      </c>
      <c r="U59" s="93">
        <v>6795.3116039089409</v>
      </c>
      <c r="V59" s="93">
        <v>18541.178759193837</v>
      </c>
      <c r="W59" s="93">
        <v>353324.62725562358</v>
      </c>
      <c r="X59" s="93">
        <v>0</v>
      </c>
      <c r="Y59" s="93">
        <v>0</v>
      </c>
      <c r="Z59" s="93">
        <v>19203.010120907533</v>
      </c>
      <c r="AA59" s="93">
        <v>124314.96361292238</v>
      </c>
      <c r="AB59" s="93">
        <v>183129.8813146241</v>
      </c>
      <c r="AC59" s="93">
        <v>0</v>
      </c>
      <c r="AD59" s="93">
        <v>76025.024557764729</v>
      </c>
      <c r="AE59" s="93">
        <v>0</v>
      </c>
      <c r="AF59" s="93">
        <v>166106.77983164162</v>
      </c>
      <c r="AG59" s="93">
        <v>7043.2128874673081</v>
      </c>
      <c r="AH59" s="93">
        <v>19197.983200738352</v>
      </c>
      <c r="AI59" s="93">
        <v>367054.04733777168</v>
      </c>
      <c r="AJ59" s="93">
        <v>0</v>
      </c>
      <c r="AK59" s="93">
        <v>0</v>
      </c>
      <c r="AL59" s="93">
        <v>19862.445882229567</v>
      </c>
      <c r="AM59" s="93">
        <v>131107.76676894395</v>
      </c>
      <c r="AN59" s="93">
        <v>194824.65713500322</v>
      </c>
      <c r="AO59" s="93">
        <v>0</v>
      </c>
      <c r="AP59" s="93">
        <v>80606.259298143326</v>
      </c>
      <c r="AQ59" s="93">
        <v>0</v>
      </c>
      <c r="AR59" s="93">
        <v>176250.52951729504</v>
      </c>
      <c r="AS59" s="93">
        <v>7475.9799171691457</v>
      </c>
      <c r="AT59" s="93">
        <v>20363.331716420755</v>
      </c>
      <c r="AU59" s="93">
        <v>389914.14616647462</v>
      </c>
      <c r="AV59" s="93">
        <v>0</v>
      </c>
      <c r="AW59" s="93">
        <v>0</v>
      </c>
      <c r="AX59" s="93">
        <v>21081.561758464512</v>
      </c>
      <c r="AY59" s="93">
        <v>138307.32268760339</v>
      </c>
      <c r="AZ59" s="93">
        <v>205439.9269434734</v>
      </c>
      <c r="BA59" s="93">
        <v>0</v>
      </c>
      <c r="BB59" s="93">
        <v>85128.442380961234</v>
      </c>
      <c r="BC59" s="93">
        <v>0</v>
      </c>
      <c r="BD59" s="93">
        <v>186092.12413869755</v>
      </c>
      <c r="BE59" s="93">
        <v>7847.0680481114068</v>
      </c>
      <c r="BF59" s="93">
        <v>21377.574504740242</v>
      </c>
      <c r="BG59" s="93">
        <v>409368.28085066774</v>
      </c>
      <c r="BH59" s="93">
        <v>0</v>
      </c>
      <c r="BI59" s="93">
        <v>0</v>
      </c>
      <c r="BJ59" s="93">
        <v>22126.337293309331</v>
      </c>
      <c r="BK59" s="93">
        <v>143270.28365745035</v>
      </c>
      <c r="BL59" s="93">
        <v>212960.49856338967</v>
      </c>
      <c r="BM59" s="93">
        <v>0</v>
      </c>
      <c r="BN59" s="93">
        <v>88154.604080500503</v>
      </c>
      <c r="BO59" s="93">
        <v>0</v>
      </c>
      <c r="BP59" s="93">
        <v>192832.95048975429</v>
      </c>
      <c r="BQ59" s="93">
        <v>8236.6519318015853</v>
      </c>
      <c r="BR59" s="93">
        <v>22431.316928401808</v>
      </c>
      <c r="BS59" s="93">
        <v>429153.94588579191</v>
      </c>
      <c r="BT59" s="93">
        <v>0</v>
      </c>
      <c r="BU59" s="93">
        <v>0</v>
      </c>
      <c r="BV59" s="93">
        <v>23228.945856744125</v>
      </c>
      <c r="BW59" s="93">
        <v>151419.00477443315</v>
      </c>
      <c r="BX59" s="93">
        <v>224298.78126743031</v>
      </c>
      <c r="BY59" s="93">
        <v>0</v>
      </c>
      <c r="BZ59" s="93">
        <v>92871.116592530554</v>
      </c>
      <c r="CA59" s="93">
        <v>0</v>
      </c>
      <c r="CB59" s="93">
        <v>202547.62832021818</v>
      </c>
      <c r="CC59" s="93">
        <v>8641.0140754888889</v>
      </c>
      <c r="CD59" s="93">
        <v>23525.729611886254</v>
      </c>
      <c r="CE59" s="93">
        <v>449769.3449449648</v>
      </c>
      <c r="CF59" s="93">
        <v>0</v>
      </c>
      <c r="CG59" s="93">
        <v>0</v>
      </c>
      <c r="CH59" s="93">
        <v>24372.772757295221</v>
      </c>
      <c r="CJ59" s="94">
        <v>5357760.2374887206</v>
      </c>
    </row>
    <row r="60" spans="1:88" x14ac:dyDescent="0.25">
      <c r="A60">
        <v>52</v>
      </c>
      <c r="B60" s="90" t="s">
        <v>5378</v>
      </c>
      <c r="C60" s="90" t="s">
        <v>5378</v>
      </c>
      <c r="D60" s="90" t="s">
        <v>5457</v>
      </c>
      <c r="E60" s="90" t="s">
        <v>5460</v>
      </c>
      <c r="F60" s="91" t="s">
        <v>5460</v>
      </c>
      <c r="G60" s="91"/>
      <c r="H60" s="91" t="s">
        <v>5461</v>
      </c>
      <c r="I60" s="90" t="s">
        <v>5387</v>
      </c>
      <c r="J60" s="90" t="s">
        <v>5382</v>
      </c>
      <c r="K60" s="91" t="s">
        <v>5365</v>
      </c>
      <c r="L60" s="91" t="s">
        <v>5365</v>
      </c>
      <c r="M60" s="91" t="s">
        <v>5342</v>
      </c>
      <c r="N60" s="92">
        <v>1830234.5851240009</v>
      </c>
      <c r="O60" s="93">
        <v>3900.4396688118277</v>
      </c>
      <c r="P60" s="93">
        <v>2429.5303862891706</v>
      </c>
      <c r="Q60" s="93">
        <v>31006.409988947216</v>
      </c>
      <c r="R60" s="93">
        <v>99010.467796377416</v>
      </c>
      <c r="S60" s="93">
        <v>6372.0164438425381</v>
      </c>
      <c r="T60" s="93">
        <v>36235.392922112667</v>
      </c>
      <c r="U60" s="93">
        <v>18590.176947199543</v>
      </c>
      <c r="V60" s="93">
        <v>4385.0626752887238</v>
      </c>
      <c r="W60" s="93">
        <v>7053.6028754864155</v>
      </c>
      <c r="X60" s="93">
        <v>14673.723140038304</v>
      </c>
      <c r="Y60" s="93">
        <v>17549.000523943363</v>
      </c>
      <c r="Z60" s="93">
        <v>5304.4136281130741</v>
      </c>
      <c r="AA60" s="93">
        <v>4558.1597449699566</v>
      </c>
      <c r="AB60" s="93">
        <v>2835.0872919248718</v>
      </c>
      <c r="AC60" s="93">
        <v>36230.683290456858</v>
      </c>
      <c r="AD60" s="93">
        <v>115698.32175411138</v>
      </c>
      <c r="AE60" s="93">
        <v>7458.2599899180668</v>
      </c>
      <c r="AF60" s="93">
        <v>42536.87884231854</v>
      </c>
      <c r="AG60" s="93">
        <v>19419.410879244384</v>
      </c>
      <c r="AH60" s="93">
        <v>4575.9909764391532</v>
      </c>
      <c r="AI60" s="93">
        <v>7385.130952895498</v>
      </c>
      <c r="AJ60" s="93">
        <v>15434.18028361293</v>
      </c>
      <c r="AK60" s="93">
        <v>18305.109089652582</v>
      </c>
      <c r="AL60" s="93">
        <v>5529.5766982401601</v>
      </c>
      <c r="AM60" s="93">
        <v>4840.4910066134507</v>
      </c>
      <c r="AN60" s="93">
        <v>3037.008486379937</v>
      </c>
      <c r="AO60" s="93">
        <v>38714.129694073104</v>
      </c>
      <c r="AP60" s="93">
        <v>123519.1007083993</v>
      </c>
      <c r="AQ60" s="93">
        <v>7969.0035765880002</v>
      </c>
      <c r="AR60" s="93">
        <v>45446.825749473894</v>
      </c>
      <c r="AS60" s="93">
        <v>20752.988105472945</v>
      </c>
      <c r="AT60" s="93">
        <v>4886.8123631416429</v>
      </c>
      <c r="AU60" s="93">
        <v>7898.4968830743637</v>
      </c>
      <c r="AV60" s="93">
        <v>16482.324832092308</v>
      </c>
      <c r="AW60" s="93">
        <v>19557.796794047041</v>
      </c>
      <c r="AX60" s="93">
        <v>5908.9350505107886</v>
      </c>
      <c r="AY60" s="93">
        <v>5146.1999887648235</v>
      </c>
      <c r="AZ60" s="93">
        <v>3227.5087190688055</v>
      </c>
      <c r="BA60" s="93">
        <v>41212.444625038865</v>
      </c>
      <c r="BB60" s="93">
        <v>131468.14290994336</v>
      </c>
      <c r="BC60" s="93">
        <v>8480.6646222957261</v>
      </c>
      <c r="BD60" s="93">
        <v>48359.478095891165</v>
      </c>
      <c r="BE60" s="93">
        <v>21952.84333135773</v>
      </c>
      <c r="BF60" s="93">
        <v>5170.1852566367133</v>
      </c>
      <c r="BG60" s="93">
        <v>8357.1942472135543</v>
      </c>
      <c r="BH60" s="93">
        <v>17447.002477263486</v>
      </c>
      <c r="BI60" s="93">
        <v>20688.128498143975</v>
      </c>
      <c r="BJ60" s="93">
        <v>6250.0977837765477</v>
      </c>
      <c r="BK60" s="93">
        <v>5385.0739308165075</v>
      </c>
      <c r="BL60" s="93">
        <v>3379.680853216717</v>
      </c>
      <c r="BM60" s="93">
        <v>43100.139355287429</v>
      </c>
      <c r="BN60" s="93">
        <v>137526.0294954759</v>
      </c>
      <c r="BO60" s="93">
        <v>8874.370809412394</v>
      </c>
      <c r="BP60" s="93">
        <v>50620.790476252718</v>
      </c>
      <c r="BQ60" s="93">
        <v>23256.074172744426</v>
      </c>
      <c r="BR60" s="93">
        <v>5475.2603967990954</v>
      </c>
      <c r="BS60" s="93">
        <v>8842.2287991775593</v>
      </c>
      <c r="BT60" s="93">
        <v>18408.399067631322</v>
      </c>
      <c r="BU60" s="93">
        <v>21910.131267747514</v>
      </c>
      <c r="BV60" s="93">
        <v>6622.3040414505904</v>
      </c>
      <c r="BW60" s="93">
        <v>5739.9140460477765</v>
      </c>
      <c r="BX60" s="93">
        <v>3589.9880472582558</v>
      </c>
      <c r="BY60" s="93">
        <v>45774.109607657054</v>
      </c>
      <c r="BZ60" s="93">
        <v>146120.12155699596</v>
      </c>
      <c r="CA60" s="93">
        <v>9409.6402789094791</v>
      </c>
      <c r="CB60" s="93">
        <v>53624.627810059108</v>
      </c>
      <c r="CC60" s="93">
        <v>24605.384152867922</v>
      </c>
      <c r="CD60" s="93">
        <v>5791.257230545023</v>
      </c>
      <c r="CE60" s="93">
        <v>9345.837754344373</v>
      </c>
      <c r="CF60" s="93">
        <v>19403.14062884844</v>
      </c>
      <c r="CG60" s="93">
        <v>23171.731476634257</v>
      </c>
      <c r="CH60" s="93">
        <v>7007.5192723251439</v>
      </c>
      <c r="CJ60" s="94">
        <v>1583724.3481275507</v>
      </c>
    </row>
    <row r="61" spans="1:88" x14ac:dyDescent="0.25">
      <c r="A61">
        <v>53</v>
      </c>
      <c r="B61" s="90" t="s">
        <v>5378</v>
      </c>
      <c r="C61" s="90" t="s">
        <v>5378</v>
      </c>
      <c r="D61" s="90" t="s">
        <v>5457</v>
      </c>
      <c r="E61" s="90" t="s">
        <v>5462</v>
      </c>
      <c r="F61" s="91" t="s">
        <v>5462</v>
      </c>
      <c r="G61" s="91"/>
      <c r="H61" s="91" t="s">
        <v>5463</v>
      </c>
      <c r="I61" s="90" t="s">
        <v>5387</v>
      </c>
      <c r="J61" s="90" t="s">
        <v>5382</v>
      </c>
      <c r="K61" s="91" t="s">
        <v>5365</v>
      </c>
      <c r="L61" s="91" t="s">
        <v>5365</v>
      </c>
      <c r="M61" s="91" t="s">
        <v>5342</v>
      </c>
      <c r="N61" s="92">
        <v>207433.7154746966</v>
      </c>
      <c r="O61" s="93">
        <v>0</v>
      </c>
      <c r="P61" s="93">
        <v>4692.1390773580124</v>
      </c>
      <c r="Q61" s="93">
        <v>0</v>
      </c>
      <c r="R61" s="93">
        <v>0</v>
      </c>
      <c r="S61" s="93">
        <v>0</v>
      </c>
      <c r="T61" s="93">
        <v>0</v>
      </c>
      <c r="U61" s="93">
        <v>7724.481031299234</v>
      </c>
      <c r="V61" s="93">
        <v>3864.0141705699079</v>
      </c>
      <c r="W61" s="93">
        <v>15340.306661216604</v>
      </c>
      <c r="X61" s="93">
        <v>3787.6167575142331</v>
      </c>
      <c r="Y61" s="93">
        <v>0</v>
      </c>
      <c r="Z61" s="93">
        <v>5809.2691747613599</v>
      </c>
      <c r="AA61" s="93">
        <v>0</v>
      </c>
      <c r="AB61" s="93">
        <v>1903.3957150285523</v>
      </c>
      <c r="AC61" s="93">
        <v>0</v>
      </c>
      <c r="AD61" s="93">
        <v>0</v>
      </c>
      <c r="AE61" s="93">
        <v>0</v>
      </c>
      <c r="AF61" s="93">
        <v>0</v>
      </c>
      <c r="AG61" s="93">
        <v>6533.2017238303661</v>
      </c>
      <c r="AH61" s="93">
        <v>3264.7677709875179</v>
      </c>
      <c r="AI61" s="93">
        <v>13004.254702919296</v>
      </c>
      <c r="AJ61" s="93">
        <v>3225.6222585078099</v>
      </c>
      <c r="AK61" s="93">
        <v>0</v>
      </c>
      <c r="AL61" s="93">
        <v>4903.207064741151</v>
      </c>
      <c r="AM61" s="93">
        <v>0</v>
      </c>
      <c r="AN61" s="93">
        <v>1652.8683902607804</v>
      </c>
      <c r="AO61" s="93">
        <v>0</v>
      </c>
      <c r="AP61" s="93">
        <v>0</v>
      </c>
      <c r="AQ61" s="93">
        <v>0</v>
      </c>
      <c r="AR61" s="93">
        <v>0</v>
      </c>
      <c r="AS61" s="93">
        <v>6608.7429072743089</v>
      </c>
      <c r="AT61" s="93">
        <v>3300.2056384683433</v>
      </c>
      <c r="AU61" s="93">
        <v>13164.971413824818</v>
      </c>
      <c r="AV61" s="93">
        <v>3260.5931381960263</v>
      </c>
      <c r="AW61" s="93">
        <v>0</v>
      </c>
      <c r="AX61" s="93">
        <v>4959.5899009358027</v>
      </c>
      <c r="AY61" s="93">
        <v>0</v>
      </c>
      <c r="AZ61" s="93">
        <v>1667.4601185713714</v>
      </c>
      <c r="BA61" s="93">
        <v>0</v>
      </c>
      <c r="BB61" s="93">
        <v>0</v>
      </c>
      <c r="BC61" s="93">
        <v>0</v>
      </c>
      <c r="BD61" s="93">
        <v>0</v>
      </c>
      <c r="BE61" s="93">
        <v>6649.3018728263878</v>
      </c>
      <c r="BF61" s="93">
        <v>3320.9970877291039</v>
      </c>
      <c r="BG61" s="93">
        <v>13248.997489287589</v>
      </c>
      <c r="BH61" s="93">
        <v>3282.8120273771365</v>
      </c>
      <c r="BI61" s="93">
        <v>0</v>
      </c>
      <c r="BJ61" s="93">
        <v>4989.6538080887813</v>
      </c>
      <c r="BK61" s="93">
        <v>0</v>
      </c>
      <c r="BL61" s="93">
        <v>1663.3245966608392</v>
      </c>
      <c r="BM61" s="93">
        <v>0</v>
      </c>
      <c r="BN61" s="93">
        <v>0</v>
      </c>
      <c r="BO61" s="93">
        <v>0</v>
      </c>
      <c r="BP61" s="93">
        <v>0</v>
      </c>
      <c r="BQ61" s="93">
        <v>6724.3385809667034</v>
      </c>
      <c r="BR61" s="93">
        <v>3357.3379936752749</v>
      </c>
      <c r="BS61" s="93">
        <v>13381.727024180775</v>
      </c>
      <c r="BT61" s="93">
        <v>3306.5044432788413</v>
      </c>
      <c r="BU61" s="93">
        <v>0</v>
      </c>
      <c r="BV61" s="93">
        <v>5046.852537438991</v>
      </c>
      <c r="BW61" s="93">
        <v>0</v>
      </c>
      <c r="BX61" s="93">
        <v>1684.7900918365588</v>
      </c>
      <c r="BY61" s="93">
        <v>0</v>
      </c>
      <c r="BZ61" s="93">
        <v>0</v>
      </c>
      <c r="CA61" s="93">
        <v>0</v>
      </c>
      <c r="CB61" s="93">
        <v>0</v>
      </c>
      <c r="CC61" s="93">
        <v>6791.978101640907</v>
      </c>
      <c r="CD61" s="93">
        <v>3390.1280345196442</v>
      </c>
      <c r="CE61" s="93">
        <v>13502.730932971423</v>
      </c>
      <c r="CF61" s="93">
        <v>3327.1936588750777</v>
      </c>
      <c r="CG61" s="93">
        <v>0</v>
      </c>
      <c r="CH61" s="93">
        <v>5098.3395770771067</v>
      </c>
      <c r="CJ61" s="94">
        <v>166215.88860197729</v>
      </c>
    </row>
    <row r="62" spans="1:88" x14ac:dyDescent="0.25">
      <c r="A62">
        <v>54</v>
      </c>
      <c r="B62" s="90" t="s">
        <v>5378</v>
      </c>
      <c r="C62" s="90" t="s">
        <v>5378</v>
      </c>
      <c r="D62" s="90" t="s">
        <v>5457</v>
      </c>
      <c r="E62" s="90" t="s">
        <v>5464</v>
      </c>
      <c r="F62" s="91" t="s">
        <v>5464</v>
      </c>
      <c r="G62" s="91"/>
      <c r="H62" s="91" t="s">
        <v>5465</v>
      </c>
      <c r="I62" s="90" t="s">
        <v>5387</v>
      </c>
      <c r="J62" s="90" t="s">
        <v>5382</v>
      </c>
      <c r="K62" s="91" t="s">
        <v>5365</v>
      </c>
      <c r="L62" s="91" t="s">
        <v>5365</v>
      </c>
      <c r="M62" s="91" t="s">
        <v>5342</v>
      </c>
      <c r="N62" s="92">
        <v>3142744.2400346571</v>
      </c>
      <c r="O62" s="93">
        <v>0</v>
      </c>
      <c r="P62" s="93">
        <v>0</v>
      </c>
      <c r="Q62" s="93">
        <v>0</v>
      </c>
      <c r="R62" s="93">
        <v>0</v>
      </c>
      <c r="S62" s="93">
        <v>0</v>
      </c>
      <c r="T62" s="93">
        <v>0</v>
      </c>
      <c r="U62" s="93">
        <v>0</v>
      </c>
      <c r="V62" s="93">
        <v>310519.58748682454</v>
      </c>
      <c r="W62" s="93">
        <v>308194.11407980212</v>
      </c>
      <c r="X62" s="93">
        <v>0</v>
      </c>
      <c r="Y62" s="93">
        <v>0</v>
      </c>
      <c r="Z62" s="93">
        <v>0</v>
      </c>
      <c r="AA62" s="93">
        <v>0</v>
      </c>
      <c r="AB62" s="93">
        <v>0</v>
      </c>
      <c r="AC62" s="93">
        <v>0</v>
      </c>
      <c r="AD62" s="93">
        <v>0</v>
      </c>
      <c r="AE62" s="93">
        <v>0</v>
      </c>
      <c r="AF62" s="93">
        <v>0</v>
      </c>
      <c r="AG62" s="93">
        <v>0</v>
      </c>
      <c r="AH62" s="93">
        <v>286842.31725149462</v>
      </c>
      <c r="AI62" s="93">
        <v>285638.27619397</v>
      </c>
      <c r="AJ62" s="93">
        <v>0</v>
      </c>
      <c r="AK62" s="93">
        <v>0</v>
      </c>
      <c r="AL62" s="93">
        <v>0</v>
      </c>
      <c r="AM62" s="93">
        <v>0</v>
      </c>
      <c r="AN62" s="93">
        <v>0</v>
      </c>
      <c r="AO62" s="93">
        <v>0</v>
      </c>
      <c r="AP62" s="93">
        <v>0</v>
      </c>
      <c r="AQ62" s="93">
        <v>0</v>
      </c>
      <c r="AR62" s="93">
        <v>0</v>
      </c>
      <c r="AS62" s="93">
        <v>0</v>
      </c>
      <c r="AT62" s="93">
        <v>270832.86374139244</v>
      </c>
      <c r="AU62" s="93">
        <v>270097.32874816546</v>
      </c>
      <c r="AV62" s="93">
        <v>0</v>
      </c>
      <c r="AW62" s="93">
        <v>0</v>
      </c>
      <c r="AX62" s="93">
        <v>0</v>
      </c>
      <c r="AY62" s="93">
        <v>0</v>
      </c>
      <c r="AZ62" s="93">
        <v>0</v>
      </c>
      <c r="BA62" s="93">
        <v>0</v>
      </c>
      <c r="BB62" s="93">
        <v>0</v>
      </c>
      <c r="BC62" s="93">
        <v>0</v>
      </c>
      <c r="BD62" s="93">
        <v>0</v>
      </c>
      <c r="BE62" s="93">
        <v>0</v>
      </c>
      <c r="BF62" s="93">
        <v>254016.8511089742</v>
      </c>
      <c r="BG62" s="93">
        <v>253347.75473115867</v>
      </c>
      <c r="BH62" s="93">
        <v>0</v>
      </c>
      <c r="BI62" s="93">
        <v>0</v>
      </c>
      <c r="BJ62" s="93">
        <v>0</v>
      </c>
      <c r="BK62" s="93">
        <v>0</v>
      </c>
      <c r="BL62" s="93">
        <v>0</v>
      </c>
      <c r="BM62" s="93">
        <v>0</v>
      </c>
      <c r="BN62" s="93">
        <v>0</v>
      </c>
      <c r="BO62" s="93">
        <v>0</v>
      </c>
      <c r="BP62" s="93">
        <v>0</v>
      </c>
      <c r="BQ62" s="93">
        <v>0</v>
      </c>
      <c r="BR62" s="93">
        <v>235501.19560989697</v>
      </c>
      <c r="BS62" s="93">
        <v>234666.03001072715</v>
      </c>
      <c r="BT62" s="93">
        <v>0</v>
      </c>
      <c r="BU62" s="93">
        <v>0</v>
      </c>
      <c r="BV62" s="93">
        <v>0</v>
      </c>
      <c r="BW62" s="93">
        <v>0</v>
      </c>
      <c r="BX62" s="93">
        <v>0</v>
      </c>
      <c r="BY62" s="93">
        <v>0</v>
      </c>
      <c r="BZ62" s="93">
        <v>0</v>
      </c>
      <c r="CA62" s="93">
        <v>0</v>
      </c>
      <c r="CB62" s="93">
        <v>0</v>
      </c>
      <c r="CC62" s="93">
        <v>0</v>
      </c>
      <c r="CD62" s="93">
        <v>217006.29134273305</v>
      </c>
      <c r="CE62" s="93">
        <v>216081.62972951756</v>
      </c>
      <c r="CF62" s="93">
        <v>0</v>
      </c>
      <c r="CG62" s="93">
        <v>0</v>
      </c>
      <c r="CH62" s="93">
        <v>0</v>
      </c>
      <c r="CJ62" s="94">
        <v>2524030.5384680303</v>
      </c>
    </row>
    <row r="63" spans="1:88" x14ac:dyDescent="0.25">
      <c r="A63">
        <v>55</v>
      </c>
      <c r="B63" s="90" t="s">
        <v>5378</v>
      </c>
      <c r="C63" s="90" t="s">
        <v>5378</v>
      </c>
      <c r="D63" s="90" t="s">
        <v>5457</v>
      </c>
      <c r="E63" s="90" t="s">
        <v>5466</v>
      </c>
      <c r="F63" s="91" t="s">
        <v>5466</v>
      </c>
      <c r="G63" s="91"/>
      <c r="H63" s="91" t="s">
        <v>5467</v>
      </c>
      <c r="I63" s="90" t="s">
        <v>5387</v>
      </c>
      <c r="J63" s="90" t="s">
        <v>5382</v>
      </c>
      <c r="K63" s="91" t="s">
        <v>5365</v>
      </c>
      <c r="L63" s="91" t="s">
        <v>5365</v>
      </c>
      <c r="M63" s="91" t="s">
        <v>5342</v>
      </c>
      <c r="N63" s="92">
        <v>1692391.0153005796</v>
      </c>
      <c r="O63" s="93">
        <v>68874.248070893227</v>
      </c>
      <c r="P63" s="93">
        <v>27095.257711162267</v>
      </c>
      <c r="Q63" s="93">
        <v>81448.281580899507</v>
      </c>
      <c r="R63" s="93">
        <v>13588.088546560723</v>
      </c>
      <c r="S63" s="93">
        <v>0</v>
      </c>
      <c r="T63" s="93">
        <v>134233.68048419376</v>
      </c>
      <c r="U63" s="93">
        <v>55139.404764125487</v>
      </c>
      <c r="V63" s="93">
        <v>5014.9751279450848</v>
      </c>
      <c r="W63" s="93">
        <v>19909.672419680941</v>
      </c>
      <c r="X63" s="93">
        <v>39326.571787018802</v>
      </c>
      <c r="Y63" s="93">
        <v>40139.814486038777</v>
      </c>
      <c r="Z63" s="93">
        <v>20105.751264136354</v>
      </c>
      <c r="AA63" s="93">
        <v>25216.301847877981</v>
      </c>
      <c r="AB63" s="93">
        <v>9905.7173926365267</v>
      </c>
      <c r="AC63" s="93">
        <v>29816.421045748597</v>
      </c>
      <c r="AD63" s="93">
        <v>4974.5392580208227</v>
      </c>
      <c r="AE63" s="93">
        <v>0</v>
      </c>
      <c r="AF63" s="93">
        <v>49367.67684973115</v>
      </c>
      <c r="AG63" s="93">
        <v>49778.364411290437</v>
      </c>
      <c r="AH63" s="93">
        <v>4522.766427750902</v>
      </c>
      <c r="AI63" s="93">
        <v>18015.127174112877</v>
      </c>
      <c r="AJ63" s="93">
        <v>35748.297172076978</v>
      </c>
      <c r="AK63" s="93">
        <v>36184.395149931908</v>
      </c>
      <c r="AL63" s="93">
        <v>18113.435610165478</v>
      </c>
      <c r="AM63" s="93">
        <v>23253.742904159215</v>
      </c>
      <c r="AN63" s="93">
        <v>9214.6129860583897</v>
      </c>
      <c r="AO63" s="93">
        <v>27666.873501118676</v>
      </c>
      <c r="AP63" s="93">
        <v>4611.811204649729</v>
      </c>
      <c r="AQ63" s="93">
        <v>0</v>
      </c>
      <c r="AR63" s="93">
        <v>45802.8204023953</v>
      </c>
      <c r="AS63" s="93">
        <v>45923.344657578389</v>
      </c>
      <c r="AT63" s="93">
        <v>4169.5862890256494</v>
      </c>
      <c r="AU63" s="93">
        <v>16633.049668981996</v>
      </c>
      <c r="AV63" s="93">
        <v>32956.308624266137</v>
      </c>
      <c r="AW63" s="93">
        <v>33374.688977655955</v>
      </c>
      <c r="AX63" s="93">
        <v>16709.615755725663</v>
      </c>
      <c r="AY63" s="93">
        <v>21377.281727303929</v>
      </c>
      <c r="AZ63" s="93">
        <v>8467.6108460809282</v>
      </c>
      <c r="BA63" s="93">
        <v>25467.207841376268</v>
      </c>
      <c r="BB63" s="93">
        <v>4244.4390306510932</v>
      </c>
      <c r="BC63" s="93">
        <v>0</v>
      </c>
      <c r="BD63" s="93">
        <v>42143.698250493755</v>
      </c>
      <c r="BE63" s="93">
        <v>42275.749548126136</v>
      </c>
      <c r="BF63" s="93">
        <v>3839.0261609719528</v>
      </c>
      <c r="BG63" s="93">
        <v>15315.655697490323</v>
      </c>
      <c r="BH63" s="93">
        <v>30359.078124388241</v>
      </c>
      <c r="BI63" s="93">
        <v>30723.180150643078</v>
      </c>
      <c r="BJ63" s="93">
        <v>15381.253278199218</v>
      </c>
      <c r="BK63" s="93">
        <v>19379.495241603272</v>
      </c>
      <c r="BL63" s="93">
        <v>7681.6431399479516</v>
      </c>
      <c r="BM63" s="93">
        <v>23073.665924503784</v>
      </c>
      <c r="BN63" s="93">
        <v>3846.5346230984051</v>
      </c>
      <c r="BO63" s="93">
        <v>0</v>
      </c>
      <c r="BP63" s="93">
        <v>38217.733801949536</v>
      </c>
      <c r="BQ63" s="93">
        <v>37749.496700647811</v>
      </c>
      <c r="BR63" s="93">
        <v>3426.8411137237226</v>
      </c>
      <c r="BS63" s="93">
        <v>13658.753579615224</v>
      </c>
      <c r="BT63" s="93">
        <v>26999.641716821472</v>
      </c>
      <c r="BU63" s="93">
        <v>27426.10695896572</v>
      </c>
      <c r="BV63" s="93">
        <v>13736.884641167155</v>
      </c>
      <c r="BW63" s="93">
        <v>17416.500039086033</v>
      </c>
      <c r="BX63" s="93">
        <v>6879.8052371837966</v>
      </c>
      <c r="BY63" s="93">
        <v>20661.532756449356</v>
      </c>
      <c r="BZ63" s="93">
        <v>3445.874617009672</v>
      </c>
      <c r="CA63" s="93">
        <v>0</v>
      </c>
      <c r="CB63" s="93">
        <v>34135.400627271585</v>
      </c>
      <c r="CC63" s="93">
        <v>33249.783373062863</v>
      </c>
      <c r="CD63" s="93">
        <v>3017.4907962377952</v>
      </c>
      <c r="CE63" s="93">
        <v>12018.533193862042</v>
      </c>
      <c r="CF63" s="93">
        <v>23691.792500406511</v>
      </c>
      <c r="CG63" s="93">
        <v>24146.911000552176</v>
      </c>
      <c r="CH63" s="93">
        <v>12101.169508075272</v>
      </c>
      <c r="CJ63" s="94">
        <v>1187515.2690579251</v>
      </c>
    </row>
    <row r="64" spans="1:88" x14ac:dyDescent="0.25">
      <c r="A64">
        <v>56</v>
      </c>
      <c r="B64" s="90" t="s">
        <v>5378</v>
      </c>
      <c r="C64" s="90" t="s">
        <v>5378</v>
      </c>
      <c r="D64" s="90" t="s">
        <v>5457</v>
      </c>
      <c r="E64" s="90" t="s">
        <v>5468</v>
      </c>
      <c r="F64" s="91" t="s">
        <v>5468</v>
      </c>
      <c r="G64" s="91"/>
      <c r="H64" s="91" t="s">
        <v>5469</v>
      </c>
      <c r="I64" s="90" t="s">
        <v>5387</v>
      </c>
      <c r="J64" s="90" t="s">
        <v>5382</v>
      </c>
      <c r="K64" s="91" t="s">
        <v>5365</v>
      </c>
      <c r="L64" s="91" t="s">
        <v>5365</v>
      </c>
      <c r="M64" s="91" t="s">
        <v>5342</v>
      </c>
      <c r="N64" s="92">
        <v>9462486.497643346</v>
      </c>
      <c r="O64" s="93">
        <v>148412.66383607953</v>
      </c>
      <c r="P64" s="93">
        <v>159234.05152556935</v>
      </c>
      <c r="Q64" s="93">
        <v>172848.42902348062</v>
      </c>
      <c r="R64" s="93">
        <v>86509.366917905587</v>
      </c>
      <c r="S64" s="93">
        <v>52899.655035848547</v>
      </c>
      <c r="T64" s="93">
        <v>282677.58143303619</v>
      </c>
      <c r="U64" s="93">
        <v>44718.865745510986</v>
      </c>
      <c r="V64" s="93">
        <v>31956.715692487236</v>
      </c>
      <c r="W64" s="93">
        <v>133213.04912879085</v>
      </c>
      <c r="X64" s="93">
        <v>125299.53207095065</v>
      </c>
      <c r="Y64" s="93">
        <v>57550.782709694933</v>
      </c>
      <c r="Z64" s="93">
        <v>160148.79449540385</v>
      </c>
      <c r="AA64" s="93">
        <v>141581.33898282913</v>
      </c>
      <c r="AB64" s="93">
        <v>151683.77336674082</v>
      </c>
      <c r="AC64" s="93">
        <v>164873.00535688549</v>
      </c>
      <c r="AD64" s="93">
        <v>82521.698678451896</v>
      </c>
      <c r="AE64" s="93">
        <v>50544.342211545772</v>
      </c>
      <c r="AF64" s="93">
        <v>270883.83576404222</v>
      </c>
      <c r="AG64" s="93">
        <v>46515.236070781109</v>
      </c>
      <c r="AH64" s="93">
        <v>33206.523933594683</v>
      </c>
      <c r="AI64" s="93">
        <v>138881.97617359334</v>
      </c>
      <c r="AJ64" s="93">
        <v>131233.4723219547</v>
      </c>
      <c r="AK64" s="93">
        <v>59775.48268780145</v>
      </c>
      <c r="AL64" s="93">
        <v>166237.9217225289</v>
      </c>
      <c r="AM64" s="93">
        <v>150274.85223637623</v>
      </c>
      <c r="AN64" s="93">
        <v>162404.89392522883</v>
      </c>
      <c r="AO64" s="93">
        <v>176085.23795263327</v>
      </c>
      <c r="AP64" s="93">
        <v>88055.327971612132</v>
      </c>
      <c r="AQ64" s="93">
        <v>53978.333263678316</v>
      </c>
      <c r="AR64" s="93">
        <v>289268.69980668993</v>
      </c>
      <c r="AS64" s="93">
        <v>49160.276222701395</v>
      </c>
      <c r="AT64" s="93">
        <v>35070.214250416328</v>
      </c>
      <c r="AU64" s="93">
        <v>146894.87250031048</v>
      </c>
      <c r="AV64" s="93">
        <v>138597.06026445344</v>
      </c>
      <c r="AW64" s="93">
        <v>63160.447504183008</v>
      </c>
      <c r="AX64" s="93">
        <v>175679.84086868766</v>
      </c>
      <c r="AY64" s="93">
        <v>157874.64209440007</v>
      </c>
      <c r="AZ64" s="93">
        <v>170549.07109153364</v>
      </c>
      <c r="BA64" s="93">
        <v>185229.71222250652</v>
      </c>
      <c r="BB64" s="93">
        <v>92612.769930296548</v>
      </c>
      <c r="BC64" s="93">
        <v>56764.153386567777</v>
      </c>
      <c r="BD64" s="93">
        <v>304164.35732217185</v>
      </c>
      <c r="BE64" s="93">
        <v>51874.795452408674</v>
      </c>
      <c r="BF64" s="93">
        <v>37012.702970051709</v>
      </c>
      <c r="BG64" s="93">
        <v>155043.87855701163</v>
      </c>
      <c r="BH64" s="93">
        <v>146348.51313152935</v>
      </c>
      <c r="BI64" s="93">
        <v>66646.66403516478</v>
      </c>
      <c r="BJ64" s="93">
        <v>185366.59266636273</v>
      </c>
      <c r="BK64" s="93">
        <v>163835.83977023957</v>
      </c>
      <c r="BL64" s="93">
        <v>177112.47316140382</v>
      </c>
      <c r="BM64" s="93">
        <v>192111.10576783624</v>
      </c>
      <c r="BN64" s="93">
        <v>96078.623427533355</v>
      </c>
      <c r="BO64" s="93">
        <v>58907.876751928728</v>
      </c>
      <c r="BP64" s="93">
        <v>315752.76370528882</v>
      </c>
      <c r="BQ64" s="93">
        <v>54295.602212111982</v>
      </c>
      <c r="BR64" s="93">
        <v>38726.844071469088</v>
      </c>
      <c r="BS64" s="93">
        <v>162075.92434575182</v>
      </c>
      <c r="BT64" s="93">
        <v>152561.9192797479</v>
      </c>
      <c r="BU64" s="93">
        <v>69737.250662888429</v>
      </c>
      <c r="BV64" s="93">
        <v>194051.23110163928</v>
      </c>
      <c r="BW64" s="93">
        <v>172754.83041453143</v>
      </c>
      <c r="BX64" s="93">
        <v>186111.85073205191</v>
      </c>
      <c r="BY64" s="93">
        <v>201837.22737949653</v>
      </c>
      <c r="BZ64" s="93">
        <v>100985.60258713436</v>
      </c>
      <c r="CA64" s="93">
        <v>61789.742910138062</v>
      </c>
      <c r="CB64" s="93">
        <v>330894.91852067807</v>
      </c>
      <c r="CC64" s="93">
        <v>56776.035221149701</v>
      </c>
      <c r="CD64" s="93">
        <v>40484.319634488595</v>
      </c>
      <c r="CE64" s="93">
        <v>169309.62870305954</v>
      </c>
      <c r="CF64" s="93">
        <v>158931.07304524296</v>
      </c>
      <c r="CG64" s="93">
        <v>72892.860014325954</v>
      </c>
      <c r="CH64" s="93">
        <v>202944.94971072601</v>
      </c>
      <c r="CJ64" s="94">
        <v>8007017.0100285886</v>
      </c>
    </row>
    <row r="65" spans="1:88" x14ac:dyDescent="0.25">
      <c r="A65">
        <v>57</v>
      </c>
      <c r="B65" s="90" t="s">
        <v>5378</v>
      </c>
      <c r="C65" s="90" t="s">
        <v>5378</v>
      </c>
      <c r="D65" s="90" t="s">
        <v>5457</v>
      </c>
      <c r="E65" s="90" t="s">
        <v>5470</v>
      </c>
      <c r="F65" s="91" t="s">
        <v>5470</v>
      </c>
      <c r="G65" s="91"/>
      <c r="H65" s="91" t="s">
        <v>5471</v>
      </c>
      <c r="I65" s="90" t="s">
        <v>5387</v>
      </c>
      <c r="J65" s="90" t="s">
        <v>5382</v>
      </c>
      <c r="K65" s="91" t="s">
        <v>5365</v>
      </c>
      <c r="L65" s="91" t="s">
        <v>5365</v>
      </c>
      <c r="M65" s="91" t="s">
        <v>5342</v>
      </c>
      <c r="N65" s="92">
        <v>3034990.4922295855</v>
      </c>
      <c r="O65" s="93">
        <v>53429.574562179558</v>
      </c>
      <c r="P65" s="93">
        <v>78822.353748415306</v>
      </c>
      <c r="Q65" s="93">
        <v>78979.937269310569</v>
      </c>
      <c r="R65" s="93">
        <v>52705.169964881352</v>
      </c>
      <c r="S65" s="93">
        <v>26185.826978943867</v>
      </c>
      <c r="T65" s="93">
        <v>169215.33144443313</v>
      </c>
      <c r="U65" s="93">
        <v>8341.3696540451292</v>
      </c>
      <c r="V65" s="93">
        <v>0</v>
      </c>
      <c r="W65" s="93">
        <v>41413.516309100451</v>
      </c>
      <c r="X65" s="93">
        <v>65441.624060987509</v>
      </c>
      <c r="Y65" s="93">
        <v>8349.363198053441</v>
      </c>
      <c r="Z65" s="93">
        <v>41821.374070471677</v>
      </c>
      <c r="AA65" s="93">
        <v>33579.421867283469</v>
      </c>
      <c r="AB65" s="93">
        <v>49466.253799635873</v>
      </c>
      <c r="AC65" s="93">
        <v>49631.493691450763</v>
      </c>
      <c r="AD65" s="93">
        <v>33121.857707001916</v>
      </c>
      <c r="AE65" s="93">
        <v>16483.234854178532</v>
      </c>
      <c r="AF65" s="93">
        <v>106828.68342516568</v>
      </c>
      <c r="AG65" s="93">
        <v>8393.6882091478546</v>
      </c>
      <c r="AH65" s="93">
        <v>0</v>
      </c>
      <c r="AI65" s="93">
        <v>41768.823305463957</v>
      </c>
      <c r="AJ65" s="93">
        <v>66307.133715817719</v>
      </c>
      <c r="AK65" s="93">
        <v>8389.5028484972081</v>
      </c>
      <c r="AL65" s="93">
        <v>41996.755512394026</v>
      </c>
      <c r="AM65" s="93">
        <v>34398.573887617837</v>
      </c>
      <c r="AN65" s="93">
        <v>51115.891367434291</v>
      </c>
      <c r="AO65" s="93">
        <v>51158.484264773135</v>
      </c>
      <c r="AP65" s="93">
        <v>34110.579344737118</v>
      </c>
      <c r="AQ65" s="93">
        <v>16989.33174126919</v>
      </c>
      <c r="AR65" s="93">
        <v>110101.48026904631</v>
      </c>
      <c r="AS65" s="93">
        <v>8743.8864587791104</v>
      </c>
      <c r="AT65" s="93">
        <v>0</v>
      </c>
      <c r="AU65" s="93">
        <v>43545.73059153607</v>
      </c>
      <c r="AV65" s="93">
        <v>69024.337217969238</v>
      </c>
      <c r="AW65" s="93">
        <v>8737.575151401943</v>
      </c>
      <c r="AX65" s="93">
        <v>43746.182478119743</v>
      </c>
      <c r="AY65" s="93">
        <v>35689.433360851086</v>
      </c>
      <c r="AZ65" s="93">
        <v>53012.627529983904</v>
      </c>
      <c r="BA65" s="93">
        <v>53146.970972275689</v>
      </c>
      <c r="BB65" s="93">
        <v>35430.515879186605</v>
      </c>
      <c r="BC65" s="93">
        <v>17644.287953476767</v>
      </c>
      <c r="BD65" s="93">
        <v>114333.41644652687</v>
      </c>
      <c r="BE65" s="93">
        <v>8951.4390524687988</v>
      </c>
      <c r="BF65" s="93">
        <v>0</v>
      </c>
      <c r="BG65" s="93">
        <v>44590.242629959837</v>
      </c>
      <c r="BH65" s="93">
        <v>70710.320802534523</v>
      </c>
      <c r="BI65" s="93">
        <v>8944.7953410550417</v>
      </c>
      <c r="BJ65" s="93">
        <v>44781.224465639825</v>
      </c>
      <c r="BK65" s="93">
        <v>36134.630118571462</v>
      </c>
      <c r="BL65" s="93">
        <v>53711.409295827929</v>
      </c>
      <c r="BM65" s="93">
        <v>53778.38620581977</v>
      </c>
      <c r="BN65" s="93">
        <v>35860.868436230907</v>
      </c>
      <c r="BO65" s="93">
        <v>17864.496060012796</v>
      </c>
      <c r="BP65" s="93">
        <v>115797.57076957205</v>
      </c>
      <c r="BQ65" s="93">
        <v>9047.4849409803901</v>
      </c>
      <c r="BR65" s="93">
        <v>0</v>
      </c>
      <c r="BS65" s="93">
        <v>45012.223982250784</v>
      </c>
      <c r="BT65" s="93">
        <v>71181.54161368683</v>
      </c>
      <c r="BU65" s="93">
        <v>9038.2337026751866</v>
      </c>
      <c r="BV65" s="93">
        <v>45269.703760478667</v>
      </c>
      <c r="BW65" s="93">
        <v>36731.862414090407</v>
      </c>
      <c r="BX65" s="93">
        <v>54411.346748955184</v>
      </c>
      <c r="BY65" s="93">
        <v>54469.653544836467</v>
      </c>
      <c r="BZ65" s="93">
        <v>36337.206684508958</v>
      </c>
      <c r="CA65" s="93">
        <v>18064.745011067153</v>
      </c>
      <c r="CB65" s="93">
        <v>116987.76213791258</v>
      </c>
      <c r="CC65" s="93">
        <v>9374.2309416642493</v>
      </c>
      <c r="CD65" s="93">
        <v>0</v>
      </c>
      <c r="CE65" s="93">
        <v>46590.888624275241</v>
      </c>
      <c r="CF65" s="93">
        <v>73474.634409437756</v>
      </c>
      <c r="CG65" s="93">
        <v>9360.7599438305715</v>
      </c>
      <c r="CH65" s="93">
        <v>46911.235479397001</v>
      </c>
      <c r="CJ65" s="94">
        <v>2410285.0509687616</v>
      </c>
    </row>
    <row r="66" spans="1:88" x14ac:dyDescent="0.25">
      <c r="A66">
        <v>58</v>
      </c>
      <c r="B66" s="90" t="s">
        <v>5378</v>
      </c>
      <c r="C66" s="90" t="s">
        <v>5378</v>
      </c>
      <c r="D66" s="90" t="s">
        <v>5457</v>
      </c>
      <c r="E66" s="90" t="s">
        <v>5472</v>
      </c>
      <c r="F66" s="91" t="s">
        <v>5472</v>
      </c>
      <c r="G66" s="91"/>
      <c r="H66" s="91" t="s">
        <v>5473</v>
      </c>
      <c r="I66" s="90" t="s">
        <v>5387</v>
      </c>
      <c r="J66" s="90" t="s">
        <v>5382</v>
      </c>
      <c r="K66" s="91" t="s">
        <v>5365</v>
      </c>
      <c r="L66" s="91" t="s">
        <v>5365</v>
      </c>
      <c r="M66" s="91" t="s">
        <v>5342</v>
      </c>
      <c r="N66" s="92">
        <v>5595418.1745698899</v>
      </c>
      <c r="O66" s="93">
        <v>57205.452264567779</v>
      </c>
      <c r="P66" s="93">
        <v>52745.464844198134</v>
      </c>
      <c r="Q66" s="93">
        <v>77514.675083586379</v>
      </c>
      <c r="R66" s="93">
        <v>21161.19519873659</v>
      </c>
      <c r="S66" s="93">
        <v>14018.192054934945</v>
      </c>
      <c r="T66" s="93">
        <v>41809.34066241172</v>
      </c>
      <c r="U66" s="93">
        <v>127455.93608849052</v>
      </c>
      <c r="V66" s="93">
        <v>76508.680571335834</v>
      </c>
      <c r="W66" s="93">
        <v>151871.41796069726</v>
      </c>
      <c r="X66" s="93">
        <v>41664.437815074132</v>
      </c>
      <c r="Y66" s="93">
        <v>25515.615451345584</v>
      </c>
      <c r="Z66" s="93">
        <v>144846.7165936903</v>
      </c>
      <c r="AA66" s="93">
        <v>68402.892850345102</v>
      </c>
      <c r="AB66" s="93">
        <v>62978.207154251773</v>
      </c>
      <c r="AC66" s="93">
        <v>92676.588612226857</v>
      </c>
      <c r="AD66" s="93">
        <v>25301.554766460667</v>
      </c>
      <c r="AE66" s="93">
        <v>16788.56997618487</v>
      </c>
      <c r="AF66" s="93">
        <v>50218.881175474467</v>
      </c>
      <c r="AG66" s="93">
        <v>128975.51750472236</v>
      </c>
      <c r="AH66" s="93">
        <v>77341.884839088874</v>
      </c>
      <c r="AI66" s="93">
        <v>154034.47353732231</v>
      </c>
      <c r="AJ66" s="93">
        <v>42452.518448783223</v>
      </c>
      <c r="AK66" s="93">
        <v>25782.241239625917</v>
      </c>
      <c r="AL66" s="93">
        <v>146270.86987745593</v>
      </c>
      <c r="AM66" s="93">
        <v>70401.340691054822</v>
      </c>
      <c r="AN66" s="93">
        <v>65384.747029095888</v>
      </c>
      <c r="AO66" s="93">
        <v>95977.536765087061</v>
      </c>
      <c r="AP66" s="93">
        <v>26179.47031899893</v>
      </c>
      <c r="AQ66" s="93">
        <v>17385.484292722173</v>
      </c>
      <c r="AR66" s="93">
        <v>52000.982869463354</v>
      </c>
      <c r="AS66" s="93">
        <v>133633.03664336077</v>
      </c>
      <c r="AT66" s="93">
        <v>80078.739428153989</v>
      </c>
      <c r="AU66" s="93">
        <v>159722.51897552249</v>
      </c>
      <c r="AV66" s="93">
        <v>43954.195064443695</v>
      </c>
      <c r="AW66" s="93">
        <v>26707.31615479946</v>
      </c>
      <c r="AX66" s="93">
        <v>151543.44157647277</v>
      </c>
      <c r="AY66" s="93">
        <v>72707.033869623861</v>
      </c>
      <c r="AZ66" s="93">
        <v>67498.810964037082</v>
      </c>
      <c r="BA66" s="93">
        <v>99249.135297906803</v>
      </c>
      <c r="BB66" s="93">
        <v>27067.336275700229</v>
      </c>
      <c r="BC66" s="93">
        <v>17972.60030536159</v>
      </c>
      <c r="BD66" s="93">
        <v>53751.162130500452</v>
      </c>
      <c r="BE66" s="93">
        <v>137913.49051393237</v>
      </c>
      <c r="BF66" s="93">
        <v>82657.152726435976</v>
      </c>
      <c r="BG66" s="93">
        <v>164878.85716471088</v>
      </c>
      <c r="BH66" s="93">
        <v>45392.641619207294</v>
      </c>
      <c r="BI66" s="93">
        <v>27562.226368003481</v>
      </c>
      <c r="BJ66" s="93">
        <v>156385.87117125207</v>
      </c>
      <c r="BK66" s="93">
        <v>74378.280005120003</v>
      </c>
      <c r="BL66" s="93">
        <v>69098.573635694163</v>
      </c>
      <c r="BM66" s="93">
        <v>101470.94905325974</v>
      </c>
      <c r="BN66" s="93">
        <v>27680.541889709657</v>
      </c>
      <c r="BO66" s="93">
        <v>18385.832174591666</v>
      </c>
      <c r="BP66" s="93">
        <v>55004.708658127238</v>
      </c>
      <c r="BQ66" s="93">
        <v>142648.48933121914</v>
      </c>
      <c r="BR66" s="93">
        <v>85466.10564691115</v>
      </c>
      <c r="BS66" s="93">
        <v>170326.02879741119</v>
      </c>
      <c r="BT66" s="93">
        <v>46762.256056504033</v>
      </c>
      <c r="BU66" s="93">
        <v>28500.525666957717</v>
      </c>
      <c r="BV66" s="93">
        <v>161783.64592664849</v>
      </c>
      <c r="BW66" s="93">
        <v>77319.471656416907</v>
      </c>
      <c r="BX66" s="93">
        <v>71583.910844823506</v>
      </c>
      <c r="BY66" s="93">
        <v>105102.24212855786</v>
      </c>
      <c r="BZ66" s="93">
        <v>28683.274931478561</v>
      </c>
      <c r="CA66" s="93">
        <v>19012.873947385375</v>
      </c>
      <c r="CB66" s="93">
        <v>56828.247682318302</v>
      </c>
      <c r="CC66" s="93">
        <v>147299.88136715646</v>
      </c>
      <c r="CD66" s="93">
        <v>88227.397055400274</v>
      </c>
      <c r="CE66" s="93">
        <v>175702.92201726526</v>
      </c>
      <c r="CF66" s="93">
        <v>48105.301470219965</v>
      </c>
      <c r="CG66" s="93">
        <v>29417.641571093569</v>
      </c>
      <c r="CH66" s="93">
        <v>167082.62026876112</v>
      </c>
      <c r="CJ66" s="94">
        <v>4763101.0499808211</v>
      </c>
    </row>
    <row r="67" spans="1:88" x14ac:dyDescent="0.25">
      <c r="A67">
        <v>59</v>
      </c>
      <c r="B67" s="90" t="s">
        <v>5378</v>
      </c>
      <c r="C67" s="90" t="s">
        <v>5378</v>
      </c>
      <c r="D67" s="90" t="s">
        <v>5474</v>
      </c>
      <c r="E67" s="90" t="s">
        <v>5475</v>
      </c>
      <c r="F67" s="91" t="s">
        <v>5475</v>
      </c>
      <c r="G67" s="91"/>
      <c r="H67" s="91" t="s">
        <v>5476</v>
      </c>
      <c r="I67" s="90" t="s">
        <v>5340</v>
      </c>
      <c r="J67" s="90" t="s">
        <v>5421</v>
      </c>
      <c r="K67" s="91" t="s">
        <v>5365</v>
      </c>
      <c r="L67" s="91" t="s">
        <v>5365</v>
      </c>
      <c r="M67" s="91" t="s">
        <v>5342</v>
      </c>
      <c r="N67" s="92">
        <v>7243127.1547275977</v>
      </c>
      <c r="O67" s="93">
        <v>121482.84115045411</v>
      </c>
      <c r="P67" s="93">
        <v>137400.78214094584</v>
      </c>
      <c r="Q67" s="93">
        <v>137675.47704656326</v>
      </c>
      <c r="R67" s="93">
        <v>89876.821635553395</v>
      </c>
      <c r="S67" s="93">
        <v>119077.44672659575</v>
      </c>
      <c r="T67" s="93">
        <v>112463.90975616267</v>
      </c>
      <c r="U67" s="93">
        <v>91377.210227089556</v>
      </c>
      <c r="V67" s="93">
        <v>76984.567023959477</v>
      </c>
      <c r="W67" s="93">
        <v>62081.525619146763</v>
      </c>
      <c r="X67" s="93">
        <v>193372.56790461828</v>
      </c>
      <c r="Y67" s="93">
        <v>48139.356374409712</v>
      </c>
      <c r="Z67" s="93">
        <v>101273.19565933209</v>
      </c>
      <c r="AA67" s="93">
        <v>97765.174468299578</v>
      </c>
      <c r="AB67" s="93">
        <v>110414.61632757324</v>
      </c>
      <c r="AC67" s="93">
        <v>110783.45160122654</v>
      </c>
      <c r="AD67" s="93">
        <v>72324.745723083339</v>
      </c>
      <c r="AE67" s="93">
        <v>95980.588212019749</v>
      </c>
      <c r="AF67" s="93">
        <v>90915.741549925413</v>
      </c>
      <c r="AG67" s="93">
        <v>91807.006113267576</v>
      </c>
      <c r="AH67" s="93">
        <v>77267.778987713682</v>
      </c>
      <c r="AI67" s="93">
        <v>62516.546610273923</v>
      </c>
      <c r="AJ67" s="93">
        <v>195624.62201190766</v>
      </c>
      <c r="AK67" s="93">
        <v>48295.383269427883</v>
      </c>
      <c r="AL67" s="93">
        <v>101539.35994441835</v>
      </c>
      <c r="AM67" s="93">
        <v>99566.505381593932</v>
      </c>
      <c r="AN67" s="93">
        <v>113431.93650954457</v>
      </c>
      <c r="AO67" s="93">
        <v>113526.45495962785</v>
      </c>
      <c r="AP67" s="93">
        <v>74049.679929890379</v>
      </c>
      <c r="AQ67" s="93">
        <v>98351.076749473097</v>
      </c>
      <c r="AR67" s="93">
        <v>93155.012587414763</v>
      </c>
      <c r="AS67" s="93">
        <v>94169.199586687595</v>
      </c>
      <c r="AT67" s="93">
        <v>79200.404754154588</v>
      </c>
      <c r="AU67" s="93">
        <v>64175.564552207303</v>
      </c>
      <c r="AV67" s="93">
        <v>200515.00776606589</v>
      </c>
      <c r="AW67" s="93">
        <v>49526.962410581153</v>
      </c>
      <c r="AX67" s="93">
        <v>104145.43039874212</v>
      </c>
      <c r="AY67" s="93">
        <v>101794.93550705032</v>
      </c>
      <c r="AZ67" s="93">
        <v>115923.75232931002</v>
      </c>
      <c r="BA67" s="93">
        <v>116217.52376937878</v>
      </c>
      <c r="BB67" s="93">
        <v>75792.329954576591</v>
      </c>
      <c r="BC67" s="93">
        <v>100651.5926510725</v>
      </c>
      <c r="BD67" s="93">
        <v>95323.492134182728</v>
      </c>
      <c r="BE67" s="93">
        <v>96227.437006180349</v>
      </c>
      <c r="BF67" s="93">
        <v>80944.573805723921</v>
      </c>
      <c r="BG67" s="93">
        <v>65594.230570649786</v>
      </c>
      <c r="BH67" s="93">
        <v>205035.53507901524</v>
      </c>
      <c r="BI67" s="93">
        <v>50608.430265226205</v>
      </c>
      <c r="BJ67" s="93">
        <v>106413.74156060372</v>
      </c>
      <c r="BK67" s="93">
        <v>99893.656622264229</v>
      </c>
      <c r="BL67" s="93">
        <v>113838.04433923398</v>
      </c>
      <c r="BM67" s="93">
        <v>113979.99780031947</v>
      </c>
      <c r="BN67" s="93">
        <v>74352.634840668979</v>
      </c>
      <c r="BO67" s="93">
        <v>98772.276306298387</v>
      </c>
      <c r="BP67" s="93">
        <v>93573.740523500426</v>
      </c>
      <c r="BQ67" s="93">
        <v>95806.124304931276</v>
      </c>
      <c r="BR67" s="93">
        <v>80562.909395221941</v>
      </c>
      <c r="BS67" s="93">
        <v>65225.230291317654</v>
      </c>
      <c r="BT67" s="93">
        <v>203316.70421633899</v>
      </c>
      <c r="BU67" s="93">
        <v>50372.716097007549</v>
      </c>
      <c r="BV67" s="93">
        <v>105966.53774861543</v>
      </c>
      <c r="BW67" s="93">
        <v>101525.51316615644</v>
      </c>
      <c r="BX67" s="93">
        <v>115299.73286307472</v>
      </c>
      <c r="BY67" s="93">
        <v>115423.28720221329</v>
      </c>
      <c r="BZ67" s="93">
        <v>75326.024462367874</v>
      </c>
      <c r="CA67" s="93">
        <v>99860.578088238777</v>
      </c>
      <c r="CB67" s="93">
        <v>94517.651512549797</v>
      </c>
      <c r="CC67" s="93">
        <v>96499.01793295778</v>
      </c>
      <c r="CD67" s="93">
        <v>81122.083134259519</v>
      </c>
      <c r="CE67" s="93">
        <v>65630.843491091669</v>
      </c>
      <c r="CF67" s="93">
        <v>204016.33787646945</v>
      </c>
      <c r="CG67" s="93">
        <v>50715.971840759543</v>
      </c>
      <c r="CH67" s="93">
        <v>106748.01436882</v>
      </c>
      <c r="CJ67" s="94">
        <v>5951921.4534627674</v>
      </c>
    </row>
    <row r="68" spans="1:88" x14ac:dyDescent="0.25">
      <c r="A68">
        <v>60</v>
      </c>
      <c r="B68" s="90" t="s">
        <v>5378</v>
      </c>
      <c r="C68" s="90" t="s">
        <v>5378</v>
      </c>
      <c r="D68" s="90" t="s">
        <v>5474</v>
      </c>
      <c r="E68" s="90" t="s">
        <v>5477</v>
      </c>
      <c r="F68" s="91" t="s">
        <v>5477</v>
      </c>
      <c r="G68" s="91"/>
      <c r="H68" s="91" t="s">
        <v>5478</v>
      </c>
      <c r="I68" s="90" t="s">
        <v>5340</v>
      </c>
      <c r="J68" s="90" t="s">
        <v>5421</v>
      </c>
      <c r="K68" s="91" t="s">
        <v>5365</v>
      </c>
      <c r="L68" s="91" t="s">
        <v>5365</v>
      </c>
      <c r="M68" s="91" t="s">
        <v>5342</v>
      </c>
      <c r="N68" s="92">
        <v>0</v>
      </c>
      <c r="O68" s="93">
        <v>0</v>
      </c>
      <c r="P68" s="93">
        <v>0</v>
      </c>
      <c r="Q68" s="93">
        <v>0</v>
      </c>
      <c r="R68" s="93">
        <v>0</v>
      </c>
      <c r="S68" s="93">
        <v>0</v>
      </c>
      <c r="T68" s="93">
        <v>0</v>
      </c>
      <c r="U68" s="93">
        <v>0</v>
      </c>
      <c r="V68" s="93">
        <v>0</v>
      </c>
      <c r="W68" s="93">
        <v>0</v>
      </c>
      <c r="X68" s="93">
        <v>0</v>
      </c>
      <c r="Y68" s="93">
        <v>0</v>
      </c>
      <c r="Z68" s="93">
        <v>0</v>
      </c>
      <c r="AA68" s="93">
        <v>0</v>
      </c>
      <c r="AB68" s="93">
        <v>0</v>
      </c>
      <c r="AC68" s="93">
        <v>0</v>
      </c>
      <c r="AD68" s="93">
        <v>0</v>
      </c>
      <c r="AE68" s="93">
        <v>0</v>
      </c>
      <c r="AF68" s="93">
        <v>0</v>
      </c>
      <c r="AG68" s="93">
        <v>0</v>
      </c>
      <c r="AH68" s="93">
        <v>0</v>
      </c>
      <c r="AI68" s="93">
        <v>0</v>
      </c>
      <c r="AJ68" s="93">
        <v>0</v>
      </c>
      <c r="AK68" s="93">
        <v>0</v>
      </c>
      <c r="AL68" s="93">
        <v>0</v>
      </c>
      <c r="AM68" s="93">
        <v>0</v>
      </c>
      <c r="AN68" s="93">
        <v>0</v>
      </c>
      <c r="AO68" s="93">
        <v>0</v>
      </c>
      <c r="AP68" s="93">
        <v>0</v>
      </c>
      <c r="AQ68" s="93">
        <v>0</v>
      </c>
      <c r="AR68" s="93">
        <v>0</v>
      </c>
      <c r="AS68" s="93">
        <v>0</v>
      </c>
      <c r="AT68" s="93">
        <v>0</v>
      </c>
      <c r="AU68" s="93">
        <v>0</v>
      </c>
      <c r="AV68" s="93">
        <v>0</v>
      </c>
      <c r="AW68" s="93">
        <v>0</v>
      </c>
      <c r="AX68" s="93">
        <v>0</v>
      </c>
      <c r="AY68" s="93">
        <v>0</v>
      </c>
      <c r="AZ68" s="93">
        <v>0</v>
      </c>
      <c r="BA68" s="93">
        <v>0</v>
      </c>
      <c r="BB68" s="93">
        <v>0</v>
      </c>
      <c r="BC68" s="93">
        <v>0</v>
      </c>
      <c r="BD68" s="93">
        <v>0</v>
      </c>
      <c r="BE68" s="93">
        <v>0</v>
      </c>
      <c r="BF68" s="93">
        <v>0</v>
      </c>
      <c r="BG68" s="93">
        <v>0</v>
      </c>
      <c r="BH68" s="93">
        <v>0</v>
      </c>
      <c r="BI68" s="93">
        <v>0</v>
      </c>
      <c r="BJ68" s="93">
        <v>0</v>
      </c>
      <c r="BK68" s="93">
        <v>0</v>
      </c>
      <c r="BL68" s="93">
        <v>0</v>
      </c>
      <c r="BM68" s="93">
        <v>0</v>
      </c>
      <c r="BN68" s="93">
        <v>0</v>
      </c>
      <c r="BO68" s="93">
        <v>0</v>
      </c>
      <c r="BP68" s="93">
        <v>0</v>
      </c>
      <c r="BQ68" s="93">
        <v>0</v>
      </c>
      <c r="BR68" s="93">
        <v>0</v>
      </c>
      <c r="BS68" s="93">
        <v>0</v>
      </c>
      <c r="BT68" s="93">
        <v>0</v>
      </c>
      <c r="BU68" s="93">
        <v>0</v>
      </c>
      <c r="BV68" s="93">
        <v>0</v>
      </c>
      <c r="BW68" s="93">
        <v>0</v>
      </c>
      <c r="BX68" s="93">
        <v>0</v>
      </c>
      <c r="BY68" s="93">
        <v>0</v>
      </c>
      <c r="BZ68" s="93">
        <v>0</v>
      </c>
      <c r="CA68" s="93">
        <v>0</v>
      </c>
      <c r="CB68" s="93">
        <v>0</v>
      </c>
      <c r="CC68" s="93">
        <v>0</v>
      </c>
      <c r="CD68" s="93">
        <v>0</v>
      </c>
      <c r="CE68" s="93">
        <v>0</v>
      </c>
      <c r="CF68" s="93">
        <v>0</v>
      </c>
      <c r="CG68" s="93">
        <v>0</v>
      </c>
      <c r="CH68" s="93">
        <v>0</v>
      </c>
      <c r="CJ68" s="94">
        <v>0</v>
      </c>
    </row>
    <row r="69" spans="1:88" x14ac:dyDescent="0.25">
      <c r="A69">
        <v>61</v>
      </c>
      <c r="B69" s="90" t="s">
        <v>5378</v>
      </c>
      <c r="C69" s="90" t="s">
        <v>5378</v>
      </c>
      <c r="D69" s="90" t="s">
        <v>5474</v>
      </c>
      <c r="E69" s="90" t="s">
        <v>5479</v>
      </c>
      <c r="F69" s="91" t="s">
        <v>5479</v>
      </c>
      <c r="G69" s="91"/>
      <c r="H69" s="91" t="s">
        <v>5480</v>
      </c>
      <c r="I69" s="90" t="s">
        <v>5340</v>
      </c>
      <c r="J69" s="90" t="s">
        <v>5421</v>
      </c>
      <c r="K69" s="91" t="s">
        <v>5365</v>
      </c>
      <c r="L69" s="91" t="s">
        <v>5365</v>
      </c>
      <c r="M69" s="91" t="s">
        <v>5342</v>
      </c>
      <c r="N69" s="92">
        <v>5586387.7606263198</v>
      </c>
      <c r="O69" s="93">
        <v>79998.817175055126</v>
      </c>
      <c r="P69" s="93">
        <v>87421.344320285585</v>
      </c>
      <c r="Q69" s="93">
        <v>58397.412764850909</v>
      </c>
      <c r="R69" s="93">
        <v>52609.455727481691</v>
      </c>
      <c r="S69" s="93">
        <v>104553.09079197967</v>
      </c>
      <c r="T69" s="93">
        <v>63520.968964094958</v>
      </c>
      <c r="U69" s="93">
        <v>46939.428416636045</v>
      </c>
      <c r="V69" s="93">
        <v>76620.553476091882</v>
      </c>
      <c r="W69" s="93">
        <v>58874.898636174359</v>
      </c>
      <c r="X69" s="93">
        <v>109024.32930257374</v>
      </c>
      <c r="Y69" s="93">
        <v>34620.091965179119</v>
      </c>
      <c r="Z69" s="93">
        <v>52022.883018220207</v>
      </c>
      <c r="AA69" s="93">
        <v>68715.594338428782</v>
      </c>
      <c r="AB69" s="93">
        <v>74982.056150492703</v>
      </c>
      <c r="AC69" s="93">
        <v>50155.020321248827</v>
      </c>
      <c r="AD69" s="93">
        <v>45186.168817416998</v>
      </c>
      <c r="AE69" s="93">
        <v>89948.364535191955</v>
      </c>
      <c r="AF69" s="93">
        <v>54808.198106538002</v>
      </c>
      <c r="AG69" s="93">
        <v>51642.732780633094</v>
      </c>
      <c r="AH69" s="93">
        <v>84211.912565437218</v>
      </c>
      <c r="AI69" s="93">
        <v>64922.653211069657</v>
      </c>
      <c r="AJ69" s="93">
        <v>120777.36867457638</v>
      </c>
      <c r="AK69" s="93">
        <v>38033.565733554962</v>
      </c>
      <c r="AL69" s="93">
        <v>57117.318757313238</v>
      </c>
      <c r="AM69" s="93">
        <v>76326.983519695437</v>
      </c>
      <c r="AN69" s="93">
        <v>84015.580300104208</v>
      </c>
      <c r="AO69" s="93">
        <v>56057.058158068503</v>
      </c>
      <c r="AP69" s="93">
        <v>50458.63501975363</v>
      </c>
      <c r="AQ69" s="93">
        <v>100526.99262576269</v>
      </c>
      <c r="AR69" s="93">
        <v>61250.039771133037</v>
      </c>
      <c r="AS69" s="93">
        <v>57560.014170561029</v>
      </c>
      <c r="AT69" s="93">
        <v>93795.310488415169</v>
      </c>
      <c r="AU69" s="93">
        <v>72418.51256102389</v>
      </c>
      <c r="AV69" s="93">
        <v>134520.21526241692</v>
      </c>
      <c r="AW69" s="93">
        <v>42382.028720282906</v>
      </c>
      <c r="AX69" s="93">
        <v>63657.888947356143</v>
      </c>
      <c r="AY69" s="93">
        <v>84382.679683116003</v>
      </c>
      <c r="AZ69" s="93">
        <v>92845.149925045247</v>
      </c>
      <c r="BA69" s="93">
        <v>62053.624050132108</v>
      </c>
      <c r="BB69" s="93">
        <v>55847.003644137199</v>
      </c>
      <c r="BC69" s="93">
        <v>111246.54430616146</v>
      </c>
      <c r="BD69" s="93">
        <v>67773.887407706963</v>
      </c>
      <c r="BE69" s="93">
        <v>63073.560539756145</v>
      </c>
      <c r="BF69" s="93">
        <v>102796.39420507582</v>
      </c>
      <c r="BG69" s="93">
        <v>79374.67512080945</v>
      </c>
      <c r="BH69" s="93">
        <v>147504.8234968895</v>
      </c>
      <c r="BI69" s="93">
        <v>46440.761442404844</v>
      </c>
      <c r="BJ69" s="93">
        <v>69750.310092469968</v>
      </c>
      <c r="BK69" s="93">
        <v>86654.207376819424</v>
      </c>
      <c r="BL69" s="93">
        <v>95411.081739457135</v>
      </c>
      <c r="BM69" s="93">
        <v>63686.704797226048</v>
      </c>
      <c r="BN69" s="93">
        <v>57331.800915799475</v>
      </c>
      <c r="BO69" s="93">
        <v>114241.93291860915</v>
      </c>
      <c r="BP69" s="93">
        <v>69621.126330518528</v>
      </c>
      <c r="BQ69" s="93">
        <v>65237.452476255094</v>
      </c>
      <c r="BR69" s="93">
        <v>106287.10412932784</v>
      </c>
      <c r="BS69" s="93">
        <v>81994.973955580208</v>
      </c>
      <c r="BT69" s="93">
        <v>151951.6568493474</v>
      </c>
      <c r="BU69" s="93">
        <v>48020.549571829302</v>
      </c>
      <c r="BV69" s="93">
        <v>72156.002767066762</v>
      </c>
      <c r="BW69" s="93">
        <v>92409.676915198637</v>
      </c>
      <c r="BX69" s="93">
        <v>101398.19165428623</v>
      </c>
      <c r="BY69" s="93">
        <v>67671.232803268882</v>
      </c>
      <c r="BZ69" s="93">
        <v>60944.537140742752</v>
      </c>
      <c r="CA69" s="93">
        <v>121192.31209198821</v>
      </c>
      <c r="CB69" s="93">
        <v>73788.807545923162</v>
      </c>
      <c r="CC69" s="93">
        <v>68999.528892210903</v>
      </c>
      <c r="CD69" s="93">
        <v>112383.88405810662</v>
      </c>
      <c r="CE69" s="93">
        <v>86636.142553139405</v>
      </c>
      <c r="CF69" s="93">
        <v>160109.40244039759</v>
      </c>
      <c r="CG69" s="93">
        <v>50768.697288255316</v>
      </c>
      <c r="CH69" s="93">
        <v>76327.851406163929</v>
      </c>
      <c r="CJ69" s="94">
        <v>4761784.4860676993</v>
      </c>
    </row>
    <row r="70" spans="1:88" x14ac:dyDescent="0.25">
      <c r="A70">
        <v>62</v>
      </c>
      <c r="B70" s="90" t="s">
        <v>5378</v>
      </c>
      <c r="C70" s="90" t="s">
        <v>5378</v>
      </c>
      <c r="D70" s="90" t="s">
        <v>5474</v>
      </c>
      <c r="E70" s="90" t="s">
        <v>5481</v>
      </c>
      <c r="F70" s="91" t="s">
        <v>5481</v>
      </c>
      <c r="G70" s="91"/>
      <c r="H70" s="91" t="s">
        <v>5482</v>
      </c>
      <c r="I70" s="90" t="s">
        <v>5387</v>
      </c>
      <c r="J70" s="90" t="s">
        <v>5421</v>
      </c>
      <c r="K70" s="91" t="s">
        <v>5365</v>
      </c>
      <c r="L70" s="91" t="s">
        <v>5365</v>
      </c>
      <c r="M70" s="91" t="s">
        <v>5449</v>
      </c>
      <c r="N70" s="92">
        <v>539187.6198817183</v>
      </c>
      <c r="O70" s="93">
        <v>0</v>
      </c>
      <c r="P70" s="93">
        <v>9752.6150060408436</v>
      </c>
      <c r="Q70" s="93">
        <v>14658.168998239218</v>
      </c>
      <c r="R70" s="93">
        <v>0</v>
      </c>
      <c r="S70" s="93">
        <v>0</v>
      </c>
      <c r="T70" s="93">
        <v>0</v>
      </c>
      <c r="U70" s="93">
        <v>0</v>
      </c>
      <c r="V70" s="93">
        <v>9876.0792995407592</v>
      </c>
      <c r="W70" s="93">
        <v>24505.293973065323</v>
      </c>
      <c r="X70" s="93">
        <v>9680.8142522838807</v>
      </c>
      <c r="Y70" s="93">
        <v>4940.5029538926474</v>
      </c>
      <c r="Z70" s="93">
        <v>0</v>
      </c>
      <c r="AA70" s="93">
        <v>0</v>
      </c>
      <c r="AB70" s="93">
        <v>9794.3085398872026</v>
      </c>
      <c r="AC70" s="93">
        <v>14740.539009033868</v>
      </c>
      <c r="AD70" s="93">
        <v>0</v>
      </c>
      <c r="AE70" s="93">
        <v>0</v>
      </c>
      <c r="AF70" s="93">
        <v>0</v>
      </c>
      <c r="AG70" s="93">
        <v>0</v>
      </c>
      <c r="AH70" s="93">
        <v>10878.534807236703</v>
      </c>
      <c r="AI70" s="93">
        <v>27082.178456350142</v>
      </c>
      <c r="AJ70" s="93">
        <v>10748.098019713287</v>
      </c>
      <c r="AK70" s="93">
        <v>5439.6077103119396</v>
      </c>
      <c r="AL70" s="93">
        <v>0</v>
      </c>
      <c r="AM70" s="93">
        <v>0</v>
      </c>
      <c r="AN70" s="93">
        <v>11144.352148931479</v>
      </c>
      <c r="AO70" s="93">
        <v>16730.45746049815</v>
      </c>
      <c r="AP70" s="93">
        <v>0</v>
      </c>
      <c r="AQ70" s="93">
        <v>0</v>
      </c>
      <c r="AR70" s="93">
        <v>0</v>
      </c>
      <c r="AS70" s="93">
        <v>0</v>
      </c>
      <c r="AT70" s="93">
        <v>11871.528817180391</v>
      </c>
      <c r="AU70" s="93">
        <v>29598.219519797753</v>
      </c>
      <c r="AV70" s="93">
        <v>11729.034381978476</v>
      </c>
      <c r="AW70" s="93">
        <v>5938.9672394701374</v>
      </c>
      <c r="AX70" s="93">
        <v>0</v>
      </c>
      <c r="AY70" s="93">
        <v>0</v>
      </c>
      <c r="AZ70" s="93">
        <v>12090.446535051993</v>
      </c>
      <c r="BA70" s="93">
        <v>18181.628820703867</v>
      </c>
      <c r="BB70" s="93">
        <v>0</v>
      </c>
      <c r="BC70" s="93">
        <v>0</v>
      </c>
      <c r="BD70" s="93">
        <v>0</v>
      </c>
      <c r="BE70" s="93">
        <v>0</v>
      </c>
      <c r="BF70" s="93">
        <v>12796.374984104717</v>
      </c>
      <c r="BG70" s="93">
        <v>31906.671316956203</v>
      </c>
      <c r="BH70" s="93">
        <v>12649.24135581579</v>
      </c>
      <c r="BI70" s="93">
        <v>6400.4730208112114</v>
      </c>
      <c r="BJ70" s="93">
        <v>0</v>
      </c>
      <c r="BK70" s="93">
        <v>0</v>
      </c>
      <c r="BL70" s="93">
        <v>12566.488365025152</v>
      </c>
      <c r="BM70" s="93">
        <v>18873.237736784409</v>
      </c>
      <c r="BN70" s="93">
        <v>0</v>
      </c>
      <c r="BO70" s="93">
        <v>0</v>
      </c>
      <c r="BP70" s="93">
        <v>0</v>
      </c>
      <c r="BQ70" s="93">
        <v>0</v>
      </c>
      <c r="BR70" s="93">
        <v>13432.085287157533</v>
      </c>
      <c r="BS70" s="93">
        <v>33461.126608504157</v>
      </c>
      <c r="BT70" s="93">
        <v>13228.709700409885</v>
      </c>
      <c r="BU70" s="93">
        <v>6718.8300307427162</v>
      </c>
      <c r="BV70" s="93">
        <v>0</v>
      </c>
      <c r="BW70" s="93">
        <v>0</v>
      </c>
      <c r="BX70" s="93">
        <v>13369.507054705944</v>
      </c>
      <c r="BY70" s="93">
        <v>20075.75057905717</v>
      </c>
      <c r="BZ70" s="93">
        <v>0</v>
      </c>
      <c r="CA70" s="93">
        <v>0</v>
      </c>
      <c r="CB70" s="93">
        <v>0</v>
      </c>
      <c r="CC70" s="93">
        <v>0</v>
      </c>
      <c r="CD70" s="93">
        <v>14952.488780479503</v>
      </c>
      <c r="CE70" s="93">
        <v>37221.940942434041</v>
      </c>
      <c r="CF70" s="93">
        <v>14674.910607575781</v>
      </c>
      <c r="CG70" s="93">
        <v>7478.4075619459873</v>
      </c>
      <c r="CH70" s="93">
        <v>0</v>
      </c>
      <c r="CJ70" s="94">
        <v>465774.14539865556</v>
      </c>
    </row>
    <row r="71" spans="1:88" x14ac:dyDescent="0.25">
      <c r="A71">
        <v>63</v>
      </c>
      <c r="B71" s="90" t="s">
        <v>5378</v>
      </c>
      <c r="C71" s="90" t="s">
        <v>5378</v>
      </c>
      <c r="D71" s="90" t="s">
        <v>5474</v>
      </c>
      <c r="E71" s="90" t="s">
        <v>5483</v>
      </c>
      <c r="F71" s="91" t="s">
        <v>5483</v>
      </c>
      <c r="G71" s="91"/>
      <c r="H71" s="91" t="s">
        <v>5484</v>
      </c>
      <c r="I71" s="90" t="s">
        <v>5387</v>
      </c>
      <c r="J71" s="90" t="s">
        <v>5421</v>
      </c>
      <c r="K71" s="91" t="s">
        <v>5365</v>
      </c>
      <c r="L71" s="91" t="s">
        <v>5365</v>
      </c>
      <c r="M71" s="91" t="s">
        <v>5342</v>
      </c>
      <c r="N71" s="92">
        <v>39139237.953601718</v>
      </c>
      <c r="O71" s="93">
        <v>1146192.76253483</v>
      </c>
      <c r="P71" s="93">
        <v>1146074.0277886528</v>
      </c>
      <c r="Q71" s="93">
        <v>1110713.9653345698</v>
      </c>
      <c r="R71" s="93">
        <v>1413315.6790255641</v>
      </c>
      <c r="S71" s="93">
        <v>1310747.4606925615</v>
      </c>
      <c r="T71" s="93">
        <v>1805729.8512355096</v>
      </c>
      <c r="U71" s="93">
        <v>431641.69052313367</v>
      </c>
      <c r="V71" s="93">
        <v>577060.41489912756</v>
      </c>
      <c r="W71" s="93">
        <v>508258.29407193599</v>
      </c>
      <c r="X71" s="93">
        <v>412063.68347823241</v>
      </c>
      <c r="Y71" s="93">
        <v>359408.86128357373</v>
      </c>
      <c r="Z71" s="93">
        <v>409845.00332965184</v>
      </c>
      <c r="AA71" s="93">
        <v>464295.40686752135</v>
      </c>
      <c r="AB71" s="93">
        <v>463572.34499750903</v>
      </c>
      <c r="AC71" s="93">
        <v>449871.02326850948</v>
      </c>
      <c r="AD71" s="93">
        <v>572460.95767597586</v>
      </c>
      <c r="AE71" s="93">
        <v>531790.29152167367</v>
      </c>
      <c r="AF71" s="93">
        <v>734761.12711090327</v>
      </c>
      <c r="AG71" s="93">
        <v>351988.72867227159</v>
      </c>
      <c r="AH71" s="93">
        <v>470092.67366245948</v>
      </c>
      <c r="AI71" s="93">
        <v>415417.23912800825</v>
      </c>
      <c r="AJ71" s="93">
        <v>338345.52236870222</v>
      </c>
      <c r="AK71" s="93">
        <v>292658.78133966995</v>
      </c>
      <c r="AL71" s="93">
        <v>333523.92551158718</v>
      </c>
      <c r="AM71" s="93">
        <v>382705.80922473484</v>
      </c>
      <c r="AN71" s="93">
        <v>385449.84990419936</v>
      </c>
      <c r="AO71" s="93">
        <v>373122.79986771161</v>
      </c>
      <c r="AP71" s="93">
        <v>474377.11058535916</v>
      </c>
      <c r="AQ71" s="93">
        <v>441039.71494384442</v>
      </c>
      <c r="AR71" s="93">
        <v>609333.27857320523</v>
      </c>
      <c r="AS71" s="93">
        <v>441711.84525911126</v>
      </c>
      <c r="AT71" s="93">
        <v>589507.98202704196</v>
      </c>
      <c r="AU71" s="93">
        <v>521718.77765573171</v>
      </c>
      <c r="AV71" s="93">
        <v>424288.28050008934</v>
      </c>
      <c r="AW71" s="93">
        <v>367176.49381291075</v>
      </c>
      <c r="AX71" s="93">
        <v>418514.03449328139</v>
      </c>
      <c r="AY71" s="93">
        <v>480358.89444283367</v>
      </c>
      <c r="AZ71" s="93">
        <v>483607.29087970988</v>
      </c>
      <c r="BA71" s="93">
        <v>468936.67928884889</v>
      </c>
      <c r="BB71" s="93">
        <v>596092.5207604469</v>
      </c>
      <c r="BC71" s="93">
        <v>554124.18555442535</v>
      </c>
      <c r="BD71" s="93">
        <v>765484.65254114836</v>
      </c>
      <c r="BE71" s="93">
        <v>427419.72570663353</v>
      </c>
      <c r="BF71" s="93">
        <v>570526.08489555237</v>
      </c>
      <c r="BG71" s="93">
        <v>504961.05932538566</v>
      </c>
      <c r="BH71" s="93">
        <v>410836.2576170183</v>
      </c>
      <c r="BI71" s="93">
        <v>355288.80282558803</v>
      </c>
      <c r="BJ71" s="93">
        <v>404942.16134510603</v>
      </c>
      <c r="BK71" s="93">
        <v>454426.32042810152</v>
      </c>
      <c r="BL71" s="93">
        <v>457818.92103821924</v>
      </c>
      <c r="BM71" s="93">
        <v>443360.63672959781</v>
      </c>
      <c r="BN71" s="93">
        <v>563729.39329110575</v>
      </c>
      <c r="BO71" s="93">
        <v>524212.55629763548</v>
      </c>
      <c r="BP71" s="93">
        <v>724396.65448364476</v>
      </c>
      <c r="BQ71" s="93">
        <v>424331.26367001119</v>
      </c>
      <c r="BR71" s="93">
        <v>566211.93914248853</v>
      </c>
      <c r="BS71" s="93">
        <v>500684.31172069395</v>
      </c>
      <c r="BT71" s="93">
        <v>406227.01907982904</v>
      </c>
      <c r="BU71" s="93">
        <v>352622.59619629424</v>
      </c>
      <c r="BV71" s="93">
        <v>402087.10382125492</v>
      </c>
      <c r="BW71" s="93">
        <v>457925.7935885528</v>
      </c>
      <c r="BX71" s="93">
        <v>459757.64414016856</v>
      </c>
      <c r="BY71" s="93">
        <v>445160.1426952703</v>
      </c>
      <c r="BZ71" s="93">
        <v>566257.16456362081</v>
      </c>
      <c r="CA71" s="93">
        <v>525485.55087659252</v>
      </c>
      <c r="CB71" s="93">
        <v>725487.13265330973</v>
      </c>
      <c r="CC71" s="93">
        <v>422381.43825271114</v>
      </c>
      <c r="CD71" s="93">
        <v>563447.09951921215</v>
      </c>
      <c r="CE71" s="93">
        <v>497882.10897211294</v>
      </c>
      <c r="CF71" s="93">
        <v>402838.40213539696</v>
      </c>
      <c r="CG71" s="93">
        <v>350856.63531226967</v>
      </c>
      <c r="CH71" s="93">
        <v>400296.11664156808</v>
      </c>
      <c r="CJ71" s="94">
        <v>28508186.259404384</v>
      </c>
    </row>
    <row r="72" spans="1:88" x14ac:dyDescent="0.25">
      <c r="A72">
        <v>64</v>
      </c>
      <c r="B72" s="90" t="s">
        <v>5378</v>
      </c>
      <c r="C72" s="90" t="s">
        <v>5378</v>
      </c>
      <c r="D72" s="90" t="s">
        <v>5474</v>
      </c>
      <c r="E72" s="90" t="s">
        <v>5485</v>
      </c>
      <c r="F72" s="91" t="s">
        <v>5485</v>
      </c>
      <c r="G72" s="91"/>
      <c r="H72" s="91" t="s">
        <v>5486</v>
      </c>
      <c r="I72" s="90" t="s">
        <v>5387</v>
      </c>
      <c r="J72" s="90" t="s">
        <v>5421</v>
      </c>
      <c r="K72" s="91" t="s">
        <v>5365</v>
      </c>
      <c r="L72" s="91" t="s">
        <v>5365</v>
      </c>
      <c r="M72" s="91" t="s">
        <v>5342</v>
      </c>
      <c r="N72" s="92">
        <v>4068111.21459819</v>
      </c>
      <c r="O72" s="93">
        <v>66101.560047287843</v>
      </c>
      <c r="P72" s="93">
        <v>89158.207093065779</v>
      </c>
      <c r="Q72" s="93">
        <v>94919.982690930134</v>
      </c>
      <c r="R72" s="93">
        <v>83835.446331681043</v>
      </c>
      <c r="S72" s="93">
        <v>83304.939299378369</v>
      </c>
      <c r="T72" s="93">
        <v>53372.346236221281</v>
      </c>
      <c r="U72" s="93">
        <v>28478.933948306149</v>
      </c>
      <c r="V72" s="93">
        <v>61054.312105567915</v>
      </c>
      <c r="W72" s="93">
        <v>23430.870118484563</v>
      </c>
      <c r="X72" s="93">
        <v>35908.305524994408</v>
      </c>
      <c r="Y72" s="93">
        <v>29320.688924266713</v>
      </c>
      <c r="Z72" s="93">
        <v>4895.5090762353993</v>
      </c>
      <c r="AA72" s="93">
        <v>28659.312231005697</v>
      </c>
      <c r="AB72" s="93">
        <v>38599.662257983357</v>
      </c>
      <c r="AC72" s="93">
        <v>41149.140441473886</v>
      </c>
      <c r="AD72" s="93">
        <v>36345.588544542014</v>
      </c>
      <c r="AE72" s="93">
        <v>36175.076723814185</v>
      </c>
      <c r="AF72" s="93">
        <v>23244.864448201024</v>
      </c>
      <c r="AG72" s="93">
        <v>26515.7318173639</v>
      </c>
      <c r="AH72" s="93">
        <v>56787.540443968392</v>
      </c>
      <c r="AI72" s="93">
        <v>21865.679336621757</v>
      </c>
      <c r="AJ72" s="93">
        <v>33663.984818112309</v>
      </c>
      <c r="AK72" s="93">
        <v>27259.724805719696</v>
      </c>
      <c r="AL72" s="93">
        <v>4548.6207334523269</v>
      </c>
      <c r="AM72" s="93">
        <v>27141.812032919668</v>
      </c>
      <c r="AN72" s="93">
        <v>36875.360371064839</v>
      </c>
      <c r="AO72" s="93">
        <v>39212.717633136272</v>
      </c>
      <c r="AP72" s="93">
        <v>34604.451183695142</v>
      </c>
      <c r="AQ72" s="93">
        <v>34470.625370662834</v>
      </c>
      <c r="AR72" s="93">
        <v>22148.185449316035</v>
      </c>
      <c r="AS72" s="93">
        <v>54215.631796331276</v>
      </c>
      <c r="AT72" s="93">
        <v>116029.89052821879</v>
      </c>
      <c r="AU72" s="93">
        <v>44743.045756791907</v>
      </c>
      <c r="AV72" s="93">
        <v>68782.307466912593</v>
      </c>
      <c r="AW72" s="93">
        <v>55724.39911388488</v>
      </c>
      <c r="AX72" s="93">
        <v>9299.7950036837883</v>
      </c>
      <c r="AY72" s="93">
        <v>55446.739137332501</v>
      </c>
      <c r="AZ72" s="93">
        <v>75300.458659920987</v>
      </c>
      <c r="BA72" s="93">
        <v>80209.488651646898</v>
      </c>
      <c r="BB72" s="93">
        <v>70771.48403451874</v>
      </c>
      <c r="BC72" s="93">
        <v>70487.962831694138</v>
      </c>
      <c r="BD72" s="93">
        <v>45285.183399425427</v>
      </c>
      <c r="BE72" s="93">
        <v>56621.737747320738</v>
      </c>
      <c r="BF72" s="93">
        <v>121198.94888910414</v>
      </c>
      <c r="BG72" s="93">
        <v>46740.151914624621</v>
      </c>
      <c r="BH72" s="93">
        <v>71883.236860774006</v>
      </c>
      <c r="BI72" s="93">
        <v>58196.276628328167</v>
      </c>
      <c r="BJ72" s="93">
        <v>9711.7948758279072</v>
      </c>
      <c r="BK72" s="93">
        <v>57083.733847532101</v>
      </c>
      <c r="BL72" s="93">
        <v>77577.760920564542</v>
      </c>
      <c r="BM72" s="93">
        <v>82529.154794468355</v>
      </c>
      <c r="BN72" s="93">
        <v>72837.332275522727</v>
      </c>
      <c r="BO72" s="93">
        <v>72569.477104090125</v>
      </c>
      <c r="BP72" s="93">
        <v>46637.45041921884</v>
      </c>
      <c r="BQ72" s="93">
        <v>63665.532687406077</v>
      </c>
      <c r="BR72" s="93">
        <v>136230.10280723192</v>
      </c>
      <c r="BS72" s="93">
        <v>52488.834406529226</v>
      </c>
      <c r="BT72" s="93">
        <v>80500.463359188347</v>
      </c>
      <c r="BU72" s="93">
        <v>65417.588618144495</v>
      </c>
      <c r="BV72" s="93">
        <v>10921.8790414463</v>
      </c>
      <c r="BW72" s="93">
        <v>64697.125277914434</v>
      </c>
      <c r="BX72" s="93">
        <v>87622.056979235465</v>
      </c>
      <c r="BY72" s="93">
        <v>93198.199133920745</v>
      </c>
      <c r="BZ72" s="93">
        <v>82288.291135872481</v>
      </c>
      <c r="CA72" s="93">
        <v>81817.90139635095</v>
      </c>
      <c r="CB72" s="93">
        <v>52532.619961618424</v>
      </c>
      <c r="CC72" s="93">
        <v>70672.79572901153</v>
      </c>
      <c r="CD72" s="93">
        <v>151180.33729962248</v>
      </c>
      <c r="CE72" s="93">
        <v>58207.314972255161</v>
      </c>
      <c r="CF72" s="93">
        <v>89024.294272326209</v>
      </c>
      <c r="CG72" s="93">
        <v>72587.558265806976</v>
      </c>
      <c r="CH72" s="93">
        <v>12125.696557097714</v>
      </c>
      <c r="CJ72" s="94">
        <v>3414330.1132017709</v>
      </c>
    </row>
    <row r="73" spans="1:88" x14ac:dyDescent="0.25">
      <c r="A73">
        <v>65</v>
      </c>
      <c r="B73" s="90" t="s">
        <v>5378</v>
      </c>
      <c r="C73" s="90" t="s">
        <v>5378</v>
      </c>
      <c r="D73" s="90" t="s">
        <v>5474</v>
      </c>
      <c r="E73" s="90" t="s">
        <v>5487</v>
      </c>
      <c r="F73" s="91" t="s">
        <v>5487</v>
      </c>
      <c r="G73" s="91"/>
      <c r="H73" s="91" t="s">
        <v>5488</v>
      </c>
      <c r="I73" s="90" t="s">
        <v>5387</v>
      </c>
      <c r="J73" s="90" t="s">
        <v>5421</v>
      </c>
      <c r="K73" s="91" t="s">
        <v>5365</v>
      </c>
      <c r="L73" s="91" t="s">
        <v>5365</v>
      </c>
      <c r="M73" s="91" t="s">
        <v>5342</v>
      </c>
      <c r="N73" s="92">
        <v>0</v>
      </c>
      <c r="O73" s="93">
        <v>0</v>
      </c>
      <c r="P73" s="93">
        <v>0</v>
      </c>
      <c r="Q73" s="93">
        <v>0</v>
      </c>
      <c r="R73" s="93">
        <v>0</v>
      </c>
      <c r="S73" s="93">
        <v>0</v>
      </c>
      <c r="T73" s="93">
        <v>0</v>
      </c>
      <c r="U73" s="93">
        <v>0</v>
      </c>
      <c r="V73" s="93">
        <v>0</v>
      </c>
      <c r="W73" s="93">
        <v>0</v>
      </c>
      <c r="X73" s="93">
        <v>0</v>
      </c>
      <c r="Y73" s="93">
        <v>0</v>
      </c>
      <c r="Z73" s="93">
        <v>0</v>
      </c>
      <c r="AA73" s="93">
        <v>0</v>
      </c>
      <c r="AB73" s="93">
        <v>0</v>
      </c>
      <c r="AC73" s="93">
        <v>0</v>
      </c>
      <c r="AD73" s="93">
        <v>0</v>
      </c>
      <c r="AE73" s="93">
        <v>0</v>
      </c>
      <c r="AF73" s="93">
        <v>0</v>
      </c>
      <c r="AG73" s="93">
        <v>0</v>
      </c>
      <c r="AH73" s="93">
        <v>0</v>
      </c>
      <c r="AI73" s="93">
        <v>0</v>
      </c>
      <c r="AJ73" s="93">
        <v>0</v>
      </c>
      <c r="AK73" s="93">
        <v>0</v>
      </c>
      <c r="AL73" s="93">
        <v>0</v>
      </c>
      <c r="AM73" s="93">
        <v>0</v>
      </c>
      <c r="AN73" s="93">
        <v>0</v>
      </c>
      <c r="AO73" s="93">
        <v>0</v>
      </c>
      <c r="AP73" s="93">
        <v>0</v>
      </c>
      <c r="AQ73" s="93">
        <v>0</v>
      </c>
      <c r="AR73" s="93">
        <v>0</v>
      </c>
      <c r="AS73" s="93">
        <v>0</v>
      </c>
      <c r="AT73" s="93">
        <v>0</v>
      </c>
      <c r="AU73" s="93">
        <v>0</v>
      </c>
      <c r="AV73" s="93">
        <v>0</v>
      </c>
      <c r="AW73" s="93">
        <v>0</v>
      </c>
      <c r="AX73" s="93">
        <v>0</v>
      </c>
      <c r="AY73" s="93">
        <v>0</v>
      </c>
      <c r="AZ73" s="93">
        <v>0</v>
      </c>
      <c r="BA73" s="93">
        <v>0</v>
      </c>
      <c r="BB73" s="93">
        <v>0</v>
      </c>
      <c r="BC73" s="93">
        <v>0</v>
      </c>
      <c r="BD73" s="93">
        <v>0</v>
      </c>
      <c r="BE73" s="93">
        <v>0</v>
      </c>
      <c r="BF73" s="93">
        <v>0</v>
      </c>
      <c r="BG73" s="93">
        <v>0</v>
      </c>
      <c r="BH73" s="93">
        <v>0</v>
      </c>
      <c r="BI73" s="93">
        <v>0</v>
      </c>
      <c r="BJ73" s="93">
        <v>0</v>
      </c>
      <c r="BK73" s="93">
        <v>0</v>
      </c>
      <c r="BL73" s="93">
        <v>0</v>
      </c>
      <c r="BM73" s="93">
        <v>0</v>
      </c>
      <c r="BN73" s="93">
        <v>0</v>
      </c>
      <c r="BO73" s="93">
        <v>0</v>
      </c>
      <c r="BP73" s="93">
        <v>0</v>
      </c>
      <c r="BQ73" s="93">
        <v>0</v>
      </c>
      <c r="BR73" s="93">
        <v>0</v>
      </c>
      <c r="BS73" s="93">
        <v>0</v>
      </c>
      <c r="BT73" s="93">
        <v>0</v>
      </c>
      <c r="BU73" s="93">
        <v>0</v>
      </c>
      <c r="BV73" s="93">
        <v>0</v>
      </c>
      <c r="BW73" s="93">
        <v>0</v>
      </c>
      <c r="BX73" s="93">
        <v>0</v>
      </c>
      <c r="BY73" s="93">
        <v>0</v>
      </c>
      <c r="BZ73" s="93">
        <v>0</v>
      </c>
      <c r="CA73" s="93">
        <v>0</v>
      </c>
      <c r="CB73" s="93">
        <v>0</v>
      </c>
      <c r="CC73" s="93">
        <v>0</v>
      </c>
      <c r="CD73" s="93">
        <v>0</v>
      </c>
      <c r="CE73" s="93">
        <v>0</v>
      </c>
      <c r="CF73" s="93">
        <v>0</v>
      </c>
      <c r="CG73" s="93">
        <v>0</v>
      </c>
      <c r="CH73" s="93">
        <v>0</v>
      </c>
      <c r="CJ73" s="94">
        <v>0</v>
      </c>
    </row>
    <row r="74" spans="1:88" x14ac:dyDescent="0.25">
      <c r="A74">
        <v>66</v>
      </c>
      <c r="B74" s="90" t="s">
        <v>5378</v>
      </c>
      <c r="C74" s="90" t="s">
        <v>5378</v>
      </c>
      <c r="D74" s="90" t="s">
        <v>5474</v>
      </c>
      <c r="E74" s="90" t="s">
        <v>5489</v>
      </c>
      <c r="F74" s="91" t="s">
        <v>5489</v>
      </c>
      <c r="G74" s="91"/>
      <c r="H74" s="91" t="s">
        <v>5490</v>
      </c>
      <c r="I74" s="90" t="s">
        <v>5387</v>
      </c>
      <c r="J74" s="90" t="s">
        <v>5382</v>
      </c>
      <c r="K74" s="91" t="s">
        <v>5365</v>
      </c>
      <c r="L74" s="91" t="s">
        <v>5365</v>
      </c>
      <c r="M74" s="91" t="s">
        <v>5449</v>
      </c>
      <c r="N74" s="92">
        <v>0</v>
      </c>
      <c r="O74" s="93">
        <v>0</v>
      </c>
      <c r="P74" s="93">
        <v>0</v>
      </c>
      <c r="Q74" s="93">
        <v>0</v>
      </c>
      <c r="R74" s="93">
        <v>0</v>
      </c>
      <c r="S74" s="93">
        <v>0</v>
      </c>
      <c r="T74" s="93">
        <v>0</v>
      </c>
      <c r="U74" s="93">
        <v>0</v>
      </c>
      <c r="V74" s="93">
        <v>0</v>
      </c>
      <c r="W74" s="93">
        <v>0</v>
      </c>
      <c r="X74" s="93">
        <v>0</v>
      </c>
      <c r="Y74" s="93">
        <v>0</v>
      </c>
      <c r="Z74" s="93">
        <v>0</v>
      </c>
      <c r="AA74" s="93">
        <v>0</v>
      </c>
      <c r="AB74" s="93">
        <v>0</v>
      </c>
      <c r="AC74" s="93">
        <v>0</v>
      </c>
      <c r="AD74" s="93">
        <v>0</v>
      </c>
      <c r="AE74" s="93">
        <v>0</v>
      </c>
      <c r="AF74" s="93">
        <v>0</v>
      </c>
      <c r="AG74" s="93">
        <v>0</v>
      </c>
      <c r="AH74" s="93">
        <v>0</v>
      </c>
      <c r="AI74" s="93">
        <v>0</v>
      </c>
      <c r="AJ74" s="93">
        <v>0</v>
      </c>
      <c r="AK74" s="93">
        <v>0</v>
      </c>
      <c r="AL74" s="93">
        <v>0</v>
      </c>
      <c r="AM74" s="93">
        <v>0</v>
      </c>
      <c r="AN74" s="93">
        <v>0</v>
      </c>
      <c r="AO74" s="93">
        <v>0</v>
      </c>
      <c r="AP74" s="93">
        <v>0</v>
      </c>
      <c r="AQ74" s="93">
        <v>0</v>
      </c>
      <c r="AR74" s="93">
        <v>0</v>
      </c>
      <c r="AS74" s="93">
        <v>0</v>
      </c>
      <c r="AT74" s="93">
        <v>0</v>
      </c>
      <c r="AU74" s="93">
        <v>0</v>
      </c>
      <c r="AV74" s="93">
        <v>0</v>
      </c>
      <c r="AW74" s="93">
        <v>0</v>
      </c>
      <c r="AX74" s="93">
        <v>0</v>
      </c>
      <c r="AY74" s="93">
        <v>0</v>
      </c>
      <c r="AZ74" s="93">
        <v>0</v>
      </c>
      <c r="BA74" s="93">
        <v>0</v>
      </c>
      <c r="BB74" s="93">
        <v>0</v>
      </c>
      <c r="BC74" s="93">
        <v>0</v>
      </c>
      <c r="BD74" s="93">
        <v>0</v>
      </c>
      <c r="BE74" s="93">
        <v>0</v>
      </c>
      <c r="BF74" s="93">
        <v>0</v>
      </c>
      <c r="BG74" s="93">
        <v>0</v>
      </c>
      <c r="BH74" s="93">
        <v>0</v>
      </c>
      <c r="BI74" s="93">
        <v>0</v>
      </c>
      <c r="BJ74" s="93">
        <v>0</v>
      </c>
      <c r="BK74" s="93">
        <v>0</v>
      </c>
      <c r="BL74" s="93">
        <v>0</v>
      </c>
      <c r="BM74" s="93">
        <v>0</v>
      </c>
      <c r="BN74" s="93">
        <v>0</v>
      </c>
      <c r="BO74" s="93">
        <v>0</v>
      </c>
      <c r="BP74" s="93">
        <v>0</v>
      </c>
      <c r="BQ74" s="93">
        <v>0</v>
      </c>
      <c r="BR74" s="93">
        <v>0</v>
      </c>
      <c r="BS74" s="93">
        <v>0</v>
      </c>
      <c r="BT74" s="93">
        <v>0</v>
      </c>
      <c r="BU74" s="93">
        <v>0</v>
      </c>
      <c r="BV74" s="93">
        <v>0</v>
      </c>
      <c r="BW74" s="93">
        <v>0</v>
      </c>
      <c r="BX74" s="93">
        <v>0</v>
      </c>
      <c r="BY74" s="93">
        <v>0</v>
      </c>
      <c r="BZ74" s="93">
        <v>0</v>
      </c>
      <c r="CA74" s="93">
        <v>0</v>
      </c>
      <c r="CB74" s="93">
        <v>0</v>
      </c>
      <c r="CC74" s="93">
        <v>0</v>
      </c>
      <c r="CD74" s="93">
        <v>0</v>
      </c>
      <c r="CE74" s="93">
        <v>0</v>
      </c>
      <c r="CF74" s="93">
        <v>0</v>
      </c>
      <c r="CG74" s="93">
        <v>0</v>
      </c>
      <c r="CH74" s="93">
        <v>0</v>
      </c>
      <c r="CJ74" s="94">
        <v>0</v>
      </c>
    </row>
    <row r="75" spans="1:88" x14ac:dyDescent="0.25">
      <c r="A75">
        <v>67</v>
      </c>
      <c r="B75" s="90" t="s">
        <v>5378</v>
      </c>
      <c r="C75" s="90" t="s">
        <v>5378</v>
      </c>
      <c r="D75" s="90" t="s">
        <v>5474</v>
      </c>
      <c r="E75" s="90" t="s">
        <v>5491</v>
      </c>
      <c r="F75" s="91" t="s">
        <v>5491</v>
      </c>
      <c r="G75" s="91"/>
      <c r="H75" s="91" t="s">
        <v>5492</v>
      </c>
      <c r="I75" s="90" t="s">
        <v>5387</v>
      </c>
      <c r="J75" s="90" t="s">
        <v>5421</v>
      </c>
      <c r="K75" s="91" t="s">
        <v>5365</v>
      </c>
      <c r="L75" s="91" t="s">
        <v>5365</v>
      </c>
      <c r="M75" s="91" t="s">
        <v>5342</v>
      </c>
      <c r="N75" s="92">
        <v>44257315.815020591</v>
      </c>
      <c r="O75" s="93">
        <v>1251613.8994000964</v>
      </c>
      <c r="P75" s="93">
        <v>1956088.6527222409</v>
      </c>
      <c r="Q75" s="93">
        <v>1605415.6403521714</v>
      </c>
      <c r="R75" s="93">
        <v>2099113.1753076464</v>
      </c>
      <c r="S75" s="93">
        <v>1739634.2153304031</v>
      </c>
      <c r="T75" s="93">
        <v>1834894.0042899607</v>
      </c>
      <c r="U75" s="93">
        <v>422435.04245327867</v>
      </c>
      <c r="V75" s="93">
        <v>664639.76992649725</v>
      </c>
      <c r="W75" s="93">
        <v>386789.94259062741</v>
      </c>
      <c r="X75" s="93">
        <v>561667.00093132991</v>
      </c>
      <c r="Y75" s="93">
        <v>474470.83511014638</v>
      </c>
      <c r="Z75" s="93">
        <v>309447.32167408796</v>
      </c>
      <c r="AA75" s="93">
        <v>508639.8905095114</v>
      </c>
      <c r="AB75" s="93">
        <v>793773.68442947441</v>
      </c>
      <c r="AC75" s="93">
        <v>652343.87949934939</v>
      </c>
      <c r="AD75" s="93">
        <v>852993.78037425259</v>
      </c>
      <c r="AE75" s="93">
        <v>708080.50007720757</v>
      </c>
      <c r="AF75" s="93">
        <v>749044.62131721678</v>
      </c>
      <c r="AG75" s="93">
        <v>312190.85427489248</v>
      </c>
      <c r="AH75" s="93">
        <v>490685.68752671295</v>
      </c>
      <c r="AI75" s="93">
        <v>286503.59804372914</v>
      </c>
      <c r="AJ75" s="93">
        <v>417955.33083998383</v>
      </c>
      <c r="AK75" s="93">
        <v>350136.32445379859</v>
      </c>
      <c r="AL75" s="93">
        <v>228217.5002160104</v>
      </c>
      <c r="AM75" s="93">
        <v>380806.84578506614</v>
      </c>
      <c r="AN75" s="93">
        <v>599474.50932248705</v>
      </c>
      <c r="AO75" s="93">
        <v>491432.66688447358</v>
      </c>
      <c r="AP75" s="93">
        <v>642018.25966910645</v>
      </c>
      <c r="AQ75" s="93">
        <v>533388.43071539642</v>
      </c>
      <c r="AR75" s="93">
        <v>564209.08969017048</v>
      </c>
      <c r="AS75" s="93">
        <v>359852.93431892555</v>
      </c>
      <c r="AT75" s="93">
        <v>565202.63888866571</v>
      </c>
      <c r="AU75" s="93">
        <v>330503.9213822867</v>
      </c>
      <c r="AV75" s="93">
        <v>481421.02666859911</v>
      </c>
      <c r="AW75" s="93">
        <v>403501.41524672619</v>
      </c>
      <c r="AX75" s="93">
        <v>263042.88541245647</v>
      </c>
      <c r="AY75" s="93">
        <v>439090.56309402763</v>
      </c>
      <c r="AZ75" s="93">
        <v>690946.23375173996</v>
      </c>
      <c r="BA75" s="93">
        <v>567381.29231325223</v>
      </c>
      <c r="BB75" s="93">
        <v>741115.5087139199</v>
      </c>
      <c r="BC75" s="93">
        <v>615632.54857312504</v>
      </c>
      <c r="BD75" s="93">
        <v>651133.80455332191</v>
      </c>
      <c r="BE75" s="93">
        <v>363530.56247025396</v>
      </c>
      <c r="BF75" s="93">
        <v>571071.33469212754</v>
      </c>
      <c r="BG75" s="93">
        <v>333963.03670367284</v>
      </c>
      <c r="BH75" s="93">
        <v>486668.39981267456</v>
      </c>
      <c r="BI75" s="93">
        <v>407616.80169696902</v>
      </c>
      <c r="BJ75" s="93">
        <v>265711.22073550185</v>
      </c>
      <c r="BK75" s="93">
        <v>442591.45861237188</v>
      </c>
      <c r="BL75" s="93">
        <v>696941.67623006226</v>
      </c>
      <c r="BM75" s="93">
        <v>571569.73481393699</v>
      </c>
      <c r="BN75" s="93">
        <v>746782.60360388027</v>
      </c>
      <c r="BO75" s="93">
        <v>620544.84196186031</v>
      </c>
      <c r="BP75" s="93">
        <v>656540.42945050367</v>
      </c>
      <c r="BQ75" s="93">
        <v>381063.96453889488</v>
      </c>
      <c r="BR75" s="93">
        <v>598412.09364553867</v>
      </c>
      <c r="BS75" s="93">
        <v>349631.84372012439</v>
      </c>
      <c r="BT75" s="93">
        <v>508088.85980037408</v>
      </c>
      <c r="BU75" s="93">
        <v>427156.65672531223</v>
      </c>
      <c r="BV75" s="93">
        <v>278575.88951473369</v>
      </c>
      <c r="BW75" s="93">
        <v>466445.04435383138</v>
      </c>
      <c r="BX75" s="93">
        <v>731977.08068337874</v>
      </c>
      <c r="BY75" s="93">
        <v>600197.5126309297</v>
      </c>
      <c r="BZ75" s="93">
        <v>784518.24586614384</v>
      </c>
      <c r="CA75" s="93">
        <v>650567.4880480133</v>
      </c>
      <c r="CB75" s="93">
        <v>687670.79290948191</v>
      </c>
      <c r="CC75" s="93">
        <v>397893.60598046315</v>
      </c>
      <c r="CD75" s="93">
        <v>624660.10740662948</v>
      </c>
      <c r="CE75" s="93">
        <v>364705.91085435904</v>
      </c>
      <c r="CF75" s="93">
        <v>528531.67075467319</v>
      </c>
      <c r="CG75" s="93">
        <v>445836.90897163172</v>
      </c>
      <c r="CH75" s="93">
        <v>290920.31119788979</v>
      </c>
      <c r="CJ75" s="94">
        <v>30951106.314932104</v>
      </c>
    </row>
    <row r="76" spans="1:88" x14ac:dyDescent="0.25">
      <c r="A76">
        <v>68</v>
      </c>
      <c r="B76" s="90" t="s">
        <v>5378</v>
      </c>
      <c r="C76" s="90" t="s">
        <v>5378</v>
      </c>
      <c r="D76" s="90" t="s">
        <v>5474</v>
      </c>
      <c r="E76" s="90" t="s">
        <v>5493</v>
      </c>
      <c r="F76" s="91" t="s">
        <v>5493</v>
      </c>
      <c r="G76" s="91"/>
      <c r="H76" s="91" t="s">
        <v>5494</v>
      </c>
      <c r="I76" s="90" t="s">
        <v>5387</v>
      </c>
      <c r="J76" s="90" t="s">
        <v>5382</v>
      </c>
      <c r="K76" s="91" t="s">
        <v>5365</v>
      </c>
      <c r="L76" s="91" t="s">
        <v>5365</v>
      </c>
      <c r="M76" s="91" t="s">
        <v>5342</v>
      </c>
      <c r="N76" s="92">
        <v>0</v>
      </c>
      <c r="O76" s="93">
        <v>0</v>
      </c>
      <c r="P76" s="93">
        <v>0</v>
      </c>
      <c r="Q76" s="93">
        <v>0</v>
      </c>
      <c r="R76" s="93">
        <v>0</v>
      </c>
      <c r="S76" s="93">
        <v>0</v>
      </c>
      <c r="T76" s="93">
        <v>0</v>
      </c>
      <c r="U76" s="93">
        <v>0</v>
      </c>
      <c r="V76" s="93">
        <v>0</v>
      </c>
      <c r="W76" s="93">
        <v>0</v>
      </c>
      <c r="X76" s="93">
        <v>0</v>
      </c>
      <c r="Y76" s="93">
        <v>0</v>
      </c>
      <c r="Z76" s="93">
        <v>0</v>
      </c>
      <c r="AA76" s="93">
        <v>0</v>
      </c>
      <c r="AB76" s="93">
        <v>0</v>
      </c>
      <c r="AC76" s="93">
        <v>0</v>
      </c>
      <c r="AD76" s="93">
        <v>0</v>
      </c>
      <c r="AE76" s="93">
        <v>0</v>
      </c>
      <c r="AF76" s="93">
        <v>0</v>
      </c>
      <c r="AG76" s="93">
        <v>0</v>
      </c>
      <c r="AH76" s="93">
        <v>0</v>
      </c>
      <c r="AI76" s="93">
        <v>0</v>
      </c>
      <c r="AJ76" s="93">
        <v>0</v>
      </c>
      <c r="AK76" s="93">
        <v>0</v>
      </c>
      <c r="AL76" s="93">
        <v>0</v>
      </c>
      <c r="AM76" s="93">
        <v>0</v>
      </c>
      <c r="AN76" s="93">
        <v>0</v>
      </c>
      <c r="AO76" s="93">
        <v>0</v>
      </c>
      <c r="AP76" s="93">
        <v>0</v>
      </c>
      <c r="AQ76" s="93">
        <v>0</v>
      </c>
      <c r="AR76" s="93">
        <v>0</v>
      </c>
      <c r="AS76" s="93">
        <v>0</v>
      </c>
      <c r="AT76" s="93">
        <v>0</v>
      </c>
      <c r="AU76" s="93">
        <v>0</v>
      </c>
      <c r="AV76" s="93">
        <v>0</v>
      </c>
      <c r="AW76" s="93">
        <v>0</v>
      </c>
      <c r="AX76" s="93">
        <v>0</v>
      </c>
      <c r="AY76" s="93">
        <v>0</v>
      </c>
      <c r="AZ76" s="93">
        <v>0</v>
      </c>
      <c r="BA76" s="93">
        <v>0</v>
      </c>
      <c r="BB76" s="93">
        <v>0</v>
      </c>
      <c r="BC76" s="93">
        <v>0</v>
      </c>
      <c r="BD76" s="93">
        <v>0</v>
      </c>
      <c r="BE76" s="93">
        <v>0</v>
      </c>
      <c r="BF76" s="93">
        <v>0</v>
      </c>
      <c r="BG76" s="93">
        <v>0</v>
      </c>
      <c r="BH76" s="93">
        <v>0</v>
      </c>
      <c r="BI76" s="93">
        <v>0</v>
      </c>
      <c r="BJ76" s="93">
        <v>0</v>
      </c>
      <c r="BK76" s="93">
        <v>0</v>
      </c>
      <c r="BL76" s="93">
        <v>0</v>
      </c>
      <c r="BM76" s="93">
        <v>0</v>
      </c>
      <c r="BN76" s="93">
        <v>0</v>
      </c>
      <c r="BO76" s="93">
        <v>0</v>
      </c>
      <c r="BP76" s="93">
        <v>0</v>
      </c>
      <c r="BQ76" s="93">
        <v>0</v>
      </c>
      <c r="BR76" s="93">
        <v>0</v>
      </c>
      <c r="BS76" s="93">
        <v>0</v>
      </c>
      <c r="BT76" s="93">
        <v>0</v>
      </c>
      <c r="BU76" s="93">
        <v>0</v>
      </c>
      <c r="BV76" s="93">
        <v>0</v>
      </c>
      <c r="BW76" s="93">
        <v>0</v>
      </c>
      <c r="BX76" s="93">
        <v>0</v>
      </c>
      <c r="BY76" s="93">
        <v>0</v>
      </c>
      <c r="BZ76" s="93">
        <v>0</v>
      </c>
      <c r="CA76" s="93">
        <v>0</v>
      </c>
      <c r="CB76" s="93">
        <v>0</v>
      </c>
      <c r="CC76" s="93">
        <v>0</v>
      </c>
      <c r="CD76" s="93">
        <v>0</v>
      </c>
      <c r="CE76" s="93">
        <v>0</v>
      </c>
      <c r="CF76" s="93">
        <v>0</v>
      </c>
      <c r="CG76" s="93">
        <v>0</v>
      </c>
      <c r="CH76" s="93">
        <v>0</v>
      </c>
      <c r="CJ76" s="94">
        <v>0</v>
      </c>
    </row>
    <row r="77" spans="1:88" x14ac:dyDescent="0.25">
      <c r="A77">
        <v>69</v>
      </c>
      <c r="B77" s="90" t="s">
        <v>5378</v>
      </c>
      <c r="C77" s="90" t="s">
        <v>5378</v>
      </c>
      <c r="D77" s="90" t="s">
        <v>5474</v>
      </c>
      <c r="E77" s="90" t="s">
        <v>5495</v>
      </c>
      <c r="F77" s="91" t="s">
        <v>5495</v>
      </c>
      <c r="G77" s="91"/>
      <c r="H77" s="91" t="s">
        <v>5496</v>
      </c>
      <c r="I77" s="90" t="s">
        <v>5387</v>
      </c>
      <c r="J77" s="90" t="s">
        <v>5382</v>
      </c>
      <c r="K77" s="91" t="s">
        <v>5365</v>
      </c>
      <c r="L77" s="91" t="s">
        <v>5365</v>
      </c>
      <c r="M77" s="91" t="s">
        <v>5342</v>
      </c>
      <c r="N77" s="92">
        <v>125120.00918495045</v>
      </c>
      <c r="O77" s="93">
        <v>0</v>
      </c>
      <c r="P77" s="93">
        <v>1733.6456047383444</v>
      </c>
      <c r="Q77" s="93">
        <v>1737.1115501889358</v>
      </c>
      <c r="R77" s="93">
        <v>0</v>
      </c>
      <c r="S77" s="93">
        <v>0</v>
      </c>
      <c r="T77" s="93">
        <v>3435.4887140771361</v>
      </c>
      <c r="U77" s="93">
        <v>2028.4410801459735</v>
      </c>
      <c r="V77" s="93">
        <v>4058.7452004044098</v>
      </c>
      <c r="W77" s="93">
        <v>2014.1746796687398</v>
      </c>
      <c r="X77" s="93">
        <v>5967.7464898885883</v>
      </c>
      <c r="Y77" s="93">
        <v>0</v>
      </c>
      <c r="Z77" s="93">
        <v>0</v>
      </c>
      <c r="AA77" s="93">
        <v>0</v>
      </c>
      <c r="AB77" s="93">
        <v>2004.581819078317</v>
      </c>
      <c r="AC77" s="93">
        <v>2011.2780383687523</v>
      </c>
      <c r="AD77" s="93">
        <v>0</v>
      </c>
      <c r="AE77" s="93">
        <v>0</v>
      </c>
      <c r="AF77" s="93">
        <v>3996.138534566634</v>
      </c>
      <c r="AG77" s="93">
        <v>1867.0063097045495</v>
      </c>
      <c r="AH77" s="93">
        <v>3731.9172349572614</v>
      </c>
      <c r="AI77" s="93">
        <v>1858.1261232754964</v>
      </c>
      <c r="AJ77" s="93">
        <v>5530.7556973704313</v>
      </c>
      <c r="AK77" s="93">
        <v>0</v>
      </c>
      <c r="AL77" s="93">
        <v>0</v>
      </c>
      <c r="AM77" s="93">
        <v>0</v>
      </c>
      <c r="AN77" s="93">
        <v>1886.3896749094613</v>
      </c>
      <c r="AO77" s="93">
        <v>1887.9615305421248</v>
      </c>
      <c r="AP77" s="93">
        <v>0</v>
      </c>
      <c r="AQ77" s="93">
        <v>0</v>
      </c>
      <c r="AR77" s="93">
        <v>3750.6498697031038</v>
      </c>
      <c r="AS77" s="93">
        <v>1797.784225867839</v>
      </c>
      <c r="AT77" s="93">
        <v>3591.03552503331</v>
      </c>
      <c r="AU77" s="93">
        <v>1790.6414482944908</v>
      </c>
      <c r="AV77" s="93">
        <v>5321.8982730009311</v>
      </c>
      <c r="AW77" s="93">
        <v>0</v>
      </c>
      <c r="AX77" s="93">
        <v>0</v>
      </c>
      <c r="AY77" s="93">
        <v>0</v>
      </c>
      <c r="AZ77" s="93">
        <v>1817.3389088462429</v>
      </c>
      <c r="BA77" s="93">
        <v>1821.944369397823</v>
      </c>
      <c r="BB77" s="93">
        <v>0</v>
      </c>
      <c r="BC77" s="93">
        <v>0</v>
      </c>
      <c r="BD77" s="93">
        <v>3617.9925594358365</v>
      </c>
      <c r="BE77" s="93">
        <v>1811.7427330892817</v>
      </c>
      <c r="BF77" s="93">
        <v>3619.5031931954331</v>
      </c>
      <c r="BG77" s="93">
        <v>1804.984596956775</v>
      </c>
      <c r="BH77" s="93">
        <v>5366.8288326670645</v>
      </c>
      <c r="BI77" s="93">
        <v>0</v>
      </c>
      <c r="BJ77" s="93">
        <v>0</v>
      </c>
      <c r="BK77" s="93">
        <v>0</v>
      </c>
      <c r="BL77" s="93">
        <v>1829.131544699557</v>
      </c>
      <c r="BM77" s="93">
        <v>1831.4124302774758</v>
      </c>
      <c r="BN77" s="93">
        <v>0</v>
      </c>
      <c r="BO77" s="93">
        <v>0</v>
      </c>
      <c r="BP77" s="93">
        <v>3640.1202810652899</v>
      </c>
      <c r="BQ77" s="93">
        <v>1938.9738324453506</v>
      </c>
      <c r="BR77" s="93">
        <v>3872.375216106414</v>
      </c>
      <c r="BS77" s="93">
        <v>1929.3212425572822</v>
      </c>
      <c r="BT77" s="93">
        <v>5720.615208635365</v>
      </c>
      <c r="BU77" s="93">
        <v>0</v>
      </c>
      <c r="BV77" s="93">
        <v>0</v>
      </c>
      <c r="BW77" s="93">
        <v>0</v>
      </c>
      <c r="BX77" s="93">
        <v>1957.4085026189007</v>
      </c>
      <c r="BY77" s="93">
        <v>1959.5060470620713</v>
      </c>
      <c r="BZ77" s="93">
        <v>0</v>
      </c>
      <c r="CA77" s="93">
        <v>0</v>
      </c>
      <c r="CB77" s="93">
        <v>3884.8148239425987</v>
      </c>
      <c r="CC77" s="93">
        <v>2120.4778330933746</v>
      </c>
      <c r="CD77" s="93">
        <v>4233.6363521611383</v>
      </c>
      <c r="CE77" s="93">
        <v>2107.7984352358726</v>
      </c>
      <c r="CF77" s="93">
        <v>6232.5646176764876</v>
      </c>
      <c r="CG77" s="93">
        <v>0</v>
      </c>
      <c r="CH77" s="93">
        <v>0</v>
      </c>
      <c r="CJ77" s="94">
        <v>104144.65586583834</v>
      </c>
    </row>
    <row r="78" spans="1:88" x14ac:dyDescent="0.25">
      <c r="A78">
        <v>70</v>
      </c>
      <c r="B78" s="90" t="s">
        <v>5378</v>
      </c>
      <c r="C78" s="90" t="s">
        <v>5378</v>
      </c>
      <c r="D78" s="90" t="s">
        <v>5474</v>
      </c>
      <c r="E78" s="90" t="s">
        <v>5497</v>
      </c>
      <c r="F78" s="91" t="s">
        <v>5497</v>
      </c>
      <c r="G78" s="91"/>
      <c r="H78" s="91" t="s">
        <v>5498</v>
      </c>
      <c r="I78" s="90" t="s">
        <v>5387</v>
      </c>
      <c r="J78" s="90" t="s">
        <v>5421</v>
      </c>
      <c r="K78" s="91" t="s">
        <v>5365</v>
      </c>
      <c r="L78" s="91" t="s">
        <v>5365</v>
      </c>
      <c r="M78" s="91" t="s">
        <v>5449</v>
      </c>
      <c r="N78" s="92">
        <v>3462919.5696308287</v>
      </c>
      <c r="O78" s="93">
        <v>71285.973159869798</v>
      </c>
      <c r="P78" s="93">
        <v>114725.59716055937</v>
      </c>
      <c r="Q78" s="93">
        <v>127727.73255338296</v>
      </c>
      <c r="R78" s="93">
        <v>6392.6790329993237</v>
      </c>
      <c r="S78" s="93">
        <v>25408.905760339345</v>
      </c>
      <c r="T78" s="93">
        <v>25260.737205626501</v>
      </c>
      <c r="U78" s="93">
        <v>246550.05540686272</v>
      </c>
      <c r="V78" s="93">
        <v>26908.721288119839</v>
      </c>
      <c r="W78" s="93">
        <v>17804.801699268646</v>
      </c>
      <c r="X78" s="93">
        <v>21980.579257539812</v>
      </c>
      <c r="Y78" s="93">
        <v>40383.216753518362</v>
      </c>
      <c r="Z78" s="93">
        <v>26970.226334731382</v>
      </c>
      <c r="AA78" s="93">
        <v>49807.939824021916</v>
      </c>
      <c r="AB78" s="93">
        <v>80042.924199009023</v>
      </c>
      <c r="AC78" s="93">
        <v>89233.671269209502</v>
      </c>
      <c r="AD78" s="93">
        <v>4466.2945983850914</v>
      </c>
      <c r="AE78" s="93">
        <v>17781.365633381698</v>
      </c>
      <c r="AF78" s="93">
        <v>17729.528465838255</v>
      </c>
      <c r="AG78" s="93">
        <v>174333.91919046236</v>
      </c>
      <c r="AH78" s="93">
        <v>19007.573420890265</v>
      </c>
      <c r="AI78" s="93">
        <v>12618.52518507151</v>
      </c>
      <c r="AJ78" s="93">
        <v>15649.722585551574</v>
      </c>
      <c r="AK78" s="93">
        <v>28513.143938965353</v>
      </c>
      <c r="AL78" s="93">
        <v>19031.076596851806</v>
      </c>
      <c r="AM78" s="93">
        <v>35727.35862241935</v>
      </c>
      <c r="AN78" s="93">
        <v>57916.855025508557</v>
      </c>
      <c r="AO78" s="93">
        <v>64405.683225664987</v>
      </c>
      <c r="AP78" s="93">
        <v>3220.7490108837155</v>
      </c>
      <c r="AQ78" s="93">
        <v>12833.173625873538</v>
      </c>
      <c r="AR78" s="93">
        <v>12794.919996548573</v>
      </c>
      <c r="AS78" s="93">
        <v>220738.36319660101</v>
      </c>
      <c r="AT78" s="93">
        <v>24050.19040775712</v>
      </c>
      <c r="AU78" s="93">
        <v>15989.916179996546</v>
      </c>
      <c r="AV78" s="93">
        <v>19801.26250865859</v>
      </c>
      <c r="AW78" s="93">
        <v>36094.751181831212</v>
      </c>
      <c r="AX78" s="93">
        <v>24095.282643710965</v>
      </c>
      <c r="AY78" s="93">
        <v>45166.022913513523</v>
      </c>
      <c r="AZ78" s="93">
        <v>73188.035303915502</v>
      </c>
      <c r="BA78" s="93">
        <v>81526.118693032258</v>
      </c>
      <c r="BB78" s="93">
        <v>4076.2141144818074</v>
      </c>
      <c r="BC78" s="93">
        <v>16239.536752146081</v>
      </c>
      <c r="BD78" s="93">
        <v>16189.346710325886</v>
      </c>
      <c r="BE78" s="93">
        <v>210718.41817836225</v>
      </c>
      <c r="BF78" s="93">
        <v>22962.200182337452</v>
      </c>
      <c r="BG78" s="93">
        <v>15267.810867625934</v>
      </c>
      <c r="BH78" s="93">
        <v>18915.149311669524</v>
      </c>
      <c r="BI78" s="93">
        <v>34455.603938164691</v>
      </c>
      <c r="BJ78" s="93">
        <v>22999.805290453085</v>
      </c>
      <c r="BK78" s="93">
        <v>41948.465582843135</v>
      </c>
      <c r="BL78" s="93">
        <v>68021.714556984327</v>
      </c>
      <c r="BM78" s="93">
        <v>75673.928992539513</v>
      </c>
      <c r="BN78" s="93">
        <v>3784.6052147253622</v>
      </c>
      <c r="BO78" s="93">
        <v>15082.750172075133</v>
      </c>
      <c r="BP78" s="93">
        <v>15040.97051650468</v>
      </c>
      <c r="BQ78" s="93">
        <v>210063.37101701659</v>
      </c>
      <c r="BR78" s="93">
        <v>22883.074770408541</v>
      </c>
      <c r="BS78" s="93">
        <v>15201.282515512248</v>
      </c>
      <c r="BT78" s="93">
        <v>18780.501235099484</v>
      </c>
      <c r="BU78" s="93">
        <v>34338.858042425687</v>
      </c>
      <c r="BV78" s="93">
        <v>22932.355770554688</v>
      </c>
      <c r="BW78" s="93">
        <v>42480.896066228292</v>
      </c>
      <c r="BX78" s="93">
        <v>68648.137091192984</v>
      </c>
      <c r="BY78" s="93">
        <v>76357.444362313938</v>
      </c>
      <c r="BZ78" s="93">
        <v>3820.4064884638688</v>
      </c>
      <c r="CA78" s="93">
        <v>15194.270633278597</v>
      </c>
      <c r="CB78" s="93">
        <v>15138.22997493888</v>
      </c>
      <c r="CC78" s="93">
        <v>212944.27378944945</v>
      </c>
      <c r="CD78" s="93">
        <v>23190.192094608559</v>
      </c>
      <c r="CE78" s="93">
        <v>15394.252613716128</v>
      </c>
      <c r="CF78" s="93">
        <v>18966.407585893543</v>
      </c>
      <c r="CG78" s="93">
        <v>34795.352894638017</v>
      </c>
      <c r="CH78" s="93">
        <v>23250.149247478363</v>
      </c>
      <c r="CJ78" s="94">
        <v>2711520.3440180109</v>
      </c>
    </row>
    <row r="79" spans="1:88" x14ac:dyDescent="0.25">
      <c r="A79">
        <v>71</v>
      </c>
      <c r="B79" s="90" t="s">
        <v>5378</v>
      </c>
      <c r="C79" s="90" t="s">
        <v>5378</v>
      </c>
      <c r="D79" s="90" t="s">
        <v>5474</v>
      </c>
      <c r="E79" s="90" t="s">
        <v>5499</v>
      </c>
      <c r="F79" s="91" t="s">
        <v>5499</v>
      </c>
      <c r="G79" s="91"/>
      <c r="H79" s="91" t="s">
        <v>5500</v>
      </c>
      <c r="I79" s="90" t="s">
        <v>5387</v>
      </c>
      <c r="J79" s="90" t="s">
        <v>5382</v>
      </c>
      <c r="K79" s="91" t="s">
        <v>5365</v>
      </c>
      <c r="L79" s="91" t="s">
        <v>5365</v>
      </c>
      <c r="M79" s="91" t="s">
        <v>5342</v>
      </c>
      <c r="N79" s="92">
        <v>22987.469160961115</v>
      </c>
      <c r="O79" s="93">
        <v>4235.3280718649539</v>
      </c>
      <c r="P79" s="93">
        <v>10413.662291490582</v>
      </c>
      <c r="Q79" s="93">
        <v>4173.7926129476919</v>
      </c>
      <c r="R79" s="93">
        <v>2088.952492265269</v>
      </c>
      <c r="S79" s="93">
        <v>2075.7336923926168</v>
      </c>
      <c r="T79" s="93">
        <v>0</v>
      </c>
      <c r="U79" s="93">
        <v>0</v>
      </c>
      <c r="V79" s="93">
        <v>0</v>
      </c>
      <c r="W79" s="93">
        <v>0</v>
      </c>
      <c r="X79" s="93">
        <v>0</v>
      </c>
      <c r="Y79" s="93">
        <v>0</v>
      </c>
      <c r="Z79" s="93">
        <v>0</v>
      </c>
      <c r="AA79" s="93">
        <v>0</v>
      </c>
      <c r="AB79" s="93">
        <v>0</v>
      </c>
      <c r="AC79" s="93">
        <v>0</v>
      </c>
      <c r="AD79" s="93">
        <v>0</v>
      </c>
      <c r="AE79" s="93">
        <v>0</v>
      </c>
      <c r="AF79" s="93">
        <v>0</v>
      </c>
      <c r="AG79" s="93">
        <v>0</v>
      </c>
      <c r="AH79" s="93">
        <v>0</v>
      </c>
      <c r="AI79" s="93">
        <v>0</v>
      </c>
      <c r="AJ79" s="93">
        <v>0</v>
      </c>
      <c r="AK79" s="93">
        <v>0</v>
      </c>
      <c r="AL79" s="93">
        <v>0</v>
      </c>
      <c r="AM79" s="93">
        <v>0</v>
      </c>
      <c r="AN79" s="93">
        <v>0</v>
      </c>
      <c r="AO79" s="93">
        <v>0</v>
      </c>
      <c r="AP79" s="93">
        <v>0</v>
      </c>
      <c r="AQ79" s="93">
        <v>0</v>
      </c>
      <c r="AR79" s="93">
        <v>0</v>
      </c>
      <c r="AS79" s="93">
        <v>0</v>
      </c>
      <c r="AT79" s="93">
        <v>0</v>
      </c>
      <c r="AU79" s="93">
        <v>0</v>
      </c>
      <c r="AV79" s="93">
        <v>0</v>
      </c>
      <c r="AW79" s="93">
        <v>0</v>
      </c>
      <c r="AX79" s="93">
        <v>0</v>
      </c>
      <c r="AY79" s="93">
        <v>0</v>
      </c>
      <c r="AZ79" s="93">
        <v>0</v>
      </c>
      <c r="BA79" s="93">
        <v>0</v>
      </c>
      <c r="BB79" s="93">
        <v>0</v>
      </c>
      <c r="BC79" s="93">
        <v>0</v>
      </c>
      <c r="BD79" s="93">
        <v>0</v>
      </c>
      <c r="BE79" s="93">
        <v>0</v>
      </c>
      <c r="BF79" s="93">
        <v>0</v>
      </c>
      <c r="BG79" s="93">
        <v>0</v>
      </c>
      <c r="BH79" s="93">
        <v>0</v>
      </c>
      <c r="BI79" s="93">
        <v>0</v>
      </c>
      <c r="BJ79" s="93">
        <v>0</v>
      </c>
      <c r="BK79" s="93">
        <v>0</v>
      </c>
      <c r="BL79" s="93">
        <v>0</v>
      </c>
      <c r="BM79" s="93">
        <v>0</v>
      </c>
      <c r="BN79" s="93">
        <v>0</v>
      </c>
      <c r="BO79" s="93">
        <v>0</v>
      </c>
      <c r="BP79" s="93">
        <v>0</v>
      </c>
      <c r="BQ79" s="93">
        <v>0</v>
      </c>
      <c r="BR79" s="93">
        <v>0</v>
      </c>
      <c r="BS79" s="93">
        <v>0</v>
      </c>
      <c r="BT79" s="93">
        <v>0</v>
      </c>
      <c r="BU79" s="93">
        <v>0</v>
      </c>
      <c r="BV79" s="93">
        <v>0</v>
      </c>
      <c r="BW79" s="93">
        <v>0</v>
      </c>
      <c r="BX79" s="93">
        <v>0</v>
      </c>
      <c r="BY79" s="93">
        <v>0</v>
      </c>
      <c r="BZ79" s="93">
        <v>0</v>
      </c>
      <c r="CA79" s="93">
        <v>0</v>
      </c>
      <c r="CB79" s="93">
        <v>0</v>
      </c>
      <c r="CC79" s="93">
        <v>0</v>
      </c>
      <c r="CD79" s="93">
        <v>0</v>
      </c>
      <c r="CE79" s="93">
        <v>0</v>
      </c>
      <c r="CF79" s="93">
        <v>0</v>
      </c>
      <c r="CG79" s="93">
        <v>0</v>
      </c>
      <c r="CH79" s="93">
        <v>0</v>
      </c>
      <c r="CJ79" s="94">
        <v>0</v>
      </c>
    </row>
    <row r="80" spans="1:88" x14ac:dyDescent="0.25">
      <c r="A80">
        <v>72</v>
      </c>
      <c r="B80" s="90" t="s">
        <v>5501</v>
      </c>
      <c r="C80" s="90" t="s">
        <v>5501</v>
      </c>
      <c r="D80" s="90" t="s">
        <v>5502</v>
      </c>
      <c r="E80" s="90" t="s">
        <v>5503</v>
      </c>
      <c r="F80" s="91" t="s">
        <v>5503</v>
      </c>
      <c r="G80" s="91"/>
      <c r="H80" s="91" t="s">
        <v>5504</v>
      </c>
      <c r="I80" s="90" t="s">
        <v>5340</v>
      </c>
      <c r="J80" s="90" t="s">
        <v>5340</v>
      </c>
      <c r="K80" s="91" t="s">
        <v>5341</v>
      </c>
      <c r="L80" s="91" t="s">
        <v>5505</v>
      </c>
      <c r="M80" s="91" t="s">
        <v>5506</v>
      </c>
      <c r="N80" s="92">
        <v>0</v>
      </c>
      <c r="O80" s="93">
        <v>0</v>
      </c>
      <c r="P80" s="93">
        <v>0</v>
      </c>
      <c r="Q80" s="93">
        <v>0</v>
      </c>
      <c r="R80" s="93">
        <v>0</v>
      </c>
      <c r="S80" s="93">
        <v>0</v>
      </c>
      <c r="T80" s="93">
        <v>0</v>
      </c>
      <c r="U80" s="93">
        <v>0</v>
      </c>
      <c r="V80" s="93">
        <v>0</v>
      </c>
      <c r="W80" s="93">
        <v>0</v>
      </c>
      <c r="X80" s="93">
        <v>0</v>
      </c>
      <c r="Y80" s="93">
        <v>0</v>
      </c>
      <c r="Z80" s="93">
        <v>0</v>
      </c>
      <c r="AA80" s="93">
        <v>0</v>
      </c>
      <c r="AB80" s="93">
        <v>0</v>
      </c>
      <c r="AC80" s="93">
        <v>0</v>
      </c>
      <c r="AD80" s="93">
        <v>0</v>
      </c>
      <c r="AE80" s="93">
        <v>0</v>
      </c>
      <c r="AF80" s="93">
        <v>0</v>
      </c>
      <c r="AG80" s="93">
        <v>0</v>
      </c>
      <c r="AH80" s="93">
        <v>0</v>
      </c>
      <c r="AI80" s="93">
        <v>0</v>
      </c>
      <c r="AJ80" s="93">
        <v>0</v>
      </c>
      <c r="AK80" s="93">
        <v>0</v>
      </c>
      <c r="AL80" s="93">
        <v>0</v>
      </c>
      <c r="AM80" s="93">
        <v>0</v>
      </c>
      <c r="AN80" s="93">
        <v>0</v>
      </c>
      <c r="AO80" s="93">
        <v>0</v>
      </c>
      <c r="AP80" s="93">
        <v>0</v>
      </c>
      <c r="AQ80" s="93">
        <v>0</v>
      </c>
      <c r="AR80" s="93">
        <v>0</v>
      </c>
      <c r="AS80" s="93">
        <v>0</v>
      </c>
      <c r="AT80" s="93">
        <v>0</v>
      </c>
      <c r="AU80" s="93">
        <v>0</v>
      </c>
      <c r="AV80" s="93">
        <v>0</v>
      </c>
      <c r="AW80" s="93">
        <v>0</v>
      </c>
      <c r="AX80" s="93">
        <v>0</v>
      </c>
      <c r="AY80" s="93">
        <v>0</v>
      </c>
      <c r="AZ80" s="93">
        <v>0</v>
      </c>
      <c r="BA80" s="93">
        <v>0</v>
      </c>
      <c r="BB80" s="93">
        <v>0</v>
      </c>
      <c r="BC80" s="93">
        <v>0</v>
      </c>
      <c r="BD80" s="93">
        <v>0</v>
      </c>
      <c r="BE80" s="93">
        <v>0</v>
      </c>
      <c r="BF80" s="93">
        <v>0</v>
      </c>
      <c r="BG80" s="93">
        <v>0</v>
      </c>
      <c r="BH80" s="93">
        <v>0</v>
      </c>
      <c r="BI80" s="93">
        <v>0</v>
      </c>
      <c r="BJ80" s="93">
        <v>0</v>
      </c>
      <c r="BK80" s="93">
        <v>0</v>
      </c>
      <c r="BL80" s="93">
        <v>0</v>
      </c>
      <c r="BM80" s="93">
        <v>0</v>
      </c>
      <c r="BN80" s="93">
        <v>0</v>
      </c>
      <c r="BO80" s="93">
        <v>0</v>
      </c>
      <c r="BP80" s="93">
        <v>0</v>
      </c>
      <c r="BQ80" s="93">
        <v>0</v>
      </c>
      <c r="BR80" s="93">
        <v>0</v>
      </c>
      <c r="BS80" s="93">
        <v>0</v>
      </c>
      <c r="BT80" s="93">
        <v>0</v>
      </c>
      <c r="BU80" s="93">
        <v>0</v>
      </c>
      <c r="BV80" s="93">
        <v>0</v>
      </c>
      <c r="BW80" s="93">
        <v>0</v>
      </c>
      <c r="BX80" s="93">
        <v>0</v>
      </c>
      <c r="BY80" s="93">
        <v>0</v>
      </c>
      <c r="BZ80" s="93">
        <v>0</v>
      </c>
      <c r="CA80" s="93">
        <v>0</v>
      </c>
      <c r="CB80" s="93">
        <v>0</v>
      </c>
      <c r="CC80" s="93">
        <v>0</v>
      </c>
      <c r="CD80" s="93">
        <v>0</v>
      </c>
      <c r="CE80" s="93">
        <v>0</v>
      </c>
      <c r="CF80" s="93">
        <v>0</v>
      </c>
      <c r="CG80" s="93">
        <v>0</v>
      </c>
      <c r="CH80" s="93">
        <v>0</v>
      </c>
      <c r="CJ80" s="94">
        <v>0</v>
      </c>
    </row>
    <row r="81" spans="1:88" x14ac:dyDescent="0.25">
      <c r="A81">
        <v>73</v>
      </c>
      <c r="B81" s="90" t="s">
        <v>5501</v>
      </c>
      <c r="C81" s="90" t="s">
        <v>5501</v>
      </c>
      <c r="D81" s="90" t="s">
        <v>5502</v>
      </c>
      <c r="E81" s="90" t="s">
        <v>5507</v>
      </c>
      <c r="F81" s="91" t="s">
        <v>5507</v>
      </c>
      <c r="G81" s="91"/>
      <c r="H81" s="91" t="s">
        <v>5508</v>
      </c>
      <c r="I81" s="90" t="s">
        <v>5340</v>
      </c>
      <c r="J81" s="90" t="s">
        <v>5340</v>
      </c>
      <c r="K81" s="91" t="s">
        <v>5341</v>
      </c>
      <c r="L81" s="91" t="s">
        <v>5505</v>
      </c>
      <c r="M81" s="91" t="s">
        <v>5506</v>
      </c>
      <c r="N81" s="92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>
        <v>0</v>
      </c>
      <c r="V81" s="93">
        <v>0</v>
      </c>
      <c r="W81" s="93">
        <v>0</v>
      </c>
      <c r="X81" s="93">
        <v>0</v>
      </c>
      <c r="Y81" s="93">
        <v>0</v>
      </c>
      <c r="Z81" s="93">
        <v>0</v>
      </c>
      <c r="AA81" s="93">
        <v>0</v>
      </c>
      <c r="AB81" s="93">
        <v>0</v>
      </c>
      <c r="AC81" s="93">
        <v>0</v>
      </c>
      <c r="AD81" s="93">
        <v>0</v>
      </c>
      <c r="AE81" s="93">
        <v>0</v>
      </c>
      <c r="AF81" s="93">
        <v>0</v>
      </c>
      <c r="AG81" s="93">
        <v>0</v>
      </c>
      <c r="AH81" s="93">
        <v>0</v>
      </c>
      <c r="AI81" s="93">
        <v>0</v>
      </c>
      <c r="AJ81" s="93">
        <v>0</v>
      </c>
      <c r="AK81" s="93">
        <v>0</v>
      </c>
      <c r="AL81" s="93">
        <v>0</v>
      </c>
      <c r="AM81" s="93">
        <v>0</v>
      </c>
      <c r="AN81" s="93">
        <v>0</v>
      </c>
      <c r="AO81" s="93">
        <v>0</v>
      </c>
      <c r="AP81" s="93">
        <v>0</v>
      </c>
      <c r="AQ81" s="93">
        <v>0</v>
      </c>
      <c r="AR81" s="93">
        <v>0</v>
      </c>
      <c r="AS81" s="93">
        <v>0</v>
      </c>
      <c r="AT81" s="93">
        <v>0</v>
      </c>
      <c r="AU81" s="93">
        <v>0</v>
      </c>
      <c r="AV81" s="93">
        <v>0</v>
      </c>
      <c r="AW81" s="93">
        <v>0</v>
      </c>
      <c r="AX81" s="93">
        <v>0</v>
      </c>
      <c r="AY81" s="93">
        <v>0</v>
      </c>
      <c r="AZ81" s="93">
        <v>0</v>
      </c>
      <c r="BA81" s="93">
        <v>0</v>
      </c>
      <c r="BB81" s="93">
        <v>0</v>
      </c>
      <c r="BC81" s="93">
        <v>0</v>
      </c>
      <c r="BD81" s="93">
        <v>0</v>
      </c>
      <c r="BE81" s="93">
        <v>0</v>
      </c>
      <c r="BF81" s="93">
        <v>0</v>
      </c>
      <c r="BG81" s="93">
        <v>0</v>
      </c>
      <c r="BH81" s="93">
        <v>0</v>
      </c>
      <c r="BI81" s="93">
        <v>0</v>
      </c>
      <c r="BJ81" s="93">
        <v>0</v>
      </c>
      <c r="BK81" s="93">
        <v>0</v>
      </c>
      <c r="BL81" s="93">
        <v>0</v>
      </c>
      <c r="BM81" s="93">
        <v>0</v>
      </c>
      <c r="BN81" s="93">
        <v>0</v>
      </c>
      <c r="BO81" s="93">
        <v>0</v>
      </c>
      <c r="BP81" s="93">
        <v>0</v>
      </c>
      <c r="BQ81" s="93">
        <v>0</v>
      </c>
      <c r="BR81" s="93">
        <v>0</v>
      </c>
      <c r="BS81" s="93">
        <v>0</v>
      </c>
      <c r="BT81" s="93">
        <v>0</v>
      </c>
      <c r="BU81" s="93">
        <v>0</v>
      </c>
      <c r="BV81" s="93">
        <v>0</v>
      </c>
      <c r="BW81" s="93">
        <v>0</v>
      </c>
      <c r="BX81" s="93">
        <v>0</v>
      </c>
      <c r="BY81" s="93">
        <v>0</v>
      </c>
      <c r="BZ81" s="93">
        <v>0</v>
      </c>
      <c r="CA81" s="93">
        <v>0</v>
      </c>
      <c r="CB81" s="93">
        <v>0</v>
      </c>
      <c r="CC81" s="93">
        <v>0</v>
      </c>
      <c r="CD81" s="93">
        <v>0</v>
      </c>
      <c r="CE81" s="93">
        <v>0</v>
      </c>
      <c r="CF81" s="93">
        <v>0</v>
      </c>
      <c r="CG81" s="93">
        <v>0</v>
      </c>
      <c r="CH81" s="93">
        <v>0</v>
      </c>
      <c r="CJ81" s="94">
        <v>0</v>
      </c>
    </row>
    <row r="82" spans="1:88" x14ac:dyDescent="0.25">
      <c r="A82">
        <v>74</v>
      </c>
      <c r="B82" s="90" t="s">
        <v>5501</v>
      </c>
      <c r="C82" s="90" t="s">
        <v>5501</v>
      </c>
      <c r="D82" s="90" t="s">
        <v>5502</v>
      </c>
      <c r="E82" s="90" t="s">
        <v>5509</v>
      </c>
      <c r="F82" s="91" t="s">
        <v>5509</v>
      </c>
      <c r="G82" s="91"/>
      <c r="H82" s="91" t="s">
        <v>5510</v>
      </c>
      <c r="I82" s="90" t="s">
        <v>5340</v>
      </c>
      <c r="J82" s="90" t="s">
        <v>5340</v>
      </c>
      <c r="K82" s="91" t="s">
        <v>5341</v>
      </c>
      <c r="L82" s="91" t="s">
        <v>5505</v>
      </c>
      <c r="M82" s="91" t="s">
        <v>5506</v>
      </c>
      <c r="N82" s="92">
        <v>0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3">
        <v>0</v>
      </c>
      <c r="U82" s="93">
        <v>0</v>
      </c>
      <c r="V82" s="93">
        <v>0</v>
      </c>
      <c r="W82" s="93">
        <v>0</v>
      </c>
      <c r="X82" s="93">
        <v>0</v>
      </c>
      <c r="Y82" s="93">
        <v>0</v>
      </c>
      <c r="Z82" s="93">
        <v>0</v>
      </c>
      <c r="AA82" s="93">
        <v>0</v>
      </c>
      <c r="AB82" s="93">
        <v>0</v>
      </c>
      <c r="AC82" s="93">
        <v>0</v>
      </c>
      <c r="AD82" s="93">
        <v>0</v>
      </c>
      <c r="AE82" s="93">
        <v>0</v>
      </c>
      <c r="AF82" s="93">
        <v>0</v>
      </c>
      <c r="AG82" s="93">
        <v>0</v>
      </c>
      <c r="AH82" s="93">
        <v>0</v>
      </c>
      <c r="AI82" s="93">
        <v>0</v>
      </c>
      <c r="AJ82" s="93">
        <v>0</v>
      </c>
      <c r="AK82" s="93">
        <v>0</v>
      </c>
      <c r="AL82" s="93">
        <v>0</v>
      </c>
      <c r="AM82" s="93">
        <v>0</v>
      </c>
      <c r="AN82" s="93">
        <v>0</v>
      </c>
      <c r="AO82" s="93">
        <v>0</v>
      </c>
      <c r="AP82" s="93">
        <v>0</v>
      </c>
      <c r="AQ82" s="93">
        <v>0</v>
      </c>
      <c r="AR82" s="93">
        <v>0</v>
      </c>
      <c r="AS82" s="93">
        <v>0</v>
      </c>
      <c r="AT82" s="93">
        <v>0</v>
      </c>
      <c r="AU82" s="93">
        <v>0</v>
      </c>
      <c r="AV82" s="93">
        <v>0</v>
      </c>
      <c r="AW82" s="93">
        <v>0</v>
      </c>
      <c r="AX82" s="93">
        <v>0</v>
      </c>
      <c r="AY82" s="93">
        <v>0</v>
      </c>
      <c r="AZ82" s="93">
        <v>0</v>
      </c>
      <c r="BA82" s="93">
        <v>0</v>
      </c>
      <c r="BB82" s="93">
        <v>0</v>
      </c>
      <c r="BC82" s="93">
        <v>0</v>
      </c>
      <c r="BD82" s="93">
        <v>0</v>
      </c>
      <c r="BE82" s="93">
        <v>0</v>
      </c>
      <c r="BF82" s="93">
        <v>0</v>
      </c>
      <c r="BG82" s="93">
        <v>0</v>
      </c>
      <c r="BH82" s="93">
        <v>0</v>
      </c>
      <c r="BI82" s="93">
        <v>0</v>
      </c>
      <c r="BJ82" s="93">
        <v>0</v>
      </c>
      <c r="BK82" s="93">
        <v>0</v>
      </c>
      <c r="BL82" s="93">
        <v>0</v>
      </c>
      <c r="BM82" s="93">
        <v>0</v>
      </c>
      <c r="BN82" s="93">
        <v>0</v>
      </c>
      <c r="BO82" s="93">
        <v>0</v>
      </c>
      <c r="BP82" s="93">
        <v>0</v>
      </c>
      <c r="BQ82" s="93">
        <v>0</v>
      </c>
      <c r="BR82" s="93">
        <v>0</v>
      </c>
      <c r="BS82" s="93">
        <v>0</v>
      </c>
      <c r="BT82" s="93">
        <v>0</v>
      </c>
      <c r="BU82" s="93">
        <v>0</v>
      </c>
      <c r="BV82" s="93">
        <v>0</v>
      </c>
      <c r="BW82" s="93">
        <v>0</v>
      </c>
      <c r="BX82" s="93">
        <v>0</v>
      </c>
      <c r="BY82" s="93">
        <v>0</v>
      </c>
      <c r="BZ82" s="93">
        <v>0</v>
      </c>
      <c r="CA82" s="93">
        <v>0</v>
      </c>
      <c r="CB82" s="93">
        <v>0</v>
      </c>
      <c r="CC82" s="93">
        <v>0</v>
      </c>
      <c r="CD82" s="93">
        <v>0</v>
      </c>
      <c r="CE82" s="93">
        <v>0</v>
      </c>
      <c r="CF82" s="93">
        <v>0</v>
      </c>
      <c r="CG82" s="93">
        <v>0</v>
      </c>
      <c r="CH82" s="93">
        <v>0</v>
      </c>
      <c r="CJ82" s="94">
        <v>0</v>
      </c>
    </row>
    <row r="83" spans="1:88" x14ac:dyDescent="0.25">
      <c r="A83">
        <v>75</v>
      </c>
      <c r="B83" s="90" t="s">
        <v>5501</v>
      </c>
      <c r="C83" s="90" t="s">
        <v>5501</v>
      </c>
      <c r="D83" s="90" t="s">
        <v>5502</v>
      </c>
      <c r="E83" s="90" t="s">
        <v>5511</v>
      </c>
      <c r="F83" s="91" t="s">
        <v>5511</v>
      </c>
      <c r="G83" s="91"/>
      <c r="H83" s="91" t="s">
        <v>5512</v>
      </c>
      <c r="I83" s="90" t="s">
        <v>5340</v>
      </c>
      <c r="J83" s="90" t="s">
        <v>5340</v>
      </c>
      <c r="K83" s="91" t="s">
        <v>5341</v>
      </c>
      <c r="L83" s="91" t="s">
        <v>5505</v>
      </c>
      <c r="M83" s="91" t="s">
        <v>5506</v>
      </c>
      <c r="N83" s="92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>
        <v>0</v>
      </c>
      <c r="V83" s="93">
        <v>0</v>
      </c>
      <c r="W83" s="93">
        <v>0</v>
      </c>
      <c r="X83" s="93">
        <v>0</v>
      </c>
      <c r="Y83" s="93">
        <v>0</v>
      </c>
      <c r="Z83" s="93">
        <v>0</v>
      </c>
      <c r="AA83" s="93">
        <v>0</v>
      </c>
      <c r="AB83" s="93">
        <v>0</v>
      </c>
      <c r="AC83" s="93">
        <v>0</v>
      </c>
      <c r="AD83" s="93">
        <v>0</v>
      </c>
      <c r="AE83" s="93">
        <v>0</v>
      </c>
      <c r="AF83" s="93">
        <v>0</v>
      </c>
      <c r="AG83" s="93">
        <v>0</v>
      </c>
      <c r="AH83" s="93">
        <v>0</v>
      </c>
      <c r="AI83" s="93">
        <v>0</v>
      </c>
      <c r="AJ83" s="93">
        <v>0</v>
      </c>
      <c r="AK83" s="93">
        <v>0</v>
      </c>
      <c r="AL83" s="93">
        <v>0</v>
      </c>
      <c r="AM83" s="93">
        <v>0</v>
      </c>
      <c r="AN83" s="93">
        <v>0</v>
      </c>
      <c r="AO83" s="93">
        <v>0</v>
      </c>
      <c r="AP83" s="93">
        <v>0</v>
      </c>
      <c r="AQ83" s="93">
        <v>0</v>
      </c>
      <c r="AR83" s="93">
        <v>0</v>
      </c>
      <c r="AS83" s="93">
        <v>0</v>
      </c>
      <c r="AT83" s="93">
        <v>0</v>
      </c>
      <c r="AU83" s="93">
        <v>0</v>
      </c>
      <c r="AV83" s="93">
        <v>0</v>
      </c>
      <c r="AW83" s="93">
        <v>0</v>
      </c>
      <c r="AX83" s="93">
        <v>0</v>
      </c>
      <c r="AY83" s="93">
        <v>0</v>
      </c>
      <c r="AZ83" s="93">
        <v>0</v>
      </c>
      <c r="BA83" s="93">
        <v>0</v>
      </c>
      <c r="BB83" s="93">
        <v>0</v>
      </c>
      <c r="BC83" s="93">
        <v>0</v>
      </c>
      <c r="BD83" s="93">
        <v>0</v>
      </c>
      <c r="BE83" s="93">
        <v>0</v>
      </c>
      <c r="BF83" s="93">
        <v>0</v>
      </c>
      <c r="BG83" s="93">
        <v>0</v>
      </c>
      <c r="BH83" s="93">
        <v>0</v>
      </c>
      <c r="BI83" s="93">
        <v>0</v>
      </c>
      <c r="BJ83" s="93">
        <v>0</v>
      </c>
      <c r="BK83" s="93">
        <v>0</v>
      </c>
      <c r="BL83" s="93">
        <v>0</v>
      </c>
      <c r="BM83" s="93">
        <v>0</v>
      </c>
      <c r="BN83" s="93">
        <v>0</v>
      </c>
      <c r="BO83" s="93">
        <v>0</v>
      </c>
      <c r="BP83" s="93">
        <v>0</v>
      </c>
      <c r="BQ83" s="93">
        <v>0</v>
      </c>
      <c r="BR83" s="93">
        <v>0</v>
      </c>
      <c r="BS83" s="93">
        <v>0</v>
      </c>
      <c r="BT83" s="93">
        <v>0</v>
      </c>
      <c r="BU83" s="93">
        <v>0</v>
      </c>
      <c r="BV83" s="93">
        <v>0</v>
      </c>
      <c r="BW83" s="93">
        <v>0</v>
      </c>
      <c r="BX83" s="93">
        <v>0</v>
      </c>
      <c r="BY83" s="93">
        <v>0</v>
      </c>
      <c r="BZ83" s="93">
        <v>0</v>
      </c>
      <c r="CA83" s="93">
        <v>0</v>
      </c>
      <c r="CB83" s="93">
        <v>0</v>
      </c>
      <c r="CC83" s="93">
        <v>0</v>
      </c>
      <c r="CD83" s="93">
        <v>0</v>
      </c>
      <c r="CE83" s="93">
        <v>0</v>
      </c>
      <c r="CF83" s="93">
        <v>0</v>
      </c>
      <c r="CG83" s="93">
        <v>0</v>
      </c>
      <c r="CH83" s="93">
        <v>0</v>
      </c>
      <c r="CJ83" s="94">
        <v>0</v>
      </c>
    </row>
    <row r="84" spans="1:88" x14ac:dyDescent="0.25">
      <c r="A84">
        <v>76</v>
      </c>
      <c r="B84" s="90" t="s">
        <v>5501</v>
      </c>
      <c r="C84" s="90" t="s">
        <v>5501</v>
      </c>
      <c r="D84" s="90" t="s">
        <v>5502</v>
      </c>
      <c r="E84" s="90" t="s">
        <v>5513</v>
      </c>
      <c r="F84" s="91" t="s">
        <v>5513</v>
      </c>
      <c r="G84" s="91"/>
      <c r="H84" s="91" t="s">
        <v>5514</v>
      </c>
      <c r="I84" s="90" t="s">
        <v>5340</v>
      </c>
      <c r="J84" s="90" t="s">
        <v>5340</v>
      </c>
      <c r="K84" s="91" t="s">
        <v>5341</v>
      </c>
      <c r="L84" s="91" t="s">
        <v>5515</v>
      </c>
      <c r="M84" s="91" t="s">
        <v>5506</v>
      </c>
      <c r="N84" s="92">
        <v>0</v>
      </c>
      <c r="O84" s="93">
        <v>0</v>
      </c>
      <c r="P84" s="93">
        <v>0</v>
      </c>
      <c r="Q84" s="93">
        <v>0</v>
      </c>
      <c r="R84" s="93">
        <v>0</v>
      </c>
      <c r="S84" s="93">
        <v>0</v>
      </c>
      <c r="T84" s="93">
        <v>0</v>
      </c>
      <c r="U84" s="93">
        <v>0</v>
      </c>
      <c r="V84" s="93">
        <v>0</v>
      </c>
      <c r="W84" s="93">
        <v>0</v>
      </c>
      <c r="X84" s="93">
        <v>0</v>
      </c>
      <c r="Y84" s="93">
        <v>0</v>
      </c>
      <c r="Z84" s="93">
        <v>0</v>
      </c>
      <c r="AA84" s="93">
        <v>0</v>
      </c>
      <c r="AB84" s="93">
        <v>0</v>
      </c>
      <c r="AC84" s="93">
        <v>0</v>
      </c>
      <c r="AD84" s="93">
        <v>0</v>
      </c>
      <c r="AE84" s="93">
        <v>0</v>
      </c>
      <c r="AF84" s="93">
        <v>0</v>
      </c>
      <c r="AG84" s="93">
        <v>0</v>
      </c>
      <c r="AH84" s="93">
        <v>0</v>
      </c>
      <c r="AI84" s="93">
        <v>0</v>
      </c>
      <c r="AJ84" s="93">
        <v>0</v>
      </c>
      <c r="AK84" s="93">
        <v>0</v>
      </c>
      <c r="AL84" s="93">
        <v>0</v>
      </c>
      <c r="AM84" s="93">
        <v>0</v>
      </c>
      <c r="AN84" s="93">
        <v>0</v>
      </c>
      <c r="AO84" s="93">
        <v>0</v>
      </c>
      <c r="AP84" s="93">
        <v>0</v>
      </c>
      <c r="AQ84" s="93">
        <v>0</v>
      </c>
      <c r="AR84" s="93">
        <v>0</v>
      </c>
      <c r="AS84" s="93">
        <v>0</v>
      </c>
      <c r="AT84" s="93">
        <v>0</v>
      </c>
      <c r="AU84" s="93">
        <v>0</v>
      </c>
      <c r="AV84" s="93">
        <v>0</v>
      </c>
      <c r="AW84" s="93">
        <v>0</v>
      </c>
      <c r="AX84" s="93">
        <v>0</v>
      </c>
      <c r="AY84" s="93">
        <v>0</v>
      </c>
      <c r="AZ84" s="93">
        <v>0</v>
      </c>
      <c r="BA84" s="93">
        <v>0</v>
      </c>
      <c r="BB84" s="93">
        <v>0</v>
      </c>
      <c r="BC84" s="93">
        <v>0</v>
      </c>
      <c r="BD84" s="93">
        <v>0</v>
      </c>
      <c r="BE84" s="93">
        <v>0</v>
      </c>
      <c r="BF84" s="93">
        <v>0</v>
      </c>
      <c r="BG84" s="93">
        <v>0</v>
      </c>
      <c r="BH84" s="93">
        <v>0</v>
      </c>
      <c r="BI84" s="93">
        <v>0</v>
      </c>
      <c r="BJ84" s="93">
        <v>0</v>
      </c>
      <c r="BK84" s="93">
        <v>0</v>
      </c>
      <c r="BL84" s="93">
        <v>0</v>
      </c>
      <c r="BM84" s="93">
        <v>0</v>
      </c>
      <c r="BN84" s="93">
        <v>0</v>
      </c>
      <c r="BO84" s="93">
        <v>0</v>
      </c>
      <c r="BP84" s="93">
        <v>0</v>
      </c>
      <c r="BQ84" s="93">
        <v>0</v>
      </c>
      <c r="BR84" s="93">
        <v>0</v>
      </c>
      <c r="BS84" s="93">
        <v>0</v>
      </c>
      <c r="BT84" s="93">
        <v>0</v>
      </c>
      <c r="BU84" s="93">
        <v>0</v>
      </c>
      <c r="BV84" s="93">
        <v>0</v>
      </c>
      <c r="BW84" s="93">
        <v>0</v>
      </c>
      <c r="BX84" s="93">
        <v>0</v>
      </c>
      <c r="BY84" s="93">
        <v>0</v>
      </c>
      <c r="BZ84" s="93">
        <v>0</v>
      </c>
      <c r="CA84" s="93">
        <v>0</v>
      </c>
      <c r="CB84" s="93">
        <v>0</v>
      </c>
      <c r="CC84" s="93">
        <v>0</v>
      </c>
      <c r="CD84" s="93">
        <v>0</v>
      </c>
      <c r="CE84" s="93">
        <v>0</v>
      </c>
      <c r="CF84" s="93">
        <v>0</v>
      </c>
      <c r="CG84" s="93">
        <v>0</v>
      </c>
      <c r="CH84" s="93">
        <v>0</v>
      </c>
      <c r="CJ84" s="94">
        <v>0</v>
      </c>
    </row>
    <row r="85" spans="1:88" x14ac:dyDescent="0.25">
      <c r="A85">
        <v>77</v>
      </c>
      <c r="B85" s="90" t="s">
        <v>5501</v>
      </c>
      <c r="C85" s="90" t="s">
        <v>5501</v>
      </c>
      <c r="D85" s="90" t="s">
        <v>5502</v>
      </c>
      <c r="E85" s="90" t="s">
        <v>5516</v>
      </c>
      <c r="F85" s="91" t="s">
        <v>5516</v>
      </c>
      <c r="G85" s="91"/>
      <c r="H85" s="91" t="s">
        <v>5517</v>
      </c>
      <c r="I85" s="90" t="s">
        <v>5340</v>
      </c>
      <c r="J85" s="90" t="s">
        <v>5340</v>
      </c>
      <c r="K85" s="91" t="s">
        <v>5341</v>
      </c>
      <c r="L85" s="91" t="s">
        <v>5515</v>
      </c>
      <c r="M85" s="91" t="s">
        <v>5506</v>
      </c>
      <c r="N85" s="92">
        <v>0</v>
      </c>
      <c r="O85" s="93">
        <v>0</v>
      </c>
      <c r="P85" s="93">
        <v>0</v>
      </c>
      <c r="Q85" s="93">
        <v>0</v>
      </c>
      <c r="R85" s="93">
        <v>0</v>
      </c>
      <c r="S85" s="93">
        <v>0</v>
      </c>
      <c r="T85" s="93">
        <v>0</v>
      </c>
      <c r="U85" s="93">
        <v>0</v>
      </c>
      <c r="V85" s="93">
        <v>0</v>
      </c>
      <c r="W85" s="93">
        <v>0</v>
      </c>
      <c r="X85" s="93">
        <v>0</v>
      </c>
      <c r="Y85" s="93">
        <v>0</v>
      </c>
      <c r="Z85" s="93">
        <v>0</v>
      </c>
      <c r="AA85" s="93">
        <v>0</v>
      </c>
      <c r="AB85" s="93">
        <v>0</v>
      </c>
      <c r="AC85" s="93">
        <v>0</v>
      </c>
      <c r="AD85" s="93">
        <v>0</v>
      </c>
      <c r="AE85" s="93">
        <v>0</v>
      </c>
      <c r="AF85" s="93">
        <v>0</v>
      </c>
      <c r="AG85" s="93">
        <v>0</v>
      </c>
      <c r="AH85" s="93">
        <v>0</v>
      </c>
      <c r="AI85" s="93">
        <v>0</v>
      </c>
      <c r="AJ85" s="93">
        <v>0</v>
      </c>
      <c r="AK85" s="93">
        <v>0</v>
      </c>
      <c r="AL85" s="93">
        <v>0</v>
      </c>
      <c r="AM85" s="93">
        <v>0</v>
      </c>
      <c r="AN85" s="93">
        <v>0</v>
      </c>
      <c r="AO85" s="93">
        <v>0</v>
      </c>
      <c r="AP85" s="93">
        <v>0</v>
      </c>
      <c r="AQ85" s="93">
        <v>0</v>
      </c>
      <c r="AR85" s="93">
        <v>0</v>
      </c>
      <c r="AS85" s="93">
        <v>0</v>
      </c>
      <c r="AT85" s="93">
        <v>0</v>
      </c>
      <c r="AU85" s="93">
        <v>0</v>
      </c>
      <c r="AV85" s="93">
        <v>0</v>
      </c>
      <c r="AW85" s="93">
        <v>0</v>
      </c>
      <c r="AX85" s="93">
        <v>0</v>
      </c>
      <c r="AY85" s="93">
        <v>0</v>
      </c>
      <c r="AZ85" s="93">
        <v>0</v>
      </c>
      <c r="BA85" s="93">
        <v>0</v>
      </c>
      <c r="BB85" s="93">
        <v>0</v>
      </c>
      <c r="BC85" s="93">
        <v>0</v>
      </c>
      <c r="BD85" s="93">
        <v>0</v>
      </c>
      <c r="BE85" s="93">
        <v>0</v>
      </c>
      <c r="BF85" s="93">
        <v>0</v>
      </c>
      <c r="BG85" s="93">
        <v>0</v>
      </c>
      <c r="BH85" s="93">
        <v>0</v>
      </c>
      <c r="BI85" s="93">
        <v>0</v>
      </c>
      <c r="BJ85" s="93">
        <v>0</v>
      </c>
      <c r="BK85" s="93">
        <v>0</v>
      </c>
      <c r="BL85" s="93">
        <v>0</v>
      </c>
      <c r="BM85" s="93">
        <v>0</v>
      </c>
      <c r="BN85" s="93">
        <v>0</v>
      </c>
      <c r="BO85" s="93">
        <v>0</v>
      </c>
      <c r="BP85" s="93">
        <v>0</v>
      </c>
      <c r="BQ85" s="93">
        <v>0</v>
      </c>
      <c r="BR85" s="93">
        <v>0</v>
      </c>
      <c r="BS85" s="93">
        <v>0</v>
      </c>
      <c r="BT85" s="93">
        <v>0</v>
      </c>
      <c r="BU85" s="93">
        <v>0</v>
      </c>
      <c r="BV85" s="93">
        <v>0</v>
      </c>
      <c r="BW85" s="93">
        <v>0</v>
      </c>
      <c r="BX85" s="93">
        <v>0</v>
      </c>
      <c r="BY85" s="93">
        <v>0</v>
      </c>
      <c r="BZ85" s="93">
        <v>0</v>
      </c>
      <c r="CA85" s="93">
        <v>0</v>
      </c>
      <c r="CB85" s="93">
        <v>0</v>
      </c>
      <c r="CC85" s="93">
        <v>0</v>
      </c>
      <c r="CD85" s="93">
        <v>0</v>
      </c>
      <c r="CE85" s="93">
        <v>0</v>
      </c>
      <c r="CF85" s="93">
        <v>0</v>
      </c>
      <c r="CG85" s="93">
        <v>0</v>
      </c>
      <c r="CH85" s="93">
        <v>0</v>
      </c>
      <c r="CJ85" s="94">
        <v>0</v>
      </c>
    </row>
    <row r="86" spans="1:88" x14ac:dyDescent="0.25">
      <c r="A86">
        <v>78</v>
      </c>
      <c r="B86" s="90" t="s">
        <v>5501</v>
      </c>
      <c r="C86" s="90" t="s">
        <v>5501</v>
      </c>
      <c r="D86" s="90" t="s">
        <v>5502</v>
      </c>
      <c r="E86" s="90" t="s">
        <v>5518</v>
      </c>
      <c r="F86" s="91" t="s">
        <v>5518</v>
      </c>
      <c r="G86" s="91"/>
      <c r="H86" s="91" t="s">
        <v>5519</v>
      </c>
      <c r="I86" s="90" t="s">
        <v>5340</v>
      </c>
      <c r="J86" s="90" t="s">
        <v>5340</v>
      </c>
      <c r="K86" s="91" t="s">
        <v>5341</v>
      </c>
      <c r="L86" s="91" t="s">
        <v>5515</v>
      </c>
      <c r="M86" s="91" t="s">
        <v>5506</v>
      </c>
      <c r="N86" s="92">
        <v>0</v>
      </c>
      <c r="O86" s="93">
        <v>0</v>
      </c>
      <c r="P86" s="93">
        <v>0</v>
      </c>
      <c r="Q86" s="93">
        <v>0</v>
      </c>
      <c r="R86" s="93">
        <v>0</v>
      </c>
      <c r="S86" s="93">
        <v>0</v>
      </c>
      <c r="T86" s="93">
        <v>0</v>
      </c>
      <c r="U86" s="93">
        <v>0</v>
      </c>
      <c r="V86" s="93">
        <v>0</v>
      </c>
      <c r="W86" s="93">
        <v>0</v>
      </c>
      <c r="X86" s="93">
        <v>0</v>
      </c>
      <c r="Y86" s="93">
        <v>0</v>
      </c>
      <c r="Z86" s="93">
        <v>0</v>
      </c>
      <c r="AA86" s="93">
        <v>0</v>
      </c>
      <c r="AB86" s="93">
        <v>0</v>
      </c>
      <c r="AC86" s="93">
        <v>0</v>
      </c>
      <c r="AD86" s="93">
        <v>0</v>
      </c>
      <c r="AE86" s="93">
        <v>0</v>
      </c>
      <c r="AF86" s="93">
        <v>0</v>
      </c>
      <c r="AG86" s="93">
        <v>0</v>
      </c>
      <c r="AH86" s="93">
        <v>0</v>
      </c>
      <c r="AI86" s="93">
        <v>0</v>
      </c>
      <c r="AJ86" s="93">
        <v>0</v>
      </c>
      <c r="AK86" s="93">
        <v>0</v>
      </c>
      <c r="AL86" s="93">
        <v>0</v>
      </c>
      <c r="AM86" s="93">
        <v>0</v>
      </c>
      <c r="AN86" s="93">
        <v>0</v>
      </c>
      <c r="AO86" s="93">
        <v>0</v>
      </c>
      <c r="AP86" s="93">
        <v>0</v>
      </c>
      <c r="AQ86" s="93">
        <v>0</v>
      </c>
      <c r="AR86" s="93">
        <v>0</v>
      </c>
      <c r="AS86" s="93">
        <v>0</v>
      </c>
      <c r="AT86" s="93">
        <v>0</v>
      </c>
      <c r="AU86" s="93">
        <v>0</v>
      </c>
      <c r="AV86" s="93">
        <v>0</v>
      </c>
      <c r="AW86" s="93">
        <v>0</v>
      </c>
      <c r="AX86" s="93">
        <v>0</v>
      </c>
      <c r="AY86" s="93">
        <v>0</v>
      </c>
      <c r="AZ86" s="93">
        <v>0</v>
      </c>
      <c r="BA86" s="93">
        <v>0</v>
      </c>
      <c r="BB86" s="93">
        <v>0</v>
      </c>
      <c r="BC86" s="93">
        <v>0</v>
      </c>
      <c r="BD86" s="93">
        <v>0</v>
      </c>
      <c r="BE86" s="93">
        <v>0</v>
      </c>
      <c r="BF86" s="93">
        <v>0</v>
      </c>
      <c r="BG86" s="93">
        <v>0</v>
      </c>
      <c r="BH86" s="93">
        <v>0</v>
      </c>
      <c r="BI86" s="93">
        <v>0</v>
      </c>
      <c r="BJ86" s="93">
        <v>0</v>
      </c>
      <c r="BK86" s="93">
        <v>0</v>
      </c>
      <c r="BL86" s="93">
        <v>0</v>
      </c>
      <c r="BM86" s="93">
        <v>0</v>
      </c>
      <c r="BN86" s="93">
        <v>0</v>
      </c>
      <c r="BO86" s="93">
        <v>0</v>
      </c>
      <c r="BP86" s="93">
        <v>0</v>
      </c>
      <c r="BQ86" s="93">
        <v>0</v>
      </c>
      <c r="BR86" s="93">
        <v>0</v>
      </c>
      <c r="BS86" s="93">
        <v>0</v>
      </c>
      <c r="BT86" s="93">
        <v>0</v>
      </c>
      <c r="BU86" s="93">
        <v>0</v>
      </c>
      <c r="BV86" s="93">
        <v>0</v>
      </c>
      <c r="BW86" s="93">
        <v>0</v>
      </c>
      <c r="BX86" s="93">
        <v>0</v>
      </c>
      <c r="BY86" s="93">
        <v>0</v>
      </c>
      <c r="BZ86" s="93">
        <v>0</v>
      </c>
      <c r="CA86" s="93">
        <v>0</v>
      </c>
      <c r="CB86" s="93">
        <v>0</v>
      </c>
      <c r="CC86" s="93">
        <v>0</v>
      </c>
      <c r="CD86" s="93">
        <v>0</v>
      </c>
      <c r="CE86" s="93">
        <v>0</v>
      </c>
      <c r="CF86" s="93">
        <v>0</v>
      </c>
      <c r="CG86" s="93">
        <v>0</v>
      </c>
      <c r="CH86" s="93">
        <v>0</v>
      </c>
      <c r="CJ86" s="94">
        <v>0</v>
      </c>
    </row>
    <row r="87" spans="1:88" x14ac:dyDescent="0.25">
      <c r="A87">
        <v>79</v>
      </c>
      <c r="B87" s="90" t="s">
        <v>5501</v>
      </c>
      <c r="C87" s="90" t="s">
        <v>5501</v>
      </c>
      <c r="D87" s="90" t="s">
        <v>5502</v>
      </c>
      <c r="E87" s="90" t="s">
        <v>5520</v>
      </c>
      <c r="F87" s="91" t="s">
        <v>5520</v>
      </c>
      <c r="G87" s="91"/>
      <c r="H87" s="91" t="s">
        <v>5521</v>
      </c>
      <c r="I87" s="90" t="s">
        <v>5340</v>
      </c>
      <c r="J87" s="90" t="s">
        <v>5340</v>
      </c>
      <c r="K87" s="91" t="s">
        <v>5341</v>
      </c>
      <c r="L87" s="91" t="s">
        <v>5505</v>
      </c>
      <c r="M87" s="91" t="s">
        <v>5506</v>
      </c>
      <c r="N87" s="92">
        <v>0</v>
      </c>
      <c r="O87" s="93">
        <v>0</v>
      </c>
      <c r="P87" s="93">
        <v>0</v>
      </c>
      <c r="Q87" s="93">
        <v>0</v>
      </c>
      <c r="R87" s="93">
        <v>0</v>
      </c>
      <c r="S87" s="93">
        <v>0</v>
      </c>
      <c r="T87" s="93">
        <v>0</v>
      </c>
      <c r="U87" s="93">
        <v>0</v>
      </c>
      <c r="V87" s="93">
        <v>0</v>
      </c>
      <c r="W87" s="93">
        <v>0</v>
      </c>
      <c r="X87" s="93">
        <v>0</v>
      </c>
      <c r="Y87" s="93">
        <v>0</v>
      </c>
      <c r="Z87" s="93">
        <v>0</v>
      </c>
      <c r="AA87" s="93">
        <v>0</v>
      </c>
      <c r="AB87" s="93">
        <v>0</v>
      </c>
      <c r="AC87" s="93">
        <v>0</v>
      </c>
      <c r="AD87" s="93">
        <v>0</v>
      </c>
      <c r="AE87" s="93">
        <v>0</v>
      </c>
      <c r="AF87" s="93">
        <v>0</v>
      </c>
      <c r="AG87" s="93">
        <v>0</v>
      </c>
      <c r="AH87" s="93">
        <v>0</v>
      </c>
      <c r="AI87" s="93">
        <v>0</v>
      </c>
      <c r="AJ87" s="93">
        <v>0</v>
      </c>
      <c r="AK87" s="93">
        <v>0</v>
      </c>
      <c r="AL87" s="93">
        <v>0</v>
      </c>
      <c r="AM87" s="93">
        <v>0</v>
      </c>
      <c r="AN87" s="93">
        <v>0</v>
      </c>
      <c r="AO87" s="93">
        <v>0</v>
      </c>
      <c r="AP87" s="93">
        <v>0</v>
      </c>
      <c r="AQ87" s="93">
        <v>0</v>
      </c>
      <c r="AR87" s="93">
        <v>0</v>
      </c>
      <c r="AS87" s="93">
        <v>0</v>
      </c>
      <c r="AT87" s="93">
        <v>0</v>
      </c>
      <c r="AU87" s="93">
        <v>0</v>
      </c>
      <c r="AV87" s="93">
        <v>0</v>
      </c>
      <c r="AW87" s="93">
        <v>0</v>
      </c>
      <c r="AX87" s="93">
        <v>0</v>
      </c>
      <c r="AY87" s="93">
        <v>0</v>
      </c>
      <c r="AZ87" s="93">
        <v>0</v>
      </c>
      <c r="BA87" s="93">
        <v>0</v>
      </c>
      <c r="BB87" s="93">
        <v>0</v>
      </c>
      <c r="BC87" s="93">
        <v>0</v>
      </c>
      <c r="BD87" s="93">
        <v>0</v>
      </c>
      <c r="BE87" s="93">
        <v>0</v>
      </c>
      <c r="BF87" s="93">
        <v>0</v>
      </c>
      <c r="BG87" s="93">
        <v>0</v>
      </c>
      <c r="BH87" s="93">
        <v>0</v>
      </c>
      <c r="BI87" s="93">
        <v>0</v>
      </c>
      <c r="BJ87" s="93">
        <v>0</v>
      </c>
      <c r="BK87" s="93">
        <v>0</v>
      </c>
      <c r="BL87" s="93">
        <v>0</v>
      </c>
      <c r="BM87" s="93">
        <v>0</v>
      </c>
      <c r="BN87" s="93">
        <v>0</v>
      </c>
      <c r="BO87" s="93">
        <v>0</v>
      </c>
      <c r="BP87" s="93">
        <v>0</v>
      </c>
      <c r="BQ87" s="93">
        <v>0</v>
      </c>
      <c r="BR87" s="93">
        <v>0</v>
      </c>
      <c r="BS87" s="93">
        <v>0</v>
      </c>
      <c r="BT87" s="93">
        <v>0</v>
      </c>
      <c r="BU87" s="93">
        <v>0</v>
      </c>
      <c r="BV87" s="93">
        <v>0</v>
      </c>
      <c r="BW87" s="93">
        <v>0</v>
      </c>
      <c r="BX87" s="93">
        <v>0</v>
      </c>
      <c r="BY87" s="93">
        <v>0</v>
      </c>
      <c r="BZ87" s="93">
        <v>0</v>
      </c>
      <c r="CA87" s="93">
        <v>0</v>
      </c>
      <c r="CB87" s="93">
        <v>0</v>
      </c>
      <c r="CC87" s="93">
        <v>0</v>
      </c>
      <c r="CD87" s="93">
        <v>0</v>
      </c>
      <c r="CE87" s="93">
        <v>0</v>
      </c>
      <c r="CF87" s="93">
        <v>0</v>
      </c>
      <c r="CG87" s="93">
        <v>0</v>
      </c>
      <c r="CH87" s="93">
        <v>0</v>
      </c>
      <c r="CJ87" s="94">
        <v>0</v>
      </c>
    </row>
    <row r="88" spans="1:88" x14ac:dyDescent="0.25">
      <c r="A88">
        <v>80</v>
      </c>
      <c r="B88" s="90" t="s">
        <v>5501</v>
      </c>
      <c r="C88" s="90" t="s">
        <v>5501</v>
      </c>
      <c r="D88" s="90" t="s">
        <v>5502</v>
      </c>
      <c r="E88" s="90" t="s">
        <v>5522</v>
      </c>
      <c r="F88" s="91" t="s">
        <v>5522</v>
      </c>
      <c r="G88" s="91"/>
      <c r="H88" s="91" t="s">
        <v>5523</v>
      </c>
      <c r="I88" s="90" t="s">
        <v>5340</v>
      </c>
      <c r="J88" s="90" t="s">
        <v>5340</v>
      </c>
      <c r="K88" s="91" t="s">
        <v>5341</v>
      </c>
      <c r="L88" s="91" t="s">
        <v>5505</v>
      </c>
      <c r="M88" s="91" t="s">
        <v>5506</v>
      </c>
      <c r="N88" s="92">
        <v>1416924.9554220277</v>
      </c>
      <c r="O88" s="93">
        <v>13111.555636266354</v>
      </c>
      <c r="P88" s="93">
        <v>38685.828402061612</v>
      </c>
      <c r="Q88" s="93">
        <v>12921.0566762078</v>
      </c>
      <c r="R88" s="93">
        <v>0</v>
      </c>
      <c r="S88" s="93">
        <v>12851.943146824169</v>
      </c>
      <c r="T88" s="93">
        <v>12776.998800173495</v>
      </c>
      <c r="U88" s="93">
        <v>197154.54881266216</v>
      </c>
      <c r="V88" s="93">
        <v>0</v>
      </c>
      <c r="W88" s="93">
        <v>0</v>
      </c>
      <c r="X88" s="93">
        <v>241681.56730439834</v>
      </c>
      <c r="Y88" s="93">
        <v>0</v>
      </c>
      <c r="Z88" s="93">
        <v>49423.98237674831</v>
      </c>
      <c r="AA88" s="93">
        <v>49631.083542534085</v>
      </c>
      <c r="AB88" s="93">
        <v>146224.30276310965</v>
      </c>
      <c r="AC88" s="93">
        <v>48904.25291768973</v>
      </c>
      <c r="AD88" s="93">
        <v>0</v>
      </c>
      <c r="AE88" s="93">
        <v>48725.127510071812</v>
      </c>
      <c r="AF88" s="93">
        <v>48583.081468705052</v>
      </c>
      <c r="AG88" s="93">
        <v>82952.79141033419</v>
      </c>
      <c r="AH88" s="93">
        <v>82906.241490161483</v>
      </c>
      <c r="AI88" s="93">
        <v>82558.236636359783</v>
      </c>
      <c r="AJ88" s="93">
        <v>81912.171608763005</v>
      </c>
      <c r="AK88" s="93">
        <v>82911.428502828028</v>
      </c>
      <c r="AL88" s="93">
        <v>83008.756416128512</v>
      </c>
      <c r="AM88" s="93">
        <v>0</v>
      </c>
      <c r="AN88" s="93">
        <v>0</v>
      </c>
      <c r="AO88" s="93">
        <v>0</v>
      </c>
      <c r="AP88" s="93">
        <v>0</v>
      </c>
      <c r="AQ88" s="93">
        <v>0</v>
      </c>
      <c r="AR88" s="93">
        <v>0</v>
      </c>
      <c r="AS88" s="93">
        <v>0</v>
      </c>
      <c r="AT88" s="93">
        <v>0</v>
      </c>
      <c r="AU88" s="93">
        <v>0</v>
      </c>
      <c r="AV88" s="93">
        <v>0</v>
      </c>
      <c r="AW88" s="93">
        <v>0</v>
      </c>
      <c r="AX88" s="93">
        <v>0</v>
      </c>
      <c r="AY88" s="93">
        <v>0</v>
      </c>
      <c r="AZ88" s="93">
        <v>0</v>
      </c>
      <c r="BA88" s="93">
        <v>0</v>
      </c>
      <c r="BB88" s="93">
        <v>0</v>
      </c>
      <c r="BC88" s="93">
        <v>0</v>
      </c>
      <c r="BD88" s="93">
        <v>0</v>
      </c>
      <c r="BE88" s="93">
        <v>0</v>
      </c>
      <c r="BF88" s="93">
        <v>0</v>
      </c>
      <c r="BG88" s="93">
        <v>0</v>
      </c>
      <c r="BH88" s="93">
        <v>0</v>
      </c>
      <c r="BI88" s="93">
        <v>0</v>
      </c>
      <c r="BJ88" s="93">
        <v>0</v>
      </c>
      <c r="BK88" s="93">
        <v>0</v>
      </c>
      <c r="BL88" s="93">
        <v>0</v>
      </c>
      <c r="BM88" s="93">
        <v>0</v>
      </c>
      <c r="BN88" s="93">
        <v>0</v>
      </c>
      <c r="BO88" s="93">
        <v>0</v>
      </c>
      <c r="BP88" s="93">
        <v>0</v>
      </c>
      <c r="BQ88" s="93">
        <v>0</v>
      </c>
      <c r="BR88" s="93">
        <v>0</v>
      </c>
      <c r="BS88" s="93">
        <v>0</v>
      </c>
      <c r="BT88" s="93">
        <v>0</v>
      </c>
      <c r="BU88" s="93">
        <v>0</v>
      </c>
      <c r="BV88" s="93">
        <v>0</v>
      </c>
      <c r="BW88" s="93">
        <v>0</v>
      </c>
      <c r="BX88" s="93">
        <v>0</v>
      </c>
      <c r="BY88" s="93">
        <v>0</v>
      </c>
      <c r="BZ88" s="93">
        <v>0</v>
      </c>
      <c r="CA88" s="93">
        <v>0</v>
      </c>
      <c r="CB88" s="93">
        <v>0</v>
      </c>
      <c r="CC88" s="93">
        <v>0</v>
      </c>
      <c r="CD88" s="93">
        <v>0</v>
      </c>
      <c r="CE88" s="93">
        <v>0</v>
      </c>
      <c r="CF88" s="93">
        <v>0</v>
      </c>
      <c r="CG88" s="93">
        <v>0</v>
      </c>
      <c r="CH88" s="93">
        <v>0</v>
      </c>
      <c r="CJ88" s="94">
        <v>838317.47426668531</v>
      </c>
    </row>
    <row r="89" spans="1:88" x14ac:dyDescent="0.25">
      <c r="A89">
        <v>81</v>
      </c>
      <c r="B89" s="90" t="s">
        <v>5501</v>
      </c>
      <c r="C89" s="90" t="s">
        <v>5501</v>
      </c>
      <c r="D89" s="90" t="s">
        <v>5502</v>
      </c>
      <c r="E89" s="90" t="s">
        <v>5524</v>
      </c>
      <c r="F89" s="91" t="s">
        <v>5524</v>
      </c>
      <c r="G89" s="91"/>
      <c r="H89" s="91" t="s">
        <v>5525</v>
      </c>
      <c r="I89" s="90" t="s">
        <v>5340</v>
      </c>
      <c r="J89" s="90" t="s">
        <v>5340</v>
      </c>
      <c r="K89" s="91" t="s">
        <v>5341</v>
      </c>
      <c r="L89" s="91" t="s">
        <v>5505</v>
      </c>
      <c r="M89" s="91" t="s">
        <v>5506</v>
      </c>
      <c r="N89" s="92">
        <v>6241072.595622465</v>
      </c>
      <c r="O89" s="93">
        <v>145173.37033026191</v>
      </c>
      <c r="P89" s="93">
        <v>668035.13214242016</v>
      </c>
      <c r="Q89" s="93">
        <v>294601.31362688646</v>
      </c>
      <c r="R89" s="93">
        <v>217254.19472226527</v>
      </c>
      <c r="S89" s="93">
        <v>266769.91352581099</v>
      </c>
      <c r="T89" s="93">
        <v>253613.17057843783</v>
      </c>
      <c r="U89" s="93">
        <v>137251.01298338012</v>
      </c>
      <c r="V89" s="93">
        <v>117439.64178494878</v>
      </c>
      <c r="W89" s="93">
        <v>93248.111401145943</v>
      </c>
      <c r="X89" s="93">
        <v>437447.19227855024</v>
      </c>
      <c r="Y89" s="93">
        <v>126235.27322123588</v>
      </c>
      <c r="Z89" s="93">
        <v>149398.70756164816</v>
      </c>
      <c r="AA89" s="93">
        <v>132976.59960588461</v>
      </c>
      <c r="AB89" s="93">
        <v>611020.37156968028</v>
      </c>
      <c r="AC89" s="93">
        <v>269818.67515866662</v>
      </c>
      <c r="AD89" s="93">
        <v>198987.77896515152</v>
      </c>
      <c r="AE89" s="93">
        <v>244742.71063909016</v>
      </c>
      <c r="AF89" s="93">
        <v>233354.79853632746</v>
      </c>
      <c r="AG89" s="93">
        <v>274760.68474702636</v>
      </c>
      <c r="AH89" s="93">
        <v>274606.49960480107</v>
      </c>
      <c r="AI89" s="93">
        <v>273453.81926336652</v>
      </c>
      <c r="AJ89" s="93">
        <v>271313.88802831579</v>
      </c>
      <c r="AK89" s="93">
        <v>274623.68030635279</v>
      </c>
      <c r="AL89" s="93">
        <v>274946.05504081061</v>
      </c>
      <c r="AM89" s="93">
        <v>0</v>
      </c>
      <c r="AN89" s="93">
        <v>0</v>
      </c>
      <c r="AO89" s="93">
        <v>0</v>
      </c>
      <c r="AP89" s="93">
        <v>0</v>
      </c>
      <c r="AQ89" s="93">
        <v>0</v>
      </c>
      <c r="AR89" s="93">
        <v>0</v>
      </c>
      <c r="AS89" s="93">
        <v>0</v>
      </c>
      <c r="AT89" s="93">
        <v>0</v>
      </c>
      <c r="AU89" s="93">
        <v>0</v>
      </c>
      <c r="AV89" s="93">
        <v>0</v>
      </c>
      <c r="AW89" s="93">
        <v>0</v>
      </c>
      <c r="AX89" s="93">
        <v>0</v>
      </c>
      <c r="AY89" s="93">
        <v>0</v>
      </c>
      <c r="AZ89" s="93">
        <v>0</v>
      </c>
      <c r="BA89" s="93">
        <v>0</v>
      </c>
      <c r="BB89" s="93">
        <v>0</v>
      </c>
      <c r="BC89" s="93">
        <v>0</v>
      </c>
      <c r="BD89" s="93">
        <v>0</v>
      </c>
      <c r="BE89" s="93">
        <v>0</v>
      </c>
      <c r="BF89" s="93">
        <v>0</v>
      </c>
      <c r="BG89" s="93">
        <v>0</v>
      </c>
      <c r="BH89" s="93">
        <v>0</v>
      </c>
      <c r="BI89" s="93">
        <v>0</v>
      </c>
      <c r="BJ89" s="93">
        <v>0</v>
      </c>
      <c r="BK89" s="93">
        <v>0</v>
      </c>
      <c r="BL89" s="93">
        <v>0</v>
      </c>
      <c r="BM89" s="93">
        <v>0</v>
      </c>
      <c r="BN89" s="93">
        <v>0</v>
      </c>
      <c r="BO89" s="93">
        <v>0</v>
      </c>
      <c r="BP89" s="93">
        <v>0</v>
      </c>
      <c r="BQ89" s="93">
        <v>0</v>
      </c>
      <c r="BR89" s="93">
        <v>0</v>
      </c>
      <c r="BS89" s="93">
        <v>0</v>
      </c>
      <c r="BT89" s="93">
        <v>0</v>
      </c>
      <c r="BU89" s="93">
        <v>0</v>
      </c>
      <c r="BV89" s="93">
        <v>0</v>
      </c>
      <c r="BW89" s="93">
        <v>0</v>
      </c>
      <c r="BX89" s="93">
        <v>0</v>
      </c>
      <c r="BY89" s="93">
        <v>0</v>
      </c>
      <c r="BZ89" s="93">
        <v>0</v>
      </c>
      <c r="CA89" s="93">
        <v>0</v>
      </c>
      <c r="CB89" s="93">
        <v>0</v>
      </c>
      <c r="CC89" s="93">
        <v>0</v>
      </c>
      <c r="CD89" s="93">
        <v>0</v>
      </c>
      <c r="CE89" s="93">
        <v>0</v>
      </c>
      <c r="CF89" s="93">
        <v>0</v>
      </c>
      <c r="CG89" s="93">
        <v>0</v>
      </c>
      <c r="CH89" s="93">
        <v>0</v>
      </c>
      <c r="CJ89" s="94">
        <v>3334605.5614654738</v>
      </c>
    </row>
    <row r="90" spans="1:88" x14ac:dyDescent="0.25">
      <c r="A90">
        <v>82</v>
      </c>
      <c r="B90" s="90" t="s">
        <v>5501</v>
      </c>
      <c r="C90" s="90" t="s">
        <v>5501</v>
      </c>
      <c r="D90" s="90" t="s">
        <v>5502</v>
      </c>
      <c r="E90" s="90" t="s">
        <v>5526</v>
      </c>
      <c r="F90" s="91" t="s">
        <v>5526</v>
      </c>
      <c r="G90" s="91"/>
      <c r="H90" s="91" t="s">
        <v>5527</v>
      </c>
      <c r="I90" s="90" t="s">
        <v>5340</v>
      </c>
      <c r="J90" s="90" t="s">
        <v>5340</v>
      </c>
      <c r="K90" s="91" t="s">
        <v>5341</v>
      </c>
      <c r="L90" s="91" t="s">
        <v>5505</v>
      </c>
      <c r="M90" s="91" t="s">
        <v>5506</v>
      </c>
      <c r="N90" s="92">
        <v>74.952745317809317</v>
      </c>
      <c r="O90" s="93">
        <v>0</v>
      </c>
      <c r="P90" s="93">
        <v>74.952745317809317</v>
      </c>
      <c r="Q90" s="93">
        <v>0</v>
      </c>
      <c r="R90" s="93">
        <v>0</v>
      </c>
      <c r="S90" s="93">
        <v>0</v>
      </c>
      <c r="T90" s="93">
        <v>0</v>
      </c>
      <c r="U90" s="93">
        <v>0</v>
      </c>
      <c r="V90" s="93">
        <v>0</v>
      </c>
      <c r="W90" s="93">
        <v>0</v>
      </c>
      <c r="X90" s="93">
        <v>0</v>
      </c>
      <c r="Y90" s="93">
        <v>0</v>
      </c>
      <c r="Z90" s="93">
        <v>0</v>
      </c>
      <c r="AA90" s="93">
        <v>0</v>
      </c>
      <c r="AB90" s="93">
        <v>0</v>
      </c>
      <c r="AC90" s="93">
        <v>0</v>
      </c>
      <c r="AD90" s="93">
        <v>0</v>
      </c>
      <c r="AE90" s="93">
        <v>0</v>
      </c>
      <c r="AF90" s="93">
        <v>0</v>
      </c>
      <c r="AG90" s="93">
        <v>0</v>
      </c>
      <c r="AH90" s="93">
        <v>0</v>
      </c>
      <c r="AI90" s="93">
        <v>0</v>
      </c>
      <c r="AJ90" s="93">
        <v>0</v>
      </c>
      <c r="AK90" s="93">
        <v>0</v>
      </c>
      <c r="AL90" s="93">
        <v>0</v>
      </c>
      <c r="AM90" s="93">
        <v>0</v>
      </c>
      <c r="AN90" s="93">
        <v>0</v>
      </c>
      <c r="AO90" s="93">
        <v>0</v>
      </c>
      <c r="AP90" s="93">
        <v>0</v>
      </c>
      <c r="AQ90" s="93">
        <v>0</v>
      </c>
      <c r="AR90" s="93">
        <v>0</v>
      </c>
      <c r="AS90" s="93">
        <v>0</v>
      </c>
      <c r="AT90" s="93">
        <v>0</v>
      </c>
      <c r="AU90" s="93">
        <v>0</v>
      </c>
      <c r="AV90" s="93">
        <v>0</v>
      </c>
      <c r="AW90" s="93">
        <v>0</v>
      </c>
      <c r="AX90" s="93">
        <v>0</v>
      </c>
      <c r="AY90" s="93">
        <v>0</v>
      </c>
      <c r="AZ90" s="93">
        <v>0</v>
      </c>
      <c r="BA90" s="93">
        <v>0</v>
      </c>
      <c r="BB90" s="93">
        <v>0</v>
      </c>
      <c r="BC90" s="93">
        <v>0</v>
      </c>
      <c r="BD90" s="93">
        <v>0</v>
      </c>
      <c r="BE90" s="93">
        <v>0</v>
      </c>
      <c r="BF90" s="93">
        <v>0</v>
      </c>
      <c r="BG90" s="93">
        <v>0</v>
      </c>
      <c r="BH90" s="93">
        <v>0</v>
      </c>
      <c r="BI90" s="93">
        <v>0</v>
      </c>
      <c r="BJ90" s="93">
        <v>0</v>
      </c>
      <c r="BK90" s="93">
        <v>0</v>
      </c>
      <c r="BL90" s="93">
        <v>0</v>
      </c>
      <c r="BM90" s="93">
        <v>0</v>
      </c>
      <c r="BN90" s="93">
        <v>0</v>
      </c>
      <c r="BO90" s="93">
        <v>0</v>
      </c>
      <c r="BP90" s="93">
        <v>0</v>
      </c>
      <c r="BQ90" s="93">
        <v>0</v>
      </c>
      <c r="BR90" s="93">
        <v>0</v>
      </c>
      <c r="BS90" s="93">
        <v>0</v>
      </c>
      <c r="BT90" s="93">
        <v>0</v>
      </c>
      <c r="BU90" s="93">
        <v>0</v>
      </c>
      <c r="BV90" s="93">
        <v>0</v>
      </c>
      <c r="BW90" s="93">
        <v>0</v>
      </c>
      <c r="BX90" s="93">
        <v>0</v>
      </c>
      <c r="BY90" s="93">
        <v>0</v>
      </c>
      <c r="BZ90" s="93">
        <v>0</v>
      </c>
      <c r="CA90" s="93">
        <v>0</v>
      </c>
      <c r="CB90" s="93">
        <v>0</v>
      </c>
      <c r="CC90" s="93">
        <v>0</v>
      </c>
      <c r="CD90" s="93">
        <v>0</v>
      </c>
      <c r="CE90" s="93">
        <v>0</v>
      </c>
      <c r="CF90" s="93">
        <v>0</v>
      </c>
      <c r="CG90" s="93">
        <v>0</v>
      </c>
      <c r="CH90" s="93">
        <v>0</v>
      </c>
      <c r="CJ90" s="94">
        <v>0</v>
      </c>
    </row>
    <row r="91" spans="1:88" x14ac:dyDescent="0.25">
      <c r="A91">
        <v>83</v>
      </c>
      <c r="B91" s="90" t="s">
        <v>5501</v>
      </c>
      <c r="C91" s="90" t="s">
        <v>5501</v>
      </c>
      <c r="D91" s="90" t="s">
        <v>5502</v>
      </c>
      <c r="E91" s="90" t="s">
        <v>5528</v>
      </c>
      <c r="F91" s="91" t="s">
        <v>5528</v>
      </c>
      <c r="G91" s="91"/>
      <c r="H91" s="91" t="s">
        <v>5529</v>
      </c>
      <c r="I91" s="90" t="s">
        <v>5340</v>
      </c>
      <c r="J91" s="90" t="s">
        <v>5340</v>
      </c>
      <c r="K91" s="91" t="s">
        <v>5341</v>
      </c>
      <c r="L91" s="91" t="s">
        <v>5505</v>
      </c>
      <c r="M91" s="91" t="s">
        <v>5506</v>
      </c>
      <c r="N91" s="92">
        <v>0</v>
      </c>
      <c r="O91" s="93">
        <v>0</v>
      </c>
      <c r="P91" s="93">
        <v>0</v>
      </c>
      <c r="Q91" s="93">
        <v>0</v>
      </c>
      <c r="R91" s="93">
        <v>0</v>
      </c>
      <c r="S91" s="93">
        <v>0</v>
      </c>
      <c r="T91" s="93">
        <v>0</v>
      </c>
      <c r="U91" s="93">
        <v>0</v>
      </c>
      <c r="V91" s="93">
        <v>0</v>
      </c>
      <c r="W91" s="93">
        <v>0</v>
      </c>
      <c r="X91" s="93">
        <v>0</v>
      </c>
      <c r="Y91" s="93">
        <v>0</v>
      </c>
      <c r="Z91" s="93">
        <v>0</v>
      </c>
      <c r="AA91" s="93">
        <v>0</v>
      </c>
      <c r="AB91" s="93">
        <v>0</v>
      </c>
      <c r="AC91" s="93">
        <v>0</v>
      </c>
      <c r="AD91" s="93">
        <v>0</v>
      </c>
      <c r="AE91" s="93">
        <v>0</v>
      </c>
      <c r="AF91" s="93">
        <v>0</v>
      </c>
      <c r="AG91" s="93">
        <v>0</v>
      </c>
      <c r="AH91" s="93">
        <v>0</v>
      </c>
      <c r="AI91" s="93">
        <v>0</v>
      </c>
      <c r="AJ91" s="93">
        <v>0</v>
      </c>
      <c r="AK91" s="93">
        <v>0</v>
      </c>
      <c r="AL91" s="93">
        <v>0</v>
      </c>
      <c r="AM91" s="93">
        <v>0</v>
      </c>
      <c r="AN91" s="93">
        <v>0</v>
      </c>
      <c r="AO91" s="93">
        <v>0</v>
      </c>
      <c r="AP91" s="93">
        <v>0</v>
      </c>
      <c r="AQ91" s="93">
        <v>0</v>
      </c>
      <c r="AR91" s="93">
        <v>0</v>
      </c>
      <c r="AS91" s="93">
        <v>0</v>
      </c>
      <c r="AT91" s="93">
        <v>0</v>
      </c>
      <c r="AU91" s="93">
        <v>0</v>
      </c>
      <c r="AV91" s="93">
        <v>0</v>
      </c>
      <c r="AW91" s="93">
        <v>0</v>
      </c>
      <c r="AX91" s="93">
        <v>0</v>
      </c>
      <c r="AY91" s="93">
        <v>0</v>
      </c>
      <c r="AZ91" s="93">
        <v>0</v>
      </c>
      <c r="BA91" s="93">
        <v>0</v>
      </c>
      <c r="BB91" s="93">
        <v>0</v>
      </c>
      <c r="BC91" s="93">
        <v>0</v>
      </c>
      <c r="BD91" s="93">
        <v>0</v>
      </c>
      <c r="BE91" s="93">
        <v>0</v>
      </c>
      <c r="BF91" s="93">
        <v>0</v>
      </c>
      <c r="BG91" s="93">
        <v>0</v>
      </c>
      <c r="BH91" s="93">
        <v>0</v>
      </c>
      <c r="BI91" s="93">
        <v>0</v>
      </c>
      <c r="BJ91" s="93">
        <v>0</v>
      </c>
      <c r="BK91" s="93">
        <v>0</v>
      </c>
      <c r="BL91" s="93">
        <v>0</v>
      </c>
      <c r="BM91" s="93">
        <v>0</v>
      </c>
      <c r="BN91" s="93">
        <v>0</v>
      </c>
      <c r="BO91" s="93">
        <v>0</v>
      </c>
      <c r="BP91" s="93">
        <v>0</v>
      </c>
      <c r="BQ91" s="93">
        <v>0</v>
      </c>
      <c r="BR91" s="93">
        <v>0</v>
      </c>
      <c r="BS91" s="93">
        <v>0</v>
      </c>
      <c r="BT91" s="93">
        <v>0</v>
      </c>
      <c r="BU91" s="93">
        <v>0</v>
      </c>
      <c r="BV91" s="93">
        <v>0</v>
      </c>
      <c r="BW91" s="93">
        <v>0</v>
      </c>
      <c r="BX91" s="93">
        <v>0</v>
      </c>
      <c r="BY91" s="93">
        <v>0</v>
      </c>
      <c r="BZ91" s="93">
        <v>0</v>
      </c>
      <c r="CA91" s="93">
        <v>0</v>
      </c>
      <c r="CB91" s="93">
        <v>0</v>
      </c>
      <c r="CC91" s="93">
        <v>0</v>
      </c>
      <c r="CD91" s="93">
        <v>0</v>
      </c>
      <c r="CE91" s="93">
        <v>0</v>
      </c>
      <c r="CF91" s="93">
        <v>0</v>
      </c>
      <c r="CG91" s="93">
        <v>0</v>
      </c>
      <c r="CH91" s="93">
        <v>0</v>
      </c>
      <c r="CJ91" s="94">
        <v>0</v>
      </c>
    </row>
    <row r="92" spans="1:88" x14ac:dyDescent="0.25">
      <c r="A92">
        <v>84</v>
      </c>
      <c r="B92" s="90" t="s">
        <v>5501</v>
      </c>
      <c r="C92" s="90" t="s">
        <v>5501</v>
      </c>
      <c r="D92" s="90" t="s">
        <v>5502</v>
      </c>
      <c r="E92" s="90" t="s">
        <v>5530</v>
      </c>
      <c r="F92" s="91" t="s">
        <v>5530</v>
      </c>
      <c r="G92" s="91"/>
      <c r="H92" s="91" t="s">
        <v>5531</v>
      </c>
      <c r="I92" s="90" t="s">
        <v>5340</v>
      </c>
      <c r="J92" s="90" t="s">
        <v>5340</v>
      </c>
      <c r="K92" s="91" t="s">
        <v>5341</v>
      </c>
      <c r="L92" s="91" t="s">
        <v>5505</v>
      </c>
      <c r="M92" s="91" t="s">
        <v>5506</v>
      </c>
      <c r="N92" s="92">
        <v>877.6208839790371</v>
      </c>
      <c r="O92" s="93">
        <v>0</v>
      </c>
      <c r="P92" s="93">
        <v>0</v>
      </c>
      <c r="Q92" s="93">
        <v>0</v>
      </c>
      <c r="R92" s="93">
        <v>877.6208839790371</v>
      </c>
      <c r="S92" s="93">
        <v>0</v>
      </c>
      <c r="T92" s="93">
        <v>0</v>
      </c>
      <c r="U92" s="93">
        <v>0</v>
      </c>
      <c r="V92" s="93">
        <v>0</v>
      </c>
      <c r="W92" s="93">
        <v>0</v>
      </c>
      <c r="X92" s="93">
        <v>0</v>
      </c>
      <c r="Y92" s="93">
        <v>0</v>
      </c>
      <c r="Z92" s="93">
        <v>0</v>
      </c>
      <c r="AA92" s="93">
        <v>0</v>
      </c>
      <c r="AB92" s="93">
        <v>0</v>
      </c>
      <c r="AC92" s="93">
        <v>0</v>
      </c>
      <c r="AD92" s="93">
        <v>0</v>
      </c>
      <c r="AE92" s="93">
        <v>0</v>
      </c>
      <c r="AF92" s="93">
        <v>0</v>
      </c>
      <c r="AG92" s="93">
        <v>0</v>
      </c>
      <c r="AH92" s="93">
        <v>0</v>
      </c>
      <c r="AI92" s="93">
        <v>0</v>
      </c>
      <c r="AJ92" s="93">
        <v>0</v>
      </c>
      <c r="AK92" s="93">
        <v>0</v>
      </c>
      <c r="AL92" s="93">
        <v>0</v>
      </c>
      <c r="AM92" s="93">
        <v>0</v>
      </c>
      <c r="AN92" s="93">
        <v>0</v>
      </c>
      <c r="AO92" s="93">
        <v>0</v>
      </c>
      <c r="AP92" s="93">
        <v>0</v>
      </c>
      <c r="AQ92" s="93">
        <v>0</v>
      </c>
      <c r="AR92" s="93">
        <v>0</v>
      </c>
      <c r="AS92" s="93">
        <v>0</v>
      </c>
      <c r="AT92" s="93">
        <v>0</v>
      </c>
      <c r="AU92" s="93">
        <v>0</v>
      </c>
      <c r="AV92" s="93">
        <v>0</v>
      </c>
      <c r="AW92" s="93">
        <v>0</v>
      </c>
      <c r="AX92" s="93">
        <v>0</v>
      </c>
      <c r="AY92" s="93">
        <v>0</v>
      </c>
      <c r="AZ92" s="93">
        <v>0</v>
      </c>
      <c r="BA92" s="93">
        <v>0</v>
      </c>
      <c r="BB92" s="93">
        <v>0</v>
      </c>
      <c r="BC92" s="93">
        <v>0</v>
      </c>
      <c r="BD92" s="93">
        <v>0</v>
      </c>
      <c r="BE92" s="93">
        <v>0</v>
      </c>
      <c r="BF92" s="93">
        <v>0</v>
      </c>
      <c r="BG92" s="93">
        <v>0</v>
      </c>
      <c r="BH92" s="93">
        <v>0</v>
      </c>
      <c r="BI92" s="93">
        <v>0</v>
      </c>
      <c r="BJ92" s="93">
        <v>0</v>
      </c>
      <c r="BK92" s="93">
        <v>0</v>
      </c>
      <c r="BL92" s="93">
        <v>0</v>
      </c>
      <c r="BM92" s="93">
        <v>0</v>
      </c>
      <c r="BN92" s="93">
        <v>0</v>
      </c>
      <c r="BO92" s="93">
        <v>0</v>
      </c>
      <c r="BP92" s="93">
        <v>0</v>
      </c>
      <c r="BQ92" s="93">
        <v>0</v>
      </c>
      <c r="BR92" s="93">
        <v>0</v>
      </c>
      <c r="BS92" s="93">
        <v>0</v>
      </c>
      <c r="BT92" s="93">
        <v>0</v>
      </c>
      <c r="BU92" s="93">
        <v>0</v>
      </c>
      <c r="BV92" s="93">
        <v>0</v>
      </c>
      <c r="BW92" s="93">
        <v>0</v>
      </c>
      <c r="BX92" s="93">
        <v>0</v>
      </c>
      <c r="BY92" s="93">
        <v>0</v>
      </c>
      <c r="BZ92" s="93">
        <v>0</v>
      </c>
      <c r="CA92" s="93">
        <v>0</v>
      </c>
      <c r="CB92" s="93">
        <v>0</v>
      </c>
      <c r="CC92" s="93">
        <v>0</v>
      </c>
      <c r="CD92" s="93">
        <v>0</v>
      </c>
      <c r="CE92" s="93">
        <v>0</v>
      </c>
      <c r="CF92" s="93">
        <v>0</v>
      </c>
      <c r="CG92" s="93">
        <v>0</v>
      </c>
      <c r="CH92" s="93">
        <v>0</v>
      </c>
      <c r="CJ92" s="94">
        <v>0</v>
      </c>
    </row>
    <row r="93" spans="1:88" x14ac:dyDescent="0.25">
      <c r="A93">
        <v>85</v>
      </c>
      <c r="B93" s="90" t="s">
        <v>5501</v>
      </c>
      <c r="C93" s="90" t="s">
        <v>5501</v>
      </c>
      <c r="D93" s="90" t="s">
        <v>5502</v>
      </c>
      <c r="E93" s="90" t="s">
        <v>5532</v>
      </c>
      <c r="F93" s="91" t="s">
        <v>5532</v>
      </c>
      <c r="G93" s="91"/>
      <c r="H93" s="91" t="s">
        <v>5533</v>
      </c>
      <c r="I93" s="90" t="s">
        <v>5387</v>
      </c>
      <c r="J93" s="90" t="s">
        <v>5387</v>
      </c>
      <c r="K93" s="91" t="s">
        <v>5341</v>
      </c>
      <c r="L93" s="91" t="s">
        <v>5534</v>
      </c>
      <c r="M93" s="91" t="s">
        <v>5506</v>
      </c>
      <c r="N93" s="92">
        <v>208546.46649550783</v>
      </c>
      <c r="O93" s="93">
        <v>5358.4162502088075</v>
      </c>
      <c r="P93" s="93">
        <v>3513.3515861555866</v>
      </c>
      <c r="Q93" s="93">
        <v>7627.4803844532025</v>
      </c>
      <c r="R93" s="93">
        <v>4894.2279613805595</v>
      </c>
      <c r="S93" s="93">
        <v>5835.9090014561825</v>
      </c>
      <c r="T93" s="93">
        <v>2707.5429253703837</v>
      </c>
      <c r="U93" s="93">
        <v>9199.4445236542288</v>
      </c>
      <c r="V93" s="93">
        <v>13635.065452289155</v>
      </c>
      <c r="W93" s="93">
        <v>11164.686050843713</v>
      </c>
      <c r="X93" s="93">
        <v>8353.4247218606652</v>
      </c>
      <c r="Y93" s="93">
        <v>10572.447082048477</v>
      </c>
      <c r="Z93" s="93">
        <v>7174.7712808345923</v>
      </c>
      <c r="AA93" s="93">
        <v>9274.2415665420831</v>
      </c>
      <c r="AB93" s="93">
        <v>6071.9990149903342</v>
      </c>
      <c r="AC93" s="93">
        <v>13199.944910455557</v>
      </c>
      <c r="AD93" s="93">
        <v>8470.2478930631896</v>
      </c>
      <c r="AE93" s="93">
        <v>10116.612651104258</v>
      </c>
      <c r="AF93" s="93">
        <v>4707.3227471805576</v>
      </c>
      <c r="AG93" s="93">
        <v>11144.40550735656</v>
      </c>
      <c r="AH93" s="93">
        <v>11138.151695062579</v>
      </c>
      <c r="AI93" s="93">
        <v>11091.398509987617</v>
      </c>
      <c r="AJ93" s="93">
        <v>11004.602025755468</v>
      </c>
      <c r="AK93" s="93">
        <v>11138.84855132918</v>
      </c>
      <c r="AL93" s="93">
        <v>11151.924202124881</v>
      </c>
      <c r="AM93" s="93">
        <v>0</v>
      </c>
      <c r="AN93" s="93">
        <v>0</v>
      </c>
      <c r="AO93" s="93">
        <v>0</v>
      </c>
      <c r="AP93" s="93">
        <v>0</v>
      </c>
      <c r="AQ93" s="93">
        <v>0</v>
      </c>
      <c r="AR93" s="93">
        <v>0</v>
      </c>
      <c r="AS93" s="93">
        <v>0</v>
      </c>
      <c r="AT93" s="93">
        <v>0</v>
      </c>
      <c r="AU93" s="93">
        <v>0</v>
      </c>
      <c r="AV93" s="93">
        <v>0</v>
      </c>
      <c r="AW93" s="93">
        <v>0</v>
      </c>
      <c r="AX93" s="93">
        <v>0</v>
      </c>
      <c r="AY93" s="93">
        <v>0</v>
      </c>
      <c r="AZ93" s="93">
        <v>0</v>
      </c>
      <c r="BA93" s="93">
        <v>0</v>
      </c>
      <c r="BB93" s="93">
        <v>0</v>
      </c>
      <c r="BC93" s="93">
        <v>0</v>
      </c>
      <c r="BD93" s="93">
        <v>0</v>
      </c>
      <c r="BE93" s="93">
        <v>0</v>
      </c>
      <c r="BF93" s="93">
        <v>0</v>
      </c>
      <c r="BG93" s="93">
        <v>0</v>
      </c>
      <c r="BH93" s="93">
        <v>0</v>
      </c>
      <c r="BI93" s="93">
        <v>0</v>
      </c>
      <c r="BJ93" s="93">
        <v>0</v>
      </c>
      <c r="BK93" s="93">
        <v>0</v>
      </c>
      <c r="BL93" s="93">
        <v>0</v>
      </c>
      <c r="BM93" s="93">
        <v>0</v>
      </c>
      <c r="BN93" s="93">
        <v>0</v>
      </c>
      <c r="BO93" s="93">
        <v>0</v>
      </c>
      <c r="BP93" s="93">
        <v>0</v>
      </c>
      <c r="BQ93" s="93">
        <v>0</v>
      </c>
      <c r="BR93" s="93">
        <v>0</v>
      </c>
      <c r="BS93" s="93">
        <v>0</v>
      </c>
      <c r="BT93" s="93">
        <v>0</v>
      </c>
      <c r="BU93" s="93">
        <v>0</v>
      </c>
      <c r="BV93" s="93">
        <v>0</v>
      </c>
      <c r="BW93" s="93">
        <v>0</v>
      </c>
      <c r="BX93" s="93">
        <v>0</v>
      </c>
      <c r="BY93" s="93">
        <v>0</v>
      </c>
      <c r="BZ93" s="93">
        <v>0</v>
      </c>
      <c r="CA93" s="93">
        <v>0</v>
      </c>
      <c r="CB93" s="93">
        <v>0</v>
      </c>
      <c r="CC93" s="93">
        <v>0</v>
      </c>
      <c r="CD93" s="93">
        <v>0</v>
      </c>
      <c r="CE93" s="93">
        <v>0</v>
      </c>
      <c r="CF93" s="93">
        <v>0</v>
      </c>
      <c r="CG93" s="93">
        <v>0</v>
      </c>
      <c r="CH93" s="93">
        <v>0</v>
      </c>
      <c r="CJ93" s="94">
        <v>118509.69927495226</v>
      </c>
    </row>
    <row r="94" spans="1:88" x14ac:dyDescent="0.25">
      <c r="A94">
        <v>86</v>
      </c>
      <c r="B94" s="90" t="s">
        <v>5501</v>
      </c>
      <c r="C94" s="90" t="s">
        <v>5501</v>
      </c>
      <c r="D94" s="90" t="s">
        <v>5502</v>
      </c>
      <c r="E94" s="90" t="s">
        <v>5535</v>
      </c>
      <c r="F94" s="91" t="s">
        <v>5535</v>
      </c>
      <c r="G94" s="91"/>
      <c r="H94" s="91" t="s">
        <v>5536</v>
      </c>
      <c r="I94" s="90" t="s">
        <v>5387</v>
      </c>
      <c r="J94" s="90" t="s">
        <v>5387</v>
      </c>
      <c r="K94" s="91" t="s">
        <v>5341</v>
      </c>
      <c r="L94" s="91" t="s">
        <v>5537</v>
      </c>
      <c r="M94" s="91" t="s">
        <v>5506</v>
      </c>
      <c r="N94" s="92">
        <v>204858.14497800407</v>
      </c>
      <c r="O94" s="93">
        <v>4001.7221323595281</v>
      </c>
      <c r="P94" s="93">
        <v>7084.2822935666409</v>
      </c>
      <c r="Q94" s="93">
        <v>8675.8776608927983</v>
      </c>
      <c r="R94" s="93">
        <v>2105.3153613046074</v>
      </c>
      <c r="S94" s="93">
        <v>12551.958107480317</v>
      </c>
      <c r="T94" s="93">
        <v>4159.5876941699262</v>
      </c>
      <c r="U94" s="93">
        <v>9923.1710043081948</v>
      </c>
      <c r="V94" s="93">
        <v>11478.935520263394</v>
      </c>
      <c r="W94" s="93">
        <v>14164.233047430649</v>
      </c>
      <c r="X94" s="93">
        <v>10339.656909185338</v>
      </c>
      <c r="Y94" s="93">
        <v>9311.8878659494349</v>
      </c>
      <c r="Z94" s="93">
        <v>4042.358021471116</v>
      </c>
      <c r="AA94" s="93">
        <v>4684.2611043131392</v>
      </c>
      <c r="AB94" s="93">
        <v>8280.5302449405608</v>
      </c>
      <c r="AC94" s="93">
        <v>10154.455666463682</v>
      </c>
      <c r="AD94" s="93">
        <v>2464.2303114125266</v>
      </c>
      <c r="AE94" s="93">
        <v>14716.017676464346</v>
      </c>
      <c r="AF94" s="93">
        <v>4891.0389238953103</v>
      </c>
      <c r="AG94" s="93">
        <v>10335.236137773911</v>
      </c>
      <c r="AH94" s="93">
        <v>10329.436400248464</v>
      </c>
      <c r="AI94" s="93">
        <v>10286.077855225722</v>
      </c>
      <c r="AJ94" s="93">
        <v>10205.583461884098</v>
      </c>
      <c r="AK94" s="93">
        <v>10330.082659402002</v>
      </c>
      <c r="AL94" s="93">
        <v>10342.208917598444</v>
      </c>
      <c r="AM94" s="93">
        <v>0</v>
      </c>
      <c r="AN94" s="93">
        <v>0</v>
      </c>
      <c r="AO94" s="93">
        <v>0</v>
      </c>
      <c r="AP94" s="93">
        <v>0</v>
      </c>
      <c r="AQ94" s="93">
        <v>0</v>
      </c>
      <c r="AR94" s="93">
        <v>0</v>
      </c>
      <c r="AS94" s="93">
        <v>0</v>
      </c>
      <c r="AT94" s="93">
        <v>0</v>
      </c>
      <c r="AU94" s="93">
        <v>0</v>
      </c>
      <c r="AV94" s="93">
        <v>0</v>
      </c>
      <c r="AW94" s="93">
        <v>0</v>
      </c>
      <c r="AX94" s="93">
        <v>0</v>
      </c>
      <c r="AY94" s="93">
        <v>0</v>
      </c>
      <c r="AZ94" s="93">
        <v>0</v>
      </c>
      <c r="BA94" s="93">
        <v>0</v>
      </c>
      <c r="BB94" s="93">
        <v>0</v>
      </c>
      <c r="BC94" s="93">
        <v>0</v>
      </c>
      <c r="BD94" s="93">
        <v>0</v>
      </c>
      <c r="BE94" s="93">
        <v>0</v>
      </c>
      <c r="BF94" s="93">
        <v>0</v>
      </c>
      <c r="BG94" s="93">
        <v>0</v>
      </c>
      <c r="BH94" s="93">
        <v>0</v>
      </c>
      <c r="BI94" s="93">
        <v>0</v>
      </c>
      <c r="BJ94" s="93">
        <v>0</v>
      </c>
      <c r="BK94" s="93">
        <v>0</v>
      </c>
      <c r="BL94" s="93">
        <v>0</v>
      </c>
      <c r="BM94" s="93">
        <v>0</v>
      </c>
      <c r="BN94" s="93">
        <v>0</v>
      </c>
      <c r="BO94" s="93">
        <v>0</v>
      </c>
      <c r="BP94" s="93">
        <v>0</v>
      </c>
      <c r="BQ94" s="93">
        <v>0</v>
      </c>
      <c r="BR94" s="93">
        <v>0</v>
      </c>
      <c r="BS94" s="93">
        <v>0</v>
      </c>
      <c r="BT94" s="93">
        <v>0</v>
      </c>
      <c r="BU94" s="93">
        <v>0</v>
      </c>
      <c r="BV94" s="93">
        <v>0</v>
      </c>
      <c r="BW94" s="93">
        <v>0</v>
      </c>
      <c r="BX94" s="93">
        <v>0</v>
      </c>
      <c r="BY94" s="93">
        <v>0</v>
      </c>
      <c r="BZ94" s="93">
        <v>0</v>
      </c>
      <c r="CA94" s="93">
        <v>0</v>
      </c>
      <c r="CB94" s="93">
        <v>0</v>
      </c>
      <c r="CC94" s="93">
        <v>0</v>
      </c>
      <c r="CD94" s="93">
        <v>0</v>
      </c>
      <c r="CE94" s="93">
        <v>0</v>
      </c>
      <c r="CF94" s="93">
        <v>0</v>
      </c>
      <c r="CG94" s="93">
        <v>0</v>
      </c>
      <c r="CH94" s="93">
        <v>0</v>
      </c>
      <c r="CJ94" s="94">
        <v>107019.15935962222</v>
      </c>
    </row>
    <row r="95" spans="1:88" x14ac:dyDescent="0.25">
      <c r="A95">
        <v>87</v>
      </c>
      <c r="B95" s="90" t="s">
        <v>5501</v>
      </c>
      <c r="C95" s="90" t="s">
        <v>5501</v>
      </c>
      <c r="D95" s="90" t="s">
        <v>5502</v>
      </c>
      <c r="E95" s="90" t="s">
        <v>5538</v>
      </c>
      <c r="F95" s="91" t="s">
        <v>5538</v>
      </c>
      <c r="G95" s="91"/>
      <c r="H95" s="91" t="s">
        <v>5539</v>
      </c>
      <c r="I95" s="90" t="s">
        <v>5387</v>
      </c>
      <c r="J95" s="90" t="s">
        <v>5387</v>
      </c>
      <c r="K95" s="91" t="s">
        <v>5341</v>
      </c>
      <c r="L95" s="91" t="s">
        <v>5537</v>
      </c>
      <c r="M95" s="91" t="s">
        <v>5506</v>
      </c>
      <c r="N95" s="92">
        <v>150832.486279629</v>
      </c>
      <c r="O95" s="93">
        <v>1430.2892202665143</v>
      </c>
      <c r="P95" s="93">
        <v>1266.0265084221141</v>
      </c>
      <c r="Q95" s="93">
        <v>2678.0659994225671</v>
      </c>
      <c r="R95" s="93">
        <v>3245.0635301300667</v>
      </c>
      <c r="S95" s="93">
        <v>4065.7103650962322</v>
      </c>
      <c r="T95" s="93">
        <v>1811.9318108148877</v>
      </c>
      <c r="U95" s="93">
        <v>6960.4171307067872</v>
      </c>
      <c r="V95" s="93">
        <v>8356.3362718041117</v>
      </c>
      <c r="W95" s="93">
        <v>10367.194848661737</v>
      </c>
      <c r="X95" s="93">
        <v>7849.8222276009501</v>
      </c>
      <c r="Y95" s="93">
        <v>10798.985324833811</v>
      </c>
      <c r="Z95" s="93">
        <v>5583.6241880232164</v>
      </c>
      <c r="AA95" s="93">
        <v>3502.7256052455273</v>
      </c>
      <c r="AB95" s="93">
        <v>3095.9445543350303</v>
      </c>
      <c r="AC95" s="93">
        <v>6557.7157837274217</v>
      </c>
      <c r="AD95" s="93">
        <v>7946.4915431523341</v>
      </c>
      <c r="AE95" s="93">
        <v>9972.4838698340427</v>
      </c>
      <c r="AF95" s="93">
        <v>4457.3913903213534</v>
      </c>
      <c r="AG95" s="93">
        <v>8506.117881677852</v>
      </c>
      <c r="AH95" s="93">
        <v>8501.3445750580249</v>
      </c>
      <c r="AI95" s="93">
        <v>8465.6595756806073</v>
      </c>
      <c r="AJ95" s="93">
        <v>8399.4109878930831</v>
      </c>
      <c r="AK95" s="93">
        <v>8501.8764600066297</v>
      </c>
      <c r="AL95" s="93">
        <v>8511.8566269140629</v>
      </c>
      <c r="AM95" s="93">
        <v>0</v>
      </c>
      <c r="AN95" s="93">
        <v>0</v>
      </c>
      <c r="AO95" s="93">
        <v>0</v>
      </c>
      <c r="AP95" s="93">
        <v>0</v>
      </c>
      <c r="AQ95" s="93">
        <v>0</v>
      </c>
      <c r="AR95" s="93">
        <v>0</v>
      </c>
      <c r="AS95" s="93">
        <v>0</v>
      </c>
      <c r="AT95" s="93">
        <v>0</v>
      </c>
      <c r="AU95" s="93">
        <v>0</v>
      </c>
      <c r="AV95" s="93">
        <v>0</v>
      </c>
      <c r="AW95" s="93">
        <v>0</v>
      </c>
      <c r="AX95" s="93">
        <v>0</v>
      </c>
      <c r="AY95" s="93">
        <v>0</v>
      </c>
      <c r="AZ95" s="93">
        <v>0</v>
      </c>
      <c r="BA95" s="93">
        <v>0</v>
      </c>
      <c r="BB95" s="93">
        <v>0</v>
      </c>
      <c r="BC95" s="93">
        <v>0</v>
      </c>
      <c r="BD95" s="93">
        <v>0</v>
      </c>
      <c r="BE95" s="93">
        <v>0</v>
      </c>
      <c r="BF95" s="93">
        <v>0</v>
      </c>
      <c r="BG95" s="93">
        <v>0</v>
      </c>
      <c r="BH95" s="93">
        <v>0</v>
      </c>
      <c r="BI95" s="93">
        <v>0</v>
      </c>
      <c r="BJ95" s="93">
        <v>0</v>
      </c>
      <c r="BK95" s="93">
        <v>0</v>
      </c>
      <c r="BL95" s="93">
        <v>0</v>
      </c>
      <c r="BM95" s="93">
        <v>0</v>
      </c>
      <c r="BN95" s="93">
        <v>0</v>
      </c>
      <c r="BO95" s="93">
        <v>0</v>
      </c>
      <c r="BP95" s="93">
        <v>0</v>
      </c>
      <c r="BQ95" s="93">
        <v>0</v>
      </c>
      <c r="BR95" s="93">
        <v>0</v>
      </c>
      <c r="BS95" s="93">
        <v>0</v>
      </c>
      <c r="BT95" s="93">
        <v>0</v>
      </c>
      <c r="BU95" s="93">
        <v>0</v>
      </c>
      <c r="BV95" s="93">
        <v>0</v>
      </c>
      <c r="BW95" s="93">
        <v>0</v>
      </c>
      <c r="BX95" s="93">
        <v>0</v>
      </c>
      <c r="BY95" s="93">
        <v>0</v>
      </c>
      <c r="BZ95" s="93">
        <v>0</v>
      </c>
      <c r="CA95" s="93">
        <v>0</v>
      </c>
      <c r="CB95" s="93">
        <v>0</v>
      </c>
      <c r="CC95" s="93">
        <v>0</v>
      </c>
      <c r="CD95" s="93">
        <v>0</v>
      </c>
      <c r="CE95" s="93">
        <v>0</v>
      </c>
      <c r="CF95" s="93">
        <v>0</v>
      </c>
      <c r="CG95" s="93">
        <v>0</v>
      </c>
      <c r="CH95" s="93">
        <v>0</v>
      </c>
      <c r="CJ95" s="94">
        <v>86419.018853845977</v>
      </c>
    </row>
    <row r="96" spans="1:88" x14ac:dyDescent="0.25">
      <c r="A96">
        <v>88</v>
      </c>
      <c r="B96" s="90" t="s">
        <v>5501</v>
      </c>
      <c r="C96" s="90" t="s">
        <v>5501</v>
      </c>
      <c r="D96" s="90" t="s">
        <v>5502</v>
      </c>
      <c r="E96" s="90" t="s">
        <v>5540</v>
      </c>
      <c r="F96" s="91" t="s">
        <v>5540</v>
      </c>
      <c r="G96" s="91"/>
      <c r="H96" s="91" t="s">
        <v>5541</v>
      </c>
      <c r="I96" s="90" t="s">
        <v>5387</v>
      </c>
      <c r="J96" s="90" t="s">
        <v>5387</v>
      </c>
      <c r="K96" s="91" t="s">
        <v>5341</v>
      </c>
      <c r="L96" s="91" t="s">
        <v>5537</v>
      </c>
      <c r="M96" s="91" t="s">
        <v>5506</v>
      </c>
      <c r="N96" s="92">
        <v>111146.54904105626</v>
      </c>
      <c r="O96" s="93">
        <v>3489.7833957758958</v>
      </c>
      <c r="P96" s="93">
        <v>4167.6935888936105</v>
      </c>
      <c r="Q96" s="93">
        <v>2947.7828759009176</v>
      </c>
      <c r="R96" s="93">
        <v>3688.3590994481847</v>
      </c>
      <c r="S96" s="93">
        <v>6352.7001626764586</v>
      </c>
      <c r="T96" s="93">
        <v>2914.9178130229948</v>
      </c>
      <c r="U96" s="93">
        <v>3823.1796721572459</v>
      </c>
      <c r="V96" s="93">
        <v>2458.8870359043253</v>
      </c>
      <c r="W96" s="93">
        <v>5965.5994261804053</v>
      </c>
      <c r="X96" s="93">
        <v>9373.2765570756801</v>
      </c>
      <c r="Y96" s="93">
        <v>4920.2272665990267</v>
      </c>
      <c r="Z96" s="93">
        <v>2464.5072941148987</v>
      </c>
      <c r="AA96" s="93">
        <v>3849.2491116375659</v>
      </c>
      <c r="AB96" s="93">
        <v>4590.3040348657614</v>
      </c>
      <c r="AC96" s="93">
        <v>3251.0384103034203</v>
      </c>
      <c r="AD96" s="93">
        <v>4067.9978433462916</v>
      </c>
      <c r="AE96" s="93">
        <v>7018.1162550908866</v>
      </c>
      <c r="AF96" s="93">
        <v>3229.6876963133977</v>
      </c>
      <c r="AG96" s="93">
        <v>5444.9236149176359</v>
      </c>
      <c r="AH96" s="93">
        <v>5441.8681329343053</v>
      </c>
      <c r="AI96" s="93">
        <v>5419.025503839428</v>
      </c>
      <c r="AJ96" s="93">
        <v>5376.6185556737855</v>
      </c>
      <c r="AK96" s="93">
        <v>5442.2086023420097</v>
      </c>
      <c r="AL96" s="93">
        <v>5448.5970920421278</v>
      </c>
      <c r="AM96" s="93">
        <v>0</v>
      </c>
      <c r="AN96" s="93">
        <v>0</v>
      </c>
      <c r="AO96" s="93">
        <v>0</v>
      </c>
      <c r="AP96" s="93">
        <v>0</v>
      </c>
      <c r="AQ96" s="93">
        <v>0</v>
      </c>
      <c r="AR96" s="93">
        <v>0</v>
      </c>
      <c r="AS96" s="93">
        <v>0</v>
      </c>
      <c r="AT96" s="93">
        <v>0</v>
      </c>
      <c r="AU96" s="93">
        <v>0</v>
      </c>
      <c r="AV96" s="93">
        <v>0</v>
      </c>
      <c r="AW96" s="93">
        <v>0</v>
      </c>
      <c r="AX96" s="93">
        <v>0</v>
      </c>
      <c r="AY96" s="93">
        <v>0</v>
      </c>
      <c r="AZ96" s="93">
        <v>0</v>
      </c>
      <c r="BA96" s="93">
        <v>0</v>
      </c>
      <c r="BB96" s="93">
        <v>0</v>
      </c>
      <c r="BC96" s="93">
        <v>0</v>
      </c>
      <c r="BD96" s="93">
        <v>0</v>
      </c>
      <c r="BE96" s="93">
        <v>0</v>
      </c>
      <c r="BF96" s="93">
        <v>0</v>
      </c>
      <c r="BG96" s="93">
        <v>0</v>
      </c>
      <c r="BH96" s="93">
        <v>0</v>
      </c>
      <c r="BI96" s="93">
        <v>0</v>
      </c>
      <c r="BJ96" s="93">
        <v>0</v>
      </c>
      <c r="BK96" s="93">
        <v>0</v>
      </c>
      <c r="BL96" s="93">
        <v>0</v>
      </c>
      <c r="BM96" s="93">
        <v>0</v>
      </c>
      <c r="BN96" s="93">
        <v>0</v>
      </c>
      <c r="BO96" s="93">
        <v>0</v>
      </c>
      <c r="BP96" s="93">
        <v>0</v>
      </c>
      <c r="BQ96" s="93">
        <v>0</v>
      </c>
      <c r="BR96" s="93">
        <v>0</v>
      </c>
      <c r="BS96" s="93">
        <v>0</v>
      </c>
      <c r="BT96" s="93">
        <v>0</v>
      </c>
      <c r="BU96" s="93">
        <v>0</v>
      </c>
      <c r="BV96" s="93">
        <v>0</v>
      </c>
      <c r="BW96" s="93">
        <v>0</v>
      </c>
      <c r="BX96" s="93">
        <v>0</v>
      </c>
      <c r="BY96" s="93">
        <v>0</v>
      </c>
      <c r="BZ96" s="93">
        <v>0</v>
      </c>
      <c r="CA96" s="93">
        <v>0</v>
      </c>
      <c r="CB96" s="93">
        <v>0</v>
      </c>
      <c r="CC96" s="93">
        <v>0</v>
      </c>
      <c r="CD96" s="93">
        <v>0</v>
      </c>
      <c r="CE96" s="93">
        <v>0</v>
      </c>
      <c r="CF96" s="93">
        <v>0</v>
      </c>
      <c r="CG96" s="93">
        <v>0</v>
      </c>
      <c r="CH96" s="93">
        <v>0</v>
      </c>
      <c r="CJ96" s="94">
        <v>58579.634853306619</v>
      </c>
    </row>
    <row r="97" spans="1:88" x14ac:dyDescent="0.25">
      <c r="A97">
        <v>89</v>
      </c>
      <c r="B97" s="90" t="s">
        <v>5501</v>
      </c>
      <c r="C97" s="90" t="s">
        <v>5501</v>
      </c>
      <c r="D97" s="90" t="s">
        <v>5502</v>
      </c>
      <c r="E97" s="90" t="s">
        <v>5542</v>
      </c>
      <c r="F97" s="91" t="s">
        <v>5542</v>
      </c>
      <c r="G97" s="91"/>
      <c r="H97" s="91" t="s">
        <v>5543</v>
      </c>
      <c r="I97" s="90" t="s">
        <v>5387</v>
      </c>
      <c r="J97" s="90" t="s">
        <v>5387</v>
      </c>
      <c r="K97" s="91" t="s">
        <v>5341</v>
      </c>
      <c r="L97" s="91" t="s">
        <v>5537</v>
      </c>
      <c r="M97" s="91" t="s">
        <v>5506</v>
      </c>
      <c r="N97" s="92">
        <v>145795.9493248277</v>
      </c>
      <c r="O97" s="93">
        <v>3518.8041129299104</v>
      </c>
      <c r="P97" s="93">
        <v>2379.2726790115848</v>
      </c>
      <c r="Q97" s="93">
        <v>6718.6282455030532</v>
      </c>
      <c r="R97" s="93">
        <v>2386.3783237244115</v>
      </c>
      <c r="S97" s="93">
        <v>4095.8428271035887</v>
      </c>
      <c r="T97" s="93">
        <v>2786.0768550782759</v>
      </c>
      <c r="U97" s="93">
        <v>5668.0650193939064</v>
      </c>
      <c r="V97" s="93">
        <v>4002.8244439505793</v>
      </c>
      <c r="W97" s="93">
        <v>5297.1298560359864</v>
      </c>
      <c r="X97" s="93">
        <v>10136.179898955947</v>
      </c>
      <c r="Y97" s="93">
        <v>11680.728566986243</v>
      </c>
      <c r="Z97" s="93">
        <v>7689.6161958642251</v>
      </c>
      <c r="AA97" s="93">
        <v>5374.0537985569763</v>
      </c>
      <c r="AB97" s="93">
        <v>3628.4342684794156</v>
      </c>
      <c r="AC97" s="93">
        <v>10259.74561878233</v>
      </c>
      <c r="AD97" s="93">
        <v>3644.3173166067331</v>
      </c>
      <c r="AE97" s="93">
        <v>6265.1987926692445</v>
      </c>
      <c r="AF97" s="93">
        <v>4274.2181076321704</v>
      </c>
      <c r="AG97" s="93">
        <v>7687.7335741413272</v>
      </c>
      <c r="AH97" s="93">
        <v>7683.4195133592657</v>
      </c>
      <c r="AI97" s="93">
        <v>7651.1678126865163</v>
      </c>
      <c r="AJ97" s="93">
        <v>7591.2930849131544</v>
      </c>
      <c r="AK97" s="93">
        <v>7683.9002249875211</v>
      </c>
      <c r="AL97" s="93">
        <v>7692.9201874753435</v>
      </c>
      <c r="AM97" s="93">
        <v>0</v>
      </c>
      <c r="AN97" s="93">
        <v>0</v>
      </c>
      <c r="AO97" s="93">
        <v>0</v>
      </c>
      <c r="AP97" s="93">
        <v>0</v>
      </c>
      <c r="AQ97" s="93">
        <v>0</v>
      </c>
      <c r="AR97" s="93">
        <v>0</v>
      </c>
      <c r="AS97" s="93">
        <v>0</v>
      </c>
      <c r="AT97" s="93">
        <v>0</v>
      </c>
      <c r="AU97" s="93">
        <v>0</v>
      </c>
      <c r="AV97" s="93">
        <v>0</v>
      </c>
      <c r="AW97" s="93">
        <v>0</v>
      </c>
      <c r="AX97" s="93">
        <v>0</v>
      </c>
      <c r="AY97" s="93">
        <v>0</v>
      </c>
      <c r="AZ97" s="93">
        <v>0</v>
      </c>
      <c r="BA97" s="93">
        <v>0</v>
      </c>
      <c r="BB97" s="93">
        <v>0</v>
      </c>
      <c r="BC97" s="93">
        <v>0</v>
      </c>
      <c r="BD97" s="93">
        <v>0</v>
      </c>
      <c r="BE97" s="93">
        <v>0</v>
      </c>
      <c r="BF97" s="93">
        <v>0</v>
      </c>
      <c r="BG97" s="93">
        <v>0</v>
      </c>
      <c r="BH97" s="93">
        <v>0</v>
      </c>
      <c r="BI97" s="93">
        <v>0</v>
      </c>
      <c r="BJ97" s="93">
        <v>0</v>
      </c>
      <c r="BK97" s="93">
        <v>0</v>
      </c>
      <c r="BL97" s="93">
        <v>0</v>
      </c>
      <c r="BM97" s="93">
        <v>0</v>
      </c>
      <c r="BN97" s="93">
        <v>0</v>
      </c>
      <c r="BO97" s="93">
        <v>0</v>
      </c>
      <c r="BP97" s="93">
        <v>0</v>
      </c>
      <c r="BQ97" s="93">
        <v>0</v>
      </c>
      <c r="BR97" s="93">
        <v>0</v>
      </c>
      <c r="BS97" s="93">
        <v>0</v>
      </c>
      <c r="BT97" s="93">
        <v>0</v>
      </c>
      <c r="BU97" s="93">
        <v>0</v>
      </c>
      <c r="BV97" s="93">
        <v>0</v>
      </c>
      <c r="BW97" s="93">
        <v>0</v>
      </c>
      <c r="BX97" s="93">
        <v>0</v>
      </c>
      <c r="BY97" s="93">
        <v>0</v>
      </c>
      <c r="BZ97" s="93">
        <v>0</v>
      </c>
      <c r="CA97" s="93">
        <v>0</v>
      </c>
      <c r="CB97" s="93">
        <v>0</v>
      </c>
      <c r="CC97" s="93">
        <v>0</v>
      </c>
      <c r="CD97" s="93">
        <v>0</v>
      </c>
      <c r="CE97" s="93">
        <v>0</v>
      </c>
      <c r="CF97" s="93">
        <v>0</v>
      </c>
      <c r="CG97" s="93">
        <v>0</v>
      </c>
      <c r="CH97" s="93">
        <v>0</v>
      </c>
      <c r="CJ97" s="94">
        <v>79436.402300290007</v>
      </c>
    </row>
    <row r="98" spans="1:88" x14ac:dyDescent="0.25">
      <c r="A98">
        <v>90</v>
      </c>
      <c r="B98" s="90" t="s">
        <v>5501</v>
      </c>
      <c r="C98" s="90" t="s">
        <v>5501</v>
      </c>
      <c r="D98" s="90" t="s">
        <v>5502</v>
      </c>
      <c r="E98" s="90" t="s">
        <v>5544</v>
      </c>
      <c r="F98" s="91" t="s">
        <v>5544</v>
      </c>
      <c r="G98" s="91"/>
      <c r="H98" s="91" t="s">
        <v>5545</v>
      </c>
      <c r="I98" s="90" t="s">
        <v>5387</v>
      </c>
      <c r="J98" s="90" t="s">
        <v>5387</v>
      </c>
      <c r="K98" s="91" t="s">
        <v>5341</v>
      </c>
      <c r="L98" s="91" t="s">
        <v>5537</v>
      </c>
      <c r="M98" s="91" t="s">
        <v>5506</v>
      </c>
      <c r="N98" s="92">
        <v>203533.28627608527</v>
      </c>
      <c r="O98" s="93">
        <v>5193.6237310618344</v>
      </c>
      <c r="P98" s="93">
        <v>4824.1779918969387</v>
      </c>
      <c r="Q98" s="93">
        <v>4265.1375909412</v>
      </c>
      <c r="R98" s="93">
        <v>8254.0572623419775</v>
      </c>
      <c r="S98" s="93">
        <v>12726.971300983403</v>
      </c>
      <c r="T98" s="93">
        <v>4217.5852368464612</v>
      </c>
      <c r="U98" s="93">
        <v>8653.9743379719876</v>
      </c>
      <c r="V98" s="93">
        <v>11750.072962375682</v>
      </c>
      <c r="W98" s="93">
        <v>10741.38667413986</v>
      </c>
      <c r="X98" s="93">
        <v>9699.163134170065</v>
      </c>
      <c r="Y98" s="93">
        <v>11446.567703640634</v>
      </c>
      <c r="Z98" s="93">
        <v>8057.8994799184766</v>
      </c>
      <c r="AA98" s="93">
        <v>5602.8771669490998</v>
      </c>
      <c r="AB98" s="93">
        <v>5196.7528801000562</v>
      </c>
      <c r="AC98" s="93">
        <v>4600.6874200856455</v>
      </c>
      <c r="AD98" s="93">
        <v>8903.8547496966567</v>
      </c>
      <c r="AE98" s="93">
        <v>13751.508374227948</v>
      </c>
      <c r="AF98" s="93">
        <v>4570.473085812484</v>
      </c>
      <c r="AG98" s="93">
        <v>10209.51383892736</v>
      </c>
      <c r="AH98" s="93">
        <v>10203.784651926835</v>
      </c>
      <c r="AI98" s="93">
        <v>10160.953539067399</v>
      </c>
      <c r="AJ98" s="93">
        <v>10081.438314468527</v>
      </c>
      <c r="AK98" s="93">
        <v>10204.423049703484</v>
      </c>
      <c r="AL98" s="93">
        <v>10216.401798831283</v>
      </c>
      <c r="AM98" s="93">
        <v>0</v>
      </c>
      <c r="AN98" s="93">
        <v>0</v>
      </c>
      <c r="AO98" s="93">
        <v>0</v>
      </c>
      <c r="AP98" s="93">
        <v>0</v>
      </c>
      <c r="AQ98" s="93">
        <v>0</v>
      </c>
      <c r="AR98" s="93">
        <v>0</v>
      </c>
      <c r="AS98" s="93">
        <v>0</v>
      </c>
      <c r="AT98" s="93">
        <v>0</v>
      </c>
      <c r="AU98" s="93">
        <v>0</v>
      </c>
      <c r="AV98" s="93">
        <v>0</v>
      </c>
      <c r="AW98" s="93">
        <v>0</v>
      </c>
      <c r="AX98" s="93">
        <v>0</v>
      </c>
      <c r="AY98" s="93">
        <v>0</v>
      </c>
      <c r="AZ98" s="93">
        <v>0</v>
      </c>
      <c r="BA98" s="93">
        <v>0</v>
      </c>
      <c r="BB98" s="93">
        <v>0</v>
      </c>
      <c r="BC98" s="93">
        <v>0</v>
      </c>
      <c r="BD98" s="93">
        <v>0</v>
      </c>
      <c r="BE98" s="93">
        <v>0</v>
      </c>
      <c r="BF98" s="93">
        <v>0</v>
      </c>
      <c r="BG98" s="93">
        <v>0</v>
      </c>
      <c r="BH98" s="93">
        <v>0</v>
      </c>
      <c r="BI98" s="93">
        <v>0</v>
      </c>
      <c r="BJ98" s="93">
        <v>0</v>
      </c>
      <c r="BK98" s="93">
        <v>0</v>
      </c>
      <c r="BL98" s="93">
        <v>0</v>
      </c>
      <c r="BM98" s="93">
        <v>0</v>
      </c>
      <c r="BN98" s="93">
        <v>0</v>
      </c>
      <c r="BO98" s="93">
        <v>0</v>
      </c>
      <c r="BP98" s="93">
        <v>0</v>
      </c>
      <c r="BQ98" s="93">
        <v>0</v>
      </c>
      <c r="BR98" s="93">
        <v>0</v>
      </c>
      <c r="BS98" s="93">
        <v>0</v>
      </c>
      <c r="BT98" s="93">
        <v>0</v>
      </c>
      <c r="BU98" s="93">
        <v>0</v>
      </c>
      <c r="BV98" s="93">
        <v>0</v>
      </c>
      <c r="BW98" s="93">
        <v>0</v>
      </c>
      <c r="BX98" s="93">
        <v>0</v>
      </c>
      <c r="BY98" s="93">
        <v>0</v>
      </c>
      <c r="BZ98" s="93">
        <v>0</v>
      </c>
      <c r="CA98" s="93">
        <v>0</v>
      </c>
      <c r="CB98" s="93">
        <v>0</v>
      </c>
      <c r="CC98" s="93">
        <v>0</v>
      </c>
      <c r="CD98" s="93">
        <v>0</v>
      </c>
      <c r="CE98" s="93">
        <v>0</v>
      </c>
      <c r="CF98" s="93">
        <v>0</v>
      </c>
      <c r="CG98" s="93">
        <v>0</v>
      </c>
      <c r="CH98" s="93">
        <v>0</v>
      </c>
      <c r="CJ98" s="94">
        <v>103702.66886979678</v>
      </c>
    </row>
    <row r="99" spans="1:88" x14ac:dyDescent="0.25">
      <c r="A99">
        <v>91</v>
      </c>
      <c r="B99" s="90" t="s">
        <v>5501</v>
      </c>
      <c r="C99" s="90" t="s">
        <v>5501</v>
      </c>
      <c r="D99" s="90" t="s">
        <v>5502</v>
      </c>
      <c r="E99" s="90" t="s">
        <v>5546</v>
      </c>
      <c r="F99" s="91" t="s">
        <v>5546</v>
      </c>
      <c r="G99" s="91"/>
      <c r="H99" s="91" t="s">
        <v>5547</v>
      </c>
      <c r="I99" s="90" t="s">
        <v>5387</v>
      </c>
      <c r="J99" s="90" t="s">
        <v>5387</v>
      </c>
      <c r="K99" s="91" t="s">
        <v>5341</v>
      </c>
      <c r="L99" s="91" t="s">
        <v>5537</v>
      </c>
      <c r="M99" s="91" t="s">
        <v>5506</v>
      </c>
      <c r="N99" s="92">
        <v>10390.089554174509</v>
      </c>
      <c r="O99" s="93">
        <v>2575.6674635376144</v>
      </c>
      <c r="P99" s="93">
        <v>2744.279379774659</v>
      </c>
      <c r="Q99" s="93">
        <v>2115.2044678932621</v>
      </c>
      <c r="R99" s="93">
        <v>1693.8308362132836</v>
      </c>
      <c r="S99" s="93">
        <v>1051.9452180458604</v>
      </c>
      <c r="T99" s="93">
        <v>209.16218870982979</v>
      </c>
      <c r="U99" s="93">
        <v>0</v>
      </c>
      <c r="V99" s="93">
        <v>0</v>
      </c>
      <c r="W99" s="93">
        <v>0</v>
      </c>
      <c r="X99" s="93">
        <v>0</v>
      </c>
      <c r="Y99" s="93">
        <v>0</v>
      </c>
      <c r="Z99" s="93">
        <v>0</v>
      </c>
      <c r="AA99" s="93">
        <v>0</v>
      </c>
      <c r="AB99" s="93">
        <v>0</v>
      </c>
      <c r="AC99" s="93">
        <v>0</v>
      </c>
      <c r="AD99" s="93">
        <v>0</v>
      </c>
      <c r="AE99" s="93">
        <v>0</v>
      </c>
      <c r="AF99" s="93">
        <v>0</v>
      </c>
      <c r="AG99" s="93">
        <v>0</v>
      </c>
      <c r="AH99" s="93">
        <v>0</v>
      </c>
      <c r="AI99" s="93">
        <v>0</v>
      </c>
      <c r="AJ99" s="93">
        <v>0</v>
      </c>
      <c r="AK99" s="93">
        <v>0</v>
      </c>
      <c r="AL99" s="93">
        <v>0</v>
      </c>
      <c r="AM99" s="93">
        <v>0</v>
      </c>
      <c r="AN99" s="93">
        <v>0</v>
      </c>
      <c r="AO99" s="93">
        <v>0</v>
      </c>
      <c r="AP99" s="93">
        <v>0</v>
      </c>
      <c r="AQ99" s="93">
        <v>0</v>
      </c>
      <c r="AR99" s="93">
        <v>0</v>
      </c>
      <c r="AS99" s="93">
        <v>0</v>
      </c>
      <c r="AT99" s="93">
        <v>0</v>
      </c>
      <c r="AU99" s="93">
        <v>0</v>
      </c>
      <c r="AV99" s="93">
        <v>0</v>
      </c>
      <c r="AW99" s="93">
        <v>0</v>
      </c>
      <c r="AX99" s="93">
        <v>0</v>
      </c>
      <c r="AY99" s="93">
        <v>0</v>
      </c>
      <c r="AZ99" s="93">
        <v>0</v>
      </c>
      <c r="BA99" s="93">
        <v>0</v>
      </c>
      <c r="BB99" s="93">
        <v>0</v>
      </c>
      <c r="BC99" s="93">
        <v>0</v>
      </c>
      <c r="BD99" s="93">
        <v>0</v>
      </c>
      <c r="BE99" s="93">
        <v>0</v>
      </c>
      <c r="BF99" s="93">
        <v>0</v>
      </c>
      <c r="BG99" s="93">
        <v>0</v>
      </c>
      <c r="BH99" s="93">
        <v>0</v>
      </c>
      <c r="BI99" s="93">
        <v>0</v>
      </c>
      <c r="BJ99" s="93">
        <v>0</v>
      </c>
      <c r="BK99" s="93">
        <v>0</v>
      </c>
      <c r="BL99" s="93">
        <v>0</v>
      </c>
      <c r="BM99" s="93">
        <v>0</v>
      </c>
      <c r="BN99" s="93">
        <v>0</v>
      </c>
      <c r="BO99" s="93">
        <v>0</v>
      </c>
      <c r="BP99" s="93">
        <v>0</v>
      </c>
      <c r="BQ99" s="93">
        <v>0</v>
      </c>
      <c r="BR99" s="93">
        <v>0</v>
      </c>
      <c r="BS99" s="93">
        <v>0</v>
      </c>
      <c r="BT99" s="93">
        <v>0</v>
      </c>
      <c r="BU99" s="93">
        <v>0</v>
      </c>
      <c r="BV99" s="93">
        <v>0</v>
      </c>
      <c r="BW99" s="93">
        <v>0</v>
      </c>
      <c r="BX99" s="93">
        <v>0</v>
      </c>
      <c r="BY99" s="93">
        <v>0</v>
      </c>
      <c r="BZ99" s="93">
        <v>0</v>
      </c>
      <c r="CA99" s="93">
        <v>0</v>
      </c>
      <c r="CB99" s="93">
        <v>0</v>
      </c>
      <c r="CC99" s="93">
        <v>0</v>
      </c>
      <c r="CD99" s="93">
        <v>0</v>
      </c>
      <c r="CE99" s="93">
        <v>0</v>
      </c>
      <c r="CF99" s="93">
        <v>0</v>
      </c>
      <c r="CG99" s="93">
        <v>0</v>
      </c>
      <c r="CH99" s="93">
        <v>0</v>
      </c>
      <c r="CJ99" s="94">
        <v>0</v>
      </c>
    </row>
    <row r="100" spans="1:88" x14ac:dyDescent="0.25">
      <c r="A100">
        <v>92</v>
      </c>
      <c r="B100" s="95" t="s">
        <v>5348</v>
      </c>
      <c r="C100" s="90" t="s">
        <v>5338</v>
      </c>
      <c r="D100" s="90" t="s">
        <v>17</v>
      </c>
      <c r="E100" s="90" t="s">
        <v>5548</v>
      </c>
      <c r="F100" s="91" t="s">
        <v>5548</v>
      </c>
      <c r="G100" s="91"/>
      <c r="H100" s="91" t="s">
        <v>5549</v>
      </c>
      <c r="I100" s="90" t="s">
        <v>5340</v>
      </c>
      <c r="J100" s="90" t="s">
        <v>5340</v>
      </c>
      <c r="K100" s="91" t="s">
        <v>5341</v>
      </c>
      <c r="L100" s="91" t="s">
        <v>5341</v>
      </c>
      <c r="M100" s="91" t="s">
        <v>5350</v>
      </c>
      <c r="N100" s="92">
        <v>615389.68101946521</v>
      </c>
      <c r="O100" s="93">
        <v>6948.2879755978265</v>
      </c>
      <c r="P100" s="93">
        <v>6833.6736379469667</v>
      </c>
      <c r="Q100" s="93">
        <v>6847.3356805187259</v>
      </c>
      <c r="R100" s="93">
        <v>6854.0822516309081</v>
      </c>
      <c r="S100" s="93">
        <v>6810.7099193588811</v>
      </c>
      <c r="T100" s="93">
        <v>6770.9941970512027</v>
      </c>
      <c r="U100" s="93">
        <v>8650.6003006604005</v>
      </c>
      <c r="V100" s="93">
        <v>8654.5729118234194</v>
      </c>
      <c r="W100" s="93">
        <v>8589.7590322273918</v>
      </c>
      <c r="X100" s="93">
        <v>8483.458896093116</v>
      </c>
      <c r="Y100" s="93">
        <v>8658.8901807483871</v>
      </c>
      <c r="Z100" s="93">
        <v>8674.3545991301107</v>
      </c>
      <c r="AA100" s="93">
        <v>8753.8619528162581</v>
      </c>
      <c r="AB100" s="93">
        <v>8596.9468403678857</v>
      </c>
      <c r="AC100" s="93">
        <v>8625.66457127986</v>
      </c>
      <c r="AD100" s="93">
        <v>8634.5789732136764</v>
      </c>
      <c r="AE100" s="93">
        <v>8594.0706793354093</v>
      </c>
      <c r="AF100" s="93">
        <v>8569.0167947873833</v>
      </c>
      <c r="AG100" s="93">
        <v>8606.5286791552389</v>
      </c>
      <c r="AH100" s="93">
        <v>8601.6990258528222</v>
      </c>
      <c r="AI100" s="93">
        <v>8565.5927815202595</v>
      </c>
      <c r="AJ100" s="93">
        <v>8498.5621597162899</v>
      </c>
      <c r="AK100" s="93">
        <v>8602.237189457881</v>
      </c>
      <c r="AL100" s="93">
        <v>8612.3351676315051</v>
      </c>
      <c r="AM100" s="93">
        <v>8867.6314272850923</v>
      </c>
      <c r="AN100" s="93">
        <v>8784.7999397578424</v>
      </c>
      <c r="AO100" s="93">
        <v>8792.1199741339751</v>
      </c>
      <c r="AP100" s="93">
        <v>8793.3891209708981</v>
      </c>
      <c r="AQ100" s="93">
        <v>8759.3824424029935</v>
      </c>
      <c r="AR100" s="93">
        <v>8733.272130267027</v>
      </c>
      <c r="AS100" s="93">
        <v>8781.171664329966</v>
      </c>
      <c r="AT100" s="93">
        <v>8770.1012569522081</v>
      </c>
      <c r="AU100" s="93">
        <v>8746.2831859857815</v>
      </c>
      <c r="AV100" s="93">
        <v>8664.8333807993295</v>
      </c>
      <c r="AW100" s="93">
        <v>8774.8334446187946</v>
      </c>
      <c r="AX100" s="93">
        <v>8786.544514511228</v>
      </c>
      <c r="AY100" s="93">
        <v>8965.6888536735642</v>
      </c>
      <c r="AZ100" s="93">
        <v>8878.3463150728494</v>
      </c>
      <c r="BA100" s="93">
        <v>8900.8456263010976</v>
      </c>
      <c r="BB100" s="93">
        <v>8900.6451317430801</v>
      </c>
      <c r="BC100" s="93">
        <v>8864.9878094741835</v>
      </c>
      <c r="BD100" s="93">
        <v>8837.5896074390093</v>
      </c>
      <c r="BE100" s="93">
        <v>8851.0070080407895</v>
      </c>
      <c r="BF100" s="93">
        <v>8841.2795987795635</v>
      </c>
      <c r="BG100" s="93">
        <v>8817.9911117009688</v>
      </c>
      <c r="BH100" s="93">
        <v>8739.6219380982438</v>
      </c>
      <c r="BI100" s="93">
        <v>8844.4378367670015</v>
      </c>
      <c r="BJ100" s="93">
        <v>8855.7589288330128</v>
      </c>
      <c r="BK100" s="93">
        <v>8724.9556549976478</v>
      </c>
      <c r="BL100" s="93">
        <v>8645.993473772478</v>
      </c>
      <c r="BM100" s="93">
        <v>8656.7748316678517</v>
      </c>
      <c r="BN100" s="93">
        <v>8658.8540087203401</v>
      </c>
      <c r="BO100" s="93">
        <v>8627.011562649659</v>
      </c>
      <c r="BP100" s="93">
        <v>8603.1144903268305</v>
      </c>
      <c r="BQ100" s="93">
        <v>8738.3105503263014</v>
      </c>
      <c r="BR100" s="93">
        <v>8725.7539631284726</v>
      </c>
      <c r="BS100" s="93">
        <v>8694.8095362097592</v>
      </c>
      <c r="BT100" s="93">
        <v>8593.6370732987489</v>
      </c>
      <c r="BU100" s="93">
        <v>8729.3754491558248</v>
      </c>
      <c r="BV100" s="93">
        <v>8744.5457507989122</v>
      </c>
      <c r="BW100" s="93">
        <v>8730.9648659722552</v>
      </c>
      <c r="BX100" s="93">
        <v>8622.1883954555724</v>
      </c>
      <c r="BY100" s="93">
        <v>8631.4278686328162</v>
      </c>
      <c r="BZ100" s="93">
        <v>8637.1573353253098</v>
      </c>
      <c r="CA100" s="93">
        <v>8587.7842090507474</v>
      </c>
      <c r="CB100" s="93">
        <v>8556.1100936969906</v>
      </c>
      <c r="CC100" s="93">
        <v>8689.7642403510672</v>
      </c>
      <c r="CD100" s="93">
        <v>8674.7668863841736</v>
      </c>
      <c r="CE100" s="93">
        <v>8637.8037923936608</v>
      </c>
      <c r="CF100" s="93">
        <v>8513.7284145926133</v>
      </c>
      <c r="CG100" s="93">
        <v>8677.2768378126275</v>
      </c>
      <c r="CH100" s="93">
        <v>8697.1950888844058</v>
      </c>
      <c r="CJ100" s="94">
        <v>522612.96143667796</v>
      </c>
    </row>
    <row r="101" spans="1:88" x14ac:dyDescent="0.25">
      <c r="A101">
        <v>93</v>
      </c>
      <c r="B101" s="90" t="s">
        <v>5361</v>
      </c>
      <c r="C101" s="90" t="s">
        <v>5361</v>
      </c>
      <c r="D101" s="90" t="s">
        <v>5362</v>
      </c>
      <c r="E101" s="90" t="s">
        <v>5550</v>
      </c>
      <c r="F101" s="91" t="s">
        <v>5550</v>
      </c>
      <c r="G101" s="91"/>
      <c r="H101" s="91" t="s">
        <v>5551</v>
      </c>
      <c r="I101" s="90" t="s">
        <v>5340</v>
      </c>
      <c r="J101" s="90" t="s">
        <v>5340</v>
      </c>
      <c r="K101" s="91" t="s">
        <v>5552</v>
      </c>
      <c r="L101" s="91" t="s">
        <v>5552</v>
      </c>
      <c r="M101" s="91" t="s">
        <v>5342</v>
      </c>
      <c r="N101" s="92">
        <v>5782608.5037244465</v>
      </c>
      <c r="O101" s="93">
        <v>73826.183882229176</v>
      </c>
      <c r="P101" s="93">
        <v>72608.396249265745</v>
      </c>
      <c r="Q101" s="93">
        <v>72753.556678806257</v>
      </c>
      <c r="R101" s="93">
        <v>72825.239602895177</v>
      </c>
      <c r="S101" s="93">
        <v>72364.404676513193</v>
      </c>
      <c r="T101" s="93">
        <v>71942.421559463299</v>
      </c>
      <c r="U101" s="93">
        <v>79805.500645554508</v>
      </c>
      <c r="V101" s="93">
        <v>79842.149688593927</v>
      </c>
      <c r="W101" s="93">
        <v>79244.213830946319</v>
      </c>
      <c r="X101" s="93">
        <v>78263.549450667575</v>
      </c>
      <c r="Y101" s="93">
        <v>79881.978347415701</v>
      </c>
      <c r="Z101" s="93">
        <v>80024.644244376716</v>
      </c>
      <c r="AA101" s="93">
        <v>80562.182978669953</v>
      </c>
      <c r="AB101" s="93">
        <v>79118.086182384795</v>
      </c>
      <c r="AC101" s="93">
        <v>79382.37674407431</v>
      </c>
      <c r="AD101" s="93">
        <v>79464.41638367674</v>
      </c>
      <c r="AE101" s="93">
        <v>79091.616743796083</v>
      </c>
      <c r="AF101" s="93">
        <v>78861.044724021907</v>
      </c>
      <c r="AG101" s="93">
        <v>79206.268273194451</v>
      </c>
      <c r="AH101" s="93">
        <v>79161.820757895548</v>
      </c>
      <c r="AI101" s="93">
        <v>78829.533376820706</v>
      </c>
      <c r="AJ101" s="93">
        <v>78212.647567100066</v>
      </c>
      <c r="AK101" s="93">
        <v>79166.773501616699</v>
      </c>
      <c r="AL101" s="93">
        <v>79259.705646277434</v>
      </c>
      <c r="AM101" s="93">
        <v>81404.373959283126</v>
      </c>
      <c r="AN101" s="93">
        <v>80643.985411161309</v>
      </c>
      <c r="AO101" s="93">
        <v>80711.182928405397</v>
      </c>
      <c r="AP101" s="93">
        <v>80722.833627306216</v>
      </c>
      <c r="AQ101" s="93">
        <v>80410.654168568595</v>
      </c>
      <c r="AR101" s="93">
        <v>80170.962923985498</v>
      </c>
      <c r="AS101" s="93">
        <v>80610.678040170562</v>
      </c>
      <c r="AT101" s="93">
        <v>80509.052302852768</v>
      </c>
      <c r="AU101" s="93">
        <v>80290.40370747089</v>
      </c>
      <c r="AV101" s="93">
        <v>79542.698928051686</v>
      </c>
      <c r="AW101" s="93">
        <v>80552.493528124032</v>
      </c>
      <c r="AX101" s="93">
        <v>80660.000512464161</v>
      </c>
      <c r="AY101" s="93">
        <v>82605.116303430477</v>
      </c>
      <c r="AZ101" s="93">
        <v>81800.388336946096</v>
      </c>
      <c r="BA101" s="93">
        <v>82007.68509362491</v>
      </c>
      <c r="BB101" s="93">
        <v>82005.837842782828</v>
      </c>
      <c r="BC101" s="93">
        <v>81677.310129947509</v>
      </c>
      <c r="BD101" s="93">
        <v>81424.877583764188</v>
      </c>
      <c r="BE101" s="93">
        <v>81548.49841817953</v>
      </c>
      <c r="BF101" s="93">
        <v>81458.875212816376</v>
      </c>
      <c r="BG101" s="93">
        <v>81244.307407145752</v>
      </c>
      <c r="BH101" s="93">
        <v>80522.255280899641</v>
      </c>
      <c r="BI101" s="93">
        <v>81487.973547648697</v>
      </c>
      <c r="BJ101" s="93">
        <v>81592.28010368222</v>
      </c>
      <c r="BK101" s="93">
        <v>82243.428329789778</v>
      </c>
      <c r="BL101" s="93">
        <v>81499.112742508107</v>
      </c>
      <c r="BM101" s="93">
        <v>81600.740288873727</v>
      </c>
      <c r="BN101" s="93">
        <v>81620.339087499538</v>
      </c>
      <c r="BO101" s="93">
        <v>81320.184905081493</v>
      </c>
      <c r="BP101" s="93">
        <v>81094.92563356318</v>
      </c>
      <c r="BQ101" s="93">
        <v>82369.314628843262</v>
      </c>
      <c r="BR101" s="93">
        <v>82250.95336488905</v>
      </c>
      <c r="BS101" s="93">
        <v>81959.264116469945</v>
      </c>
      <c r="BT101" s="93">
        <v>81005.589332162752</v>
      </c>
      <c r="BU101" s="93">
        <v>82285.090320802017</v>
      </c>
      <c r="BV101" s="93">
        <v>82428.089055152057</v>
      </c>
      <c r="BW101" s="93">
        <v>83524.885179038465</v>
      </c>
      <c r="BX101" s="93">
        <v>82484.273706015971</v>
      </c>
      <c r="BY101" s="93">
        <v>82572.663242349052</v>
      </c>
      <c r="BZ101" s="93">
        <v>82627.474257508788</v>
      </c>
      <c r="CA101" s="93">
        <v>82155.145624154029</v>
      </c>
      <c r="CB101" s="93">
        <v>81852.13480133182</v>
      </c>
      <c r="CC101" s="93">
        <v>83130.738875950512</v>
      </c>
      <c r="CD101" s="93">
        <v>82987.266500639846</v>
      </c>
      <c r="CE101" s="93">
        <v>82633.658597182104</v>
      </c>
      <c r="CF101" s="93">
        <v>81446.689935245508</v>
      </c>
      <c r="CG101" s="93">
        <v>83011.277982541869</v>
      </c>
      <c r="CH101" s="93">
        <v>83201.82618188484</v>
      </c>
      <c r="CJ101" s="94">
        <v>4869226.2648677202</v>
      </c>
    </row>
    <row r="102" spans="1:88" x14ac:dyDescent="0.25">
      <c r="A102">
        <v>94</v>
      </c>
      <c r="B102" s="95" t="s">
        <v>5412</v>
      </c>
      <c r="C102" s="90" t="s">
        <v>5378</v>
      </c>
      <c r="D102" s="90" t="s">
        <v>5413</v>
      </c>
      <c r="E102" s="90" t="s">
        <v>5553</v>
      </c>
      <c r="F102" s="91" t="s">
        <v>5553</v>
      </c>
      <c r="G102" s="91"/>
      <c r="H102" s="91" t="s">
        <v>5554</v>
      </c>
      <c r="I102" s="90" t="s">
        <v>5387</v>
      </c>
      <c r="J102" s="90" t="s">
        <v>5382</v>
      </c>
      <c r="K102" s="91" t="s">
        <v>5365</v>
      </c>
      <c r="L102" s="91" t="s">
        <v>5365</v>
      </c>
      <c r="M102" s="91" t="s">
        <v>5350</v>
      </c>
      <c r="N102" s="92">
        <v>40264.511583289466</v>
      </c>
      <c r="O102" s="93">
        <v>6812.8297017367304</v>
      </c>
      <c r="P102" s="93">
        <v>6700.4497936881726</v>
      </c>
      <c r="Q102" s="93">
        <v>6713.8454919876876</v>
      </c>
      <c r="R102" s="93">
        <v>6720.460537336895</v>
      </c>
      <c r="S102" s="93">
        <v>6677.9337574201472</v>
      </c>
      <c r="T102" s="93">
        <v>6638.9923011198352</v>
      </c>
      <c r="U102" s="93">
        <v>0</v>
      </c>
      <c r="V102" s="93">
        <v>0</v>
      </c>
      <c r="W102" s="93">
        <v>0</v>
      </c>
      <c r="X102" s="93">
        <v>0</v>
      </c>
      <c r="Y102" s="93">
        <v>0</v>
      </c>
      <c r="Z102" s="93">
        <v>0</v>
      </c>
      <c r="AA102" s="93">
        <v>0</v>
      </c>
      <c r="AB102" s="93">
        <v>0</v>
      </c>
      <c r="AC102" s="93">
        <v>0</v>
      </c>
      <c r="AD102" s="93">
        <v>0</v>
      </c>
      <c r="AE102" s="93">
        <v>0</v>
      </c>
      <c r="AF102" s="93">
        <v>0</v>
      </c>
      <c r="AG102" s="93">
        <v>0</v>
      </c>
      <c r="AH102" s="93">
        <v>0</v>
      </c>
      <c r="AI102" s="93">
        <v>0</v>
      </c>
      <c r="AJ102" s="93">
        <v>0</v>
      </c>
      <c r="AK102" s="93">
        <v>0</v>
      </c>
      <c r="AL102" s="93">
        <v>0</v>
      </c>
      <c r="AM102" s="93">
        <v>0</v>
      </c>
      <c r="AN102" s="93">
        <v>0</v>
      </c>
      <c r="AO102" s="93">
        <v>0</v>
      </c>
      <c r="AP102" s="93">
        <v>0</v>
      </c>
      <c r="AQ102" s="93">
        <v>0</v>
      </c>
      <c r="AR102" s="93">
        <v>0</v>
      </c>
      <c r="AS102" s="93">
        <v>0</v>
      </c>
      <c r="AT102" s="93">
        <v>0</v>
      </c>
      <c r="AU102" s="93">
        <v>0</v>
      </c>
      <c r="AV102" s="93">
        <v>0</v>
      </c>
      <c r="AW102" s="93">
        <v>0</v>
      </c>
      <c r="AX102" s="93">
        <v>0</v>
      </c>
      <c r="AY102" s="93">
        <v>0</v>
      </c>
      <c r="AZ102" s="93">
        <v>0</v>
      </c>
      <c r="BA102" s="93">
        <v>0</v>
      </c>
      <c r="BB102" s="93">
        <v>0</v>
      </c>
      <c r="BC102" s="93">
        <v>0</v>
      </c>
      <c r="BD102" s="93">
        <v>0</v>
      </c>
      <c r="BE102" s="93">
        <v>0</v>
      </c>
      <c r="BF102" s="93">
        <v>0</v>
      </c>
      <c r="BG102" s="93">
        <v>0</v>
      </c>
      <c r="BH102" s="93">
        <v>0</v>
      </c>
      <c r="BI102" s="93">
        <v>0</v>
      </c>
      <c r="BJ102" s="93">
        <v>0</v>
      </c>
      <c r="BK102" s="93">
        <v>0</v>
      </c>
      <c r="BL102" s="93">
        <v>0</v>
      </c>
      <c r="BM102" s="93">
        <v>0</v>
      </c>
      <c r="BN102" s="93">
        <v>0</v>
      </c>
      <c r="BO102" s="93">
        <v>0</v>
      </c>
      <c r="BP102" s="93">
        <v>0</v>
      </c>
      <c r="BQ102" s="93">
        <v>0</v>
      </c>
      <c r="BR102" s="93">
        <v>0</v>
      </c>
      <c r="BS102" s="93">
        <v>0</v>
      </c>
      <c r="BT102" s="93">
        <v>0</v>
      </c>
      <c r="BU102" s="93">
        <v>0</v>
      </c>
      <c r="BV102" s="93">
        <v>0</v>
      </c>
      <c r="BW102" s="93">
        <v>0</v>
      </c>
      <c r="BX102" s="93">
        <v>0</v>
      </c>
      <c r="BY102" s="93">
        <v>0</v>
      </c>
      <c r="BZ102" s="93">
        <v>0</v>
      </c>
      <c r="CA102" s="93">
        <v>0</v>
      </c>
      <c r="CB102" s="93">
        <v>0</v>
      </c>
      <c r="CC102" s="93">
        <v>0</v>
      </c>
      <c r="CD102" s="93">
        <v>0</v>
      </c>
      <c r="CE102" s="93">
        <v>0</v>
      </c>
      <c r="CF102" s="93">
        <v>0</v>
      </c>
      <c r="CG102" s="93">
        <v>0</v>
      </c>
      <c r="CH102" s="93">
        <v>0</v>
      </c>
      <c r="CJ102" s="94">
        <v>0</v>
      </c>
    </row>
    <row r="103" spans="1:88" x14ac:dyDescent="0.25">
      <c r="A103">
        <v>95</v>
      </c>
      <c r="B103" s="90" t="s">
        <v>5378</v>
      </c>
      <c r="C103" s="90" t="s">
        <v>5378</v>
      </c>
      <c r="D103" s="90" t="s">
        <v>5474</v>
      </c>
      <c r="E103" s="90" t="s">
        <v>5555</v>
      </c>
      <c r="F103" s="91" t="s">
        <v>5555</v>
      </c>
      <c r="G103" s="91"/>
      <c r="H103" s="91" t="s">
        <v>5556</v>
      </c>
      <c r="I103" s="90" t="s">
        <v>5387</v>
      </c>
      <c r="J103" s="90" t="s">
        <v>5382</v>
      </c>
      <c r="K103" s="91" t="s">
        <v>5365</v>
      </c>
      <c r="L103" s="91" t="s">
        <v>5365</v>
      </c>
      <c r="M103" s="91" t="s">
        <v>5342</v>
      </c>
      <c r="N103" s="92">
        <v>6870201.1331358152</v>
      </c>
      <c r="O103" s="93">
        <v>75092.900564509313</v>
      </c>
      <c r="P103" s="93">
        <v>73854.218015554914</v>
      </c>
      <c r="Q103" s="93">
        <v>74001.869121547104</v>
      </c>
      <c r="R103" s="93">
        <v>74074.781988062969</v>
      </c>
      <c r="S103" s="93">
        <v>73606.040012198864</v>
      </c>
      <c r="T103" s="93">
        <v>73176.816468705496</v>
      </c>
      <c r="U103" s="93">
        <v>96676.616921106528</v>
      </c>
      <c r="V103" s="93">
        <v>96721.013679046548</v>
      </c>
      <c r="W103" s="93">
        <v>95996.672432069972</v>
      </c>
      <c r="X103" s="93">
        <v>94808.69273325878</v>
      </c>
      <c r="Y103" s="93">
        <v>96769.262232845955</v>
      </c>
      <c r="Z103" s="93">
        <v>96942.088117736683</v>
      </c>
      <c r="AA103" s="93">
        <v>97695.245670525634</v>
      </c>
      <c r="AB103" s="93">
        <v>95944.03454306096</v>
      </c>
      <c r="AC103" s="93">
        <v>96264.531461068938</v>
      </c>
      <c r="AD103" s="93">
        <v>96364.018372288745</v>
      </c>
      <c r="AE103" s="93">
        <v>95911.935880759716</v>
      </c>
      <c r="AF103" s="93">
        <v>95632.328386477297</v>
      </c>
      <c r="AG103" s="93">
        <v>96050.970213208697</v>
      </c>
      <c r="AH103" s="93">
        <v>95997.070098216514</v>
      </c>
      <c r="AI103" s="93">
        <v>95594.115558914651</v>
      </c>
      <c r="AJ103" s="93">
        <v>94846.037384974406</v>
      </c>
      <c r="AK103" s="93">
        <v>96003.076135996263</v>
      </c>
      <c r="AL103" s="93">
        <v>96115.772048242172</v>
      </c>
      <c r="AM103" s="93">
        <v>98254.257057974944</v>
      </c>
      <c r="AN103" s="93">
        <v>97336.475761499809</v>
      </c>
      <c r="AO103" s="93">
        <v>97417.582486013969</v>
      </c>
      <c r="AP103" s="93">
        <v>97431.644761896925</v>
      </c>
      <c r="AQ103" s="93">
        <v>97054.847308699085</v>
      </c>
      <c r="AR103" s="93">
        <v>96765.542397741912</v>
      </c>
      <c r="AS103" s="93">
        <v>97296.274101170231</v>
      </c>
      <c r="AT103" s="93">
        <v>97173.612862805763</v>
      </c>
      <c r="AU103" s="93">
        <v>96909.706216871084</v>
      </c>
      <c r="AV103" s="93">
        <v>96007.234101094044</v>
      </c>
      <c r="AW103" s="93">
        <v>97226.045982884316</v>
      </c>
      <c r="AX103" s="93">
        <v>97355.805826994998</v>
      </c>
      <c r="AY103" s="93">
        <v>99441.987313260717</v>
      </c>
      <c r="AZ103" s="93">
        <v>98473.236807059307</v>
      </c>
      <c r="BA103" s="93">
        <v>98722.785532007649</v>
      </c>
      <c r="BB103" s="93">
        <v>98720.561767875144</v>
      </c>
      <c r="BC103" s="93">
        <v>98325.072358577279</v>
      </c>
      <c r="BD103" s="93">
        <v>98021.188105659938</v>
      </c>
      <c r="BE103" s="93">
        <v>98170.005781824642</v>
      </c>
      <c r="BF103" s="93">
        <v>98062.115253374024</v>
      </c>
      <c r="BG103" s="93">
        <v>97803.813468155917</v>
      </c>
      <c r="BH103" s="93">
        <v>96934.590088408644</v>
      </c>
      <c r="BI103" s="93">
        <v>98097.144515152482</v>
      </c>
      <c r="BJ103" s="93">
        <v>98222.711207458487</v>
      </c>
      <c r="BK103" s="93">
        <v>98020.068809670149</v>
      </c>
      <c r="BL103" s="93">
        <v>97132.972216506489</v>
      </c>
      <c r="BM103" s="93">
        <v>97254.094831285634</v>
      </c>
      <c r="BN103" s="93">
        <v>97277.453239719049</v>
      </c>
      <c r="BO103" s="93">
        <v>96919.72090521385</v>
      </c>
      <c r="BP103" s="93">
        <v>96651.250466387995</v>
      </c>
      <c r="BQ103" s="93">
        <v>98170.103699338593</v>
      </c>
      <c r="BR103" s="93">
        <v>98029.037361604307</v>
      </c>
      <c r="BS103" s="93">
        <v>97681.393777409001</v>
      </c>
      <c r="BT103" s="93">
        <v>96544.776908703076</v>
      </c>
      <c r="BU103" s="93">
        <v>98069.72276146544</v>
      </c>
      <c r="BV103" s="93">
        <v>98240.152740678808</v>
      </c>
      <c r="BW103" s="93">
        <v>99462.728087068492</v>
      </c>
      <c r="BX103" s="93">
        <v>98223.5518132711</v>
      </c>
      <c r="BY103" s="93">
        <v>98328.807443364945</v>
      </c>
      <c r="BZ103" s="93">
        <v>98394.077249906142</v>
      </c>
      <c r="CA103" s="93">
        <v>97831.620991194679</v>
      </c>
      <c r="CB103" s="93">
        <v>97470.791006056723</v>
      </c>
      <c r="CC103" s="93">
        <v>98993.372559233598</v>
      </c>
      <c r="CD103" s="93">
        <v>98822.523430582354</v>
      </c>
      <c r="CE103" s="93">
        <v>98401.441657459713</v>
      </c>
      <c r="CF103" s="93">
        <v>96987.98097425123</v>
      </c>
      <c r="CG103" s="93">
        <v>98851.11667546106</v>
      </c>
      <c r="CH103" s="93">
        <v>99078.024425146767</v>
      </c>
      <c r="CJ103" s="94">
        <v>5848480.1608491726</v>
      </c>
    </row>
    <row r="104" spans="1:88" x14ac:dyDescent="0.25">
      <c r="A104">
        <v>96</v>
      </c>
      <c r="B104" s="90" t="s">
        <v>5378</v>
      </c>
      <c r="C104" s="90" t="s">
        <v>5378</v>
      </c>
      <c r="D104" s="90" t="s">
        <v>5379</v>
      </c>
      <c r="E104" s="90" t="s">
        <v>5557</v>
      </c>
      <c r="F104" s="91" t="s">
        <v>5557</v>
      </c>
      <c r="G104" s="91"/>
      <c r="H104" s="91" t="s">
        <v>5558</v>
      </c>
      <c r="I104" s="90" t="s">
        <v>5387</v>
      </c>
      <c r="J104" s="90" t="s">
        <v>5382</v>
      </c>
      <c r="K104" s="91" t="s">
        <v>5365</v>
      </c>
      <c r="L104" s="91" t="s">
        <v>5365</v>
      </c>
      <c r="M104" s="91" t="s">
        <v>5342</v>
      </c>
      <c r="N104" s="92">
        <v>2439536.6106413836</v>
      </c>
      <c r="O104" s="93">
        <v>17268.256274832933</v>
      </c>
      <c r="P104" s="93">
        <v>16983.410603168733</v>
      </c>
      <c r="Q104" s="93">
        <v>17017.364240841183</v>
      </c>
      <c r="R104" s="93">
        <v>17034.131179596512</v>
      </c>
      <c r="S104" s="93">
        <v>16926.339943605617</v>
      </c>
      <c r="T104" s="93">
        <v>16827.636309939615</v>
      </c>
      <c r="U104" s="93">
        <v>34863.39589956688</v>
      </c>
      <c r="V104" s="93">
        <v>34879.406200692603</v>
      </c>
      <c r="W104" s="93">
        <v>34618.195201963332</v>
      </c>
      <c r="X104" s="93">
        <v>34189.787507534973</v>
      </c>
      <c r="Y104" s="93">
        <v>34896.80553143315</v>
      </c>
      <c r="Z104" s="93">
        <v>34959.129777342219</v>
      </c>
      <c r="AA104" s="93">
        <v>35591.880687189441</v>
      </c>
      <c r="AB104" s="93">
        <v>34953.887537379378</v>
      </c>
      <c r="AC104" s="93">
        <v>35070.649494300269</v>
      </c>
      <c r="AD104" s="93">
        <v>35106.894106305401</v>
      </c>
      <c r="AE104" s="93">
        <v>34942.193500980808</v>
      </c>
      <c r="AF104" s="93">
        <v>34840.328190059663</v>
      </c>
      <c r="AG104" s="93">
        <v>34992.84584683428</v>
      </c>
      <c r="AH104" s="93">
        <v>34973.209205883584</v>
      </c>
      <c r="AI104" s="93">
        <v>34826.40666921193</v>
      </c>
      <c r="AJ104" s="93">
        <v>34553.870283957578</v>
      </c>
      <c r="AK104" s="93">
        <v>34975.397297827971</v>
      </c>
      <c r="AL104" s="93">
        <v>35016.454152079779</v>
      </c>
      <c r="AM104" s="93">
        <v>36440.926324879169</v>
      </c>
      <c r="AN104" s="93">
        <v>36100.53597835746</v>
      </c>
      <c r="AO104" s="93">
        <v>36130.617160190843</v>
      </c>
      <c r="AP104" s="93">
        <v>36135.832632525191</v>
      </c>
      <c r="AQ104" s="93">
        <v>35996.084507176463</v>
      </c>
      <c r="AR104" s="93">
        <v>35888.78596092217</v>
      </c>
      <c r="AS104" s="93">
        <v>36085.625828038537</v>
      </c>
      <c r="AT104" s="93">
        <v>36040.13274423738</v>
      </c>
      <c r="AU104" s="93">
        <v>35942.254006673073</v>
      </c>
      <c r="AV104" s="93">
        <v>35607.541589460678</v>
      </c>
      <c r="AW104" s="93">
        <v>36059.579346582934</v>
      </c>
      <c r="AX104" s="93">
        <v>36107.705189276698</v>
      </c>
      <c r="AY104" s="93">
        <v>37086.328713091076</v>
      </c>
      <c r="AZ104" s="93">
        <v>36725.038671684619</v>
      </c>
      <c r="BA104" s="93">
        <v>36818.106462196571</v>
      </c>
      <c r="BB104" s="93">
        <v>36817.277121896514</v>
      </c>
      <c r="BC104" s="93">
        <v>36669.781575678513</v>
      </c>
      <c r="BD104" s="93">
        <v>36556.449656245728</v>
      </c>
      <c r="BE104" s="93">
        <v>36611.950369834383</v>
      </c>
      <c r="BF104" s="93">
        <v>36571.713205320091</v>
      </c>
      <c r="BG104" s="93">
        <v>36475.381010312754</v>
      </c>
      <c r="BH104" s="93">
        <v>36151.209049782119</v>
      </c>
      <c r="BI104" s="93">
        <v>36584.777171075395</v>
      </c>
      <c r="BJ104" s="93">
        <v>36631.606561276567</v>
      </c>
      <c r="BK104" s="93">
        <v>35237.62178448886</v>
      </c>
      <c r="BL104" s="93">
        <v>34918.715925557968</v>
      </c>
      <c r="BM104" s="93">
        <v>34962.258772864312</v>
      </c>
      <c r="BN104" s="93">
        <v>34970.655979394171</v>
      </c>
      <c r="BO104" s="93">
        <v>34842.053369168993</v>
      </c>
      <c r="BP104" s="93">
        <v>34745.539870468754</v>
      </c>
      <c r="BQ104" s="93">
        <v>35291.558419718967</v>
      </c>
      <c r="BR104" s="93">
        <v>35240.845924655769</v>
      </c>
      <c r="BS104" s="93">
        <v>35115.870159137077</v>
      </c>
      <c r="BT104" s="93">
        <v>34707.263270571231</v>
      </c>
      <c r="BU104" s="93">
        <v>35255.472079787665</v>
      </c>
      <c r="BV104" s="93">
        <v>35316.740626333209</v>
      </c>
      <c r="BW104" s="93">
        <v>35072.460307840374</v>
      </c>
      <c r="BX104" s="93">
        <v>34635.503052463944</v>
      </c>
      <c r="BY104" s="93">
        <v>34672.618200817975</v>
      </c>
      <c r="BZ104" s="93">
        <v>34695.633582994145</v>
      </c>
      <c r="CA104" s="93">
        <v>34497.300748293696</v>
      </c>
      <c r="CB104" s="93">
        <v>34370.06519408137</v>
      </c>
      <c r="CC104" s="93">
        <v>34906.956571547853</v>
      </c>
      <c r="CD104" s="93">
        <v>34846.711901021634</v>
      </c>
      <c r="CE104" s="93">
        <v>34698.230413953708</v>
      </c>
      <c r="CF104" s="93">
        <v>34199.817142349741</v>
      </c>
      <c r="CG104" s="93">
        <v>34856.794426057582</v>
      </c>
      <c r="CH104" s="93">
        <v>34936.806438571701</v>
      </c>
      <c r="CJ104" s="94">
        <v>2129072.7519708653</v>
      </c>
    </row>
    <row r="105" spans="1:88" x14ac:dyDescent="0.25">
      <c r="A105">
        <v>97</v>
      </c>
      <c r="B105" s="96"/>
      <c r="C105" s="97" t="s">
        <v>5338</v>
      </c>
      <c r="D105" s="97" t="s">
        <v>12</v>
      </c>
      <c r="E105" s="97" t="s">
        <v>12</v>
      </c>
      <c r="F105" s="97" t="s">
        <v>5559</v>
      </c>
      <c r="G105" s="96" t="s">
        <v>5560</v>
      </c>
      <c r="H105" s="96" t="s">
        <v>5561</v>
      </c>
      <c r="I105" s="96" t="s">
        <v>5340</v>
      </c>
      <c r="J105" s="96" t="s">
        <v>5340</v>
      </c>
      <c r="K105" s="96" t="s">
        <v>5341</v>
      </c>
      <c r="L105" s="96" t="s">
        <v>5341</v>
      </c>
      <c r="M105" s="96" t="s">
        <v>5342</v>
      </c>
      <c r="N105" s="92">
        <v>5182403.5814329758</v>
      </c>
      <c r="O105" s="93">
        <v>484684.64444861014</v>
      </c>
      <c r="P105" s="93">
        <v>715034.41332277039</v>
      </c>
      <c r="Q105" s="93">
        <v>955285.23612953944</v>
      </c>
      <c r="R105" s="93">
        <v>836698.15556514834</v>
      </c>
      <c r="S105" s="93">
        <v>1068947.4423664643</v>
      </c>
      <c r="T105" s="93">
        <v>1121753.6896004439</v>
      </c>
      <c r="U105" s="93">
        <v>0</v>
      </c>
      <c r="V105" s="93">
        <v>0</v>
      </c>
      <c r="W105" s="93">
        <v>0</v>
      </c>
      <c r="X105" s="93">
        <v>0</v>
      </c>
      <c r="Y105" s="93">
        <v>0</v>
      </c>
      <c r="Z105" s="93">
        <v>0</v>
      </c>
      <c r="AA105" s="93">
        <v>0</v>
      </c>
      <c r="AB105" s="93">
        <v>0</v>
      </c>
      <c r="AC105" s="93">
        <v>0</v>
      </c>
      <c r="AD105" s="93">
        <v>0</v>
      </c>
      <c r="AE105" s="93">
        <v>0</v>
      </c>
      <c r="AF105" s="93">
        <v>0</v>
      </c>
      <c r="AG105" s="93">
        <v>0</v>
      </c>
      <c r="AH105" s="93">
        <v>0</v>
      </c>
      <c r="AI105" s="93">
        <v>0</v>
      </c>
      <c r="AJ105" s="93">
        <v>0</v>
      </c>
      <c r="AK105" s="93">
        <v>0</v>
      </c>
      <c r="AL105" s="93">
        <v>0</v>
      </c>
      <c r="AM105" s="93">
        <v>0</v>
      </c>
      <c r="AN105" s="93">
        <v>0</v>
      </c>
      <c r="AO105" s="93">
        <v>0</v>
      </c>
      <c r="AP105" s="93">
        <v>0</v>
      </c>
      <c r="AQ105" s="93">
        <v>0</v>
      </c>
      <c r="AR105" s="93">
        <v>0</v>
      </c>
      <c r="AS105" s="93">
        <v>0</v>
      </c>
      <c r="AT105" s="93">
        <v>0</v>
      </c>
      <c r="AU105" s="93">
        <v>0</v>
      </c>
      <c r="AV105" s="93">
        <v>0</v>
      </c>
      <c r="AW105" s="93">
        <v>0</v>
      </c>
      <c r="AX105" s="93">
        <v>0</v>
      </c>
      <c r="AY105" s="93">
        <v>0</v>
      </c>
      <c r="AZ105" s="93">
        <v>0</v>
      </c>
      <c r="BA105" s="93">
        <v>0</v>
      </c>
      <c r="BB105" s="93">
        <v>0</v>
      </c>
      <c r="BC105" s="93">
        <v>0</v>
      </c>
      <c r="BD105" s="93">
        <v>0</v>
      </c>
      <c r="BE105" s="93">
        <v>0</v>
      </c>
      <c r="BF105" s="93">
        <v>0</v>
      </c>
      <c r="BG105" s="93">
        <v>0</v>
      </c>
      <c r="BH105" s="93">
        <v>0</v>
      </c>
      <c r="BI105" s="93">
        <v>0</v>
      </c>
      <c r="BJ105" s="93">
        <v>0</v>
      </c>
      <c r="BK105" s="93">
        <v>0</v>
      </c>
      <c r="BL105" s="93">
        <v>0</v>
      </c>
      <c r="BM105" s="93">
        <v>0</v>
      </c>
      <c r="BN105" s="93">
        <v>0</v>
      </c>
      <c r="BO105" s="93">
        <v>0</v>
      </c>
      <c r="BP105" s="93">
        <v>0</v>
      </c>
      <c r="BQ105" s="93">
        <v>0</v>
      </c>
      <c r="BR105" s="93">
        <v>0</v>
      </c>
      <c r="BS105" s="93">
        <v>0</v>
      </c>
      <c r="BT105" s="93">
        <v>0</v>
      </c>
      <c r="BU105" s="93">
        <v>0</v>
      </c>
      <c r="BV105" s="93">
        <v>0</v>
      </c>
      <c r="BW105" s="93">
        <v>0</v>
      </c>
      <c r="BX105" s="93">
        <v>0</v>
      </c>
      <c r="BY105" s="93">
        <v>0</v>
      </c>
      <c r="BZ105" s="93">
        <v>0</v>
      </c>
      <c r="CA105" s="93">
        <v>0</v>
      </c>
      <c r="CB105" s="93">
        <v>0</v>
      </c>
      <c r="CC105" s="93">
        <v>0</v>
      </c>
      <c r="CD105" s="93">
        <v>0</v>
      </c>
      <c r="CE105" s="93">
        <v>0</v>
      </c>
      <c r="CF105" s="93">
        <v>0</v>
      </c>
      <c r="CG105" s="93">
        <v>0</v>
      </c>
      <c r="CH105" s="93">
        <v>0</v>
      </c>
      <c r="CJ105" s="94">
        <v>0</v>
      </c>
    </row>
    <row r="106" spans="1:88" x14ac:dyDescent="0.25">
      <c r="A106">
        <v>98</v>
      </c>
      <c r="B106" s="96"/>
      <c r="C106" s="97" t="s">
        <v>5338</v>
      </c>
      <c r="D106" s="97" t="s">
        <v>13</v>
      </c>
      <c r="E106" s="97" t="s">
        <v>13</v>
      </c>
      <c r="F106" s="97" t="s">
        <v>5562</v>
      </c>
      <c r="G106" s="96" t="s">
        <v>5560</v>
      </c>
      <c r="H106" s="96" t="s">
        <v>5561</v>
      </c>
      <c r="I106" s="96" t="s">
        <v>5340</v>
      </c>
      <c r="J106" s="96" t="s">
        <v>5340</v>
      </c>
      <c r="K106" s="96" t="s">
        <v>5341</v>
      </c>
      <c r="L106" s="96" t="s">
        <v>5341</v>
      </c>
      <c r="M106" s="96" t="s">
        <v>5342</v>
      </c>
      <c r="N106" s="92">
        <v>414846.93801166734</v>
      </c>
      <c r="O106" s="93">
        <v>38798.587854321937</v>
      </c>
      <c r="P106" s="93">
        <v>57237.888226740586</v>
      </c>
      <c r="Q106" s="93">
        <v>76469.759428985388</v>
      </c>
      <c r="R106" s="93">
        <v>66976.965885052778</v>
      </c>
      <c r="S106" s="93">
        <v>85568.321029624101</v>
      </c>
      <c r="T106" s="93">
        <v>89795.415586942545</v>
      </c>
      <c r="U106" s="93">
        <v>0</v>
      </c>
      <c r="V106" s="93">
        <v>0</v>
      </c>
      <c r="W106" s="93">
        <v>0</v>
      </c>
      <c r="X106" s="93">
        <v>0</v>
      </c>
      <c r="Y106" s="93">
        <v>0</v>
      </c>
      <c r="Z106" s="93">
        <v>0</v>
      </c>
      <c r="AA106" s="93">
        <v>0</v>
      </c>
      <c r="AB106" s="93">
        <v>0</v>
      </c>
      <c r="AC106" s="93">
        <v>0</v>
      </c>
      <c r="AD106" s="93">
        <v>0</v>
      </c>
      <c r="AE106" s="93">
        <v>0</v>
      </c>
      <c r="AF106" s="93">
        <v>0</v>
      </c>
      <c r="AG106" s="93">
        <v>0</v>
      </c>
      <c r="AH106" s="93">
        <v>0</v>
      </c>
      <c r="AI106" s="93">
        <v>0</v>
      </c>
      <c r="AJ106" s="93">
        <v>0</v>
      </c>
      <c r="AK106" s="93">
        <v>0</v>
      </c>
      <c r="AL106" s="93">
        <v>0</v>
      </c>
      <c r="AM106" s="93">
        <v>0</v>
      </c>
      <c r="AN106" s="93">
        <v>0</v>
      </c>
      <c r="AO106" s="93">
        <v>0</v>
      </c>
      <c r="AP106" s="93">
        <v>0</v>
      </c>
      <c r="AQ106" s="93">
        <v>0</v>
      </c>
      <c r="AR106" s="93">
        <v>0</v>
      </c>
      <c r="AS106" s="93">
        <v>0</v>
      </c>
      <c r="AT106" s="93">
        <v>0</v>
      </c>
      <c r="AU106" s="93">
        <v>0</v>
      </c>
      <c r="AV106" s="93">
        <v>0</v>
      </c>
      <c r="AW106" s="93">
        <v>0</v>
      </c>
      <c r="AX106" s="93">
        <v>0</v>
      </c>
      <c r="AY106" s="93">
        <v>0</v>
      </c>
      <c r="AZ106" s="93">
        <v>0</v>
      </c>
      <c r="BA106" s="93">
        <v>0</v>
      </c>
      <c r="BB106" s="93">
        <v>0</v>
      </c>
      <c r="BC106" s="93">
        <v>0</v>
      </c>
      <c r="BD106" s="93">
        <v>0</v>
      </c>
      <c r="BE106" s="93">
        <v>0</v>
      </c>
      <c r="BF106" s="93">
        <v>0</v>
      </c>
      <c r="BG106" s="93">
        <v>0</v>
      </c>
      <c r="BH106" s="93">
        <v>0</v>
      </c>
      <c r="BI106" s="93">
        <v>0</v>
      </c>
      <c r="BJ106" s="93">
        <v>0</v>
      </c>
      <c r="BK106" s="93">
        <v>0</v>
      </c>
      <c r="BL106" s="93">
        <v>0</v>
      </c>
      <c r="BM106" s="93">
        <v>0</v>
      </c>
      <c r="BN106" s="93">
        <v>0</v>
      </c>
      <c r="BO106" s="93">
        <v>0</v>
      </c>
      <c r="BP106" s="93">
        <v>0</v>
      </c>
      <c r="BQ106" s="93">
        <v>0</v>
      </c>
      <c r="BR106" s="93">
        <v>0</v>
      </c>
      <c r="BS106" s="93">
        <v>0</v>
      </c>
      <c r="BT106" s="93">
        <v>0</v>
      </c>
      <c r="BU106" s="93">
        <v>0</v>
      </c>
      <c r="BV106" s="93">
        <v>0</v>
      </c>
      <c r="BW106" s="93">
        <v>0</v>
      </c>
      <c r="BX106" s="93">
        <v>0</v>
      </c>
      <c r="BY106" s="93">
        <v>0</v>
      </c>
      <c r="BZ106" s="93">
        <v>0</v>
      </c>
      <c r="CA106" s="93">
        <v>0</v>
      </c>
      <c r="CB106" s="93">
        <v>0</v>
      </c>
      <c r="CC106" s="93">
        <v>0</v>
      </c>
      <c r="CD106" s="93">
        <v>0</v>
      </c>
      <c r="CE106" s="93">
        <v>0</v>
      </c>
      <c r="CF106" s="93">
        <v>0</v>
      </c>
      <c r="CG106" s="93">
        <v>0</v>
      </c>
      <c r="CH106" s="93">
        <v>0</v>
      </c>
      <c r="CJ106" s="94">
        <v>0</v>
      </c>
    </row>
    <row r="107" spans="1:88" x14ac:dyDescent="0.25">
      <c r="A107">
        <v>99</v>
      </c>
      <c r="B107" s="96"/>
      <c r="C107" s="97" t="s">
        <v>5338</v>
      </c>
      <c r="D107" s="97" t="s">
        <v>16</v>
      </c>
      <c r="E107" s="97" t="s">
        <v>16</v>
      </c>
      <c r="F107" s="97" t="s">
        <v>5563</v>
      </c>
      <c r="G107" s="96" t="s">
        <v>5560</v>
      </c>
      <c r="H107" s="96" t="s">
        <v>5561</v>
      </c>
      <c r="I107" s="96" t="s">
        <v>5340</v>
      </c>
      <c r="J107" s="96" t="s">
        <v>5340</v>
      </c>
      <c r="K107" s="96" t="s">
        <v>5341</v>
      </c>
      <c r="L107" s="96" t="s">
        <v>5341</v>
      </c>
      <c r="M107" s="96" t="s">
        <v>5342</v>
      </c>
      <c r="N107" s="92">
        <v>726817.54041960998</v>
      </c>
      <c r="O107" s="93">
        <v>67975.659483448544</v>
      </c>
      <c r="P107" s="93">
        <v>100281.56731532169</v>
      </c>
      <c r="Q107" s="93">
        <v>133976.07014057643</v>
      </c>
      <c r="R107" s="93">
        <v>117344.56530560913</v>
      </c>
      <c r="S107" s="93">
        <v>149916.87518936876</v>
      </c>
      <c r="T107" s="93">
        <v>157322.80298528547</v>
      </c>
      <c r="U107" s="93">
        <v>0</v>
      </c>
      <c r="V107" s="93">
        <v>0</v>
      </c>
      <c r="W107" s="93">
        <v>0</v>
      </c>
      <c r="X107" s="93">
        <v>0</v>
      </c>
      <c r="Y107" s="93">
        <v>0</v>
      </c>
      <c r="Z107" s="93">
        <v>0</v>
      </c>
      <c r="AA107" s="93">
        <v>0</v>
      </c>
      <c r="AB107" s="93">
        <v>0</v>
      </c>
      <c r="AC107" s="93">
        <v>0</v>
      </c>
      <c r="AD107" s="93">
        <v>0</v>
      </c>
      <c r="AE107" s="93">
        <v>0</v>
      </c>
      <c r="AF107" s="93">
        <v>0</v>
      </c>
      <c r="AG107" s="93">
        <v>0</v>
      </c>
      <c r="AH107" s="93">
        <v>0</v>
      </c>
      <c r="AI107" s="93">
        <v>0</v>
      </c>
      <c r="AJ107" s="93">
        <v>0</v>
      </c>
      <c r="AK107" s="93">
        <v>0</v>
      </c>
      <c r="AL107" s="93">
        <v>0</v>
      </c>
      <c r="AM107" s="93">
        <v>0</v>
      </c>
      <c r="AN107" s="93">
        <v>0</v>
      </c>
      <c r="AO107" s="93">
        <v>0</v>
      </c>
      <c r="AP107" s="93">
        <v>0</v>
      </c>
      <c r="AQ107" s="93">
        <v>0</v>
      </c>
      <c r="AR107" s="93">
        <v>0</v>
      </c>
      <c r="AS107" s="93">
        <v>0</v>
      </c>
      <c r="AT107" s="93">
        <v>0</v>
      </c>
      <c r="AU107" s="93">
        <v>0</v>
      </c>
      <c r="AV107" s="93">
        <v>0</v>
      </c>
      <c r="AW107" s="93">
        <v>0</v>
      </c>
      <c r="AX107" s="93">
        <v>0</v>
      </c>
      <c r="AY107" s="93">
        <v>0</v>
      </c>
      <c r="AZ107" s="93">
        <v>0</v>
      </c>
      <c r="BA107" s="93">
        <v>0</v>
      </c>
      <c r="BB107" s="93">
        <v>0</v>
      </c>
      <c r="BC107" s="93">
        <v>0</v>
      </c>
      <c r="BD107" s="93">
        <v>0</v>
      </c>
      <c r="BE107" s="93">
        <v>0</v>
      </c>
      <c r="BF107" s="93">
        <v>0</v>
      </c>
      <c r="BG107" s="93">
        <v>0</v>
      </c>
      <c r="BH107" s="93">
        <v>0</v>
      </c>
      <c r="BI107" s="93">
        <v>0</v>
      </c>
      <c r="BJ107" s="93">
        <v>0</v>
      </c>
      <c r="BK107" s="93">
        <v>0</v>
      </c>
      <c r="BL107" s="93">
        <v>0</v>
      </c>
      <c r="BM107" s="93">
        <v>0</v>
      </c>
      <c r="BN107" s="93">
        <v>0</v>
      </c>
      <c r="BO107" s="93">
        <v>0</v>
      </c>
      <c r="BP107" s="93">
        <v>0</v>
      </c>
      <c r="BQ107" s="93">
        <v>0</v>
      </c>
      <c r="BR107" s="93">
        <v>0</v>
      </c>
      <c r="BS107" s="93">
        <v>0</v>
      </c>
      <c r="BT107" s="93">
        <v>0</v>
      </c>
      <c r="BU107" s="93">
        <v>0</v>
      </c>
      <c r="BV107" s="93">
        <v>0</v>
      </c>
      <c r="BW107" s="93">
        <v>0</v>
      </c>
      <c r="BX107" s="93">
        <v>0</v>
      </c>
      <c r="BY107" s="93">
        <v>0</v>
      </c>
      <c r="BZ107" s="93">
        <v>0</v>
      </c>
      <c r="CA107" s="93">
        <v>0</v>
      </c>
      <c r="CB107" s="93">
        <v>0</v>
      </c>
      <c r="CC107" s="93">
        <v>0</v>
      </c>
      <c r="CD107" s="93">
        <v>0</v>
      </c>
      <c r="CE107" s="93">
        <v>0</v>
      </c>
      <c r="CF107" s="93">
        <v>0</v>
      </c>
      <c r="CG107" s="93">
        <v>0</v>
      </c>
      <c r="CH107" s="93">
        <v>0</v>
      </c>
      <c r="CJ107" s="94">
        <v>0</v>
      </c>
    </row>
    <row r="108" spans="1:88" x14ac:dyDescent="0.25">
      <c r="A108">
        <v>100</v>
      </c>
      <c r="B108" s="96"/>
      <c r="C108" s="97" t="s">
        <v>5338</v>
      </c>
      <c r="D108" s="97" t="s">
        <v>14</v>
      </c>
      <c r="E108" s="97" t="s">
        <v>14</v>
      </c>
      <c r="F108" s="97" t="s">
        <v>5564</v>
      </c>
      <c r="G108" s="96" t="s">
        <v>5560</v>
      </c>
      <c r="H108" s="96" t="s">
        <v>5561</v>
      </c>
      <c r="I108" s="96" t="s">
        <v>5340</v>
      </c>
      <c r="J108" s="96" t="s">
        <v>5340</v>
      </c>
      <c r="K108" s="96" t="s">
        <v>5341</v>
      </c>
      <c r="L108" s="96" t="s">
        <v>5341</v>
      </c>
      <c r="M108" s="96" t="s">
        <v>5342</v>
      </c>
      <c r="N108" s="92">
        <v>1223388.1577652746</v>
      </c>
      <c r="O108" s="93">
        <v>114417.4599588297</v>
      </c>
      <c r="P108" s="93">
        <v>168795.1584449622</v>
      </c>
      <c r="Q108" s="93">
        <v>225510.15697734058</v>
      </c>
      <c r="R108" s="93">
        <v>197515.804984724</v>
      </c>
      <c r="S108" s="93">
        <v>252341.91465709987</v>
      </c>
      <c r="T108" s="93">
        <v>264807.66274231829</v>
      </c>
      <c r="U108" s="93">
        <v>0</v>
      </c>
      <c r="V108" s="93">
        <v>0</v>
      </c>
      <c r="W108" s="93">
        <v>0</v>
      </c>
      <c r="X108" s="93">
        <v>0</v>
      </c>
      <c r="Y108" s="93">
        <v>0</v>
      </c>
      <c r="Z108" s="93">
        <v>0</v>
      </c>
      <c r="AA108" s="93">
        <v>0</v>
      </c>
      <c r="AB108" s="93">
        <v>0</v>
      </c>
      <c r="AC108" s="93">
        <v>0</v>
      </c>
      <c r="AD108" s="93">
        <v>0</v>
      </c>
      <c r="AE108" s="93">
        <v>0</v>
      </c>
      <c r="AF108" s="93">
        <v>0</v>
      </c>
      <c r="AG108" s="93">
        <v>0</v>
      </c>
      <c r="AH108" s="93">
        <v>0</v>
      </c>
      <c r="AI108" s="93">
        <v>0</v>
      </c>
      <c r="AJ108" s="93">
        <v>0</v>
      </c>
      <c r="AK108" s="93">
        <v>0</v>
      </c>
      <c r="AL108" s="93">
        <v>0</v>
      </c>
      <c r="AM108" s="93">
        <v>0</v>
      </c>
      <c r="AN108" s="93">
        <v>0</v>
      </c>
      <c r="AO108" s="93">
        <v>0</v>
      </c>
      <c r="AP108" s="93">
        <v>0</v>
      </c>
      <c r="AQ108" s="93">
        <v>0</v>
      </c>
      <c r="AR108" s="93">
        <v>0</v>
      </c>
      <c r="AS108" s="93">
        <v>0</v>
      </c>
      <c r="AT108" s="93">
        <v>0</v>
      </c>
      <c r="AU108" s="93">
        <v>0</v>
      </c>
      <c r="AV108" s="93">
        <v>0</v>
      </c>
      <c r="AW108" s="93">
        <v>0</v>
      </c>
      <c r="AX108" s="93">
        <v>0</v>
      </c>
      <c r="AY108" s="93">
        <v>0</v>
      </c>
      <c r="AZ108" s="93">
        <v>0</v>
      </c>
      <c r="BA108" s="93">
        <v>0</v>
      </c>
      <c r="BB108" s="93">
        <v>0</v>
      </c>
      <c r="BC108" s="93">
        <v>0</v>
      </c>
      <c r="BD108" s="93">
        <v>0</v>
      </c>
      <c r="BE108" s="93">
        <v>0</v>
      </c>
      <c r="BF108" s="93">
        <v>0</v>
      </c>
      <c r="BG108" s="93">
        <v>0</v>
      </c>
      <c r="BH108" s="93">
        <v>0</v>
      </c>
      <c r="BI108" s="93">
        <v>0</v>
      </c>
      <c r="BJ108" s="93">
        <v>0</v>
      </c>
      <c r="BK108" s="93">
        <v>0</v>
      </c>
      <c r="BL108" s="93">
        <v>0</v>
      </c>
      <c r="BM108" s="93">
        <v>0</v>
      </c>
      <c r="BN108" s="93">
        <v>0</v>
      </c>
      <c r="BO108" s="93">
        <v>0</v>
      </c>
      <c r="BP108" s="93">
        <v>0</v>
      </c>
      <c r="BQ108" s="93">
        <v>0</v>
      </c>
      <c r="BR108" s="93">
        <v>0</v>
      </c>
      <c r="BS108" s="93">
        <v>0</v>
      </c>
      <c r="BT108" s="93">
        <v>0</v>
      </c>
      <c r="BU108" s="93">
        <v>0</v>
      </c>
      <c r="BV108" s="93">
        <v>0</v>
      </c>
      <c r="BW108" s="93">
        <v>0</v>
      </c>
      <c r="BX108" s="93">
        <v>0</v>
      </c>
      <c r="BY108" s="93">
        <v>0</v>
      </c>
      <c r="BZ108" s="93">
        <v>0</v>
      </c>
      <c r="CA108" s="93">
        <v>0</v>
      </c>
      <c r="CB108" s="93">
        <v>0</v>
      </c>
      <c r="CC108" s="93">
        <v>0</v>
      </c>
      <c r="CD108" s="93">
        <v>0</v>
      </c>
      <c r="CE108" s="93">
        <v>0</v>
      </c>
      <c r="CF108" s="93">
        <v>0</v>
      </c>
      <c r="CG108" s="93">
        <v>0</v>
      </c>
      <c r="CH108" s="93">
        <v>0</v>
      </c>
      <c r="CJ108" s="94">
        <v>0</v>
      </c>
    </row>
    <row r="109" spans="1:88" x14ac:dyDescent="0.25">
      <c r="A109">
        <v>101</v>
      </c>
      <c r="B109" s="96"/>
      <c r="C109" s="97" t="s">
        <v>5338</v>
      </c>
      <c r="D109" s="97" t="s">
        <v>15</v>
      </c>
      <c r="E109" s="97" t="s">
        <v>15</v>
      </c>
      <c r="F109" s="97" t="s">
        <v>5565</v>
      </c>
      <c r="G109" s="96" t="s">
        <v>5560</v>
      </c>
      <c r="H109" s="96" t="s">
        <v>5561</v>
      </c>
      <c r="I109" s="96" t="s">
        <v>5340</v>
      </c>
      <c r="J109" s="96" t="s">
        <v>5340</v>
      </c>
      <c r="K109" s="96" t="s">
        <v>5341</v>
      </c>
      <c r="L109" s="96" t="s">
        <v>5341</v>
      </c>
      <c r="M109" s="96" t="s">
        <v>5342</v>
      </c>
      <c r="N109" s="92">
        <v>23444.939621584705</v>
      </c>
      <c r="O109" s="93">
        <v>2192.6895592073597</v>
      </c>
      <c r="P109" s="93">
        <v>3234.7806156525262</v>
      </c>
      <c r="Q109" s="93">
        <v>4321.663554472826</v>
      </c>
      <c r="R109" s="93">
        <v>3785.1814183279316</v>
      </c>
      <c r="S109" s="93">
        <v>4835.8658007100757</v>
      </c>
      <c r="T109" s="93">
        <v>5074.7586732139871</v>
      </c>
      <c r="U109" s="93">
        <v>0</v>
      </c>
      <c r="V109" s="93">
        <v>0</v>
      </c>
      <c r="W109" s="93">
        <v>0</v>
      </c>
      <c r="X109" s="93">
        <v>0</v>
      </c>
      <c r="Y109" s="93">
        <v>0</v>
      </c>
      <c r="Z109" s="93">
        <v>0</v>
      </c>
      <c r="AA109" s="93">
        <v>0</v>
      </c>
      <c r="AB109" s="93">
        <v>0</v>
      </c>
      <c r="AC109" s="93">
        <v>0</v>
      </c>
      <c r="AD109" s="93">
        <v>0</v>
      </c>
      <c r="AE109" s="93">
        <v>0</v>
      </c>
      <c r="AF109" s="93">
        <v>0</v>
      </c>
      <c r="AG109" s="93">
        <v>0</v>
      </c>
      <c r="AH109" s="93">
        <v>0</v>
      </c>
      <c r="AI109" s="93">
        <v>0</v>
      </c>
      <c r="AJ109" s="93">
        <v>0</v>
      </c>
      <c r="AK109" s="93">
        <v>0</v>
      </c>
      <c r="AL109" s="93">
        <v>0</v>
      </c>
      <c r="AM109" s="93">
        <v>0</v>
      </c>
      <c r="AN109" s="93">
        <v>0</v>
      </c>
      <c r="AO109" s="93">
        <v>0</v>
      </c>
      <c r="AP109" s="93">
        <v>0</v>
      </c>
      <c r="AQ109" s="93">
        <v>0</v>
      </c>
      <c r="AR109" s="93">
        <v>0</v>
      </c>
      <c r="AS109" s="93">
        <v>0</v>
      </c>
      <c r="AT109" s="93">
        <v>0</v>
      </c>
      <c r="AU109" s="93">
        <v>0</v>
      </c>
      <c r="AV109" s="93">
        <v>0</v>
      </c>
      <c r="AW109" s="93">
        <v>0</v>
      </c>
      <c r="AX109" s="93">
        <v>0</v>
      </c>
      <c r="AY109" s="93">
        <v>0</v>
      </c>
      <c r="AZ109" s="93">
        <v>0</v>
      </c>
      <c r="BA109" s="93">
        <v>0</v>
      </c>
      <c r="BB109" s="93">
        <v>0</v>
      </c>
      <c r="BC109" s="93">
        <v>0</v>
      </c>
      <c r="BD109" s="93">
        <v>0</v>
      </c>
      <c r="BE109" s="93">
        <v>0</v>
      </c>
      <c r="BF109" s="93">
        <v>0</v>
      </c>
      <c r="BG109" s="93">
        <v>0</v>
      </c>
      <c r="BH109" s="93">
        <v>0</v>
      </c>
      <c r="BI109" s="93">
        <v>0</v>
      </c>
      <c r="BJ109" s="93">
        <v>0</v>
      </c>
      <c r="BK109" s="93">
        <v>0</v>
      </c>
      <c r="BL109" s="93">
        <v>0</v>
      </c>
      <c r="BM109" s="93">
        <v>0</v>
      </c>
      <c r="BN109" s="93">
        <v>0</v>
      </c>
      <c r="BO109" s="93">
        <v>0</v>
      </c>
      <c r="BP109" s="93">
        <v>0</v>
      </c>
      <c r="BQ109" s="93">
        <v>0</v>
      </c>
      <c r="BR109" s="93">
        <v>0</v>
      </c>
      <c r="BS109" s="93">
        <v>0</v>
      </c>
      <c r="BT109" s="93">
        <v>0</v>
      </c>
      <c r="BU109" s="93">
        <v>0</v>
      </c>
      <c r="BV109" s="93">
        <v>0</v>
      </c>
      <c r="BW109" s="93">
        <v>0</v>
      </c>
      <c r="BX109" s="93">
        <v>0</v>
      </c>
      <c r="BY109" s="93">
        <v>0</v>
      </c>
      <c r="BZ109" s="93">
        <v>0</v>
      </c>
      <c r="CA109" s="93">
        <v>0</v>
      </c>
      <c r="CB109" s="93">
        <v>0</v>
      </c>
      <c r="CC109" s="93">
        <v>0</v>
      </c>
      <c r="CD109" s="93">
        <v>0</v>
      </c>
      <c r="CE109" s="93">
        <v>0</v>
      </c>
      <c r="CF109" s="93">
        <v>0</v>
      </c>
      <c r="CG109" s="93">
        <v>0</v>
      </c>
      <c r="CH109" s="93">
        <v>0</v>
      </c>
      <c r="CJ109" s="94">
        <v>0</v>
      </c>
    </row>
    <row r="110" spans="1:88" x14ac:dyDescent="0.25">
      <c r="A110">
        <v>102</v>
      </c>
      <c r="B110" s="96"/>
      <c r="C110" s="97" t="s">
        <v>5338</v>
      </c>
      <c r="D110" s="97" t="s">
        <v>12</v>
      </c>
      <c r="E110" s="97" t="s">
        <v>12</v>
      </c>
      <c r="F110" s="97" t="s">
        <v>5566</v>
      </c>
      <c r="G110" s="96" t="s">
        <v>5560</v>
      </c>
      <c r="H110" s="96" t="s">
        <v>5567</v>
      </c>
      <c r="I110" s="96" t="s">
        <v>5340</v>
      </c>
      <c r="J110" s="96" t="s">
        <v>5340</v>
      </c>
      <c r="K110" s="96" t="s">
        <v>5341</v>
      </c>
      <c r="L110" s="96" t="s">
        <v>5341</v>
      </c>
      <c r="M110" s="96" t="s">
        <v>5342</v>
      </c>
      <c r="N110" s="92">
        <v>4405468.4191596135</v>
      </c>
      <c r="O110" s="93">
        <v>412021.73100141721</v>
      </c>
      <c r="P110" s="93">
        <v>607837.94179819012</v>
      </c>
      <c r="Q110" s="93">
        <v>812070.86112240679</v>
      </c>
      <c r="R110" s="93">
        <v>711262.10894060472</v>
      </c>
      <c r="S110" s="93">
        <v>908693.06588908331</v>
      </c>
      <c r="T110" s="93">
        <v>953582.7104079111</v>
      </c>
      <c r="U110" s="93">
        <v>0</v>
      </c>
      <c r="V110" s="93">
        <v>0</v>
      </c>
      <c r="W110" s="93">
        <v>0</v>
      </c>
      <c r="X110" s="93">
        <v>0</v>
      </c>
      <c r="Y110" s="93">
        <v>0</v>
      </c>
      <c r="Z110" s="93">
        <v>0</v>
      </c>
      <c r="AA110" s="93">
        <v>0</v>
      </c>
      <c r="AB110" s="93">
        <v>0</v>
      </c>
      <c r="AC110" s="93">
        <v>0</v>
      </c>
      <c r="AD110" s="93">
        <v>0</v>
      </c>
      <c r="AE110" s="93">
        <v>0</v>
      </c>
      <c r="AF110" s="93">
        <v>0</v>
      </c>
      <c r="AG110" s="93">
        <v>0</v>
      </c>
      <c r="AH110" s="93">
        <v>0</v>
      </c>
      <c r="AI110" s="93">
        <v>0</v>
      </c>
      <c r="AJ110" s="93">
        <v>0</v>
      </c>
      <c r="AK110" s="93">
        <v>0</v>
      </c>
      <c r="AL110" s="93">
        <v>0</v>
      </c>
      <c r="AM110" s="93">
        <v>0</v>
      </c>
      <c r="AN110" s="93">
        <v>0</v>
      </c>
      <c r="AO110" s="93">
        <v>0</v>
      </c>
      <c r="AP110" s="93">
        <v>0</v>
      </c>
      <c r="AQ110" s="93">
        <v>0</v>
      </c>
      <c r="AR110" s="93">
        <v>0</v>
      </c>
      <c r="AS110" s="93">
        <v>0</v>
      </c>
      <c r="AT110" s="93">
        <v>0</v>
      </c>
      <c r="AU110" s="93">
        <v>0</v>
      </c>
      <c r="AV110" s="93">
        <v>0</v>
      </c>
      <c r="AW110" s="93">
        <v>0</v>
      </c>
      <c r="AX110" s="93">
        <v>0</v>
      </c>
      <c r="AY110" s="93">
        <v>0</v>
      </c>
      <c r="AZ110" s="93">
        <v>0</v>
      </c>
      <c r="BA110" s="93">
        <v>0</v>
      </c>
      <c r="BB110" s="93">
        <v>0</v>
      </c>
      <c r="BC110" s="93">
        <v>0</v>
      </c>
      <c r="BD110" s="93">
        <v>0</v>
      </c>
      <c r="BE110" s="93">
        <v>0</v>
      </c>
      <c r="BF110" s="93">
        <v>0</v>
      </c>
      <c r="BG110" s="93">
        <v>0</v>
      </c>
      <c r="BH110" s="93">
        <v>0</v>
      </c>
      <c r="BI110" s="93">
        <v>0</v>
      </c>
      <c r="BJ110" s="93">
        <v>0</v>
      </c>
      <c r="BK110" s="93">
        <v>0</v>
      </c>
      <c r="BL110" s="93">
        <v>0</v>
      </c>
      <c r="BM110" s="93">
        <v>0</v>
      </c>
      <c r="BN110" s="93">
        <v>0</v>
      </c>
      <c r="BO110" s="93">
        <v>0</v>
      </c>
      <c r="BP110" s="93">
        <v>0</v>
      </c>
      <c r="BQ110" s="93">
        <v>0</v>
      </c>
      <c r="BR110" s="93">
        <v>0</v>
      </c>
      <c r="BS110" s="93">
        <v>0</v>
      </c>
      <c r="BT110" s="93">
        <v>0</v>
      </c>
      <c r="BU110" s="93">
        <v>0</v>
      </c>
      <c r="BV110" s="93">
        <v>0</v>
      </c>
      <c r="BW110" s="93">
        <v>0</v>
      </c>
      <c r="BX110" s="93">
        <v>0</v>
      </c>
      <c r="BY110" s="93">
        <v>0</v>
      </c>
      <c r="BZ110" s="93">
        <v>0</v>
      </c>
      <c r="CA110" s="93">
        <v>0</v>
      </c>
      <c r="CB110" s="93">
        <v>0</v>
      </c>
      <c r="CC110" s="93">
        <v>0</v>
      </c>
      <c r="CD110" s="93">
        <v>0</v>
      </c>
      <c r="CE110" s="93">
        <v>0</v>
      </c>
      <c r="CF110" s="93">
        <v>0</v>
      </c>
      <c r="CG110" s="93">
        <v>0</v>
      </c>
      <c r="CH110" s="93">
        <v>0</v>
      </c>
      <c r="CJ110" s="94">
        <v>0</v>
      </c>
    </row>
    <row r="111" spans="1:88" x14ac:dyDescent="0.25">
      <c r="A111">
        <v>103</v>
      </c>
      <c r="B111" s="96"/>
      <c r="C111" s="97" t="s">
        <v>5338</v>
      </c>
      <c r="D111" s="97" t="s">
        <v>13</v>
      </c>
      <c r="E111" s="97" t="s">
        <v>13</v>
      </c>
      <c r="F111" s="97" t="s">
        <v>5568</v>
      </c>
      <c r="G111" s="96" t="s">
        <v>5560</v>
      </c>
      <c r="H111" s="96" t="s">
        <v>5567</v>
      </c>
      <c r="I111" s="96" t="s">
        <v>5340</v>
      </c>
      <c r="J111" s="96" t="s">
        <v>5340</v>
      </c>
      <c r="K111" s="96" t="s">
        <v>5341</v>
      </c>
      <c r="L111" s="96" t="s">
        <v>5341</v>
      </c>
      <c r="M111" s="96" t="s">
        <v>5342</v>
      </c>
      <c r="N111" s="92">
        <v>2359897.2556661405</v>
      </c>
      <c r="O111" s="93">
        <v>220709.54998482039</v>
      </c>
      <c r="P111" s="93">
        <v>325603.30803890713</v>
      </c>
      <c r="Q111" s="93">
        <v>435005.68253642839</v>
      </c>
      <c r="R111" s="93">
        <v>381005.00088670192</v>
      </c>
      <c r="S111" s="93">
        <v>486763.73733796243</v>
      </c>
      <c r="T111" s="93">
        <v>510809.97688132024</v>
      </c>
      <c r="U111" s="93">
        <v>0</v>
      </c>
      <c r="V111" s="93">
        <v>0</v>
      </c>
      <c r="W111" s="93">
        <v>0</v>
      </c>
      <c r="X111" s="93">
        <v>0</v>
      </c>
      <c r="Y111" s="93">
        <v>0</v>
      </c>
      <c r="Z111" s="93">
        <v>0</v>
      </c>
      <c r="AA111" s="93">
        <v>0</v>
      </c>
      <c r="AB111" s="93">
        <v>0</v>
      </c>
      <c r="AC111" s="93">
        <v>0</v>
      </c>
      <c r="AD111" s="93">
        <v>0</v>
      </c>
      <c r="AE111" s="93">
        <v>0</v>
      </c>
      <c r="AF111" s="93">
        <v>0</v>
      </c>
      <c r="AG111" s="93">
        <v>0</v>
      </c>
      <c r="AH111" s="93">
        <v>0</v>
      </c>
      <c r="AI111" s="93">
        <v>0</v>
      </c>
      <c r="AJ111" s="93">
        <v>0</v>
      </c>
      <c r="AK111" s="93">
        <v>0</v>
      </c>
      <c r="AL111" s="93">
        <v>0</v>
      </c>
      <c r="AM111" s="93">
        <v>0</v>
      </c>
      <c r="AN111" s="93">
        <v>0</v>
      </c>
      <c r="AO111" s="93">
        <v>0</v>
      </c>
      <c r="AP111" s="93">
        <v>0</v>
      </c>
      <c r="AQ111" s="93">
        <v>0</v>
      </c>
      <c r="AR111" s="93">
        <v>0</v>
      </c>
      <c r="AS111" s="93">
        <v>0</v>
      </c>
      <c r="AT111" s="93">
        <v>0</v>
      </c>
      <c r="AU111" s="93">
        <v>0</v>
      </c>
      <c r="AV111" s="93">
        <v>0</v>
      </c>
      <c r="AW111" s="93">
        <v>0</v>
      </c>
      <c r="AX111" s="93">
        <v>0</v>
      </c>
      <c r="AY111" s="93">
        <v>0</v>
      </c>
      <c r="AZ111" s="93">
        <v>0</v>
      </c>
      <c r="BA111" s="93">
        <v>0</v>
      </c>
      <c r="BB111" s="93">
        <v>0</v>
      </c>
      <c r="BC111" s="93">
        <v>0</v>
      </c>
      <c r="BD111" s="93">
        <v>0</v>
      </c>
      <c r="BE111" s="93">
        <v>0</v>
      </c>
      <c r="BF111" s="93">
        <v>0</v>
      </c>
      <c r="BG111" s="93">
        <v>0</v>
      </c>
      <c r="BH111" s="93">
        <v>0</v>
      </c>
      <c r="BI111" s="93">
        <v>0</v>
      </c>
      <c r="BJ111" s="93">
        <v>0</v>
      </c>
      <c r="BK111" s="93">
        <v>0</v>
      </c>
      <c r="BL111" s="93">
        <v>0</v>
      </c>
      <c r="BM111" s="93">
        <v>0</v>
      </c>
      <c r="BN111" s="93">
        <v>0</v>
      </c>
      <c r="BO111" s="93">
        <v>0</v>
      </c>
      <c r="BP111" s="93">
        <v>0</v>
      </c>
      <c r="BQ111" s="93">
        <v>0</v>
      </c>
      <c r="BR111" s="93">
        <v>0</v>
      </c>
      <c r="BS111" s="93">
        <v>0</v>
      </c>
      <c r="BT111" s="93">
        <v>0</v>
      </c>
      <c r="BU111" s="93">
        <v>0</v>
      </c>
      <c r="BV111" s="93">
        <v>0</v>
      </c>
      <c r="BW111" s="93">
        <v>0</v>
      </c>
      <c r="BX111" s="93">
        <v>0</v>
      </c>
      <c r="BY111" s="93">
        <v>0</v>
      </c>
      <c r="BZ111" s="93">
        <v>0</v>
      </c>
      <c r="CA111" s="93">
        <v>0</v>
      </c>
      <c r="CB111" s="93">
        <v>0</v>
      </c>
      <c r="CC111" s="93">
        <v>0</v>
      </c>
      <c r="CD111" s="93">
        <v>0</v>
      </c>
      <c r="CE111" s="93">
        <v>0</v>
      </c>
      <c r="CF111" s="93">
        <v>0</v>
      </c>
      <c r="CG111" s="93">
        <v>0</v>
      </c>
      <c r="CH111" s="93">
        <v>0</v>
      </c>
      <c r="CJ111" s="94">
        <v>0</v>
      </c>
    </row>
    <row r="112" spans="1:88" x14ac:dyDescent="0.25">
      <c r="A112">
        <v>104</v>
      </c>
      <c r="B112" s="96"/>
      <c r="C112" s="97" t="s">
        <v>5338</v>
      </c>
      <c r="D112" s="97" t="s">
        <v>16</v>
      </c>
      <c r="E112" s="97" t="s">
        <v>16</v>
      </c>
      <c r="F112" s="97" t="s">
        <v>5569</v>
      </c>
      <c r="G112" s="96" t="s">
        <v>5560</v>
      </c>
      <c r="H112" s="96" t="s">
        <v>5567</v>
      </c>
      <c r="I112" s="96" t="s">
        <v>5340</v>
      </c>
      <c r="J112" s="96" t="s">
        <v>5340</v>
      </c>
      <c r="K112" s="96" t="s">
        <v>5341</v>
      </c>
      <c r="L112" s="96" t="s">
        <v>5341</v>
      </c>
      <c r="M112" s="96" t="s">
        <v>5342</v>
      </c>
      <c r="N112" s="92">
        <v>568064.10911281151</v>
      </c>
      <c r="O112" s="93">
        <v>53128.234114338986</v>
      </c>
      <c r="P112" s="93">
        <v>78377.799144096818</v>
      </c>
      <c r="Q112" s="93">
        <v>104712.65853449787</v>
      </c>
      <c r="R112" s="93">
        <v>91713.851472375216</v>
      </c>
      <c r="S112" s="93">
        <v>117171.63030526041</v>
      </c>
      <c r="T112" s="93">
        <v>122959.93554224221</v>
      </c>
      <c r="U112" s="93">
        <v>0</v>
      </c>
      <c r="V112" s="93">
        <v>0</v>
      </c>
      <c r="W112" s="93">
        <v>0</v>
      </c>
      <c r="X112" s="93">
        <v>0</v>
      </c>
      <c r="Y112" s="93">
        <v>0</v>
      </c>
      <c r="Z112" s="93">
        <v>0</v>
      </c>
      <c r="AA112" s="93">
        <v>0</v>
      </c>
      <c r="AB112" s="93">
        <v>0</v>
      </c>
      <c r="AC112" s="93">
        <v>0</v>
      </c>
      <c r="AD112" s="93">
        <v>0</v>
      </c>
      <c r="AE112" s="93">
        <v>0</v>
      </c>
      <c r="AF112" s="93">
        <v>0</v>
      </c>
      <c r="AG112" s="93">
        <v>0</v>
      </c>
      <c r="AH112" s="93">
        <v>0</v>
      </c>
      <c r="AI112" s="93">
        <v>0</v>
      </c>
      <c r="AJ112" s="93">
        <v>0</v>
      </c>
      <c r="AK112" s="93">
        <v>0</v>
      </c>
      <c r="AL112" s="93">
        <v>0</v>
      </c>
      <c r="AM112" s="93">
        <v>0</v>
      </c>
      <c r="AN112" s="93">
        <v>0</v>
      </c>
      <c r="AO112" s="93">
        <v>0</v>
      </c>
      <c r="AP112" s="93">
        <v>0</v>
      </c>
      <c r="AQ112" s="93">
        <v>0</v>
      </c>
      <c r="AR112" s="93">
        <v>0</v>
      </c>
      <c r="AS112" s="93">
        <v>0</v>
      </c>
      <c r="AT112" s="93">
        <v>0</v>
      </c>
      <c r="AU112" s="93">
        <v>0</v>
      </c>
      <c r="AV112" s="93">
        <v>0</v>
      </c>
      <c r="AW112" s="93">
        <v>0</v>
      </c>
      <c r="AX112" s="93">
        <v>0</v>
      </c>
      <c r="AY112" s="93">
        <v>0</v>
      </c>
      <c r="AZ112" s="93">
        <v>0</v>
      </c>
      <c r="BA112" s="93">
        <v>0</v>
      </c>
      <c r="BB112" s="93">
        <v>0</v>
      </c>
      <c r="BC112" s="93">
        <v>0</v>
      </c>
      <c r="BD112" s="93">
        <v>0</v>
      </c>
      <c r="BE112" s="93">
        <v>0</v>
      </c>
      <c r="BF112" s="93">
        <v>0</v>
      </c>
      <c r="BG112" s="93">
        <v>0</v>
      </c>
      <c r="BH112" s="93">
        <v>0</v>
      </c>
      <c r="BI112" s="93">
        <v>0</v>
      </c>
      <c r="BJ112" s="93">
        <v>0</v>
      </c>
      <c r="BK112" s="93">
        <v>0</v>
      </c>
      <c r="BL112" s="93">
        <v>0</v>
      </c>
      <c r="BM112" s="93">
        <v>0</v>
      </c>
      <c r="BN112" s="93">
        <v>0</v>
      </c>
      <c r="BO112" s="93">
        <v>0</v>
      </c>
      <c r="BP112" s="93">
        <v>0</v>
      </c>
      <c r="BQ112" s="93">
        <v>0</v>
      </c>
      <c r="BR112" s="93">
        <v>0</v>
      </c>
      <c r="BS112" s="93">
        <v>0</v>
      </c>
      <c r="BT112" s="93">
        <v>0</v>
      </c>
      <c r="BU112" s="93">
        <v>0</v>
      </c>
      <c r="BV112" s="93">
        <v>0</v>
      </c>
      <c r="BW112" s="93">
        <v>0</v>
      </c>
      <c r="BX112" s="93">
        <v>0</v>
      </c>
      <c r="BY112" s="93">
        <v>0</v>
      </c>
      <c r="BZ112" s="93">
        <v>0</v>
      </c>
      <c r="CA112" s="93">
        <v>0</v>
      </c>
      <c r="CB112" s="93">
        <v>0</v>
      </c>
      <c r="CC112" s="93">
        <v>0</v>
      </c>
      <c r="CD112" s="93">
        <v>0</v>
      </c>
      <c r="CE112" s="93">
        <v>0</v>
      </c>
      <c r="CF112" s="93">
        <v>0</v>
      </c>
      <c r="CG112" s="93">
        <v>0</v>
      </c>
      <c r="CH112" s="93">
        <v>0</v>
      </c>
      <c r="CJ112" s="94">
        <v>0</v>
      </c>
    </row>
    <row r="113" spans="1:88" x14ac:dyDescent="0.25">
      <c r="A113">
        <v>105</v>
      </c>
      <c r="B113" s="96"/>
      <c r="C113" s="97" t="s">
        <v>5338</v>
      </c>
      <c r="D113" s="97" t="s">
        <v>14</v>
      </c>
      <c r="E113" s="97" t="s">
        <v>14</v>
      </c>
      <c r="F113" s="97" t="s">
        <v>5570</v>
      </c>
      <c r="G113" s="96" t="s">
        <v>5560</v>
      </c>
      <c r="H113" s="96" t="s">
        <v>5567</v>
      </c>
      <c r="I113" s="96" t="s">
        <v>5340</v>
      </c>
      <c r="J113" s="96" t="s">
        <v>5340</v>
      </c>
      <c r="K113" s="96" t="s">
        <v>5341</v>
      </c>
      <c r="L113" s="96" t="s">
        <v>5341</v>
      </c>
      <c r="M113" s="96" t="s">
        <v>5342</v>
      </c>
      <c r="N113" s="92">
        <v>1821415.3733863023</v>
      </c>
      <c r="O113" s="93">
        <v>170347.99563002615</v>
      </c>
      <c r="P113" s="93">
        <v>251307.07257002802</v>
      </c>
      <c r="Q113" s="93">
        <v>335745.98884755169</v>
      </c>
      <c r="R113" s="93">
        <v>294067.19478395692</v>
      </c>
      <c r="S113" s="93">
        <v>375693.87915749382</v>
      </c>
      <c r="T113" s="93">
        <v>394253.24239724578</v>
      </c>
      <c r="U113" s="93">
        <v>0</v>
      </c>
      <c r="V113" s="93">
        <v>0</v>
      </c>
      <c r="W113" s="93">
        <v>0</v>
      </c>
      <c r="X113" s="93">
        <v>0</v>
      </c>
      <c r="Y113" s="93">
        <v>0</v>
      </c>
      <c r="Z113" s="93">
        <v>0</v>
      </c>
      <c r="AA113" s="93">
        <v>0</v>
      </c>
      <c r="AB113" s="93">
        <v>0</v>
      </c>
      <c r="AC113" s="93">
        <v>0</v>
      </c>
      <c r="AD113" s="93">
        <v>0</v>
      </c>
      <c r="AE113" s="93">
        <v>0</v>
      </c>
      <c r="AF113" s="93">
        <v>0</v>
      </c>
      <c r="AG113" s="93">
        <v>0</v>
      </c>
      <c r="AH113" s="93">
        <v>0</v>
      </c>
      <c r="AI113" s="93">
        <v>0</v>
      </c>
      <c r="AJ113" s="93">
        <v>0</v>
      </c>
      <c r="AK113" s="93">
        <v>0</v>
      </c>
      <c r="AL113" s="93">
        <v>0</v>
      </c>
      <c r="AM113" s="93">
        <v>0</v>
      </c>
      <c r="AN113" s="93">
        <v>0</v>
      </c>
      <c r="AO113" s="93">
        <v>0</v>
      </c>
      <c r="AP113" s="93">
        <v>0</v>
      </c>
      <c r="AQ113" s="93">
        <v>0</v>
      </c>
      <c r="AR113" s="93">
        <v>0</v>
      </c>
      <c r="AS113" s="93">
        <v>0</v>
      </c>
      <c r="AT113" s="93">
        <v>0</v>
      </c>
      <c r="AU113" s="93">
        <v>0</v>
      </c>
      <c r="AV113" s="93">
        <v>0</v>
      </c>
      <c r="AW113" s="93">
        <v>0</v>
      </c>
      <c r="AX113" s="93">
        <v>0</v>
      </c>
      <c r="AY113" s="93">
        <v>0</v>
      </c>
      <c r="AZ113" s="93">
        <v>0</v>
      </c>
      <c r="BA113" s="93">
        <v>0</v>
      </c>
      <c r="BB113" s="93">
        <v>0</v>
      </c>
      <c r="BC113" s="93">
        <v>0</v>
      </c>
      <c r="BD113" s="93">
        <v>0</v>
      </c>
      <c r="BE113" s="93">
        <v>0</v>
      </c>
      <c r="BF113" s="93">
        <v>0</v>
      </c>
      <c r="BG113" s="93">
        <v>0</v>
      </c>
      <c r="BH113" s="93">
        <v>0</v>
      </c>
      <c r="BI113" s="93">
        <v>0</v>
      </c>
      <c r="BJ113" s="93">
        <v>0</v>
      </c>
      <c r="BK113" s="93">
        <v>0</v>
      </c>
      <c r="BL113" s="93">
        <v>0</v>
      </c>
      <c r="BM113" s="93">
        <v>0</v>
      </c>
      <c r="BN113" s="93">
        <v>0</v>
      </c>
      <c r="BO113" s="93">
        <v>0</v>
      </c>
      <c r="BP113" s="93">
        <v>0</v>
      </c>
      <c r="BQ113" s="93">
        <v>0</v>
      </c>
      <c r="BR113" s="93">
        <v>0</v>
      </c>
      <c r="BS113" s="93">
        <v>0</v>
      </c>
      <c r="BT113" s="93">
        <v>0</v>
      </c>
      <c r="BU113" s="93">
        <v>0</v>
      </c>
      <c r="BV113" s="93">
        <v>0</v>
      </c>
      <c r="BW113" s="93">
        <v>0</v>
      </c>
      <c r="BX113" s="93">
        <v>0</v>
      </c>
      <c r="BY113" s="93">
        <v>0</v>
      </c>
      <c r="BZ113" s="93">
        <v>0</v>
      </c>
      <c r="CA113" s="93">
        <v>0</v>
      </c>
      <c r="CB113" s="93">
        <v>0</v>
      </c>
      <c r="CC113" s="93">
        <v>0</v>
      </c>
      <c r="CD113" s="93">
        <v>0</v>
      </c>
      <c r="CE113" s="93">
        <v>0</v>
      </c>
      <c r="CF113" s="93">
        <v>0</v>
      </c>
      <c r="CG113" s="93">
        <v>0</v>
      </c>
      <c r="CH113" s="93">
        <v>0</v>
      </c>
      <c r="CJ113" s="94">
        <v>0</v>
      </c>
    </row>
    <row r="114" spans="1:88" x14ac:dyDescent="0.25">
      <c r="A114">
        <v>106</v>
      </c>
      <c r="B114" s="96"/>
      <c r="C114" s="97" t="s">
        <v>5338</v>
      </c>
      <c r="D114" s="97" t="s">
        <v>15</v>
      </c>
      <c r="E114" s="97" t="s">
        <v>15</v>
      </c>
      <c r="F114" s="97" t="s">
        <v>5571</v>
      </c>
      <c r="G114" s="96" t="s">
        <v>5560</v>
      </c>
      <c r="H114" s="96" t="s">
        <v>5567</v>
      </c>
      <c r="I114" s="96" t="s">
        <v>5340</v>
      </c>
      <c r="J114" s="96" t="s">
        <v>5340</v>
      </c>
      <c r="K114" s="96" t="s">
        <v>5341</v>
      </c>
      <c r="L114" s="96" t="s">
        <v>5341</v>
      </c>
      <c r="M114" s="96" t="s">
        <v>5342</v>
      </c>
      <c r="N114" s="92">
        <v>423081.73250498797</v>
      </c>
      <c r="O114" s="93">
        <v>39568.747564654404</v>
      </c>
      <c r="P114" s="93">
        <v>58374.071728631563</v>
      </c>
      <c r="Q114" s="93">
        <v>77987.699411547495</v>
      </c>
      <c r="R114" s="93">
        <v>68306.472021684953</v>
      </c>
      <c r="S114" s="93">
        <v>87266.869275381221</v>
      </c>
      <c r="T114" s="93">
        <v>91577.872503088292</v>
      </c>
      <c r="U114" s="93">
        <v>0</v>
      </c>
      <c r="V114" s="93">
        <v>0</v>
      </c>
      <c r="W114" s="93">
        <v>0</v>
      </c>
      <c r="X114" s="93">
        <v>0</v>
      </c>
      <c r="Y114" s="93">
        <v>0</v>
      </c>
      <c r="Z114" s="93">
        <v>0</v>
      </c>
      <c r="AA114" s="93">
        <v>0</v>
      </c>
      <c r="AB114" s="93">
        <v>0</v>
      </c>
      <c r="AC114" s="93">
        <v>0</v>
      </c>
      <c r="AD114" s="93">
        <v>0</v>
      </c>
      <c r="AE114" s="93">
        <v>0</v>
      </c>
      <c r="AF114" s="93">
        <v>0</v>
      </c>
      <c r="AG114" s="93">
        <v>0</v>
      </c>
      <c r="AH114" s="93">
        <v>0</v>
      </c>
      <c r="AI114" s="93">
        <v>0</v>
      </c>
      <c r="AJ114" s="93">
        <v>0</v>
      </c>
      <c r="AK114" s="93">
        <v>0</v>
      </c>
      <c r="AL114" s="93">
        <v>0</v>
      </c>
      <c r="AM114" s="93">
        <v>0</v>
      </c>
      <c r="AN114" s="93">
        <v>0</v>
      </c>
      <c r="AO114" s="93">
        <v>0</v>
      </c>
      <c r="AP114" s="93">
        <v>0</v>
      </c>
      <c r="AQ114" s="93">
        <v>0</v>
      </c>
      <c r="AR114" s="93">
        <v>0</v>
      </c>
      <c r="AS114" s="93">
        <v>0</v>
      </c>
      <c r="AT114" s="93">
        <v>0</v>
      </c>
      <c r="AU114" s="93">
        <v>0</v>
      </c>
      <c r="AV114" s="93">
        <v>0</v>
      </c>
      <c r="AW114" s="93">
        <v>0</v>
      </c>
      <c r="AX114" s="93">
        <v>0</v>
      </c>
      <c r="AY114" s="93">
        <v>0</v>
      </c>
      <c r="AZ114" s="93">
        <v>0</v>
      </c>
      <c r="BA114" s="93">
        <v>0</v>
      </c>
      <c r="BB114" s="93">
        <v>0</v>
      </c>
      <c r="BC114" s="93">
        <v>0</v>
      </c>
      <c r="BD114" s="93">
        <v>0</v>
      </c>
      <c r="BE114" s="93">
        <v>0</v>
      </c>
      <c r="BF114" s="93">
        <v>0</v>
      </c>
      <c r="BG114" s="93">
        <v>0</v>
      </c>
      <c r="BH114" s="93">
        <v>0</v>
      </c>
      <c r="BI114" s="93">
        <v>0</v>
      </c>
      <c r="BJ114" s="93">
        <v>0</v>
      </c>
      <c r="BK114" s="93">
        <v>0</v>
      </c>
      <c r="BL114" s="93">
        <v>0</v>
      </c>
      <c r="BM114" s="93">
        <v>0</v>
      </c>
      <c r="BN114" s="93">
        <v>0</v>
      </c>
      <c r="BO114" s="93">
        <v>0</v>
      </c>
      <c r="BP114" s="93">
        <v>0</v>
      </c>
      <c r="BQ114" s="93">
        <v>0</v>
      </c>
      <c r="BR114" s="93">
        <v>0</v>
      </c>
      <c r="BS114" s="93">
        <v>0</v>
      </c>
      <c r="BT114" s="93">
        <v>0</v>
      </c>
      <c r="BU114" s="93">
        <v>0</v>
      </c>
      <c r="BV114" s="93">
        <v>0</v>
      </c>
      <c r="BW114" s="93">
        <v>0</v>
      </c>
      <c r="BX114" s="93">
        <v>0</v>
      </c>
      <c r="BY114" s="93">
        <v>0</v>
      </c>
      <c r="BZ114" s="93">
        <v>0</v>
      </c>
      <c r="CA114" s="93">
        <v>0</v>
      </c>
      <c r="CB114" s="93">
        <v>0</v>
      </c>
      <c r="CC114" s="93">
        <v>0</v>
      </c>
      <c r="CD114" s="93">
        <v>0</v>
      </c>
      <c r="CE114" s="93">
        <v>0</v>
      </c>
      <c r="CF114" s="93">
        <v>0</v>
      </c>
      <c r="CG114" s="93">
        <v>0</v>
      </c>
      <c r="CH114" s="93">
        <v>0</v>
      </c>
      <c r="CJ114" s="94">
        <v>0</v>
      </c>
    </row>
    <row r="115" spans="1:88" x14ac:dyDescent="0.25">
      <c r="A115">
        <v>107</v>
      </c>
      <c r="B115" s="96"/>
      <c r="C115" s="97" t="s">
        <v>5338</v>
      </c>
      <c r="D115" s="97" t="s">
        <v>12</v>
      </c>
      <c r="E115" s="97" t="s">
        <v>12</v>
      </c>
      <c r="F115" s="97" t="s">
        <v>5572</v>
      </c>
      <c r="G115" s="96" t="s">
        <v>5560</v>
      </c>
      <c r="H115" s="96" t="s">
        <v>5573</v>
      </c>
      <c r="I115" s="96" t="s">
        <v>5340</v>
      </c>
      <c r="J115" s="96" t="s">
        <v>5340</v>
      </c>
      <c r="K115" s="96" t="s">
        <v>5341</v>
      </c>
      <c r="L115" s="96" t="s">
        <v>5341</v>
      </c>
      <c r="M115" s="96" t="s">
        <v>5342</v>
      </c>
      <c r="N115" s="92">
        <v>14125210.575665098</v>
      </c>
      <c r="O115" s="93">
        <v>0</v>
      </c>
      <c r="P115" s="93">
        <v>0</v>
      </c>
      <c r="Q115" s="93">
        <v>0</v>
      </c>
      <c r="R115" s="93">
        <v>0</v>
      </c>
      <c r="S115" s="93">
        <v>0</v>
      </c>
      <c r="T115" s="93">
        <v>0</v>
      </c>
      <c r="U115" s="93">
        <v>1270782.6988619643</v>
      </c>
      <c r="V115" s="93">
        <v>1341997.7398007538</v>
      </c>
      <c r="W115" s="93">
        <v>1331947.5523666949</v>
      </c>
      <c r="X115" s="93">
        <v>1315464.4117326988</v>
      </c>
      <c r="Y115" s="93">
        <v>1342667.1853295485</v>
      </c>
      <c r="Z115" s="93">
        <v>1345065.1331805836</v>
      </c>
      <c r="AA115" s="93">
        <v>577113.87602494517</v>
      </c>
      <c r="AB115" s="93">
        <v>850153.45337304776</v>
      </c>
      <c r="AC115" s="93">
        <v>1137324.4725251538</v>
      </c>
      <c r="AD115" s="93">
        <v>996187.38453779707</v>
      </c>
      <c r="AE115" s="93">
        <v>1274803.5440201196</v>
      </c>
      <c r="AF115" s="93">
        <v>1341703.1239117894</v>
      </c>
      <c r="AG115" s="93">
        <v>0</v>
      </c>
      <c r="AH115" s="93">
        <v>0</v>
      </c>
      <c r="AI115" s="93">
        <v>0</v>
      </c>
      <c r="AJ115" s="93">
        <v>0</v>
      </c>
      <c r="AK115" s="93">
        <v>0</v>
      </c>
      <c r="AL115" s="93">
        <v>0</v>
      </c>
      <c r="AM115" s="93">
        <v>0</v>
      </c>
      <c r="AN115" s="93">
        <v>0</v>
      </c>
      <c r="AO115" s="93">
        <v>0</v>
      </c>
      <c r="AP115" s="93">
        <v>0</v>
      </c>
      <c r="AQ115" s="93">
        <v>0</v>
      </c>
      <c r="AR115" s="93">
        <v>0</v>
      </c>
      <c r="AS115" s="93">
        <v>0</v>
      </c>
      <c r="AT115" s="93">
        <v>0</v>
      </c>
      <c r="AU115" s="93">
        <v>0</v>
      </c>
      <c r="AV115" s="93">
        <v>0</v>
      </c>
      <c r="AW115" s="93">
        <v>0</v>
      </c>
      <c r="AX115" s="93">
        <v>0</v>
      </c>
      <c r="AY115" s="93">
        <v>0</v>
      </c>
      <c r="AZ115" s="93">
        <v>0</v>
      </c>
      <c r="BA115" s="93">
        <v>0</v>
      </c>
      <c r="BB115" s="93">
        <v>0</v>
      </c>
      <c r="BC115" s="93">
        <v>0</v>
      </c>
      <c r="BD115" s="93">
        <v>0</v>
      </c>
      <c r="BE115" s="93">
        <v>0</v>
      </c>
      <c r="BF115" s="93">
        <v>0</v>
      </c>
      <c r="BG115" s="93">
        <v>0</v>
      </c>
      <c r="BH115" s="93">
        <v>0</v>
      </c>
      <c r="BI115" s="93">
        <v>0</v>
      </c>
      <c r="BJ115" s="93">
        <v>0</v>
      </c>
      <c r="BK115" s="93">
        <v>0</v>
      </c>
      <c r="BL115" s="93">
        <v>0</v>
      </c>
      <c r="BM115" s="93">
        <v>0</v>
      </c>
      <c r="BN115" s="93">
        <v>0</v>
      </c>
      <c r="BO115" s="93">
        <v>0</v>
      </c>
      <c r="BP115" s="93">
        <v>0</v>
      </c>
      <c r="BQ115" s="93">
        <v>0</v>
      </c>
      <c r="BR115" s="93">
        <v>0</v>
      </c>
      <c r="BS115" s="93">
        <v>0</v>
      </c>
      <c r="BT115" s="93">
        <v>0</v>
      </c>
      <c r="BU115" s="93">
        <v>0</v>
      </c>
      <c r="BV115" s="93">
        <v>0</v>
      </c>
      <c r="BW115" s="93">
        <v>0</v>
      </c>
      <c r="BX115" s="93">
        <v>0</v>
      </c>
      <c r="BY115" s="93">
        <v>0</v>
      </c>
      <c r="BZ115" s="93">
        <v>0</v>
      </c>
      <c r="CA115" s="93">
        <v>0</v>
      </c>
      <c r="CB115" s="93">
        <v>0</v>
      </c>
      <c r="CC115" s="93">
        <v>0</v>
      </c>
      <c r="CD115" s="93">
        <v>0</v>
      </c>
      <c r="CE115" s="93">
        <v>0</v>
      </c>
      <c r="CF115" s="93">
        <v>0</v>
      </c>
      <c r="CG115" s="93">
        <v>0</v>
      </c>
      <c r="CH115" s="93">
        <v>0</v>
      </c>
      <c r="CJ115" s="94">
        <v>6177285.8543928526</v>
      </c>
    </row>
    <row r="116" spans="1:88" x14ac:dyDescent="0.25">
      <c r="A116">
        <v>108</v>
      </c>
      <c r="B116" s="96"/>
      <c r="C116" s="97" t="s">
        <v>5338</v>
      </c>
      <c r="D116" s="97" t="s">
        <v>13</v>
      </c>
      <c r="E116" s="97" t="s">
        <v>13</v>
      </c>
      <c r="F116" s="97" t="s">
        <v>5574</v>
      </c>
      <c r="G116" s="96" t="s">
        <v>5560</v>
      </c>
      <c r="H116" s="96" t="s">
        <v>5573</v>
      </c>
      <c r="I116" s="96" t="s">
        <v>5340</v>
      </c>
      <c r="J116" s="96" t="s">
        <v>5340</v>
      </c>
      <c r="K116" s="96" t="s">
        <v>5341</v>
      </c>
      <c r="L116" s="96" t="s">
        <v>5341</v>
      </c>
      <c r="M116" s="96" t="s">
        <v>5342</v>
      </c>
      <c r="N116" s="92">
        <v>1696070.6703371804</v>
      </c>
      <c r="O116" s="93">
        <v>0</v>
      </c>
      <c r="P116" s="93">
        <v>0</v>
      </c>
      <c r="Q116" s="93">
        <v>0</v>
      </c>
      <c r="R116" s="93">
        <v>0</v>
      </c>
      <c r="S116" s="93">
        <v>0</v>
      </c>
      <c r="T116" s="93">
        <v>0</v>
      </c>
      <c r="U116" s="93">
        <v>152408.53053329498</v>
      </c>
      <c r="V116" s="93">
        <v>160949.54997829572</v>
      </c>
      <c r="W116" s="93">
        <v>159744.20283296422</v>
      </c>
      <c r="X116" s="93">
        <v>157767.33358155697</v>
      </c>
      <c r="Y116" s="93">
        <v>161029.83845673173</v>
      </c>
      <c r="Z116" s="93">
        <v>161317.43106292596</v>
      </c>
      <c r="AA116" s="93">
        <v>69401.228411098811</v>
      </c>
      <c r="AB116" s="93">
        <v>102235.79167498142</v>
      </c>
      <c r="AC116" s="93">
        <v>136769.7412491932</v>
      </c>
      <c r="AD116" s="93">
        <v>119797.20309406435</v>
      </c>
      <c r="AE116" s="93">
        <v>153302.38210039976</v>
      </c>
      <c r="AF116" s="93">
        <v>161347.43736167331</v>
      </c>
      <c r="AG116" s="93">
        <v>0</v>
      </c>
      <c r="AH116" s="93">
        <v>0</v>
      </c>
      <c r="AI116" s="93">
        <v>0</v>
      </c>
      <c r="AJ116" s="93">
        <v>0</v>
      </c>
      <c r="AK116" s="93">
        <v>0</v>
      </c>
      <c r="AL116" s="93">
        <v>0</v>
      </c>
      <c r="AM116" s="93">
        <v>0</v>
      </c>
      <c r="AN116" s="93">
        <v>0</v>
      </c>
      <c r="AO116" s="93">
        <v>0</v>
      </c>
      <c r="AP116" s="93">
        <v>0</v>
      </c>
      <c r="AQ116" s="93">
        <v>0</v>
      </c>
      <c r="AR116" s="93">
        <v>0</v>
      </c>
      <c r="AS116" s="93">
        <v>0</v>
      </c>
      <c r="AT116" s="93">
        <v>0</v>
      </c>
      <c r="AU116" s="93">
        <v>0</v>
      </c>
      <c r="AV116" s="93">
        <v>0</v>
      </c>
      <c r="AW116" s="93">
        <v>0</v>
      </c>
      <c r="AX116" s="93">
        <v>0</v>
      </c>
      <c r="AY116" s="93">
        <v>0</v>
      </c>
      <c r="AZ116" s="93">
        <v>0</v>
      </c>
      <c r="BA116" s="93">
        <v>0</v>
      </c>
      <c r="BB116" s="93">
        <v>0</v>
      </c>
      <c r="BC116" s="93">
        <v>0</v>
      </c>
      <c r="BD116" s="93">
        <v>0</v>
      </c>
      <c r="BE116" s="93">
        <v>0</v>
      </c>
      <c r="BF116" s="93">
        <v>0</v>
      </c>
      <c r="BG116" s="93">
        <v>0</v>
      </c>
      <c r="BH116" s="93">
        <v>0</v>
      </c>
      <c r="BI116" s="93">
        <v>0</v>
      </c>
      <c r="BJ116" s="93">
        <v>0</v>
      </c>
      <c r="BK116" s="93">
        <v>0</v>
      </c>
      <c r="BL116" s="93">
        <v>0</v>
      </c>
      <c r="BM116" s="93">
        <v>0</v>
      </c>
      <c r="BN116" s="93">
        <v>0</v>
      </c>
      <c r="BO116" s="93">
        <v>0</v>
      </c>
      <c r="BP116" s="93">
        <v>0</v>
      </c>
      <c r="BQ116" s="93">
        <v>0</v>
      </c>
      <c r="BR116" s="93">
        <v>0</v>
      </c>
      <c r="BS116" s="93">
        <v>0</v>
      </c>
      <c r="BT116" s="93">
        <v>0</v>
      </c>
      <c r="BU116" s="93">
        <v>0</v>
      </c>
      <c r="BV116" s="93">
        <v>0</v>
      </c>
      <c r="BW116" s="93">
        <v>0</v>
      </c>
      <c r="BX116" s="93">
        <v>0</v>
      </c>
      <c r="BY116" s="93">
        <v>0</v>
      </c>
      <c r="BZ116" s="93">
        <v>0</v>
      </c>
      <c r="CA116" s="93">
        <v>0</v>
      </c>
      <c r="CB116" s="93">
        <v>0</v>
      </c>
      <c r="CC116" s="93">
        <v>0</v>
      </c>
      <c r="CD116" s="93">
        <v>0</v>
      </c>
      <c r="CE116" s="93">
        <v>0</v>
      </c>
      <c r="CF116" s="93">
        <v>0</v>
      </c>
      <c r="CG116" s="93">
        <v>0</v>
      </c>
      <c r="CH116" s="93">
        <v>0</v>
      </c>
      <c r="CJ116" s="94">
        <v>742853.78389141092</v>
      </c>
    </row>
    <row r="117" spans="1:88" x14ac:dyDescent="0.25">
      <c r="A117">
        <v>109</v>
      </c>
      <c r="B117" s="96"/>
      <c r="C117" s="97" t="s">
        <v>5338</v>
      </c>
      <c r="D117" s="97" t="s">
        <v>16</v>
      </c>
      <c r="E117" s="97" t="s">
        <v>16</v>
      </c>
      <c r="F117" s="97" t="s">
        <v>5575</v>
      </c>
      <c r="G117" s="96" t="s">
        <v>5560</v>
      </c>
      <c r="H117" s="96" t="s">
        <v>5573</v>
      </c>
      <c r="I117" s="96" t="s">
        <v>5340</v>
      </c>
      <c r="J117" s="96" t="s">
        <v>5340</v>
      </c>
      <c r="K117" s="96" t="s">
        <v>5341</v>
      </c>
      <c r="L117" s="96" t="s">
        <v>5341</v>
      </c>
      <c r="M117" s="96" t="s">
        <v>5342</v>
      </c>
      <c r="N117" s="92">
        <v>1208874.9382056973</v>
      </c>
      <c r="O117" s="93">
        <v>0</v>
      </c>
      <c r="P117" s="93">
        <v>0</v>
      </c>
      <c r="Q117" s="93">
        <v>0</v>
      </c>
      <c r="R117" s="93">
        <v>0</v>
      </c>
      <c r="S117" s="93">
        <v>0</v>
      </c>
      <c r="T117" s="93">
        <v>0</v>
      </c>
      <c r="U117" s="93">
        <v>108783.67709197417</v>
      </c>
      <c r="V117" s="93">
        <v>114879.94675673738</v>
      </c>
      <c r="W117" s="93">
        <v>114019.61371512372</v>
      </c>
      <c r="X117" s="93">
        <v>112608.59619828567</v>
      </c>
      <c r="Y117" s="93">
        <v>114937.25375839768</v>
      </c>
      <c r="Z117" s="93">
        <v>115142.52692189385</v>
      </c>
      <c r="AA117" s="93">
        <v>49375.503879619893</v>
      </c>
      <c r="AB117" s="93">
        <v>72735.653878956189</v>
      </c>
      <c r="AC117" s="93">
        <v>97304.832266977057</v>
      </c>
      <c r="AD117" s="93">
        <v>85229.720014474864</v>
      </c>
      <c r="AE117" s="93">
        <v>109066.97958306957</v>
      </c>
      <c r="AF117" s="93">
        <v>114790.63414018748</v>
      </c>
      <c r="AG117" s="93">
        <v>0</v>
      </c>
      <c r="AH117" s="93">
        <v>0</v>
      </c>
      <c r="AI117" s="93">
        <v>0</v>
      </c>
      <c r="AJ117" s="93">
        <v>0</v>
      </c>
      <c r="AK117" s="93">
        <v>0</v>
      </c>
      <c r="AL117" s="93">
        <v>0</v>
      </c>
      <c r="AM117" s="93">
        <v>0</v>
      </c>
      <c r="AN117" s="93">
        <v>0</v>
      </c>
      <c r="AO117" s="93">
        <v>0</v>
      </c>
      <c r="AP117" s="93">
        <v>0</v>
      </c>
      <c r="AQ117" s="93">
        <v>0</v>
      </c>
      <c r="AR117" s="93">
        <v>0</v>
      </c>
      <c r="AS117" s="93">
        <v>0</v>
      </c>
      <c r="AT117" s="93">
        <v>0</v>
      </c>
      <c r="AU117" s="93">
        <v>0</v>
      </c>
      <c r="AV117" s="93">
        <v>0</v>
      </c>
      <c r="AW117" s="93">
        <v>0</v>
      </c>
      <c r="AX117" s="93">
        <v>0</v>
      </c>
      <c r="AY117" s="93">
        <v>0</v>
      </c>
      <c r="AZ117" s="93">
        <v>0</v>
      </c>
      <c r="BA117" s="93">
        <v>0</v>
      </c>
      <c r="BB117" s="93">
        <v>0</v>
      </c>
      <c r="BC117" s="93">
        <v>0</v>
      </c>
      <c r="BD117" s="93">
        <v>0</v>
      </c>
      <c r="BE117" s="93">
        <v>0</v>
      </c>
      <c r="BF117" s="93">
        <v>0</v>
      </c>
      <c r="BG117" s="93">
        <v>0</v>
      </c>
      <c r="BH117" s="93">
        <v>0</v>
      </c>
      <c r="BI117" s="93">
        <v>0</v>
      </c>
      <c r="BJ117" s="93">
        <v>0</v>
      </c>
      <c r="BK117" s="93">
        <v>0</v>
      </c>
      <c r="BL117" s="93">
        <v>0</v>
      </c>
      <c r="BM117" s="93">
        <v>0</v>
      </c>
      <c r="BN117" s="93">
        <v>0</v>
      </c>
      <c r="BO117" s="93">
        <v>0</v>
      </c>
      <c r="BP117" s="93">
        <v>0</v>
      </c>
      <c r="BQ117" s="93">
        <v>0</v>
      </c>
      <c r="BR117" s="93">
        <v>0</v>
      </c>
      <c r="BS117" s="93">
        <v>0</v>
      </c>
      <c r="BT117" s="93">
        <v>0</v>
      </c>
      <c r="BU117" s="93">
        <v>0</v>
      </c>
      <c r="BV117" s="93">
        <v>0</v>
      </c>
      <c r="BW117" s="93">
        <v>0</v>
      </c>
      <c r="BX117" s="93">
        <v>0</v>
      </c>
      <c r="BY117" s="93">
        <v>0</v>
      </c>
      <c r="BZ117" s="93">
        <v>0</v>
      </c>
      <c r="CA117" s="93">
        <v>0</v>
      </c>
      <c r="CB117" s="93">
        <v>0</v>
      </c>
      <c r="CC117" s="93">
        <v>0</v>
      </c>
      <c r="CD117" s="93">
        <v>0</v>
      </c>
      <c r="CE117" s="93">
        <v>0</v>
      </c>
      <c r="CF117" s="93">
        <v>0</v>
      </c>
      <c r="CG117" s="93">
        <v>0</v>
      </c>
      <c r="CH117" s="93">
        <v>0</v>
      </c>
      <c r="CJ117" s="94">
        <v>528503.32376328507</v>
      </c>
    </row>
    <row r="118" spans="1:88" x14ac:dyDescent="0.25">
      <c r="A118">
        <v>110</v>
      </c>
      <c r="B118" s="96"/>
      <c r="C118" s="97" t="s">
        <v>5338</v>
      </c>
      <c r="D118" s="97" t="s">
        <v>14</v>
      </c>
      <c r="E118" s="97" t="s">
        <v>14</v>
      </c>
      <c r="F118" s="97" t="s">
        <v>5576</v>
      </c>
      <c r="G118" s="96" t="s">
        <v>5560</v>
      </c>
      <c r="H118" s="96" t="s">
        <v>5573</v>
      </c>
      <c r="I118" s="96" t="s">
        <v>5340</v>
      </c>
      <c r="J118" s="96" t="s">
        <v>5340</v>
      </c>
      <c r="K118" s="96" t="s">
        <v>5341</v>
      </c>
      <c r="L118" s="96" t="s">
        <v>5341</v>
      </c>
      <c r="M118" s="96" t="s">
        <v>5342</v>
      </c>
      <c r="N118" s="92">
        <v>3448995.838084056</v>
      </c>
      <c r="O118" s="93">
        <v>0</v>
      </c>
      <c r="P118" s="93">
        <v>0</v>
      </c>
      <c r="Q118" s="93">
        <v>0</v>
      </c>
      <c r="R118" s="93">
        <v>0</v>
      </c>
      <c r="S118" s="93">
        <v>0</v>
      </c>
      <c r="T118" s="93">
        <v>0</v>
      </c>
      <c r="U118" s="93">
        <v>310664.64780447009</v>
      </c>
      <c r="V118" s="93">
        <v>328074.38719692698</v>
      </c>
      <c r="W118" s="93">
        <v>325617.44633491489</v>
      </c>
      <c r="X118" s="93">
        <v>321587.8596208719</v>
      </c>
      <c r="Y118" s="93">
        <v>328238.04464962333</v>
      </c>
      <c r="Z118" s="93">
        <v>328824.26417028916</v>
      </c>
      <c r="AA118" s="93">
        <v>140697.27032260076</v>
      </c>
      <c r="AB118" s="93">
        <v>207262.85610874821</v>
      </c>
      <c r="AC118" s="93">
        <v>277273.6116787871</v>
      </c>
      <c r="AD118" s="93">
        <v>242865.14595642983</v>
      </c>
      <c r="AE118" s="93">
        <v>310790.27258297388</v>
      </c>
      <c r="AF118" s="93">
        <v>327100.03165741987</v>
      </c>
      <c r="AG118" s="93">
        <v>0</v>
      </c>
      <c r="AH118" s="93">
        <v>0</v>
      </c>
      <c r="AI118" s="93">
        <v>0</v>
      </c>
      <c r="AJ118" s="93">
        <v>0</v>
      </c>
      <c r="AK118" s="93">
        <v>0</v>
      </c>
      <c r="AL118" s="93">
        <v>0</v>
      </c>
      <c r="AM118" s="93">
        <v>0</v>
      </c>
      <c r="AN118" s="93">
        <v>0</v>
      </c>
      <c r="AO118" s="93">
        <v>0</v>
      </c>
      <c r="AP118" s="93">
        <v>0</v>
      </c>
      <c r="AQ118" s="93">
        <v>0</v>
      </c>
      <c r="AR118" s="93">
        <v>0</v>
      </c>
      <c r="AS118" s="93">
        <v>0</v>
      </c>
      <c r="AT118" s="93">
        <v>0</v>
      </c>
      <c r="AU118" s="93">
        <v>0</v>
      </c>
      <c r="AV118" s="93">
        <v>0</v>
      </c>
      <c r="AW118" s="93">
        <v>0</v>
      </c>
      <c r="AX118" s="93">
        <v>0</v>
      </c>
      <c r="AY118" s="93">
        <v>0</v>
      </c>
      <c r="AZ118" s="93">
        <v>0</v>
      </c>
      <c r="BA118" s="93">
        <v>0</v>
      </c>
      <c r="BB118" s="93">
        <v>0</v>
      </c>
      <c r="BC118" s="93">
        <v>0</v>
      </c>
      <c r="BD118" s="93">
        <v>0</v>
      </c>
      <c r="BE118" s="93">
        <v>0</v>
      </c>
      <c r="BF118" s="93">
        <v>0</v>
      </c>
      <c r="BG118" s="93">
        <v>0</v>
      </c>
      <c r="BH118" s="93">
        <v>0</v>
      </c>
      <c r="BI118" s="93">
        <v>0</v>
      </c>
      <c r="BJ118" s="93">
        <v>0</v>
      </c>
      <c r="BK118" s="93">
        <v>0</v>
      </c>
      <c r="BL118" s="93">
        <v>0</v>
      </c>
      <c r="BM118" s="93">
        <v>0</v>
      </c>
      <c r="BN118" s="93">
        <v>0</v>
      </c>
      <c r="BO118" s="93">
        <v>0</v>
      </c>
      <c r="BP118" s="93">
        <v>0</v>
      </c>
      <c r="BQ118" s="93">
        <v>0</v>
      </c>
      <c r="BR118" s="93">
        <v>0</v>
      </c>
      <c r="BS118" s="93">
        <v>0</v>
      </c>
      <c r="BT118" s="93">
        <v>0</v>
      </c>
      <c r="BU118" s="93">
        <v>0</v>
      </c>
      <c r="BV118" s="93">
        <v>0</v>
      </c>
      <c r="BW118" s="93">
        <v>0</v>
      </c>
      <c r="BX118" s="93">
        <v>0</v>
      </c>
      <c r="BY118" s="93">
        <v>0</v>
      </c>
      <c r="BZ118" s="93">
        <v>0</v>
      </c>
      <c r="CA118" s="93">
        <v>0</v>
      </c>
      <c r="CB118" s="93">
        <v>0</v>
      </c>
      <c r="CC118" s="93">
        <v>0</v>
      </c>
      <c r="CD118" s="93">
        <v>0</v>
      </c>
      <c r="CE118" s="93">
        <v>0</v>
      </c>
      <c r="CF118" s="93">
        <v>0</v>
      </c>
      <c r="CG118" s="93">
        <v>0</v>
      </c>
      <c r="CH118" s="93">
        <v>0</v>
      </c>
      <c r="CJ118" s="94">
        <v>1505989.1883069596</v>
      </c>
    </row>
    <row r="119" spans="1:88" x14ac:dyDescent="0.25">
      <c r="A119">
        <v>111</v>
      </c>
      <c r="B119" s="96"/>
      <c r="C119" s="97" t="s">
        <v>5338</v>
      </c>
      <c r="D119" s="97" t="s">
        <v>15</v>
      </c>
      <c r="E119" s="97" t="s">
        <v>15</v>
      </c>
      <c r="F119" s="97" t="s">
        <v>5577</v>
      </c>
      <c r="G119" s="96" t="s">
        <v>5560</v>
      </c>
      <c r="H119" s="96" t="s">
        <v>5573</v>
      </c>
      <c r="I119" s="96" t="s">
        <v>5340</v>
      </c>
      <c r="J119" s="96" t="s">
        <v>5340</v>
      </c>
      <c r="K119" s="96" t="s">
        <v>5341</v>
      </c>
      <c r="L119" s="96" t="s">
        <v>5341</v>
      </c>
      <c r="M119" s="96" t="s">
        <v>5342</v>
      </c>
      <c r="N119" s="92">
        <v>0</v>
      </c>
      <c r="O119" s="93">
        <v>0</v>
      </c>
      <c r="P119" s="93">
        <v>0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3">
        <v>0</v>
      </c>
      <c r="Y119" s="93">
        <v>0</v>
      </c>
      <c r="Z119" s="93">
        <v>0</v>
      </c>
      <c r="AA119" s="93">
        <v>0</v>
      </c>
      <c r="AB119" s="93">
        <v>0</v>
      </c>
      <c r="AC119" s="93">
        <v>0</v>
      </c>
      <c r="AD119" s="93">
        <v>0</v>
      </c>
      <c r="AE119" s="93">
        <v>0</v>
      </c>
      <c r="AF119" s="93">
        <v>0</v>
      </c>
      <c r="AG119" s="93">
        <v>0</v>
      </c>
      <c r="AH119" s="93">
        <v>0</v>
      </c>
      <c r="AI119" s="93">
        <v>0</v>
      </c>
      <c r="AJ119" s="93">
        <v>0</v>
      </c>
      <c r="AK119" s="93">
        <v>0</v>
      </c>
      <c r="AL119" s="93">
        <v>0</v>
      </c>
      <c r="AM119" s="93">
        <v>0</v>
      </c>
      <c r="AN119" s="93">
        <v>0</v>
      </c>
      <c r="AO119" s="93">
        <v>0</v>
      </c>
      <c r="AP119" s="93">
        <v>0</v>
      </c>
      <c r="AQ119" s="93">
        <v>0</v>
      </c>
      <c r="AR119" s="93">
        <v>0</v>
      </c>
      <c r="AS119" s="93">
        <v>0</v>
      </c>
      <c r="AT119" s="93">
        <v>0</v>
      </c>
      <c r="AU119" s="93">
        <v>0</v>
      </c>
      <c r="AV119" s="93">
        <v>0</v>
      </c>
      <c r="AW119" s="93">
        <v>0</v>
      </c>
      <c r="AX119" s="93">
        <v>0</v>
      </c>
      <c r="AY119" s="93">
        <v>0</v>
      </c>
      <c r="AZ119" s="93">
        <v>0</v>
      </c>
      <c r="BA119" s="93">
        <v>0</v>
      </c>
      <c r="BB119" s="93">
        <v>0</v>
      </c>
      <c r="BC119" s="93">
        <v>0</v>
      </c>
      <c r="BD119" s="93">
        <v>0</v>
      </c>
      <c r="BE119" s="93">
        <v>0</v>
      </c>
      <c r="BF119" s="93">
        <v>0</v>
      </c>
      <c r="BG119" s="93">
        <v>0</v>
      </c>
      <c r="BH119" s="93">
        <v>0</v>
      </c>
      <c r="BI119" s="93">
        <v>0</v>
      </c>
      <c r="BJ119" s="93">
        <v>0</v>
      </c>
      <c r="BK119" s="93">
        <v>0</v>
      </c>
      <c r="BL119" s="93">
        <v>0</v>
      </c>
      <c r="BM119" s="93">
        <v>0</v>
      </c>
      <c r="BN119" s="93">
        <v>0</v>
      </c>
      <c r="BO119" s="93">
        <v>0</v>
      </c>
      <c r="BP119" s="93">
        <v>0</v>
      </c>
      <c r="BQ119" s="93">
        <v>0</v>
      </c>
      <c r="BR119" s="93">
        <v>0</v>
      </c>
      <c r="BS119" s="93">
        <v>0</v>
      </c>
      <c r="BT119" s="93">
        <v>0</v>
      </c>
      <c r="BU119" s="93">
        <v>0</v>
      </c>
      <c r="BV119" s="93">
        <v>0</v>
      </c>
      <c r="BW119" s="93">
        <v>0</v>
      </c>
      <c r="BX119" s="93">
        <v>0</v>
      </c>
      <c r="BY119" s="93">
        <v>0</v>
      </c>
      <c r="BZ119" s="93">
        <v>0</v>
      </c>
      <c r="CA119" s="93">
        <v>0</v>
      </c>
      <c r="CB119" s="93">
        <v>0</v>
      </c>
      <c r="CC119" s="93">
        <v>0</v>
      </c>
      <c r="CD119" s="93">
        <v>0</v>
      </c>
      <c r="CE119" s="93">
        <v>0</v>
      </c>
      <c r="CF119" s="93">
        <v>0</v>
      </c>
      <c r="CG119" s="93">
        <v>0</v>
      </c>
      <c r="CH119" s="93">
        <v>0</v>
      </c>
      <c r="CJ119" s="94">
        <v>0</v>
      </c>
    </row>
    <row r="120" spans="1:88" x14ac:dyDescent="0.25">
      <c r="A120">
        <v>112</v>
      </c>
      <c r="B120" s="96"/>
      <c r="C120" s="97" t="s">
        <v>5338</v>
      </c>
      <c r="D120" s="97" t="s">
        <v>12</v>
      </c>
      <c r="E120" s="97" t="s">
        <v>12</v>
      </c>
      <c r="F120" s="97" t="s">
        <v>5578</v>
      </c>
      <c r="G120" s="96" t="s">
        <v>5560</v>
      </c>
      <c r="H120" s="96" t="s">
        <v>5579</v>
      </c>
      <c r="I120" s="96" t="s">
        <v>5340</v>
      </c>
      <c r="J120" s="96" t="s">
        <v>5340</v>
      </c>
      <c r="K120" s="96" t="s">
        <v>5341</v>
      </c>
      <c r="L120" s="96" t="s">
        <v>5341</v>
      </c>
      <c r="M120" s="96" t="s">
        <v>5342</v>
      </c>
      <c r="N120" s="92">
        <v>13925057.858429018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1252775.8444627761</v>
      </c>
      <c r="V120" s="93">
        <v>1322981.7759178125</v>
      </c>
      <c r="W120" s="93">
        <v>1313073.9985606079</v>
      </c>
      <c r="X120" s="93">
        <v>1296824.4222596043</v>
      </c>
      <c r="Y120" s="93">
        <v>1323641.735475336</v>
      </c>
      <c r="Z120" s="93">
        <v>1326005.7046627982</v>
      </c>
      <c r="AA120" s="93">
        <v>568936.23436627595</v>
      </c>
      <c r="AB120" s="93">
        <v>838106.87021956162</v>
      </c>
      <c r="AC120" s="93">
        <v>1121208.706863771</v>
      </c>
      <c r="AD120" s="93">
        <v>982071.51625934185</v>
      </c>
      <c r="AE120" s="93">
        <v>1256739.7146767655</v>
      </c>
      <c r="AF120" s="93">
        <v>1322691.3347043684</v>
      </c>
      <c r="AG120" s="93">
        <v>0</v>
      </c>
      <c r="AH120" s="93">
        <v>0</v>
      </c>
      <c r="AI120" s="93">
        <v>0</v>
      </c>
      <c r="AJ120" s="93">
        <v>0</v>
      </c>
      <c r="AK120" s="93">
        <v>0</v>
      </c>
      <c r="AL120" s="93">
        <v>0</v>
      </c>
      <c r="AM120" s="93">
        <v>0</v>
      </c>
      <c r="AN120" s="93">
        <v>0</v>
      </c>
      <c r="AO120" s="93">
        <v>0</v>
      </c>
      <c r="AP120" s="93">
        <v>0</v>
      </c>
      <c r="AQ120" s="93">
        <v>0</v>
      </c>
      <c r="AR120" s="93">
        <v>0</v>
      </c>
      <c r="AS120" s="93">
        <v>0</v>
      </c>
      <c r="AT120" s="93">
        <v>0</v>
      </c>
      <c r="AU120" s="93">
        <v>0</v>
      </c>
      <c r="AV120" s="93">
        <v>0</v>
      </c>
      <c r="AW120" s="93">
        <v>0</v>
      </c>
      <c r="AX120" s="93">
        <v>0</v>
      </c>
      <c r="AY120" s="93">
        <v>0</v>
      </c>
      <c r="AZ120" s="93">
        <v>0</v>
      </c>
      <c r="BA120" s="93">
        <v>0</v>
      </c>
      <c r="BB120" s="93">
        <v>0</v>
      </c>
      <c r="BC120" s="93">
        <v>0</v>
      </c>
      <c r="BD120" s="93">
        <v>0</v>
      </c>
      <c r="BE120" s="93">
        <v>0</v>
      </c>
      <c r="BF120" s="93">
        <v>0</v>
      </c>
      <c r="BG120" s="93">
        <v>0</v>
      </c>
      <c r="BH120" s="93">
        <v>0</v>
      </c>
      <c r="BI120" s="93">
        <v>0</v>
      </c>
      <c r="BJ120" s="93">
        <v>0</v>
      </c>
      <c r="BK120" s="93">
        <v>0</v>
      </c>
      <c r="BL120" s="93">
        <v>0</v>
      </c>
      <c r="BM120" s="93">
        <v>0</v>
      </c>
      <c r="BN120" s="93">
        <v>0</v>
      </c>
      <c r="BO120" s="93">
        <v>0</v>
      </c>
      <c r="BP120" s="93">
        <v>0</v>
      </c>
      <c r="BQ120" s="93">
        <v>0</v>
      </c>
      <c r="BR120" s="93">
        <v>0</v>
      </c>
      <c r="BS120" s="93">
        <v>0</v>
      </c>
      <c r="BT120" s="93">
        <v>0</v>
      </c>
      <c r="BU120" s="93">
        <v>0</v>
      </c>
      <c r="BV120" s="93">
        <v>0</v>
      </c>
      <c r="BW120" s="93">
        <v>0</v>
      </c>
      <c r="BX120" s="93">
        <v>0</v>
      </c>
      <c r="BY120" s="93">
        <v>0</v>
      </c>
      <c r="BZ120" s="93">
        <v>0</v>
      </c>
      <c r="CA120" s="93">
        <v>0</v>
      </c>
      <c r="CB120" s="93">
        <v>0</v>
      </c>
      <c r="CC120" s="93">
        <v>0</v>
      </c>
      <c r="CD120" s="93">
        <v>0</v>
      </c>
      <c r="CE120" s="93">
        <v>0</v>
      </c>
      <c r="CF120" s="93">
        <v>0</v>
      </c>
      <c r="CG120" s="93">
        <v>0</v>
      </c>
      <c r="CH120" s="93">
        <v>0</v>
      </c>
      <c r="CJ120" s="94">
        <v>6089754.3770900844</v>
      </c>
    </row>
    <row r="121" spans="1:88" x14ac:dyDescent="0.25">
      <c r="A121">
        <v>113</v>
      </c>
      <c r="B121" s="96"/>
      <c r="C121" s="97" t="s">
        <v>5338</v>
      </c>
      <c r="D121" s="97" t="s">
        <v>13</v>
      </c>
      <c r="E121" s="97" t="s">
        <v>13</v>
      </c>
      <c r="F121" s="97" t="s">
        <v>5580</v>
      </c>
      <c r="G121" s="96" t="s">
        <v>5560</v>
      </c>
      <c r="H121" s="96" t="s">
        <v>5579</v>
      </c>
      <c r="I121" s="96" t="s">
        <v>5340</v>
      </c>
      <c r="J121" s="96" t="s">
        <v>5340</v>
      </c>
      <c r="K121" s="96" t="s">
        <v>5341</v>
      </c>
      <c r="L121" s="96" t="s">
        <v>5341</v>
      </c>
      <c r="M121" s="96" t="s">
        <v>5342</v>
      </c>
      <c r="N121" s="92">
        <v>4918811.5299303606</v>
      </c>
      <c r="O121" s="93">
        <v>0</v>
      </c>
      <c r="P121" s="93">
        <v>0</v>
      </c>
      <c r="Q121" s="93">
        <v>0</v>
      </c>
      <c r="R121" s="93">
        <v>0</v>
      </c>
      <c r="S121" s="93">
        <v>0</v>
      </c>
      <c r="T121" s="93">
        <v>0</v>
      </c>
      <c r="U121" s="93">
        <v>442003.30231397809</v>
      </c>
      <c r="V121" s="93">
        <v>466773.29902353365</v>
      </c>
      <c r="W121" s="93">
        <v>463277.64548755996</v>
      </c>
      <c r="X121" s="93">
        <v>457544.48387050856</v>
      </c>
      <c r="Y121" s="93">
        <v>467006.14539035113</v>
      </c>
      <c r="Z121" s="93">
        <v>467840.19897786638</v>
      </c>
      <c r="AA121" s="93">
        <v>201272.01564777913</v>
      </c>
      <c r="AB121" s="93">
        <v>296496.24845082907</v>
      </c>
      <c r="AC121" s="93">
        <v>396648.90854363993</v>
      </c>
      <c r="AD121" s="93">
        <v>347426.48059313867</v>
      </c>
      <c r="AE121" s="93">
        <v>444595.58073209738</v>
      </c>
      <c r="AF121" s="93">
        <v>467927.22089907923</v>
      </c>
      <c r="AG121" s="93">
        <v>0</v>
      </c>
      <c r="AH121" s="93">
        <v>0</v>
      </c>
      <c r="AI121" s="93">
        <v>0</v>
      </c>
      <c r="AJ121" s="93">
        <v>0</v>
      </c>
      <c r="AK121" s="93">
        <v>0</v>
      </c>
      <c r="AL121" s="93">
        <v>0</v>
      </c>
      <c r="AM121" s="93">
        <v>0</v>
      </c>
      <c r="AN121" s="93">
        <v>0</v>
      </c>
      <c r="AO121" s="93">
        <v>0</v>
      </c>
      <c r="AP121" s="93">
        <v>0</v>
      </c>
      <c r="AQ121" s="93">
        <v>0</v>
      </c>
      <c r="AR121" s="93">
        <v>0</v>
      </c>
      <c r="AS121" s="93">
        <v>0</v>
      </c>
      <c r="AT121" s="93">
        <v>0</v>
      </c>
      <c r="AU121" s="93">
        <v>0</v>
      </c>
      <c r="AV121" s="93">
        <v>0</v>
      </c>
      <c r="AW121" s="93">
        <v>0</v>
      </c>
      <c r="AX121" s="93">
        <v>0</v>
      </c>
      <c r="AY121" s="93">
        <v>0</v>
      </c>
      <c r="AZ121" s="93">
        <v>0</v>
      </c>
      <c r="BA121" s="93">
        <v>0</v>
      </c>
      <c r="BB121" s="93">
        <v>0</v>
      </c>
      <c r="BC121" s="93">
        <v>0</v>
      </c>
      <c r="BD121" s="93">
        <v>0</v>
      </c>
      <c r="BE121" s="93">
        <v>0</v>
      </c>
      <c r="BF121" s="93">
        <v>0</v>
      </c>
      <c r="BG121" s="93">
        <v>0</v>
      </c>
      <c r="BH121" s="93">
        <v>0</v>
      </c>
      <c r="BI121" s="93">
        <v>0</v>
      </c>
      <c r="BJ121" s="93">
        <v>0</v>
      </c>
      <c r="BK121" s="93">
        <v>0</v>
      </c>
      <c r="BL121" s="93">
        <v>0</v>
      </c>
      <c r="BM121" s="93">
        <v>0</v>
      </c>
      <c r="BN121" s="93">
        <v>0</v>
      </c>
      <c r="BO121" s="93">
        <v>0</v>
      </c>
      <c r="BP121" s="93">
        <v>0</v>
      </c>
      <c r="BQ121" s="93">
        <v>0</v>
      </c>
      <c r="BR121" s="93">
        <v>0</v>
      </c>
      <c r="BS121" s="93">
        <v>0</v>
      </c>
      <c r="BT121" s="93">
        <v>0</v>
      </c>
      <c r="BU121" s="93">
        <v>0</v>
      </c>
      <c r="BV121" s="93">
        <v>0</v>
      </c>
      <c r="BW121" s="93">
        <v>0</v>
      </c>
      <c r="BX121" s="93">
        <v>0</v>
      </c>
      <c r="BY121" s="93">
        <v>0</v>
      </c>
      <c r="BZ121" s="93">
        <v>0</v>
      </c>
      <c r="CA121" s="93">
        <v>0</v>
      </c>
      <c r="CB121" s="93">
        <v>0</v>
      </c>
      <c r="CC121" s="93">
        <v>0</v>
      </c>
      <c r="CD121" s="93">
        <v>0</v>
      </c>
      <c r="CE121" s="93">
        <v>0</v>
      </c>
      <c r="CF121" s="93">
        <v>0</v>
      </c>
      <c r="CG121" s="93">
        <v>0</v>
      </c>
      <c r="CH121" s="93">
        <v>0</v>
      </c>
      <c r="CJ121" s="94">
        <v>2154366.4548665634</v>
      </c>
    </row>
    <row r="122" spans="1:88" x14ac:dyDescent="0.25">
      <c r="A122">
        <v>114</v>
      </c>
      <c r="B122" s="96"/>
      <c r="C122" s="97" t="s">
        <v>5338</v>
      </c>
      <c r="D122" s="97" t="s">
        <v>16</v>
      </c>
      <c r="E122" s="97" t="s">
        <v>16</v>
      </c>
      <c r="F122" s="97" t="s">
        <v>5581</v>
      </c>
      <c r="G122" s="96" t="s">
        <v>5560</v>
      </c>
      <c r="H122" s="96" t="s">
        <v>5579</v>
      </c>
      <c r="I122" s="96" t="s">
        <v>5340</v>
      </c>
      <c r="J122" s="96" t="s">
        <v>5340</v>
      </c>
      <c r="K122" s="96" t="s">
        <v>5341</v>
      </c>
      <c r="L122" s="96" t="s">
        <v>5341</v>
      </c>
      <c r="M122" s="96" t="s">
        <v>5342</v>
      </c>
      <c r="N122" s="92">
        <v>448686.51716679079</v>
      </c>
      <c r="O122" s="93">
        <v>0</v>
      </c>
      <c r="P122" s="93">
        <v>0</v>
      </c>
      <c r="Q122" s="93">
        <v>0</v>
      </c>
      <c r="R122" s="93">
        <v>0</v>
      </c>
      <c r="S122" s="93">
        <v>0</v>
      </c>
      <c r="T122" s="93">
        <v>0</v>
      </c>
      <c r="U122" s="93">
        <v>40376.194142499073</v>
      </c>
      <c r="V122" s="93">
        <v>42638.888088038017</v>
      </c>
      <c r="W122" s="93">
        <v>42319.566523958121</v>
      </c>
      <c r="X122" s="93">
        <v>41795.852684517253</v>
      </c>
      <c r="Y122" s="93">
        <v>42660.15817824503</v>
      </c>
      <c r="Z122" s="93">
        <v>42736.347449679066</v>
      </c>
      <c r="AA122" s="93">
        <v>18326.232242009148</v>
      </c>
      <c r="AB122" s="93">
        <v>26996.595083059659</v>
      </c>
      <c r="AC122" s="93">
        <v>36115.701396019642</v>
      </c>
      <c r="AD122" s="93">
        <v>31633.897786942431</v>
      </c>
      <c r="AE122" s="93">
        <v>40481.344811122261</v>
      </c>
      <c r="AF122" s="93">
        <v>42605.73878070098</v>
      </c>
      <c r="AG122" s="93">
        <v>0</v>
      </c>
      <c r="AH122" s="93">
        <v>0</v>
      </c>
      <c r="AI122" s="93">
        <v>0</v>
      </c>
      <c r="AJ122" s="93">
        <v>0</v>
      </c>
      <c r="AK122" s="93">
        <v>0</v>
      </c>
      <c r="AL122" s="93">
        <v>0</v>
      </c>
      <c r="AM122" s="93">
        <v>0</v>
      </c>
      <c r="AN122" s="93">
        <v>0</v>
      </c>
      <c r="AO122" s="93">
        <v>0</v>
      </c>
      <c r="AP122" s="93">
        <v>0</v>
      </c>
      <c r="AQ122" s="93">
        <v>0</v>
      </c>
      <c r="AR122" s="93">
        <v>0</v>
      </c>
      <c r="AS122" s="93">
        <v>0</v>
      </c>
      <c r="AT122" s="93">
        <v>0</v>
      </c>
      <c r="AU122" s="93">
        <v>0</v>
      </c>
      <c r="AV122" s="93">
        <v>0</v>
      </c>
      <c r="AW122" s="93">
        <v>0</v>
      </c>
      <c r="AX122" s="93">
        <v>0</v>
      </c>
      <c r="AY122" s="93">
        <v>0</v>
      </c>
      <c r="AZ122" s="93">
        <v>0</v>
      </c>
      <c r="BA122" s="93">
        <v>0</v>
      </c>
      <c r="BB122" s="93">
        <v>0</v>
      </c>
      <c r="BC122" s="93">
        <v>0</v>
      </c>
      <c r="BD122" s="93">
        <v>0</v>
      </c>
      <c r="BE122" s="93">
        <v>0</v>
      </c>
      <c r="BF122" s="93">
        <v>0</v>
      </c>
      <c r="BG122" s="93">
        <v>0</v>
      </c>
      <c r="BH122" s="93">
        <v>0</v>
      </c>
      <c r="BI122" s="93">
        <v>0</v>
      </c>
      <c r="BJ122" s="93">
        <v>0</v>
      </c>
      <c r="BK122" s="93">
        <v>0</v>
      </c>
      <c r="BL122" s="93">
        <v>0</v>
      </c>
      <c r="BM122" s="93">
        <v>0</v>
      </c>
      <c r="BN122" s="93">
        <v>0</v>
      </c>
      <c r="BO122" s="93">
        <v>0</v>
      </c>
      <c r="BP122" s="93">
        <v>0</v>
      </c>
      <c r="BQ122" s="93">
        <v>0</v>
      </c>
      <c r="BR122" s="93">
        <v>0</v>
      </c>
      <c r="BS122" s="93">
        <v>0</v>
      </c>
      <c r="BT122" s="93">
        <v>0</v>
      </c>
      <c r="BU122" s="93">
        <v>0</v>
      </c>
      <c r="BV122" s="93">
        <v>0</v>
      </c>
      <c r="BW122" s="93">
        <v>0</v>
      </c>
      <c r="BX122" s="93">
        <v>0</v>
      </c>
      <c r="BY122" s="93">
        <v>0</v>
      </c>
      <c r="BZ122" s="93">
        <v>0</v>
      </c>
      <c r="CA122" s="93">
        <v>0</v>
      </c>
      <c r="CB122" s="93">
        <v>0</v>
      </c>
      <c r="CC122" s="93">
        <v>0</v>
      </c>
      <c r="CD122" s="93">
        <v>0</v>
      </c>
      <c r="CE122" s="93">
        <v>0</v>
      </c>
      <c r="CF122" s="93">
        <v>0</v>
      </c>
      <c r="CG122" s="93">
        <v>0</v>
      </c>
      <c r="CH122" s="93">
        <v>0</v>
      </c>
      <c r="CJ122" s="94">
        <v>196159.51009985412</v>
      </c>
    </row>
    <row r="123" spans="1:88" x14ac:dyDescent="0.25">
      <c r="A123">
        <v>115</v>
      </c>
      <c r="B123" s="96"/>
      <c r="C123" s="97" t="s">
        <v>5338</v>
      </c>
      <c r="D123" s="97" t="s">
        <v>14</v>
      </c>
      <c r="E123" s="97" t="s">
        <v>14</v>
      </c>
      <c r="F123" s="97" t="s">
        <v>5582</v>
      </c>
      <c r="G123" s="96" t="s">
        <v>5560</v>
      </c>
      <c r="H123" s="96" t="s">
        <v>5579</v>
      </c>
      <c r="I123" s="96" t="s">
        <v>5340</v>
      </c>
      <c r="J123" s="96" t="s">
        <v>5340</v>
      </c>
      <c r="K123" s="96" t="s">
        <v>5341</v>
      </c>
      <c r="L123" s="96" t="s">
        <v>5341</v>
      </c>
      <c r="M123" s="96" t="s">
        <v>5342</v>
      </c>
      <c r="N123" s="92">
        <v>3708675.2379039489</v>
      </c>
      <c r="O123" s="93">
        <v>0</v>
      </c>
      <c r="P123" s="93">
        <v>0</v>
      </c>
      <c r="Q123" s="93">
        <v>0</v>
      </c>
      <c r="R123" s="93">
        <v>0</v>
      </c>
      <c r="S123" s="93">
        <v>0</v>
      </c>
      <c r="T123" s="93">
        <v>0</v>
      </c>
      <c r="U123" s="93">
        <v>334054.99475598638</v>
      </c>
      <c r="V123" s="93">
        <v>352775.53615827323</v>
      </c>
      <c r="W123" s="93">
        <v>350133.60901086265</v>
      </c>
      <c r="X123" s="93">
        <v>345800.62945190276</v>
      </c>
      <c r="Y123" s="93">
        <v>352951.515594261</v>
      </c>
      <c r="Z123" s="93">
        <v>353581.872348034</v>
      </c>
      <c r="AA123" s="93">
        <v>151290.55150613686</v>
      </c>
      <c r="AB123" s="93">
        <v>222867.94715727135</v>
      </c>
      <c r="AC123" s="93">
        <v>298149.90392350091</v>
      </c>
      <c r="AD123" s="93">
        <v>261150.77989160191</v>
      </c>
      <c r="AE123" s="93">
        <v>334190.07798808574</v>
      </c>
      <c r="AF123" s="93">
        <v>351727.82011803251</v>
      </c>
      <c r="AG123" s="93">
        <v>0</v>
      </c>
      <c r="AH123" s="93">
        <v>0</v>
      </c>
      <c r="AI123" s="93">
        <v>0</v>
      </c>
      <c r="AJ123" s="93">
        <v>0</v>
      </c>
      <c r="AK123" s="93">
        <v>0</v>
      </c>
      <c r="AL123" s="93">
        <v>0</v>
      </c>
      <c r="AM123" s="93">
        <v>0</v>
      </c>
      <c r="AN123" s="93">
        <v>0</v>
      </c>
      <c r="AO123" s="93">
        <v>0</v>
      </c>
      <c r="AP123" s="93">
        <v>0</v>
      </c>
      <c r="AQ123" s="93">
        <v>0</v>
      </c>
      <c r="AR123" s="93">
        <v>0</v>
      </c>
      <c r="AS123" s="93">
        <v>0</v>
      </c>
      <c r="AT123" s="93">
        <v>0</v>
      </c>
      <c r="AU123" s="93">
        <v>0</v>
      </c>
      <c r="AV123" s="93">
        <v>0</v>
      </c>
      <c r="AW123" s="93">
        <v>0</v>
      </c>
      <c r="AX123" s="93">
        <v>0</v>
      </c>
      <c r="AY123" s="93">
        <v>0</v>
      </c>
      <c r="AZ123" s="93">
        <v>0</v>
      </c>
      <c r="BA123" s="93">
        <v>0</v>
      </c>
      <c r="BB123" s="93">
        <v>0</v>
      </c>
      <c r="BC123" s="93">
        <v>0</v>
      </c>
      <c r="BD123" s="93">
        <v>0</v>
      </c>
      <c r="BE123" s="93">
        <v>0</v>
      </c>
      <c r="BF123" s="93">
        <v>0</v>
      </c>
      <c r="BG123" s="93">
        <v>0</v>
      </c>
      <c r="BH123" s="93">
        <v>0</v>
      </c>
      <c r="BI123" s="93">
        <v>0</v>
      </c>
      <c r="BJ123" s="93">
        <v>0</v>
      </c>
      <c r="BK123" s="93">
        <v>0</v>
      </c>
      <c r="BL123" s="93">
        <v>0</v>
      </c>
      <c r="BM123" s="93">
        <v>0</v>
      </c>
      <c r="BN123" s="93">
        <v>0</v>
      </c>
      <c r="BO123" s="93">
        <v>0</v>
      </c>
      <c r="BP123" s="93">
        <v>0</v>
      </c>
      <c r="BQ123" s="93">
        <v>0</v>
      </c>
      <c r="BR123" s="93">
        <v>0</v>
      </c>
      <c r="BS123" s="93">
        <v>0</v>
      </c>
      <c r="BT123" s="93">
        <v>0</v>
      </c>
      <c r="BU123" s="93">
        <v>0</v>
      </c>
      <c r="BV123" s="93">
        <v>0</v>
      </c>
      <c r="BW123" s="93">
        <v>0</v>
      </c>
      <c r="BX123" s="93">
        <v>0</v>
      </c>
      <c r="BY123" s="93">
        <v>0</v>
      </c>
      <c r="BZ123" s="93">
        <v>0</v>
      </c>
      <c r="CA123" s="93">
        <v>0</v>
      </c>
      <c r="CB123" s="93">
        <v>0</v>
      </c>
      <c r="CC123" s="93">
        <v>0</v>
      </c>
      <c r="CD123" s="93">
        <v>0</v>
      </c>
      <c r="CE123" s="93">
        <v>0</v>
      </c>
      <c r="CF123" s="93">
        <v>0</v>
      </c>
      <c r="CG123" s="93">
        <v>0</v>
      </c>
      <c r="CH123" s="93">
        <v>0</v>
      </c>
      <c r="CJ123" s="94">
        <v>1619377.0805846294</v>
      </c>
    </row>
    <row r="124" spans="1:88" x14ac:dyDescent="0.25">
      <c r="A124">
        <v>116</v>
      </c>
      <c r="B124" s="96"/>
      <c r="C124" s="97" t="s">
        <v>5338</v>
      </c>
      <c r="D124" s="97" t="s">
        <v>15</v>
      </c>
      <c r="E124" s="97" t="s">
        <v>15</v>
      </c>
      <c r="F124" s="97" t="s">
        <v>5583</v>
      </c>
      <c r="G124" s="96" t="s">
        <v>5560</v>
      </c>
      <c r="H124" s="96" t="s">
        <v>5579</v>
      </c>
      <c r="I124" s="96" t="s">
        <v>5340</v>
      </c>
      <c r="J124" s="96" t="s">
        <v>5340</v>
      </c>
      <c r="K124" s="96" t="s">
        <v>5341</v>
      </c>
      <c r="L124" s="96" t="s">
        <v>5341</v>
      </c>
      <c r="M124" s="96" t="s">
        <v>5342</v>
      </c>
      <c r="N124" s="92">
        <v>1060286.9959791573</v>
      </c>
      <c r="O124" s="93">
        <v>0</v>
      </c>
      <c r="P124" s="93">
        <v>0</v>
      </c>
      <c r="Q124" s="93">
        <v>0</v>
      </c>
      <c r="R124" s="93">
        <v>0</v>
      </c>
      <c r="S124" s="93">
        <v>0</v>
      </c>
      <c r="T124" s="93">
        <v>0</v>
      </c>
      <c r="U124" s="93">
        <v>95603.402222468998</v>
      </c>
      <c r="V124" s="93">
        <v>100961.04535788315</v>
      </c>
      <c r="W124" s="93">
        <v>100204.95061994683</v>
      </c>
      <c r="X124" s="93">
        <v>98964.892563339643</v>
      </c>
      <c r="Y124" s="93">
        <v>101011.40901975254</v>
      </c>
      <c r="Z124" s="93">
        <v>101191.81120268835</v>
      </c>
      <c r="AA124" s="93">
        <v>43195.071371473314</v>
      </c>
      <c r="AB124" s="93">
        <v>63631.183758898333</v>
      </c>
      <c r="AC124" s="93">
        <v>85124.987986120934</v>
      </c>
      <c r="AD124" s="93">
        <v>74561.3421580797</v>
      </c>
      <c r="AE124" s="93">
        <v>95414.843337047569</v>
      </c>
      <c r="AF124" s="93">
        <v>100422.05638145786</v>
      </c>
      <c r="AG124" s="93">
        <v>0</v>
      </c>
      <c r="AH124" s="93">
        <v>0</v>
      </c>
      <c r="AI124" s="93">
        <v>0</v>
      </c>
      <c r="AJ124" s="93">
        <v>0</v>
      </c>
      <c r="AK124" s="93">
        <v>0</v>
      </c>
      <c r="AL124" s="93">
        <v>0</v>
      </c>
      <c r="AM124" s="93">
        <v>0</v>
      </c>
      <c r="AN124" s="93">
        <v>0</v>
      </c>
      <c r="AO124" s="93">
        <v>0</v>
      </c>
      <c r="AP124" s="93">
        <v>0</v>
      </c>
      <c r="AQ124" s="93">
        <v>0</v>
      </c>
      <c r="AR124" s="93">
        <v>0</v>
      </c>
      <c r="AS124" s="93">
        <v>0</v>
      </c>
      <c r="AT124" s="93">
        <v>0</v>
      </c>
      <c r="AU124" s="93">
        <v>0</v>
      </c>
      <c r="AV124" s="93">
        <v>0</v>
      </c>
      <c r="AW124" s="93">
        <v>0</v>
      </c>
      <c r="AX124" s="93">
        <v>0</v>
      </c>
      <c r="AY124" s="93">
        <v>0</v>
      </c>
      <c r="AZ124" s="93">
        <v>0</v>
      </c>
      <c r="BA124" s="93">
        <v>0</v>
      </c>
      <c r="BB124" s="93">
        <v>0</v>
      </c>
      <c r="BC124" s="93">
        <v>0</v>
      </c>
      <c r="BD124" s="93">
        <v>0</v>
      </c>
      <c r="BE124" s="93">
        <v>0</v>
      </c>
      <c r="BF124" s="93">
        <v>0</v>
      </c>
      <c r="BG124" s="93">
        <v>0</v>
      </c>
      <c r="BH124" s="93">
        <v>0</v>
      </c>
      <c r="BI124" s="93">
        <v>0</v>
      </c>
      <c r="BJ124" s="93">
        <v>0</v>
      </c>
      <c r="BK124" s="93">
        <v>0</v>
      </c>
      <c r="BL124" s="93">
        <v>0</v>
      </c>
      <c r="BM124" s="93">
        <v>0</v>
      </c>
      <c r="BN124" s="93">
        <v>0</v>
      </c>
      <c r="BO124" s="93">
        <v>0</v>
      </c>
      <c r="BP124" s="93">
        <v>0</v>
      </c>
      <c r="BQ124" s="93">
        <v>0</v>
      </c>
      <c r="BR124" s="93">
        <v>0</v>
      </c>
      <c r="BS124" s="93">
        <v>0</v>
      </c>
      <c r="BT124" s="93">
        <v>0</v>
      </c>
      <c r="BU124" s="93">
        <v>0</v>
      </c>
      <c r="BV124" s="93">
        <v>0</v>
      </c>
      <c r="BW124" s="93">
        <v>0</v>
      </c>
      <c r="BX124" s="93">
        <v>0</v>
      </c>
      <c r="BY124" s="93">
        <v>0</v>
      </c>
      <c r="BZ124" s="93">
        <v>0</v>
      </c>
      <c r="CA124" s="93">
        <v>0</v>
      </c>
      <c r="CB124" s="93">
        <v>0</v>
      </c>
      <c r="CC124" s="93">
        <v>0</v>
      </c>
      <c r="CD124" s="93">
        <v>0</v>
      </c>
      <c r="CE124" s="93">
        <v>0</v>
      </c>
      <c r="CF124" s="93">
        <v>0</v>
      </c>
      <c r="CG124" s="93">
        <v>0</v>
      </c>
      <c r="CH124" s="93">
        <v>0</v>
      </c>
      <c r="CJ124" s="94">
        <v>462349.4849930777</v>
      </c>
    </row>
    <row r="125" spans="1:88" x14ac:dyDescent="0.25">
      <c r="A125">
        <v>117</v>
      </c>
      <c r="B125" s="96"/>
      <c r="C125" s="97" t="s">
        <v>5338</v>
      </c>
      <c r="D125" s="97" t="s">
        <v>12</v>
      </c>
      <c r="E125" s="97" t="s">
        <v>12</v>
      </c>
      <c r="F125" s="97" t="s">
        <v>5584</v>
      </c>
      <c r="G125" s="96" t="s">
        <v>5560</v>
      </c>
      <c r="H125" s="96" t="s">
        <v>5585</v>
      </c>
      <c r="I125" s="96" t="s">
        <v>5340</v>
      </c>
      <c r="J125" s="96" t="s">
        <v>5340</v>
      </c>
      <c r="K125" s="96" t="s">
        <v>5341</v>
      </c>
      <c r="L125" s="96" t="s">
        <v>5341</v>
      </c>
      <c r="M125" s="96" t="s">
        <v>5342</v>
      </c>
      <c r="N125" s="92">
        <v>14034325.500800245</v>
      </c>
      <c r="O125" s="93">
        <v>0</v>
      </c>
      <c r="P125" s="93">
        <v>0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3">
        <v>0</v>
      </c>
      <c r="Y125" s="93">
        <v>0</v>
      </c>
      <c r="Z125" s="93">
        <v>0</v>
      </c>
      <c r="AA125" s="93">
        <v>0</v>
      </c>
      <c r="AB125" s="93">
        <v>0</v>
      </c>
      <c r="AC125" s="93">
        <v>0</v>
      </c>
      <c r="AD125" s="93">
        <v>0</v>
      </c>
      <c r="AE125" s="93">
        <v>0</v>
      </c>
      <c r="AF125" s="93">
        <v>0</v>
      </c>
      <c r="AG125" s="93">
        <v>1248956.9973159174</v>
      </c>
      <c r="AH125" s="93">
        <v>1317603.6934361539</v>
      </c>
      <c r="AI125" s="93">
        <v>1312072.9580842447</v>
      </c>
      <c r="AJ125" s="93">
        <v>1301805.242997176</v>
      </c>
      <c r="AK125" s="93">
        <v>1317686.1290516648</v>
      </c>
      <c r="AL125" s="93">
        <v>1319232.931991159</v>
      </c>
      <c r="AM125" s="93">
        <v>577470.86075829878</v>
      </c>
      <c r="AN125" s="93">
        <v>858115.16148363636</v>
      </c>
      <c r="AO125" s="93">
        <v>1145106.9275908817</v>
      </c>
      <c r="AP125" s="93">
        <v>1002113.1962960551</v>
      </c>
      <c r="AQ125" s="93">
        <v>1283448.5014920163</v>
      </c>
      <c r="AR125" s="93">
        <v>1350712.9003030409</v>
      </c>
      <c r="AS125" s="93">
        <v>0</v>
      </c>
      <c r="AT125" s="93">
        <v>0</v>
      </c>
      <c r="AU125" s="93">
        <v>0</v>
      </c>
      <c r="AV125" s="93">
        <v>0</v>
      </c>
      <c r="AW125" s="93">
        <v>0</v>
      </c>
      <c r="AX125" s="93">
        <v>0</v>
      </c>
      <c r="AY125" s="93">
        <v>0</v>
      </c>
      <c r="AZ125" s="93">
        <v>0</v>
      </c>
      <c r="BA125" s="93">
        <v>0</v>
      </c>
      <c r="BB125" s="93">
        <v>0</v>
      </c>
      <c r="BC125" s="93">
        <v>0</v>
      </c>
      <c r="BD125" s="93">
        <v>0</v>
      </c>
      <c r="BE125" s="93">
        <v>0</v>
      </c>
      <c r="BF125" s="93">
        <v>0</v>
      </c>
      <c r="BG125" s="93">
        <v>0</v>
      </c>
      <c r="BH125" s="93">
        <v>0</v>
      </c>
      <c r="BI125" s="93">
        <v>0</v>
      </c>
      <c r="BJ125" s="93">
        <v>0</v>
      </c>
      <c r="BK125" s="93">
        <v>0</v>
      </c>
      <c r="BL125" s="93">
        <v>0</v>
      </c>
      <c r="BM125" s="93">
        <v>0</v>
      </c>
      <c r="BN125" s="93">
        <v>0</v>
      </c>
      <c r="BO125" s="93">
        <v>0</v>
      </c>
      <c r="BP125" s="93">
        <v>0</v>
      </c>
      <c r="BQ125" s="93">
        <v>0</v>
      </c>
      <c r="BR125" s="93">
        <v>0</v>
      </c>
      <c r="BS125" s="93">
        <v>0</v>
      </c>
      <c r="BT125" s="93">
        <v>0</v>
      </c>
      <c r="BU125" s="93">
        <v>0</v>
      </c>
      <c r="BV125" s="93">
        <v>0</v>
      </c>
      <c r="BW125" s="93">
        <v>0</v>
      </c>
      <c r="BX125" s="93">
        <v>0</v>
      </c>
      <c r="BY125" s="93">
        <v>0</v>
      </c>
      <c r="BZ125" s="93">
        <v>0</v>
      </c>
      <c r="CA125" s="93">
        <v>0</v>
      </c>
      <c r="CB125" s="93">
        <v>0</v>
      </c>
      <c r="CC125" s="93">
        <v>0</v>
      </c>
      <c r="CD125" s="93">
        <v>0</v>
      </c>
      <c r="CE125" s="93">
        <v>0</v>
      </c>
      <c r="CF125" s="93">
        <v>0</v>
      </c>
      <c r="CG125" s="93">
        <v>0</v>
      </c>
      <c r="CH125" s="93">
        <v>0</v>
      </c>
      <c r="CJ125" s="94">
        <v>14034325.500800245</v>
      </c>
    </row>
    <row r="126" spans="1:88" x14ac:dyDescent="0.25">
      <c r="A126">
        <v>118</v>
      </c>
      <c r="B126" s="96"/>
      <c r="C126" s="97" t="s">
        <v>5338</v>
      </c>
      <c r="D126" s="97" t="s">
        <v>13</v>
      </c>
      <c r="E126" s="97" t="s">
        <v>13</v>
      </c>
      <c r="F126" s="97" t="s">
        <v>5586</v>
      </c>
      <c r="G126" s="96" t="s">
        <v>5560</v>
      </c>
      <c r="H126" s="96" t="s">
        <v>5585</v>
      </c>
      <c r="I126" s="96" t="s">
        <v>5340</v>
      </c>
      <c r="J126" s="96" t="s">
        <v>5340</v>
      </c>
      <c r="K126" s="96" t="s">
        <v>5341</v>
      </c>
      <c r="L126" s="96" t="s">
        <v>5341</v>
      </c>
      <c r="M126" s="96" t="s">
        <v>5342</v>
      </c>
      <c r="N126" s="92">
        <v>1574136.9864697151</v>
      </c>
      <c r="O126" s="93">
        <v>0</v>
      </c>
      <c r="P126" s="93">
        <v>0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3">
        <v>0</v>
      </c>
      <c r="Y126" s="93">
        <v>0</v>
      </c>
      <c r="Z126" s="93">
        <v>0</v>
      </c>
      <c r="AA126" s="93">
        <v>0</v>
      </c>
      <c r="AB126" s="93">
        <v>0</v>
      </c>
      <c r="AC126" s="93">
        <v>0</v>
      </c>
      <c r="AD126" s="93">
        <v>0</v>
      </c>
      <c r="AE126" s="93">
        <v>0</v>
      </c>
      <c r="AF126" s="93">
        <v>0</v>
      </c>
      <c r="AG126" s="93">
        <v>139873.82237900436</v>
      </c>
      <c r="AH126" s="93">
        <v>147561.73781617443</v>
      </c>
      <c r="AI126" s="93">
        <v>146942.33691134001</v>
      </c>
      <c r="AJ126" s="93">
        <v>145792.4297812992</v>
      </c>
      <c r="AK126" s="93">
        <v>147570.96998723227</v>
      </c>
      <c r="AL126" s="93">
        <v>147744.20032268693</v>
      </c>
      <c r="AM126" s="93">
        <v>64895.123509963203</v>
      </c>
      <c r="AN126" s="93">
        <v>96433.418851865979</v>
      </c>
      <c r="AO126" s="93">
        <v>128685.03079193106</v>
      </c>
      <c r="AP126" s="93">
        <v>112615.65572191811</v>
      </c>
      <c r="AQ126" s="93">
        <v>144231.60488761478</v>
      </c>
      <c r="AR126" s="93">
        <v>151790.65550868472</v>
      </c>
      <c r="AS126" s="93">
        <v>0</v>
      </c>
      <c r="AT126" s="93">
        <v>0</v>
      </c>
      <c r="AU126" s="93">
        <v>0</v>
      </c>
      <c r="AV126" s="93">
        <v>0</v>
      </c>
      <c r="AW126" s="93">
        <v>0</v>
      </c>
      <c r="AX126" s="93">
        <v>0</v>
      </c>
      <c r="AY126" s="93">
        <v>0</v>
      </c>
      <c r="AZ126" s="93">
        <v>0</v>
      </c>
      <c r="BA126" s="93">
        <v>0</v>
      </c>
      <c r="BB126" s="93">
        <v>0</v>
      </c>
      <c r="BC126" s="93">
        <v>0</v>
      </c>
      <c r="BD126" s="93">
        <v>0</v>
      </c>
      <c r="BE126" s="93">
        <v>0</v>
      </c>
      <c r="BF126" s="93">
        <v>0</v>
      </c>
      <c r="BG126" s="93">
        <v>0</v>
      </c>
      <c r="BH126" s="93">
        <v>0</v>
      </c>
      <c r="BI126" s="93">
        <v>0</v>
      </c>
      <c r="BJ126" s="93">
        <v>0</v>
      </c>
      <c r="BK126" s="93">
        <v>0</v>
      </c>
      <c r="BL126" s="93">
        <v>0</v>
      </c>
      <c r="BM126" s="93">
        <v>0</v>
      </c>
      <c r="BN126" s="93">
        <v>0</v>
      </c>
      <c r="BO126" s="93">
        <v>0</v>
      </c>
      <c r="BP126" s="93">
        <v>0</v>
      </c>
      <c r="BQ126" s="93">
        <v>0</v>
      </c>
      <c r="BR126" s="93">
        <v>0</v>
      </c>
      <c r="BS126" s="93">
        <v>0</v>
      </c>
      <c r="BT126" s="93">
        <v>0</v>
      </c>
      <c r="BU126" s="93">
        <v>0</v>
      </c>
      <c r="BV126" s="93">
        <v>0</v>
      </c>
      <c r="BW126" s="93">
        <v>0</v>
      </c>
      <c r="BX126" s="93">
        <v>0</v>
      </c>
      <c r="BY126" s="93">
        <v>0</v>
      </c>
      <c r="BZ126" s="93">
        <v>0</v>
      </c>
      <c r="CA126" s="93">
        <v>0</v>
      </c>
      <c r="CB126" s="93">
        <v>0</v>
      </c>
      <c r="CC126" s="93">
        <v>0</v>
      </c>
      <c r="CD126" s="93">
        <v>0</v>
      </c>
      <c r="CE126" s="93">
        <v>0</v>
      </c>
      <c r="CF126" s="93">
        <v>0</v>
      </c>
      <c r="CG126" s="93">
        <v>0</v>
      </c>
      <c r="CH126" s="93">
        <v>0</v>
      </c>
      <c r="CJ126" s="94">
        <v>1574136.9864697151</v>
      </c>
    </row>
    <row r="127" spans="1:88" x14ac:dyDescent="0.25">
      <c r="A127">
        <v>119</v>
      </c>
      <c r="B127" s="96"/>
      <c r="C127" s="97" t="s">
        <v>5338</v>
      </c>
      <c r="D127" s="97" t="s">
        <v>16</v>
      </c>
      <c r="E127" s="97" t="s">
        <v>16</v>
      </c>
      <c r="F127" s="97" t="s">
        <v>5587</v>
      </c>
      <c r="G127" s="96" t="s">
        <v>5560</v>
      </c>
      <c r="H127" s="96" t="s">
        <v>5585</v>
      </c>
      <c r="I127" s="96" t="s">
        <v>5340</v>
      </c>
      <c r="J127" s="96" t="s">
        <v>5340</v>
      </c>
      <c r="K127" s="96" t="s">
        <v>5341</v>
      </c>
      <c r="L127" s="96" t="s">
        <v>5341</v>
      </c>
      <c r="M127" s="96" t="s">
        <v>5342</v>
      </c>
      <c r="N127" s="92">
        <v>1202363.5024120503</v>
      </c>
      <c r="O127" s="93">
        <v>0</v>
      </c>
      <c r="P127" s="93">
        <v>0</v>
      </c>
      <c r="Q127" s="93">
        <v>0</v>
      </c>
      <c r="R127" s="93">
        <v>0</v>
      </c>
      <c r="S127" s="93">
        <v>0</v>
      </c>
      <c r="T127" s="93">
        <v>0</v>
      </c>
      <c r="U127" s="93">
        <v>0</v>
      </c>
      <c r="V127" s="93">
        <v>0</v>
      </c>
      <c r="W127" s="93">
        <v>0</v>
      </c>
      <c r="X127" s="93">
        <v>0</v>
      </c>
      <c r="Y127" s="93">
        <v>0</v>
      </c>
      <c r="Z127" s="93">
        <v>0</v>
      </c>
      <c r="AA127" s="93">
        <v>0</v>
      </c>
      <c r="AB127" s="93">
        <v>0</v>
      </c>
      <c r="AC127" s="93">
        <v>0</v>
      </c>
      <c r="AD127" s="93">
        <v>0</v>
      </c>
      <c r="AE127" s="93">
        <v>0</v>
      </c>
      <c r="AF127" s="93">
        <v>0</v>
      </c>
      <c r="AG127" s="93">
        <v>107454.36970905008</v>
      </c>
      <c r="AH127" s="93">
        <v>113360.40769119133</v>
      </c>
      <c r="AI127" s="93">
        <v>112884.56930560795</v>
      </c>
      <c r="AJ127" s="93">
        <v>112001.18352418745</v>
      </c>
      <c r="AK127" s="93">
        <v>113367.50006276664</v>
      </c>
      <c r="AL127" s="93">
        <v>113500.57969263726</v>
      </c>
      <c r="AM127" s="93">
        <v>49210.665842563198</v>
      </c>
      <c r="AN127" s="93">
        <v>73126.492323364524</v>
      </c>
      <c r="AO127" s="93">
        <v>97583.234405423907</v>
      </c>
      <c r="AP127" s="93">
        <v>85397.65551908745</v>
      </c>
      <c r="AQ127" s="93">
        <v>109372.3677245384</v>
      </c>
      <c r="AR127" s="93">
        <v>115104.47661163211</v>
      </c>
      <c r="AS127" s="93">
        <v>0</v>
      </c>
      <c r="AT127" s="93">
        <v>0</v>
      </c>
      <c r="AU127" s="93">
        <v>0</v>
      </c>
      <c r="AV127" s="93">
        <v>0</v>
      </c>
      <c r="AW127" s="93">
        <v>0</v>
      </c>
      <c r="AX127" s="93">
        <v>0</v>
      </c>
      <c r="AY127" s="93">
        <v>0</v>
      </c>
      <c r="AZ127" s="93">
        <v>0</v>
      </c>
      <c r="BA127" s="93">
        <v>0</v>
      </c>
      <c r="BB127" s="93">
        <v>0</v>
      </c>
      <c r="BC127" s="93">
        <v>0</v>
      </c>
      <c r="BD127" s="93">
        <v>0</v>
      </c>
      <c r="BE127" s="93">
        <v>0</v>
      </c>
      <c r="BF127" s="93">
        <v>0</v>
      </c>
      <c r="BG127" s="93">
        <v>0</v>
      </c>
      <c r="BH127" s="93">
        <v>0</v>
      </c>
      <c r="BI127" s="93">
        <v>0</v>
      </c>
      <c r="BJ127" s="93">
        <v>0</v>
      </c>
      <c r="BK127" s="93">
        <v>0</v>
      </c>
      <c r="BL127" s="93">
        <v>0</v>
      </c>
      <c r="BM127" s="93">
        <v>0</v>
      </c>
      <c r="BN127" s="93">
        <v>0</v>
      </c>
      <c r="BO127" s="93">
        <v>0</v>
      </c>
      <c r="BP127" s="93">
        <v>0</v>
      </c>
      <c r="BQ127" s="93">
        <v>0</v>
      </c>
      <c r="BR127" s="93">
        <v>0</v>
      </c>
      <c r="BS127" s="93">
        <v>0</v>
      </c>
      <c r="BT127" s="93">
        <v>0</v>
      </c>
      <c r="BU127" s="93">
        <v>0</v>
      </c>
      <c r="BV127" s="93">
        <v>0</v>
      </c>
      <c r="BW127" s="93">
        <v>0</v>
      </c>
      <c r="BX127" s="93">
        <v>0</v>
      </c>
      <c r="BY127" s="93">
        <v>0</v>
      </c>
      <c r="BZ127" s="93">
        <v>0</v>
      </c>
      <c r="CA127" s="93">
        <v>0</v>
      </c>
      <c r="CB127" s="93">
        <v>0</v>
      </c>
      <c r="CC127" s="93">
        <v>0</v>
      </c>
      <c r="CD127" s="93">
        <v>0</v>
      </c>
      <c r="CE127" s="93">
        <v>0</v>
      </c>
      <c r="CF127" s="93">
        <v>0</v>
      </c>
      <c r="CG127" s="93">
        <v>0</v>
      </c>
      <c r="CH127" s="93">
        <v>0</v>
      </c>
      <c r="CJ127" s="94">
        <v>1202363.5024120503</v>
      </c>
    </row>
    <row r="128" spans="1:88" x14ac:dyDescent="0.25">
      <c r="A128">
        <v>120</v>
      </c>
      <c r="B128" s="96"/>
      <c r="C128" s="97" t="s">
        <v>5338</v>
      </c>
      <c r="D128" s="97" t="s">
        <v>14</v>
      </c>
      <c r="E128" s="97" t="s">
        <v>14</v>
      </c>
      <c r="F128" s="97" t="s">
        <v>5588</v>
      </c>
      <c r="G128" s="96" t="s">
        <v>5560</v>
      </c>
      <c r="H128" s="96" t="s">
        <v>5585</v>
      </c>
      <c r="I128" s="96" t="s">
        <v>5340</v>
      </c>
      <c r="J128" s="96" t="s">
        <v>5340</v>
      </c>
      <c r="K128" s="96" t="s">
        <v>5341</v>
      </c>
      <c r="L128" s="96" t="s">
        <v>5341</v>
      </c>
      <c r="M128" s="96" t="s">
        <v>5342</v>
      </c>
      <c r="N128" s="92">
        <v>3315989.8913906394</v>
      </c>
      <c r="O128" s="93">
        <v>0</v>
      </c>
      <c r="P128" s="93">
        <v>0</v>
      </c>
      <c r="Q128" s="93">
        <v>0</v>
      </c>
      <c r="R128" s="93">
        <v>0</v>
      </c>
      <c r="S128" s="93">
        <v>0</v>
      </c>
      <c r="T128" s="93">
        <v>0</v>
      </c>
      <c r="U128" s="93">
        <v>0</v>
      </c>
      <c r="V128" s="93">
        <v>0</v>
      </c>
      <c r="W128" s="93">
        <v>0</v>
      </c>
      <c r="X128" s="93">
        <v>0</v>
      </c>
      <c r="Y128" s="93">
        <v>0</v>
      </c>
      <c r="Z128" s="93">
        <v>0</v>
      </c>
      <c r="AA128" s="93">
        <v>0</v>
      </c>
      <c r="AB128" s="93">
        <v>0</v>
      </c>
      <c r="AC128" s="93">
        <v>0</v>
      </c>
      <c r="AD128" s="93">
        <v>0</v>
      </c>
      <c r="AE128" s="93">
        <v>0</v>
      </c>
      <c r="AF128" s="93">
        <v>0</v>
      </c>
      <c r="AG128" s="93">
        <v>295990.2754235199</v>
      </c>
      <c r="AH128" s="93">
        <v>312258.85355327727</v>
      </c>
      <c r="AI128" s="93">
        <v>310948.12477428763</v>
      </c>
      <c r="AJ128" s="93">
        <v>308514.77933234948</v>
      </c>
      <c r="AK128" s="93">
        <v>312278.38996693591</v>
      </c>
      <c r="AL128" s="93">
        <v>312644.96674185357</v>
      </c>
      <c r="AM128" s="93">
        <v>135925.52592859484</v>
      </c>
      <c r="AN128" s="93">
        <v>201983.79270393061</v>
      </c>
      <c r="AO128" s="93">
        <v>269536.13065926661</v>
      </c>
      <c r="AP128" s="93">
        <v>235878.15854060711</v>
      </c>
      <c r="AQ128" s="93">
        <v>302099.07446843019</v>
      </c>
      <c r="AR128" s="93">
        <v>317931.81929758628</v>
      </c>
      <c r="AS128" s="93">
        <v>0</v>
      </c>
      <c r="AT128" s="93">
        <v>0</v>
      </c>
      <c r="AU128" s="93">
        <v>0</v>
      </c>
      <c r="AV128" s="93">
        <v>0</v>
      </c>
      <c r="AW128" s="93">
        <v>0</v>
      </c>
      <c r="AX128" s="93">
        <v>0</v>
      </c>
      <c r="AY128" s="93">
        <v>0</v>
      </c>
      <c r="AZ128" s="93">
        <v>0</v>
      </c>
      <c r="BA128" s="93">
        <v>0</v>
      </c>
      <c r="BB128" s="93">
        <v>0</v>
      </c>
      <c r="BC128" s="93">
        <v>0</v>
      </c>
      <c r="BD128" s="93">
        <v>0</v>
      </c>
      <c r="BE128" s="93">
        <v>0</v>
      </c>
      <c r="BF128" s="93">
        <v>0</v>
      </c>
      <c r="BG128" s="93">
        <v>0</v>
      </c>
      <c r="BH128" s="93">
        <v>0</v>
      </c>
      <c r="BI128" s="93">
        <v>0</v>
      </c>
      <c r="BJ128" s="93">
        <v>0</v>
      </c>
      <c r="BK128" s="93">
        <v>0</v>
      </c>
      <c r="BL128" s="93">
        <v>0</v>
      </c>
      <c r="BM128" s="93">
        <v>0</v>
      </c>
      <c r="BN128" s="93">
        <v>0</v>
      </c>
      <c r="BO128" s="93">
        <v>0</v>
      </c>
      <c r="BP128" s="93">
        <v>0</v>
      </c>
      <c r="BQ128" s="93">
        <v>0</v>
      </c>
      <c r="BR128" s="93">
        <v>0</v>
      </c>
      <c r="BS128" s="93">
        <v>0</v>
      </c>
      <c r="BT128" s="93">
        <v>0</v>
      </c>
      <c r="BU128" s="93">
        <v>0</v>
      </c>
      <c r="BV128" s="93">
        <v>0</v>
      </c>
      <c r="BW128" s="93">
        <v>0</v>
      </c>
      <c r="BX128" s="93">
        <v>0</v>
      </c>
      <c r="BY128" s="93">
        <v>0</v>
      </c>
      <c r="BZ128" s="93">
        <v>0</v>
      </c>
      <c r="CA128" s="93">
        <v>0</v>
      </c>
      <c r="CB128" s="93">
        <v>0</v>
      </c>
      <c r="CC128" s="93">
        <v>0</v>
      </c>
      <c r="CD128" s="93">
        <v>0</v>
      </c>
      <c r="CE128" s="93">
        <v>0</v>
      </c>
      <c r="CF128" s="93">
        <v>0</v>
      </c>
      <c r="CG128" s="93">
        <v>0</v>
      </c>
      <c r="CH128" s="93">
        <v>0</v>
      </c>
      <c r="CJ128" s="94">
        <v>3315989.8913906394</v>
      </c>
    </row>
    <row r="129" spans="1:88" x14ac:dyDescent="0.25">
      <c r="A129">
        <v>121</v>
      </c>
      <c r="B129" s="96"/>
      <c r="C129" s="97" t="s">
        <v>5338</v>
      </c>
      <c r="D129" s="97" t="s">
        <v>15</v>
      </c>
      <c r="E129" s="97" t="s">
        <v>15</v>
      </c>
      <c r="F129" s="97" t="s">
        <v>5589</v>
      </c>
      <c r="G129" s="96" t="s">
        <v>5560</v>
      </c>
      <c r="H129" s="96" t="s">
        <v>5585</v>
      </c>
      <c r="I129" s="96" t="s">
        <v>5340</v>
      </c>
      <c r="J129" s="96" t="s">
        <v>5340</v>
      </c>
      <c r="K129" s="96" t="s">
        <v>5341</v>
      </c>
      <c r="L129" s="96" t="s">
        <v>5341</v>
      </c>
      <c r="M129" s="96" t="s">
        <v>5342</v>
      </c>
      <c r="N129" s="92">
        <v>0</v>
      </c>
      <c r="O129" s="93">
        <v>0</v>
      </c>
      <c r="P129" s="93">
        <v>0</v>
      </c>
      <c r="Q129" s="93">
        <v>0</v>
      </c>
      <c r="R129" s="93">
        <v>0</v>
      </c>
      <c r="S129" s="93">
        <v>0</v>
      </c>
      <c r="T129" s="93">
        <v>0</v>
      </c>
      <c r="U129" s="93">
        <v>0</v>
      </c>
      <c r="V129" s="93">
        <v>0</v>
      </c>
      <c r="W129" s="93">
        <v>0</v>
      </c>
      <c r="X129" s="93">
        <v>0</v>
      </c>
      <c r="Y129" s="93">
        <v>0</v>
      </c>
      <c r="Z129" s="93">
        <v>0</v>
      </c>
      <c r="AA129" s="93">
        <v>0</v>
      </c>
      <c r="AB129" s="93">
        <v>0</v>
      </c>
      <c r="AC129" s="93">
        <v>0</v>
      </c>
      <c r="AD129" s="93">
        <v>0</v>
      </c>
      <c r="AE129" s="93">
        <v>0</v>
      </c>
      <c r="AF129" s="93">
        <v>0</v>
      </c>
      <c r="AG129" s="93">
        <v>0</v>
      </c>
      <c r="AH129" s="93">
        <v>0</v>
      </c>
      <c r="AI129" s="93">
        <v>0</v>
      </c>
      <c r="AJ129" s="93">
        <v>0</v>
      </c>
      <c r="AK129" s="93">
        <v>0</v>
      </c>
      <c r="AL129" s="93">
        <v>0</v>
      </c>
      <c r="AM129" s="93">
        <v>0</v>
      </c>
      <c r="AN129" s="93">
        <v>0</v>
      </c>
      <c r="AO129" s="93">
        <v>0</v>
      </c>
      <c r="AP129" s="93">
        <v>0</v>
      </c>
      <c r="AQ129" s="93">
        <v>0</v>
      </c>
      <c r="AR129" s="93">
        <v>0</v>
      </c>
      <c r="AS129" s="93">
        <v>0</v>
      </c>
      <c r="AT129" s="93">
        <v>0</v>
      </c>
      <c r="AU129" s="93">
        <v>0</v>
      </c>
      <c r="AV129" s="93">
        <v>0</v>
      </c>
      <c r="AW129" s="93">
        <v>0</v>
      </c>
      <c r="AX129" s="93">
        <v>0</v>
      </c>
      <c r="AY129" s="93">
        <v>0</v>
      </c>
      <c r="AZ129" s="93">
        <v>0</v>
      </c>
      <c r="BA129" s="93">
        <v>0</v>
      </c>
      <c r="BB129" s="93">
        <v>0</v>
      </c>
      <c r="BC129" s="93">
        <v>0</v>
      </c>
      <c r="BD129" s="93">
        <v>0</v>
      </c>
      <c r="BE129" s="93">
        <v>0</v>
      </c>
      <c r="BF129" s="93">
        <v>0</v>
      </c>
      <c r="BG129" s="93">
        <v>0</v>
      </c>
      <c r="BH129" s="93">
        <v>0</v>
      </c>
      <c r="BI129" s="93">
        <v>0</v>
      </c>
      <c r="BJ129" s="93">
        <v>0</v>
      </c>
      <c r="BK129" s="93">
        <v>0</v>
      </c>
      <c r="BL129" s="93">
        <v>0</v>
      </c>
      <c r="BM129" s="93">
        <v>0</v>
      </c>
      <c r="BN129" s="93">
        <v>0</v>
      </c>
      <c r="BO129" s="93">
        <v>0</v>
      </c>
      <c r="BP129" s="93">
        <v>0</v>
      </c>
      <c r="BQ129" s="93">
        <v>0</v>
      </c>
      <c r="BR129" s="93">
        <v>0</v>
      </c>
      <c r="BS129" s="93">
        <v>0</v>
      </c>
      <c r="BT129" s="93">
        <v>0</v>
      </c>
      <c r="BU129" s="93">
        <v>0</v>
      </c>
      <c r="BV129" s="93">
        <v>0</v>
      </c>
      <c r="BW129" s="93">
        <v>0</v>
      </c>
      <c r="BX129" s="93">
        <v>0</v>
      </c>
      <c r="BY129" s="93">
        <v>0</v>
      </c>
      <c r="BZ129" s="93">
        <v>0</v>
      </c>
      <c r="CA129" s="93">
        <v>0</v>
      </c>
      <c r="CB129" s="93">
        <v>0</v>
      </c>
      <c r="CC129" s="93">
        <v>0</v>
      </c>
      <c r="CD129" s="93">
        <v>0</v>
      </c>
      <c r="CE129" s="93">
        <v>0</v>
      </c>
      <c r="CF129" s="93">
        <v>0</v>
      </c>
      <c r="CG129" s="93">
        <v>0</v>
      </c>
      <c r="CH129" s="93">
        <v>0</v>
      </c>
      <c r="CJ129" s="94">
        <v>0</v>
      </c>
    </row>
    <row r="130" spans="1:88" x14ac:dyDescent="0.25">
      <c r="A130">
        <v>122</v>
      </c>
      <c r="B130" s="96"/>
      <c r="C130" s="97" t="s">
        <v>5338</v>
      </c>
      <c r="D130" s="97" t="s">
        <v>12</v>
      </c>
      <c r="E130" s="97" t="s">
        <v>12</v>
      </c>
      <c r="F130" s="97" t="s">
        <v>5590</v>
      </c>
      <c r="G130" s="96" t="s">
        <v>5560</v>
      </c>
      <c r="H130" s="96" t="s">
        <v>5591</v>
      </c>
      <c r="I130" s="96" t="s">
        <v>5340</v>
      </c>
      <c r="J130" s="96" t="s">
        <v>5340</v>
      </c>
      <c r="K130" s="96" t="s">
        <v>5341</v>
      </c>
      <c r="L130" s="96" t="s">
        <v>5341</v>
      </c>
      <c r="M130" s="96" t="s">
        <v>5342</v>
      </c>
      <c r="N130" s="92">
        <v>13836289.99836251</v>
      </c>
      <c r="O130" s="93">
        <v>0</v>
      </c>
      <c r="P130" s="93">
        <v>0</v>
      </c>
      <c r="Q130" s="93">
        <v>0</v>
      </c>
      <c r="R130" s="93">
        <v>0</v>
      </c>
      <c r="S130" s="93">
        <v>0</v>
      </c>
      <c r="T130" s="93">
        <v>0</v>
      </c>
      <c r="U130" s="93">
        <v>0</v>
      </c>
      <c r="V130" s="93">
        <v>0</v>
      </c>
      <c r="W130" s="93">
        <v>0</v>
      </c>
      <c r="X130" s="93">
        <v>0</v>
      </c>
      <c r="Y130" s="93">
        <v>0</v>
      </c>
      <c r="Z130" s="93">
        <v>0</v>
      </c>
      <c r="AA130" s="93">
        <v>0</v>
      </c>
      <c r="AB130" s="93">
        <v>0</v>
      </c>
      <c r="AC130" s="93">
        <v>0</v>
      </c>
      <c r="AD130" s="93">
        <v>0</v>
      </c>
      <c r="AE130" s="93">
        <v>0</v>
      </c>
      <c r="AF130" s="93">
        <v>0</v>
      </c>
      <c r="AG130" s="93">
        <v>1231333.2200654538</v>
      </c>
      <c r="AH130" s="93">
        <v>1299011.2566689875</v>
      </c>
      <c r="AI130" s="93">
        <v>1293558.5643946896</v>
      </c>
      <c r="AJ130" s="93">
        <v>1283435.7349393507</v>
      </c>
      <c r="AK130" s="93">
        <v>1299092.5290523593</v>
      </c>
      <c r="AL130" s="93">
        <v>1300617.5053713049</v>
      </c>
      <c r="AM130" s="93">
        <v>569322.28731621115</v>
      </c>
      <c r="AN130" s="93">
        <v>846006.47359947895</v>
      </c>
      <c r="AO130" s="93">
        <v>1128948.5574763005</v>
      </c>
      <c r="AP130" s="93">
        <v>987972.58153571899</v>
      </c>
      <c r="AQ130" s="93">
        <v>1265338.0216665773</v>
      </c>
      <c r="AR130" s="93">
        <v>1331653.2662760771</v>
      </c>
      <c r="AS130" s="93">
        <v>0</v>
      </c>
      <c r="AT130" s="93">
        <v>0</v>
      </c>
      <c r="AU130" s="93">
        <v>0</v>
      </c>
      <c r="AV130" s="93">
        <v>0</v>
      </c>
      <c r="AW130" s="93">
        <v>0</v>
      </c>
      <c r="AX130" s="93">
        <v>0</v>
      </c>
      <c r="AY130" s="93">
        <v>0</v>
      </c>
      <c r="AZ130" s="93">
        <v>0</v>
      </c>
      <c r="BA130" s="93">
        <v>0</v>
      </c>
      <c r="BB130" s="93">
        <v>0</v>
      </c>
      <c r="BC130" s="93">
        <v>0</v>
      </c>
      <c r="BD130" s="93">
        <v>0</v>
      </c>
      <c r="BE130" s="93">
        <v>0</v>
      </c>
      <c r="BF130" s="93">
        <v>0</v>
      </c>
      <c r="BG130" s="93">
        <v>0</v>
      </c>
      <c r="BH130" s="93">
        <v>0</v>
      </c>
      <c r="BI130" s="93">
        <v>0</v>
      </c>
      <c r="BJ130" s="93">
        <v>0</v>
      </c>
      <c r="BK130" s="93">
        <v>0</v>
      </c>
      <c r="BL130" s="93">
        <v>0</v>
      </c>
      <c r="BM130" s="93">
        <v>0</v>
      </c>
      <c r="BN130" s="93">
        <v>0</v>
      </c>
      <c r="BO130" s="93">
        <v>0</v>
      </c>
      <c r="BP130" s="93">
        <v>0</v>
      </c>
      <c r="BQ130" s="93">
        <v>0</v>
      </c>
      <c r="BR130" s="93">
        <v>0</v>
      </c>
      <c r="BS130" s="93">
        <v>0</v>
      </c>
      <c r="BT130" s="93">
        <v>0</v>
      </c>
      <c r="BU130" s="93">
        <v>0</v>
      </c>
      <c r="BV130" s="93">
        <v>0</v>
      </c>
      <c r="BW130" s="93">
        <v>0</v>
      </c>
      <c r="BX130" s="93">
        <v>0</v>
      </c>
      <c r="BY130" s="93">
        <v>0</v>
      </c>
      <c r="BZ130" s="93">
        <v>0</v>
      </c>
      <c r="CA130" s="93">
        <v>0</v>
      </c>
      <c r="CB130" s="93">
        <v>0</v>
      </c>
      <c r="CC130" s="93">
        <v>0</v>
      </c>
      <c r="CD130" s="93">
        <v>0</v>
      </c>
      <c r="CE130" s="93">
        <v>0</v>
      </c>
      <c r="CF130" s="93">
        <v>0</v>
      </c>
      <c r="CG130" s="93">
        <v>0</v>
      </c>
      <c r="CH130" s="93">
        <v>0</v>
      </c>
      <c r="CJ130" s="94">
        <v>13836289.99836251</v>
      </c>
    </row>
    <row r="131" spans="1:88" x14ac:dyDescent="0.25">
      <c r="A131">
        <v>123</v>
      </c>
      <c r="B131" s="96"/>
      <c r="C131" s="97" t="s">
        <v>5338</v>
      </c>
      <c r="D131" s="97" t="s">
        <v>13</v>
      </c>
      <c r="E131" s="97" t="s">
        <v>13</v>
      </c>
      <c r="F131" s="97" t="s">
        <v>5592</v>
      </c>
      <c r="G131" s="96" t="s">
        <v>5560</v>
      </c>
      <c r="H131" s="96" t="s">
        <v>5591</v>
      </c>
      <c r="I131" s="96" t="s">
        <v>5340</v>
      </c>
      <c r="J131" s="96" t="s">
        <v>5340</v>
      </c>
      <c r="K131" s="96" t="s">
        <v>5341</v>
      </c>
      <c r="L131" s="96" t="s">
        <v>5341</v>
      </c>
      <c r="M131" s="96" t="s">
        <v>5342</v>
      </c>
      <c r="N131" s="92">
        <v>4567733.0603375845</v>
      </c>
      <c r="O131" s="93">
        <v>0</v>
      </c>
      <c r="P131" s="93">
        <v>0</v>
      </c>
      <c r="Q131" s="93">
        <v>0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0</v>
      </c>
      <c r="X131" s="93">
        <v>0</v>
      </c>
      <c r="Y131" s="93">
        <v>0</v>
      </c>
      <c r="Z131" s="93">
        <v>0</v>
      </c>
      <c r="AA131" s="93">
        <v>0</v>
      </c>
      <c r="AB131" s="93">
        <v>0</v>
      </c>
      <c r="AC131" s="93">
        <v>0</v>
      </c>
      <c r="AD131" s="93">
        <v>0</v>
      </c>
      <c r="AE131" s="93">
        <v>0</v>
      </c>
      <c r="AF131" s="93">
        <v>0</v>
      </c>
      <c r="AG131" s="93">
        <v>405877.18111447676</v>
      </c>
      <c r="AH131" s="93">
        <v>428185.49723262945</v>
      </c>
      <c r="AI131" s="93">
        <v>426388.15810971049</v>
      </c>
      <c r="AJ131" s="93">
        <v>423051.42893089505</v>
      </c>
      <c r="AK131" s="93">
        <v>428212.28657391248</v>
      </c>
      <c r="AL131" s="93">
        <v>428714.9556154969</v>
      </c>
      <c r="AM131" s="93">
        <v>188308.64382135653</v>
      </c>
      <c r="AN131" s="93">
        <v>279824.51285825489</v>
      </c>
      <c r="AO131" s="93">
        <v>373410.23975118482</v>
      </c>
      <c r="AP131" s="93">
        <v>326781.12398987141</v>
      </c>
      <c r="AQ131" s="93">
        <v>418522.32407562475</v>
      </c>
      <c r="AR131" s="93">
        <v>440456.70826417173</v>
      </c>
      <c r="AS131" s="93">
        <v>0</v>
      </c>
      <c r="AT131" s="93">
        <v>0</v>
      </c>
      <c r="AU131" s="93">
        <v>0</v>
      </c>
      <c r="AV131" s="93">
        <v>0</v>
      </c>
      <c r="AW131" s="93">
        <v>0</v>
      </c>
      <c r="AX131" s="93">
        <v>0</v>
      </c>
      <c r="AY131" s="93">
        <v>0</v>
      </c>
      <c r="AZ131" s="93">
        <v>0</v>
      </c>
      <c r="BA131" s="93">
        <v>0</v>
      </c>
      <c r="BB131" s="93">
        <v>0</v>
      </c>
      <c r="BC131" s="93">
        <v>0</v>
      </c>
      <c r="BD131" s="93">
        <v>0</v>
      </c>
      <c r="BE131" s="93">
        <v>0</v>
      </c>
      <c r="BF131" s="93">
        <v>0</v>
      </c>
      <c r="BG131" s="93">
        <v>0</v>
      </c>
      <c r="BH131" s="93">
        <v>0</v>
      </c>
      <c r="BI131" s="93">
        <v>0</v>
      </c>
      <c r="BJ131" s="93">
        <v>0</v>
      </c>
      <c r="BK131" s="93">
        <v>0</v>
      </c>
      <c r="BL131" s="93">
        <v>0</v>
      </c>
      <c r="BM131" s="93">
        <v>0</v>
      </c>
      <c r="BN131" s="93">
        <v>0</v>
      </c>
      <c r="BO131" s="93">
        <v>0</v>
      </c>
      <c r="BP131" s="93">
        <v>0</v>
      </c>
      <c r="BQ131" s="93">
        <v>0</v>
      </c>
      <c r="BR131" s="93">
        <v>0</v>
      </c>
      <c r="BS131" s="93">
        <v>0</v>
      </c>
      <c r="BT131" s="93">
        <v>0</v>
      </c>
      <c r="BU131" s="93">
        <v>0</v>
      </c>
      <c r="BV131" s="93">
        <v>0</v>
      </c>
      <c r="BW131" s="93">
        <v>0</v>
      </c>
      <c r="BX131" s="93">
        <v>0</v>
      </c>
      <c r="BY131" s="93">
        <v>0</v>
      </c>
      <c r="BZ131" s="93">
        <v>0</v>
      </c>
      <c r="CA131" s="93">
        <v>0</v>
      </c>
      <c r="CB131" s="93">
        <v>0</v>
      </c>
      <c r="CC131" s="93">
        <v>0</v>
      </c>
      <c r="CD131" s="93">
        <v>0</v>
      </c>
      <c r="CE131" s="93">
        <v>0</v>
      </c>
      <c r="CF131" s="93">
        <v>0</v>
      </c>
      <c r="CG131" s="93">
        <v>0</v>
      </c>
      <c r="CH131" s="93">
        <v>0</v>
      </c>
      <c r="CJ131" s="94">
        <v>4567733.0603375845</v>
      </c>
    </row>
    <row r="132" spans="1:88" x14ac:dyDescent="0.25">
      <c r="A132">
        <v>124</v>
      </c>
      <c r="B132" s="96"/>
      <c r="C132" s="97" t="s">
        <v>5338</v>
      </c>
      <c r="D132" s="97" t="s">
        <v>16</v>
      </c>
      <c r="E132" s="97" t="s">
        <v>16</v>
      </c>
      <c r="F132" s="97" t="s">
        <v>5593</v>
      </c>
      <c r="G132" s="96" t="s">
        <v>5560</v>
      </c>
      <c r="H132" s="96" t="s">
        <v>5591</v>
      </c>
      <c r="I132" s="96" t="s">
        <v>5340</v>
      </c>
      <c r="J132" s="96" t="s">
        <v>5340</v>
      </c>
      <c r="K132" s="96" t="s">
        <v>5341</v>
      </c>
      <c r="L132" s="96" t="s">
        <v>5341</v>
      </c>
      <c r="M132" s="96" t="s">
        <v>5342</v>
      </c>
      <c r="N132" s="92">
        <v>446324.00609918265</v>
      </c>
      <c r="O132" s="93">
        <v>0</v>
      </c>
      <c r="P132" s="93">
        <v>0</v>
      </c>
      <c r="Q132" s="93">
        <v>0</v>
      </c>
      <c r="R132" s="93">
        <v>0</v>
      </c>
      <c r="S132" s="93">
        <v>0</v>
      </c>
      <c r="T132" s="93">
        <v>0</v>
      </c>
      <c r="U132" s="93">
        <v>0</v>
      </c>
      <c r="V132" s="93">
        <v>0</v>
      </c>
      <c r="W132" s="93">
        <v>0</v>
      </c>
      <c r="X132" s="93">
        <v>0</v>
      </c>
      <c r="Y132" s="93">
        <v>0</v>
      </c>
      <c r="Z132" s="93">
        <v>0</v>
      </c>
      <c r="AA132" s="93">
        <v>0</v>
      </c>
      <c r="AB132" s="93">
        <v>0</v>
      </c>
      <c r="AC132" s="93">
        <v>0</v>
      </c>
      <c r="AD132" s="93">
        <v>0</v>
      </c>
      <c r="AE132" s="93">
        <v>0</v>
      </c>
      <c r="AF132" s="93">
        <v>0</v>
      </c>
      <c r="AG132" s="93">
        <v>39887.658486967572</v>
      </c>
      <c r="AH132" s="93">
        <v>42080.01256880298</v>
      </c>
      <c r="AI132" s="93">
        <v>41903.378718820524</v>
      </c>
      <c r="AJ132" s="93">
        <v>41575.461013315136</v>
      </c>
      <c r="AK132" s="93">
        <v>42082.645296499824</v>
      </c>
      <c r="AL132" s="93">
        <v>42132.045193797829</v>
      </c>
      <c r="AM132" s="93">
        <v>18267.272316233302</v>
      </c>
      <c r="AN132" s="93">
        <v>27144.959856374619</v>
      </c>
      <c r="AO132" s="93">
        <v>36223.438270183411</v>
      </c>
      <c r="AP132" s="93">
        <v>31700.083748629189</v>
      </c>
      <c r="AQ132" s="93">
        <v>40599.629996619478</v>
      </c>
      <c r="AR132" s="93">
        <v>42727.420632938811</v>
      </c>
      <c r="AS132" s="93">
        <v>0</v>
      </c>
      <c r="AT132" s="93">
        <v>0</v>
      </c>
      <c r="AU132" s="93">
        <v>0</v>
      </c>
      <c r="AV132" s="93">
        <v>0</v>
      </c>
      <c r="AW132" s="93">
        <v>0</v>
      </c>
      <c r="AX132" s="93">
        <v>0</v>
      </c>
      <c r="AY132" s="93">
        <v>0</v>
      </c>
      <c r="AZ132" s="93">
        <v>0</v>
      </c>
      <c r="BA132" s="93">
        <v>0</v>
      </c>
      <c r="BB132" s="93">
        <v>0</v>
      </c>
      <c r="BC132" s="93">
        <v>0</v>
      </c>
      <c r="BD132" s="93">
        <v>0</v>
      </c>
      <c r="BE132" s="93">
        <v>0</v>
      </c>
      <c r="BF132" s="93">
        <v>0</v>
      </c>
      <c r="BG132" s="93">
        <v>0</v>
      </c>
      <c r="BH132" s="93">
        <v>0</v>
      </c>
      <c r="BI132" s="93">
        <v>0</v>
      </c>
      <c r="BJ132" s="93">
        <v>0</v>
      </c>
      <c r="BK132" s="93">
        <v>0</v>
      </c>
      <c r="BL132" s="93">
        <v>0</v>
      </c>
      <c r="BM132" s="93">
        <v>0</v>
      </c>
      <c r="BN132" s="93">
        <v>0</v>
      </c>
      <c r="BO132" s="93">
        <v>0</v>
      </c>
      <c r="BP132" s="93">
        <v>0</v>
      </c>
      <c r="BQ132" s="93">
        <v>0</v>
      </c>
      <c r="BR132" s="93">
        <v>0</v>
      </c>
      <c r="BS132" s="93">
        <v>0</v>
      </c>
      <c r="BT132" s="93">
        <v>0</v>
      </c>
      <c r="BU132" s="93">
        <v>0</v>
      </c>
      <c r="BV132" s="93">
        <v>0</v>
      </c>
      <c r="BW132" s="93">
        <v>0</v>
      </c>
      <c r="BX132" s="93">
        <v>0</v>
      </c>
      <c r="BY132" s="93">
        <v>0</v>
      </c>
      <c r="BZ132" s="93">
        <v>0</v>
      </c>
      <c r="CA132" s="93">
        <v>0</v>
      </c>
      <c r="CB132" s="93">
        <v>0</v>
      </c>
      <c r="CC132" s="93">
        <v>0</v>
      </c>
      <c r="CD132" s="93">
        <v>0</v>
      </c>
      <c r="CE132" s="93">
        <v>0</v>
      </c>
      <c r="CF132" s="93">
        <v>0</v>
      </c>
      <c r="CG132" s="93">
        <v>0</v>
      </c>
      <c r="CH132" s="93">
        <v>0</v>
      </c>
      <c r="CJ132" s="94">
        <v>446324.00609918265</v>
      </c>
    </row>
    <row r="133" spans="1:88" x14ac:dyDescent="0.25">
      <c r="A133">
        <v>125</v>
      </c>
      <c r="B133" s="96"/>
      <c r="C133" s="97" t="s">
        <v>5338</v>
      </c>
      <c r="D133" s="97" t="s">
        <v>14</v>
      </c>
      <c r="E133" s="97" t="s">
        <v>14</v>
      </c>
      <c r="F133" s="97" t="s">
        <v>5594</v>
      </c>
      <c r="G133" s="96" t="s">
        <v>5560</v>
      </c>
      <c r="H133" s="96" t="s">
        <v>5591</v>
      </c>
      <c r="I133" s="96" t="s">
        <v>5340</v>
      </c>
      <c r="J133" s="96" t="s">
        <v>5340</v>
      </c>
      <c r="K133" s="96" t="s">
        <v>5341</v>
      </c>
      <c r="L133" s="96" t="s">
        <v>5341</v>
      </c>
      <c r="M133" s="96" t="s">
        <v>5342</v>
      </c>
      <c r="N133" s="92">
        <v>3566017.4044078412</v>
      </c>
      <c r="O133" s="93">
        <v>0</v>
      </c>
      <c r="P133" s="93">
        <v>0</v>
      </c>
      <c r="Q133" s="93">
        <v>0</v>
      </c>
      <c r="R133" s="93">
        <v>0</v>
      </c>
      <c r="S133" s="93">
        <v>0</v>
      </c>
      <c r="T133" s="93">
        <v>0</v>
      </c>
      <c r="U133" s="93">
        <v>0</v>
      </c>
      <c r="V133" s="93">
        <v>0</v>
      </c>
      <c r="W133" s="93">
        <v>0</v>
      </c>
      <c r="X133" s="93">
        <v>0</v>
      </c>
      <c r="Y133" s="93">
        <v>0</v>
      </c>
      <c r="Z133" s="93">
        <v>0</v>
      </c>
      <c r="AA133" s="93">
        <v>0</v>
      </c>
      <c r="AB133" s="93">
        <v>0</v>
      </c>
      <c r="AC133" s="93">
        <v>0</v>
      </c>
      <c r="AD133" s="93">
        <v>0</v>
      </c>
      <c r="AE133" s="93">
        <v>0</v>
      </c>
      <c r="AF133" s="93">
        <v>0</v>
      </c>
      <c r="AG133" s="93">
        <v>318308.10957420937</v>
      </c>
      <c r="AH133" s="93">
        <v>335803.34769490076</v>
      </c>
      <c r="AI133" s="93">
        <v>334393.78922475153</v>
      </c>
      <c r="AJ133" s="93">
        <v>331776.96816042555</v>
      </c>
      <c r="AK133" s="93">
        <v>335824.35716519755</v>
      </c>
      <c r="AL133" s="93">
        <v>336218.57403624372</v>
      </c>
      <c r="AM133" s="93">
        <v>146174.38745007274</v>
      </c>
      <c r="AN133" s="93">
        <v>217213.48489649792</v>
      </c>
      <c r="AO133" s="93">
        <v>289859.30733479996</v>
      </c>
      <c r="AP133" s="93">
        <v>253663.50508466782</v>
      </c>
      <c r="AQ133" s="93">
        <v>324877.51552165765</v>
      </c>
      <c r="AR133" s="93">
        <v>341904.05826441658</v>
      </c>
      <c r="AS133" s="93">
        <v>0</v>
      </c>
      <c r="AT133" s="93">
        <v>0</v>
      </c>
      <c r="AU133" s="93">
        <v>0</v>
      </c>
      <c r="AV133" s="93">
        <v>0</v>
      </c>
      <c r="AW133" s="93">
        <v>0</v>
      </c>
      <c r="AX133" s="93">
        <v>0</v>
      </c>
      <c r="AY133" s="93">
        <v>0</v>
      </c>
      <c r="AZ133" s="93">
        <v>0</v>
      </c>
      <c r="BA133" s="93">
        <v>0</v>
      </c>
      <c r="BB133" s="93">
        <v>0</v>
      </c>
      <c r="BC133" s="93">
        <v>0</v>
      </c>
      <c r="BD133" s="93">
        <v>0</v>
      </c>
      <c r="BE133" s="93">
        <v>0</v>
      </c>
      <c r="BF133" s="93">
        <v>0</v>
      </c>
      <c r="BG133" s="93">
        <v>0</v>
      </c>
      <c r="BH133" s="93">
        <v>0</v>
      </c>
      <c r="BI133" s="93">
        <v>0</v>
      </c>
      <c r="BJ133" s="93">
        <v>0</v>
      </c>
      <c r="BK133" s="93">
        <v>0</v>
      </c>
      <c r="BL133" s="93">
        <v>0</v>
      </c>
      <c r="BM133" s="93">
        <v>0</v>
      </c>
      <c r="BN133" s="93">
        <v>0</v>
      </c>
      <c r="BO133" s="93">
        <v>0</v>
      </c>
      <c r="BP133" s="93">
        <v>0</v>
      </c>
      <c r="BQ133" s="93">
        <v>0</v>
      </c>
      <c r="BR133" s="93">
        <v>0</v>
      </c>
      <c r="BS133" s="93">
        <v>0</v>
      </c>
      <c r="BT133" s="93">
        <v>0</v>
      </c>
      <c r="BU133" s="93">
        <v>0</v>
      </c>
      <c r="BV133" s="93">
        <v>0</v>
      </c>
      <c r="BW133" s="93">
        <v>0</v>
      </c>
      <c r="BX133" s="93">
        <v>0</v>
      </c>
      <c r="BY133" s="93">
        <v>0</v>
      </c>
      <c r="BZ133" s="93">
        <v>0</v>
      </c>
      <c r="CA133" s="93">
        <v>0</v>
      </c>
      <c r="CB133" s="93">
        <v>0</v>
      </c>
      <c r="CC133" s="93">
        <v>0</v>
      </c>
      <c r="CD133" s="93">
        <v>0</v>
      </c>
      <c r="CE133" s="93">
        <v>0</v>
      </c>
      <c r="CF133" s="93">
        <v>0</v>
      </c>
      <c r="CG133" s="93">
        <v>0</v>
      </c>
      <c r="CH133" s="93">
        <v>0</v>
      </c>
      <c r="CJ133" s="94">
        <v>3566017.4044078412</v>
      </c>
    </row>
    <row r="134" spans="1:88" x14ac:dyDescent="0.25">
      <c r="A134">
        <v>126</v>
      </c>
      <c r="B134" s="96"/>
      <c r="C134" s="97" t="s">
        <v>5338</v>
      </c>
      <c r="D134" s="97" t="s">
        <v>15</v>
      </c>
      <c r="E134" s="97" t="s">
        <v>15</v>
      </c>
      <c r="F134" s="97" t="s">
        <v>5595</v>
      </c>
      <c r="G134" s="96" t="s">
        <v>5560</v>
      </c>
      <c r="H134" s="96" t="s">
        <v>5591</v>
      </c>
      <c r="I134" s="96" t="s">
        <v>5340</v>
      </c>
      <c r="J134" s="96" t="s">
        <v>5340</v>
      </c>
      <c r="K134" s="96" t="s">
        <v>5341</v>
      </c>
      <c r="L134" s="96" t="s">
        <v>5341</v>
      </c>
      <c r="M134" s="96" t="s">
        <v>5342</v>
      </c>
      <c r="N134" s="92">
        <v>1068517.0764993557</v>
      </c>
      <c r="O134" s="93">
        <v>0</v>
      </c>
      <c r="P134" s="93">
        <v>0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0</v>
      </c>
      <c r="X134" s="93">
        <v>0</v>
      </c>
      <c r="Y134" s="93">
        <v>0</v>
      </c>
      <c r="Z134" s="93">
        <v>0</v>
      </c>
      <c r="AA134" s="93">
        <v>0</v>
      </c>
      <c r="AB134" s="93">
        <v>0</v>
      </c>
      <c r="AC134" s="93">
        <v>0</v>
      </c>
      <c r="AD134" s="93">
        <v>0</v>
      </c>
      <c r="AE134" s="93">
        <v>0</v>
      </c>
      <c r="AF134" s="93">
        <v>0</v>
      </c>
      <c r="AG134" s="93">
        <v>95460.387026703436</v>
      </c>
      <c r="AH134" s="93">
        <v>100707.19712010515</v>
      </c>
      <c r="AI134" s="93">
        <v>100284.47148714162</v>
      </c>
      <c r="AJ134" s="93">
        <v>99499.688617756328</v>
      </c>
      <c r="AK134" s="93">
        <v>100713.49784605399</v>
      </c>
      <c r="AL134" s="93">
        <v>100831.72321936571</v>
      </c>
      <c r="AM134" s="93">
        <v>43751.296261744566</v>
      </c>
      <c r="AN134" s="93">
        <v>65013.930932316449</v>
      </c>
      <c r="AO134" s="93">
        <v>86757.472705404653</v>
      </c>
      <c r="AP134" s="93">
        <v>75923.746665554034</v>
      </c>
      <c r="AQ134" s="93">
        <v>97238.734352298503</v>
      </c>
      <c r="AR134" s="93">
        <v>102334.93026491128</v>
      </c>
      <c r="AS134" s="93">
        <v>0</v>
      </c>
      <c r="AT134" s="93">
        <v>0</v>
      </c>
      <c r="AU134" s="93">
        <v>0</v>
      </c>
      <c r="AV134" s="93">
        <v>0</v>
      </c>
      <c r="AW134" s="93">
        <v>0</v>
      </c>
      <c r="AX134" s="93">
        <v>0</v>
      </c>
      <c r="AY134" s="93">
        <v>0</v>
      </c>
      <c r="AZ134" s="93">
        <v>0</v>
      </c>
      <c r="BA134" s="93">
        <v>0</v>
      </c>
      <c r="BB134" s="93">
        <v>0</v>
      </c>
      <c r="BC134" s="93">
        <v>0</v>
      </c>
      <c r="BD134" s="93">
        <v>0</v>
      </c>
      <c r="BE134" s="93">
        <v>0</v>
      </c>
      <c r="BF134" s="93">
        <v>0</v>
      </c>
      <c r="BG134" s="93">
        <v>0</v>
      </c>
      <c r="BH134" s="93">
        <v>0</v>
      </c>
      <c r="BI134" s="93">
        <v>0</v>
      </c>
      <c r="BJ134" s="93">
        <v>0</v>
      </c>
      <c r="BK134" s="93">
        <v>0</v>
      </c>
      <c r="BL134" s="93">
        <v>0</v>
      </c>
      <c r="BM134" s="93">
        <v>0</v>
      </c>
      <c r="BN134" s="93">
        <v>0</v>
      </c>
      <c r="BO134" s="93">
        <v>0</v>
      </c>
      <c r="BP134" s="93">
        <v>0</v>
      </c>
      <c r="BQ134" s="93">
        <v>0</v>
      </c>
      <c r="BR134" s="93">
        <v>0</v>
      </c>
      <c r="BS134" s="93">
        <v>0</v>
      </c>
      <c r="BT134" s="93">
        <v>0</v>
      </c>
      <c r="BU134" s="93">
        <v>0</v>
      </c>
      <c r="BV134" s="93">
        <v>0</v>
      </c>
      <c r="BW134" s="93">
        <v>0</v>
      </c>
      <c r="BX134" s="93">
        <v>0</v>
      </c>
      <c r="BY134" s="93">
        <v>0</v>
      </c>
      <c r="BZ134" s="93">
        <v>0</v>
      </c>
      <c r="CA134" s="93">
        <v>0</v>
      </c>
      <c r="CB134" s="93">
        <v>0</v>
      </c>
      <c r="CC134" s="93">
        <v>0</v>
      </c>
      <c r="CD134" s="93">
        <v>0</v>
      </c>
      <c r="CE134" s="93">
        <v>0</v>
      </c>
      <c r="CF134" s="93">
        <v>0</v>
      </c>
      <c r="CG134" s="93">
        <v>0</v>
      </c>
      <c r="CH134" s="93">
        <v>0</v>
      </c>
      <c r="CJ134" s="94">
        <v>1068517.0764993557</v>
      </c>
    </row>
    <row r="135" spans="1:88" x14ac:dyDescent="0.25">
      <c r="A135">
        <v>127</v>
      </c>
      <c r="B135" s="96"/>
      <c r="C135" s="97" t="s">
        <v>5338</v>
      </c>
      <c r="D135" s="97" t="s">
        <v>12</v>
      </c>
      <c r="E135" s="97" t="s">
        <v>12</v>
      </c>
      <c r="F135" s="97" t="s">
        <v>5596</v>
      </c>
      <c r="G135" s="96" t="s">
        <v>5560</v>
      </c>
      <c r="H135" s="96" t="s">
        <v>5597</v>
      </c>
      <c r="I135" s="96" t="s">
        <v>5340</v>
      </c>
      <c r="J135" s="96" t="s">
        <v>5340</v>
      </c>
      <c r="K135" s="96" t="s">
        <v>5341</v>
      </c>
      <c r="L135" s="96" t="s">
        <v>5341</v>
      </c>
      <c r="M135" s="96" t="s">
        <v>5342</v>
      </c>
      <c r="N135" s="92">
        <v>14489333.671572611</v>
      </c>
      <c r="O135" s="93">
        <v>0</v>
      </c>
      <c r="P135" s="93">
        <v>0</v>
      </c>
      <c r="Q135" s="93">
        <v>0</v>
      </c>
      <c r="R135" s="93">
        <v>0</v>
      </c>
      <c r="S135" s="93">
        <v>0</v>
      </c>
      <c r="T135" s="93">
        <v>0</v>
      </c>
      <c r="U135" s="93">
        <v>0</v>
      </c>
      <c r="V135" s="93">
        <v>0</v>
      </c>
      <c r="W135" s="93">
        <v>0</v>
      </c>
      <c r="X135" s="93">
        <v>0</v>
      </c>
      <c r="Y135" s="93">
        <v>0</v>
      </c>
      <c r="Z135" s="93">
        <v>0</v>
      </c>
      <c r="AA135" s="93">
        <v>0</v>
      </c>
      <c r="AB135" s="93">
        <v>0</v>
      </c>
      <c r="AC135" s="93">
        <v>0</v>
      </c>
      <c r="AD135" s="93">
        <v>0</v>
      </c>
      <c r="AE135" s="93">
        <v>0</v>
      </c>
      <c r="AF135" s="93">
        <v>0</v>
      </c>
      <c r="AG135" s="93">
        <v>0</v>
      </c>
      <c r="AH135" s="93">
        <v>0</v>
      </c>
      <c r="AI135" s="93">
        <v>0</v>
      </c>
      <c r="AJ135" s="93">
        <v>0</v>
      </c>
      <c r="AK135" s="93">
        <v>0</v>
      </c>
      <c r="AL135" s="93">
        <v>0</v>
      </c>
      <c r="AM135" s="93">
        <v>0</v>
      </c>
      <c r="AN135" s="93">
        <v>0</v>
      </c>
      <c r="AO135" s="93">
        <v>0</v>
      </c>
      <c r="AP135" s="93">
        <v>0</v>
      </c>
      <c r="AQ135" s="93">
        <v>0</v>
      </c>
      <c r="AR135" s="93">
        <v>0</v>
      </c>
      <c r="AS135" s="93">
        <v>1294998.4249992997</v>
      </c>
      <c r="AT135" s="93">
        <v>1365219.4796286386</v>
      </c>
      <c r="AU135" s="93">
        <v>1361511.7807665775</v>
      </c>
      <c r="AV135" s="93">
        <v>1348832.6956118413</v>
      </c>
      <c r="AW135" s="93">
        <v>1365956.1273131222</v>
      </c>
      <c r="AX135" s="93">
        <v>1367779.1599413645</v>
      </c>
      <c r="AY135" s="93">
        <v>592632.55346727918</v>
      </c>
      <c r="AZ135" s="93">
        <v>880288.80989650392</v>
      </c>
      <c r="BA135" s="93">
        <v>1176692.8247507901</v>
      </c>
      <c r="BB135" s="93">
        <v>1029583.0294285784</v>
      </c>
      <c r="BC135" s="93">
        <v>1318446.4693555348</v>
      </c>
      <c r="BD135" s="93">
        <v>1387392.3164130782</v>
      </c>
      <c r="BE135" s="93">
        <v>0</v>
      </c>
      <c r="BF135" s="93">
        <v>0</v>
      </c>
      <c r="BG135" s="93">
        <v>0</v>
      </c>
      <c r="BH135" s="93">
        <v>0</v>
      </c>
      <c r="BI135" s="93">
        <v>0</v>
      </c>
      <c r="BJ135" s="93">
        <v>0</v>
      </c>
      <c r="BK135" s="93">
        <v>0</v>
      </c>
      <c r="BL135" s="93">
        <v>0</v>
      </c>
      <c r="BM135" s="93">
        <v>0</v>
      </c>
      <c r="BN135" s="93">
        <v>0</v>
      </c>
      <c r="BO135" s="93">
        <v>0</v>
      </c>
      <c r="BP135" s="93">
        <v>0</v>
      </c>
      <c r="BQ135" s="93">
        <v>0</v>
      </c>
      <c r="BR135" s="93">
        <v>0</v>
      </c>
      <c r="BS135" s="93">
        <v>0</v>
      </c>
      <c r="BT135" s="93">
        <v>0</v>
      </c>
      <c r="BU135" s="93">
        <v>0</v>
      </c>
      <c r="BV135" s="93">
        <v>0</v>
      </c>
      <c r="BW135" s="93">
        <v>0</v>
      </c>
      <c r="BX135" s="93">
        <v>0</v>
      </c>
      <c r="BY135" s="93">
        <v>0</v>
      </c>
      <c r="BZ135" s="93">
        <v>0</v>
      </c>
      <c r="CA135" s="93">
        <v>0</v>
      </c>
      <c r="CB135" s="93">
        <v>0</v>
      </c>
      <c r="CC135" s="93">
        <v>0</v>
      </c>
      <c r="CD135" s="93">
        <v>0</v>
      </c>
      <c r="CE135" s="93">
        <v>0</v>
      </c>
      <c r="CF135" s="93">
        <v>0</v>
      </c>
      <c r="CG135" s="93">
        <v>0</v>
      </c>
      <c r="CH135" s="93">
        <v>0</v>
      </c>
      <c r="CJ135" s="94">
        <v>14489333.671572611</v>
      </c>
    </row>
    <row r="136" spans="1:88" x14ac:dyDescent="0.25">
      <c r="A136">
        <v>128</v>
      </c>
      <c r="B136" s="96"/>
      <c r="C136" s="97" t="s">
        <v>5338</v>
      </c>
      <c r="D136" s="97" t="s">
        <v>13</v>
      </c>
      <c r="E136" s="97" t="s">
        <v>13</v>
      </c>
      <c r="F136" s="97" t="s">
        <v>5598</v>
      </c>
      <c r="G136" s="96" t="s">
        <v>5560</v>
      </c>
      <c r="H136" s="96" t="s">
        <v>5597</v>
      </c>
      <c r="I136" s="96" t="s">
        <v>5340</v>
      </c>
      <c r="J136" s="96" t="s">
        <v>5340</v>
      </c>
      <c r="K136" s="96" t="s">
        <v>5341</v>
      </c>
      <c r="L136" s="96" t="s">
        <v>5341</v>
      </c>
      <c r="M136" s="96" t="s">
        <v>5342</v>
      </c>
      <c r="N136" s="92">
        <v>1696050.8411663095</v>
      </c>
      <c r="O136" s="93">
        <v>0</v>
      </c>
      <c r="P136" s="93">
        <v>0</v>
      </c>
      <c r="Q136" s="93">
        <v>0</v>
      </c>
      <c r="R136" s="93">
        <v>0</v>
      </c>
      <c r="S136" s="93">
        <v>0</v>
      </c>
      <c r="T136" s="93">
        <v>0</v>
      </c>
      <c r="U136" s="93">
        <v>0</v>
      </c>
      <c r="V136" s="93">
        <v>0</v>
      </c>
      <c r="W136" s="93">
        <v>0</v>
      </c>
      <c r="X136" s="93">
        <v>0</v>
      </c>
      <c r="Y136" s="93">
        <v>0</v>
      </c>
      <c r="Z136" s="93">
        <v>0</v>
      </c>
      <c r="AA136" s="93">
        <v>0</v>
      </c>
      <c r="AB136" s="93">
        <v>0</v>
      </c>
      <c r="AC136" s="93">
        <v>0</v>
      </c>
      <c r="AD136" s="93">
        <v>0</v>
      </c>
      <c r="AE136" s="93">
        <v>0</v>
      </c>
      <c r="AF136" s="93">
        <v>0</v>
      </c>
      <c r="AG136" s="93">
        <v>0</v>
      </c>
      <c r="AH136" s="93">
        <v>0</v>
      </c>
      <c r="AI136" s="93">
        <v>0</v>
      </c>
      <c r="AJ136" s="93">
        <v>0</v>
      </c>
      <c r="AK136" s="93">
        <v>0</v>
      </c>
      <c r="AL136" s="93">
        <v>0</v>
      </c>
      <c r="AM136" s="93">
        <v>0</v>
      </c>
      <c r="AN136" s="93">
        <v>0</v>
      </c>
      <c r="AO136" s="93">
        <v>0</v>
      </c>
      <c r="AP136" s="93">
        <v>0</v>
      </c>
      <c r="AQ136" s="93">
        <v>0</v>
      </c>
      <c r="AR136" s="93">
        <v>0</v>
      </c>
      <c r="AS136" s="93">
        <v>151452.62947463381</v>
      </c>
      <c r="AT136" s="93">
        <v>159665.12082812775</v>
      </c>
      <c r="AU136" s="93">
        <v>159231.49810618543</v>
      </c>
      <c r="AV136" s="93">
        <v>157748.65399692114</v>
      </c>
      <c r="AW136" s="93">
        <v>159751.27323314903</v>
      </c>
      <c r="AX136" s="93">
        <v>159964.48050802751</v>
      </c>
      <c r="AY136" s="93">
        <v>69448.271447042513</v>
      </c>
      <c r="AZ136" s="93">
        <v>103157.57354841594</v>
      </c>
      <c r="BA136" s="93">
        <v>137891.99095623413</v>
      </c>
      <c r="BB136" s="93">
        <v>120652.77428093954</v>
      </c>
      <c r="BC136" s="93">
        <v>154503.54145497311</v>
      </c>
      <c r="BD136" s="93">
        <v>162583.03333165959</v>
      </c>
      <c r="BE136" s="93">
        <v>0</v>
      </c>
      <c r="BF136" s="93">
        <v>0</v>
      </c>
      <c r="BG136" s="93">
        <v>0</v>
      </c>
      <c r="BH136" s="93">
        <v>0</v>
      </c>
      <c r="BI136" s="93">
        <v>0</v>
      </c>
      <c r="BJ136" s="93">
        <v>0</v>
      </c>
      <c r="BK136" s="93">
        <v>0</v>
      </c>
      <c r="BL136" s="93">
        <v>0</v>
      </c>
      <c r="BM136" s="93">
        <v>0</v>
      </c>
      <c r="BN136" s="93">
        <v>0</v>
      </c>
      <c r="BO136" s="93">
        <v>0</v>
      </c>
      <c r="BP136" s="93">
        <v>0</v>
      </c>
      <c r="BQ136" s="93">
        <v>0</v>
      </c>
      <c r="BR136" s="93">
        <v>0</v>
      </c>
      <c r="BS136" s="93">
        <v>0</v>
      </c>
      <c r="BT136" s="93">
        <v>0</v>
      </c>
      <c r="BU136" s="93">
        <v>0</v>
      </c>
      <c r="BV136" s="93">
        <v>0</v>
      </c>
      <c r="BW136" s="93">
        <v>0</v>
      </c>
      <c r="BX136" s="93">
        <v>0</v>
      </c>
      <c r="BY136" s="93">
        <v>0</v>
      </c>
      <c r="BZ136" s="93">
        <v>0</v>
      </c>
      <c r="CA136" s="93">
        <v>0</v>
      </c>
      <c r="CB136" s="93">
        <v>0</v>
      </c>
      <c r="CC136" s="93">
        <v>0</v>
      </c>
      <c r="CD136" s="93">
        <v>0</v>
      </c>
      <c r="CE136" s="93">
        <v>0</v>
      </c>
      <c r="CF136" s="93">
        <v>0</v>
      </c>
      <c r="CG136" s="93">
        <v>0</v>
      </c>
      <c r="CH136" s="93">
        <v>0</v>
      </c>
      <c r="CJ136" s="94">
        <v>1696050.8411663095</v>
      </c>
    </row>
    <row r="137" spans="1:88" x14ac:dyDescent="0.25">
      <c r="A137">
        <v>129</v>
      </c>
      <c r="B137" s="96"/>
      <c r="C137" s="97" t="s">
        <v>5338</v>
      </c>
      <c r="D137" s="97" t="s">
        <v>16</v>
      </c>
      <c r="E137" s="97" t="s">
        <v>16</v>
      </c>
      <c r="F137" s="97" t="s">
        <v>5599</v>
      </c>
      <c r="G137" s="96" t="s">
        <v>5560</v>
      </c>
      <c r="H137" s="96" t="s">
        <v>5597</v>
      </c>
      <c r="I137" s="96" t="s">
        <v>5340</v>
      </c>
      <c r="J137" s="96" t="s">
        <v>5340</v>
      </c>
      <c r="K137" s="96" t="s">
        <v>5341</v>
      </c>
      <c r="L137" s="96" t="s">
        <v>5341</v>
      </c>
      <c r="M137" s="96" t="s">
        <v>5342</v>
      </c>
      <c r="N137" s="92">
        <v>1224436.2668809791</v>
      </c>
      <c r="O137" s="93">
        <v>0</v>
      </c>
      <c r="P137" s="93">
        <v>0</v>
      </c>
      <c r="Q137" s="93">
        <v>0</v>
      </c>
      <c r="R137" s="93">
        <v>0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3">
        <v>0</v>
      </c>
      <c r="Y137" s="93">
        <v>0</v>
      </c>
      <c r="Z137" s="93">
        <v>0</v>
      </c>
      <c r="AA137" s="93">
        <v>0</v>
      </c>
      <c r="AB137" s="93">
        <v>0</v>
      </c>
      <c r="AC137" s="93">
        <v>0</v>
      </c>
      <c r="AD137" s="93">
        <v>0</v>
      </c>
      <c r="AE137" s="93">
        <v>0</v>
      </c>
      <c r="AF137" s="93">
        <v>0</v>
      </c>
      <c r="AG137" s="93">
        <v>0</v>
      </c>
      <c r="AH137" s="93">
        <v>0</v>
      </c>
      <c r="AI137" s="93">
        <v>0</v>
      </c>
      <c r="AJ137" s="93">
        <v>0</v>
      </c>
      <c r="AK137" s="93">
        <v>0</v>
      </c>
      <c r="AL137" s="93">
        <v>0</v>
      </c>
      <c r="AM137" s="93">
        <v>0</v>
      </c>
      <c r="AN137" s="93">
        <v>0</v>
      </c>
      <c r="AO137" s="93">
        <v>0</v>
      </c>
      <c r="AP137" s="93">
        <v>0</v>
      </c>
      <c r="AQ137" s="93">
        <v>0</v>
      </c>
      <c r="AR137" s="93">
        <v>0</v>
      </c>
      <c r="AS137" s="93">
        <v>109549.33979896866</v>
      </c>
      <c r="AT137" s="93">
        <v>115489.63287278783</v>
      </c>
      <c r="AU137" s="93">
        <v>115175.98309942025</v>
      </c>
      <c r="AV137" s="93">
        <v>114103.40619033609</v>
      </c>
      <c r="AW137" s="93">
        <v>115551.94898525738</v>
      </c>
      <c r="AX137" s="93">
        <v>115706.16694954285</v>
      </c>
      <c r="AY137" s="93">
        <v>50014.73015049332</v>
      </c>
      <c r="AZ137" s="93">
        <v>74291.240033784925</v>
      </c>
      <c r="BA137" s="93">
        <v>99306.009694558015</v>
      </c>
      <c r="BB137" s="93">
        <v>86890.801193965948</v>
      </c>
      <c r="BC137" s="93">
        <v>111269.19032187198</v>
      </c>
      <c r="BD137" s="93">
        <v>117087.81758999186</v>
      </c>
      <c r="BE137" s="93">
        <v>0</v>
      </c>
      <c r="BF137" s="93">
        <v>0</v>
      </c>
      <c r="BG137" s="93">
        <v>0</v>
      </c>
      <c r="BH137" s="93">
        <v>0</v>
      </c>
      <c r="BI137" s="93">
        <v>0</v>
      </c>
      <c r="BJ137" s="93">
        <v>0</v>
      </c>
      <c r="BK137" s="93">
        <v>0</v>
      </c>
      <c r="BL137" s="93">
        <v>0</v>
      </c>
      <c r="BM137" s="93">
        <v>0</v>
      </c>
      <c r="BN137" s="93">
        <v>0</v>
      </c>
      <c r="BO137" s="93">
        <v>0</v>
      </c>
      <c r="BP137" s="93">
        <v>0</v>
      </c>
      <c r="BQ137" s="93">
        <v>0</v>
      </c>
      <c r="BR137" s="93">
        <v>0</v>
      </c>
      <c r="BS137" s="93">
        <v>0</v>
      </c>
      <c r="BT137" s="93">
        <v>0</v>
      </c>
      <c r="BU137" s="93">
        <v>0</v>
      </c>
      <c r="BV137" s="93">
        <v>0</v>
      </c>
      <c r="BW137" s="93">
        <v>0</v>
      </c>
      <c r="BX137" s="93">
        <v>0</v>
      </c>
      <c r="BY137" s="93">
        <v>0</v>
      </c>
      <c r="BZ137" s="93">
        <v>0</v>
      </c>
      <c r="CA137" s="93">
        <v>0</v>
      </c>
      <c r="CB137" s="93">
        <v>0</v>
      </c>
      <c r="CC137" s="93">
        <v>0</v>
      </c>
      <c r="CD137" s="93">
        <v>0</v>
      </c>
      <c r="CE137" s="93">
        <v>0</v>
      </c>
      <c r="CF137" s="93">
        <v>0</v>
      </c>
      <c r="CG137" s="93">
        <v>0</v>
      </c>
      <c r="CH137" s="93">
        <v>0</v>
      </c>
      <c r="CJ137" s="94">
        <v>1224436.2668809791</v>
      </c>
    </row>
    <row r="138" spans="1:88" x14ac:dyDescent="0.25">
      <c r="A138">
        <v>130</v>
      </c>
      <c r="B138" s="96"/>
      <c r="C138" s="97" t="s">
        <v>5338</v>
      </c>
      <c r="D138" s="97" t="s">
        <v>14</v>
      </c>
      <c r="E138" s="97" t="s">
        <v>14</v>
      </c>
      <c r="F138" s="97" t="s">
        <v>5600</v>
      </c>
      <c r="G138" s="96" t="s">
        <v>5560</v>
      </c>
      <c r="H138" s="96" t="s">
        <v>5597</v>
      </c>
      <c r="I138" s="96" t="s">
        <v>5340</v>
      </c>
      <c r="J138" s="96" t="s">
        <v>5340</v>
      </c>
      <c r="K138" s="96" t="s">
        <v>5341</v>
      </c>
      <c r="L138" s="96" t="s">
        <v>5341</v>
      </c>
      <c r="M138" s="96" t="s">
        <v>5342</v>
      </c>
      <c r="N138" s="92">
        <v>3385484.1402393389</v>
      </c>
      <c r="O138" s="93">
        <v>0</v>
      </c>
      <c r="P138" s="93">
        <v>0</v>
      </c>
      <c r="Q138" s="93">
        <v>0</v>
      </c>
      <c r="R138" s="93">
        <v>0</v>
      </c>
      <c r="S138" s="93">
        <v>0</v>
      </c>
      <c r="T138" s="93">
        <v>0</v>
      </c>
      <c r="U138" s="93">
        <v>0</v>
      </c>
      <c r="V138" s="93">
        <v>0</v>
      </c>
      <c r="W138" s="93">
        <v>0</v>
      </c>
      <c r="X138" s="93">
        <v>0</v>
      </c>
      <c r="Y138" s="93">
        <v>0</v>
      </c>
      <c r="Z138" s="93">
        <v>0</v>
      </c>
      <c r="AA138" s="93">
        <v>0</v>
      </c>
      <c r="AB138" s="93">
        <v>0</v>
      </c>
      <c r="AC138" s="93">
        <v>0</v>
      </c>
      <c r="AD138" s="93">
        <v>0</v>
      </c>
      <c r="AE138" s="93">
        <v>0</v>
      </c>
      <c r="AF138" s="93">
        <v>0</v>
      </c>
      <c r="AG138" s="93">
        <v>0</v>
      </c>
      <c r="AH138" s="93">
        <v>0</v>
      </c>
      <c r="AI138" s="93">
        <v>0</v>
      </c>
      <c r="AJ138" s="93">
        <v>0</v>
      </c>
      <c r="AK138" s="93">
        <v>0</v>
      </c>
      <c r="AL138" s="93">
        <v>0</v>
      </c>
      <c r="AM138" s="93">
        <v>0</v>
      </c>
      <c r="AN138" s="93">
        <v>0</v>
      </c>
      <c r="AO138" s="93">
        <v>0</v>
      </c>
      <c r="AP138" s="93">
        <v>0</v>
      </c>
      <c r="AQ138" s="93">
        <v>0</v>
      </c>
      <c r="AR138" s="93">
        <v>0</v>
      </c>
      <c r="AS138" s="93">
        <v>303040.84734354017</v>
      </c>
      <c r="AT138" s="93">
        <v>319473.18230660533</v>
      </c>
      <c r="AU138" s="93">
        <v>318605.54866075481</v>
      </c>
      <c r="AV138" s="93">
        <v>315638.53292184923</v>
      </c>
      <c r="AW138" s="93">
        <v>319645.56424483174</v>
      </c>
      <c r="AX138" s="93">
        <v>320072.16966900392</v>
      </c>
      <c r="AY138" s="93">
        <v>138203.57279067501</v>
      </c>
      <c r="AZ138" s="93">
        <v>205285.81817445677</v>
      </c>
      <c r="BA138" s="93">
        <v>274408.06534548395</v>
      </c>
      <c r="BB138" s="93">
        <v>240101.64868463084</v>
      </c>
      <c r="BC138" s="93">
        <v>307465.41264417279</v>
      </c>
      <c r="BD138" s="93">
        <v>323543.77745333465</v>
      </c>
      <c r="BE138" s="93">
        <v>0</v>
      </c>
      <c r="BF138" s="93">
        <v>0</v>
      </c>
      <c r="BG138" s="93">
        <v>0</v>
      </c>
      <c r="BH138" s="93">
        <v>0</v>
      </c>
      <c r="BI138" s="93">
        <v>0</v>
      </c>
      <c r="BJ138" s="93">
        <v>0</v>
      </c>
      <c r="BK138" s="93">
        <v>0</v>
      </c>
      <c r="BL138" s="93">
        <v>0</v>
      </c>
      <c r="BM138" s="93">
        <v>0</v>
      </c>
      <c r="BN138" s="93">
        <v>0</v>
      </c>
      <c r="BO138" s="93">
        <v>0</v>
      </c>
      <c r="BP138" s="93">
        <v>0</v>
      </c>
      <c r="BQ138" s="93">
        <v>0</v>
      </c>
      <c r="BR138" s="93">
        <v>0</v>
      </c>
      <c r="BS138" s="93">
        <v>0</v>
      </c>
      <c r="BT138" s="93">
        <v>0</v>
      </c>
      <c r="BU138" s="93">
        <v>0</v>
      </c>
      <c r="BV138" s="93">
        <v>0</v>
      </c>
      <c r="BW138" s="93">
        <v>0</v>
      </c>
      <c r="BX138" s="93">
        <v>0</v>
      </c>
      <c r="BY138" s="93">
        <v>0</v>
      </c>
      <c r="BZ138" s="93">
        <v>0</v>
      </c>
      <c r="CA138" s="93">
        <v>0</v>
      </c>
      <c r="CB138" s="93">
        <v>0</v>
      </c>
      <c r="CC138" s="93">
        <v>0</v>
      </c>
      <c r="CD138" s="93">
        <v>0</v>
      </c>
      <c r="CE138" s="93">
        <v>0</v>
      </c>
      <c r="CF138" s="93">
        <v>0</v>
      </c>
      <c r="CG138" s="93">
        <v>0</v>
      </c>
      <c r="CH138" s="93">
        <v>0</v>
      </c>
      <c r="CJ138" s="94">
        <v>3385484.1402393389</v>
      </c>
    </row>
    <row r="139" spans="1:88" x14ac:dyDescent="0.25">
      <c r="A139">
        <v>131</v>
      </c>
      <c r="B139" s="96"/>
      <c r="C139" s="97" t="s">
        <v>5338</v>
      </c>
      <c r="D139" s="97" t="s">
        <v>15</v>
      </c>
      <c r="E139" s="97" t="s">
        <v>15</v>
      </c>
      <c r="F139" s="97" t="s">
        <v>5601</v>
      </c>
      <c r="G139" s="96" t="s">
        <v>5560</v>
      </c>
      <c r="H139" s="96" t="s">
        <v>5597</v>
      </c>
      <c r="I139" s="96" t="s">
        <v>5340</v>
      </c>
      <c r="J139" s="96" t="s">
        <v>5340</v>
      </c>
      <c r="K139" s="96" t="s">
        <v>5341</v>
      </c>
      <c r="L139" s="96" t="s">
        <v>5341</v>
      </c>
      <c r="M139" s="96" t="s">
        <v>5342</v>
      </c>
      <c r="N139" s="92">
        <v>0</v>
      </c>
      <c r="O139" s="93">
        <v>0</v>
      </c>
      <c r="P139" s="93">
        <v>0</v>
      </c>
      <c r="Q139" s="93">
        <v>0</v>
      </c>
      <c r="R139" s="93">
        <v>0</v>
      </c>
      <c r="S139" s="93">
        <v>0</v>
      </c>
      <c r="T139" s="93">
        <v>0</v>
      </c>
      <c r="U139" s="93">
        <v>0</v>
      </c>
      <c r="V139" s="93">
        <v>0</v>
      </c>
      <c r="W139" s="93">
        <v>0</v>
      </c>
      <c r="X139" s="93">
        <v>0</v>
      </c>
      <c r="Y139" s="93">
        <v>0</v>
      </c>
      <c r="Z139" s="93">
        <v>0</v>
      </c>
      <c r="AA139" s="93">
        <v>0</v>
      </c>
      <c r="AB139" s="93">
        <v>0</v>
      </c>
      <c r="AC139" s="93">
        <v>0</v>
      </c>
      <c r="AD139" s="93">
        <v>0</v>
      </c>
      <c r="AE139" s="93">
        <v>0</v>
      </c>
      <c r="AF139" s="93">
        <v>0</v>
      </c>
      <c r="AG139" s="93">
        <v>0</v>
      </c>
      <c r="AH139" s="93">
        <v>0</v>
      </c>
      <c r="AI139" s="93">
        <v>0</v>
      </c>
      <c r="AJ139" s="93">
        <v>0</v>
      </c>
      <c r="AK139" s="93">
        <v>0</v>
      </c>
      <c r="AL139" s="93">
        <v>0</v>
      </c>
      <c r="AM139" s="93">
        <v>0</v>
      </c>
      <c r="AN139" s="93">
        <v>0</v>
      </c>
      <c r="AO139" s="93">
        <v>0</v>
      </c>
      <c r="AP139" s="93">
        <v>0</v>
      </c>
      <c r="AQ139" s="93">
        <v>0</v>
      </c>
      <c r="AR139" s="93">
        <v>0</v>
      </c>
      <c r="AS139" s="93">
        <v>0</v>
      </c>
      <c r="AT139" s="93">
        <v>0</v>
      </c>
      <c r="AU139" s="93">
        <v>0</v>
      </c>
      <c r="AV139" s="93">
        <v>0</v>
      </c>
      <c r="AW139" s="93">
        <v>0</v>
      </c>
      <c r="AX139" s="93">
        <v>0</v>
      </c>
      <c r="AY139" s="93">
        <v>0</v>
      </c>
      <c r="AZ139" s="93">
        <v>0</v>
      </c>
      <c r="BA139" s="93">
        <v>0</v>
      </c>
      <c r="BB139" s="93">
        <v>0</v>
      </c>
      <c r="BC139" s="93">
        <v>0</v>
      </c>
      <c r="BD139" s="93">
        <v>0</v>
      </c>
      <c r="BE139" s="93">
        <v>0</v>
      </c>
      <c r="BF139" s="93">
        <v>0</v>
      </c>
      <c r="BG139" s="93">
        <v>0</v>
      </c>
      <c r="BH139" s="93">
        <v>0</v>
      </c>
      <c r="BI139" s="93">
        <v>0</v>
      </c>
      <c r="BJ139" s="93">
        <v>0</v>
      </c>
      <c r="BK139" s="93">
        <v>0</v>
      </c>
      <c r="BL139" s="93">
        <v>0</v>
      </c>
      <c r="BM139" s="93">
        <v>0</v>
      </c>
      <c r="BN139" s="93">
        <v>0</v>
      </c>
      <c r="BO139" s="93">
        <v>0</v>
      </c>
      <c r="BP139" s="93">
        <v>0</v>
      </c>
      <c r="BQ139" s="93">
        <v>0</v>
      </c>
      <c r="BR139" s="93">
        <v>0</v>
      </c>
      <c r="BS139" s="93">
        <v>0</v>
      </c>
      <c r="BT139" s="93">
        <v>0</v>
      </c>
      <c r="BU139" s="93">
        <v>0</v>
      </c>
      <c r="BV139" s="93">
        <v>0</v>
      </c>
      <c r="BW139" s="93">
        <v>0</v>
      </c>
      <c r="BX139" s="93">
        <v>0</v>
      </c>
      <c r="BY139" s="93">
        <v>0</v>
      </c>
      <c r="BZ139" s="93">
        <v>0</v>
      </c>
      <c r="CA139" s="93">
        <v>0</v>
      </c>
      <c r="CB139" s="93">
        <v>0</v>
      </c>
      <c r="CC139" s="93">
        <v>0</v>
      </c>
      <c r="CD139" s="93">
        <v>0</v>
      </c>
      <c r="CE139" s="93">
        <v>0</v>
      </c>
      <c r="CF139" s="93">
        <v>0</v>
      </c>
      <c r="CG139" s="93">
        <v>0</v>
      </c>
      <c r="CH139" s="93">
        <v>0</v>
      </c>
      <c r="CJ139" s="94">
        <v>0</v>
      </c>
    </row>
    <row r="140" spans="1:88" x14ac:dyDescent="0.25">
      <c r="A140">
        <v>132</v>
      </c>
      <c r="B140" s="96"/>
      <c r="C140" s="97" t="s">
        <v>5338</v>
      </c>
      <c r="D140" s="97" t="s">
        <v>12</v>
      </c>
      <c r="E140" s="97" t="s">
        <v>12</v>
      </c>
      <c r="F140" s="97" t="s">
        <v>5602</v>
      </c>
      <c r="G140" s="96" t="s">
        <v>5560</v>
      </c>
      <c r="H140" s="96" t="s">
        <v>5603</v>
      </c>
      <c r="I140" s="96" t="s">
        <v>5340</v>
      </c>
      <c r="J140" s="96" t="s">
        <v>5340</v>
      </c>
      <c r="K140" s="96" t="s">
        <v>5341</v>
      </c>
      <c r="L140" s="96" t="s">
        <v>5341</v>
      </c>
      <c r="M140" s="96" t="s">
        <v>5342</v>
      </c>
      <c r="N140" s="92">
        <v>14284047.51095615</v>
      </c>
      <c r="O140" s="93">
        <v>0</v>
      </c>
      <c r="P140" s="93">
        <v>0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3">
        <v>0</v>
      </c>
      <c r="Y140" s="93">
        <v>0</v>
      </c>
      <c r="Z140" s="93">
        <v>0</v>
      </c>
      <c r="AA140" s="93">
        <v>0</v>
      </c>
      <c r="AB140" s="93">
        <v>0</v>
      </c>
      <c r="AC140" s="93">
        <v>0</v>
      </c>
      <c r="AD140" s="93">
        <v>0</v>
      </c>
      <c r="AE140" s="93">
        <v>0</v>
      </c>
      <c r="AF140" s="93">
        <v>0</v>
      </c>
      <c r="AG140" s="93">
        <v>0</v>
      </c>
      <c r="AH140" s="93">
        <v>0</v>
      </c>
      <c r="AI140" s="93">
        <v>0</v>
      </c>
      <c r="AJ140" s="93">
        <v>0</v>
      </c>
      <c r="AK140" s="93">
        <v>0</v>
      </c>
      <c r="AL140" s="93">
        <v>0</v>
      </c>
      <c r="AM140" s="93">
        <v>0</v>
      </c>
      <c r="AN140" s="93">
        <v>0</v>
      </c>
      <c r="AO140" s="93">
        <v>0</v>
      </c>
      <c r="AP140" s="93">
        <v>0</v>
      </c>
      <c r="AQ140" s="93">
        <v>0</v>
      </c>
      <c r="AR140" s="93">
        <v>0</v>
      </c>
      <c r="AS140" s="93">
        <v>1276650.772809187</v>
      </c>
      <c r="AT140" s="93">
        <v>1345876.929327538</v>
      </c>
      <c r="AU140" s="93">
        <v>1342221.76147079</v>
      </c>
      <c r="AV140" s="93">
        <v>1329722.3147156269</v>
      </c>
      <c r="AW140" s="93">
        <v>1346603.1401224995</v>
      </c>
      <c r="AX140" s="93">
        <v>1348400.3438632733</v>
      </c>
      <c r="AY140" s="93">
        <v>584236.08304874529</v>
      </c>
      <c r="AZ140" s="93">
        <v>867816.8002021017</v>
      </c>
      <c r="BA140" s="93">
        <v>1160021.3367656637</v>
      </c>
      <c r="BB140" s="93">
        <v>1014995.8060311404</v>
      </c>
      <c r="BC140" s="93">
        <v>1299766.6031996945</v>
      </c>
      <c r="BD140" s="93">
        <v>1367735.6193998905</v>
      </c>
      <c r="BE140" s="93">
        <v>0</v>
      </c>
      <c r="BF140" s="93">
        <v>0</v>
      </c>
      <c r="BG140" s="93">
        <v>0</v>
      </c>
      <c r="BH140" s="93">
        <v>0</v>
      </c>
      <c r="BI140" s="93">
        <v>0</v>
      </c>
      <c r="BJ140" s="93">
        <v>0</v>
      </c>
      <c r="BK140" s="93">
        <v>0</v>
      </c>
      <c r="BL140" s="93">
        <v>0</v>
      </c>
      <c r="BM140" s="93">
        <v>0</v>
      </c>
      <c r="BN140" s="93">
        <v>0</v>
      </c>
      <c r="BO140" s="93">
        <v>0</v>
      </c>
      <c r="BP140" s="93">
        <v>0</v>
      </c>
      <c r="BQ140" s="93">
        <v>0</v>
      </c>
      <c r="BR140" s="93">
        <v>0</v>
      </c>
      <c r="BS140" s="93">
        <v>0</v>
      </c>
      <c r="BT140" s="93">
        <v>0</v>
      </c>
      <c r="BU140" s="93">
        <v>0</v>
      </c>
      <c r="BV140" s="93">
        <v>0</v>
      </c>
      <c r="BW140" s="93">
        <v>0</v>
      </c>
      <c r="BX140" s="93">
        <v>0</v>
      </c>
      <c r="BY140" s="93">
        <v>0</v>
      </c>
      <c r="BZ140" s="93">
        <v>0</v>
      </c>
      <c r="CA140" s="93">
        <v>0</v>
      </c>
      <c r="CB140" s="93">
        <v>0</v>
      </c>
      <c r="CC140" s="93">
        <v>0</v>
      </c>
      <c r="CD140" s="93">
        <v>0</v>
      </c>
      <c r="CE140" s="93">
        <v>0</v>
      </c>
      <c r="CF140" s="93">
        <v>0</v>
      </c>
      <c r="CG140" s="93">
        <v>0</v>
      </c>
      <c r="CH140" s="93">
        <v>0</v>
      </c>
      <c r="CJ140" s="94">
        <v>14284047.51095615</v>
      </c>
    </row>
    <row r="141" spans="1:88" x14ac:dyDescent="0.25">
      <c r="A141">
        <v>133</v>
      </c>
      <c r="B141" s="96"/>
      <c r="C141" s="97" t="s">
        <v>5338</v>
      </c>
      <c r="D141" s="97" t="s">
        <v>13</v>
      </c>
      <c r="E141" s="97" t="s">
        <v>13</v>
      </c>
      <c r="F141" s="97" t="s">
        <v>5604</v>
      </c>
      <c r="G141" s="96" t="s">
        <v>5560</v>
      </c>
      <c r="H141" s="96" t="s">
        <v>5603</v>
      </c>
      <c r="I141" s="96" t="s">
        <v>5340</v>
      </c>
      <c r="J141" s="96" t="s">
        <v>5340</v>
      </c>
      <c r="K141" s="96" t="s">
        <v>5341</v>
      </c>
      <c r="L141" s="96" t="s">
        <v>5341</v>
      </c>
      <c r="M141" s="96" t="s">
        <v>5342</v>
      </c>
      <c r="N141" s="92">
        <v>4919305.0881307386</v>
      </c>
      <c r="O141" s="93">
        <v>0</v>
      </c>
      <c r="P141" s="93">
        <v>0</v>
      </c>
      <c r="Q141" s="93">
        <v>0</v>
      </c>
      <c r="R141" s="93">
        <v>0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3">
        <v>0</v>
      </c>
      <c r="Y141" s="93">
        <v>0</v>
      </c>
      <c r="Z141" s="93">
        <v>0</v>
      </c>
      <c r="AA141" s="93">
        <v>0</v>
      </c>
      <c r="AB141" s="93">
        <v>0</v>
      </c>
      <c r="AC141" s="93">
        <v>0</v>
      </c>
      <c r="AD141" s="93">
        <v>0</v>
      </c>
      <c r="AE141" s="93">
        <v>0</v>
      </c>
      <c r="AF141" s="93">
        <v>0</v>
      </c>
      <c r="AG141" s="93">
        <v>0</v>
      </c>
      <c r="AH141" s="93">
        <v>0</v>
      </c>
      <c r="AI141" s="93">
        <v>0</v>
      </c>
      <c r="AJ141" s="93">
        <v>0</v>
      </c>
      <c r="AK141" s="93">
        <v>0</v>
      </c>
      <c r="AL141" s="93">
        <v>0</v>
      </c>
      <c r="AM141" s="93">
        <v>0</v>
      </c>
      <c r="AN141" s="93">
        <v>0</v>
      </c>
      <c r="AO141" s="93">
        <v>0</v>
      </c>
      <c r="AP141" s="93">
        <v>0</v>
      </c>
      <c r="AQ141" s="93">
        <v>0</v>
      </c>
      <c r="AR141" s="93">
        <v>0</v>
      </c>
      <c r="AS141" s="93">
        <v>439280.28140536766</v>
      </c>
      <c r="AT141" s="93">
        <v>463100.17496096919</v>
      </c>
      <c r="AU141" s="93">
        <v>461842.47536222835</v>
      </c>
      <c r="AV141" s="93">
        <v>457541.56503893208</v>
      </c>
      <c r="AW141" s="93">
        <v>463350.05542097002</v>
      </c>
      <c r="AX141" s="93">
        <v>463968.45176067844</v>
      </c>
      <c r="AY141" s="93">
        <v>201431.01067441501</v>
      </c>
      <c r="AZ141" s="93">
        <v>299203.04516754963</v>
      </c>
      <c r="BA141" s="93">
        <v>399948.37198218488</v>
      </c>
      <c r="BB141" s="93">
        <v>349946.9426336115</v>
      </c>
      <c r="BC141" s="93">
        <v>448129.28903181438</v>
      </c>
      <c r="BD141" s="93">
        <v>471563.42469201697</v>
      </c>
      <c r="BE141" s="93">
        <v>0</v>
      </c>
      <c r="BF141" s="93">
        <v>0</v>
      </c>
      <c r="BG141" s="93">
        <v>0</v>
      </c>
      <c r="BH141" s="93">
        <v>0</v>
      </c>
      <c r="BI141" s="93">
        <v>0</v>
      </c>
      <c r="BJ141" s="93">
        <v>0</v>
      </c>
      <c r="BK141" s="93">
        <v>0</v>
      </c>
      <c r="BL141" s="93">
        <v>0</v>
      </c>
      <c r="BM141" s="93">
        <v>0</v>
      </c>
      <c r="BN141" s="93">
        <v>0</v>
      </c>
      <c r="BO141" s="93">
        <v>0</v>
      </c>
      <c r="BP141" s="93">
        <v>0</v>
      </c>
      <c r="BQ141" s="93">
        <v>0</v>
      </c>
      <c r="BR141" s="93">
        <v>0</v>
      </c>
      <c r="BS141" s="93">
        <v>0</v>
      </c>
      <c r="BT141" s="93">
        <v>0</v>
      </c>
      <c r="BU141" s="93">
        <v>0</v>
      </c>
      <c r="BV141" s="93">
        <v>0</v>
      </c>
      <c r="BW141" s="93">
        <v>0</v>
      </c>
      <c r="BX141" s="93">
        <v>0</v>
      </c>
      <c r="BY141" s="93">
        <v>0</v>
      </c>
      <c r="BZ141" s="93">
        <v>0</v>
      </c>
      <c r="CA141" s="93">
        <v>0</v>
      </c>
      <c r="CB141" s="93">
        <v>0</v>
      </c>
      <c r="CC141" s="93">
        <v>0</v>
      </c>
      <c r="CD141" s="93">
        <v>0</v>
      </c>
      <c r="CE141" s="93">
        <v>0</v>
      </c>
      <c r="CF141" s="93">
        <v>0</v>
      </c>
      <c r="CG141" s="93">
        <v>0</v>
      </c>
      <c r="CH141" s="93">
        <v>0</v>
      </c>
      <c r="CJ141" s="94">
        <v>4919305.0881307386</v>
      </c>
    </row>
    <row r="142" spans="1:88" x14ac:dyDescent="0.25">
      <c r="A142">
        <v>134</v>
      </c>
      <c r="B142" s="96"/>
      <c r="C142" s="97" t="s">
        <v>5338</v>
      </c>
      <c r="D142" s="97" t="s">
        <v>16</v>
      </c>
      <c r="E142" s="97" t="s">
        <v>16</v>
      </c>
      <c r="F142" s="97" t="s">
        <v>5605</v>
      </c>
      <c r="G142" s="96" t="s">
        <v>5560</v>
      </c>
      <c r="H142" s="96" t="s">
        <v>5603</v>
      </c>
      <c r="I142" s="96" t="s">
        <v>5340</v>
      </c>
      <c r="J142" s="96" t="s">
        <v>5340</v>
      </c>
      <c r="K142" s="96" t="s">
        <v>5341</v>
      </c>
      <c r="L142" s="96" t="s">
        <v>5341</v>
      </c>
      <c r="M142" s="96" t="s">
        <v>5342</v>
      </c>
      <c r="N142" s="92">
        <v>453849.2065609186</v>
      </c>
      <c r="O142" s="93">
        <v>0</v>
      </c>
      <c r="P142" s="93">
        <v>0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3">
        <v>0</v>
      </c>
      <c r="Y142" s="93">
        <v>0</v>
      </c>
      <c r="Z142" s="93">
        <v>0</v>
      </c>
      <c r="AA142" s="93">
        <v>0</v>
      </c>
      <c r="AB142" s="93">
        <v>0</v>
      </c>
      <c r="AC142" s="93">
        <v>0</v>
      </c>
      <c r="AD142" s="93">
        <v>0</v>
      </c>
      <c r="AE142" s="93">
        <v>0</v>
      </c>
      <c r="AF142" s="93">
        <v>0</v>
      </c>
      <c r="AG142" s="93">
        <v>0</v>
      </c>
      <c r="AH142" s="93">
        <v>0</v>
      </c>
      <c r="AI142" s="93">
        <v>0</v>
      </c>
      <c r="AJ142" s="93">
        <v>0</v>
      </c>
      <c r="AK142" s="93">
        <v>0</v>
      </c>
      <c r="AL142" s="93">
        <v>0</v>
      </c>
      <c r="AM142" s="93">
        <v>0</v>
      </c>
      <c r="AN142" s="93">
        <v>0</v>
      </c>
      <c r="AO142" s="93">
        <v>0</v>
      </c>
      <c r="AP142" s="93">
        <v>0</v>
      </c>
      <c r="AQ142" s="93">
        <v>0</v>
      </c>
      <c r="AR142" s="93">
        <v>0</v>
      </c>
      <c r="AS142" s="93">
        <v>40605.527859513422</v>
      </c>
      <c r="AT142" s="93">
        <v>42807.355240173951</v>
      </c>
      <c r="AU142" s="93">
        <v>42691.097902302594</v>
      </c>
      <c r="AV142" s="93">
        <v>42293.536843119131</v>
      </c>
      <c r="AW142" s="93">
        <v>42830.453313111888</v>
      </c>
      <c r="AX142" s="93">
        <v>42887.61570091563</v>
      </c>
      <c r="AY142" s="93">
        <v>18538.445984601247</v>
      </c>
      <c r="AZ142" s="93">
        <v>27536.77039446717</v>
      </c>
      <c r="BA142" s="93">
        <v>36808.737968382164</v>
      </c>
      <c r="BB142" s="93">
        <v>32206.920234221707</v>
      </c>
      <c r="BC142" s="93">
        <v>41243.007176596846</v>
      </c>
      <c r="BD142" s="93">
        <v>43399.73794351278</v>
      </c>
      <c r="BE142" s="93">
        <v>0</v>
      </c>
      <c r="BF142" s="93">
        <v>0</v>
      </c>
      <c r="BG142" s="93">
        <v>0</v>
      </c>
      <c r="BH142" s="93">
        <v>0</v>
      </c>
      <c r="BI142" s="93">
        <v>0</v>
      </c>
      <c r="BJ142" s="93">
        <v>0</v>
      </c>
      <c r="BK142" s="93">
        <v>0</v>
      </c>
      <c r="BL142" s="93">
        <v>0</v>
      </c>
      <c r="BM142" s="93">
        <v>0</v>
      </c>
      <c r="BN142" s="93">
        <v>0</v>
      </c>
      <c r="BO142" s="93">
        <v>0</v>
      </c>
      <c r="BP142" s="93">
        <v>0</v>
      </c>
      <c r="BQ142" s="93">
        <v>0</v>
      </c>
      <c r="BR142" s="93">
        <v>0</v>
      </c>
      <c r="BS142" s="93">
        <v>0</v>
      </c>
      <c r="BT142" s="93">
        <v>0</v>
      </c>
      <c r="BU142" s="93">
        <v>0</v>
      </c>
      <c r="BV142" s="93">
        <v>0</v>
      </c>
      <c r="BW142" s="93">
        <v>0</v>
      </c>
      <c r="BX142" s="93">
        <v>0</v>
      </c>
      <c r="BY142" s="93">
        <v>0</v>
      </c>
      <c r="BZ142" s="93">
        <v>0</v>
      </c>
      <c r="CA142" s="93">
        <v>0</v>
      </c>
      <c r="CB142" s="93">
        <v>0</v>
      </c>
      <c r="CC142" s="93">
        <v>0</v>
      </c>
      <c r="CD142" s="93">
        <v>0</v>
      </c>
      <c r="CE142" s="93">
        <v>0</v>
      </c>
      <c r="CF142" s="93">
        <v>0</v>
      </c>
      <c r="CG142" s="93">
        <v>0</v>
      </c>
      <c r="CH142" s="93">
        <v>0</v>
      </c>
      <c r="CJ142" s="94">
        <v>453849.2065609186</v>
      </c>
    </row>
    <row r="143" spans="1:88" x14ac:dyDescent="0.25">
      <c r="A143">
        <v>135</v>
      </c>
      <c r="B143" s="96"/>
      <c r="C143" s="97" t="s">
        <v>5338</v>
      </c>
      <c r="D143" s="97" t="s">
        <v>14</v>
      </c>
      <c r="E143" s="97" t="s">
        <v>14</v>
      </c>
      <c r="F143" s="97" t="s">
        <v>5606</v>
      </c>
      <c r="G143" s="96" t="s">
        <v>5560</v>
      </c>
      <c r="H143" s="96" t="s">
        <v>5603</v>
      </c>
      <c r="I143" s="96" t="s">
        <v>5340</v>
      </c>
      <c r="J143" s="96" t="s">
        <v>5340</v>
      </c>
      <c r="K143" s="96" t="s">
        <v>5341</v>
      </c>
      <c r="L143" s="96" t="s">
        <v>5341</v>
      </c>
      <c r="M143" s="96" t="s">
        <v>5342</v>
      </c>
      <c r="N143" s="92">
        <v>3641654.2117613773</v>
      </c>
      <c r="O143" s="93">
        <v>0</v>
      </c>
      <c r="P143" s="93">
        <v>0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3">
        <v>0</v>
      </c>
      <c r="Y143" s="93">
        <v>0</v>
      </c>
      <c r="Z143" s="93">
        <v>0</v>
      </c>
      <c r="AA143" s="93">
        <v>0</v>
      </c>
      <c r="AB143" s="93">
        <v>0</v>
      </c>
      <c r="AC143" s="93">
        <v>0</v>
      </c>
      <c r="AD143" s="93">
        <v>0</v>
      </c>
      <c r="AE143" s="93">
        <v>0</v>
      </c>
      <c r="AF143" s="93">
        <v>0</v>
      </c>
      <c r="AG143" s="93">
        <v>0</v>
      </c>
      <c r="AH143" s="93">
        <v>0</v>
      </c>
      <c r="AI143" s="93">
        <v>0</v>
      </c>
      <c r="AJ143" s="93">
        <v>0</v>
      </c>
      <c r="AK143" s="93">
        <v>0</v>
      </c>
      <c r="AL143" s="93">
        <v>0</v>
      </c>
      <c r="AM143" s="93">
        <v>0</v>
      </c>
      <c r="AN143" s="93">
        <v>0</v>
      </c>
      <c r="AO143" s="93">
        <v>0</v>
      </c>
      <c r="AP143" s="93">
        <v>0</v>
      </c>
      <c r="AQ143" s="93">
        <v>0</v>
      </c>
      <c r="AR143" s="93">
        <v>0</v>
      </c>
      <c r="AS143" s="93">
        <v>325971.09670297301</v>
      </c>
      <c r="AT143" s="93">
        <v>343646.8202770577</v>
      </c>
      <c r="AU143" s="93">
        <v>342713.53523131809</v>
      </c>
      <c r="AV143" s="93">
        <v>339522.01374890306</v>
      </c>
      <c r="AW143" s="93">
        <v>343832.24587214907</v>
      </c>
      <c r="AX143" s="93">
        <v>344291.13132998627</v>
      </c>
      <c r="AY143" s="93">
        <v>148661.04878519737</v>
      </c>
      <c r="AZ143" s="93">
        <v>220819.21917290139</v>
      </c>
      <c r="BA143" s="93">
        <v>295171.75255059008</v>
      </c>
      <c r="BB143" s="93">
        <v>258269.46574365621</v>
      </c>
      <c r="BC143" s="93">
        <v>330730.45642666786</v>
      </c>
      <c r="BD143" s="93">
        <v>348025.42591997643</v>
      </c>
      <c r="BE143" s="93">
        <v>0</v>
      </c>
      <c r="BF143" s="93">
        <v>0</v>
      </c>
      <c r="BG143" s="93">
        <v>0</v>
      </c>
      <c r="BH143" s="93">
        <v>0</v>
      </c>
      <c r="BI143" s="93">
        <v>0</v>
      </c>
      <c r="BJ143" s="93">
        <v>0</v>
      </c>
      <c r="BK143" s="93">
        <v>0</v>
      </c>
      <c r="BL143" s="93">
        <v>0</v>
      </c>
      <c r="BM143" s="93">
        <v>0</v>
      </c>
      <c r="BN143" s="93">
        <v>0</v>
      </c>
      <c r="BO143" s="93">
        <v>0</v>
      </c>
      <c r="BP143" s="93">
        <v>0</v>
      </c>
      <c r="BQ143" s="93">
        <v>0</v>
      </c>
      <c r="BR143" s="93">
        <v>0</v>
      </c>
      <c r="BS143" s="93">
        <v>0</v>
      </c>
      <c r="BT143" s="93">
        <v>0</v>
      </c>
      <c r="BU143" s="93">
        <v>0</v>
      </c>
      <c r="BV143" s="93">
        <v>0</v>
      </c>
      <c r="BW143" s="93">
        <v>0</v>
      </c>
      <c r="BX143" s="93">
        <v>0</v>
      </c>
      <c r="BY143" s="93">
        <v>0</v>
      </c>
      <c r="BZ143" s="93">
        <v>0</v>
      </c>
      <c r="CA143" s="93">
        <v>0</v>
      </c>
      <c r="CB143" s="93">
        <v>0</v>
      </c>
      <c r="CC143" s="93">
        <v>0</v>
      </c>
      <c r="CD143" s="93">
        <v>0</v>
      </c>
      <c r="CE143" s="93">
        <v>0</v>
      </c>
      <c r="CF143" s="93">
        <v>0</v>
      </c>
      <c r="CG143" s="93">
        <v>0</v>
      </c>
      <c r="CH143" s="93">
        <v>0</v>
      </c>
      <c r="CJ143" s="94">
        <v>3641654.2117613773</v>
      </c>
    </row>
    <row r="144" spans="1:88" x14ac:dyDescent="0.25">
      <c r="A144">
        <v>136</v>
      </c>
      <c r="B144" s="96"/>
      <c r="C144" s="97" t="s">
        <v>5338</v>
      </c>
      <c r="D144" s="97" t="s">
        <v>15</v>
      </c>
      <c r="E144" s="97" t="s">
        <v>15</v>
      </c>
      <c r="F144" s="97" t="s">
        <v>5607</v>
      </c>
      <c r="G144" s="96" t="s">
        <v>5560</v>
      </c>
      <c r="H144" s="96" t="s">
        <v>5603</v>
      </c>
      <c r="I144" s="96" t="s">
        <v>5340</v>
      </c>
      <c r="J144" s="96" t="s">
        <v>5340</v>
      </c>
      <c r="K144" s="96" t="s">
        <v>5341</v>
      </c>
      <c r="L144" s="96" t="s">
        <v>5341</v>
      </c>
      <c r="M144" s="96" t="s">
        <v>5342</v>
      </c>
      <c r="N144" s="92">
        <v>1082553.2071343916</v>
      </c>
      <c r="O144" s="93">
        <v>0</v>
      </c>
      <c r="P144" s="93">
        <v>0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3">
        <v>0</v>
      </c>
      <c r="Y144" s="93">
        <v>0</v>
      </c>
      <c r="Z144" s="93">
        <v>0</v>
      </c>
      <c r="AA144" s="93">
        <v>0</v>
      </c>
      <c r="AB144" s="93">
        <v>0</v>
      </c>
      <c r="AC144" s="93">
        <v>0</v>
      </c>
      <c r="AD144" s="93">
        <v>0</v>
      </c>
      <c r="AE144" s="93">
        <v>0</v>
      </c>
      <c r="AF144" s="93">
        <v>0</v>
      </c>
      <c r="AG144" s="93">
        <v>0</v>
      </c>
      <c r="AH144" s="93">
        <v>0</v>
      </c>
      <c r="AI144" s="93">
        <v>0</v>
      </c>
      <c r="AJ144" s="93">
        <v>0</v>
      </c>
      <c r="AK144" s="93">
        <v>0</v>
      </c>
      <c r="AL144" s="93">
        <v>0</v>
      </c>
      <c r="AM144" s="93">
        <v>0</v>
      </c>
      <c r="AN144" s="93">
        <v>0</v>
      </c>
      <c r="AO144" s="93">
        <v>0</v>
      </c>
      <c r="AP144" s="93">
        <v>0</v>
      </c>
      <c r="AQ144" s="93">
        <v>0</v>
      </c>
      <c r="AR144" s="93">
        <v>0</v>
      </c>
      <c r="AS144" s="93">
        <v>96912.21846093364</v>
      </c>
      <c r="AT144" s="93">
        <v>102167.2659230946</v>
      </c>
      <c r="AU144" s="93">
        <v>101889.79738323337</v>
      </c>
      <c r="AV144" s="93">
        <v>100940.94814397604</v>
      </c>
      <c r="AW144" s="93">
        <v>102222.39352784683</v>
      </c>
      <c r="AX144" s="93">
        <v>102358.82159827485</v>
      </c>
      <c r="AY144" s="93">
        <v>44186.07781277383</v>
      </c>
      <c r="AZ144" s="93">
        <v>65633.434451468391</v>
      </c>
      <c r="BA144" s="93">
        <v>87733.015022506079</v>
      </c>
      <c r="BB144" s="93">
        <v>76764.65895583712</v>
      </c>
      <c r="BC144" s="93">
        <v>98302.021962985804</v>
      </c>
      <c r="BD144" s="93">
        <v>103442.55389146089</v>
      </c>
      <c r="BE144" s="93">
        <v>0</v>
      </c>
      <c r="BF144" s="93">
        <v>0</v>
      </c>
      <c r="BG144" s="93">
        <v>0</v>
      </c>
      <c r="BH144" s="93">
        <v>0</v>
      </c>
      <c r="BI144" s="93">
        <v>0</v>
      </c>
      <c r="BJ144" s="93">
        <v>0</v>
      </c>
      <c r="BK144" s="93">
        <v>0</v>
      </c>
      <c r="BL144" s="93">
        <v>0</v>
      </c>
      <c r="BM144" s="93">
        <v>0</v>
      </c>
      <c r="BN144" s="93">
        <v>0</v>
      </c>
      <c r="BO144" s="93">
        <v>0</v>
      </c>
      <c r="BP144" s="93">
        <v>0</v>
      </c>
      <c r="BQ144" s="93">
        <v>0</v>
      </c>
      <c r="BR144" s="93">
        <v>0</v>
      </c>
      <c r="BS144" s="93">
        <v>0</v>
      </c>
      <c r="BT144" s="93">
        <v>0</v>
      </c>
      <c r="BU144" s="93">
        <v>0</v>
      </c>
      <c r="BV144" s="93">
        <v>0</v>
      </c>
      <c r="BW144" s="93">
        <v>0</v>
      </c>
      <c r="BX144" s="93">
        <v>0</v>
      </c>
      <c r="BY144" s="93">
        <v>0</v>
      </c>
      <c r="BZ144" s="93">
        <v>0</v>
      </c>
      <c r="CA144" s="93">
        <v>0</v>
      </c>
      <c r="CB144" s="93">
        <v>0</v>
      </c>
      <c r="CC144" s="93">
        <v>0</v>
      </c>
      <c r="CD144" s="93">
        <v>0</v>
      </c>
      <c r="CE144" s="93">
        <v>0</v>
      </c>
      <c r="CF144" s="93">
        <v>0</v>
      </c>
      <c r="CG144" s="93">
        <v>0</v>
      </c>
      <c r="CH144" s="93">
        <v>0</v>
      </c>
      <c r="CJ144" s="94">
        <v>1082553.2071343916</v>
      </c>
    </row>
    <row r="145" spans="1:88" x14ac:dyDescent="0.25">
      <c r="A145">
        <v>137</v>
      </c>
      <c r="B145" s="96"/>
      <c r="C145" s="97" t="s">
        <v>5338</v>
      </c>
      <c r="D145" s="97" t="s">
        <v>12</v>
      </c>
      <c r="E145" s="97" t="s">
        <v>12</v>
      </c>
      <c r="F145" s="97" t="s">
        <v>5608</v>
      </c>
      <c r="G145" s="96" t="s">
        <v>5560</v>
      </c>
      <c r="H145" s="96" t="s">
        <v>5609</v>
      </c>
      <c r="I145" s="96" t="s">
        <v>5340</v>
      </c>
      <c r="J145" s="96" t="s">
        <v>5340</v>
      </c>
      <c r="K145" s="96" t="s">
        <v>5341</v>
      </c>
      <c r="L145" s="96" t="s">
        <v>5341</v>
      </c>
      <c r="M145" s="96" t="s">
        <v>5342</v>
      </c>
      <c r="N145" s="92">
        <v>14418075.504424306</v>
      </c>
      <c r="O145" s="93">
        <v>0</v>
      </c>
      <c r="P145" s="93">
        <v>0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3">
        <v>0</v>
      </c>
      <c r="Y145" s="93">
        <v>0</v>
      </c>
      <c r="Z145" s="93">
        <v>0</v>
      </c>
      <c r="AA145" s="93">
        <v>0</v>
      </c>
      <c r="AB145" s="93">
        <v>0</v>
      </c>
      <c r="AC145" s="93">
        <v>0</v>
      </c>
      <c r="AD145" s="93">
        <v>0</v>
      </c>
      <c r="AE145" s="93">
        <v>0</v>
      </c>
      <c r="AF145" s="93">
        <v>0</v>
      </c>
      <c r="AG145" s="93">
        <v>0</v>
      </c>
      <c r="AH145" s="93">
        <v>0</v>
      </c>
      <c r="AI145" s="93">
        <v>0</v>
      </c>
      <c r="AJ145" s="93">
        <v>0</v>
      </c>
      <c r="AK145" s="93">
        <v>0</v>
      </c>
      <c r="AL145" s="93">
        <v>0</v>
      </c>
      <c r="AM145" s="93">
        <v>0</v>
      </c>
      <c r="AN145" s="93">
        <v>0</v>
      </c>
      <c r="AO145" s="93">
        <v>0</v>
      </c>
      <c r="AP145" s="93">
        <v>0</v>
      </c>
      <c r="AQ145" s="93">
        <v>0</v>
      </c>
      <c r="AR145" s="93">
        <v>0</v>
      </c>
      <c r="AS145" s="93">
        <v>0</v>
      </c>
      <c r="AT145" s="93">
        <v>0</v>
      </c>
      <c r="AU145" s="93">
        <v>0</v>
      </c>
      <c r="AV145" s="93">
        <v>0</v>
      </c>
      <c r="AW145" s="93">
        <v>0</v>
      </c>
      <c r="AX145" s="93">
        <v>0</v>
      </c>
      <c r="AY145" s="93">
        <v>0</v>
      </c>
      <c r="AZ145" s="93">
        <v>0</v>
      </c>
      <c r="BA145" s="93">
        <v>0</v>
      </c>
      <c r="BB145" s="93">
        <v>0</v>
      </c>
      <c r="BC145" s="93">
        <v>0</v>
      </c>
      <c r="BD145" s="93">
        <v>0</v>
      </c>
      <c r="BE145" s="93">
        <v>1311973.0980074718</v>
      </c>
      <c r="BF145" s="93">
        <v>1383338.5067901392</v>
      </c>
      <c r="BG145" s="93">
        <v>1379694.7060732068</v>
      </c>
      <c r="BH145" s="93">
        <v>1367432.782402681</v>
      </c>
      <c r="BI145" s="93">
        <v>1383832.6561010936</v>
      </c>
      <c r="BJ145" s="93">
        <v>1385603.9950140703</v>
      </c>
      <c r="BK145" s="93">
        <v>576028.80546174152</v>
      </c>
      <c r="BL145" s="93">
        <v>856223.48519463965</v>
      </c>
      <c r="BM145" s="93">
        <v>1143054.9019651695</v>
      </c>
      <c r="BN145" s="93">
        <v>1000413.2599567048</v>
      </c>
      <c r="BO145" s="93">
        <v>1281515.5243975751</v>
      </c>
      <c r="BP145" s="93">
        <v>1348963.7830598135</v>
      </c>
      <c r="BQ145" s="93">
        <v>0</v>
      </c>
      <c r="BR145" s="93">
        <v>0</v>
      </c>
      <c r="BS145" s="93">
        <v>0</v>
      </c>
      <c r="BT145" s="93">
        <v>0</v>
      </c>
      <c r="BU145" s="93">
        <v>0</v>
      </c>
      <c r="BV145" s="93">
        <v>0</v>
      </c>
      <c r="BW145" s="93">
        <v>0</v>
      </c>
      <c r="BX145" s="93">
        <v>0</v>
      </c>
      <c r="BY145" s="93">
        <v>0</v>
      </c>
      <c r="BZ145" s="93">
        <v>0</v>
      </c>
      <c r="CA145" s="93">
        <v>0</v>
      </c>
      <c r="CB145" s="93">
        <v>0</v>
      </c>
      <c r="CC145" s="93">
        <v>0</v>
      </c>
      <c r="CD145" s="93">
        <v>0</v>
      </c>
      <c r="CE145" s="93">
        <v>0</v>
      </c>
      <c r="CF145" s="93">
        <v>0</v>
      </c>
      <c r="CG145" s="93">
        <v>0</v>
      </c>
      <c r="CH145" s="93">
        <v>0</v>
      </c>
      <c r="CJ145" s="94">
        <v>14418075.504424306</v>
      </c>
    </row>
    <row r="146" spans="1:88" x14ac:dyDescent="0.25">
      <c r="A146">
        <v>138</v>
      </c>
      <c r="B146" s="96"/>
      <c r="C146" s="97" t="s">
        <v>5338</v>
      </c>
      <c r="D146" s="97" t="s">
        <v>13</v>
      </c>
      <c r="E146" s="97" t="s">
        <v>13</v>
      </c>
      <c r="F146" s="97" t="s">
        <v>5610</v>
      </c>
      <c r="G146" s="96" t="s">
        <v>5560</v>
      </c>
      <c r="H146" s="96" t="s">
        <v>5609</v>
      </c>
      <c r="I146" s="96" t="s">
        <v>5340</v>
      </c>
      <c r="J146" s="96" t="s">
        <v>5340</v>
      </c>
      <c r="K146" s="96" t="s">
        <v>5341</v>
      </c>
      <c r="L146" s="96" t="s">
        <v>5341</v>
      </c>
      <c r="M146" s="96" t="s">
        <v>5342</v>
      </c>
      <c r="N146" s="92">
        <v>1733681.479360377</v>
      </c>
      <c r="O146" s="93">
        <v>0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3">
        <v>0</v>
      </c>
      <c r="Y146" s="93">
        <v>0</v>
      </c>
      <c r="Z146" s="93">
        <v>0</v>
      </c>
      <c r="AA146" s="93">
        <v>0</v>
      </c>
      <c r="AB146" s="93">
        <v>0</v>
      </c>
      <c r="AC146" s="93">
        <v>0</v>
      </c>
      <c r="AD146" s="93">
        <v>0</v>
      </c>
      <c r="AE146" s="93">
        <v>0</v>
      </c>
      <c r="AF146" s="93">
        <v>0</v>
      </c>
      <c r="AG146" s="93">
        <v>0</v>
      </c>
      <c r="AH146" s="93">
        <v>0</v>
      </c>
      <c r="AI146" s="93">
        <v>0</v>
      </c>
      <c r="AJ146" s="93">
        <v>0</v>
      </c>
      <c r="AK146" s="93">
        <v>0</v>
      </c>
      <c r="AL146" s="93">
        <v>0</v>
      </c>
      <c r="AM146" s="93">
        <v>0</v>
      </c>
      <c r="AN146" s="93">
        <v>0</v>
      </c>
      <c r="AO146" s="93">
        <v>0</v>
      </c>
      <c r="AP146" s="93">
        <v>0</v>
      </c>
      <c r="AQ146" s="93">
        <v>0</v>
      </c>
      <c r="AR146" s="93">
        <v>0</v>
      </c>
      <c r="AS146" s="93">
        <v>0</v>
      </c>
      <c r="AT146" s="93">
        <v>0</v>
      </c>
      <c r="AU146" s="93">
        <v>0</v>
      </c>
      <c r="AV146" s="93">
        <v>0</v>
      </c>
      <c r="AW146" s="93">
        <v>0</v>
      </c>
      <c r="AX146" s="93">
        <v>0</v>
      </c>
      <c r="AY146" s="93">
        <v>0</v>
      </c>
      <c r="AZ146" s="93">
        <v>0</v>
      </c>
      <c r="BA146" s="93">
        <v>0</v>
      </c>
      <c r="BB146" s="93">
        <v>0</v>
      </c>
      <c r="BC146" s="93">
        <v>0</v>
      </c>
      <c r="BD146" s="93">
        <v>0</v>
      </c>
      <c r="BE146" s="93">
        <v>158394.47474644004</v>
      </c>
      <c r="BF146" s="93">
        <v>167010.41851568685</v>
      </c>
      <c r="BG146" s="93">
        <v>166570.50255893657</v>
      </c>
      <c r="BH146" s="93">
        <v>165090.12086351649</v>
      </c>
      <c r="BI146" s="93">
        <v>167070.07714791928</v>
      </c>
      <c r="BJ146" s="93">
        <v>167283.93084442077</v>
      </c>
      <c r="BK146" s="93">
        <v>68893.088142163542</v>
      </c>
      <c r="BL146" s="93">
        <v>102404.39275883151</v>
      </c>
      <c r="BM146" s="93">
        <v>136709.4516207297</v>
      </c>
      <c r="BN146" s="93">
        <v>119649.50058624112</v>
      </c>
      <c r="BO146" s="93">
        <v>153269.3524017465</v>
      </c>
      <c r="BP146" s="93">
        <v>161336.16917374483</v>
      </c>
      <c r="BQ146" s="93">
        <v>0</v>
      </c>
      <c r="BR146" s="93">
        <v>0</v>
      </c>
      <c r="BS146" s="93">
        <v>0</v>
      </c>
      <c r="BT146" s="93">
        <v>0</v>
      </c>
      <c r="BU146" s="93">
        <v>0</v>
      </c>
      <c r="BV146" s="93">
        <v>0</v>
      </c>
      <c r="BW146" s="93">
        <v>0</v>
      </c>
      <c r="BX146" s="93">
        <v>0</v>
      </c>
      <c r="BY146" s="93">
        <v>0</v>
      </c>
      <c r="BZ146" s="93">
        <v>0</v>
      </c>
      <c r="CA146" s="93">
        <v>0</v>
      </c>
      <c r="CB146" s="93">
        <v>0</v>
      </c>
      <c r="CC146" s="93">
        <v>0</v>
      </c>
      <c r="CD146" s="93">
        <v>0</v>
      </c>
      <c r="CE146" s="93">
        <v>0</v>
      </c>
      <c r="CF146" s="93">
        <v>0</v>
      </c>
      <c r="CG146" s="93">
        <v>0</v>
      </c>
      <c r="CH146" s="93">
        <v>0</v>
      </c>
      <c r="CJ146" s="94">
        <v>1733681.479360377</v>
      </c>
    </row>
    <row r="147" spans="1:88" x14ac:dyDescent="0.25">
      <c r="A147">
        <v>139</v>
      </c>
      <c r="B147" s="96"/>
      <c r="C147" s="97" t="s">
        <v>5338</v>
      </c>
      <c r="D147" s="97" t="s">
        <v>16</v>
      </c>
      <c r="E147" s="97" t="s">
        <v>16</v>
      </c>
      <c r="F147" s="97" t="s">
        <v>5611</v>
      </c>
      <c r="G147" s="96" t="s">
        <v>5560</v>
      </c>
      <c r="H147" s="96" t="s">
        <v>5609</v>
      </c>
      <c r="I147" s="96" t="s">
        <v>5340</v>
      </c>
      <c r="J147" s="96" t="s">
        <v>5340</v>
      </c>
      <c r="K147" s="96" t="s">
        <v>5341</v>
      </c>
      <c r="L147" s="96" t="s">
        <v>5341</v>
      </c>
      <c r="M147" s="96" t="s">
        <v>5342</v>
      </c>
      <c r="N147" s="92">
        <v>1220769.6078430142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3">
        <v>0</v>
      </c>
      <c r="Y147" s="93">
        <v>0</v>
      </c>
      <c r="Z147" s="93">
        <v>0</v>
      </c>
      <c r="AA147" s="93">
        <v>0</v>
      </c>
      <c r="AB147" s="93">
        <v>0</v>
      </c>
      <c r="AC147" s="93">
        <v>0</v>
      </c>
      <c r="AD147" s="93">
        <v>0</v>
      </c>
      <c r="AE147" s="93">
        <v>0</v>
      </c>
      <c r="AF147" s="93">
        <v>0</v>
      </c>
      <c r="AG147" s="93">
        <v>0</v>
      </c>
      <c r="AH147" s="93">
        <v>0</v>
      </c>
      <c r="AI147" s="93">
        <v>0</v>
      </c>
      <c r="AJ147" s="93">
        <v>0</v>
      </c>
      <c r="AK147" s="93">
        <v>0</v>
      </c>
      <c r="AL147" s="93">
        <v>0</v>
      </c>
      <c r="AM147" s="93">
        <v>0</v>
      </c>
      <c r="AN147" s="93">
        <v>0</v>
      </c>
      <c r="AO147" s="93">
        <v>0</v>
      </c>
      <c r="AP147" s="93">
        <v>0</v>
      </c>
      <c r="AQ147" s="93">
        <v>0</v>
      </c>
      <c r="AR147" s="93">
        <v>0</v>
      </c>
      <c r="AS147" s="93">
        <v>0</v>
      </c>
      <c r="AT147" s="93">
        <v>0</v>
      </c>
      <c r="AU147" s="93">
        <v>0</v>
      </c>
      <c r="AV147" s="93">
        <v>0</v>
      </c>
      <c r="AW147" s="93">
        <v>0</v>
      </c>
      <c r="AX147" s="93">
        <v>0</v>
      </c>
      <c r="AY147" s="93">
        <v>0</v>
      </c>
      <c r="AZ147" s="93">
        <v>0</v>
      </c>
      <c r="BA147" s="93">
        <v>0</v>
      </c>
      <c r="BB147" s="93">
        <v>0</v>
      </c>
      <c r="BC147" s="93">
        <v>0</v>
      </c>
      <c r="BD147" s="93">
        <v>0</v>
      </c>
      <c r="BE147" s="93">
        <v>111286.58085013478</v>
      </c>
      <c r="BF147" s="93">
        <v>117340.06803402405</v>
      </c>
      <c r="BG147" s="93">
        <v>117030.9869075109</v>
      </c>
      <c r="BH147" s="93">
        <v>115990.8835989832</v>
      </c>
      <c r="BI147" s="93">
        <v>117381.98367034952</v>
      </c>
      <c r="BJ147" s="93">
        <v>117532.2354182339</v>
      </c>
      <c r="BK147" s="93">
        <v>48654.292231921776</v>
      </c>
      <c r="BL147" s="93">
        <v>72320.94518450505</v>
      </c>
      <c r="BM147" s="93">
        <v>96548.170351939014</v>
      </c>
      <c r="BN147" s="93">
        <v>84499.939310510483</v>
      </c>
      <c r="BO147" s="93">
        <v>108243.25143566944</v>
      </c>
      <c r="BP147" s="93">
        <v>113940.27084923215</v>
      </c>
      <c r="BQ147" s="93">
        <v>0</v>
      </c>
      <c r="BR147" s="93">
        <v>0</v>
      </c>
      <c r="BS147" s="93">
        <v>0</v>
      </c>
      <c r="BT147" s="93">
        <v>0</v>
      </c>
      <c r="BU147" s="93">
        <v>0</v>
      </c>
      <c r="BV147" s="93">
        <v>0</v>
      </c>
      <c r="BW147" s="93">
        <v>0</v>
      </c>
      <c r="BX147" s="93">
        <v>0</v>
      </c>
      <c r="BY147" s="93">
        <v>0</v>
      </c>
      <c r="BZ147" s="93">
        <v>0</v>
      </c>
      <c r="CA147" s="93">
        <v>0</v>
      </c>
      <c r="CB147" s="93">
        <v>0</v>
      </c>
      <c r="CC147" s="93">
        <v>0</v>
      </c>
      <c r="CD147" s="93">
        <v>0</v>
      </c>
      <c r="CE147" s="93">
        <v>0</v>
      </c>
      <c r="CF147" s="93">
        <v>0</v>
      </c>
      <c r="CG147" s="93">
        <v>0</v>
      </c>
      <c r="CH147" s="93">
        <v>0</v>
      </c>
      <c r="CJ147" s="94">
        <v>1220769.6078430142</v>
      </c>
    </row>
    <row r="148" spans="1:88" x14ac:dyDescent="0.25">
      <c r="A148">
        <v>140</v>
      </c>
      <c r="B148" s="96"/>
      <c r="C148" s="97" t="s">
        <v>5338</v>
      </c>
      <c r="D148" s="97" t="s">
        <v>14</v>
      </c>
      <c r="E148" s="97" t="s">
        <v>14</v>
      </c>
      <c r="F148" s="97" t="s">
        <v>5612</v>
      </c>
      <c r="G148" s="96" t="s">
        <v>5560</v>
      </c>
      <c r="H148" s="96" t="s">
        <v>5609</v>
      </c>
      <c r="I148" s="96" t="s">
        <v>5340</v>
      </c>
      <c r="J148" s="96" t="s">
        <v>5340</v>
      </c>
      <c r="K148" s="96" t="s">
        <v>5341</v>
      </c>
      <c r="L148" s="96" t="s">
        <v>5341</v>
      </c>
      <c r="M148" s="96" t="s">
        <v>5342</v>
      </c>
      <c r="N148" s="92">
        <v>3394753.9771799925</v>
      </c>
      <c r="O148" s="93">
        <v>0</v>
      </c>
      <c r="P148" s="93">
        <v>0</v>
      </c>
      <c r="Q148" s="93">
        <v>0</v>
      </c>
      <c r="R148" s="93">
        <v>0</v>
      </c>
      <c r="S148" s="93">
        <v>0</v>
      </c>
      <c r="T148" s="93">
        <v>0</v>
      </c>
      <c r="U148" s="93">
        <v>0</v>
      </c>
      <c r="V148" s="93">
        <v>0</v>
      </c>
      <c r="W148" s="93">
        <v>0</v>
      </c>
      <c r="X148" s="93">
        <v>0</v>
      </c>
      <c r="Y148" s="93">
        <v>0</v>
      </c>
      <c r="Z148" s="93">
        <v>0</v>
      </c>
      <c r="AA148" s="93">
        <v>0</v>
      </c>
      <c r="AB148" s="93">
        <v>0</v>
      </c>
      <c r="AC148" s="93">
        <v>0</v>
      </c>
      <c r="AD148" s="93">
        <v>0</v>
      </c>
      <c r="AE148" s="93">
        <v>0</v>
      </c>
      <c r="AF148" s="93">
        <v>0</v>
      </c>
      <c r="AG148" s="93">
        <v>0</v>
      </c>
      <c r="AH148" s="93">
        <v>0</v>
      </c>
      <c r="AI148" s="93">
        <v>0</v>
      </c>
      <c r="AJ148" s="93">
        <v>0</v>
      </c>
      <c r="AK148" s="93">
        <v>0</v>
      </c>
      <c r="AL148" s="93">
        <v>0</v>
      </c>
      <c r="AM148" s="93">
        <v>0</v>
      </c>
      <c r="AN148" s="93">
        <v>0</v>
      </c>
      <c r="AO148" s="93">
        <v>0</v>
      </c>
      <c r="AP148" s="93">
        <v>0</v>
      </c>
      <c r="AQ148" s="93">
        <v>0</v>
      </c>
      <c r="AR148" s="93">
        <v>0</v>
      </c>
      <c r="AS148" s="93">
        <v>0</v>
      </c>
      <c r="AT148" s="93">
        <v>0</v>
      </c>
      <c r="AU148" s="93">
        <v>0</v>
      </c>
      <c r="AV148" s="93">
        <v>0</v>
      </c>
      <c r="AW148" s="93">
        <v>0</v>
      </c>
      <c r="AX148" s="93">
        <v>0</v>
      </c>
      <c r="AY148" s="93">
        <v>0</v>
      </c>
      <c r="AZ148" s="93">
        <v>0</v>
      </c>
      <c r="BA148" s="93">
        <v>0</v>
      </c>
      <c r="BB148" s="93">
        <v>0</v>
      </c>
      <c r="BC148" s="93">
        <v>0</v>
      </c>
      <c r="BD148" s="93">
        <v>0</v>
      </c>
      <c r="BE148" s="93">
        <v>307366.04769590637</v>
      </c>
      <c r="BF148" s="93">
        <v>324085.37195114203</v>
      </c>
      <c r="BG148" s="93">
        <v>323231.71067816397</v>
      </c>
      <c r="BH148" s="93">
        <v>320359.01532985247</v>
      </c>
      <c r="BI148" s="93">
        <v>324201.1401181175</v>
      </c>
      <c r="BJ148" s="93">
        <v>324616.12533514522</v>
      </c>
      <c r="BK148" s="93">
        <v>136521.16796343066</v>
      </c>
      <c r="BL148" s="93">
        <v>202928.44581407815</v>
      </c>
      <c r="BM148" s="93">
        <v>270908.65731535823</v>
      </c>
      <c r="BN148" s="93">
        <v>237102.00844194315</v>
      </c>
      <c r="BO148" s="93">
        <v>303724.38755694206</v>
      </c>
      <c r="BP148" s="93">
        <v>319709.89897991245</v>
      </c>
      <c r="BQ148" s="93">
        <v>0</v>
      </c>
      <c r="BR148" s="93">
        <v>0</v>
      </c>
      <c r="BS148" s="93">
        <v>0</v>
      </c>
      <c r="BT148" s="93">
        <v>0</v>
      </c>
      <c r="BU148" s="93">
        <v>0</v>
      </c>
      <c r="BV148" s="93">
        <v>0</v>
      </c>
      <c r="BW148" s="93">
        <v>0</v>
      </c>
      <c r="BX148" s="93">
        <v>0</v>
      </c>
      <c r="BY148" s="93">
        <v>0</v>
      </c>
      <c r="BZ148" s="93">
        <v>0</v>
      </c>
      <c r="CA148" s="93">
        <v>0</v>
      </c>
      <c r="CB148" s="93">
        <v>0</v>
      </c>
      <c r="CC148" s="93">
        <v>0</v>
      </c>
      <c r="CD148" s="93">
        <v>0</v>
      </c>
      <c r="CE148" s="93">
        <v>0</v>
      </c>
      <c r="CF148" s="93">
        <v>0</v>
      </c>
      <c r="CG148" s="93">
        <v>0</v>
      </c>
      <c r="CH148" s="93">
        <v>0</v>
      </c>
      <c r="CJ148" s="94">
        <v>3394753.9771799925</v>
      </c>
    </row>
    <row r="149" spans="1:88" x14ac:dyDescent="0.25">
      <c r="A149">
        <v>141</v>
      </c>
      <c r="B149" s="96"/>
      <c r="C149" s="97" t="s">
        <v>5338</v>
      </c>
      <c r="D149" s="97" t="s">
        <v>15</v>
      </c>
      <c r="E149" s="97" t="s">
        <v>15</v>
      </c>
      <c r="F149" s="97" t="s">
        <v>5613</v>
      </c>
      <c r="G149" s="96" t="s">
        <v>5560</v>
      </c>
      <c r="H149" s="96" t="s">
        <v>5609</v>
      </c>
      <c r="I149" s="96" t="s">
        <v>5340</v>
      </c>
      <c r="J149" s="96" t="s">
        <v>5340</v>
      </c>
      <c r="K149" s="96" t="s">
        <v>5341</v>
      </c>
      <c r="L149" s="96" t="s">
        <v>5341</v>
      </c>
      <c r="M149" s="96" t="s">
        <v>5342</v>
      </c>
      <c r="N149" s="92">
        <v>0</v>
      </c>
      <c r="O149" s="93">
        <v>0</v>
      </c>
      <c r="P149" s="93">
        <v>0</v>
      </c>
      <c r="Q149" s="93">
        <v>0</v>
      </c>
      <c r="R149" s="93">
        <v>0</v>
      </c>
      <c r="S149" s="93">
        <v>0</v>
      </c>
      <c r="T149" s="93">
        <v>0</v>
      </c>
      <c r="U149" s="93">
        <v>0</v>
      </c>
      <c r="V149" s="93">
        <v>0</v>
      </c>
      <c r="W149" s="93">
        <v>0</v>
      </c>
      <c r="X149" s="93">
        <v>0</v>
      </c>
      <c r="Y149" s="93">
        <v>0</v>
      </c>
      <c r="Z149" s="93">
        <v>0</v>
      </c>
      <c r="AA149" s="93">
        <v>0</v>
      </c>
      <c r="AB149" s="93">
        <v>0</v>
      </c>
      <c r="AC149" s="93">
        <v>0</v>
      </c>
      <c r="AD149" s="93">
        <v>0</v>
      </c>
      <c r="AE149" s="93">
        <v>0</v>
      </c>
      <c r="AF149" s="93">
        <v>0</v>
      </c>
      <c r="AG149" s="93">
        <v>0</v>
      </c>
      <c r="AH149" s="93">
        <v>0</v>
      </c>
      <c r="AI149" s="93">
        <v>0</v>
      </c>
      <c r="AJ149" s="93">
        <v>0</v>
      </c>
      <c r="AK149" s="93">
        <v>0</v>
      </c>
      <c r="AL149" s="93">
        <v>0</v>
      </c>
      <c r="AM149" s="93">
        <v>0</v>
      </c>
      <c r="AN149" s="93">
        <v>0</v>
      </c>
      <c r="AO149" s="93">
        <v>0</v>
      </c>
      <c r="AP149" s="93">
        <v>0</v>
      </c>
      <c r="AQ149" s="93">
        <v>0</v>
      </c>
      <c r="AR149" s="93">
        <v>0</v>
      </c>
      <c r="AS149" s="93">
        <v>0</v>
      </c>
      <c r="AT149" s="93">
        <v>0</v>
      </c>
      <c r="AU149" s="93">
        <v>0</v>
      </c>
      <c r="AV149" s="93">
        <v>0</v>
      </c>
      <c r="AW149" s="93">
        <v>0</v>
      </c>
      <c r="AX149" s="93">
        <v>0</v>
      </c>
      <c r="AY149" s="93">
        <v>0</v>
      </c>
      <c r="AZ149" s="93">
        <v>0</v>
      </c>
      <c r="BA149" s="93">
        <v>0</v>
      </c>
      <c r="BB149" s="93">
        <v>0</v>
      </c>
      <c r="BC149" s="93">
        <v>0</v>
      </c>
      <c r="BD149" s="93">
        <v>0</v>
      </c>
      <c r="BE149" s="93">
        <v>0</v>
      </c>
      <c r="BF149" s="93">
        <v>0</v>
      </c>
      <c r="BG149" s="93">
        <v>0</v>
      </c>
      <c r="BH149" s="93">
        <v>0</v>
      </c>
      <c r="BI149" s="93">
        <v>0</v>
      </c>
      <c r="BJ149" s="93">
        <v>0</v>
      </c>
      <c r="BK149" s="93">
        <v>0</v>
      </c>
      <c r="BL149" s="93">
        <v>0</v>
      </c>
      <c r="BM149" s="93">
        <v>0</v>
      </c>
      <c r="BN149" s="93">
        <v>0</v>
      </c>
      <c r="BO149" s="93">
        <v>0</v>
      </c>
      <c r="BP149" s="93">
        <v>0</v>
      </c>
      <c r="BQ149" s="93">
        <v>0</v>
      </c>
      <c r="BR149" s="93">
        <v>0</v>
      </c>
      <c r="BS149" s="93">
        <v>0</v>
      </c>
      <c r="BT149" s="93">
        <v>0</v>
      </c>
      <c r="BU149" s="93">
        <v>0</v>
      </c>
      <c r="BV149" s="93">
        <v>0</v>
      </c>
      <c r="BW149" s="93">
        <v>0</v>
      </c>
      <c r="BX149" s="93">
        <v>0</v>
      </c>
      <c r="BY149" s="93">
        <v>0</v>
      </c>
      <c r="BZ149" s="93">
        <v>0</v>
      </c>
      <c r="CA149" s="93">
        <v>0</v>
      </c>
      <c r="CB149" s="93">
        <v>0</v>
      </c>
      <c r="CC149" s="93">
        <v>0</v>
      </c>
      <c r="CD149" s="93">
        <v>0</v>
      </c>
      <c r="CE149" s="93">
        <v>0</v>
      </c>
      <c r="CF149" s="93">
        <v>0</v>
      </c>
      <c r="CG149" s="93">
        <v>0</v>
      </c>
      <c r="CH149" s="93">
        <v>0</v>
      </c>
      <c r="CJ149" s="94">
        <v>0</v>
      </c>
    </row>
    <row r="150" spans="1:88" x14ac:dyDescent="0.25">
      <c r="A150">
        <v>142</v>
      </c>
      <c r="B150" s="96"/>
      <c r="C150" s="97" t="s">
        <v>5338</v>
      </c>
      <c r="D150" s="97" t="s">
        <v>12</v>
      </c>
      <c r="E150" s="97" t="s">
        <v>12</v>
      </c>
      <c r="F150" s="97" t="s">
        <v>5614</v>
      </c>
      <c r="G150" s="96" t="s">
        <v>5560</v>
      </c>
      <c r="H150" s="96" t="s">
        <v>5615</v>
      </c>
      <c r="I150" s="96" t="s">
        <v>5340</v>
      </c>
      <c r="J150" s="96" t="s">
        <v>5340</v>
      </c>
      <c r="K150" s="96" t="s">
        <v>5341</v>
      </c>
      <c r="L150" s="96" t="s">
        <v>5341</v>
      </c>
      <c r="M150" s="96" t="s">
        <v>5342</v>
      </c>
      <c r="N150" s="92">
        <v>14214187.863322739</v>
      </c>
      <c r="O150" s="93">
        <v>0</v>
      </c>
      <c r="P150" s="93">
        <v>0</v>
      </c>
      <c r="Q150" s="93">
        <v>0</v>
      </c>
      <c r="R150" s="93">
        <v>0</v>
      </c>
      <c r="S150" s="93">
        <v>0</v>
      </c>
      <c r="T150" s="93">
        <v>0</v>
      </c>
      <c r="U150" s="93">
        <v>0</v>
      </c>
      <c r="V150" s="93">
        <v>0</v>
      </c>
      <c r="W150" s="93">
        <v>0</v>
      </c>
      <c r="X150" s="93">
        <v>0</v>
      </c>
      <c r="Y150" s="93">
        <v>0</v>
      </c>
      <c r="Z150" s="93">
        <v>0</v>
      </c>
      <c r="AA150" s="93">
        <v>0</v>
      </c>
      <c r="AB150" s="93">
        <v>0</v>
      </c>
      <c r="AC150" s="93">
        <v>0</v>
      </c>
      <c r="AD150" s="93">
        <v>0</v>
      </c>
      <c r="AE150" s="93">
        <v>0</v>
      </c>
      <c r="AF150" s="93">
        <v>0</v>
      </c>
      <c r="AG150" s="93">
        <v>0</v>
      </c>
      <c r="AH150" s="93">
        <v>0</v>
      </c>
      <c r="AI150" s="93">
        <v>0</v>
      </c>
      <c r="AJ150" s="93">
        <v>0</v>
      </c>
      <c r="AK150" s="93">
        <v>0</v>
      </c>
      <c r="AL150" s="93">
        <v>0</v>
      </c>
      <c r="AM150" s="93">
        <v>0</v>
      </c>
      <c r="AN150" s="93">
        <v>0</v>
      </c>
      <c r="AO150" s="93">
        <v>0</v>
      </c>
      <c r="AP150" s="93">
        <v>0</v>
      </c>
      <c r="AQ150" s="93">
        <v>0</v>
      </c>
      <c r="AR150" s="93">
        <v>0</v>
      </c>
      <c r="AS150" s="93">
        <v>0</v>
      </c>
      <c r="AT150" s="93">
        <v>0</v>
      </c>
      <c r="AU150" s="93">
        <v>0</v>
      </c>
      <c r="AV150" s="93">
        <v>0</v>
      </c>
      <c r="AW150" s="93">
        <v>0</v>
      </c>
      <c r="AX150" s="93">
        <v>0</v>
      </c>
      <c r="AY150" s="93">
        <v>0</v>
      </c>
      <c r="AZ150" s="93">
        <v>0</v>
      </c>
      <c r="BA150" s="93">
        <v>0</v>
      </c>
      <c r="BB150" s="93">
        <v>0</v>
      </c>
      <c r="BC150" s="93">
        <v>0</v>
      </c>
      <c r="BD150" s="93">
        <v>0</v>
      </c>
      <c r="BE150" s="93">
        <v>1293420.33761588</v>
      </c>
      <c r="BF150" s="93">
        <v>1363776.5600582142</v>
      </c>
      <c r="BG150" s="93">
        <v>1360184.2867405249</v>
      </c>
      <c r="BH150" s="93">
        <v>1348095.7603234514</v>
      </c>
      <c r="BI150" s="93">
        <v>1364263.7215477112</v>
      </c>
      <c r="BJ150" s="93">
        <v>1366010.0117562066</v>
      </c>
      <c r="BK150" s="93">
        <v>567883.11678670929</v>
      </c>
      <c r="BL150" s="93">
        <v>844115.53177197021</v>
      </c>
      <c r="BM150" s="93">
        <v>1126890.8329436348</v>
      </c>
      <c r="BN150" s="93">
        <v>986266.30257416703</v>
      </c>
      <c r="BO150" s="93">
        <v>1263393.4680090989</v>
      </c>
      <c r="BP150" s="93">
        <v>1329887.9331951672</v>
      </c>
      <c r="BQ150" s="93">
        <v>0</v>
      </c>
      <c r="BR150" s="93">
        <v>0</v>
      </c>
      <c r="BS150" s="93">
        <v>0</v>
      </c>
      <c r="BT150" s="93">
        <v>0</v>
      </c>
      <c r="BU150" s="93">
        <v>0</v>
      </c>
      <c r="BV150" s="93">
        <v>0</v>
      </c>
      <c r="BW150" s="93">
        <v>0</v>
      </c>
      <c r="BX150" s="93">
        <v>0</v>
      </c>
      <c r="BY150" s="93">
        <v>0</v>
      </c>
      <c r="BZ150" s="93">
        <v>0</v>
      </c>
      <c r="CA150" s="93">
        <v>0</v>
      </c>
      <c r="CB150" s="93">
        <v>0</v>
      </c>
      <c r="CC150" s="93">
        <v>0</v>
      </c>
      <c r="CD150" s="93">
        <v>0</v>
      </c>
      <c r="CE150" s="93">
        <v>0</v>
      </c>
      <c r="CF150" s="93">
        <v>0</v>
      </c>
      <c r="CG150" s="93">
        <v>0</v>
      </c>
      <c r="CH150" s="93">
        <v>0</v>
      </c>
      <c r="CJ150" s="94">
        <v>14214187.863322739</v>
      </c>
    </row>
    <row r="151" spans="1:88" x14ac:dyDescent="0.25">
      <c r="A151">
        <v>143</v>
      </c>
      <c r="B151" s="96"/>
      <c r="C151" s="97" t="s">
        <v>5338</v>
      </c>
      <c r="D151" s="97" t="s">
        <v>13</v>
      </c>
      <c r="E151" s="97" t="s">
        <v>13</v>
      </c>
      <c r="F151" s="97" t="s">
        <v>5616</v>
      </c>
      <c r="G151" s="96" t="s">
        <v>5560</v>
      </c>
      <c r="H151" s="96" t="s">
        <v>5615</v>
      </c>
      <c r="I151" s="96" t="s">
        <v>5340</v>
      </c>
      <c r="J151" s="96" t="s">
        <v>5340</v>
      </c>
      <c r="K151" s="96" t="s">
        <v>5341</v>
      </c>
      <c r="L151" s="96" t="s">
        <v>5341</v>
      </c>
      <c r="M151" s="96" t="s">
        <v>5342</v>
      </c>
      <c r="N151" s="92">
        <v>5030801.011270103</v>
      </c>
      <c r="O151" s="93">
        <v>0</v>
      </c>
      <c r="P151" s="93">
        <v>0</v>
      </c>
      <c r="Q151" s="93">
        <v>0</v>
      </c>
      <c r="R151" s="93">
        <v>0</v>
      </c>
      <c r="S151" s="93">
        <v>0</v>
      </c>
      <c r="T151" s="93">
        <v>0</v>
      </c>
      <c r="U151" s="93">
        <v>0</v>
      </c>
      <c r="V151" s="93">
        <v>0</v>
      </c>
      <c r="W151" s="93">
        <v>0</v>
      </c>
      <c r="X151" s="93">
        <v>0</v>
      </c>
      <c r="Y151" s="93">
        <v>0</v>
      </c>
      <c r="Z151" s="93">
        <v>0</v>
      </c>
      <c r="AA151" s="93">
        <v>0</v>
      </c>
      <c r="AB151" s="93">
        <v>0</v>
      </c>
      <c r="AC151" s="93">
        <v>0</v>
      </c>
      <c r="AD151" s="93">
        <v>0</v>
      </c>
      <c r="AE151" s="93">
        <v>0</v>
      </c>
      <c r="AF151" s="93">
        <v>0</v>
      </c>
      <c r="AG151" s="93">
        <v>0</v>
      </c>
      <c r="AH151" s="93">
        <v>0</v>
      </c>
      <c r="AI151" s="93">
        <v>0</v>
      </c>
      <c r="AJ151" s="93">
        <v>0</v>
      </c>
      <c r="AK151" s="93">
        <v>0</v>
      </c>
      <c r="AL151" s="93">
        <v>0</v>
      </c>
      <c r="AM151" s="93">
        <v>0</v>
      </c>
      <c r="AN151" s="93">
        <v>0</v>
      </c>
      <c r="AO151" s="93">
        <v>0</v>
      </c>
      <c r="AP151" s="93">
        <v>0</v>
      </c>
      <c r="AQ151" s="93">
        <v>0</v>
      </c>
      <c r="AR151" s="93">
        <v>0</v>
      </c>
      <c r="AS151" s="93">
        <v>0</v>
      </c>
      <c r="AT151" s="93">
        <v>0</v>
      </c>
      <c r="AU151" s="93">
        <v>0</v>
      </c>
      <c r="AV151" s="93">
        <v>0</v>
      </c>
      <c r="AW151" s="93">
        <v>0</v>
      </c>
      <c r="AX151" s="93">
        <v>0</v>
      </c>
      <c r="AY151" s="93">
        <v>0</v>
      </c>
      <c r="AZ151" s="93">
        <v>0</v>
      </c>
      <c r="BA151" s="93">
        <v>0</v>
      </c>
      <c r="BB151" s="93">
        <v>0</v>
      </c>
      <c r="BC151" s="93">
        <v>0</v>
      </c>
      <c r="BD151" s="93">
        <v>0</v>
      </c>
      <c r="BE151" s="93">
        <v>459629.46090188215</v>
      </c>
      <c r="BF151" s="93">
        <v>484631.22687988752</v>
      </c>
      <c r="BG151" s="93">
        <v>483354.67771763424</v>
      </c>
      <c r="BH151" s="93">
        <v>479058.90261762508</v>
      </c>
      <c r="BI151" s="93">
        <v>484804.34443979897</v>
      </c>
      <c r="BJ151" s="93">
        <v>485424.90560136747</v>
      </c>
      <c r="BK151" s="93">
        <v>199914.1258767937</v>
      </c>
      <c r="BL151" s="93">
        <v>297157.30875760375</v>
      </c>
      <c r="BM151" s="93">
        <v>396703.80958184367</v>
      </c>
      <c r="BN151" s="93">
        <v>347199.2033792162</v>
      </c>
      <c r="BO151" s="93">
        <v>444757.36877796985</v>
      </c>
      <c r="BP151" s="93">
        <v>468165.67673848104</v>
      </c>
      <c r="BQ151" s="93">
        <v>0</v>
      </c>
      <c r="BR151" s="93">
        <v>0</v>
      </c>
      <c r="BS151" s="93">
        <v>0</v>
      </c>
      <c r="BT151" s="93">
        <v>0</v>
      </c>
      <c r="BU151" s="93">
        <v>0</v>
      </c>
      <c r="BV151" s="93">
        <v>0</v>
      </c>
      <c r="BW151" s="93">
        <v>0</v>
      </c>
      <c r="BX151" s="93">
        <v>0</v>
      </c>
      <c r="BY151" s="93">
        <v>0</v>
      </c>
      <c r="BZ151" s="93">
        <v>0</v>
      </c>
      <c r="CA151" s="93">
        <v>0</v>
      </c>
      <c r="CB151" s="93">
        <v>0</v>
      </c>
      <c r="CC151" s="93">
        <v>0</v>
      </c>
      <c r="CD151" s="93">
        <v>0</v>
      </c>
      <c r="CE151" s="93">
        <v>0</v>
      </c>
      <c r="CF151" s="93">
        <v>0</v>
      </c>
      <c r="CG151" s="93">
        <v>0</v>
      </c>
      <c r="CH151" s="93">
        <v>0</v>
      </c>
      <c r="CJ151" s="94">
        <v>5030801.011270103</v>
      </c>
    </row>
    <row r="152" spans="1:88" x14ac:dyDescent="0.25">
      <c r="A152">
        <v>144</v>
      </c>
      <c r="B152" s="96"/>
      <c r="C152" s="97" t="s">
        <v>5338</v>
      </c>
      <c r="D152" s="97" t="s">
        <v>16</v>
      </c>
      <c r="E152" s="97" t="s">
        <v>16</v>
      </c>
      <c r="F152" s="97" t="s">
        <v>5617</v>
      </c>
      <c r="G152" s="96" t="s">
        <v>5560</v>
      </c>
      <c r="H152" s="96" t="s">
        <v>5615</v>
      </c>
      <c r="I152" s="96" t="s">
        <v>5340</v>
      </c>
      <c r="J152" s="96" t="s">
        <v>5340</v>
      </c>
      <c r="K152" s="96" t="s">
        <v>5341</v>
      </c>
      <c r="L152" s="96" t="s">
        <v>5341</v>
      </c>
      <c r="M152" s="96" t="s">
        <v>5342</v>
      </c>
      <c r="N152" s="92">
        <v>452763.77136638691</v>
      </c>
      <c r="O152" s="93">
        <v>0</v>
      </c>
      <c r="P152" s="93">
        <v>0</v>
      </c>
      <c r="Q152" s="93">
        <v>0</v>
      </c>
      <c r="R152" s="93">
        <v>0</v>
      </c>
      <c r="S152" s="93">
        <v>0</v>
      </c>
      <c r="T152" s="93">
        <v>0</v>
      </c>
      <c r="U152" s="93">
        <v>0</v>
      </c>
      <c r="V152" s="93">
        <v>0</v>
      </c>
      <c r="W152" s="93">
        <v>0</v>
      </c>
      <c r="X152" s="93">
        <v>0</v>
      </c>
      <c r="Y152" s="93">
        <v>0</v>
      </c>
      <c r="Z152" s="93">
        <v>0</v>
      </c>
      <c r="AA152" s="93">
        <v>0</v>
      </c>
      <c r="AB152" s="93">
        <v>0</v>
      </c>
      <c r="AC152" s="93">
        <v>0</v>
      </c>
      <c r="AD152" s="93">
        <v>0</v>
      </c>
      <c r="AE152" s="93">
        <v>0</v>
      </c>
      <c r="AF152" s="93">
        <v>0</v>
      </c>
      <c r="AG152" s="93">
        <v>0</v>
      </c>
      <c r="AH152" s="93">
        <v>0</v>
      </c>
      <c r="AI152" s="93">
        <v>0</v>
      </c>
      <c r="AJ152" s="93">
        <v>0</v>
      </c>
      <c r="AK152" s="93">
        <v>0</v>
      </c>
      <c r="AL152" s="93">
        <v>0</v>
      </c>
      <c r="AM152" s="93">
        <v>0</v>
      </c>
      <c r="AN152" s="93">
        <v>0</v>
      </c>
      <c r="AO152" s="93">
        <v>0</v>
      </c>
      <c r="AP152" s="93">
        <v>0</v>
      </c>
      <c r="AQ152" s="93">
        <v>0</v>
      </c>
      <c r="AR152" s="93">
        <v>0</v>
      </c>
      <c r="AS152" s="93">
        <v>0</v>
      </c>
      <c r="AT152" s="93">
        <v>0</v>
      </c>
      <c r="AU152" s="93">
        <v>0</v>
      </c>
      <c r="AV152" s="93">
        <v>0</v>
      </c>
      <c r="AW152" s="93">
        <v>0</v>
      </c>
      <c r="AX152" s="93">
        <v>0</v>
      </c>
      <c r="AY152" s="93">
        <v>0</v>
      </c>
      <c r="AZ152" s="93">
        <v>0</v>
      </c>
      <c r="BA152" s="93">
        <v>0</v>
      </c>
      <c r="BB152" s="93">
        <v>0</v>
      </c>
      <c r="BC152" s="93">
        <v>0</v>
      </c>
      <c r="BD152" s="93">
        <v>0</v>
      </c>
      <c r="BE152" s="93">
        <v>41274.399136791872</v>
      </c>
      <c r="BF152" s="93">
        <v>43519.539964092211</v>
      </c>
      <c r="BG152" s="93">
        <v>43404.906755991928</v>
      </c>
      <c r="BH152" s="93">
        <v>43019.149203088869</v>
      </c>
      <c r="BI152" s="93">
        <v>43535.085798015367</v>
      </c>
      <c r="BJ152" s="93">
        <v>43590.811749570159</v>
      </c>
      <c r="BK152" s="93">
        <v>18045.092786189398</v>
      </c>
      <c r="BL152" s="93">
        <v>26822.672910717596</v>
      </c>
      <c r="BM152" s="93">
        <v>35808.160234514668</v>
      </c>
      <c r="BN152" s="93">
        <v>31339.665532841009</v>
      </c>
      <c r="BO152" s="93">
        <v>40145.677308896593</v>
      </c>
      <c r="BP152" s="93">
        <v>42258.609985677256</v>
      </c>
      <c r="BQ152" s="93">
        <v>0</v>
      </c>
      <c r="BR152" s="93">
        <v>0</v>
      </c>
      <c r="BS152" s="93">
        <v>0</v>
      </c>
      <c r="BT152" s="93">
        <v>0</v>
      </c>
      <c r="BU152" s="93">
        <v>0</v>
      </c>
      <c r="BV152" s="93">
        <v>0</v>
      </c>
      <c r="BW152" s="93">
        <v>0</v>
      </c>
      <c r="BX152" s="93">
        <v>0</v>
      </c>
      <c r="BY152" s="93">
        <v>0</v>
      </c>
      <c r="BZ152" s="93">
        <v>0</v>
      </c>
      <c r="CA152" s="93">
        <v>0</v>
      </c>
      <c r="CB152" s="93">
        <v>0</v>
      </c>
      <c r="CC152" s="93">
        <v>0</v>
      </c>
      <c r="CD152" s="93">
        <v>0</v>
      </c>
      <c r="CE152" s="93">
        <v>0</v>
      </c>
      <c r="CF152" s="93">
        <v>0</v>
      </c>
      <c r="CG152" s="93">
        <v>0</v>
      </c>
      <c r="CH152" s="93">
        <v>0</v>
      </c>
      <c r="CJ152" s="94">
        <v>452763.77136638691</v>
      </c>
    </row>
    <row r="153" spans="1:88" x14ac:dyDescent="0.25">
      <c r="A153">
        <v>145</v>
      </c>
      <c r="B153" s="96"/>
      <c r="C153" s="97" t="s">
        <v>5338</v>
      </c>
      <c r="D153" s="97" t="s">
        <v>14</v>
      </c>
      <c r="E153" s="97" t="s">
        <v>14</v>
      </c>
      <c r="F153" s="97" t="s">
        <v>5618</v>
      </c>
      <c r="G153" s="96" t="s">
        <v>5560</v>
      </c>
      <c r="H153" s="96" t="s">
        <v>5615</v>
      </c>
      <c r="I153" s="96" t="s">
        <v>5340</v>
      </c>
      <c r="J153" s="96" t="s">
        <v>5340</v>
      </c>
      <c r="K153" s="96" t="s">
        <v>5341</v>
      </c>
      <c r="L153" s="96" t="s">
        <v>5341</v>
      </c>
      <c r="M153" s="96" t="s">
        <v>5342</v>
      </c>
      <c r="N153" s="92">
        <v>3650238.7543901531</v>
      </c>
      <c r="O153" s="93">
        <v>0</v>
      </c>
      <c r="P153" s="93">
        <v>0</v>
      </c>
      <c r="Q153" s="93">
        <v>0</v>
      </c>
      <c r="R153" s="93">
        <v>0</v>
      </c>
      <c r="S153" s="93">
        <v>0</v>
      </c>
      <c r="T153" s="93">
        <v>0</v>
      </c>
      <c r="U153" s="93">
        <v>0</v>
      </c>
      <c r="V153" s="93">
        <v>0</v>
      </c>
      <c r="W153" s="93">
        <v>0</v>
      </c>
      <c r="X153" s="93">
        <v>0</v>
      </c>
      <c r="Y153" s="93">
        <v>0</v>
      </c>
      <c r="Z153" s="93">
        <v>0</v>
      </c>
      <c r="AA153" s="93">
        <v>0</v>
      </c>
      <c r="AB153" s="93">
        <v>0</v>
      </c>
      <c r="AC153" s="93">
        <v>0</v>
      </c>
      <c r="AD153" s="93">
        <v>0</v>
      </c>
      <c r="AE153" s="93">
        <v>0</v>
      </c>
      <c r="AF153" s="93">
        <v>0</v>
      </c>
      <c r="AG153" s="93">
        <v>0</v>
      </c>
      <c r="AH153" s="93">
        <v>0</v>
      </c>
      <c r="AI153" s="93">
        <v>0</v>
      </c>
      <c r="AJ153" s="93">
        <v>0</v>
      </c>
      <c r="AK153" s="93">
        <v>0</v>
      </c>
      <c r="AL153" s="93">
        <v>0</v>
      </c>
      <c r="AM153" s="93">
        <v>0</v>
      </c>
      <c r="AN153" s="93">
        <v>0</v>
      </c>
      <c r="AO153" s="93">
        <v>0</v>
      </c>
      <c r="AP153" s="93">
        <v>0</v>
      </c>
      <c r="AQ153" s="93">
        <v>0</v>
      </c>
      <c r="AR153" s="93">
        <v>0</v>
      </c>
      <c r="AS153" s="93">
        <v>0</v>
      </c>
      <c r="AT153" s="93">
        <v>0</v>
      </c>
      <c r="AU153" s="93">
        <v>0</v>
      </c>
      <c r="AV153" s="93">
        <v>0</v>
      </c>
      <c r="AW153" s="93">
        <v>0</v>
      </c>
      <c r="AX153" s="93">
        <v>0</v>
      </c>
      <c r="AY153" s="93">
        <v>0</v>
      </c>
      <c r="AZ153" s="93">
        <v>0</v>
      </c>
      <c r="BA153" s="93">
        <v>0</v>
      </c>
      <c r="BB153" s="93">
        <v>0</v>
      </c>
      <c r="BC153" s="93">
        <v>0</v>
      </c>
      <c r="BD153" s="93">
        <v>0</v>
      </c>
      <c r="BE153" s="93">
        <v>330498.01741902262</v>
      </c>
      <c r="BF153" s="93">
        <v>348475.61631246965</v>
      </c>
      <c r="BG153" s="93">
        <v>347557.70960032177</v>
      </c>
      <c r="BH153" s="93">
        <v>344468.81892946421</v>
      </c>
      <c r="BI153" s="93">
        <v>348600.09704140032</v>
      </c>
      <c r="BJ153" s="93">
        <v>349046.31350712234</v>
      </c>
      <c r="BK153" s="93">
        <v>146795.5738308577</v>
      </c>
      <c r="BL153" s="93">
        <v>218200.5772017799</v>
      </c>
      <c r="BM153" s="93">
        <v>291296.89116787794</v>
      </c>
      <c r="BN153" s="93">
        <v>254945.99778846768</v>
      </c>
      <c r="BO153" s="93">
        <v>326582.29066564923</v>
      </c>
      <c r="BP153" s="93">
        <v>343770.85092572006</v>
      </c>
      <c r="BQ153" s="93">
        <v>0</v>
      </c>
      <c r="BR153" s="93">
        <v>0</v>
      </c>
      <c r="BS153" s="93">
        <v>0</v>
      </c>
      <c r="BT153" s="93">
        <v>0</v>
      </c>
      <c r="BU153" s="93">
        <v>0</v>
      </c>
      <c r="BV153" s="93">
        <v>0</v>
      </c>
      <c r="BW153" s="93">
        <v>0</v>
      </c>
      <c r="BX153" s="93">
        <v>0</v>
      </c>
      <c r="BY153" s="93">
        <v>0</v>
      </c>
      <c r="BZ153" s="93">
        <v>0</v>
      </c>
      <c r="CA153" s="93">
        <v>0</v>
      </c>
      <c r="CB153" s="93">
        <v>0</v>
      </c>
      <c r="CC153" s="93">
        <v>0</v>
      </c>
      <c r="CD153" s="93">
        <v>0</v>
      </c>
      <c r="CE153" s="93">
        <v>0</v>
      </c>
      <c r="CF153" s="93">
        <v>0</v>
      </c>
      <c r="CG153" s="93">
        <v>0</v>
      </c>
      <c r="CH153" s="93">
        <v>0</v>
      </c>
      <c r="CJ153" s="94">
        <v>3650238.7543901531</v>
      </c>
    </row>
    <row r="154" spans="1:88" x14ac:dyDescent="0.25">
      <c r="A154">
        <v>146</v>
      </c>
      <c r="B154" s="96"/>
      <c r="C154" s="97" t="s">
        <v>5338</v>
      </c>
      <c r="D154" s="97" t="s">
        <v>15</v>
      </c>
      <c r="E154" s="97" t="s">
        <v>15</v>
      </c>
      <c r="F154" s="97" t="s">
        <v>5619</v>
      </c>
      <c r="G154" s="96" t="s">
        <v>5560</v>
      </c>
      <c r="H154" s="96" t="s">
        <v>5615</v>
      </c>
      <c r="I154" s="96" t="s">
        <v>5340</v>
      </c>
      <c r="J154" s="96" t="s">
        <v>5340</v>
      </c>
      <c r="K154" s="96" t="s">
        <v>5341</v>
      </c>
      <c r="L154" s="96" t="s">
        <v>5341</v>
      </c>
      <c r="M154" s="96" t="s">
        <v>5342</v>
      </c>
      <c r="N154" s="92">
        <v>1078510.2346863798</v>
      </c>
      <c r="O154" s="93">
        <v>0</v>
      </c>
      <c r="P154" s="93">
        <v>0</v>
      </c>
      <c r="Q154" s="93">
        <v>0</v>
      </c>
      <c r="R154" s="93">
        <v>0</v>
      </c>
      <c r="S154" s="93">
        <v>0</v>
      </c>
      <c r="T154" s="93">
        <v>0</v>
      </c>
      <c r="U154" s="93">
        <v>0</v>
      </c>
      <c r="V154" s="93">
        <v>0</v>
      </c>
      <c r="W154" s="93">
        <v>0</v>
      </c>
      <c r="X154" s="93">
        <v>0</v>
      </c>
      <c r="Y154" s="93">
        <v>0</v>
      </c>
      <c r="Z154" s="93">
        <v>0</v>
      </c>
      <c r="AA154" s="93">
        <v>0</v>
      </c>
      <c r="AB154" s="93">
        <v>0</v>
      </c>
      <c r="AC154" s="93">
        <v>0</v>
      </c>
      <c r="AD154" s="93">
        <v>0</v>
      </c>
      <c r="AE154" s="93">
        <v>0</v>
      </c>
      <c r="AF154" s="93">
        <v>0</v>
      </c>
      <c r="AG154" s="93">
        <v>0</v>
      </c>
      <c r="AH154" s="93">
        <v>0</v>
      </c>
      <c r="AI154" s="93">
        <v>0</v>
      </c>
      <c r="AJ154" s="93">
        <v>0</v>
      </c>
      <c r="AK154" s="93">
        <v>0</v>
      </c>
      <c r="AL154" s="93">
        <v>0</v>
      </c>
      <c r="AM154" s="93">
        <v>0</v>
      </c>
      <c r="AN154" s="93">
        <v>0</v>
      </c>
      <c r="AO154" s="93">
        <v>0</v>
      </c>
      <c r="AP154" s="93">
        <v>0</v>
      </c>
      <c r="AQ154" s="93">
        <v>0</v>
      </c>
      <c r="AR154" s="93">
        <v>0</v>
      </c>
      <c r="AS154" s="93">
        <v>0</v>
      </c>
      <c r="AT154" s="93">
        <v>0</v>
      </c>
      <c r="AU154" s="93">
        <v>0</v>
      </c>
      <c r="AV154" s="93">
        <v>0</v>
      </c>
      <c r="AW154" s="93">
        <v>0</v>
      </c>
      <c r="AX154" s="93">
        <v>0</v>
      </c>
      <c r="AY154" s="93">
        <v>0</v>
      </c>
      <c r="AZ154" s="93">
        <v>0</v>
      </c>
      <c r="BA154" s="93">
        <v>0</v>
      </c>
      <c r="BB154" s="93">
        <v>0</v>
      </c>
      <c r="BC154" s="93">
        <v>0</v>
      </c>
      <c r="BD154" s="93">
        <v>0</v>
      </c>
      <c r="BE154" s="93">
        <v>97571.349558283022</v>
      </c>
      <c r="BF154" s="93">
        <v>102878.79012797085</v>
      </c>
      <c r="BG154" s="93">
        <v>102607.80091789238</v>
      </c>
      <c r="BH154" s="93">
        <v>101695.88249324601</v>
      </c>
      <c r="BI154" s="93">
        <v>102915.53997842559</v>
      </c>
      <c r="BJ154" s="93">
        <v>103047.274332222</v>
      </c>
      <c r="BK154" s="93">
        <v>43418.290977044882</v>
      </c>
      <c r="BL154" s="93">
        <v>64538.023218752794</v>
      </c>
      <c r="BM154" s="93">
        <v>86158.000894553421</v>
      </c>
      <c r="BN154" s="93">
        <v>75406.357470744799</v>
      </c>
      <c r="BO154" s="93">
        <v>96594.499098516855</v>
      </c>
      <c r="BP154" s="93">
        <v>101678.42561872736</v>
      </c>
      <c r="BQ154" s="93">
        <v>0</v>
      </c>
      <c r="BR154" s="93">
        <v>0</v>
      </c>
      <c r="BS154" s="93">
        <v>0</v>
      </c>
      <c r="BT154" s="93">
        <v>0</v>
      </c>
      <c r="BU154" s="93">
        <v>0</v>
      </c>
      <c r="BV154" s="93">
        <v>0</v>
      </c>
      <c r="BW154" s="93">
        <v>0</v>
      </c>
      <c r="BX154" s="93">
        <v>0</v>
      </c>
      <c r="BY154" s="93">
        <v>0</v>
      </c>
      <c r="BZ154" s="93">
        <v>0</v>
      </c>
      <c r="CA154" s="93">
        <v>0</v>
      </c>
      <c r="CB154" s="93">
        <v>0</v>
      </c>
      <c r="CC154" s="93">
        <v>0</v>
      </c>
      <c r="CD154" s="93">
        <v>0</v>
      </c>
      <c r="CE154" s="93">
        <v>0</v>
      </c>
      <c r="CF154" s="93">
        <v>0</v>
      </c>
      <c r="CG154" s="93">
        <v>0</v>
      </c>
      <c r="CH154" s="93">
        <v>0</v>
      </c>
      <c r="CJ154" s="94">
        <v>1078510.2346863798</v>
      </c>
    </row>
    <row r="155" spans="1:88" x14ac:dyDescent="0.25">
      <c r="A155">
        <v>147</v>
      </c>
      <c r="B155" s="96"/>
      <c r="C155" s="97" t="s">
        <v>5338</v>
      </c>
      <c r="D155" s="97" t="s">
        <v>12</v>
      </c>
      <c r="E155" s="97" t="s">
        <v>12</v>
      </c>
      <c r="F155" s="97" t="s">
        <v>5620</v>
      </c>
      <c r="G155" s="96" t="s">
        <v>5560</v>
      </c>
      <c r="H155" s="96" t="s">
        <v>5621</v>
      </c>
      <c r="I155" s="96" t="s">
        <v>5340</v>
      </c>
      <c r="J155" s="96" t="s">
        <v>5340</v>
      </c>
      <c r="K155" s="96" t="s">
        <v>5341</v>
      </c>
      <c r="L155" s="96" t="s">
        <v>5341</v>
      </c>
      <c r="M155" s="96" t="s">
        <v>5342</v>
      </c>
      <c r="N155" s="92">
        <v>14396738.862469997</v>
      </c>
      <c r="O155" s="93">
        <v>0</v>
      </c>
      <c r="P155" s="93">
        <v>0</v>
      </c>
      <c r="Q155" s="93">
        <v>0</v>
      </c>
      <c r="R155" s="93">
        <v>0</v>
      </c>
      <c r="S155" s="93">
        <v>0</v>
      </c>
      <c r="T155" s="93">
        <v>0</v>
      </c>
      <c r="U155" s="93">
        <v>0</v>
      </c>
      <c r="V155" s="93">
        <v>0</v>
      </c>
      <c r="W155" s="93">
        <v>0</v>
      </c>
      <c r="X155" s="93">
        <v>0</v>
      </c>
      <c r="Y155" s="93">
        <v>0</v>
      </c>
      <c r="Z155" s="93">
        <v>0</v>
      </c>
      <c r="AA155" s="93">
        <v>0</v>
      </c>
      <c r="AB155" s="93">
        <v>0</v>
      </c>
      <c r="AC155" s="93">
        <v>0</v>
      </c>
      <c r="AD155" s="93">
        <v>0</v>
      </c>
      <c r="AE155" s="93">
        <v>0</v>
      </c>
      <c r="AF155" s="93">
        <v>0</v>
      </c>
      <c r="AG155" s="93">
        <v>0</v>
      </c>
      <c r="AH155" s="93">
        <v>0</v>
      </c>
      <c r="AI155" s="93">
        <v>0</v>
      </c>
      <c r="AJ155" s="93">
        <v>0</v>
      </c>
      <c r="AK155" s="93">
        <v>0</v>
      </c>
      <c r="AL155" s="93">
        <v>0</v>
      </c>
      <c r="AM155" s="93">
        <v>0</v>
      </c>
      <c r="AN155" s="93">
        <v>0</v>
      </c>
      <c r="AO155" s="93">
        <v>0</v>
      </c>
      <c r="AP155" s="93">
        <v>0</v>
      </c>
      <c r="AQ155" s="93">
        <v>0</v>
      </c>
      <c r="AR155" s="93">
        <v>0</v>
      </c>
      <c r="AS155" s="93">
        <v>0</v>
      </c>
      <c r="AT155" s="93">
        <v>0</v>
      </c>
      <c r="AU155" s="93">
        <v>0</v>
      </c>
      <c r="AV155" s="93">
        <v>0</v>
      </c>
      <c r="AW155" s="93">
        <v>0</v>
      </c>
      <c r="AX155" s="93">
        <v>0</v>
      </c>
      <c r="AY155" s="93">
        <v>0</v>
      </c>
      <c r="AZ155" s="93">
        <v>0</v>
      </c>
      <c r="BA155" s="93">
        <v>0</v>
      </c>
      <c r="BB155" s="93">
        <v>0</v>
      </c>
      <c r="BC155" s="93">
        <v>0</v>
      </c>
      <c r="BD155" s="93">
        <v>0</v>
      </c>
      <c r="BE155" s="93">
        <v>0</v>
      </c>
      <c r="BF155" s="93">
        <v>0</v>
      </c>
      <c r="BG155" s="93">
        <v>0</v>
      </c>
      <c r="BH155" s="93">
        <v>0</v>
      </c>
      <c r="BI155" s="93">
        <v>0</v>
      </c>
      <c r="BJ155" s="93">
        <v>0</v>
      </c>
      <c r="BK155" s="93">
        <v>0</v>
      </c>
      <c r="BL155" s="93">
        <v>0</v>
      </c>
      <c r="BM155" s="93">
        <v>0</v>
      </c>
      <c r="BN155" s="93">
        <v>0</v>
      </c>
      <c r="BO155" s="93">
        <v>0</v>
      </c>
      <c r="BP155" s="93">
        <v>0</v>
      </c>
      <c r="BQ155" s="93">
        <v>1302396.079007226</v>
      </c>
      <c r="BR155" s="93">
        <v>1372775.9563774059</v>
      </c>
      <c r="BS155" s="93">
        <v>1367907.6360652137</v>
      </c>
      <c r="BT155" s="93">
        <v>1351990.7164364227</v>
      </c>
      <c r="BU155" s="93">
        <v>1373345.7053029099</v>
      </c>
      <c r="BV155" s="93">
        <v>1375732.3672961958</v>
      </c>
      <c r="BW155" s="93">
        <v>582707.06548477768</v>
      </c>
      <c r="BX155" s="93">
        <v>863170.9395980963</v>
      </c>
      <c r="BY155" s="93">
        <v>1152127.8762389016</v>
      </c>
      <c r="BZ155" s="93">
        <v>1008781.0676082979</v>
      </c>
      <c r="CA155" s="93">
        <v>1289590.0828435277</v>
      </c>
      <c r="CB155" s="93">
        <v>1356213.3702110222</v>
      </c>
      <c r="CC155" s="93">
        <v>0</v>
      </c>
      <c r="CD155" s="93">
        <v>0</v>
      </c>
      <c r="CE155" s="93">
        <v>0</v>
      </c>
      <c r="CF155" s="93">
        <v>0</v>
      </c>
      <c r="CG155" s="93">
        <v>0</v>
      </c>
      <c r="CH155" s="93">
        <v>0</v>
      </c>
      <c r="CJ155" s="94">
        <v>14396738.862469997</v>
      </c>
    </row>
    <row r="156" spans="1:88" x14ac:dyDescent="0.25">
      <c r="A156">
        <v>148</v>
      </c>
      <c r="B156" s="96"/>
      <c r="C156" s="97" t="s">
        <v>5338</v>
      </c>
      <c r="D156" s="97" t="s">
        <v>13</v>
      </c>
      <c r="E156" s="97" t="s">
        <v>13</v>
      </c>
      <c r="F156" s="97" t="s">
        <v>5622</v>
      </c>
      <c r="G156" s="96" t="s">
        <v>5560</v>
      </c>
      <c r="H156" s="96" t="s">
        <v>5621</v>
      </c>
      <c r="I156" s="96" t="s">
        <v>5340</v>
      </c>
      <c r="J156" s="96" t="s">
        <v>5340</v>
      </c>
      <c r="K156" s="96" t="s">
        <v>5341</v>
      </c>
      <c r="L156" s="96" t="s">
        <v>5341</v>
      </c>
      <c r="M156" s="96" t="s">
        <v>5342</v>
      </c>
      <c r="N156" s="92">
        <v>1737497.7251060528</v>
      </c>
      <c r="O156" s="93">
        <v>0</v>
      </c>
      <c r="P156" s="93">
        <v>0</v>
      </c>
      <c r="Q156" s="93">
        <v>0</v>
      </c>
      <c r="R156" s="93">
        <v>0</v>
      </c>
      <c r="S156" s="93">
        <v>0</v>
      </c>
      <c r="T156" s="93">
        <v>0</v>
      </c>
      <c r="U156" s="93">
        <v>0</v>
      </c>
      <c r="V156" s="93">
        <v>0</v>
      </c>
      <c r="W156" s="93">
        <v>0</v>
      </c>
      <c r="X156" s="93">
        <v>0</v>
      </c>
      <c r="Y156" s="93">
        <v>0</v>
      </c>
      <c r="Z156" s="93">
        <v>0</v>
      </c>
      <c r="AA156" s="93">
        <v>0</v>
      </c>
      <c r="AB156" s="93">
        <v>0</v>
      </c>
      <c r="AC156" s="93">
        <v>0</v>
      </c>
      <c r="AD156" s="93">
        <v>0</v>
      </c>
      <c r="AE156" s="93">
        <v>0</v>
      </c>
      <c r="AF156" s="93">
        <v>0</v>
      </c>
      <c r="AG156" s="93">
        <v>0</v>
      </c>
      <c r="AH156" s="93">
        <v>0</v>
      </c>
      <c r="AI156" s="93">
        <v>0</v>
      </c>
      <c r="AJ156" s="93">
        <v>0</v>
      </c>
      <c r="AK156" s="93">
        <v>0</v>
      </c>
      <c r="AL156" s="93">
        <v>0</v>
      </c>
      <c r="AM156" s="93">
        <v>0</v>
      </c>
      <c r="AN156" s="93">
        <v>0</v>
      </c>
      <c r="AO156" s="93">
        <v>0</v>
      </c>
      <c r="AP156" s="93">
        <v>0</v>
      </c>
      <c r="AQ156" s="93">
        <v>0</v>
      </c>
      <c r="AR156" s="93">
        <v>0</v>
      </c>
      <c r="AS156" s="93">
        <v>0</v>
      </c>
      <c r="AT156" s="93">
        <v>0</v>
      </c>
      <c r="AU156" s="93">
        <v>0</v>
      </c>
      <c r="AV156" s="93">
        <v>0</v>
      </c>
      <c r="AW156" s="93">
        <v>0</v>
      </c>
      <c r="AX156" s="93">
        <v>0</v>
      </c>
      <c r="AY156" s="93">
        <v>0</v>
      </c>
      <c r="AZ156" s="93">
        <v>0</v>
      </c>
      <c r="BA156" s="93">
        <v>0</v>
      </c>
      <c r="BB156" s="93">
        <v>0</v>
      </c>
      <c r="BC156" s="93">
        <v>0</v>
      </c>
      <c r="BD156" s="93">
        <v>0</v>
      </c>
      <c r="BE156" s="93">
        <v>0</v>
      </c>
      <c r="BF156" s="93">
        <v>0</v>
      </c>
      <c r="BG156" s="93">
        <v>0</v>
      </c>
      <c r="BH156" s="93">
        <v>0</v>
      </c>
      <c r="BI156" s="93">
        <v>0</v>
      </c>
      <c r="BJ156" s="93">
        <v>0</v>
      </c>
      <c r="BK156" s="93">
        <v>0</v>
      </c>
      <c r="BL156" s="93">
        <v>0</v>
      </c>
      <c r="BM156" s="93">
        <v>0</v>
      </c>
      <c r="BN156" s="93">
        <v>0</v>
      </c>
      <c r="BO156" s="93">
        <v>0</v>
      </c>
      <c r="BP156" s="93">
        <v>0</v>
      </c>
      <c r="BQ156" s="93">
        <v>157658.87577946036</v>
      </c>
      <c r="BR156" s="93">
        <v>166178.56692605562</v>
      </c>
      <c r="BS156" s="93">
        <v>165589.24243427764</v>
      </c>
      <c r="BT156" s="93">
        <v>163662.45250071166</v>
      </c>
      <c r="BU156" s="93">
        <v>166247.53670914975</v>
      </c>
      <c r="BV156" s="93">
        <v>166536.44916273639</v>
      </c>
      <c r="BW156" s="93">
        <v>70047.28245141248</v>
      </c>
      <c r="BX156" s="93">
        <v>103761.87657786072</v>
      </c>
      <c r="BY156" s="93">
        <v>138497.42271429702</v>
      </c>
      <c r="BZ156" s="93">
        <v>121265.68658577885</v>
      </c>
      <c r="CA156" s="93">
        <v>155021.77016564817</v>
      </c>
      <c r="CB156" s="93">
        <v>163030.56309866448</v>
      </c>
      <c r="CC156" s="93">
        <v>0</v>
      </c>
      <c r="CD156" s="93">
        <v>0</v>
      </c>
      <c r="CE156" s="93">
        <v>0</v>
      </c>
      <c r="CF156" s="93">
        <v>0</v>
      </c>
      <c r="CG156" s="93">
        <v>0</v>
      </c>
      <c r="CH156" s="93">
        <v>0</v>
      </c>
      <c r="CJ156" s="94">
        <v>1737497.7251060528</v>
      </c>
    </row>
    <row r="157" spans="1:88" x14ac:dyDescent="0.25">
      <c r="A157">
        <v>149</v>
      </c>
      <c r="B157" s="96"/>
      <c r="C157" s="97" t="s">
        <v>5338</v>
      </c>
      <c r="D157" s="97" t="s">
        <v>16</v>
      </c>
      <c r="E157" s="97" t="s">
        <v>16</v>
      </c>
      <c r="F157" s="97" t="s">
        <v>5623</v>
      </c>
      <c r="G157" s="96" t="s">
        <v>5560</v>
      </c>
      <c r="H157" s="96" t="s">
        <v>5621</v>
      </c>
      <c r="I157" s="96" t="s">
        <v>5340</v>
      </c>
      <c r="J157" s="96" t="s">
        <v>5340</v>
      </c>
      <c r="K157" s="96" t="s">
        <v>5341</v>
      </c>
      <c r="L157" s="96" t="s">
        <v>5341</v>
      </c>
      <c r="M157" s="96" t="s">
        <v>5342</v>
      </c>
      <c r="N157" s="92">
        <v>1219494.8431429567</v>
      </c>
      <c r="O157" s="93">
        <v>0</v>
      </c>
      <c r="P157" s="93">
        <v>0</v>
      </c>
      <c r="Q157" s="93">
        <v>0</v>
      </c>
      <c r="R157" s="93">
        <v>0</v>
      </c>
      <c r="S157" s="93">
        <v>0</v>
      </c>
      <c r="T157" s="93">
        <v>0</v>
      </c>
      <c r="U157" s="93">
        <v>0</v>
      </c>
      <c r="V157" s="93">
        <v>0</v>
      </c>
      <c r="W157" s="93">
        <v>0</v>
      </c>
      <c r="X157" s="93">
        <v>0</v>
      </c>
      <c r="Y157" s="93">
        <v>0</v>
      </c>
      <c r="Z157" s="93">
        <v>0</v>
      </c>
      <c r="AA157" s="93">
        <v>0</v>
      </c>
      <c r="AB157" s="93">
        <v>0</v>
      </c>
      <c r="AC157" s="93">
        <v>0</v>
      </c>
      <c r="AD157" s="93">
        <v>0</v>
      </c>
      <c r="AE157" s="93">
        <v>0</v>
      </c>
      <c r="AF157" s="93">
        <v>0</v>
      </c>
      <c r="AG157" s="93">
        <v>0</v>
      </c>
      <c r="AH157" s="93">
        <v>0</v>
      </c>
      <c r="AI157" s="93">
        <v>0</v>
      </c>
      <c r="AJ157" s="93">
        <v>0</v>
      </c>
      <c r="AK157" s="93">
        <v>0</v>
      </c>
      <c r="AL157" s="93">
        <v>0</v>
      </c>
      <c r="AM157" s="93">
        <v>0</v>
      </c>
      <c r="AN157" s="93">
        <v>0</v>
      </c>
      <c r="AO157" s="93">
        <v>0</v>
      </c>
      <c r="AP157" s="93">
        <v>0</v>
      </c>
      <c r="AQ157" s="93">
        <v>0</v>
      </c>
      <c r="AR157" s="93">
        <v>0</v>
      </c>
      <c r="AS157" s="93">
        <v>0</v>
      </c>
      <c r="AT157" s="93">
        <v>0</v>
      </c>
      <c r="AU157" s="93">
        <v>0</v>
      </c>
      <c r="AV157" s="93">
        <v>0</v>
      </c>
      <c r="AW157" s="93">
        <v>0</v>
      </c>
      <c r="AX157" s="93">
        <v>0</v>
      </c>
      <c r="AY157" s="93">
        <v>0</v>
      </c>
      <c r="AZ157" s="93">
        <v>0</v>
      </c>
      <c r="BA157" s="93">
        <v>0</v>
      </c>
      <c r="BB157" s="93">
        <v>0</v>
      </c>
      <c r="BC157" s="93">
        <v>0</v>
      </c>
      <c r="BD157" s="93">
        <v>0</v>
      </c>
      <c r="BE157" s="93">
        <v>0</v>
      </c>
      <c r="BF157" s="93">
        <v>0</v>
      </c>
      <c r="BG157" s="93">
        <v>0</v>
      </c>
      <c r="BH157" s="93">
        <v>0</v>
      </c>
      <c r="BI157" s="93">
        <v>0</v>
      </c>
      <c r="BJ157" s="93">
        <v>0</v>
      </c>
      <c r="BK157" s="93">
        <v>0</v>
      </c>
      <c r="BL157" s="93">
        <v>0</v>
      </c>
      <c r="BM157" s="93">
        <v>0</v>
      </c>
      <c r="BN157" s="93">
        <v>0</v>
      </c>
      <c r="BO157" s="93">
        <v>0</v>
      </c>
      <c r="BP157" s="93">
        <v>0</v>
      </c>
      <c r="BQ157" s="93">
        <v>110114.76372749223</v>
      </c>
      <c r="BR157" s="93">
        <v>116065.22971299768</v>
      </c>
      <c r="BS157" s="93">
        <v>115653.62378944873</v>
      </c>
      <c r="BT157" s="93">
        <v>114307.88275686686</v>
      </c>
      <c r="BU157" s="93">
        <v>116113.40074892681</v>
      </c>
      <c r="BV157" s="93">
        <v>116315.1878440548</v>
      </c>
      <c r="BW157" s="93">
        <v>49479.269524281117</v>
      </c>
      <c r="BX157" s="93">
        <v>73294.233235990861</v>
      </c>
      <c r="BY157" s="93">
        <v>97830.366390763345</v>
      </c>
      <c r="BZ157" s="93">
        <v>85658.392169413157</v>
      </c>
      <c r="CA157" s="93">
        <v>109502.66276893386</v>
      </c>
      <c r="CB157" s="93">
        <v>115159.83047378741</v>
      </c>
      <c r="CC157" s="93">
        <v>0</v>
      </c>
      <c r="CD157" s="93">
        <v>0</v>
      </c>
      <c r="CE157" s="93">
        <v>0</v>
      </c>
      <c r="CF157" s="93">
        <v>0</v>
      </c>
      <c r="CG157" s="93">
        <v>0</v>
      </c>
      <c r="CH157" s="93">
        <v>0</v>
      </c>
      <c r="CJ157" s="94">
        <v>1219494.8431429567</v>
      </c>
    </row>
    <row r="158" spans="1:88" x14ac:dyDescent="0.25">
      <c r="A158">
        <v>150</v>
      </c>
      <c r="B158" s="96"/>
      <c r="C158" s="97" t="s">
        <v>5338</v>
      </c>
      <c r="D158" s="97" t="s">
        <v>14</v>
      </c>
      <c r="E158" s="97" t="s">
        <v>14</v>
      </c>
      <c r="F158" s="97" t="s">
        <v>5624</v>
      </c>
      <c r="G158" s="96" t="s">
        <v>5560</v>
      </c>
      <c r="H158" s="96" t="s">
        <v>5621</v>
      </c>
      <c r="I158" s="96" t="s">
        <v>5340</v>
      </c>
      <c r="J158" s="96" t="s">
        <v>5340</v>
      </c>
      <c r="K158" s="96" t="s">
        <v>5341</v>
      </c>
      <c r="L158" s="96" t="s">
        <v>5341</v>
      </c>
      <c r="M158" s="96" t="s">
        <v>5342</v>
      </c>
      <c r="N158" s="92">
        <v>3428927.5408031344</v>
      </c>
      <c r="O158" s="93">
        <v>0</v>
      </c>
      <c r="P158" s="93">
        <v>0</v>
      </c>
      <c r="Q158" s="93">
        <v>0</v>
      </c>
      <c r="R158" s="93">
        <v>0</v>
      </c>
      <c r="S158" s="93">
        <v>0</v>
      </c>
      <c r="T158" s="93">
        <v>0</v>
      </c>
      <c r="U158" s="93">
        <v>0</v>
      </c>
      <c r="V158" s="93">
        <v>0</v>
      </c>
      <c r="W158" s="93">
        <v>0</v>
      </c>
      <c r="X158" s="93">
        <v>0</v>
      </c>
      <c r="Y158" s="93">
        <v>0</v>
      </c>
      <c r="Z158" s="93">
        <v>0</v>
      </c>
      <c r="AA158" s="93">
        <v>0</v>
      </c>
      <c r="AB158" s="93">
        <v>0</v>
      </c>
      <c r="AC158" s="93">
        <v>0</v>
      </c>
      <c r="AD158" s="93">
        <v>0</v>
      </c>
      <c r="AE158" s="93">
        <v>0</v>
      </c>
      <c r="AF158" s="93">
        <v>0</v>
      </c>
      <c r="AG158" s="93">
        <v>0</v>
      </c>
      <c r="AH158" s="93">
        <v>0</v>
      </c>
      <c r="AI158" s="93">
        <v>0</v>
      </c>
      <c r="AJ158" s="93">
        <v>0</v>
      </c>
      <c r="AK158" s="93">
        <v>0</v>
      </c>
      <c r="AL158" s="93">
        <v>0</v>
      </c>
      <c r="AM158" s="93">
        <v>0</v>
      </c>
      <c r="AN158" s="93">
        <v>0</v>
      </c>
      <c r="AO158" s="93">
        <v>0</v>
      </c>
      <c r="AP158" s="93">
        <v>0</v>
      </c>
      <c r="AQ158" s="93">
        <v>0</v>
      </c>
      <c r="AR158" s="93">
        <v>0</v>
      </c>
      <c r="AS158" s="93">
        <v>0</v>
      </c>
      <c r="AT158" s="93">
        <v>0</v>
      </c>
      <c r="AU158" s="93">
        <v>0</v>
      </c>
      <c r="AV158" s="93">
        <v>0</v>
      </c>
      <c r="AW158" s="93">
        <v>0</v>
      </c>
      <c r="AX158" s="93">
        <v>0</v>
      </c>
      <c r="AY158" s="93">
        <v>0</v>
      </c>
      <c r="AZ158" s="93">
        <v>0</v>
      </c>
      <c r="BA158" s="93">
        <v>0</v>
      </c>
      <c r="BB158" s="93">
        <v>0</v>
      </c>
      <c r="BC158" s="93">
        <v>0</v>
      </c>
      <c r="BD158" s="93">
        <v>0</v>
      </c>
      <c r="BE158" s="93">
        <v>0</v>
      </c>
      <c r="BF158" s="93">
        <v>0</v>
      </c>
      <c r="BG158" s="93">
        <v>0</v>
      </c>
      <c r="BH158" s="93">
        <v>0</v>
      </c>
      <c r="BI158" s="93">
        <v>0</v>
      </c>
      <c r="BJ158" s="93">
        <v>0</v>
      </c>
      <c r="BK158" s="93">
        <v>0</v>
      </c>
      <c r="BL158" s="93">
        <v>0</v>
      </c>
      <c r="BM158" s="93">
        <v>0</v>
      </c>
      <c r="BN158" s="93">
        <v>0</v>
      </c>
      <c r="BO158" s="93">
        <v>0</v>
      </c>
      <c r="BP158" s="93">
        <v>0</v>
      </c>
      <c r="BQ158" s="93">
        <v>308896.9130683883</v>
      </c>
      <c r="BR158" s="93">
        <v>325589.32117080869</v>
      </c>
      <c r="BS158" s="93">
        <v>324434.6731029097</v>
      </c>
      <c r="BT158" s="93">
        <v>320659.56396511261</v>
      </c>
      <c r="BU158" s="93">
        <v>325724.45186349808</v>
      </c>
      <c r="BV158" s="93">
        <v>326290.5104797277</v>
      </c>
      <c r="BW158" s="93">
        <v>139543.12406872874</v>
      </c>
      <c r="BX158" s="93">
        <v>206706.89725831852</v>
      </c>
      <c r="BY158" s="93">
        <v>275904.5371164222</v>
      </c>
      <c r="BZ158" s="93">
        <v>241576.72012838625</v>
      </c>
      <c r="CA158" s="93">
        <v>308823.14560288546</v>
      </c>
      <c r="CB158" s="93">
        <v>324777.68297794776</v>
      </c>
      <c r="CC158" s="93">
        <v>0</v>
      </c>
      <c r="CD158" s="93">
        <v>0</v>
      </c>
      <c r="CE158" s="93">
        <v>0</v>
      </c>
      <c r="CF158" s="93">
        <v>0</v>
      </c>
      <c r="CG158" s="93">
        <v>0</v>
      </c>
      <c r="CH158" s="93">
        <v>0</v>
      </c>
      <c r="CJ158" s="94">
        <v>3428927.5408031344</v>
      </c>
    </row>
    <row r="159" spans="1:88" x14ac:dyDescent="0.25">
      <c r="A159">
        <v>151</v>
      </c>
      <c r="B159" s="96"/>
      <c r="C159" s="97" t="s">
        <v>5338</v>
      </c>
      <c r="D159" s="97" t="s">
        <v>15</v>
      </c>
      <c r="E159" s="97" t="s">
        <v>15</v>
      </c>
      <c r="F159" s="97" t="s">
        <v>5625</v>
      </c>
      <c r="G159" s="96" t="s">
        <v>5560</v>
      </c>
      <c r="H159" s="96" t="s">
        <v>5621</v>
      </c>
      <c r="I159" s="96" t="s">
        <v>5340</v>
      </c>
      <c r="J159" s="96" t="s">
        <v>5340</v>
      </c>
      <c r="K159" s="96" t="s">
        <v>5341</v>
      </c>
      <c r="L159" s="96" t="s">
        <v>5341</v>
      </c>
      <c r="M159" s="96" t="s">
        <v>5342</v>
      </c>
      <c r="N159" s="92">
        <v>0</v>
      </c>
      <c r="O159" s="93">
        <v>0</v>
      </c>
      <c r="P159" s="93">
        <v>0</v>
      </c>
      <c r="Q159" s="93">
        <v>0</v>
      </c>
      <c r="R159" s="93">
        <v>0</v>
      </c>
      <c r="S159" s="93">
        <v>0</v>
      </c>
      <c r="T159" s="93">
        <v>0</v>
      </c>
      <c r="U159" s="93">
        <v>0</v>
      </c>
      <c r="V159" s="93">
        <v>0</v>
      </c>
      <c r="W159" s="93">
        <v>0</v>
      </c>
      <c r="X159" s="93">
        <v>0</v>
      </c>
      <c r="Y159" s="93">
        <v>0</v>
      </c>
      <c r="Z159" s="93">
        <v>0</v>
      </c>
      <c r="AA159" s="93">
        <v>0</v>
      </c>
      <c r="AB159" s="93">
        <v>0</v>
      </c>
      <c r="AC159" s="93">
        <v>0</v>
      </c>
      <c r="AD159" s="93">
        <v>0</v>
      </c>
      <c r="AE159" s="93">
        <v>0</v>
      </c>
      <c r="AF159" s="93">
        <v>0</v>
      </c>
      <c r="AG159" s="93">
        <v>0</v>
      </c>
      <c r="AH159" s="93">
        <v>0</v>
      </c>
      <c r="AI159" s="93">
        <v>0</v>
      </c>
      <c r="AJ159" s="93">
        <v>0</v>
      </c>
      <c r="AK159" s="93">
        <v>0</v>
      </c>
      <c r="AL159" s="93">
        <v>0</v>
      </c>
      <c r="AM159" s="93">
        <v>0</v>
      </c>
      <c r="AN159" s="93">
        <v>0</v>
      </c>
      <c r="AO159" s="93">
        <v>0</v>
      </c>
      <c r="AP159" s="93">
        <v>0</v>
      </c>
      <c r="AQ159" s="93">
        <v>0</v>
      </c>
      <c r="AR159" s="93">
        <v>0</v>
      </c>
      <c r="AS159" s="93">
        <v>0</v>
      </c>
      <c r="AT159" s="93">
        <v>0</v>
      </c>
      <c r="AU159" s="93">
        <v>0</v>
      </c>
      <c r="AV159" s="93">
        <v>0</v>
      </c>
      <c r="AW159" s="93">
        <v>0</v>
      </c>
      <c r="AX159" s="93">
        <v>0</v>
      </c>
      <c r="AY159" s="93">
        <v>0</v>
      </c>
      <c r="AZ159" s="93">
        <v>0</v>
      </c>
      <c r="BA159" s="93">
        <v>0</v>
      </c>
      <c r="BB159" s="93">
        <v>0</v>
      </c>
      <c r="BC159" s="93">
        <v>0</v>
      </c>
      <c r="BD159" s="93">
        <v>0</v>
      </c>
      <c r="BE159" s="93">
        <v>0</v>
      </c>
      <c r="BF159" s="93">
        <v>0</v>
      </c>
      <c r="BG159" s="93">
        <v>0</v>
      </c>
      <c r="BH159" s="93">
        <v>0</v>
      </c>
      <c r="BI159" s="93">
        <v>0</v>
      </c>
      <c r="BJ159" s="93">
        <v>0</v>
      </c>
      <c r="BK159" s="93">
        <v>0</v>
      </c>
      <c r="BL159" s="93">
        <v>0</v>
      </c>
      <c r="BM159" s="93">
        <v>0</v>
      </c>
      <c r="BN159" s="93">
        <v>0</v>
      </c>
      <c r="BO159" s="93">
        <v>0</v>
      </c>
      <c r="BP159" s="93">
        <v>0</v>
      </c>
      <c r="BQ159" s="93">
        <v>0</v>
      </c>
      <c r="BR159" s="93">
        <v>0</v>
      </c>
      <c r="BS159" s="93">
        <v>0</v>
      </c>
      <c r="BT159" s="93">
        <v>0</v>
      </c>
      <c r="BU159" s="93">
        <v>0</v>
      </c>
      <c r="BV159" s="93">
        <v>0</v>
      </c>
      <c r="BW159" s="93">
        <v>0</v>
      </c>
      <c r="BX159" s="93">
        <v>0</v>
      </c>
      <c r="BY159" s="93">
        <v>0</v>
      </c>
      <c r="BZ159" s="93">
        <v>0</v>
      </c>
      <c r="CA159" s="93">
        <v>0</v>
      </c>
      <c r="CB159" s="93">
        <v>0</v>
      </c>
      <c r="CC159" s="93">
        <v>0</v>
      </c>
      <c r="CD159" s="93">
        <v>0</v>
      </c>
      <c r="CE159" s="93">
        <v>0</v>
      </c>
      <c r="CF159" s="93">
        <v>0</v>
      </c>
      <c r="CG159" s="93">
        <v>0</v>
      </c>
      <c r="CH159" s="93">
        <v>0</v>
      </c>
      <c r="CJ159" s="94">
        <v>0</v>
      </c>
    </row>
    <row r="160" spans="1:88" x14ac:dyDescent="0.25">
      <c r="A160">
        <v>152</v>
      </c>
      <c r="B160" s="96"/>
      <c r="C160" s="97" t="s">
        <v>5338</v>
      </c>
      <c r="D160" s="97" t="s">
        <v>12</v>
      </c>
      <c r="E160" s="97" t="s">
        <v>12</v>
      </c>
      <c r="F160" s="97" t="s">
        <v>5626</v>
      </c>
      <c r="G160" s="96" t="s">
        <v>5560</v>
      </c>
      <c r="H160" s="96" t="s">
        <v>5627</v>
      </c>
      <c r="I160" s="96" t="s">
        <v>5340</v>
      </c>
      <c r="J160" s="96" t="s">
        <v>5340</v>
      </c>
      <c r="K160" s="96" t="s">
        <v>5341</v>
      </c>
      <c r="L160" s="96" t="s">
        <v>5341</v>
      </c>
      <c r="M160" s="96" t="s">
        <v>5342</v>
      </c>
      <c r="N160" s="92">
        <v>14192764.593296204</v>
      </c>
      <c r="O160" s="93">
        <v>0</v>
      </c>
      <c r="P160" s="93">
        <v>0</v>
      </c>
      <c r="Q160" s="93">
        <v>0</v>
      </c>
      <c r="R160" s="93">
        <v>0</v>
      </c>
      <c r="S160" s="93">
        <v>0</v>
      </c>
      <c r="T160" s="93">
        <v>0</v>
      </c>
      <c r="U160" s="93">
        <v>0</v>
      </c>
      <c r="V160" s="93">
        <v>0</v>
      </c>
      <c r="W160" s="93">
        <v>0</v>
      </c>
      <c r="X160" s="93">
        <v>0</v>
      </c>
      <c r="Y160" s="93">
        <v>0</v>
      </c>
      <c r="Z160" s="93">
        <v>0</v>
      </c>
      <c r="AA160" s="93">
        <v>0</v>
      </c>
      <c r="AB160" s="93">
        <v>0</v>
      </c>
      <c r="AC160" s="93">
        <v>0</v>
      </c>
      <c r="AD160" s="93">
        <v>0</v>
      </c>
      <c r="AE160" s="93">
        <v>0</v>
      </c>
      <c r="AF160" s="93">
        <v>0</v>
      </c>
      <c r="AG160" s="93">
        <v>0</v>
      </c>
      <c r="AH160" s="93">
        <v>0</v>
      </c>
      <c r="AI160" s="93">
        <v>0</v>
      </c>
      <c r="AJ160" s="93">
        <v>0</v>
      </c>
      <c r="AK160" s="93">
        <v>0</v>
      </c>
      <c r="AL160" s="93">
        <v>0</v>
      </c>
      <c r="AM160" s="93">
        <v>0</v>
      </c>
      <c r="AN160" s="93">
        <v>0</v>
      </c>
      <c r="AO160" s="93">
        <v>0</v>
      </c>
      <c r="AP160" s="93">
        <v>0</v>
      </c>
      <c r="AQ160" s="93">
        <v>0</v>
      </c>
      <c r="AR160" s="93">
        <v>0</v>
      </c>
      <c r="AS160" s="93">
        <v>0</v>
      </c>
      <c r="AT160" s="93">
        <v>0</v>
      </c>
      <c r="AU160" s="93">
        <v>0</v>
      </c>
      <c r="AV160" s="93">
        <v>0</v>
      </c>
      <c r="AW160" s="93">
        <v>0</v>
      </c>
      <c r="AX160" s="93">
        <v>0</v>
      </c>
      <c r="AY160" s="93">
        <v>0</v>
      </c>
      <c r="AZ160" s="93">
        <v>0</v>
      </c>
      <c r="BA160" s="93">
        <v>0</v>
      </c>
      <c r="BB160" s="93">
        <v>0</v>
      </c>
      <c r="BC160" s="93">
        <v>0</v>
      </c>
      <c r="BD160" s="93">
        <v>0</v>
      </c>
      <c r="BE160" s="93">
        <v>0</v>
      </c>
      <c r="BF160" s="93">
        <v>0</v>
      </c>
      <c r="BG160" s="93">
        <v>0</v>
      </c>
      <c r="BH160" s="93">
        <v>0</v>
      </c>
      <c r="BI160" s="93">
        <v>0</v>
      </c>
      <c r="BJ160" s="93">
        <v>0</v>
      </c>
      <c r="BK160" s="93">
        <v>0</v>
      </c>
      <c r="BL160" s="93">
        <v>0</v>
      </c>
      <c r="BM160" s="93">
        <v>0</v>
      </c>
      <c r="BN160" s="93">
        <v>0</v>
      </c>
      <c r="BO160" s="93">
        <v>0</v>
      </c>
      <c r="BP160" s="93">
        <v>0</v>
      </c>
      <c r="BQ160" s="93">
        <v>1283943.6162010233</v>
      </c>
      <c r="BR160" s="93">
        <v>1353326.3452455825</v>
      </c>
      <c r="BS160" s="93">
        <v>1348526.9997260349</v>
      </c>
      <c r="BT160" s="93">
        <v>1332835.5924219266</v>
      </c>
      <c r="BU160" s="93">
        <v>1353888.021917928</v>
      </c>
      <c r="BV160" s="93">
        <v>1356240.8694730706</v>
      </c>
      <c r="BW160" s="93">
        <v>574451.22025759926</v>
      </c>
      <c r="BX160" s="93">
        <v>850941.45740365691</v>
      </c>
      <c r="BY160" s="93">
        <v>1135804.4266163558</v>
      </c>
      <c r="BZ160" s="93">
        <v>994488.56824525527</v>
      </c>
      <c r="CA160" s="93">
        <v>1271319.0565232914</v>
      </c>
      <c r="CB160" s="93">
        <v>1336998.4192644809</v>
      </c>
      <c r="CC160" s="93">
        <v>0</v>
      </c>
      <c r="CD160" s="93">
        <v>0</v>
      </c>
      <c r="CE160" s="93">
        <v>0</v>
      </c>
      <c r="CF160" s="93">
        <v>0</v>
      </c>
      <c r="CG160" s="93">
        <v>0</v>
      </c>
      <c r="CH160" s="93">
        <v>0</v>
      </c>
      <c r="CJ160" s="94">
        <v>14192764.593296204</v>
      </c>
    </row>
    <row r="161" spans="1:88" x14ac:dyDescent="0.25">
      <c r="A161">
        <v>153</v>
      </c>
      <c r="B161" s="96"/>
      <c r="C161" s="97" t="s">
        <v>5338</v>
      </c>
      <c r="D161" s="97" t="s">
        <v>13</v>
      </c>
      <c r="E161" s="97" t="s">
        <v>13</v>
      </c>
      <c r="F161" s="97" t="s">
        <v>5628</v>
      </c>
      <c r="G161" s="96" t="s">
        <v>5560</v>
      </c>
      <c r="H161" s="96" t="s">
        <v>5627</v>
      </c>
      <c r="I161" s="96" t="s">
        <v>5340</v>
      </c>
      <c r="J161" s="96" t="s">
        <v>5340</v>
      </c>
      <c r="K161" s="96" t="s">
        <v>5341</v>
      </c>
      <c r="L161" s="96" t="s">
        <v>5341</v>
      </c>
      <c r="M161" s="96" t="s">
        <v>5342</v>
      </c>
      <c r="N161" s="92">
        <v>5040232.0789490128</v>
      </c>
      <c r="O161" s="93">
        <v>0</v>
      </c>
      <c r="P161" s="93">
        <v>0</v>
      </c>
      <c r="Q161" s="93">
        <v>0</v>
      </c>
      <c r="R161" s="93">
        <v>0</v>
      </c>
      <c r="S161" s="93">
        <v>0</v>
      </c>
      <c r="T161" s="93">
        <v>0</v>
      </c>
      <c r="U161" s="93">
        <v>0</v>
      </c>
      <c r="V161" s="93">
        <v>0</v>
      </c>
      <c r="W161" s="93">
        <v>0</v>
      </c>
      <c r="X161" s="93">
        <v>0</v>
      </c>
      <c r="Y161" s="93">
        <v>0</v>
      </c>
      <c r="Z161" s="93">
        <v>0</v>
      </c>
      <c r="AA161" s="93">
        <v>0</v>
      </c>
      <c r="AB161" s="93">
        <v>0</v>
      </c>
      <c r="AC161" s="93">
        <v>0</v>
      </c>
      <c r="AD161" s="93">
        <v>0</v>
      </c>
      <c r="AE161" s="93">
        <v>0</v>
      </c>
      <c r="AF161" s="93">
        <v>0</v>
      </c>
      <c r="AG161" s="93">
        <v>0</v>
      </c>
      <c r="AH161" s="93">
        <v>0</v>
      </c>
      <c r="AI161" s="93">
        <v>0</v>
      </c>
      <c r="AJ161" s="93">
        <v>0</v>
      </c>
      <c r="AK161" s="93">
        <v>0</v>
      </c>
      <c r="AL161" s="93">
        <v>0</v>
      </c>
      <c r="AM161" s="93">
        <v>0</v>
      </c>
      <c r="AN161" s="93">
        <v>0</v>
      </c>
      <c r="AO161" s="93">
        <v>0</v>
      </c>
      <c r="AP161" s="93">
        <v>0</v>
      </c>
      <c r="AQ161" s="93">
        <v>0</v>
      </c>
      <c r="AR161" s="93">
        <v>0</v>
      </c>
      <c r="AS161" s="93">
        <v>0</v>
      </c>
      <c r="AT161" s="93">
        <v>0</v>
      </c>
      <c r="AU161" s="93">
        <v>0</v>
      </c>
      <c r="AV161" s="93">
        <v>0</v>
      </c>
      <c r="AW161" s="93">
        <v>0</v>
      </c>
      <c r="AX161" s="93">
        <v>0</v>
      </c>
      <c r="AY161" s="93">
        <v>0</v>
      </c>
      <c r="AZ161" s="93">
        <v>0</v>
      </c>
      <c r="BA161" s="93">
        <v>0</v>
      </c>
      <c r="BB161" s="93">
        <v>0</v>
      </c>
      <c r="BC161" s="93">
        <v>0</v>
      </c>
      <c r="BD161" s="93">
        <v>0</v>
      </c>
      <c r="BE161" s="93">
        <v>0</v>
      </c>
      <c r="BF161" s="93">
        <v>0</v>
      </c>
      <c r="BG161" s="93">
        <v>0</v>
      </c>
      <c r="BH161" s="93">
        <v>0</v>
      </c>
      <c r="BI161" s="93">
        <v>0</v>
      </c>
      <c r="BJ161" s="93">
        <v>0</v>
      </c>
      <c r="BK161" s="93">
        <v>0</v>
      </c>
      <c r="BL161" s="93">
        <v>0</v>
      </c>
      <c r="BM161" s="93">
        <v>0</v>
      </c>
      <c r="BN161" s="93">
        <v>0</v>
      </c>
      <c r="BO161" s="93">
        <v>0</v>
      </c>
      <c r="BP161" s="93">
        <v>0</v>
      </c>
      <c r="BQ161" s="93">
        <v>457345.82080455293</v>
      </c>
      <c r="BR161" s="93">
        <v>482060.22474265826</v>
      </c>
      <c r="BS161" s="93">
        <v>480350.67878731684</v>
      </c>
      <c r="BT161" s="93">
        <v>474761.33711956692</v>
      </c>
      <c r="BU161" s="93">
        <v>482260.29620646813</v>
      </c>
      <c r="BV161" s="93">
        <v>483098.38986008056</v>
      </c>
      <c r="BW161" s="93">
        <v>203197.13514057189</v>
      </c>
      <c r="BX161" s="93">
        <v>300998.34454042825</v>
      </c>
      <c r="BY161" s="93">
        <v>401761.18951393268</v>
      </c>
      <c r="BZ161" s="93">
        <v>351774.39070782787</v>
      </c>
      <c r="CA161" s="93">
        <v>449695.95507048588</v>
      </c>
      <c r="CB161" s="93">
        <v>472928.31645512197</v>
      </c>
      <c r="CC161" s="93">
        <v>0</v>
      </c>
      <c r="CD161" s="93">
        <v>0</v>
      </c>
      <c r="CE161" s="93">
        <v>0</v>
      </c>
      <c r="CF161" s="93">
        <v>0</v>
      </c>
      <c r="CG161" s="93">
        <v>0</v>
      </c>
      <c r="CH161" s="93">
        <v>0</v>
      </c>
      <c r="CJ161" s="94">
        <v>5040232.0789490128</v>
      </c>
    </row>
    <row r="162" spans="1:88" x14ac:dyDescent="0.25">
      <c r="A162">
        <v>154</v>
      </c>
      <c r="B162" s="96"/>
      <c r="C162" s="97" t="s">
        <v>5338</v>
      </c>
      <c r="D162" s="97" t="s">
        <v>16</v>
      </c>
      <c r="E162" s="97" t="s">
        <v>16</v>
      </c>
      <c r="F162" s="97" t="s">
        <v>5629</v>
      </c>
      <c r="G162" s="96" t="s">
        <v>5560</v>
      </c>
      <c r="H162" s="96" t="s">
        <v>5627</v>
      </c>
      <c r="I162" s="96" t="s">
        <v>5340</v>
      </c>
      <c r="J162" s="96" t="s">
        <v>5340</v>
      </c>
      <c r="K162" s="96" t="s">
        <v>5341</v>
      </c>
      <c r="L162" s="96" t="s">
        <v>5341</v>
      </c>
      <c r="M162" s="96" t="s">
        <v>5342</v>
      </c>
      <c r="N162" s="92">
        <v>452444.16095899133</v>
      </c>
      <c r="O162" s="93">
        <v>0</v>
      </c>
      <c r="P162" s="93">
        <v>0</v>
      </c>
      <c r="Q162" s="93">
        <v>0</v>
      </c>
      <c r="R162" s="93">
        <v>0</v>
      </c>
      <c r="S162" s="93">
        <v>0</v>
      </c>
      <c r="T162" s="93">
        <v>0</v>
      </c>
      <c r="U162" s="93">
        <v>0</v>
      </c>
      <c r="V162" s="93">
        <v>0</v>
      </c>
      <c r="W162" s="93">
        <v>0</v>
      </c>
      <c r="X162" s="93">
        <v>0</v>
      </c>
      <c r="Y162" s="93">
        <v>0</v>
      </c>
      <c r="Z162" s="93">
        <v>0</v>
      </c>
      <c r="AA162" s="93">
        <v>0</v>
      </c>
      <c r="AB162" s="93">
        <v>0</v>
      </c>
      <c r="AC162" s="93">
        <v>0</v>
      </c>
      <c r="AD162" s="93">
        <v>0</v>
      </c>
      <c r="AE162" s="93">
        <v>0</v>
      </c>
      <c r="AF162" s="93">
        <v>0</v>
      </c>
      <c r="AG162" s="93">
        <v>0</v>
      </c>
      <c r="AH162" s="93">
        <v>0</v>
      </c>
      <c r="AI162" s="93">
        <v>0</v>
      </c>
      <c r="AJ162" s="93">
        <v>0</v>
      </c>
      <c r="AK162" s="93">
        <v>0</v>
      </c>
      <c r="AL162" s="93">
        <v>0</v>
      </c>
      <c r="AM162" s="93">
        <v>0</v>
      </c>
      <c r="AN162" s="93">
        <v>0</v>
      </c>
      <c r="AO162" s="93">
        <v>0</v>
      </c>
      <c r="AP162" s="93">
        <v>0</v>
      </c>
      <c r="AQ162" s="93">
        <v>0</v>
      </c>
      <c r="AR162" s="93">
        <v>0</v>
      </c>
      <c r="AS162" s="93">
        <v>0</v>
      </c>
      <c r="AT162" s="93">
        <v>0</v>
      </c>
      <c r="AU162" s="93">
        <v>0</v>
      </c>
      <c r="AV162" s="93">
        <v>0</v>
      </c>
      <c r="AW162" s="93">
        <v>0</v>
      </c>
      <c r="AX162" s="93">
        <v>0</v>
      </c>
      <c r="AY162" s="93">
        <v>0</v>
      </c>
      <c r="AZ162" s="93">
        <v>0</v>
      </c>
      <c r="BA162" s="93">
        <v>0</v>
      </c>
      <c r="BB162" s="93">
        <v>0</v>
      </c>
      <c r="BC162" s="93">
        <v>0</v>
      </c>
      <c r="BD162" s="93">
        <v>0</v>
      </c>
      <c r="BE162" s="93">
        <v>0</v>
      </c>
      <c r="BF162" s="93">
        <v>0</v>
      </c>
      <c r="BG162" s="93">
        <v>0</v>
      </c>
      <c r="BH162" s="93">
        <v>0</v>
      </c>
      <c r="BI162" s="93">
        <v>0</v>
      </c>
      <c r="BJ162" s="93">
        <v>0</v>
      </c>
      <c r="BK162" s="93">
        <v>0</v>
      </c>
      <c r="BL162" s="93">
        <v>0</v>
      </c>
      <c r="BM162" s="93">
        <v>0</v>
      </c>
      <c r="BN162" s="93">
        <v>0</v>
      </c>
      <c r="BO162" s="93">
        <v>0</v>
      </c>
      <c r="BP162" s="93">
        <v>0</v>
      </c>
      <c r="BQ162" s="93">
        <v>40853.622435566715</v>
      </c>
      <c r="BR162" s="93">
        <v>43061.301791707469</v>
      </c>
      <c r="BS162" s="93">
        <v>42908.592087543322</v>
      </c>
      <c r="BT162" s="93">
        <v>42409.309392107483</v>
      </c>
      <c r="BU162" s="93">
        <v>43079.173703225693</v>
      </c>
      <c r="BV162" s="93">
        <v>43154.038630667448</v>
      </c>
      <c r="BW162" s="93">
        <v>18357.278598309618</v>
      </c>
      <c r="BX162" s="93">
        <v>27192.856161756783</v>
      </c>
      <c r="BY162" s="93">
        <v>36295.994433156346</v>
      </c>
      <c r="BZ162" s="93">
        <v>31780.07647355273</v>
      </c>
      <c r="CA162" s="93">
        <v>40626.527170527661</v>
      </c>
      <c r="CB162" s="93">
        <v>42725.390080870093</v>
      </c>
      <c r="CC162" s="93">
        <v>0</v>
      </c>
      <c r="CD162" s="93">
        <v>0</v>
      </c>
      <c r="CE162" s="93">
        <v>0</v>
      </c>
      <c r="CF162" s="93">
        <v>0</v>
      </c>
      <c r="CG162" s="93">
        <v>0</v>
      </c>
      <c r="CH162" s="93">
        <v>0</v>
      </c>
      <c r="CJ162" s="94">
        <v>452444.16095899133</v>
      </c>
    </row>
    <row r="163" spans="1:88" x14ac:dyDescent="0.25">
      <c r="A163">
        <v>155</v>
      </c>
      <c r="B163" s="96"/>
      <c r="C163" s="97" t="s">
        <v>5338</v>
      </c>
      <c r="D163" s="97" t="s">
        <v>14</v>
      </c>
      <c r="E163" s="97" t="s">
        <v>14</v>
      </c>
      <c r="F163" s="97" t="s">
        <v>5630</v>
      </c>
      <c r="G163" s="96" t="s">
        <v>5560</v>
      </c>
      <c r="H163" s="96" t="s">
        <v>5627</v>
      </c>
      <c r="I163" s="96" t="s">
        <v>5340</v>
      </c>
      <c r="J163" s="96" t="s">
        <v>5340</v>
      </c>
      <c r="K163" s="96" t="s">
        <v>5341</v>
      </c>
      <c r="L163" s="96" t="s">
        <v>5341</v>
      </c>
      <c r="M163" s="96" t="s">
        <v>5342</v>
      </c>
      <c r="N163" s="92">
        <v>3688078.2169038071</v>
      </c>
      <c r="O163" s="93">
        <v>0</v>
      </c>
      <c r="P163" s="93">
        <v>0</v>
      </c>
      <c r="Q163" s="93">
        <v>0</v>
      </c>
      <c r="R163" s="93">
        <v>0</v>
      </c>
      <c r="S163" s="93">
        <v>0</v>
      </c>
      <c r="T163" s="93">
        <v>0</v>
      </c>
      <c r="U163" s="93">
        <v>0</v>
      </c>
      <c r="V163" s="93">
        <v>0</v>
      </c>
      <c r="W163" s="93">
        <v>0</v>
      </c>
      <c r="X163" s="93">
        <v>0</v>
      </c>
      <c r="Y163" s="93">
        <v>0</v>
      </c>
      <c r="Z163" s="93">
        <v>0</v>
      </c>
      <c r="AA163" s="93">
        <v>0</v>
      </c>
      <c r="AB163" s="93">
        <v>0</v>
      </c>
      <c r="AC163" s="93">
        <v>0</v>
      </c>
      <c r="AD163" s="93">
        <v>0</v>
      </c>
      <c r="AE163" s="93">
        <v>0</v>
      </c>
      <c r="AF163" s="93">
        <v>0</v>
      </c>
      <c r="AG163" s="93">
        <v>0</v>
      </c>
      <c r="AH163" s="93">
        <v>0</v>
      </c>
      <c r="AI163" s="93">
        <v>0</v>
      </c>
      <c r="AJ163" s="93">
        <v>0</v>
      </c>
      <c r="AK163" s="93">
        <v>0</v>
      </c>
      <c r="AL163" s="93">
        <v>0</v>
      </c>
      <c r="AM163" s="93">
        <v>0</v>
      </c>
      <c r="AN163" s="93">
        <v>0</v>
      </c>
      <c r="AO163" s="93">
        <v>0</v>
      </c>
      <c r="AP163" s="93">
        <v>0</v>
      </c>
      <c r="AQ163" s="93">
        <v>0</v>
      </c>
      <c r="AR163" s="93">
        <v>0</v>
      </c>
      <c r="AS163" s="93">
        <v>0</v>
      </c>
      <c r="AT163" s="93">
        <v>0</v>
      </c>
      <c r="AU163" s="93">
        <v>0</v>
      </c>
      <c r="AV163" s="93">
        <v>0</v>
      </c>
      <c r="AW163" s="93">
        <v>0</v>
      </c>
      <c r="AX163" s="93">
        <v>0</v>
      </c>
      <c r="AY163" s="93">
        <v>0</v>
      </c>
      <c r="AZ163" s="93">
        <v>0</v>
      </c>
      <c r="BA163" s="93">
        <v>0</v>
      </c>
      <c r="BB163" s="93">
        <v>0</v>
      </c>
      <c r="BC163" s="93">
        <v>0</v>
      </c>
      <c r="BD163" s="93">
        <v>0</v>
      </c>
      <c r="BE163" s="93">
        <v>0</v>
      </c>
      <c r="BF163" s="93">
        <v>0</v>
      </c>
      <c r="BG163" s="93">
        <v>0</v>
      </c>
      <c r="BH163" s="93">
        <v>0</v>
      </c>
      <c r="BI163" s="93">
        <v>0</v>
      </c>
      <c r="BJ163" s="93">
        <v>0</v>
      </c>
      <c r="BK163" s="93">
        <v>0</v>
      </c>
      <c r="BL163" s="93">
        <v>0</v>
      </c>
      <c r="BM163" s="93">
        <v>0</v>
      </c>
      <c r="BN163" s="93">
        <v>0</v>
      </c>
      <c r="BO163" s="93">
        <v>0</v>
      </c>
      <c r="BP163" s="93">
        <v>0</v>
      </c>
      <c r="BQ163" s="93">
        <v>332242.65103295667</v>
      </c>
      <c r="BR163" s="93">
        <v>350196.63401382376</v>
      </c>
      <c r="BS163" s="93">
        <v>348954.7202268652</v>
      </c>
      <c r="BT163" s="93">
        <v>344894.29678196408</v>
      </c>
      <c r="BU163" s="93">
        <v>350341.97758210072</v>
      </c>
      <c r="BV163" s="93">
        <v>350950.8176427802</v>
      </c>
      <c r="BW163" s="93">
        <v>150089.4813531235</v>
      </c>
      <c r="BX163" s="93">
        <v>222329.34233530553</v>
      </c>
      <c r="BY163" s="93">
        <v>296756.78508087323</v>
      </c>
      <c r="BZ163" s="93">
        <v>259834.54844539682</v>
      </c>
      <c r="CA163" s="93">
        <v>332163.30838736333</v>
      </c>
      <c r="CB163" s="93">
        <v>349323.65402125334</v>
      </c>
      <c r="CC163" s="93">
        <v>0</v>
      </c>
      <c r="CD163" s="93">
        <v>0</v>
      </c>
      <c r="CE163" s="93">
        <v>0</v>
      </c>
      <c r="CF163" s="93">
        <v>0</v>
      </c>
      <c r="CG163" s="93">
        <v>0</v>
      </c>
      <c r="CH163" s="93">
        <v>0</v>
      </c>
      <c r="CJ163" s="94">
        <v>3688078.2169038071</v>
      </c>
    </row>
    <row r="164" spans="1:88" x14ac:dyDescent="0.25">
      <c r="A164">
        <v>156</v>
      </c>
      <c r="B164" s="96"/>
      <c r="C164" s="97" t="s">
        <v>5338</v>
      </c>
      <c r="D164" s="97" t="s">
        <v>15</v>
      </c>
      <c r="E164" s="97" t="s">
        <v>15</v>
      </c>
      <c r="F164" s="97" t="s">
        <v>5631</v>
      </c>
      <c r="G164" s="96" t="s">
        <v>5560</v>
      </c>
      <c r="H164" s="96" t="s">
        <v>5627</v>
      </c>
      <c r="I164" s="96" t="s">
        <v>5340</v>
      </c>
      <c r="J164" s="96" t="s">
        <v>5340</v>
      </c>
      <c r="K164" s="96" t="s">
        <v>5341</v>
      </c>
      <c r="L164" s="96" t="s">
        <v>5341</v>
      </c>
      <c r="M164" s="96" t="s">
        <v>5342</v>
      </c>
      <c r="N164" s="92">
        <v>1081381.2514446354</v>
      </c>
      <c r="O164" s="93">
        <v>0</v>
      </c>
      <c r="P164" s="93">
        <v>0</v>
      </c>
      <c r="Q164" s="93">
        <v>0</v>
      </c>
      <c r="R164" s="93">
        <v>0</v>
      </c>
      <c r="S164" s="93">
        <v>0</v>
      </c>
      <c r="T164" s="93">
        <v>0</v>
      </c>
      <c r="U164" s="93">
        <v>0</v>
      </c>
      <c r="V164" s="93">
        <v>0</v>
      </c>
      <c r="W164" s="93">
        <v>0</v>
      </c>
      <c r="X164" s="93">
        <v>0</v>
      </c>
      <c r="Y164" s="93">
        <v>0</v>
      </c>
      <c r="Z164" s="93">
        <v>0</v>
      </c>
      <c r="AA164" s="93">
        <v>0</v>
      </c>
      <c r="AB164" s="93">
        <v>0</v>
      </c>
      <c r="AC164" s="93">
        <v>0</v>
      </c>
      <c r="AD164" s="93">
        <v>0</v>
      </c>
      <c r="AE164" s="93">
        <v>0</v>
      </c>
      <c r="AF164" s="93">
        <v>0</v>
      </c>
      <c r="AG164" s="93">
        <v>0</v>
      </c>
      <c r="AH164" s="93">
        <v>0</v>
      </c>
      <c r="AI164" s="93">
        <v>0</v>
      </c>
      <c r="AJ164" s="93">
        <v>0</v>
      </c>
      <c r="AK164" s="93">
        <v>0</v>
      </c>
      <c r="AL164" s="93">
        <v>0</v>
      </c>
      <c r="AM164" s="93">
        <v>0</v>
      </c>
      <c r="AN164" s="93">
        <v>0</v>
      </c>
      <c r="AO164" s="93">
        <v>0</v>
      </c>
      <c r="AP164" s="93">
        <v>0</v>
      </c>
      <c r="AQ164" s="93">
        <v>0</v>
      </c>
      <c r="AR164" s="93">
        <v>0</v>
      </c>
      <c r="AS164" s="93">
        <v>0</v>
      </c>
      <c r="AT164" s="93">
        <v>0</v>
      </c>
      <c r="AU164" s="93">
        <v>0</v>
      </c>
      <c r="AV164" s="93">
        <v>0</v>
      </c>
      <c r="AW164" s="93">
        <v>0</v>
      </c>
      <c r="AX164" s="93">
        <v>0</v>
      </c>
      <c r="AY164" s="93">
        <v>0</v>
      </c>
      <c r="AZ164" s="93">
        <v>0</v>
      </c>
      <c r="BA164" s="93">
        <v>0</v>
      </c>
      <c r="BB164" s="93">
        <v>0</v>
      </c>
      <c r="BC164" s="93">
        <v>0</v>
      </c>
      <c r="BD164" s="93">
        <v>0</v>
      </c>
      <c r="BE164" s="93">
        <v>0</v>
      </c>
      <c r="BF164" s="93">
        <v>0</v>
      </c>
      <c r="BG164" s="93">
        <v>0</v>
      </c>
      <c r="BH164" s="93">
        <v>0</v>
      </c>
      <c r="BI164" s="93">
        <v>0</v>
      </c>
      <c r="BJ164" s="93">
        <v>0</v>
      </c>
      <c r="BK164" s="93">
        <v>0</v>
      </c>
      <c r="BL164" s="93">
        <v>0</v>
      </c>
      <c r="BM164" s="93">
        <v>0</v>
      </c>
      <c r="BN164" s="93">
        <v>0</v>
      </c>
      <c r="BO164" s="93">
        <v>0</v>
      </c>
      <c r="BP164" s="93">
        <v>0</v>
      </c>
      <c r="BQ164" s="93">
        <v>97359.660145193673</v>
      </c>
      <c r="BR164" s="93">
        <v>102620.85606882123</v>
      </c>
      <c r="BS164" s="93">
        <v>102256.92836763042</v>
      </c>
      <c r="BT164" s="93">
        <v>101067.07075780198</v>
      </c>
      <c r="BU164" s="93">
        <v>102663.44723033431</v>
      </c>
      <c r="BV164" s="93">
        <v>102841.86039073452</v>
      </c>
      <c r="BW164" s="93">
        <v>44041.060203867739</v>
      </c>
      <c r="BX164" s="93">
        <v>65238.548781698089</v>
      </c>
      <c r="BY164" s="93">
        <v>87077.943902702638</v>
      </c>
      <c r="BZ164" s="93">
        <v>76243.777298457484</v>
      </c>
      <c r="CA164" s="93">
        <v>97467.351677935192</v>
      </c>
      <c r="CB164" s="93">
        <v>102502.74661945815</v>
      </c>
      <c r="CC164" s="93">
        <v>0</v>
      </c>
      <c r="CD164" s="93">
        <v>0</v>
      </c>
      <c r="CE164" s="93">
        <v>0</v>
      </c>
      <c r="CF164" s="93">
        <v>0</v>
      </c>
      <c r="CG164" s="93">
        <v>0</v>
      </c>
      <c r="CH164" s="93">
        <v>0</v>
      </c>
      <c r="CJ164" s="94">
        <v>1081381.2514446354</v>
      </c>
    </row>
    <row r="165" spans="1:88" x14ac:dyDescent="0.25">
      <c r="A165">
        <v>157</v>
      </c>
      <c r="B165" s="96"/>
      <c r="C165" s="97" t="s">
        <v>5338</v>
      </c>
      <c r="D165" s="97" t="s">
        <v>12</v>
      </c>
      <c r="E165" s="97" t="s">
        <v>12</v>
      </c>
      <c r="F165" s="97" t="s">
        <v>5632</v>
      </c>
      <c r="G165" s="96" t="s">
        <v>5560</v>
      </c>
      <c r="H165" s="96" t="s">
        <v>5633</v>
      </c>
      <c r="I165" s="96" t="s">
        <v>5340</v>
      </c>
      <c r="J165" s="96" t="s">
        <v>5340</v>
      </c>
      <c r="K165" s="96" t="s">
        <v>5341</v>
      </c>
      <c r="L165" s="96" t="s">
        <v>5341</v>
      </c>
      <c r="M165" s="96" t="s">
        <v>5342</v>
      </c>
      <c r="N165" s="92">
        <v>8278366.3649271373</v>
      </c>
      <c r="O165" s="93">
        <v>0</v>
      </c>
      <c r="P165" s="93">
        <v>0</v>
      </c>
      <c r="Q165" s="93">
        <v>0</v>
      </c>
      <c r="R165" s="93">
        <v>0</v>
      </c>
      <c r="S165" s="93">
        <v>0</v>
      </c>
      <c r="T165" s="93">
        <v>0</v>
      </c>
      <c r="U165" s="93">
        <v>0</v>
      </c>
      <c r="V165" s="93">
        <v>0</v>
      </c>
      <c r="W165" s="93">
        <v>0</v>
      </c>
      <c r="X165" s="93">
        <v>0</v>
      </c>
      <c r="Y165" s="93">
        <v>0</v>
      </c>
      <c r="Z165" s="93">
        <v>0</v>
      </c>
      <c r="AA165" s="93">
        <v>0</v>
      </c>
      <c r="AB165" s="93">
        <v>0</v>
      </c>
      <c r="AC165" s="93">
        <v>0</v>
      </c>
      <c r="AD165" s="93">
        <v>0</v>
      </c>
      <c r="AE165" s="93">
        <v>0</v>
      </c>
      <c r="AF165" s="93">
        <v>0</v>
      </c>
      <c r="AG165" s="93">
        <v>0</v>
      </c>
      <c r="AH165" s="93">
        <v>0</v>
      </c>
      <c r="AI165" s="93">
        <v>0</v>
      </c>
      <c r="AJ165" s="93">
        <v>0</v>
      </c>
      <c r="AK165" s="93">
        <v>0</v>
      </c>
      <c r="AL165" s="93">
        <v>0</v>
      </c>
      <c r="AM165" s="93">
        <v>0</v>
      </c>
      <c r="AN165" s="93">
        <v>0</v>
      </c>
      <c r="AO165" s="93">
        <v>0</v>
      </c>
      <c r="AP165" s="93">
        <v>0</v>
      </c>
      <c r="AQ165" s="93">
        <v>0</v>
      </c>
      <c r="AR165" s="93">
        <v>0</v>
      </c>
      <c r="AS165" s="93">
        <v>0</v>
      </c>
      <c r="AT165" s="93">
        <v>0</v>
      </c>
      <c r="AU165" s="93">
        <v>0</v>
      </c>
      <c r="AV165" s="93">
        <v>0</v>
      </c>
      <c r="AW165" s="93">
        <v>0</v>
      </c>
      <c r="AX165" s="93">
        <v>0</v>
      </c>
      <c r="AY165" s="93">
        <v>0</v>
      </c>
      <c r="AZ165" s="93">
        <v>0</v>
      </c>
      <c r="BA165" s="93">
        <v>0</v>
      </c>
      <c r="BB165" s="93">
        <v>0</v>
      </c>
      <c r="BC165" s="93">
        <v>0</v>
      </c>
      <c r="BD165" s="93">
        <v>0</v>
      </c>
      <c r="BE165" s="93">
        <v>0</v>
      </c>
      <c r="BF165" s="93">
        <v>0</v>
      </c>
      <c r="BG165" s="93">
        <v>0</v>
      </c>
      <c r="BH165" s="93">
        <v>0</v>
      </c>
      <c r="BI165" s="93">
        <v>0</v>
      </c>
      <c r="BJ165" s="93">
        <v>0</v>
      </c>
      <c r="BK165" s="93">
        <v>0</v>
      </c>
      <c r="BL165" s="93">
        <v>0</v>
      </c>
      <c r="BM165" s="93">
        <v>0</v>
      </c>
      <c r="BN165" s="93">
        <v>0</v>
      </c>
      <c r="BO165" s="93">
        <v>0</v>
      </c>
      <c r="BP165" s="93">
        <v>0</v>
      </c>
      <c r="BQ165" s="93">
        <v>0</v>
      </c>
      <c r="BR165" s="93">
        <v>0</v>
      </c>
      <c r="BS165" s="93">
        <v>0</v>
      </c>
      <c r="BT165" s="93">
        <v>0</v>
      </c>
      <c r="BU165" s="93">
        <v>0</v>
      </c>
      <c r="BV165" s="93">
        <v>0</v>
      </c>
      <c r="BW165" s="93">
        <v>0</v>
      </c>
      <c r="BX165" s="93">
        <v>0</v>
      </c>
      <c r="BY165" s="93">
        <v>0</v>
      </c>
      <c r="BZ165" s="93">
        <v>0</v>
      </c>
      <c r="CA165" s="93">
        <v>0</v>
      </c>
      <c r="CB165" s="93">
        <v>0</v>
      </c>
      <c r="CC165" s="93">
        <v>1325037.5024698894</v>
      </c>
      <c r="CD165" s="93">
        <v>1396236.8157310099</v>
      </c>
      <c r="CE165" s="93">
        <v>1390287.46477682</v>
      </c>
      <c r="CF165" s="93">
        <v>1370317.0594990123</v>
      </c>
      <c r="CG165" s="93">
        <v>1396640.8019863158</v>
      </c>
      <c r="CH165" s="93">
        <v>1399846.7204640897</v>
      </c>
      <c r="CJ165" s="94">
        <v>8278366.3649271373</v>
      </c>
    </row>
    <row r="166" spans="1:88" x14ac:dyDescent="0.25">
      <c r="A166">
        <v>158</v>
      </c>
      <c r="B166" s="96"/>
      <c r="C166" s="97" t="s">
        <v>5338</v>
      </c>
      <c r="D166" s="97" t="s">
        <v>13</v>
      </c>
      <c r="E166" s="97" t="s">
        <v>13</v>
      </c>
      <c r="F166" s="97" t="s">
        <v>5634</v>
      </c>
      <c r="G166" s="96" t="s">
        <v>5560</v>
      </c>
      <c r="H166" s="96" t="s">
        <v>5633</v>
      </c>
      <c r="I166" s="96" t="s">
        <v>5340</v>
      </c>
      <c r="J166" s="96" t="s">
        <v>5340</v>
      </c>
      <c r="K166" s="96" t="s">
        <v>5341</v>
      </c>
      <c r="L166" s="96" t="s">
        <v>5341</v>
      </c>
      <c r="M166" s="96" t="s">
        <v>5342</v>
      </c>
      <c r="N166" s="92">
        <v>995616.46600858762</v>
      </c>
      <c r="O166" s="93">
        <v>0</v>
      </c>
      <c r="P166" s="93">
        <v>0</v>
      </c>
      <c r="Q166" s="93">
        <v>0</v>
      </c>
      <c r="R166" s="93">
        <v>0</v>
      </c>
      <c r="S166" s="93">
        <v>0</v>
      </c>
      <c r="T166" s="93">
        <v>0</v>
      </c>
      <c r="U166" s="93">
        <v>0</v>
      </c>
      <c r="V166" s="93">
        <v>0</v>
      </c>
      <c r="W166" s="93">
        <v>0</v>
      </c>
      <c r="X166" s="93">
        <v>0</v>
      </c>
      <c r="Y166" s="93">
        <v>0</v>
      </c>
      <c r="Z166" s="93">
        <v>0</v>
      </c>
      <c r="AA166" s="93">
        <v>0</v>
      </c>
      <c r="AB166" s="93">
        <v>0</v>
      </c>
      <c r="AC166" s="93">
        <v>0</v>
      </c>
      <c r="AD166" s="93">
        <v>0</v>
      </c>
      <c r="AE166" s="93">
        <v>0</v>
      </c>
      <c r="AF166" s="93">
        <v>0</v>
      </c>
      <c r="AG166" s="93">
        <v>0</v>
      </c>
      <c r="AH166" s="93">
        <v>0</v>
      </c>
      <c r="AI166" s="93">
        <v>0</v>
      </c>
      <c r="AJ166" s="93">
        <v>0</v>
      </c>
      <c r="AK166" s="93">
        <v>0</v>
      </c>
      <c r="AL166" s="93">
        <v>0</v>
      </c>
      <c r="AM166" s="93">
        <v>0</v>
      </c>
      <c r="AN166" s="93">
        <v>0</v>
      </c>
      <c r="AO166" s="93">
        <v>0</v>
      </c>
      <c r="AP166" s="93">
        <v>0</v>
      </c>
      <c r="AQ166" s="93">
        <v>0</v>
      </c>
      <c r="AR166" s="93">
        <v>0</v>
      </c>
      <c r="AS166" s="93">
        <v>0</v>
      </c>
      <c r="AT166" s="93">
        <v>0</v>
      </c>
      <c r="AU166" s="93">
        <v>0</v>
      </c>
      <c r="AV166" s="93">
        <v>0</v>
      </c>
      <c r="AW166" s="93">
        <v>0</v>
      </c>
      <c r="AX166" s="93">
        <v>0</v>
      </c>
      <c r="AY166" s="93">
        <v>0</v>
      </c>
      <c r="AZ166" s="93">
        <v>0</v>
      </c>
      <c r="BA166" s="93">
        <v>0</v>
      </c>
      <c r="BB166" s="93">
        <v>0</v>
      </c>
      <c r="BC166" s="93">
        <v>0</v>
      </c>
      <c r="BD166" s="93">
        <v>0</v>
      </c>
      <c r="BE166" s="93">
        <v>0</v>
      </c>
      <c r="BF166" s="93">
        <v>0</v>
      </c>
      <c r="BG166" s="93">
        <v>0</v>
      </c>
      <c r="BH166" s="93">
        <v>0</v>
      </c>
      <c r="BI166" s="93">
        <v>0</v>
      </c>
      <c r="BJ166" s="93">
        <v>0</v>
      </c>
      <c r="BK166" s="93">
        <v>0</v>
      </c>
      <c r="BL166" s="93">
        <v>0</v>
      </c>
      <c r="BM166" s="93">
        <v>0</v>
      </c>
      <c r="BN166" s="93">
        <v>0</v>
      </c>
      <c r="BO166" s="93">
        <v>0</v>
      </c>
      <c r="BP166" s="93">
        <v>0</v>
      </c>
      <c r="BQ166" s="93">
        <v>0</v>
      </c>
      <c r="BR166" s="93">
        <v>0</v>
      </c>
      <c r="BS166" s="93">
        <v>0</v>
      </c>
      <c r="BT166" s="93">
        <v>0</v>
      </c>
      <c r="BU166" s="93">
        <v>0</v>
      </c>
      <c r="BV166" s="93">
        <v>0</v>
      </c>
      <c r="BW166" s="93">
        <v>0</v>
      </c>
      <c r="BX166" s="93">
        <v>0</v>
      </c>
      <c r="BY166" s="93">
        <v>0</v>
      </c>
      <c r="BZ166" s="93">
        <v>0</v>
      </c>
      <c r="CA166" s="93">
        <v>0</v>
      </c>
      <c r="CB166" s="93">
        <v>0</v>
      </c>
      <c r="CC166" s="93">
        <v>159358.63398448774</v>
      </c>
      <c r="CD166" s="93">
        <v>167921.58052809563</v>
      </c>
      <c r="CE166" s="93">
        <v>167206.06837135539</v>
      </c>
      <c r="CF166" s="93">
        <v>164804.28238472849</v>
      </c>
      <c r="CG166" s="93">
        <v>167970.16684936907</v>
      </c>
      <c r="CH166" s="93">
        <v>168355.7338905514</v>
      </c>
      <c r="CJ166" s="94">
        <v>995616.46600858762</v>
      </c>
    </row>
    <row r="167" spans="1:88" x14ac:dyDescent="0.25">
      <c r="A167">
        <v>159</v>
      </c>
      <c r="B167" s="96"/>
      <c r="C167" s="97" t="s">
        <v>5338</v>
      </c>
      <c r="D167" s="97" t="s">
        <v>16</v>
      </c>
      <c r="E167" s="97" t="s">
        <v>16</v>
      </c>
      <c r="F167" s="97" t="s">
        <v>5635</v>
      </c>
      <c r="G167" s="96" t="s">
        <v>5560</v>
      </c>
      <c r="H167" s="96" t="s">
        <v>5633</v>
      </c>
      <c r="I167" s="96" t="s">
        <v>5340</v>
      </c>
      <c r="J167" s="96" t="s">
        <v>5340</v>
      </c>
      <c r="K167" s="96" t="s">
        <v>5341</v>
      </c>
      <c r="L167" s="96" t="s">
        <v>5341</v>
      </c>
      <c r="M167" s="96" t="s">
        <v>5342</v>
      </c>
      <c r="N167" s="92">
        <v>692855.35240352328</v>
      </c>
      <c r="O167" s="93">
        <v>0</v>
      </c>
      <c r="P167" s="93">
        <v>0</v>
      </c>
      <c r="Q167" s="93">
        <v>0</v>
      </c>
      <c r="R167" s="93">
        <v>0</v>
      </c>
      <c r="S167" s="93">
        <v>0</v>
      </c>
      <c r="T167" s="93">
        <v>0</v>
      </c>
      <c r="U167" s="93">
        <v>0</v>
      </c>
      <c r="V167" s="93">
        <v>0</v>
      </c>
      <c r="W167" s="93">
        <v>0</v>
      </c>
      <c r="X167" s="93">
        <v>0</v>
      </c>
      <c r="Y167" s="93">
        <v>0</v>
      </c>
      <c r="Z167" s="93">
        <v>0</v>
      </c>
      <c r="AA167" s="93">
        <v>0</v>
      </c>
      <c r="AB167" s="93">
        <v>0</v>
      </c>
      <c r="AC167" s="93">
        <v>0</v>
      </c>
      <c r="AD167" s="93">
        <v>0</v>
      </c>
      <c r="AE167" s="93">
        <v>0</v>
      </c>
      <c r="AF167" s="93">
        <v>0</v>
      </c>
      <c r="AG167" s="93">
        <v>0</v>
      </c>
      <c r="AH167" s="93">
        <v>0</v>
      </c>
      <c r="AI167" s="93">
        <v>0</v>
      </c>
      <c r="AJ167" s="93">
        <v>0</v>
      </c>
      <c r="AK167" s="93">
        <v>0</v>
      </c>
      <c r="AL167" s="93">
        <v>0</v>
      </c>
      <c r="AM167" s="93">
        <v>0</v>
      </c>
      <c r="AN167" s="93">
        <v>0</v>
      </c>
      <c r="AO167" s="93">
        <v>0</v>
      </c>
      <c r="AP167" s="93">
        <v>0</v>
      </c>
      <c r="AQ167" s="93">
        <v>0</v>
      </c>
      <c r="AR167" s="93">
        <v>0</v>
      </c>
      <c r="AS167" s="93">
        <v>0</v>
      </c>
      <c r="AT167" s="93">
        <v>0</v>
      </c>
      <c r="AU167" s="93">
        <v>0</v>
      </c>
      <c r="AV167" s="93">
        <v>0</v>
      </c>
      <c r="AW167" s="93">
        <v>0</v>
      </c>
      <c r="AX167" s="93">
        <v>0</v>
      </c>
      <c r="AY167" s="93">
        <v>0</v>
      </c>
      <c r="AZ167" s="93">
        <v>0</v>
      </c>
      <c r="BA167" s="93">
        <v>0</v>
      </c>
      <c r="BB167" s="93">
        <v>0</v>
      </c>
      <c r="BC167" s="93">
        <v>0</v>
      </c>
      <c r="BD167" s="93">
        <v>0</v>
      </c>
      <c r="BE167" s="93">
        <v>0</v>
      </c>
      <c r="BF167" s="93">
        <v>0</v>
      </c>
      <c r="BG167" s="93">
        <v>0</v>
      </c>
      <c r="BH167" s="93">
        <v>0</v>
      </c>
      <c r="BI167" s="93">
        <v>0</v>
      </c>
      <c r="BJ167" s="93">
        <v>0</v>
      </c>
      <c r="BK167" s="93">
        <v>0</v>
      </c>
      <c r="BL167" s="93">
        <v>0</v>
      </c>
      <c r="BM167" s="93">
        <v>0</v>
      </c>
      <c r="BN167" s="93">
        <v>0</v>
      </c>
      <c r="BO167" s="93">
        <v>0</v>
      </c>
      <c r="BP167" s="93">
        <v>0</v>
      </c>
      <c r="BQ167" s="93">
        <v>0</v>
      </c>
      <c r="BR167" s="93">
        <v>0</v>
      </c>
      <c r="BS167" s="93">
        <v>0</v>
      </c>
      <c r="BT167" s="93">
        <v>0</v>
      </c>
      <c r="BU167" s="93">
        <v>0</v>
      </c>
      <c r="BV167" s="93">
        <v>0</v>
      </c>
      <c r="BW167" s="93">
        <v>0</v>
      </c>
      <c r="BX167" s="93">
        <v>0</v>
      </c>
      <c r="BY167" s="93">
        <v>0</v>
      </c>
      <c r="BZ167" s="93">
        <v>0</v>
      </c>
      <c r="CA167" s="93">
        <v>0</v>
      </c>
      <c r="CB167" s="93">
        <v>0</v>
      </c>
      <c r="CC167" s="93">
        <v>110898.61033587408</v>
      </c>
      <c r="CD167" s="93">
        <v>116857.61518125294</v>
      </c>
      <c r="CE167" s="93">
        <v>116359.6860645368</v>
      </c>
      <c r="CF167" s="93">
        <v>114688.26907518822</v>
      </c>
      <c r="CG167" s="93">
        <v>116891.42668788898</v>
      </c>
      <c r="CH167" s="93">
        <v>117159.74505878224</v>
      </c>
      <c r="CJ167" s="94">
        <v>692855.35240352328</v>
      </c>
    </row>
    <row r="168" spans="1:88" x14ac:dyDescent="0.25">
      <c r="A168">
        <v>160</v>
      </c>
      <c r="B168" s="96"/>
      <c r="C168" s="97" t="s">
        <v>5338</v>
      </c>
      <c r="D168" s="97" t="s">
        <v>14</v>
      </c>
      <c r="E168" s="97" t="s">
        <v>14</v>
      </c>
      <c r="F168" s="97" t="s">
        <v>5636</v>
      </c>
      <c r="G168" s="96" t="s">
        <v>5560</v>
      </c>
      <c r="H168" s="96" t="s">
        <v>5633</v>
      </c>
      <c r="I168" s="96" t="s">
        <v>5340</v>
      </c>
      <c r="J168" s="96" t="s">
        <v>5340</v>
      </c>
      <c r="K168" s="96" t="s">
        <v>5341</v>
      </c>
      <c r="L168" s="96" t="s">
        <v>5341</v>
      </c>
      <c r="M168" s="96" t="s">
        <v>5342</v>
      </c>
      <c r="N168" s="92">
        <v>1953549.2528926847</v>
      </c>
      <c r="O168" s="93">
        <v>0</v>
      </c>
      <c r="P168" s="93">
        <v>0</v>
      </c>
      <c r="Q168" s="93">
        <v>0</v>
      </c>
      <c r="R168" s="93">
        <v>0</v>
      </c>
      <c r="S168" s="93">
        <v>0</v>
      </c>
      <c r="T168" s="93">
        <v>0</v>
      </c>
      <c r="U168" s="93">
        <v>0</v>
      </c>
      <c r="V168" s="93">
        <v>0</v>
      </c>
      <c r="W168" s="93">
        <v>0</v>
      </c>
      <c r="X168" s="93">
        <v>0</v>
      </c>
      <c r="Y168" s="93">
        <v>0</v>
      </c>
      <c r="Z168" s="93">
        <v>0</v>
      </c>
      <c r="AA168" s="93">
        <v>0</v>
      </c>
      <c r="AB168" s="93">
        <v>0</v>
      </c>
      <c r="AC168" s="93">
        <v>0</v>
      </c>
      <c r="AD168" s="93">
        <v>0</v>
      </c>
      <c r="AE168" s="93">
        <v>0</v>
      </c>
      <c r="AF168" s="93">
        <v>0</v>
      </c>
      <c r="AG168" s="93">
        <v>0</v>
      </c>
      <c r="AH168" s="93">
        <v>0</v>
      </c>
      <c r="AI168" s="93">
        <v>0</v>
      </c>
      <c r="AJ168" s="93">
        <v>0</v>
      </c>
      <c r="AK168" s="93">
        <v>0</v>
      </c>
      <c r="AL168" s="93">
        <v>0</v>
      </c>
      <c r="AM168" s="93">
        <v>0</v>
      </c>
      <c r="AN168" s="93">
        <v>0</v>
      </c>
      <c r="AO168" s="93">
        <v>0</v>
      </c>
      <c r="AP168" s="93">
        <v>0</v>
      </c>
      <c r="AQ168" s="93">
        <v>0</v>
      </c>
      <c r="AR168" s="93">
        <v>0</v>
      </c>
      <c r="AS168" s="93">
        <v>0</v>
      </c>
      <c r="AT168" s="93">
        <v>0</v>
      </c>
      <c r="AU168" s="93">
        <v>0</v>
      </c>
      <c r="AV168" s="93">
        <v>0</v>
      </c>
      <c r="AW168" s="93">
        <v>0</v>
      </c>
      <c r="AX168" s="93">
        <v>0</v>
      </c>
      <c r="AY168" s="93">
        <v>0</v>
      </c>
      <c r="AZ168" s="93">
        <v>0</v>
      </c>
      <c r="BA168" s="93">
        <v>0</v>
      </c>
      <c r="BB168" s="93">
        <v>0</v>
      </c>
      <c r="BC168" s="93">
        <v>0</v>
      </c>
      <c r="BD168" s="93">
        <v>0</v>
      </c>
      <c r="BE168" s="93">
        <v>0</v>
      </c>
      <c r="BF168" s="93">
        <v>0</v>
      </c>
      <c r="BG168" s="93">
        <v>0</v>
      </c>
      <c r="BH168" s="93">
        <v>0</v>
      </c>
      <c r="BI168" s="93">
        <v>0</v>
      </c>
      <c r="BJ168" s="93">
        <v>0</v>
      </c>
      <c r="BK168" s="93">
        <v>0</v>
      </c>
      <c r="BL168" s="93">
        <v>0</v>
      </c>
      <c r="BM168" s="93">
        <v>0</v>
      </c>
      <c r="BN168" s="93">
        <v>0</v>
      </c>
      <c r="BO168" s="93">
        <v>0</v>
      </c>
      <c r="BP168" s="93">
        <v>0</v>
      </c>
      <c r="BQ168" s="93">
        <v>0</v>
      </c>
      <c r="BR168" s="93">
        <v>0</v>
      </c>
      <c r="BS168" s="93">
        <v>0</v>
      </c>
      <c r="BT168" s="93">
        <v>0</v>
      </c>
      <c r="BU168" s="93">
        <v>0</v>
      </c>
      <c r="BV168" s="93">
        <v>0</v>
      </c>
      <c r="BW168" s="93">
        <v>0</v>
      </c>
      <c r="BX168" s="93">
        <v>0</v>
      </c>
      <c r="BY168" s="93">
        <v>0</v>
      </c>
      <c r="BZ168" s="93">
        <v>0</v>
      </c>
      <c r="CA168" s="93">
        <v>0</v>
      </c>
      <c r="CB168" s="93">
        <v>0</v>
      </c>
      <c r="CC168" s="93">
        <v>312685.60835524637</v>
      </c>
      <c r="CD168" s="93">
        <v>329487.39739142702</v>
      </c>
      <c r="CE168" s="93">
        <v>328083.45492265769</v>
      </c>
      <c r="CF168" s="93">
        <v>323370.78957412892</v>
      </c>
      <c r="CG168" s="93">
        <v>329582.73106143501</v>
      </c>
      <c r="CH168" s="93">
        <v>330339.27158778982</v>
      </c>
      <c r="CJ168" s="94">
        <v>1953549.2528926847</v>
      </c>
    </row>
    <row r="169" spans="1:88" x14ac:dyDescent="0.25">
      <c r="A169">
        <v>161</v>
      </c>
      <c r="B169" s="96"/>
      <c r="C169" s="97" t="s">
        <v>5338</v>
      </c>
      <c r="D169" s="97" t="s">
        <v>15</v>
      </c>
      <c r="E169" s="97" t="s">
        <v>15</v>
      </c>
      <c r="F169" s="97" t="s">
        <v>5637</v>
      </c>
      <c r="G169" s="96" t="s">
        <v>5560</v>
      </c>
      <c r="H169" s="96" t="s">
        <v>5633</v>
      </c>
      <c r="I169" s="96" t="s">
        <v>5340</v>
      </c>
      <c r="J169" s="96" t="s">
        <v>5340</v>
      </c>
      <c r="K169" s="96" t="s">
        <v>5341</v>
      </c>
      <c r="L169" s="96" t="s">
        <v>5341</v>
      </c>
      <c r="M169" s="96" t="s">
        <v>5342</v>
      </c>
      <c r="N169" s="92">
        <v>0</v>
      </c>
      <c r="O169" s="93">
        <v>0</v>
      </c>
      <c r="P169" s="93">
        <v>0</v>
      </c>
      <c r="Q169" s="93">
        <v>0</v>
      </c>
      <c r="R169" s="93">
        <v>0</v>
      </c>
      <c r="S169" s="93">
        <v>0</v>
      </c>
      <c r="T169" s="93">
        <v>0</v>
      </c>
      <c r="U169" s="93">
        <v>0</v>
      </c>
      <c r="V169" s="93">
        <v>0</v>
      </c>
      <c r="W169" s="93">
        <v>0</v>
      </c>
      <c r="X169" s="93">
        <v>0</v>
      </c>
      <c r="Y169" s="93">
        <v>0</v>
      </c>
      <c r="Z169" s="93">
        <v>0</v>
      </c>
      <c r="AA169" s="93">
        <v>0</v>
      </c>
      <c r="AB169" s="93">
        <v>0</v>
      </c>
      <c r="AC169" s="93">
        <v>0</v>
      </c>
      <c r="AD169" s="93">
        <v>0</v>
      </c>
      <c r="AE169" s="93">
        <v>0</v>
      </c>
      <c r="AF169" s="93">
        <v>0</v>
      </c>
      <c r="AG169" s="93">
        <v>0</v>
      </c>
      <c r="AH169" s="93">
        <v>0</v>
      </c>
      <c r="AI169" s="93">
        <v>0</v>
      </c>
      <c r="AJ169" s="93">
        <v>0</v>
      </c>
      <c r="AK169" s="93">
        <v>0</v>
      </c>
      <c r="AL169" s="93">
        <v>0</v>
      </c>
      <c r="AM169" s="93">
        <v>0</v>
      </c>
      <c r="AN169" s="93">
        <v>0</v>
      </c>
      <c r="AO169" s="93">
        <v>0</v>
      </c>
      <c r="AP169" s="93">
        <v>0</v>
      </c>
      <c r="AQ169" s="93">
        <v>0</v>
      </c>
      <c r="AR169" s="93">
        <v>0</v>
      </c>
      <c r="AS169" s="93">
        <v>0</v>
      </c>
      <c r="AT169" s="93">
        <v>0</v>
      </c>
      <c r="AU169" s="93">
        <v>0</v>
      </c>
      <c r="AV169" s="93">
        <v>0</v>
      </c>
      <c r="AW169" s="93">
        <v>0</v>
      </c>
      <c r="AX169" s="93">
        <v>0</v>
      </c>
      <c r="AY169" s="93">
        <v>0</v>
      </c>
      <c r="AZ169" s="93">
        <v>0</v>
      </c>
      <c r="BA169" s="93">
        <v>0</v>
      </c>
      <c r="BB169" s="93">
        <v>0</v>
      </c>
      <c r="BC169" s="93">
        <v>0</v>
      </c>
      <c r="BD169" s="93">
        <v>0</v>
      </c>
      <c r="BE169" s="93">
        <v>0</v>
      </c>
      <c r="BF169" s="93">
        <v>0</v>
      </c>
      <c r="BG169" s="93">
        <v>0</v>
      </c>
      <c r="BH169" s="93">
        <v>0</v>
      </c>
      <c r="BI169" s="93">
        <v>0</v>
      </c>
      <c r="BJ169" s="93">
        <v>0</v>
      </c>
      <c r="BK169" s="93">
        <v>0</v>
      </c>
      <c r="BL169" s="93">
        <v>0</v>
      </c>
      <c r="BM169" s="93">
        <v>0</v>
      </c>
      <c r="BN169" s="93">
        <v>0</v>
      </c>
      <c r="BO169" s="93">
        <v>0</v>
      </c>
      <c r="BP169" s="93">
        <v>0</v>
      </c>
      <c r="BQ169" s="93">
        <v>0</v>
      </c>
      <c r="BR169" s="93">
        <v>0</v>
      </c>
      <c r="BS169" s="93">
        <v>0</v>
      </c>
      <c r="BT169" s="93">
        <v>0</v>
      </c>
      <c r="BU169" s="93">
        <v>0</v>
      </c>
      <c r="BV169" s="93">
        <v>0</v>
      </c>
      <c r="BW169" s="93">
        <v>0</v>
      </c>
      <c r="BX169" s="93">
        <v>0</v>
      </c>
      <c r="BY169" s="93">
        <v>0</v>
      </c>
      <c r="BZ169" s="93">
        <v>0</v>
      </c>
      <c r="CA169" s="93">
        <v>0</v>
      </c>
      <c r="CB169" s="93">
        <v>0</v>
      </c>
      <c r="CC169" s="93">
        <v>0</v>
      </c>
      <c r="CD169" s="93">
        <v>0</v>
      </c>
      <c r="CE169" s="93">
        <v>0</v>
      </c>
      <c r="CF169" s="93">
        <v>0</v>
      </c>
      <c r="CG169" s="93">
        <v>0</v>
      </c>
      <c r="CH169" s="93">
        <v>0</v>
      </c>
      <c r="CJ169" s="94">
        <v>0</v>
      </c>
    </row>
    <row r="170" spans="1:88" x14ac:dyDescent="0.25">
      <c r="A170">
        <v>162</v>
      </c>
      <c r="B170" s="96"/>
      <c r="C170" s="97" t="s">
        <v>5338</v>
      </c>
      <c r="D170" s="97" t="s">
        <v>12</v>
      </c>
      <c r="E170" s="97" t="s">
        <v>12</v>
      </c>
      <c r="F170" s="97" t="s">
        <v>5638</v>
      </c>
      <c r="G170" s="96" t="s">
        <v>5560</v>
      </c>
      <c r="H170" s="96" t="s">
        <v>5639</v>
      </c>
      <c r="I170" s="96" t="s">
        <v>5340</v>
      </c>
      <c r="J170" s="96" t="s">
        <v>5340</v>
      </c>
      <c r="K170" s="96" t="s">
        <v>5341</v>
      </c>
      <c r="L170" s="96" t="s">
        <v>5341</v>
      </c>
      <c r="M170" s="96" t="s">
        <v>5342</v>
      </c>
      <c r="N170" s="92">
        <v>8161045.6640142966</v>
      </c>
      <c r="O170" s="93">
        <v>0</v>
      </c>
      <c r="P170" s="93">
        <v>0</v>
      </c>
      <c r="Q170" s="93">
        <v>0</v>
      </c>
      <c r="R170" s="93">
        <v>0</v>
      </c>
      <c r="S170" s="93">
        <v>0</v>
      </c>
      <c r="T170" s="93">
        <v>0</v>
      </c>
      <c r="U170" s="93">
        <v>0</v>
      </c>
      <c r="V170" s="93">
        <v>0</v>
      </c>
      <c r="W170" s="93">
        <v>0</v>
      </c>
      <c r="X170" s="93">
        <v>0</v>
      </c>
      <c r="Y170" s="93">
        <v>0</v>
      </c>
      <c r="Z170" s="93">
        <v>0</v>
      </c>
      <c r="AA170" s="93">
        <v>0</v>
      </c>
      <c r="AB170" s="93">
        <v>0</v>
      </c>
      <c r="AC170" s="93">
        <v>0</v>
      </c>
      <c r="AD170" s="93">
        <v>0</v>
      </c>
      <c r="AE170" s="93">
        <v>0</v>
      </c>
      <c r="AF170" s="93">
        <v>0</v>
      </c>
      <c r="AG170" s="93">
        <v>0</v>
      </c>
      <c r="AH170" s="93">
        <v>0</v>
      </c>
      <c r="AI170" s="93">
        <v>0</v>
      </c>
      <c r="AJ170" s="93">
        <v>0</v>
      </c>
      <c r="AK170" s="93">
        <v>0</v>
      </c>
      <c r="AL170" s="93">
        <v>0</v>
      </c>
      <c r="AM170" s="93">
        <v>0</v>
      </c>
      <c r="AN170" s="93">
        <v>0</v>
      </c>
      <c r="AO170" s="93">
        <v>0</v>
      </c>
      <c r="AP170" s="93">
        <v>0</v>
      </c>
      <c r="AQ170" s="93">
        <v>0</v>
      </c>
      <c r="AR170" s="93">
        <v>0</v>
      </c>
      <c r="AS170" s="93">
        <v>0</v>
      </c>
      <c r="AT170" s="93">
        <v>0</v>
      </c>
      <c r="AU170" s="93">
        <v>0</v>
      </c>
      <c r="AV170" s="93">
        <v>0</v>
      </c>
      <c r="AW170" s="93">
        <v>0</v>
      </c>
      <c r="AX170" s="93">
        <v>0</v>
      </c>
      <c r="AY170" s="93">
        <v>0</v>
      </c>
      <c r="AZ170" s="93">
        <v>0</v>
      </c>
      <c r="BA170" s="93">
        <v>0</v>
      </c>
      <c r="BB170" s="93">
        <v>0</v>
      </c>
      <c r="BC170" s="93">
        <v>0</v>
      </c>
      <c r="BD170" s="93">
        <v>0</v>
      </c>
      <c r="BE170" s="93">
        <v>0</v>
      </c>
      <c r="BF170" s="93">
        <v>0</v>
      </c>
      <c r="BG170" s="93">
        <v>0</v>
      </c>
      <c r="BH170" s="93">
        <v>0</v>
      </c>
      <c r="BI170" s="93">
        <v>0</v>
      </c>
      <c r="BJ170" s="93">
        <v>0</v>
      </c>
      <c r="BK170" s="93">
        <v>0</v>
      </c>
      <c r="BL170" s="93">
        <v>0</v>
      </c>
      <c r="BM170" s="93">
        <v>0</v>
      </c>
      <c r="BN170" s="93">
        <v>0</v>
      </c>
      <c r="BO170" s="93">
        <v>0</v>
      </c>
      <c r="BP170" s="93">
        <v>0</v>
      </c>
      <c r="BQ170" s="93">
        <v>0</v>
      </c>
      <c r="BR170" s="93">
        <v>0</v>
      </c>
      <c r="BS170" s="93">
        <v>0</v>
      </c>
      <c r="BT170" s="93">
        <v>0</v>
      </c>
      <c r="BU170" s="93">
        <v>0</v>
      </c>
      <c r="BV170" s="93">
        <v>0</v>
      </c>
      <c r="BW170" s="93">
        <v>0</v>
      </c>
      <c r="BX170" s="93">
        <v>0</v>
      </c>
      <c r="BY170" s="93">
        <v>0</v>
      </c>
      <c r="BZ170" s="93">
        <v>0</v>
      </c>
      <c r="CA170" s="93">
        <v>0</v>
      </c>
      <c r="CB170" s="93">
        <v>0</v>
      </c>
      <c r="CC170" s="93">
        <v>1306259.1201571496</v>
      </c>
      <c r="CD170" s="93">
        <v>1376449.3993929434</v>
      </c>
      <c r="CE170" s="93">
        <v>1370584.3624196909</v>
      </c>
      <c r="CF170" s="93">
        <v>1350896.9769843817</v>
      </c>
      <c r="CG170" s="93">
        <v>1376847.6603700272</v>
      </c>
      <c r="CH170" s="93">
        <v>1380008.1446901038</v>
      </c>
      <c r="CJ170" s="94">
        <v>8161045.6640142966</v>
      </c>
    </row>
    <row r="171" spans="1:88" x14ac:dyDescent="0.25">
      <c r="A171">
        <v>163</v>
      </c>
      <c r="B171" s="96"/>
      <c r="C171" s="97" t="s">
        <v>5338</v>
      </c>
      <c r="D171" s="97" t="s">
        <v>13</v>
      </c>
      <c r="E171" s="97" t="s">
        <v>13</v>
      </c>
      <c r="F171" s="97" t="s">
        <v>5640</v>
      </c>
      <c r="G171" s="96" t="s">
        <v>5560</v>
      </c>
      <c r="H171" s="96" t="s">
        <v>5639</v>
      </c>
      <c r="I171" s="96" t="s">
        <v>5340</v>
      </c>
      <c r="J171" s="96" t="s">
        <v>5340</v>
      </c>
      <c r="K171" s="96" t="s">
        <v>5341</v>
      </c>
      <c r="L171" s="96" t="s">
        <v>5341</v>
      </c>
      <c r="M171" s="96" t="s">
        <v>5342</v>
      </c>
      <c r="N171" s="92">
        <v>2889087.0582911861</v>
      </c>
      <c r="O171" s="93">
        <v>0</v>
      </c>
      <c r="P171" s="93">
        <v>0</v>
      </c>
      <c r="Q171" s="93">
        <v>0</v>
      </c>
      <c r="R171" s="93">
        <v>0</v>
      </c>
      <c r="S171" s="93">
        <v>0</v>
      </c>
      <c r="T171" s="93">
        <v>0</v>
      </c>
      <c r="U171" s="93">
        <v>0</v>
      </c>
      <c r="V171" s="93">
        <v>0</v>
      </c>
      <c r="W171" s="93">
        <v>0</v>
      </c>
      <c r="X171" s="93">
        <v>0</v>
      </c>
      <c r="Y171" s="93">
        <v>0</v>
      </c>
      <c r="Z171" s="93">
        <v>0</v>
      </c>
      <c r="AA171" s="93">
        <v>0</v>
      </c>
      <c r="AB171" s="93">
        <v>0</v>
      </c>
      <c r="AC171" s="93">
        <v>0</v>
      </c>
      <c r="AD171" s="93">
        <v>0</v>
      </c>
      <c r="AE171" s="93">
        <v>0</v>
      </c>
      <c r="AF171" s="93">
        <v>0</v>
      </c>
      <c r="AG171" s="93">
        <v>0</v>
      </c>
      <c r="AH171" s="93">
        <v>0</v>
      </c>
      <c r="AI171" s="93">
        <v>0</v>
      </c>
      <c r="AJ171" s="93">
        <v>0</v>
      </c>
      <c r="AK171" s="93">
        <v>0</v>
      </c>
      <c r="AL171" s="93">
        <v>0</v>
      </c>
      <c r="AM171" s="93">
        <v>0</v>
      </c>
      <c r="AN171" s="93">
        <v>0</v>
      </c>
      <c r="AO171" s="93">
        <v>0</v>
      </c>
      <c r="AP171" s="93">
        <v>0</v>
      </c>
      <c r="AQ171" s="93">
        <v>0</v>
      </c>
      <c r="AR171" s="93">
        <v>0</v>
      </c>
      <c r="AS171" s="93">
        <v>0</v>
      </c>
      <c r="AT171" s="93">
        <v>0</v>
      </c>
      <c r="AU171" s="93">
        <v>0</v>
      </c>
      <c r="AV171" s="93">
        <v>0</v>
      </c>
      <c r="AW171" s="93">
        <v>0</v>
      </c>
      <c r="AX171" s="93">
        <v>0</v>
      </c>
      <c r="AY171" s="93">
        <v>0</v>
      </c>
      <c r="AZ171" s="93">
        <v>0</v>
      </c>
      <c r="BA171" s="93">
        <v>0</v>
      </c>
      <c r="BB171" s="93">
        <v>0</v>
      </c>
      <c r="BC171" s="93">
        <v>0</v>
      </c>
      <c r="BD171" s="93">
        <v>0</v>
      </c>
      <c r="BE171" s="93">
        <v>0</v>
      </c>
      <c r="BF171" s="93">
        <v>0</v>
      </c>
      <c r="BG171" s="93">
        <v>0</v>
      </c>
      <c r="BH171" s="93">
        <v>0</v>
      </c>
      <c r="BI171" s="93">
        <v>0</v>
      </c>
      <c r="BJ171" s="93">
        <v>0</v>
      </c>
      <c r="BK171" s="93">
        <v>0</v>
      </c>
      <c r="BL171" s="93">
        <v>0</v>
      </c>
      <c r="BM171" s="93">
        <v>0</v>
      </c>
      <c r="BN171" s="93">
        <v>0</v>
      </c>
      <c r="BO171" s="93">
        <v>0</v>
      </c>
      <c r="BP171" s="93">
        <v>0</v>
      </c>
      <c r="BQ171" s="93">
        <v>0</v>
      </c>
      <c r="BR171" s="93">
        <v>0</v>
      </c>
      <c r="BS171" s="93">
        <v>0</v>
      </c>
      <c r="BT171" s="93">
        <v>0</v>
      </c>
      <c r="BU171" s="93">
        <v>0</v>
      </c>
      <c r="BV171" s="93">
        <v>0</v>
      </c>
      <c r="BW171" s="93">
        <v>0</v>
      </c>
      <c r="BX171" s="93">
        <v>0</v>
      </c>
      <c r="BY171" s="93">
        <v>0</v>
      </c>
      <c r="BZ171" s="93">
        <v>0</v>
      </c>
      <c r="CA171" s="93">
        <v>0</v>
      </c>
      <c r="CB171" s="93">
        <v>0</v>
      </c>
      <c r="CC171" s="93">
        <v>462428.03608631331</v>
      </c>
      <c r="CD171" s="93">
        <v>487276.05626737175</v>
      </c>
      <c r="CE171" s="93">
        <v>485199.77791856567</v>
      </c>
      <c r="CF171" s="93">
        <v>478230.25798026263</v>
      </c>
      <c r="CG171" s="93">
        <v>487417.04440566897</v>
      </c>
      <c r="CH171" s="93">
        <v>488535.88563300361</v>
      </c>
      <c r="CJ171" s="94">
        <v>2889087.0582911861</v>
      </c>
    </row>
    <row r="172" spans="1:88" x14ac:dyDescent="0.25">
      <c r="A172">
        <v>164</v>
      </c>
      <c r="B172" s="96"/>
      <c r="C172" s="97" t="s">
        <v>5338</v>
      </c>
      <c r="D172" s="97" t="s">
        <v>16</v>
      </c>
      <c r="E172" s="97" t="s">
        <v>16</v>
      </c>
      <c r="F172" s="97" t="s">
        <v>5641</v>
      </c>
      <c r="G172" s="96" t="s">
        <v>5560</v>
      </c>
      <c r="H172" s="96" t="s">
        <v>5639</v>
      </c>
      <c r="I172" s="96" t="s">
        <v>5340</v>
      </c>
      <c r="J172" s="96" t="s">
        <v>5340</v>
      </c>
      <c r="K172" s="96" t="s">
        <v>5341</v>
      </c>
      <c r="L172" s="96" t="s">
        <v>5341</v>
      </c>
      <c r="M172" s="96" t="s">
        <v>5342</v>
      </c>
      <c r="N172" s="92">
        <v>256834.31166682264</v>
      </c>
      <c r="O172" s="93">
        <v>0</v>
      </c>
      <c r="P172" s="93">
        <v>0</v>
      </c>
      <c r="Q172" s="93">
        <v>0</v>
      </c>
      <c r="R172" s="93">
        <v>0</v>
      </c>
      <c r="S172" s="93">
        <v>0</v>
      </c>
      <c r="T172" s="93">
        <v>0</v>
      </c>
      <c r="U172" s="93">
        <v>0</v>
      </c>
      <c r="V172" s="93">
        <v>0</v>
      </c>
      <c r="W172" s="93">
        <v>0</v>
      </c>
      <c r="X172" s="93">
        <v>0</v>
      </c>
      <c r="Y172" s="93">
        <v>0</v>
      </c>
      <c r="Z172" s="93">
        <v>0</v>
      </c>
      <c r="AA172" s="93">
        <v>0</v>
      </c>
      <c r="AB172" s="93">
        <v>0</v>
      </c>
      <c r="AC172" s="93">
        <v>0</v>
      </c>
      <c r="AD172" s="93">
        <v>0</v>
      </c>
      <c r="AE172" s="93">
        <v>0</v>
      </c>
      <c r="AF172" s="93">
        <v>0</v>
      </c>
      <c r="AG172" s="93">
        <v>0</v>
      </c>
      <c r="AH172" s="93">
        <v>0</v>
      </c>
      <c r="AI172" s="93">
        <v>0</v>
      </c>
      <c r="AJ172" s="93">
        <v>0</v>
      </c>
      <c r="AK172" s="93">
        <v>0</v>
      </c>
      <c r="AL172" s="93">
        <v>0</v>
      </c>
      <c r="AM172" s="93">
        <v>0</v>
      </c>
      <c r="AN172" s="93">
        <v>0</v>
      </c>
      <c r="AO172" s="93">
        <v>0</v>
      </c>
      <c r="AP172" s="93">
        <v>0</v>
      </c>
      <c r="AQ172" s="93">
        <v>0</v>
      </c>
      <c r="AR172" s="93">
        <v>0</v>
      </c>
      <c r="AS172" s="93">
        <v>0</v>
      </c>
      <c r="AT172" s="93">
        <v>0</v>
      </c>
      <c r="AU172" s="93">
        <v>0</v>
      </c>
      <c r="AV172" s="93">
        <v>0</v>
      </c>
      <c r="AW172" s="93">
        <v>0</v>
      </c>
      <c r="AX172" s="93">
        <v>0</v>
      </c>
      <c r="AY172" s="93">
        <v>0</v>
      </c>
      <c r="AZ172" s="93">
        <v>0</v>
      </c>
      <c r="BA172" s="93">
        <v>0</v>
      </c>
      <c r="BB172" s="93">
        <v>0</v>
      </c>
      <c r="BC172" s="93">
        <v>0</v>
      </c>
      <c r="BD172" s="93">
        <v>0</v>
      </c>
      <c r="BE172" s="93">
        <v>0</v>
      </c>
      <c r="BF172" s="93">
        <v>0</v>
      </c>
      <c r="BG172" s="93">
        <v>0</v>
      </c>
      <c r="BH172" s="93">
        <v>0</v>
      </c>
      <c r="BI172" s="93">
        <v>0</v>
      </c>
      <c r="BJ172" s="93">
        <v>0</v>
      </c>
      <c r="BK172" s="93">
        <v>0</v>
      </c>
      <c r="BL172" s="93">
        <v>0</v>
      </c>
      <c r="BM172" s="93">
        <v>0</v>
      </c>
      <c r="BN172" s="93">
        <v>0</v>
      </c>
      <c r="BO172" s="93">
        <v>0</v>
      </c>
      <c r="BP172" s="93">
        <v>0</v>
      </c>
      <c r="BQ172" s="93">
        <v>0</v>
      </c>
      <c r="BR172" s="93">
        <v>0</v>
      </c>
      <c r="BS172" s="93">
        <v>0</v>
      </c>
      <c r="BT172" s="93">
        <v>0</v>
      </c>
      <c r="BU172" s="93">
        <v>0</v>
      </c>
      <c r="BV172" s="93">
        <v>0</v>
      </c>
      <c r="BW172" s="93">
        <v>0</v>
      </c>
      <c r="BX172" s="93">
        <v>0</v>
      </c>
      <c r="BY172" s="93">
        <v>0</v>
      </c>
      <c r="BZ172" s="93">
        <v>0</v>
      </c>
      <c r="CA172" s="93">
        <v>0</v>
      </c>
      <c r="CB172" s="93">
        <v>0</v>
      </c>
      <c r="CC172" s="93">
        <v>41108.96762450508</v>
      </c>
      <c r="CD172" s="93">
        <v>43317.909075809068</v>
      </c>
      <c r="CE172" s="93">
        <v>43133.331903233375</v>
      </c>
      <c r="CF172" s="93">
        <v>42513.754915802361</v>
      </c>
      <c r="CG172" s="93">
        <v>43330.44265154504</v>
      </c>
      <c r="CH172" s="93">
        <v>43429.905495927735</v>
      </c>
      <c r="CJ172" s="94">
        <v>256834.31166682264</v>
      </c>
    </row>
    <row r="173" spans="1:88" x14ac:dyDescent="0.25">
      <c r="A173">
        <v>165</v>
      </c>
      <c r="B173" s="96"/>
      <c r="C173" s="97" t="s">
        <v>5338</v>
      </c>
      <c r="D173" s="97" t="s">
        <v>14</v>
      </c>
      <c r="E173" s="97" t="s">
        <v>14</v>
      </c>
      <c r="F173" s="97" t="s">
        <v>5642</v>
      </c>
      <c r="G173" s="96" t="s">
        <v>5560</v>
      </c>
      <c r="H173" s="96" t="s">
        <v>5639</v>
      </c>
      <c r="I173" s="96" t="s">
        <v>5340</v>
      </c>
      <c r="J173" s="96" t="s">
        <v>5340</v>
      </c>
      <c r="K173" s="96" t="s">
        <v>5341</v>
      </c>
      <c r="L173" s="96" t="s">
        <v>5341</v>
      </c>
      <c r="M173" s="96" t="s">
        <v>5342</v>
      </c>
      <c r="N173" s="92">
        <v>2101101.9742410104</v>
      </c>
      <c r="O173" s="93">
        <v>0</v>
      </c>
      <c r="P173" s="93">
        <v>0</v>
      </c>
      <c r="Q173" s="93">
        <v>0</v>
      </c>
      <c r="R173" s="93">
        <v>0</v>
      </c>
      <c r="S173" s="93">
        <v>0</v>
      </c>
      <c r="T173" s="93">
        <v>0</v>
      </c>
      <c r="U173" s="93">
        <v>0</v>
      </c>
      <c r="V173" s="93">
        <v>0</v>
      </c>
      <c r="W173" s="93">
        <v>0</v>
      </c>
      <c r="X173" s="93">
        <v>0</v>
      </c>
      <c r="Y173" s="93">
        <v>0</v>
      </c>
      <c r="Z173" s="93">
        <v>0</v>
      </c>
      <c r="AA173" s="93">
        <v>0</v>
      </c>
      <c r="AB173" s="93">
        <v>0</v>
      </c>
      <c r="AC173" s="93">
        <v>0</v>
      </c>
      <c r="AD173" s="93">
        <v>0</v>
      </c>
      <c r="AE173" s="93">
        <v>0</v>
      </c>
      <c r="AF173" s="93">
        <v>0</v>
      </c>
      <c r="AG173" s="93">
        <v>0</v>
      </c>
      <c r="AH173" s="93">
        <v>0</v>
      </c>
      <c r="AI173" s="93">
        <v>0</v>
      </c>
      <c r="AJ173" s="93">
        <v>0</v>
      </c>
      <c r="AK173" s="93">
        <v>0</v>
      </c>
      <c r="AL173" s="93">
        <v>0</v>
      </c>
      <c r="AM173" s="93">
        <v>0</v>
      </c>
      <c r="AN173" s="93">
        <v>0</v>
      </c>
      <c r="AO173" s="93">
        <v>0</v>
      </c>
      <c r="AP173" s="93">
        <v>0</v>
      </c>
      <c r="AQ173" s="93">
        <v>0</v>
      </c>
      <c r="AR173" s="93">
        <v>0</v>
      </c>
      <c r="AS173" s="93">
        <v>0</v>
      </c>
      <c r="AT173" s="93">
        <v>0</v>
      </c>
      <c r="AU173" s="93">
        <v>0</v>
      </c>
      <c r="AV173" s="93">
        <v>0</v>
      </c>
      <c r="AW173" s="93">
        <v>0</v>
      </c>
      <c r="AX173" s="93">
        <v>0</v>
      </c>
      <c r="AY173" s="93">
        <v>0</v>
      </c>
      <c r="AZ173" s="93">
        <v>0</v>
      </c>
      <c r="BA173" s="93">
        <v>0</v>
      </c>
      <c r="BB173" s="93">
        <v>0</v>
      </c>
      <c r="BC173" s="93">
        <v>0</v>
      </c>
      <c r="BD173" s="93">
        <v>0</v>
      </c>
      <c r="BE173" s="93">
        <v>0</v>
      </c>
      <c r="BF173" s="93">
        <v>0</v>
      </c>
      <c r="BG173" s="93">
        <v>0</v>
      </c>
      <c r="BH173" s="93">
        <v>0</v>
      </c>
      <c r="BI173" s="93">
        <v>0</v>
      </c>
      <c r="BJ173" s="93">
        <v>0</v>
      </c>
      <c r="BK173" s="93">
        <v>0</v>
      </c>
      <c r="BL173" s="93">
        <v>0</v>
      </c>
      <c r="BM173" s="93">
        <v>0</v>
      </c>
      <c r="BN173" s="93">
        <v>0</v>
      </c>
      <c r="BO173" s="93">
        <v>0</v>
      </c>
      <c r="BP173" s="93">
        <v>0</v>
      </c>
      <c r="BQ173" s="93">
        <v>0</v>
      </c>
      <c r="BR173" s="93">
        <v>0</v>
      </c>
      <c r="BS173" s="93">
        <v>0</v>
      </c>
      <c r="BT173" s="93">
        <v>0</v>
      </c>
      <c r="BU173" s="93">
        <v>0</v>
      </c>
      <c r="BV173" s="93">
        <v>0</v>
      </c>
      <c r="BW173" s="93">
        <v>0</v>
      </c>
      <c r="BX173" s="93">
        <v>0</v>
      </c>
      <c r="BY173" s="93">
        <v>0</v>
      </c>
      <c r="BZ173" s="93">
        <v>0</v>
      </c>
      <c r="CA173" s="93">
        <v>0</v>
      </c>
      <c r="CB173" s="93">
        <v>0</v>
      </c>
      <c r="CC173" s="93">
        <v>336302.93582777155</v>
      </c>
      <c r="CD173" s="93">
        <v>354373.77384858322</v>
      </c>
      <c r="CE173" s="93">
        <v>352863.79078136029</v>
      </c>
      <c r="CF173" s="93">
        <v>347795.17505382333</v>
      </c>
      <c r="CG173" s="93">
        <v>354476.30812662462</v>
      </c>
      <c r="CH173" s="93">
        <v>355289.99060284748</v>
      </c>
      <c r="CJ173" s="94">
        <v>2101101.9742410104</v>
      </c>
    </row>
    <row r="174" spans="1:88" x14ac:dyDescent="0.25">
      <c r="A174">
        <v>166</v>
      </c>
      <c r="B174" s="96"/>
      <c r="C174" s="97" t="s">
        <v>5338</v>
      </c>
      <c r="D174" s="97" t="s">
        <v>15</v>
      </c>
      <c r="E174" s="97" t="s">
        <v>15</v>
      </c>
      <c r="F174" s="97" t="s">
        <v>5643</v>
      </c>
      <c r="G174" s="96" t="s">
        <v>5560</v>
      </c>
      <c r="H174" s="96" t="s">
        <v>5639</v>
      </c>
      <c r="I174" s="96" t="s">
        <v>5340</v>
      </c>
      <c r="J174" s="96" t="s">
        <v>5340</v>
      </c>
      <c r="K174" s="96" t="s">
        <v>5341</v>
      </c>
      <c r="L174" s="96" t="s">
        <v>5341</v>
      </c>
      <c r="M174" s="96" t="s">
        <v>5342</v>
      </c>
      <c r="N174" s="92">
        <v>625305.77549572627</v>
      </c>
      <c r="O174" s="93">
        <v>0</v>
      </c>
      <c r="P174" s="93">
        <v>0</v>
      </c>
      <c r="Q174" s="93">
        <v>0</v>
      </c>
      <c r="R174" s="93">
        <v>0</v>
      </c>
      <c r="S174" s="93">
        <v>0</v>
      </c>
      <c r="T174" s="93">
        <v>0</v>
      </c>
      <c r="U174" s="93">
        <v>0</v>
      </c>
      <c r="V174" s="93">
        <v>0</v>
      </c>
      <c r="W174" s="93">
        <v>0</v>
      </c>
      <c r="X174" s="93">
        <v>0</v>
      </c>
      <c r="Y174" s="93">
        <v>0</v>
      </c>
      <c r="Z174" s="93">
        <v>0</v>
      </c>
      <c r="AA174" s="93">
        <v>0</v>
      </c>
      <c r="AB174" s="93">
        <v>0</v>
      </c>
      <c r="AC174" s="93">
        <v>0</v>
      </c>
      <c r="AD174" s="93">
        <v>0</v>
      </c>
      <c r="AE174" s="93">
        <v>0</v>
      </c>
      <c r="AF174" s="93">
        <v>0</v>
      </c>
      <c r="AG174" s="93">
        <v>0</v>
      </c>
      <c r="AH174" s="93">
        <v>0</v>
      </c>
      <c r="AI174" s="93">
        <v>0</v>
      </c>
      <c r="AJ174" s="93">
        <v>0</v>
      </c>
      <c r="AK174" s="93">
        <v>0</v>
      </c>
      <c r="AL174" s="93">
        <v>0</v>
      </c>
      <c r="AM174" s="93">
        <v>0</v>
      </c>
      <c r="AN174" s="93">
        <v>0</v>
      </c>
      <c r="AO174" s="93">
        <v>0</v>
      </c>
      <c r="AP174" s="93">
        <v>0</v>
      </c>
      <c r="AQ174" s="93">
        <v>0</v>
      </c>
      <c r="AR174" s="93">
        <v>0</v>
      </c>
      <c r="AS174" s="93">
        <v>0</v>
      </c>
      <c r="AT174" s="93">
        <v>0</v>
      </c>
      <c r="AU174" s="93">
        <v>0</v>
      </c>
      <c r="AV174" s="93">
        <v>0</v>
      </c>
      <c r="AW174" s="93">
        <v>0</v>
      </c>
      <c r="AX174" s="93">
        <v>0</v>
      </c>
      <c r="AY174" s="93">
        <v>0</v>
      </c>
      <c r="AZ174" s="93">
        <v>0</v>
      </c>
      <c r="BA174" s="93">
        <v>0</v>
      </c>
      <c r="BB174" s="93">
        <v>0</v>
      </c>
      <c r="BC174" s="93">
        <v>0</v>
      </c>
      <c r="BD174" s="93">
        <v>0</v>
      </c>
      <c r="BE174" s="93">
        <v>0</v>
      </c>
      <c r="BF174" s="93">
        <v>0</v>
      </c>
      <c r="BG174" s="93">
        <v>0</v>
      </c>
      <c r="BH174" s="93">
        <v>0</v>
      </c>
      <c r="BI174" s="93">
        <v>0</v>
      </c>
      <c r="BJ174" s="93">
        <v>0</v>
      </c>
      <c r="BK174" s="93">
        <v>0</v>
      </c>
      <c r="BL174" s="93">
        <v>0</v>
      </c>
      <c r="BM174" s="93">
        <v>0</v>
      </c>
      <c r="BN174" s="93">
        <v>0</v>
      </c>
      <c r="BO174" s="93">
        <v>0</v>
      </c>
      <c r="BP174" s="93">
        <v>0</v>
      </c>
      <c r="BQ174" s="93">
        <v>0</v>
      </c>
      <c r="BR174" s="93">
        <v>0</v>
      </c>
      <c r="BS174" s="93">
        <v>0</v>
      </c>
      <c r="BT174" s="93">
        <v>0</v>
      </c>
      <c r="BU174" s="93">
        <v>0</v>
      </c>
      <c r="BV174" s="93">
        <v>0</v>
      </c>
      <c r="BW174" s="93">
        <v>0</v>
      </c>
      <c r="BX174" s="93">
        <v>0</v>
      </c>
      <c r="BY174" s="93">
        <v>0</v>
      </c>
      <c r="BZ174" s="93">
        <v>0</v>
      </c>
      <c r="CA174" s="93">
        <v>0</v>
      </c>
      <c r="CB174" s="93">
        <v>0</v>
      </c>
      <c r="CC174" s="93">
        <v>100086.60725057805</v>
      </c>
      <c r="CD174" s="93">
        <v>105464.64197758974</v>
      </c>
      <c r="CE174" s="93">
        <v>105015.25820449805</v>
      </c>
      <c r="CF174" s="93">
        <v>103506.79515650996</v>
      </c>
      <c r="CG174" s="93">
        <v>105495.15704874379</v>
      </c>
      <c r="CH174" s="93">
        <v>105737.31585780667</v>
      </c>
      <c r="CJ174" s="94">
        <v>625305.77549572627</v>
      </c>
    </row>
    <row r="175" spans="1:88" x14ac:dyDescent="0.25">
      <c r="A175">
        <v>167</v>
      </c>
      <c r="B175" s="96"/>
      <c r="C175" s="97" t="s">
        <v>5338</v>
      </c>
      <c r="D175" s="97" t="s">
        <v>12</v>
      </c>
      <c r="E175" s="97" t="s">
        <v>12</v>
      </c>
      <c r="F175" s="97" t="s">
        <v>5644</v>
      </c>
      <c r="G175" s="96" t="s">
        <v>5560</v>
      </c>
      <c r="H175" s="96" t="s">
        <v>5645</v>
      </c>
      <c r="I175" s="96" t="s">
        <v>5340</v>
      </c>
      <c r="J175" s="96" t="s">
        <v>5340</v>
      </c>
      <c r="K175" s="96" t="s">
        <v>5341</v>
      </c>
      <c r="L175" s="96" t="s">
        <v>5341</v>
      </c>
      <c r="M175" s="96" t="s">
        <v>5342</v>
      </c>
      <c r="N175" s="92">
        <v>0</v>
      </c>
      <c r="O175" s="93">
        <v>0</v>
      </c>
      <c r="P175" s="93">
        <v>0</v>
      </c>
      <c r="Q175" s="93">
        <v>0</v>
      </c>
      <c r="R175" s="93">
        <v>0</v>
      </c>
      <c r="S175" s="93">
        <v>0</v>
      </c>
      <c r="T175" s="93">
        <v>0</v>
      </c>
      <c r="U175" s="93">
        <v>0</v>
      </c>
      <c r="V175" s="93">
        <v>0</v>
      </c>
      <c r="W175" s="93">
        <v>0</v>
      </c>
      <c r="X175" s="93">
        <v>0</v>
      </c>
      <c r="Y175" s="93">
        <v>0</v>
      </c>
      <c r="Z175" s="93">
        <v>0</v>
      </c>
      <c r="AA175" s="93">
        <v>0</v>
      </c>
      <c r="AB175" s="93">
        <v>0</v>
      </c>
      <c r="AC175" s="93">
        <v>0</v>
      </c>
      <c r="AD175" s="93">
        <v>0</v>
      </c>
      <c r="AE175" s="93">
        <v>0</v>
      </c>
      <c r="AF175" s="93">
        <v>0</v>
      </c>
      <c r="AG175" s="93">
        <v>0</v>
      </c>
      <c r="AH175" s="93">
        <v>0</v>
      </c>
      <c r="AI175" s="93">
        <v>0</v>
      </c>
      <c r="AJ175" s="93">
        <v>0</v>
      </c>
      <c r="AK175" s="93">
        <v>0</v>
      </c>
      <c r="AL175" s="93">
        <v>0</v>
      </c>
      <c r="AM175" s="93">
        <v>0</v>
      </c>
      <c r="AN175" s="93">
        <v>0</v>
      </c>
      <c r="AO175" s="93">
        <v>0</v>
      </c>
      <c r="AP175" s="93">
        <v>0</v>
      </c>
      <c r="AQ175" s="93">
        <v>0</v>
      </c>
      <c r="AR175" s="93">
        <v>0</v>
      </c>
      <c r="AS175" s="93">
        <v>0</v>
      </c>
      <c r="AT175" s="93">
        <v>0</v>
      </c>
      <c r="AU175" s="93">
        <v>0</v>
      </c>
      <c r="AV175" s="93">
        <v>0</v>
      </c>
      <c r="AW175" s="93">
        <v>0</v>
      </c>
      <c r="AX175" s="93">
        <v>0</v>
      </c>
      <c r="AY175" s="93">
        <v>0</v>
      </c>
      <c r="AZ175" s="93">
        <v>0</v>
      </c>
      <c r="BA175" s="93">
        <v>0</v>
      </c>
      <c r="BB175" s="93">
        <v>0</v>
      </c>
      <c r="BC175" s="93">
        <v>0</v>
      </c>
      <c r="BD175" s="93">
        <v>0</v>
      </c>
      <c r="BE175" s="93">
        <v>0</v>
      </c>
      <c r="BF175" s="93">
        <v>0</v>
      </c>
      <c r="BG175" s="93">
        <v>0</v>
      </c>
      <c r="BH175" s="93">
        <v>0</v>
      </c>
      <c r="BI175" s="93">
        <v>0</v>
      </c>
      <c r="BJ175" s="93">
        <v>0</v>
      </c>
      <c r="BK175" s="93">
        <v>0</v>
      </c>
      <c r="BL175" s="93">
        <v>0</v>
      </c>
      <c r="BM175" s="93">
        <v>0</v>
      </c>
      <c r="BN175" s="93">
        <v>0</v>
      </c>
      <c r="BO175" s="93">
        <v>0</v>
      </c>
      <c r="BP175" s="93">
        <v>0</v>
      </c>
      <c r="BQ175" s="93">
        <v>0</v>
      </c>
      <c r="BR175" s="93">
        <v>0</v>
      </c>
      <c r="BS175" s="93">
        <v>0</v>
      </c>
      <c r="BT175" s="93">
        <v>0</v>
      </c>
      <c r="BU175" s="93">
        <v>0</v>
      </c>
      <c r="BV175" s="93">
        <v>0</v>
      </c>
      <c r="BW175" s="93">
        <v>0</v>
      </c>
      <c r="BX175" s="93">
        <v>0</v>
      </c>
      <c r="BY175" s="93">
        <v>0</v>
      </c>
      <c r="BZ175" s="93">
        <v>0</v>
      </c>
      <c r="CA175" s="93">
        <v>0</v>
      </c>
      <c r="CB175" s="93">
        <v>0</v>
      </c>
      <c r="CC175" s="93">
        <v>0</v>
      </c>
      <c r="CD175" s="93">
        <v>0</v>
      </c>
      <c r="CE175" s="93">
        <v>0</v>
      </c>
      <c r="CF175" s="93">
        <v>0</v>
      </c>
      <c r="CG175" s="93">
        <v>0</v>
      </c>
      <c r="CH175" s="93">
        <v>0</v>
      </c>
      <c r="CJ175" s="94">
        <v>0</v>
      </c>
    </row>
    <row r="176" spans="1:88" x14ac:dyDescent="0.25">
      <c r="A176">
        <v>168</v>
      </c>
      <c r="B176" s="96"/>
      <c r="C176" s="97" t="s">
        <v>5338</v>
      </c>
      <c r="D176" s="97" t="s">
        <v>13</v>
      </c>
      <c r="E176" s="97" t="s">
        <v>13</v>
      </c>
      <c r="F176" s="97" t="s">
        <v>5646</v>
      </c>
      <c r="G176" s="96" t="s">
        <v>5560</v>
      </c>
      <c r="H176" s="96" t="s">
        <v>5645</v>
      </c>
      <c r="I176" s="96" t="s">
        <v>5340</v>
      </c>
      <c r="J176" s="96" t="s">
        <v>5340</v>
      </c>
      <c r="K176" s="96" t="s">
        <v>5341</v>
      </c>
      <c r="L176" s="96" t="s">
        <v>5341</v>
      </c>
      <c r="M176" s="96" t="s">
        <v>5342</v>
      </c>
      <c r="N176" s="92">
        <v>0</v>
      </c>
      <c r="O176" s="93">
        <v>0</v>
      </c>
      <c r="P176" s="93">
        <v>0</v>
      </c>
      <c r="Q176" s="93">
        <v>0</v>
      </c>
      <c r="R176" s="93">
        <v>0</v>
      </c>
      <c r="S176" s="93">
        <v>0</v>
      </c>
      <c r="T176" s="93">
        <v>0</v>
      </c>
      <c r="U176" s="93">
        <v>0</v>
      </c>
      <c r="V176" s="93">
        <v>0</v>
      </c>
      <c r="W176" s="93">
        <v>0</v>
      </c>
      <c r="X176" s="93">
        <v>0</v>
      </c>
      <c r="Y176" s="93">
        <v>0</v>
      </c>
      <c r="Z176" s="93">
        <v>0</v>
      </c>
      <c r="AA176" s="93">
        <v>0</v>
      </c>
      <c r="AB176" s="93">
        <v>0</v>
      </c>
      <c r="AC176" s="93">
        <v>0</v>
      </c>
      <c r="AD176" s="93">
        <v>0</v>
      </c>
      <c r="AE176" s="93">
        <v>0</v>
      </c>
      <c r="AF176" s="93">
        <v>0</v>
      </c>
      <c r="AG176" s="93">
        <v>0</v>
      </c>
      <c r="AH176" s="93">
        <v>0</v>
      </c>
      <c r="AI176" s="93">
        <v>0</v>
      </c>
      <c r="AJ176" s="93">
        <v>0</v>
      </c>
      <c r="AK176" s="93">
        <v>0</v>
      </c>
      <c r="AL176" s="93">
        <v>0</v>
      </c>
      <c r="AM176" s="93">
        <v>0</v>
      </c>
      <c r="AN176" s="93">
        <v>0</v>
      </c>
      <c r="AO176" s="93">
        <v>0</v>
      </c>
      <c r="AP176" s="93">
        <v>0</v>
      </c>
      <c r="AQ176" s="93">
        <v>0</v>
      </c>
      <c r="AR176" s="93">
        <v>0</v>
      </c>
      <c r="AS176" s="93">
        <v>0</v>
      </c>
      <c r="AT176" s="93">
        <v>0</v>
      </c>
      <c r="AU176" s="93">
        <v>0</v>
      </c>
      <c r="AV176" s="93">
        <v>0</v>
      </c>
      <c r="AW176" s="93">
        <v>0</v>
      </c>
      <c r="AX176" s="93">
        <v>0</v>
      </c>
      <c r="AY176" s="93">
        <v>0</v>
      </c>
      <c r="AZ176" s="93">
        <v>0</v>
      </c>
      <c r="BA176" s="93">
        <v>0</v>
      </c>
      <c r="BB176" s="93">
        <v>0</v>
      </c>
      <c r="BC176" s="93">
        <v>0</v>
      </c>
      <c r="BD176" s="93">
        <v>0</v>
      </c>
      <c r="BE176" s="93">
        <v>0</v>
      </c>
      <c r="BF176" s="93">
        <v>0</v>
      </c>
      <c r="BG176" s="93">
        <v>0</v>
      </c>
      <c r="BH176" s="93">
        <v>0</v>
      </c>
      <c r="BI176" s="93">
        <v>0</v>
      </c>
      <c r="BJ176" s="93">
        <v>0</v>
      </c>
      <c r="BK176" s="93">
        <v>0</v>
      </c>
      <c r="BL176" s="93">
        <v>0</v>
      </c>
      <c r="BM176" s="93">
        <v>0</v>
      </c>
      <c r="BN176" s="93">
        <v>0</v>
      </c>
      <c r="BO176" s="93">
        <v>0</v>
      </c>
      <c r="BP176" s="93">
        <v>0</v>
      </c>
      <c r="BQ176" s="93">
        <v>0</v>
      </c>
      <c r="BR176" s="93">
        <v>0</v>
      </c>
      <c r="BS176" s="93">
        <v>0</v>
      </c>
      <c r="BT176" s="93">
        <v>0</v>
      </c>
      <c r="BU176" s="93">
        <v>0</v>
      </c>
      <c r="BV176" s="93">
        <v>0</v>
      </c>
      <c r="BW176" s="93">
        <v>0</v>
      </c>
      <c r="BX176" s="93">
        <v>0</v>
      </c>
      <c r="BY176" s="93">
        <v>0</v>
      </c>
      <c r="BZ176" s="93">
        <v>0</v>
      </c>
      <c r="CA176" s="93">
        <v>0</v>
      </c>
      <c r="CB176" s="93">
        <v>0</v>
      </c>
      <c r="CC176" s="93">
        <v>0</v>
      </c>
      <c r="CD176" s="93">
        <v>0</v>
      </c>
      <c r="CE176" s="93">
        <v>0</v>
      </c>
      <c r="CF176" s="93">
        <v>0</v>
      </c>
      <c r="CG176" s="93">
        <v>0</v>
      </c>
      <c r="CH176" s="93">
        <v>0</v>
      </c>
      <c r="CJ176" s="94">
        <v>0</v>
      </c>
    </row>
    <row r="177" spans="1:88" x14ac:dyDescent="0.25">
      <c r="A177">
        <v>169</v>
      </c>
      <c r="B177" s="96"/>
      <c r="C177" s="97" t="s">
        <v>5338</v>
      </c>
      <c r="D177" s="97" t="s">
        <v>16</v>
      </c>
      <c r="E177" s="97" t="s">
        <v>16</v>
      </c>
      <c r="F177" s="97" t="s">
        <v>5647</v>
      </c>
      <c r="G177" s="96" t="s">
        <v>5560</v>
      </c>
      <c r="H177" s="96" t="s">
        <v>5645</v>
      </c>
      <c r="I177" s="96" t="s">
        <v>5340</v>
      </c>
      <c r="J177" s="96" t="s">
        <v>5340</v>
      </c>
      <c r="K177" s="96" t="s">
        <v>5341</v>
      </c>
      <c r="L177" s="96" t="s">
        <v>5341</v>
      </c>
      <c r="M177" s="96" t="s">
        <v>5342</v>
      </c>
      <c r="N177" s="92">
        <v>0</v>
      </c>
      <c r="O177" s="93">
        <v>0</v>
      </c>
      <c r="P177" s="93">
        <v>0</v>
      </c>
      <c r="Q177" s="93">
        <v>0</v>
      </c>
      <c r="R177" s="93">
        <v>0</v>
      </c>
      <c r="S177" s="93">
        <v>0</v>
      </c>
      <c r="T177" s="93">
        <v>0</v>
      </c>
      <c r="U177" s="93">
        <v>0</v>
      </c>
      <c r="V177" s="93">
        <v>0</v>
      </c>
      <c r="W177" s="93">
        <v>0</v>
      </c>
      <c r="X177" s="93">
        <v>0</v>
      </c>
      <c r="Y177" s="93">
        <v>0</v>
      </c>
      <c r="Z177" s="93">
        <v>0</v>
      </c>
      <c r="AA177" s="93">
        <v>0</v>
      </c>
      <c r="AB177" s="93">
        <v>0</v>
      </c>
      <c r="AC177" s="93">
        <v>0</v>
      </c>
      <c r="AD177" s="93">
        <v>0</v>
      </c>
      <c r="AE177" s="93">
        <v>0</v>
      </c>
      <c r="AF177" s="93">
        <v>0</v>
      </c>
      <c r="AG177" s="93">
        <v>0</v>
      </c>
      <c r="AH177" s="93">
        <v>0</v>
      </c>
      <c r="AI177" s="93">
        <v>0</v>
      </c>
      <c r="AJ177" s="93">
        <v>0</v>
      </c>
      <c r="AK177" s="93">
        <v>0</v>
      </c>
      <c r="AL177" s="93">
        <v>0</v>
      </c>
      <c r="AM177" s="93">
        <v>0</v>
      </c>
      <c r="AN177" s="93">
        <v>0</v>
      </c>
      <c r="AO177" s="93">
        <v>0</v>
      </c>
      <c r="AP177" s="93">
        <v>0</v>
      </c>
      <c r="AQ177" s="93">
        <v>0</v>
      </c>
      <c r="AR177" s="93">
        <v>0</v>
      </c>
      <c r="AS177" s="93">
        <v>0</v>
      </c>
      <c r="AT177" s="93">
        <v>0</v>
      </c>
      <c r="AU177" s="93">
        <v>0</v>
      </c>
      <c r="AV177" s="93">
        <v>0</v>
      </c>
      <c r="AW177" s="93">
        <v>0</v>
      </c>
      <c r="AX177" s="93">
        <v>0</v>
      </c>
      <c r="AY177" s="93">
        <v>0</v>
      </c>
      <c r="AZ177" s="93">
        <v>0</v>
      </c>
      <c r="BA177" s="93">
        <v>0</v>
      </c>
      <c r="BB177" s="93">
        <v>0</v>
      </c>
      <c r="BC177" s="93">
        <v>0</v>
      </c>
      <c r="BD177" s="93">
        <v>0</v>
      </c>
      <c r="BE177" s="93">
        <v>0</v>
      </c>
      <c r="BF177" s="93">
        <v>0</v>
      </c>
      <c r="BG177" s="93">
        <v>0</v>
      </c>
      <c r="BH177" s="93">
        <v>0</v>
      </c>
      <c r="BI177" s="93">
        <v>0</v>
      </c>
      <c r="BJ177" s="93">
        <v>0</v>
      </c>
      <c r="BK177" s="93">
        <v>0</v>
      </c>
      <c r="BL177" s="93">
        <v>0</v>
      </c>
      <c r="BM177" s="93">
        <v>0</v>
      </c>
      <c r="BN177" s="93">
        <v>0</v>
      </c>
      <c r="BO177" s="93">
        <v>0</v>
      </c>
      <c r="BP177" s="93">
        <v>0</v>
      </c>
      <c r="BQ177" s="93">
        <v>0</v>
      </c>
      <c r="BR177" s="93">
        <v>0</v>
      </c>
      <c r="BS177" s="93">
        <v>0</v>
      </c>
      <c r="BT177" s="93">
        <v>0</v>
      </c>
      <c r="BU177" s="93">
        <v>0</v>
      </c>
      <c r="BV177" s="93">
        <v>0</v>
      </c>
      <c r="BW177" s="93">
        <v>0</v>
      </c>
      <c r="BX177" s="93">
        <v>0</v>
      </c>
      <c r="BY177" s="93">
        <v>0</v>
      </c>
      <c r="BZ177" s="93">
        <v>0</v>
      </c>
      <c r="CA177" s="93">
        <v>0</v>
      </c>
      <c r="CB177" s="93">
        <v>0</v>
      </c>
      <c r="CC177" s="93">
        <v>0</v>
      </c>
      <c r="CD177" s="93">
        <v>0</v>
      </c>
      <c r="CE177" s="93">
        <v>0</v>
      </c>
      <c r="CF177" s="93">
        <v>0</v>
      </c>
      <c r="CG177" s="93">
        <v>0</v>
      </c>
      <c r="CH177" s="93">
        <v>0</v>
      </c>
      <c r="CJ177" s="94">
        <v>0</v>
      </c>
    </row>
    <row r="178" spans="1:88" x14ac:dyDescent="0.25">
      <c r="A178">
        <v>170</v>
      </c>
      <c r="B178" s="96"/>
      <c r="C178" s="97" t="s">
        <v>5338</v>
      </c>
      <c r="D178" s="97" t="s">
        <v>14</v>
      </c>
      <c r="E178" s="97" t="s">
        <v>14</v>
      </c>
      <c r="F178" s="97" t="s">
        <v>5648</v>
      </c>
      <c r="G178" s="96" t="s">
        <v>5560</v>
      </c>
      <c r="H178" s="96" t="s">
        <v>5645</v>
      </c>
      <c r="I178" s="96" t="s">
        <v>5340</v>
      </c>
      <c r="J178" s="96" t="s">
        <v>5340</v>
      </c>
      <c r="K178" s="96" t="s">
        <v>5341</v>
      </c>
      <c r="L178" s="96" t="s">
        <v>5341</v>
      </c>
      <c r="M178" s="96" t="s">
        <v>5342</v>
      </c>
      <c r="N178" s="92">
        <v>0</v>
      </c>
      <c r="O178" s="93">
        <v>0</v>
      </c>
      <c r="P178" s="93">
        <v>0</v>
      </c>
      <c r="Q178" s="93">
        <v>0</v>
      </c>
      <c r="R178" s="93">
        <v>0</v>
      </c>
      <c r="S178" s="93">
        <v>0</v>
      </c>
      <c r="T178" s="93">
        <v>0</v>
      </c>
      <c r="U178" s="93">
        <v>0</v>
      </c>
      <c r="V178" s="93">
        <v>0</v>
      </c>
      <c r="W178" s="93">
        <v>0</v>
      </c>
      <c r="X178" s="93">
        <v>0</v>
      </c>
      <c r="Y178" s="93">
        <v>0</v>
      </c>
      <c r="Z178" s="93">
        <v>0</v>
      </c>
      <c r="AA178" s="93">
        <v>0</v>
      </c>
      <c r="AB178" s="93">
        <v>0</v>
      </c>
      <c r="AC178" s="93">
        <v>0</v>
      </c>
      <c r="AD178" s="93">
        <v>0</v>
      </c>
      <c r="AE178" s="93">
        <v>0</v>
      </c>
      <c r="AF178" s="93">
        <v>0</v>
      </c>
      <c r="AG178" s="93">
        <v>0</v>
      </c>
      <c r="AH178" s="93">
        <v>0</v>
      </c>
      <c r="AI178" s="93">
        <v>0</v>
      </c>
      <c r="AJ178" s="93">
        <v>0</v>
      </c>
      <c r="AK178" s="93">
        <v>0</v>
      </c>
      <c r="AL178" s="93">
        <v>0</v>
      </c>
      <c r="AM178" s="93">
        <v>0</v>
      </c>
      <c r="AN178" s="93">
        <v>0</v>
      </c>
      <c r="AO178" s="93">
        <v>0</v>
      </c>
      <c r="AP178" s="93">
        <v>0</v>
      </c>
      <c r="AQ178" s="93">
        <v>0</v>
      </c>
      <c r="AR178" s="93">
        <v>0</v>
      </c>
      <c r="AS178" s="93">
        <v>0</v>
      </c>
      <c r="AT178" s="93">
        <v>0</v>
      </c>
      <c r="AU178" s="93">
        <v>0</v>
      </c>
      <c r="AV178" s="93">
        <v>0</v>
      </c>
      <c r="AW178" s="93">
        <v>0</v>
      </c>
      <c r="AX178" s="93">
        <v>0</v>
      </c>
      <c r="AY178" s="93">
        <v>0</v>
      </c>
      <c r="AZ178" s="93">
        <v>0</v>
      </c>
      <c r="BA178" s="93">
        <v>0</v>
      </c>
      <c r="BB178" s="93">
        <v>0</v>
      </c>
      <c r="BC178" s="93">
        <v>0</v>
      </c>
      <c r="BD178" s="93">
        <v>0</v>
      </c>
      <c r="BE178" s="93">
        <v>0</v>
      </c>
      <c r="BF178" s="93">
        <v>0</v>
      </c>
      <c r="BG178" s="93">
        <v>0</v>
      </c>
      <c r="BH178" s="93">
        <v>0</v>
      </c>
      <c r="BI178" s="93">
        <v>0</v>
      </c>
      <c r="BJ178" s="93">
        <v>0</v>
      </c>
      <c r="BK178" s="93">
        <v>0</v>
      </c>
      <c r="BL178" s="93">
        <v>0</v>
      </c>
      <c r="BM178" s="93">
        <v>0</v>
      </c>
      <c r="BN178" s="93">
        <v>0</v>
      </c>
      <c r="BO178" s="93">
        <v>0</v>
      </c>
      <c r="BP178" s="93">
        <v>0</v>
      </c>
      <c r="BQ178" s="93">
        <v>0</v>
      </c>
      <c r="BR178" s="93">
        <v>0</v>
      </c>
      <c r="BS178" s="93">
        <v>0</v>
      </c>
      <c r="BT178" s="93">
        <v>0</v>
      </c>
      <c r="BU178" s="93">
        <v>0</v>
      </c>
      <c r="BV178" s="93">
        <v>0</v>
      </c>
      <c r="BW178" s="93">
        <v>0</v>
      </c>
      <c r="BX178" s="93">
        <v>0</v>
      </c>
      <c r="BY178" s="93">
        <v>0</v>
      </c>
      <c r="BZ178" s="93">
        <v>0</v>
      </c>
      <c r="CA178" s="93">
        <v>0</v>
      </c>
      <c r="CB178" s="93">
        <v>0</v>
      </c>
      <c r="CC178" s="93">
        <v>0</v>
      </c>
      <c r="CD178" s="93">
        <v>0</v>
      </c>
      <c r="CE178" s="93">
        <v>0</v>
      </c>
      <c r="CF178" s="93">
        <v>0</v>
      </c>
      <c r="CG178" s="93">
        <v>0</v>
      </c>
      <c r="CH178" s="93">
        <v>0</v>
      </c>
      <c r="CJ178" s="94">
        <v>0</v>
      </c>
    </row>
    <row r="179" spans="1:88" x14ac:dyDescent="0.25">
      <c r="A179">
        <v>171</v>
      </c>
      <c r="B179" s="96"/>
      <c r="C179" s="97" t="s">
        <v>5338</v>
      </c>
      <c r="D179" s="97" t="s">
        <v>15</v>
      </c>
      <c r="E179" s="97" t="s">
        <v>15</v>
      </c>
      <c r="F179" s="97" t="s">
        <v>5649</v>
      </c>
      <c r="G179" s="96" t="s">
        <v>5560</v>
      </c>
      <c r="H179" s="96" t="s">
        <v>5645</v>
      </c>
      <c r="I179" s="96" t="s">
        <v>5340</v>
      </c>
      <c r="J179" s="96" t="s">
        <v>5340</v>
      </c>
      <c r="K179" s="96" t="s">
        <v>5341</v>
      </c>
      <c r="L179" s="96" t="s">
        <v>5341</v>
      </c>
      <c r="M179" s="96" t="s">
        <v>5342</v>
      </c>
      <c r="N179" s="92">
        <v>0</v>
      </c>
      <c r="O179" s="93">
        <v>0</v>
      </c>
      <c r="P179" s="93">
        <v>0</v>
      </c>
      <c r="Q179" s="93">
        <v>0</v>
      </c>
      <c r="R179" s="93">
        <v>0</v>
      </c>
      <c r="S179" s="93">
        <v>0</v>
      </c>
      <c r="T179" s="93">
        <v>0</v>
      </c>
      <c r="U179" s="93">
        <v>0</v>
      </c>
      <c r="V179" s="93">
        <v>0</v>
      </c>
      <c r="W179" s="93">
        <v>0</v>
      </c>
      <c r="X179" s="93">
        <v>0</v>
      </c>
      <c r="Y179" s="93">
        <v>0</v>
      </c>
      <c r="Z179" s="93">
        <v>0</v>
      </c>
      <c r="AA179" s="93">
        <v>0</v>
      </c>
      <c r="AB179" s="93">
        <v>0</v>
      </c>
      <c r="AC179" s="93">
        <v>0</v>
      </c>
      <c r="AD179" s="93">
        <v>0</v>
      </c>
      <c r="AE179" s="93">
        <v>0</v>
      </c>
      <c r="AF179" s="93">
        <v>0</v>
      </c>
      <c r="AG179" s="93">
        <v>0</v>
      </c>
      <c r="AH179" s="93">
        <v>0</v>
      </c>
      <c r="AI179" s="93">
        <v>0</v>
      </c>
      <c r="AJ179" s="93">
        <v>0</v>
      </c>
      <c r="AK179" s="93">
        <v>0</v>
      </c>
      <c r="AL179" s="93">
        <v>0</v>
      </c>
      <c r="AM179" s="93">
        <v>0</v>
      </c>
      <c r="AN179" s="93">
        <v>0</v>
      </c>
      <c r="AO179" s="93">
        <v>0</v>
      </c>
      <c r="AP179" s="93">
        <v>0</v>
      </c>
      <c r="AQ179" s="93">
        <v>0</v>
      </c>
      <c r="AR179" s="93">
        <v>0</v>
      </c>
      <c r="AS179" s="93">
        <v>0</v>
      </c>
      <c r="AT179" s="93">
        <v>0</v>
      </c>
      <c r="AU179" s="93">
        <v>0</v>
      </c>
      <c r="AV179" s="93">
        <v>0</v>
      </c>
      <c r="AW179" s="93">
        <v>0</v>
      </c>
      <c r="AX179" s="93">
        <v>0</v>
      </c>
      <c r="AY179" s="93">
        <v>0</v>
      </c>
      <c r="AZ179" s="93">
        <v>0</v>
      </c>
      <c r="BA179" s="93">
        <v>0</v>
      </c>
      <c r="BB179" s="93">
        <v>0</v>
      </c>
      <c r="BC179" s="93">
        <v>0</v>
      </c>
      <c r="BD179" s="93">
        <v>0</v>
      </c>
      <c r="BE179" s="93">
        <v>0</v>
      </c>
      <c r="BF179" s="93">
        <v>0</v>
      </c>
      <c r="BG179" s="93">
        <v>0</v>
      </c>
      <c r="BH179" s="93">
        <v>0</v>
      </c>
      <c r="BI179" s="93">
        <v>0</v>
      </c>
      <c r="BJ179" s="93">
        <v>0</v>
      </c>
      <c r="BK179" s="93">
        <v>0</v>
      </c>
      <c r="BL179" s="93">
        <v>0</v>
      </c>
      <c r="BM179" s="93">
        <v>0</v>
      </c>
      <c r="BN179" s="93">
        <v>0</v>
      </c>
      <c r="BO179" s="93">
        <v>0</v>
      </c>
      <c r="BP179" s="93">
        <v>0</v>
      </c>
      <c r="BQ179" s="93">
        <v>0</v>
      </c>
      <c r="BR179" s="93">
        <v>0</v>
      </c>
      <c r="BS179" s="93">
        <v>0</v>
      </c>
      <c r="BT179" s="93">
        <v>0</v>
      </c>
      <c r="BU179" s="93">
        <v>0</v>
      </c>
      <c r="BV179" s="93">
        <v>0</v>
      </c>
      <c r="BW179" s="93">
        <v>0</v>
      </c>
      <c r="BX179" s="93">
        <v>0</v>
      </c>
      <c r="BY179" s="93">
        <v>0</v>
      </c>
      <c r="BZ179" s="93">
        <v>0</v>
      </c>
      <c r="CA179" s="93">
        <v>0</v>
      </c>
      <c r="CB179" s="93">
        <v>0</v>
      </c>
      <c r="CC179" s="93">
        <v>0</v>
      </c>
      <c r="CD179" s="93">
        <v>0</v>
      </c>
      <c r="CE179" s="93">
        <v>0</v>
      </c>
      <c r="CF179" s="93">
        <v>0</v>
      </c>
      <c r="CG179" s="93">
        <v>0</v>
      </c>
      <c r="CH179" s="93">
        <v>0</v>
      </c>
      <c r="CJ179" s="94">
        <v>0</v>
      </c>
    </row>
    <row r="180" spans="1:88" x14ac:dyDescent="0.25">
      <c r="A180">
        <v>172</v>
      </c>
      <c r="B180" s="96"/>
      <c r="C180" s="97" t="s">
        <v>5338</v>
      </c>
      <c r="D180" s="97" t="s">
        <v>12</v>
      </c>
      <c r="E180" s="97" t="s">
        <v>12</v>
      </c>
      <c r="F180" s="97" t="s">
        <v>5650</v>
      </c>
      <c r="G180" s="96" t="s">
        <v>5560</v>
      </c>
      <c r="H180" s="96" t="s">
        <v>5651</v>
      </c>
      <c r="I180" s="96" t="s">
        <v>5340</v>
      </c>
      <c r="J180" s="96" t="s">
        <v>5340</v>
      </c>
      <c r="K180" s="96" t="s">
        <v>5341</v>
      </c>
      <c r="L180" s="96" t="s">
        <v>5341</v>
      </c>
      <c r="M180" s="96" t="s">
        <v>5342</v>
      </c>
      <c r="N180" s="92">
        <v>0</v>
      </c>
      <c r="O180" s="93">
        <v>0</v>
      </c>
      <c r="P180" s="93">
        <v>0</v>
      </c>
      <c r="Q180" s="93">
        <v>0</v>
      </c>
      <c r="R180" s="93">
        <v>0</v>
      </c>
      <c r="S180" s="93">
        <v>0</v>
      </c>
      <c r="T180" s="93">
        <v>0</v>
      </c>
      <c r="U180" s="93">
        <v>0</v>
      </c>
      <c r="V180" s="93">
        <v>0</v>
      </c>
      <c r="W180" s="93">
        <v>0</v>
      </c>
      <c r="X180" s="93">
        <v>0</v>
      </c>
      <c r="Y180" s="93">
        <v>0</v>
      </c>
      <c r="Z180" s="93">
        <v>0</v>
      </c>
      <c r="AA180" s="93">
        <v>0</v>
      </c>
      <c r="AB180" s="93">
        <v>0</v>
      </c>
      <c r="AC180" s="93">
        <v>0</v>
      </c>
      <c r="AD180" s="93">
        <v>0</v>
      </c>
      <c r="AE180" s="93">
        <v>0</v>
      </c>
      <c r="AF180" s="93">
        <v>0</v>
      </c>
      <c r="AG180" s="93">
        <v>0</v>
      </c>
      <c r="AH180" s="93">
        <v>0</v>
      </c>
      <c r="AI180" s="93">
        <v>0</v>
      </c>
      <c r="AJ180" s="93">
        <v>0</v>
      </c>
      <c r="AK180" s="93">
        <v>0</v>
      </c>
      <c r="AL180" s="93">
        <v>0</v>
      </c>
      <c r="AM180" s="93">
        <v>0</v>
      </c>
      <c r="AN180" s="93">
        <v>0</v>
      </c>
      <c r="AO180" s="93">
        <v>0</v>
      </c>
      <c r="AP180" s="93">
        <v>0</v>
      </c>
      <c r="AQ180" s="93">
        <v>0</v>
      </c>
      <c r="AR180" s="93">
        <v>0</v>
      </c>
      <c r="AS180" s="93">
        <v>0</v>
      </c>
      <c r="AT180" s="93">
        <v>0</v>
      </c>
      <c r="AU180" s="93">
        <v>0</v>
      </c>
      <c r="AV180" s="93">
        <v>0</v>
      </c>
      <c r="AW180" s="93">
        <v>0</v>
      </c>
      <c r="AX180" s="93">
        <v>0</v>
      </c>
      <c r="AY180" s="93">
        <v>0</v>
      </c>
      <c r="AZ180" s="93">
        <v>0</v>
      </c>
      <c r="BA180" s="93">
        <v>0</v>
      </c>
      <c r="BB180" s="93">
        <v>0</v>
      </c>
      <c r="BC180" s="93">
        <v>0</v>
      </c>
      <c r="BD180" s="93">
        <v>0</v>
      </c>
      <c r="BE180" s="93">
        <v>0</v>
      </c>
      <c r="BF180" s="93">
        <v>0</v>
      </c>
      <c r="BG180" s="93">
        <v>0</v>
      </c>
      <c r="BH180" s="93">
        <v>0</v>
      </c>
      <c r="BI180" s="93">
        <v>0</v>
      </c>
      <c r="BJ180" s="93">
        <v>0</v>
      </c>
      <c r="BK180" s="93">
        <v>0</v>
      </c>
      <c r="BL180" s="93">
        <v>0</v>
      </c>
      <c r="BM180" s="93">
        <v>0</v>
      </c>
      <c r="BN180" s="93">
        <v>0</v>
      </c>
      <c r="BO180" s="93">
        <v>0</v>
      </c>
      <c r="BP180" s="93">
        <v>0</v>
      </c>
      <c r="BQ180" s="93">
        <v>0</v>
      </c>
      <c r="BR180" s="93">
        <v>0</v>
      </c>
      <c r="BS180" s="93">
        <v>0</v>
      </c>
      <c r="BT180" s="93">
        <v>0</v>
      </c>
      <c r="BU180" s="93">
        <v>0</v>
      </c>
      <c r="BV180" s="93">
        <v>0</v>
      </c>
      <c r="BW180" s="93">
        <v>0</v>
      </c>
      <c r="BX180" s="93">
        <v>0</v>
      </c>
      <c r="BY180" s="93">
        <v>0</v>
      </c>
      <c r="BZ180" s="93">
        <v>0</v>
      </c>
      <c r="CA180" s="93">
        <v>0</v>
      </c>
      <c r="CB180" s="93">
        <v>0</v>
      </c>
      <c r="CC180" s="93">
        <v>0</v>
      </c>
      <c r="CD180" s="93">
        <v>0</v>
      </c>
      <c r="CE180" s="93">
        <v>0</v>
      </c>
      <c r="CF180" s="93">
        <v>0</v>
      </c>
      <c r="CG180" s="93">
        <v>0</v>
      </c>
      <c r="CH180" s="93">
        <v>0</v>
      </c>
      <c r="CJ180" s="94">
        <v>0</v>
      </c>
    </row>
    <row r="181" spans="1:88" x14ac:dyDescent="0.25">
      <c r="A181">
        <v>173</v>
      </c>
      <c r="B181" s="96"/>
      <c r="C181" s="97" t="s">
        <v>5338</v>
      </c>
      <c r="D181" s="97" t="s">
        <v>13</v>
      </c>
      <c r="E181" s="97" t="s">
        <v>13</v>
      </c>
      <c r="F181" s="97" t="s">
        <v>5652</v>
      </c>
      <c r="G181" s="96" t="s">
        <v>5560</v>
      </c>
      <c r="H181" s="96" t="s">
        <v>5651</v>
      </c>
      <c r="I181" s="96" t="s">
        <v>5340</v>
      </c>
      <c r="J181" s="96" t="s">
        <v>5340</v>
      </c>
      <c r="K181" s="96" t="s">
        <v>5341</v>
      </c>
      <c r="L181" s="96" t="s">
        <v>5341</v>
      </c>
      <c r="M181" s="96" t="s">
        <v>5342</v>
      </c>
      <c r="N181" s="92">
        <v>0</v>
      </c>
      <c r="O181" s="93">
        <v>0</v>
      </c>
      <c r="P181" s="93">
        <v>0</v>
      </c>
      <c r="Q181" s="93">
        <v>0</v>
      </c>
      <c r="R181" s="93">
        <v>0</v>
      </c>
      <c r="S181" s="93">
        <v>0</v>
      </c>
      <c r="T181" s="93">
        <v>0</v>
      </c>
      <c r="U181" s="93">
        <v>0</v>
      </c>
      <c r="V181" s="93">
        <v>0</v>
      </c>
      <c r="W181" s="93">
        <v>0</v>
      </c>
      <c r="X181" s="93">
        <v>0</v>
      </c>
      <c r="Y181" s="93">
        <v>0</v>
      </c>
      <c r="Z181" s="93">
        <v>0</v>
      </c>
      <c r="AA181" s="93">
        <v>0</v>
      </c>
      <c r="AB181" s="93">
        <v>0</v>
      </c>
      <c r="AC181" s="93">
        <v>0</v>
      </c>
      <c r="AD181" s="93">
        <v>0</v>
      </c>
      <c r="AE181" s="93">
        <v>0</v>
      </c>
      <c r="AF181" s="93">
        <v>0</v>
      </c>
      <c r="AG181" s="93">
        <v>0</v>
      </c>
      <c r="AH181" s="93">
        <v>0</v>
      </c>
      <c r="AI181" s="93">
        <v>0</v>
      </c>
      <c r="AJ181" s="93">
        <v>0</v>
      </c>
      <c r="AK181" s="93">
        <v>0</v>
      </c>
      <c r="AL181" s="93">
        <v>0</v>
      </c>
      <c r="AM181" s="93">
        <v>0</v>
      </c>
      <c r="AN181" s="93">
        <v>0</v>
      </c>
      <c r="AO181" s="93">
        <v>0</v>
      </c>
      <c r="AP181" s="93">
        <v>0</v>
      </c>
      <c r="AQ181" s="93">
        <v>0</v>
      </c>
      <c r="AR181" s="93">
        <v>0</v>
      </c>
      <c r="AS181" s="93">
        <v>0</v>
      </c>
      <c r="AT181" s="93">
        <v>0</v>
      </c>
      <c r="AU181" s="93">
        <v>0</v>
      </c>
      <c r="AV181" s="93">
        <v>0</v>
      </c>
      <c r="AW181" s="93">
        <v>0</v>
      </c>
      <c r="AX181" s="93">
        <v>0</v>
      </c>
      <c r="AY181" s="93">
        <v>0</v>
      </c>
      <c r="AZ181" s="93">
        <v>0</v>
      </c>
      <c r="BA181" s="93">
        <v>0</v>
      </c>
      <c r="BB181" s="93">
        <v>0</v>
      </c>
      <c r="BC181" s="93">
        <v>0</v>
      </c>
      <c r="BD181" s="93">
        <v>0</v>
      </c>
      <c r="BE181" s="93">
        <v>0</v>
      </c>
      <c r="BF181" s="93">
        <v>0</v>
      </c>
      <c r="BG181" s="93">
        <v>0</v>
      </c>
      <c r="BH181" s="93">
        <v>0</v>
      </c>
      <c r="BI181" s="93">
        <v>0</v>
      </c>
      <c r="BJ181" s="93">
        <v>0</v>
      </c>
      <c r="BK181" s="93">
        <v>0</v>
      </c>
      <c r="BL181" s="93">
        <v>0</v>
      </c>
      <c r="BM181" s="93">
        <v>0</v>
      </c>
      <c r="BN181" s="93">
        <v>0</v>
      </c>
      <c r="BO181" s="93">
        <v>0</v>
      </c>
      <c r="BP181" s="93">
        <v>0</v>
      </c>
      <c r="BQ181" s="93">
        <v>0</v>
      </c>
      <c r="BR181" s="93">
        <v>0</v>
      </c>
      <c r="BS181" s="93">
        <v>0</v>
      </c>
      <c r="BT181" s="93">
        <v>0</v>
      </c>
      <c r="BU181" s="93">
        <v>0</v>
      </c>
      <c r="BV181" s="93">
        <v>0</v>
      </c>
      <c r="BW181" s="93">
        <v>0</v>
      </c>
      <c r="BX181" s="93">
        <v>0</v>
      </c>
      <c r="BY181" s="93">
        <v>0</v>
      </c>
      <c r="BZ181" s="93">
        <v>0</v>
      </c>
      <c r="CA181" s="93">
        <v>0</v>
      </c>
      <c r="CB181" s="93">
        <v>0</v>
      </c>
      <c r="CC181" s="93">
        <v>0</v>
      </c>
      <c r="CD181" s="93">
        <v>0</v>
      </c>
      <c r="CE181" s="93">
        <v>0</v>
      </c>
      <c r="CF181" s="93">
        <v>0</v>
      </c>
      <c r="CG181" s="93">
        <v>0</v>
      </c>
      <c r="CH181" s="93">
        <v>0</v>
      </c>
      <c r="CJ181" s="94">
        <v>0</v>
      </c>
    </row>
    <row r="182" spans="1:88" x14ac:dyDescent="0.25">
      <c r="A182">
        <v>174</v>
      </c>
      <c r="B182" s="96"/>
      <c r="C182" s="97" t="s">
        <v>5338</v>
      </c>
      <c r="D182" s="97" t="s">
        <v>16</v>
      </c>
      <c r="E182" s="97" t="s">
        <v>16</v>
      </c>
      <c r="F182" s="97" t="s">
        <v>5653</v>
      </c>
      <c r="G182" s="96" t="s">
        <v>5560</v>
      </c>
      <c r="H182" s="96" t="s">
        <v>5651</v>
      </c>
      <c r="I182" s="96" t="s">
        <v>5340</v>
      </c>
      <c r="J182" s="96" t="s">
        <v>5340</v>
      </c>
      <c r="K182" s="96" t="s">
        <v>5341</v>
      </c>
      <c r="L182" s="96" t="s">
        <v>5341</v>
      </c>
      <c r="M182" s="96" t="s">
        <v>5342</v>
      </c>
      <c r="N182" s="92">
        <v>0</v>
      </c>
      <c r="O182" s="93">
        <v>0</v>
      </c>
      <c r="P182" s="93">
        <v>0</v>
      </c>
      <c r="Q182" s="93">
        <v>0</v>
      </c>
      <c r="R182" s="93">
        <v>0</v>
      </c>
      <c r="S182" s="93">
        <v>0</v>
      </c>
      <c r="T182" s="93">
        <v>0</v>
      </c>
      <c r="U182" s="93">
        <v>0</v>
      </c>
      <c r="V182" s="93">
        <v>0</v>
      </c>
      <c r="W182" s="93">
        <v>0</v>
      </c>
      <c r="X182" s="93">
        <v>0</v>
      </c>
      <c r="Y182" s="93">
        <v>0</v>
      </c>
      <c r="Z182" s="93">
        <v>0</v>
      </c>
      <c r="AA182" s="93">
        <v>0</v>
      </c>
      <c r="AB182" s="93">
        <v>0</v>
      </c>
      <c r="AC182" s="93">
        <v>0</v>
      </c>
      <c r="AD182" s="93">
        <v>0</v>
      </c>
      <c r="AE182" s="93">
        <v>0</v>
      </c>
      <c r="AF182" s="93">
        <v>0</v>
      </c>
      <c r="AG182" s="93">
        <v>0</v>
      </c>
      <c r="AH182" s="93">
        <v>0</v>
      </c>
      <c r="AI182" s="93">
        <v>0</v>
      </c>
      <c r="AJ182" s="93">
        <v>0</v>
      </c>
      <c r="AK182" s="93">
        <v>0</v>
      </c>
      <c r="AL182" s="93">
        <v>0</v>
      </c>
      <c r="AM182" s="93">
        <v>0</v>
      </c>
      <c r="AN182" s="93">
        <v>0</v>
      </c>
      <c r="AO182" s="93">
        <v>0</v>
      </c>
      <c r="AP182" s="93">
        <v>0</v>
      </c>
      <c r="AQ182" s="93">
        <v>0</v>
      </c>
      <c r="AR182" s="93">
        <v>0</v>
      </c>
      <c r="AS182" s="93">
        <v>0</v>
      </c>
      <c r="AT182" s="93">
        <v>0</v>
      </c>
      <c r="AU182" s="93">
        <v>0</v>
      </c>
      <c r="AV182" s="93">
        <v>0</v>
      </c>
      <c r="AW182" s="93">
        <v>0</v>
      </c>
      <c r="AX182" s="93">
        <v>0</v>
      </c>
      <c r="AY182" s="93">
        <v>0</v>
      </c>
      <c r="AZ182" s="93">
        <v>0</v>
      </c>
      <c r="BA182" s="93">
        <v>0</v>
      </c>
      <c r="BB182" s="93">
        <v>0</v>
      </c>
      <c r="BC182" s="93">
        <v>0</v>
      </c>
      <c r="BD182" s="93">
        <v>0</v>
      </c>
      <c r="BE182" s="93">
        <v>0</v>
      </c>
      <c r="BF182" s="93">
        <v>0</v>
      </c>
      <c r="BG182" s="93">
        <v>0</v>
      </c>
      <c r="BH182" s="93">
        <v>0</v>
      </c>
      <c r="BI182" s="93">
        <v>0</v>
      </c>
      <c r="BJ182" s="93">
        <v>0</v>
      </c>
      <c r="BK182" s="93">
        <v>0</v>
      </c>
      <c r="BL182" s="93">
        <v>0</v>
      </c>
      <c r="BM182" s="93">
        <v>0</v>
      </c>
      <c r="BN182" s="93">
        <v>0</v>
      </c>
      <c r="BO182" s="93">
        <v>0</v>
      </c>
      <c r="BP182" s="93">
        <v>0</v>
      </c>
      <c r="BQ182" s="93">
        <v>0</v>
      </c>
      <c r="BR182" s="93">
        <v>0</v>
      </c>
      <c r="BS182" s="93">
        <v>0</v>
      </c>
      <c r="BT182" s="93">
        <v>0</v>
      </c>
      <c r="BU182" s="93">
        <v>0</v>
      </c>
      <c r="BV182" s="93">
        <v>0</v>
      </c>
      <c r="BW182" s="93">
        <v>0</v>
      </c>
      <c r="BX182" s="93">
        <v>0</v>
      </c>
      <c r="BY182" s="93">
        <v>0</v>
      </c>
      <c r="BZ182" s="93">
        <v>0</v>
      </c>
      <c r="CA182" s="93">
        <v>0</v>
      </c>
      <c r="CB182" s="93">
        <v>0</v>
      </c>
      <c r="CC182" s="93">
        <v>0</v>
      </c>
      <c r="CD182" s="93">
        <v>0</v>
      </c>
      <c r="CE182" s="93">
        <v>0</v>
      </c>
      <c r="CF182" s="93">
        <v>0</v>
      </c>
      <c r="CG182" s="93">
        <v>0</v>
      </c>
      <c r="CH182" s="93">
        <v>0</v>
      </c>
      <c r="CJ182" s="94">
        <v>0</v>
      </c>
    </row>
    <row r="183" spans="1:88" x14ac:dyDescent="0.25">
      <c r="A183">
        <v>175</v>
      </c>
      <c r="B183" s="96"/>
      <c r="C183" s="97" t="s">
        <v>5338</v>
      </c>
      <c r="D183" s="97" t="s">
        <v>14</v>
      </c>
      <c r="E183" s="97" t="s">
        <v>14</v>
      </c>
      <c r="F183" s="97" t="s">
        <v>5654</v>
      </c>
      <c r="G183" s="96" t="s">
        <v>5560</v>
      </c>
      <c r="H183" s="96" t="s">
        <v>5651</v>
      </c>
      <c r="I183" s="96" t="s">
        <v>5340</v>
      </c>
      <c r="J183" s="96" t="s">
        <v>5340</v>
      </c>
      <c r="K183" s="96" t="s">
        <v>5341</v>
      </c>
      <c r="L183" s="96" t="s">
        <v>5341</v>
      </c>
      <c r="M183" s="96" t="s">
        <v>5342</v>
      </c>
      <c r="N183" s="92">
        <v>0</v>
      </c>
      <c r="O183" s="93">
        <v>0</v>
      </c>
      <c r="P183" s="93">
        <v>0</v>
      </c>
      <c r="Q183" s="93">
        <v>0</v>
      </c>
      <c r="R183" s="93">
        <v>0</v>
      </c>
      <c r="S183" s="93">
        <v>0</v>
      </c>
      <c r="T183" s="93">
        <v>0</v>
      </c>
      <c r="U183" s="93">
        <v>0</v>
      </c>
      <c r="V183" s="93">
        <v>0</v>
      </c>
      <c r="W183" s="93">
        <v>0</v>
      </c>
      <c r="X183" s="93">
        <v>0</v>
      </c>
      <c r="Y183" s="93">
        <v>0</v>
      </c>
      <c r="Z183" s="93">
        <v>0</v>
      </c>
      <c r="AA183" s="93">
        <v>0</v>
      </c>
      <c r="AB183" s="93">
        <v>0</v>
      </c>
      <c r="AC183" s="93">
        <v>0</v>
      </c>
      <c r="AD183" s="93">
        <v>0</v>
      </c>
      <c r="AE183" s="93">
        <v>0</v>
      </c>
      <c r="AF183" s="93">
        <v>0</v>
      </c>
      <c r="AG183" s="93">
        <v>0</v>
      </c>
      <c r="AH183" s="93">
        <v>0</v>
      </c>
      <c r="AI183" s="93">
        <v>0</v>
      </c>
      <c r="AJ183" s="93">
        <v>0</v>
      </c>
      <c r="AK183" s="93">
        <v>0</v>
      </c>
      <c r="AL183" s="93">
        <v>0</v>
      </c>
      <c r="AM183" s="93">
        <v>0</v>
      </c>
      <c r="AN183" s="93">
        <v>0</v>
      </c>
      <c r="AO183" s="93">
        <v>0</v>
      </c>
      <c r="AP183" s="93">
        <v>0</v>
      </c>
      <c r="AQ183" s="93">
        <v>0</v>
      </c>
      <c r="AR183" s="93">
        <v>0</v>
      </c>
      <c r="AS183" s="93">
        <v>0</v>
      </c>
      <c r="AT183" s="93">
        <v>0</v>
      </c>
      <c r="AU183" s="93">
        <v>0</v>
      </c>
      <c r="AV183" s="93">
        <v>0</v>
      </c>
      <c r="AW183" s="93">
        <v>0</v>
      </c>
      <c r="AX183" s="93">
        <v>0</v>
      </c>
      <c r="AY183" s="93">
        <v>0</v>
      </c>
      <c r="AZ183" s="93">
        <v>0</v>
      </c>
      <c r="BA183" s="93">
        <v>0</v>
      </c>
      <c r="BB183" s="93">
        <v>0</v>
      </c>
      <c r="BC183" s="93">
        <v>0</v>
      </c>
      <c r="BD183" s="93">
        <v>0</v>
      </c>
      <c r="BE183" s="93">
        <v>0</v>
      </c>
      <c r="BF183" s="93">
        <v>0</v>
      </c>
      <c r="BG183" s="93">
        <v>0</v>
      </c>
      <c r="BH183" s="93">
        <v>0</v>
      </c>
      <c r="BI183" s="93">
        <v>0</v>
      </c>
      <c r="BJ183" s="93">
        <v>0</v>
      </c>
      <c r="BK183" s="93">
        <v>0</v>
      </c>
      <c r="BL183" s="93">
        <v>0</v>
      </c>
      <c r="BM183" s="93">
        <v>0</v>
      </c>
      <c r="BN183" s="93">
        <v>0</v>
      </c>
      <c r="BO183" s="93">
        <v>0</v>
      </c>
      <c r="BP183" s="93">
        <v>0</v>
      </c>
      <c r="BQ183" s="93">
        <v>0</v>
      </c>
      <c r="BR183" s="93">
        <v>0</v>
      </c>
      <c r="BS183" s="93">
        <v>0</v>
      </c>
      <c r="BT183" s="93">
        <v>0</v>
      </c>
      <c r="BU183" s="93">
        <v>0</v>
      </c>
      <c r="BV183" s="93">
        <v>0</v>
      </c>
      <c r="BW183" s="93">
        <v>0</v>
      </c>
      <c r="BX183" s="93">
        <v>0</v>
      </c>
      <c r="BY183" s="93">
        <v>0</v>
      </c>
      <c r="BZ183" s="93">
        <v>0</v>
      </c>
      <c r="CA183" s="93">
        <v>0</v>
      </c>
      <c r="CB183" s="93">
        <v>0</v>
      </c>
      <c r="CC183" s="93">
        <v>0</v>
      </c>
      <c r="CD183" s="93">
        <v>0</v>
      </c>
      <c r="CE183" s="93">
        <v>0</v>
      </c>
      <c r="CF183" s="93">
        <v>0</v>
      </c>
      <c r="CG183" s="93">
        <v>0</v>
      </c>
      <c r="CH183" s="93">
        <v>0</v>
      </c>
      <c r="CJ183" s="94">
        <v>0</v>
      </c>
    </row>
    <row r="184" spans="1:88" x14ac:dyDescent="0.25">
      <c r="A184">
        <v>176</v>
      </c>
      <c r="B184" s="96"/>
      <c r="C184" s="97" t="s">
        <v>5338</v>
      </c>
      <c r="D184" s="97" t="s">
        <v>15</v>
      </c>
      <c r="E184" s="97" t="s">
        <v>15</v>
      </c>
      <c r="F184" s="97" t="s">
        <v>5655</v>
      </c>
      <c r="G184" s="96" t="s">
        <v>5560</v>
      </c>
      <c r="H184" s="96" t="s">
        <v>5651</v>
      </c>
      <c r="I184" s="96" t="s">
        <v>5340</v>
      </c>
      <c r="J184" s="96" t="s">
        <v>5340</v>
      </c>
      <c r="K184" s="96" t="s">
        <v>5341</v>
      </c>
      <c r="L184" s="96" t="s">
        <v>5341</v>
      </c>
      <c r="M184" s="96" t="s">
        <v>5342</v>
      </c>
      <c r="N184" s="92">
        <v>0</v>
      </c>
      <c r="O184" s="93">
        <v>0</v>
      </c>
      <c r="P184" s="93">
        <v>0</v>
      </c>
      <c r="Q184" s="93">
        <v>0</v>
      </c>
      <c r="R184" s="93">
        <v>0</v>
      </c>
      <c r="S184" s="93">
        <v>0</v>
      </c>
      <c r="T184" s="93">
        <v>0</v>
      </c>
      <c r="U184" s="93">
        <v>0</v>
      </c>
      <c r="V184" s="93">
        <v>0</v>
      </c>
      <c r="W184" s="93">
        <v>0</v>
      </c>
      <c r="X184" s="93">
        <v>0</v>
      </c>
      <c r="Y184" s="93">
        <v>0</v>
      </c>
      <c r="Z184" s="93">
        <v>0</v>
      </c>
      <c r="AA184" s="93">
        <v>0</v>
      </c>
      <c r="AB184" s="93">
        <v>0</v>
      </c>
      <c r="AC184" s="93">
        <v>0</v>
      </c>
      <c r="AD184" s="93">
        <v>0</v>
      </c>
      <c r="AE184" s="93">
        <v>0</v>
      </c>
      <c r="AF184" s="93">
        <v>0</v>
      </c>
      <c r="AG184" s="93">
        <v>0</v>
      </c>
      <c r="AH184" s="93">
        <v>0</v>
      </c>
      <c r="AI184" s="93">
        <v>0</v>
      </c>
      <c r="AJ184" s="93">
        <v>0</v>
      </c>
      <c r="AK184" s="93">
        <v>0</v>
      </c>
      <c r="AL184" s="93">
        <v>0</v>
      </c>
      <c r="AM184" s="93">
        <v>0</v>
      </c>
      <c r="AN184" s="93">
        <v>0</v>
      </c>
      <c r="AO184" s="93">
        <v>0</v>
      </c>
      <c r="AP184" s="93">
        <v>0</v>
      </c>
      <c r="AQ184" s="93">
        <v>0</v>
      </c>
      <c r="AR184" s="93">
        <v>0</v>
      </c>
      <c r="AS184" s="93">
        <v>0</v>
      </c>
      <c r="AT184" s="93">
        <v>0</v>
      </c>
      <c r="AU184" s="93">
        <v>0</v>
      </c>
      <c r="AV184" s="93">
        <v>0</v>
      </c>
      <c r="AW184" s="93">
        <v>0</v>
      </c>
      <c r="AX184" s="93">
        <v>0</v>
      </c>
      <c r="AY184" s="93">
        <v>0</v>
      </c>
      <c r="AZ184" s="93">
        <v>0</v>
      </c>
      <c r="BA184" s="93">
        <v>0</v>
      </c>
      <c r="BB184" s="93">
        <v>0</v>
      </c>
      <c r="BC184" s="93">
        <v>0</v>
      </c>
      <c r="BD184" s="93">
        <v>0</v>
      </c>
      <c r="BE184" s="93">
        <v>0</v>
      </c>
      <c r="BF184" s="93">
        <v>0</v>
      </c>
      <c r="BG184" s="93">
        <v>0</v>
      </c>
      <c r="BH184" s="93">
        <v>0</v>
      </c>
      <c r="BI184" s="93">
        <v>0</v>
      </c>
      <c r="BJ184" s="93">
        <v>0</v>
      </c>
      <c r="BK184" s="93">
        <v>0</v>
      </c>
      <c r="BL184" s="93">
        <v>0</v>
      </c>
      <c r="BM184" s="93">
        <v>0</v>
      </c>
      <c r="BN184" s="93">
        <v>0</v>
      </c>
      <c r="BO184" s="93">
        <v>0</v>
      </c>
      <c r="BP184" s="93">
        <v>0</v>
      </c>
      <c r="BQ184" s="93">
        <v>0</v>
      </c>
      <c r="BR184" s="93">
        <v>0</v>
      </c>
      <c r="BS184" s="93">
        <v>0</v>
      </c>
      <c r="BT184" s="93">
        <v>0</v>
      </c>
      <c r="BU184" s="93">
        <v>0</v>
      </c>
      <c r="BV184" s="93">
        <v>0</v>
      </c>
      <c r="BW184" s="93">
        <v>0</v>
      </c>
      <c r="BX184" s="93">
        <v>0</v>
      </c>
      <c r="BY184" s="93">
        <v>0</v>
      </c>
      <c r="BZ184" s="93">
        <v>0</v>
      </c>
      <c r="CA184" s="93">
        <v>0</v>
      </c>
      <c r="CB184" s="93">
        <v>0</v>
      </c>
      <c r="CC184" s="93">
        <v>0</v>
      </c>
      <c r="CD184" s="93">
        <v>0</v>
      </c>
      <c r="CE184" s="93">
        <v>0</v>
      </c>
      <c r="CF184" s="93">
        <v>0</v>
      </c>
      <c r="CG184" s="93">
        <v>0</v>
      </c>
      <c r="CH184" s="93">
        <v>0</v>
      </c>
      <c r="CJ184" s="94">
        <v>0</v>
      </c>
    </row>
    <row r="185" spans="1:88" x14ac:dyDescent="0.25">
      <c r="A185">
        <v>177</v>
      </c>
      <c r="B185" s="96"/>
      <c r="C185" s="97" t="s">
        <v>5338</v>
      </c>
      <c r="D185" s="97" t="s">
        <v>12</v>
      </c>
      <c r="E185" s="97" t="s">
        <v>12</v>
      </c>
      <c r="F185" s="97" t="s">
        <v>5656</v>
      </c>
      <c r="G185" s="96" t="s">
        <v>5560</v>
      </c>
      <c r="H185" s="96" t="s">
        <v>5657</v>
      </c>
      <c r="I185" s="96" t="s">
        <v>5340</v>
      </c>
      <c r="J185" s="96" t="s">
        <v>5340</v>
      </c>
      <c r="K185" s="96" t="s">
        <v>5341</v>
      </c>
      <c r="L185" s="96" t="s">
        <v>5341</v>
      </c>
      <c r="M185" s="96" t="s">
        <v>5342</v>
      </c>
      <c r="N185" s="92">
        <v>0</v>
      </c>
      <c r="O185" s="93">
        <v>0</v>
      </c>
      <c r="P185" s="93">
        <v>0</v>
      </c>
      <c r="Q185" s="93">
        <v>0</v>
      </c>
      <c r="R185" s="93">
        <v>0</v>
      </c>
      <c r="S185" s="93">
        <v>0</v>
      </c>
      <c r="T185" s="93">
        <v>0</v>
      </c>
      <c r="U185" s="93">
        <v>0</v>
      </c>
      <c r="V185" s="93">
        <v>0</v>
      </c>
      <c r="W185" s="93">
        <v>0</v>
      </c>
      <c r="X185" s="93">
        <v>0</v>
      </c>
      <c r="Y185" s="93">
        <v>0</v>
      </c>
      <c r="Z185" s="93">
        <v>0</v>
      </c>
      <c r="AA185" s="93">
        <v>0</v>
      </c>
      <c r="AB185" s="93">
        <v>0</v>
      </c>
      <c r="AC185" s="93">
        <v>0</v>
      </c>
      <c r="AD185" s="93">
        <v>0</v>
      </c>
      <c r="AE185" s="93">
        <v>0</v>
      </c>
      <c r="AF185" s="93">
        <v>0</v>
      </c>
      <c r="AG185" s="93">
        <v>0</v>
      </c>
      <c r="AH185" s="93">
        <v>0</v>
      </c>
      <c r="AI185" s="93">
        <v>0</v>
      </c>
      <c r="AJ185" s="93">
        <v>0</v>
      </c>
      <c r="AK185" s="93">
        <v>0</v>
      </c>
      <c r="AL185" s="93">
        <v>0</v>
      </c>
      <c r="AM185" s="93">
        <v>0</v>
      </c>
      <c r="AN185" s="93">
        <v>0</v>
      </c>
      <c r="AO185" s="93">
        <v>0</v>
      </c>
      <c r="AP185" s="93">
        <v>0</v>
      </c>
      <c r="AQ185" s="93">
        <v>0</v>
      </c>
      <c r="AR185" s="93">
        <v>0</v>
      </c>
      <c r="AS185" s="93">
        <v>0</v>
      </c>
      <c r="AT185" s="93">
        <v>0</v>
      </c>
      <c r="AU185" s="93">
        <v>0</v>
      </c>
      <c r="AV185" s="93">
        <v>0</v>
      </c>
      <c r="AW185" s="93">
        <v>0</v>
      </c>
      <c r="AX185" s="93">
        <v>0</v>
      </c>
      <c r="AY185" s="93">
        <v>0</v>
      </c>
      <c r="AZ185" s="93">
        <v>0</v>
      </c>
      <c r="BA185" s="93">
        <v>0</v>
      </c>
      <c r="BB185" s="93">
        <v>0</v>
      </c>
      <c r="BC185" s="93">
        <v>0</v>
      </c>
      <c r="BD185" s="93">
        <v>0</v>
      </c>
      <c r="BE185" s="93">
        <v>0</v>
      </c>
      <c r="BF185" s="93">
        <v>0</v>
      </c>
      <c r="BG185" s="93">
        <v>0</v>
      </c>
      <c r="BH185" s="93">
        <v>0</v>
      </c>
      <c r="BI185" s="93">
        <v>0</v>
      </c>
      <c r="BJ185" s="93">
        <v>0</v>
      </c>
      <c r="BK185" s="93">
        <v>0</v>
      </c>
      <c r="BL185" s="93">
        <v>0</v>
      </c>
      <c r="BM185" s="93">
        <v>0</v>
      </c>
      <c r="BN185" s="93">
        <v>0</v>
      </c>
      <c r="BO185" s="93">
        <v>0</v>
      </c>
      <c r="BP185" s="93">
        <v>0</v>
      </c>
      <c r="BQ185" s="93">
        <v>0</v>
      </c>
      <c r="BR185" s="93">
        <v>0</v>
      </c>
      <c r="BS185" s="93">
        <v>0</v>
      </c>
      <c r="BT185" s="93">
        <v>0</v>
      </c>
      <c r="BU185" s="93">
        <v>0</v>
      </c>
      <c r="BV185" s="93">
        <v>0</v>
      </c>
      <c r="BW185" s="93">
        <v>0</v>
      </c>
      <c r="BX185" s="93">
        <v>0</v>
      </c>
      <c r="BY185" s="93">
        <v>0</v>
      </c>
      <c r="BZ185" s="93">
        <v>0</v>
      </c>
      <c r="CA185" s="93">
        <v>0</v>
      </c>
      <c r="CB185" s="93">
        <v>0</v>
      </c>
      <c r="CC185" s="93">
        <v>0</v>
      </c>
      <c r="CD185" s="93">
        <v>0</v>
      </c>
      <c r="CE185" s="93">
        <v>0</v>
      </c>
      <c r="CF185" s="93">
        <v>0</v>
      </c>
      <c r="CG185" s="93">
        <v>0</v>
      </c>
      <c r="CH185" s="93">
        <v>0</v>
      </c>
      <c r="CJ185" s="94">
        <v>0</v>
      </c>
    </row>
    <row r="186" spans="1:88" x14ac:dyDescent="0.25">
      <c r="A186">
        <v>178</v>
      </c>
      <c r="B186" s="96"/>
      <c r="C186" s="97" t="s">
        <v>5338</v>
      </c>
      <c r="D186" s="97" t="s">
        <v>13</v>
      </c>
      <c r="E186" s="97" t="s">
        <v>13</v>
      </c>
      <c r="F186" s="97" t="s">
        <v>5658</v>
      </c>
      <c r="G186" s="96" t="s">
        <v>5560</v>
      </c>
      <c r="H186" s="96" t="s">
        <v>5657</v>
      </c>
      <c r="I186" s="96" t="s">
        <v>5340</v>
      </c>
      <c r="J186" s="96" t="s">
        <v>5340</v>
      </c>
      <c r="K186" s="96" t="s">
        <v>5341</v>
      </c>
      <c r="L186" s="96" t="s">
        <v>5341</v>
      </c>
      <c r="M186" s="96" t="s">
        <v>5342</v>
      </c>
      <c r="N186" s="92">
        <v>0</v>
      </c>
      <c r="O186" s="93">
        <v>0</v>
      </c>
      <c r="P186" s="93">
        <v>0</v>
      </c>
      <c r="Q186" s="93">
        <v>0</v>
      </c>
      <c r="R186" s="93">
        <v>0</v>
      </c>
      <c r="S186" s="93">
        <v>0</v>
      </c>
      <c r="T186" s="93">
        <v>0</v>
      </c>
      <c r="U186" s="93">
        <v>0</v>
      </c>
      <c r="V186" s="93">
        <v>0</v>
      </c>
      <c r="W186" s="93">
        <v>0</v>
      </c>
      <c r="X186" s="93">
        <v>0</v>
      </c>
      <c r="Y186" s="93">
        <v>0</v>
      </c>
      <c r="Z186" s="93">
        <v>0</v>
      </c>
      <c r="AA186" s="93">
        <v>0</v>
      </c>
      <c r="AB186" s="93">
        <v>0</v>
      </c>
      <c r="AC186" s="93">
        <v>0</v>
      </c>
      <c r="AD186" s="93">
        <v>0</v>
      </c>
      <c r="AE186" s="93">
        <v>0</v>
      </c>
      <c r="AF186" s="93">
        <v>0</v>
      </c>
      <c r="AG186" s="93">
        <v>0</v>
      </c>
      <c r="AH186" s="93">
        <v>0</v>
      </c>
      <c r="AI186" s="93">
        <v>0</v>
      </c>
      <c r="AJ186" s="93">
        <v>0</v>
      </c>
      <c r="AK186" s="93">
        <v>0</v>
      </c>
      <c r="AL186" s="93">
        <v>0</v>
      </c>
      <c r="AM186" s="93">
        <v>0</v>
      </c>
      <c r="AN186" s="93">
        <v>0</v>
      </c>
      <c r="AO186" s="93">
        <v>0</v>
      </c>
      <c r="AP186" s="93">
        <v>0</v>
      </c>
      <c r="AQ186" s="93">
        <v>0</v>
      </c>
      <c r="AR186" s="93">
        <v>0</v>
      </c>
      <c r="AS186" s="93">
        <v>0</v>
      </c>
      <c r="AT186" s="93">
        <v>0</v>
      </c>
      <c r="AU186" s="93">
        <v>0</v>
      </c>
      <c r="AV186" s="93">
        <v>0</v>
      </c>
      <c r="AW186" s="93">
        <v>0</v>
      </c>
      <c r="AX186" s="93">
        <v>0</v>
      </c>
      <c r="AY186" s="93">
        <v>0</v>
      </c>
      <c r="AZ186" s="93">
        <v>0</v>
      </c>
      <c r="BA186" s="93">
        <v>0</v>
      </c>
      <c r="BB186" s="93">
        <v>0</v>
      </c>
      <c r="BC186" s="93">
        <v>0</v>
      </c>
      <c r="BD186" s="93">
        <v>0</v>
      </c>
      <c r="BE186" s="93">
        <v>0</v>
      </c>
      <c r="BF186" s="93">
        <v>0</v>
      </c>
      <c r="BG186" s="93">
        <v>0</v>
      </c>
      <c r="BH186" s="93">
        <v>0</v>
      </c>
      <c r="BI186" s="93">
        <v>0</v>
      </c>
      <c r="BJ186" s="93">
        <v>0</v>
      </c>
      <c r="BK186" s="93">
        <v>0</v>
      </c>
      <c r="BL186" s="93">
        <v>0</v>
      </c>
      <c r="BM186" s="93">
        <v>0</v>
      </c>
      <c r="BN186" s="93">
        <v>0</v>
      </c>
      <c r="BO186" s="93">
        <v>0</v>
      </c>
      <c r="BP186" s="93">
        <v>0</v>
      </c>
      <c r="BQ186" s="93">
        <v>0</v>
      </c>
      <c r="BR186" s="93">
        <v>0</v>
      </c>
      <c r="BS186" s="93">
        <v>0</v>
      </c>
      <c r="BT186" s="93">
        <v>0</v>
      </c>
      <c r="BU186" s="93">
        <v>0</v>
      </c>
      <c r="BV186" s="93">
        <v>0</v>
      </c>
      <c r="BW186" s="93">
        <v>0</v>
      </c>
      <c r="BX186" s="93">
        <v>0</v>
      </c>
      <c r="BY186" s="93">
        <v>0</v>
      </c>
      <c r="BZ186" s="93">
        <v>0</v>
      </c>
      <c r="CA186" s="93">
        <v>0</v>
      </c>
      <c r="CB186" s="93">
        <v>0</v>
      </c>
      <c r="CC186" s="93">
        <v>0</v>
      </c>
      <c r="CD186" s="93">
        <v>0</v>
      </c>
      <c r="CE186" s="93">
        <v>0</v>
      </c>
      <c r="CF186" s="93">
        <v>0</v>
      </c>
      <c r="CG186" s="93">
        <v>0</v>
      </c>
      <c r="CH186" s="93">
        <v>0</v>
      </c>
      <c r="CJ186" s="94">
        <v>0</v>
      </c>
    </row>
    <row r="187" spans="1:88" x14ac:dyDescent="0.25">
      <c r="A187">
        <v>179</v>
      </c>
      <c r="B187" s="96"/>
      <c r="C187" s="97" t="s">
        <v>5338</v>
      </c>
      <c r="D187" s="97" t="s">
        <v>16</v>
      </c>
      <c r="E187" s="97" t="s">
        <v>16</v>
      </c>
      <c r="F187" s="97" t="s">
        <v>5659</v>
      </c>
      <c r="G187" s="96" t="s">
        <v>5560</v>
      </c>
      <c r="H187" s="96" t="s">
        <v>5657</v>
      </c>
      <c r="I187" s="96" t="s">
        <v>5340</v>
      </c>
      <c r="J187" s="96" t="s">
        <v>5340</v>
      </c>
      <c r="K187" s="96" t="s">
        <v>5341</v>
      </c>
      <c r="L187" s="96" t="s">
        <v>5341</v>
      </c>
      <c r="M187" s="96" t="s">
        <v>5342</v>
      </c>
      <c r="N187" s="92">
        <v>0</v>
      </c>
      <c r="O187" s="93">
        <v>0</v>
      </c>
      <c r="P187" s="93">
        <v>0</v>
      </c>
      <c r="Q187" s="93">
        <v>0</v>
      </c>
      <c r="R187" s="93">
        <v>0</v>
      </c>
      <c r="S187" s="93">
        <v>0</v>
      </c>
      <c r="T187" s="93">
        <v>0</v>
      </c>
      <c r="U187" s="93">
        <v>0</v>
      </c>
      <c r="V187" s="93">
        <v>0</v>
      </c>
      <c r="W187" s="93">
        <v>0</v>
      </c>
      <c r="X187" s="93">
        <v>0</v>
      </c>
      <c r="Y187" s="93">
        <v>0</v>
      </c>
      <c r="Z187" s="93">
        <v>0</v>
      </c>
      <c r="AA187" s="93">
        <v>0</v>
      </c>
      <c r="AB187" s="93">
        <v>0</v>
      </c>
      <c r="AC187" s="93">
        <v>0</v>
      </c>
      <c r="AD187" s="93">
        <v>0</v>
      </c>
      <c r="AE187" s="93">
        <v>0</v>
      </c>
      <c r="AF187" s="93">
        <v>0</v>
      </c>
      <c r="AG187" s="93">
        <v>0</v>
      </c>
      <c r="AH187" s="93">
        <v>0</v>
      </c>
      <c r="AI187" s="93">
        <v>0</v>
      </c>
      <c r="AJ187" s="93">
        <v>0</v>
      </c>
      <c r="AK187" s="93">
        <v>0</v>
      </c>
      <c r="AL187" s="93">
        <v>0</v>
      </c>
      <c r="AM187" s="93">
        <v>0</v>
      </c>
      <c r="AN187" s="93">
        <v>0</v>
      </c>
      <c r="AO187" s="93">
        <v>0</v>
      </c>
      <c r="AP187" s="93">
        <v>0</v>
      </c>
      <c r="AQ187" s="93">
        <v>0</v>
      </c>
      <c r="AR187" s="93">
        <v>0</v>
      </c>
      <c r="AS187" s="93">
        <v>0</v>
      </c>
      <c r="AT187" s="93">
        <v>0</v>
      </c>
      <c r="AU187" s="93">
        <v>0</v>
      </c>
      <c r="AV187" s="93">
        <v>0</v>
      </c>
      <c r="AW187" s="93">
        <v>0</v>
      </c>
      <c r="AX187" s="93">
        <v>0</v>
      </c>
      <c r="AY187" s="93">
        <v>0</v>
      </c>
      <c r="AZ187" s="93">
        <v>0</v>
      </c>
      <c r="BA187" s="93">
        <v>0</v>
      </c>
      <c r="BB187" s="93">
        <v>0</v>
      </c>
      <c r="BC187" s="93">
        <v>0</v>
      </c>
      <c r="BD187" s="93">
        <v>0</v>
      </c>
      <c r="BE187" s="93">
        <v>0</v>
      </c>
      <c r="BF187" s="93">
        <v>0</v>
      </c>
      <c r="BG187" s="93">
        <v>0</v>
      </c>
      <c r="BH187" s="93">
        <v>0</v>
      </c>
      <c r="BI187" s="93">
        <v>0</v>
      </c>
      <c r="BJ187" s="93">
        <v>0</v>
      </c>
      <c r="BK187" s="93">
        <v>0</v>
      </c>
      <c r="BL187" s="93">
        <v>0</v>
      </c>
      <c r="BM187" s="93">
        <v>0</v>
      </c>
      <c r="BN187" s="93">
        <v>0</v>
      </c>
      <c r="BO187" s="93">
        <v>0</v>
      </c>
      <c r="BP187" s="93">
        <v>0</v>
      </c>
      <c r="BQ187" s="93">
        <v>0</v>
      </c>
      <c r="BR187" s="93">
        <v>0</v>
      </c>
      <c r="BS187" s="93">
        <v>0</v>
      </c>
      <c r="BT187" s="93">
        <v>0</v>
      </c>
      <c r="BU187" s="93">
        <v>0</v>
      </c>
      <c r="BV187" s="93">
        <v>0</v>
      </c>
      <c r="BW187" s="93">
        <v>0</v>
      </c>
      <c r="BX187" s="93">
        <v>0</v>
      </c>
      <c r="BY187" s="93">
        <v>0</v>
      </c>
      <c r="BZ187" s="93">
        <v>0</v>
      </c>
      <c r="CA187" s="93">
        <v>0</v>
      </c>
      <c r="CB187" s="93">
        <v>0</v>
      </c>
      <c r="CC187" s="93">
        <v>0</v>
      </c>
      <c r="CD187" s="93">
        <v>0</v>
      </c>
      <c r="CE187" s="93">
        <v>0</v>
      </c>
      <c r="CF187" s="93">
        <v>0</v>
      </c>
      <c r="CG187" s="93">
        <v>0</v>
      </c>
      <c r="CH187" s="93">
        <v>0</v>
      </c>
      <c r="CJ187" s="94">
        <v>0</v>
      </c>
    </row>
    <row r="188" spans="1:88" x14ac:dyDescent="0.25">
      <c r="A188">
        <v>180</v>
      </c>
      <c r="B188" s="96"/>
      <c r="C188" s="97" t="s">
        <v>5338</v>
      </c>
      <c r="D188" s="97" t="s">
        <v>14</v>
      </c>
      <c r="E188" s="97" t="s">
        <v>14</v>
      </c>
      <c r="F188" s="97" t="s">
        <v>5660</v>
      </c>
      <c r="G188" s="96" t="s">
        <v>5560</v>
      </c>
      <c r="H188" s="96" t="s">
        <v>5657</v>
      </c>
      <c r="I188" s="96" t="s">
        <v>5340</v>
      </c>
      <c r="J188" s="96" t="s">
        <v>5340</v>
      </c>
      <c r="K188" s="96" t="s">
        <v>5341</v>
      </c>
      <c r="L188" s="96" t="s">
        <v>5341</v>
      </c>
      <c r="M188" s="96" t="s">
        <v>5342</v>
      </c>
      <c r="N188" s="92">
        <v>0</v>
      </c>
      <c r="O188" s="93">
        <v>0</v>
      </c>
      <c r="P188" s="93">
        <v>0</v>
      </c>
      <c r="Q188" s="93">
        <v>0</v>
      </c>
      <c r="R188" s="93">
        <v>0</v>
      </c>
      <c r="S188" s="93">
        <v>0</v>
      </c>
      <c r="T188" s="93">
        <v>0</v>
      </c>
      <c r="U188" s="93">
        <v>0</v>
      </c>
      <c r="V188" s="93">
        <v>0</v>
      </c>
      <c r="W188" s="93">
        <v>0</v>
      </c>
      <c r="X188" s="93">
        <v>0</v>
      </c>
      <c r="Y188" s="93">
        <v>0</v>
      </c>
      <c r="Z188" s="93">
        <v>0</v>
      </c>
      <c r="AA188" s="93">
        <v>0</v>
      </c>
      <c r="AB188" s="93">
        <v>0</v>
      </c>
      <c r="AC188" s="93">
        <v>0</v>
      </c>
      <c r="AD188" s="93">
        <v>0</v>
      </c>
      <c r="AE188" s="93">
        <v>0</v>
      </c>
      <c r="AF188" s="93">
        <v>0</v>
      </c>
      <c r="AG188" s="93">
        <v>0</v>
      </c>
      <c r="AH188" s="93">
        <v>0</v>
      </c>
      <c r="AI188" s="93">
        <v>0</v>
      </c>
      <c r="AJ188" s="93">
        <v>0</v>
      </c>
      <c r="AK188" s="93">
        <v>0</v>
      </c>
      <c r="AL188" s="93">
        <v>0</v>
      </c>
      <c r="AM188" s="93">
        <v>0</v>
      </c>
      <c r="AN188" s="93">
        <v>0</v>
      </c>
      <c r="AO188" s="93">
        <v>0</v>
      </c>
      <c r="AP188" s="93">
        <v>0</v>
      </c>
      <c r="AQ188" s="93">
        <v>0</v>
      </c>
      <c r="AR188" s="93">
        <v>0</v>
      </c>
      <c r="AS188" s="93">
        <v>0</v>
      </c>
      <c r="AT188" s="93">
        <v>0</v>
      </c>
      <c r="AU188" s="93">
        <v>0</v>
      </c>
      <c r="AV188" s="93">
        <v>0</v>
      </c>
      <c r="AW188" s="93">
        <v>0</v>
      </c>
      <c r="AX188" s="93">
        <v>0</v>
      </c>
      <c r="AY188" s="93">
        <v>0</v>
      </c>
      <c r="AZ188" s="93">
        <v>0</v>
      </c>
      <c r="BA188" s="93">
        <v>0</v>
      </c>
      <c r="BB188" s="93">
        <v>0</v>
      </c>
      <c r="BC188" s="93">
        <v>0</v>
      </c>
      <c r="BD188" s="93">
        <v>0</v>
      </c>
      <c r="BE188" s="93">
        <v>0</v>
      </c>
      <c r="BF188" s="93">
        <v>0</v>
      </c>
      <c r="BG188" s="93">
        <v>0</v>
      </c>
      <c r="BH188" s="93">
        <v>0</v>
      </c>
      <c r="BI188" s="93">
        <v>0</v>
      </c>
      <c r="BJ188" s="93">
        <v>0</v>
      </c>
      <c r="BK188" s="93">
        <v>0</v>
      </c>
      <c r="BL188" s="93">
        <v>0</v>
      </c>
      <c r="BM188" s="93">
        <v>0</v>
      </c>
      <c r="BN188" s="93">
        <v>0</v>
      </c>
      <c r="BO188" s="93">
        <v>0</v>
      </c>
      <c r="BP188" s="93">
        <v>0</v>
      </c>
      <c r="BQ188" s="93">
        <v>0</v>
      </c>
      <c r="BR188" s="93">
        <v>0</v>
      </c>
      <c r="BS188" s="93">
        <v>0</v>
      </c>
      <c r="BT188" s="93">
        <v>0</v>
      </c>
      <c r="BU188" s="93">
        <v>0</v>
      </c>
      <c r="BV188" s="93">
        <v>0</v>
      </c>
      <c r="BW188" s="93">
        <v>0</v>
      </c>
      <c r="BX188" s="93">
        <v>0</v>
      </c>
      <c r="BY188" s="93">
        <v>0</v>
      </c>
      <c r="BZ188" s="93">
        <v>0</v>
      </c>
      <c r="CA188" s="93">
        <v>0</v>
      </c>
      <c r="CB188" s="93">
        <v>0</v>
      </c>
      <c r="CC188" s="93">
        <v>0</v>
      </c>
      <c r="CD188" s="93">
        <v>0</v>
      </c>
      <c r="CE188" s="93">
        <v>0</v>
      </c>
      <c r="CF188" s="93">
        <v>0</v>
      </c>
      <c r="CG188" s="93">
        <v>0</v>
      </c>
      <c r="CH188" s="93">
        <v>0</v>
      </c>
      <c r="CJ188" s="94">
        <v>0</v>
      </c>
    </row>
    <row r="189" spans="1:88" x14ac:dyDescent="0.25">
      <c r="A189">
        <v>181</v>
      </c>
      <c r="B189" s="96"/>
      <c r="C189" s="97" t="s">
        <v>5338</v>
      </c>
      <c r="D189" s="97" t="s">
        <v>15</v>
      </c>
      <c r="E189" s="97" t="s">
        <v>15</v>
      </c>
      <c r="F189" s="97" t="s">
        <v>5661</v>
      </c>
      <c r="G189" s="96" t="s">
        <v>5560</v>
      </c>
      <c r="H189" s="96" t="s">
        <v>5657</v>
      </c>
      <c r="I189" s="96" t="s">
        <v>5340</v>
      </c>
      <c r="J189" s="96" t="s">
        <v>5340</v>
      </c>
      <c r="K189" s="96" t="s">
        <v>5341</v>
      </c>
      <c r="L189" s="96" t="s">
        <v>5341</v>
      </c>
      <c r="M189" s="96" t="s">
        <v>5342</v>
      </c>
      <c r="N189" s="92">
        <v>0</v>
      </c>
      <c r="O189" s="93">
        <v>0</v>
      </c>
      <c r="P189" s="93">
        <v>0</v>
      </c>
      <c r="Q189" s="93">
        <v>0</v>
      </c>
      <c r="R189" s="93">
        <v>0</v>
      </c>
      <c r="S189" s="93">
        <v>0</v>
      </c>
      <c r="T189" s="93">
        <v>0</v>
      </c>
      <c r="U189" s="93">
        <v>0</v>
      </c>
      <c r="V189" s="93">
        <v>0</v>
      </c>
      <c r="W189" s="93">
        <v>0</v>
      </c>
      <c r="X189" s="93">
        <v>0</v>
      </c>
      <c r="Y189" s="93">
        <v>0</v>
      </c>
      <c r="Z189" s="93">
        <v>0</v>
      </c>
      <c r="AA189" s="93">
        <v>0</v>
      </c>
      <c r="AB189" s="93">
        <v>0</v>
      </c>
      <c r="AC189" s="93">
        <v>0</v>
      </c>
      <c r="AD189" s="93">
        <v>0</v>
      </c>
      <c r="AE189" s="93">
        <v>0</v>
      </c>
      <c r="AF189" s="93">
        <v>0</v>
      </c>
      <c r="AG189" s="93">
        <v>0</v>
      </c>
      <c r="AH189" s="93">
        <v>0</v>
      </c>
      <c r="AI189" s="93">
        <v>0</v>
      </c>
      <c r="AJ189" s="93">
        <v>0</v>
      </c>
      <c r="AK189" s="93">
        <v>0</v>
      </c>
      <c r="AL189" s="93">
        <v>0</v>
      </c>
      <c r="AM189" s="93">
        <v>0</v>
      </c>
      <c r="AN189" s="93">
        <v>0</v>
      </c>
      <c r="AO189" s="93">
        <v>0</v>
      </c>
      <c r="AP189" s="93">
        <v>0</v>
      </c>
      <c r="AQ189" s="93">
        <v>0</v>
      </c>
      <c r="AR189" s="93">
        <v>0</v>
      </c>
      <c r="AS189" s="93">
        <v>0</v>
      </c>
      <c r="AT189" s="93">
        <v>0</v>
      </c>
      <c r="AU189" s="93">
        <v>0</v>
      </c>
      <c r="AV189" s="93">
        <v>0</v>
      </c>
      <c r="AW189" s="93">
        <v>0</v>
      </c>
      <c r="AX189" s="93">
        <v>0</v>
      </c>
      <c r="AY189" s="93">
        <v>0</v>
      </c>
      <c r="AZ189" s="93">
        <v>0</v>
      </c>
      <c r="BA189" s="93">
        <v>0</v>
      </c>
      <c r="BB189" s="93">
        <v>0</v>
      </c>
      <c r="BC189" s="93">
        <v>0</v>
      </c>
      <c r="BD189" s="93">
        <v>0</v>
      </c>
      <c r="BE189" s="93">
        <v>0</v>
      </c>
      <c r="BF189" s="93">
        <v>0</v>
      </c>
      <c r="BG189" s="93">
        <v>0</v>
      </c>
      <c r="BH189" s="93">
        <v>0</v>
      </c>
      <c r="BI189" s="93">
        <v>0</v>
      </c>
      <c r="BJ189" s="93">
        <v>0</v>
      </c>
      <c r="BK189" s="93">
        <v>0</v>
      </c>
      <c r="BL189" s="93">
        <v>0</v>
      </c>
      <c r="BM189" s="93">
        <v>0</v>
      </c>
      <c r="BN189" s="93">
        <v>0</v>
      </c>
      <c r="BO189" s="93">
        <v>0</v>
      </c>
      <c r="BP189" s="93">
        <v>0</v>
      </c>
      <c r="BQ189" s="93">
        <v>0</v>
      </c>
      <c r="BR189" s="93">
        <v>0</v>
      </c>
      <c r="BS189" s="93">
        <v>0</v>
      </c>
      <c r="BT189" s="93">
        <v>0</v>
      </c>
      <c r="BU189" s="93">
        <v>0</v>
      </c>
      <c r="BV189" s="93">
        <v>0</v>
      </c>
      <c r="BW189" s="93">
        <v>0</v>
      </c>
      <c r="BX189" s="93">
        <v>0</v>
      </c>
      <c r="BY189" s="93">
        <v>0</v>
      </c>
      <c r="BZ189" s="93">
        <v>0</v>
      </c>
      <c r="CA189" s="93">
        <v>0</v>
      </c>
      <c r="CB189" s="93">
        <v>0</v>
      </c>
      <c r="CC189" s="93">
        <v>0</v>
      </c>
      <c r="CD189" s="93">
        <v>0</v>
      </c>
      <c r="CE189" s="93">
        <v>0</v>
      </c>
      <c r="CF189" s="93">
        <v>0</v>
      </c>
      <c r="CG189" s="93">
        <v>0</v>
      </c>
      <c r="CH189" s="93">
        <v>0</v>
      </c>
      <c r="CJ189" s="94">
        <v>0</v>
      </c>
    </row>
    <row r="190" spans="1:88" x14ac:dyDescent="0.25">
      <c r="A190">
        <v>182</v>
      </c>
      <c r="B190" s="96"/>
      <c r="C190" s="97" t="s">
        <v>5338</v>
      </c>
      <c r="D190" s="97" t="s">
        <v>12</v>
      </c>
      <c r="E190" s="97" t="s">
        <v>12</v>
      </c>
      <c r="F190" s="97" t="s">
        <v>5662</v>
      </c>
      <c r="G190" s="96" t="s">
        <v>5560</v>
      </c>
      <c r="H190" s="96" t="s">
        <v>5663</v>
      </c>
      <c r="I190" s="96" t="s">
        <v>5340</v>
      </c>
      <c r="J190" s="96" t="s">
        <v>5340</v>
      </c>
      <c r="K190" s="96" t="s">
        <v>5341</v>
      </c>
      <c r="L190" s="96" t="s">
        <v>5341</v>
      </c>
      <c r="M190" s="96" t="s">
        <v>5342</v>
      </c>
      <c r="N190" s="92">
        <v>0</v>
      </c>
      <c r="O190" s="93">
        <v>0</v>
      </c>
      <c r="P190" s="93">
        <v>0</v>
      </c>
      <c r="Q190" s="93">
        <v>0</v>
      </c>
      <c r="R190" s="93">
        <v>0</v>
      </c>
      <c r="S190" s="93">
        <v>0</v>
      </c>
      <c r="T190" s="93">
        <v>0</v>
      </c>
      <c r="U190" s="93">
        <v>0</v>
      </c>
      <c r="V190" s="93">
        <v>0</v>
      </c>
      <c r="W190" s="93">
        <v>0</v>
      </c>
      <c r="X190" s="93">
        <v>0</v>
      </c>
      <c r="Y190" s="93">
        <v>0</v>
      </c>
      <c r="Z190" s="93">
        <v>0</v>
      </c>
      <c r="AA190" s="93">
        <v>0</v>
      </c>
      <c r="AB190" s="93">
        <v>0</v>
      </c>
      <c r="AC190" s="93">
        <v>0</v>
      </c>
      <c r="AD190" s="93">
        <v>0</v>
      </c>
      <c r="AE190" s="93">
        <v>0</v>
      </c>
      <c r="AF190" s="93">
        <v>0</v>
      </c>
      <c r="AG190" s="93">
        <v>0</v>
      </c>
      <c r="AH190" s="93">
        <v>0</v>
      </c>
      <c r="AI190" s="93">
        <v>0</v>
      </c>
      <c r="AJ190" s="93">
        <v>0</v>
      </c>
      <c r="AK190" s="93">
        <v>0</v>
      </c>
      <c r="AL190" s="93">
        <v>0</v>
      </c>
      <c r="AM190" s="93">
        <v>0</v>
      </c>
      <c r="AN190" s="93">
        <v>0</v>
      </c>
      <c r="AO190" s="93">
        <v>0</v>
      </c>
      <c r="AP190" s="93">
        <v>0</v>
      </c>
      <c r="AQ190" s="93">
        <v>0</v>
      </c>
      <c r="AR190" s="93">
        <v>0</v>
      </c>
      <c r="AS190" s="93">
        <v>0</v>
      </c>
      <c r="AT190" s="93">
        <v>0</v>
      </c>
      <c r="AU190" s="93">
        <v>0</v>
      </c>
      <c r="AV190" s="93">
        <v>0</v>
      </c>
      <c r="AW190" s="93">
        <v>0</v>
      </c>
      <c r="AX190" s="93">
        <v>0</v>
      </c>
      <c r="AY190" s="93">
        <v>0</v>
      </c>
      <c r="AZ190" s="93">
        <v>0</v>
      </c>
      <c r="BA190" s="93">
        <v>0</v>
      </c>
      <c r="BB190" s="93">
        <v>0</v>
      </c>
      <c r="BC190" s="93">
        <v>0</v>
      </c>
      <c r="BD190" s="93">
        <v>0</v>
      </c>
      <c r="BE190" s="93">
        <v>0</v>
      </c>
      <c r="BF190" s="93">
        <v>0</v>
      </c>
      <c r="BG190" s="93">
        <v>0</v>
      </c>
      <c r="BH190" s="93">
        <v>0</v>
      </c>
      <c r="BI190" s="93">
        <v>0</v>
      </c>
      <c r="BJ190" s="93">
        <v>0</v>
      </c>
      <c r="BK190" s="93">
        <v>0</v>
      </c>
      <c r="BL190" s="93">
        <v>0</v>
      </c>
      <c r="BM190" s="93">
        <v>0</v>
      </c>
      <c r="BN190" s="93">
        <v>0</v>
      </c>
      <c r="BO190" s="93">
        <v>0</v>
      </c>
      <c r="BP190" s="93">
        <v>0</v>
      </c>
      <c r="BQ190" s="93">
        <v>0</v>
      </c>
      <c r="BR190" s="93">
        <v>0</v>
      </c>
      <c r="BS190" s="93">
        <v>0</v>
      </c>
      <c r="BT190" s="93">
        <v>0</v>
      </c>
      <c r="BU190" s="93">
        <v>0</v>
      </c>
      <c r="BV190" s="93">
        <v>0</v>
      </c>
      <c r="BW190" s="93">
        <v>0</v>
      </c>
      <c r="BX190" s="93">
        <v>0</v>
      </c>
      <c r="BY190" s="93">
        <v>0</v>
      </c>
      <c r="BZ190" s="93">
        <v>0</v>
      </c>
      <c r="CA190" s="93">
        <v>0</v>
      </c>
      <c r="CB190" s="93">
        <v>0</v>
      </c>
      <c r="CC190" s="93">
        <v>0</v>
      </c>
      <c r="CD190" s="93">
        <v>0</v>
      </c>
      <c r="CE190" s="93">
        <v>0</v>
      </c>
      <c r="CF190" s="93">
        <v>0</v>
      </c>
      <c r="CG190" s="93">
        <v>0</v>
      </c>
      <c r="CH190" s="93">
        <v>0</v>
      </c>
      <c r="CJ190" s="94">
        <v>0</v>
      </c>
    </row>
    <row r="191" spans="1:88" x14ac:dyDescent="0.25">
      <c r="A191">
        <v>183</v>
      </c>
      <c r="B191" s="96"/>
      <c r="C191" s="97" t="s">
        <v>5338</v>
      </c>
      <c r="D191" s="97" t="s">
        <v>13</v>
      </c>
      <c r="E191" s="97" t="s">
        <v>13</v>
      </c>
      <c r="F191" s="97" t="s">
        <v>5664</v>
      </c>
      <c r="G191" s="96" t="s">
        <v>5560</v>
      </c>
      <c r="H191" s="96" t="s">
        <v>5663</v>
      </c>
      <c r="I191" s="96" t="s">
        <v>5340</v>
      </c>
      <c r="J191" s="96" t="s">
        <v>5340</v>
      </c>
      <c r="K191" s="96" t="s">
        <v>5341</v>
      </c>
      <c r="L191" s="96" t="s">
        <v>5341</v>
      </c>
      <c r="M191" s="96" t="s">
        <v>5342</v>
      </c>
      <c r="N191" s="92">
        <v>0</v>
      </c>
      <c r="O191" s="93">
        <v>0</v>
      </c>
      <c r="P191" s="93">
        <v>0</v>
      </c>
      <c r="Q191" s="93">
        <v>0</v>
      </c>
      <c r="R191" s="93">
        <v>0</v>
      </c>
      <c r="S191" s="93">
        <v>0</v>
      </c>
      <c r="T191" s="93">
        <v>0</v>
      </c>
      <c r="U191" s="93">
        <v>0</v>
      </c>
      <c r="V191" s="93">
        <v>0</v>
      </c>
      <c r="W191" s="93">
        <v>0</v>
      </c>
      <c r="X191" s="93">
        <v>0</v>
      </c>
      <c r="Y191" s="93">
        <v>0</v>
      </c>
      <c r="Z191" s="93">
        <v>0</v>
      </c>
      <c r="AA191" s="93">
        <v>0</v>
      </c>
      <c r="AB191" s="93">
        <v>0</v>
      </c>
      <c r="AC191" s="93">
        <v>0</v>
      </c>
      <c r="AD191" s="93">
        <v>0</v>
      </c>
      <c r="AE191" s="93">
        <v>0</v>
      </c>
      <c r="AF191" s="93">
        <v>0</v>
      </c>
      <c r="AG191" s="93">
        <v>0</v>
      </c>
      <c r="AH191" s="93">
        <v>0</v>
      </c>
      <c r="AI191" s="93">
        <v>0</v>
      </c>
      <c r="AJ191" s="93">
        <v>0</v>
      </c>
      <c r="AK191" s="93">
        <v>0</v>
      </c>
      <c r="AL191" s="93">
        <v>0</v>
      </c>
      <c r="AM191" s="93">
        <v>0</v>
      </c>
      <c r="AN191" s="93">
        <v>0</v>
      </c>
      <c r="AO191" s="93">
        <v>0</v>
      </c>
      <c r="AP191" s="93">
        <v>0</v>
      </c>
      <c r="AQ191" s="93">
        <v>0</v>
      </c>
      <c r="AR191" s="93">
        <v>0</v>
      </c>
      <c r="AS191" s="93">
        <v>0</v>
      </c>
      <c r="AT191" s="93">
        <v>0</v>
      </c>
      <c r="AU191" s="93">
        <v>0</v>
      </c>
      <c r="AV191" s="93">
        <v>0</v>
      </c>
      <c r="AW191" s="93">
        <v>0</v>
      </c>
      <c r="AX191" s="93">
        <v>0</v>
      </c>
      <c r="AY191" s="93">
        <v>0</v>
      </c>
      <c r="AZ191" s="93">
        <v>0</v>
      </c>
      <c r="BA191" s="93">
        <v>0</v>
      </c>
      <c r="BB191" s="93">
        <v>0</v>
      </c>
      <c r="BC191" s="93">
        <v>0</v>
      </c>
      <c r="BD191" s="93">
        <v>0</v>
      </c>
      <c r="BE191" s="93">
        <v>0</v>
      </c>
      <c r="BF191" s="93">
        <v>0</v>
      </c>
      <c r="BG191" s="93">
        <v>0</v>
      </c>
      <c r="BH191" s="93">
        <v>0</v>
      </c>
      <c r="BI191" s="93">
        <v>0</v>
      </c>
      <c r="BJ191" s="93">
        <v>0</v>
      </c>
      <c r="BK191" s="93">
        <v>0</v>
      </c>
      <c r="BL191" s="93">
        <v>0</v>
      </c>
      <c r="BM191" s="93">
        <v>0</v>
      </c>
      <c r="BN191" s="93">
        <v>0</v>
      </c>
      <c r="BO191" s="93">
        <v>0</v>
      </c>
      <c r="BP191" s="93">
        <v>0</v>
      </c>
      <c r="BQ191" s="93">
        <v>0</v>
      </c>
      <c r="BR191" s="93">
        <v>0</v>
      </c>
      <c r="BS191" s="93">
        <v>0</v>
      </c>
      <c r="BT191" s="93">
        <v>0</v>
      </c>
      <c r="BU191" s="93">
        <v>0</v>
      </c>
      <c r="BV191" s="93">
        <v>0</v>
      </c>
      <c r="BW191" s="93">
        <v>0</v>
      </c>
      <c r="BX191" s="93">
        <v>0</v>
      </c>
      <c r="BY191" s="93">
        <v>0</v>
      </c>
      <c r="BZ191" s="93">
        <v>0</v>
      </c>
      <c r="CA191" s="93">
        <v>0</v>
      </c>
      <c r="CB191" s="93">
        <v>0</v>
      </c>
      <c r="CC191" s="93">
        <v>0</v>
      </c>
      <c r="CD191" s="93">
        <v>0</v>
      </c>
      <c r="CE191" s="93">
        <v>0</v>
      </c>
      <c r="CF191" s="93">
        <v>0</v>
      </c>
      <c r="CG191" s="93">
        <v>0</v>
      </c>
      <c r="CH191" s="93">
        <v>0</v>
      </c>
      <c r="CJ191" s="94">
        <v>0</v>
      </c>
    </row>
    <row r="192" spans="1:88" x14ac:dyDescent="0.25">
      <c r="A192">
        <v>184</v>
      </c>
      <c r="B192" s="96"/>
      <c r="C192" s="97" t="s">
        <v>5338</v>
      </c>
      <c r="D192" s="97" t="s">
        <v>16</v>
      </c>
      <c r="E192" s="97" t="s">
        <v>16</v>
      </c>
      <c r="F192" s="97" t="s">
        <v>5665</v>
      </c>
      <c r="G192" s="96" t="s">
        <v>5560</v>
      </c>
      <c r="H192" s="96" t="s">
        <v>5663</v>
      </c>
      <c r="I192" s="96" t="s">
        <v>5340</v>
      </c>
      <c r="J192" s="96" t="s">
        <v>5340</v>
      </c>
      <c r="K192" s="96" t="s">
        <v>5341</v>
      </c>
      <c r="L192" s="96" t="s">
        <v>5341</v>
      </c>
      <c r="M192" s="96" t="s">
        <v>5342</v>
      </c>
      <c r="N192" s="92">
        <v>0</v>
      </c>
      <c r="O192" s="93">
        <v>0</v>
      </c>
      <c r="P192" s="93">
        <v>0</v>
      </c>
      <c r="Q192" s="93">
        <v>0</v>
      </c>
      <c r="R192" s="93">
        <v>0</v>
      </c>
      <c r="S192" s="93">
        <v>0</v>
      </c>
      <c r="T192" s="93">
        <v>0</v>
      </c>
      <c r="U192" s="93">
        <v>0</v>
      </c>
      <c r="V192" s="93">
        <v>0</v>
      </c>
      <c r="W192" s="93">
        <v>0</v>
      </c>
      <c r="X192" s="93">
        <v>0</v>
      </c>
      <c r="Y192" s="93">
        <v>0</v>
      </c>
      <c r="Z192" s="93">
        <v>0</v>
      </c>
      <c r="AA192" s="93">
        <v>0</v>
      </c>
      <c r="AB192" s="93">
        <v>0</v>
      </c>
      <c r="AC192" s="93">
        <v>0</v>
      </c>
      <c r="AD192" s="93">
        <v>0</v>
      </c>
      <c r="AE192" s="93">
        <v>0</v>
      </c>
      <c r="AF192" s="93">
        <v>0</v>
      </c>
      <c r="AG192" s="93">
        <v>0</v>
      </c>
      <c r="AH192" s="93">
        <v>0</v>
      </c>
      <c r="AI192" s="93">
        <v>0</v>
      </c>
      <c r="AJ192" s="93">
        <v>0</v>
      </c>
      <c r="AK192" s="93">
        <v>0</v>
      </c>
      <c r="AL192" s="93">
        <v>0</v>
      </c>
      <c r="AM192" s="93">
        <v>0</v>
      </c>
      <c r="AN192" s="93">
        <v>0</v>
      </c>
      <c r="AO192" s="93">
        <v>0</v>
      </c>
      <c r="AP192" s="93">
        <v>0</v>
      </c>
      <c r="AQ192" s="93">
        <v>0</v>
      </c>
      <c r="AR192" s="93">
        <v>0</v>
      </c>
      <c r="AS192" s="93">
        <v>0</v>
      </c>
      <c r="AT192" s="93">
        <v>0</v>
      </c>
      <c r="AU192" s="93">
        <v>0</v>
      </c>
      <c r="AV192" s="93">
        <v>0</v>
      </c>
      <c r="AW192" s="93">
        <v>0</v>
      </c>
      <c r="AX192" s="93">
        <v>0</v>
      </c>
      <c r="AY192" s="93">
        <v>0</v>
      </c>
      <c r="AZ192" s="93">
        <v>0</v>
      </c>
      <c r="BA192" s="93">
        <v>0</v>
      </c>
      <c r="BB192" s="93">
        <v>0</v>
      </c>
      <c r="BC192" s="93">
        <v>0</v>
      </c>
      <c r="BD192" s="93">
        <v>0</v>
      </c>
      <c r="BE192" s="93">
        <v>0</v>
      </c>
      <c r="BF192" s="93">
        <v>0</v>
      </c>
      <c r="BG192" s="93">
        <v>0</v>
      </c>
      <c r="BH192" s="93">
        <v>0</v>
      </c>
      <c r="BI192" s="93">
        <v>0</v>
      </c>
      <c r="BJ192" s="93">
        <v>0</v>
      </c>
      <c r="BK192" s="93">
        <v>0</v>
      </c>
      <c r="BL192" s="93">
        <v>0</v>
      </c>
      <c r="BM192" s="93">
        <v>0</v>
      </c>
      <c r="BN192" s="93">
        <v>0</v>
      </c>
      <c r="BO192" s="93">
        <v>0</v>
      </c>
      <c r="BP192" s="93">
        <v>0</v>
      </c>
      <c r="BQ192" s="93">
        <v>0</v>
      </c>
      <c r="BR192" s="93">
        <v>0</v>
      </c>
      <c r="BS192" s="93">
        <v>0</v>
      </c>
      <c r="BT192" s="93">
        <v>0</v>
      </c>
      <c r="BU192" s="93">
        <v>0</v>
      </c>
      <c r="BV192" s="93">
        <v>0</v>
      </c>
      <c r="BW192" s="93">
        <v>0</v>
      </c>
      <c r="BX192" s="93">
        <v>0</v>
      </c>
      <c r="BY192" s="93">
        <v>0</v>
      </c>
      <c r="BZ192" s="93">
        <v>0</v>
      </c>
      <c r="CA192" s="93">
        <v>0</v>
      </c>
      <c r="CB192" s="93">
        <v>0</v>
      </c>
      <c r="CC192" s="93">
        <v>0</v>
      </c>
      <c r="CD192" s="93">
        <v>0</v>
      </c>
      <c r="CE192" s="93">
        <v>0</v>
      </c>
      <c r="CF192" s="93">
        <v>0</v>
      </c>
      <c r="CG192" s="93">
        <v>0</v>
      </c>
      <c r="CH192" s="93">
        <v>0</v>
      </c>
      <c r="CJ192" s="94">
        <v>0</v>
      </c>
    </row>
    <row r="193" spans="1:88" x14ac:dyDescent="0.25">
      <c r="A193">
        <v>185</v>
      </c>
      <c r="B193" s="96"/>
      <c r="C193" s="97" t="s">
        <v>5338</v>
      </c>
      <c r="D193" s="97" t="s">
        <v>14</v>
      </c>
      <c r="E193" s="97" t="s">
        <v>14</v>
      </c>
      <c r="F193" s="97" t="s">
        <v>5666</v>
      </c>
      <c r="G193" s="96" t="s">
        <v>5560</v>
      </c>
      <c r="H193" s="96" t="s">
        <v>5663</v>
      </c>
      <c r="I193" s="96" t="s">
        <v>5340</v>
      </c>
      <c r="J193" s="96" t="s">
        <v>5340</v>
      </c>
      <c r="K193" s="96" t="s">
        <v>5341</v>
      </c>
      <c r="L193" s="96" t="s">
        <v>5341</v>
      </c>
      <c r="M193" s="96" t="s">
        <v>5342</v>
      </c>
      <c r="N193" s="92">
        <v>0</v>
      </c>
      <c r="O193" s="93">
        <v>0</v>
      </c>
      <c r="P193" s="93">
        <v>0</v>
      </c>
      <c r="Q193" s="93">
        <v>0</v>
      </c>
      <c r="R193" s="93">
        <v>0</v>
      </c>
      <c r="S193" s="93">
        <v>0</v>
      </c>
      <c r="T193" s="93">
        <v>0</v>
      </c>
      <c r="U193" s="93">
        <v>0</v>
      </c>
      <c r="V193" s="93">
        <v>0</v>
      </c>
      <c r="W193" s="93">
        <v>0</v>
      </c>
      <c r="X193" s="93">
        <v>0</v>
      </c>
      <c r="Y193" s="93">
        <v>0</v>
      </c>
      <c r="Z193" s="93">
        <v>0</v>
      </c>
      <c r="AA193" s="93">
        <v>0</v>
      </c>
      <c r="AB193" s="93">
        <v>0</v>
      </c>
      <c r="AC193" s="93">
        <v>0</v>
      </c>
      <c r="AD193" s="93">
        <v>0</v>
      </c>
      <c r="AE193" s="93">
        <v>0</v>
      </c>
      <c r="AF193" s="93">
        <v>0</v>
      </c>
      <c r="AG193" s="93">
        <v>0</v>
      </c>
      <c r="AH193" s="93">
        <v>0</v>
      </c>
      <c r="AI193" s="93">
        <v>0</v>
      </c>
      <c r="AJ193" s="93">
        <v>0</v>
      </c>
      <c r="AK193" s="93">
        <v>0</v>
      </c>
      <c r="AL193" s="93">
        <v>0</v>
      </c>
      <c r="AM193" s="93">
        <v>0</v>
      </c>
      <c r="AN193" s="93">
        <v>0</v>
      </c>
      <c r="AO193" s="93">
        <v>0</v>
      </c>
      <c r="AP193" s="93">
        <v>0</v>
      </c>
      <c r="AQ193" s="93">
        <v>0</v>
      </c>
      <c r="AR193" s="93">
        <v>0</v>
      </c>
      <c r="AS193" s="93">
        <v>0</v>
      </c>
      <c r="AT193" s="93">
        <v>0</v>
      </c>
      <c r="AU193" s="93">
        <v>0</v>
      </c>
      <c r="AV193" s="93">
        <v>0</v>
      </c>
      <c r="AW193" s="93">
        <v>0</v>
      </c>
      <c r="AX193" s="93">
        <v>0</v>
      </c>
      <c r="AY193" s="93">
        <v>0</v>
      </c>
      <c r="AZ193" s="93">
        <v>0</v>
      </c>
      <c r="BA193" s="93">
        <v>0</v>
      </c>
      <c r="BB193" s="93">
        <v>0</v>
      </c>
      <c r="BC193" s="93">
        <v>0</v>
      </c>
      <c r="BD193" s="93">
        <v>0</v>
      </c>
      <c r="BE193" s="93">
        <v>0</v>
      </c>
      <c r="BF193" s="93">
        <v>0</v>
      </c>
      <c r="BG193" s="93">
        <v>0</v>
      </c>
      <c r="BH193" s="93">
        <v>0</v>
      </c>
      <c r="BI193" s="93">
        <v>0</v>
      </c>
      <c r="BJ193" s="93">
        <v>0</v>
      </c>
      <c r="BK193" s="93">
        <v>0</v>
      </c>
      <c r="BL193" s="93">
        <v>0</v>
      </c>
      <c r="BM193" s="93">
        <v>0</v>
      </c>
      <c r="BN193" s="93">
        <v>0</v>
      </c>
      <c r="BO193" s="93">
        <v>0</v>
      </c>
      <c r="BP193" s="93">
        <v>0</v>
      </c>
      <c r="BQ193" s="93">
        <v>0</v>
      </c>
      <c r="BR193" s="93">
        <v>0</v>
      </c>
      <c r="BS193" s="93">
        <v>0</v>
      </c>
      <c r="BT193" s="93">
        <v>0</v>
      </c>
      <c r="BU193" s="93">
        <v>0</v>
      </c>
      <c r="BV193" s="93">
        <v>0</v>
      </c>
      <c r="BW193" s="93">
        <v>0</v>
      </c>
      <c r="BX193" s="93">
        <v>0</v>
      </c>
      <c r="BY193" s="93">
        <v>0</v>
      </c>
      <c r="BZ193" s="93">
        <v>0</v>
      </c>
      <c r="CA193" s="93">
        <v>0</v>
      </c>
      <c r="CB193" s="93">
        <v>0</v>
      </c>
      <c r="CC193" s="93">
        <v>0</v>
      </c>
      <c r="CD193" s="93">
        <v>0</v>
      </c>
      <c r="CE193" s="93">
        <v>0</v>
      </c>
      <c r="CF193" s="93">
        <v>0</v>
      </c>
      <c r="CG193" s="93">
        <v>0</v>
      </c>
      <c r="CH193" s="93">
        <v>0</v>
      </c>
      <c r="CJ193" s="94">
        <v>0</v>
      </c>
    </row>
    <row r="194" spans="1:88" x14ac:dyDescent="0.25">
      <c r="A194">
        <v>186</v>
      </c>
      <c r="B194" s="96"/>
      <c r="C194" s="97" t="s">
        <v>5338</v>
      </c>
      <c r="D194" s="97" t="s">
        <v>15</v>
      </c>
      <c r="E194" s="97" t="s">
        <v>15</v>
      </c>
      <c r="F194" s="97" t="s">
        <v>5667</v>
      </c>
      <c r="G194" s="96" t="s">
        <v>5560</v>
      </c>
      <c r="H194" s="96" t="s">
        <v>5663</v>
      </c>
      <c r="I194" s="96" t="s">
        <v>5340</v>
      </c>
      <c r="J194" s="96" t="s">
        <v>5340</v>
      </c>
      <c r="K194" s="96" t="s">
        <v>5341</v>
      </c>
      <c r="L194" s="96" t="s">
        <v>5341</v>
      </c>
      <c r="M194" s="96" t="s">
        <v>5342</v>
      </c>
      <c r="N194" s="92">
        <v>0</v>
      </c>
      <c r="O194" s="93">
        <v>0</v>
      </c>
      <c r="P194" s="93">
        <v>0</v>
      </c>
      <c r="Q194" s="93">
        <v>0</v>
      </c>
      <c r="R194" s="93">
        <v>0</v>
      </c>
      <c r="S194" s="93">
        <v>0</v>
      </c>
      <c r="T194" s="93">
        <v>0</v>
      </c>
      <c r="U194" s="93">
        <v>0</v>
      </c>
      <c r="V194" s="93">
        <v>0</v>
      </c>
      <c r="W194" s="93">
        <v>0</v>
      </c>
      <c r="X194" s="93">
        <v>0</v>
      </c>
      <c r="Y194" s="93">
        <v>0</v>
      </c>
      <c r="Z194" s="93">
        <v>0</v>
      </c>
      <c r="AA194" s="93">
        <v>0</v>
      </c>
      <c r="AB194" s="93">
        <v>0</v>
      </c>
      <c r="AC194" s="93">
        <v>0</v>
      </c>
      <c r="AD194" s="93">
        <v>0</v>
      </c>
      <c r="AE194" s="93">
        <v>0</v>
      </c>
      <c r="AF194" s="93">
        <v>0</v>
      </c>
      <c r="AG194" s="93">
        <v>0</v>
      </c>
      <c r="AH194" s="93">
        <v>0</v>
      </c>
      <c r="AI194" s="93">
        <v>0</v>
      </c>
      <c r="AJ194" s="93">
        <v>0</v>
      </c>
      <c r="AK194" s="93">
        <v>0</v>
      </c>
      <c r="AL194" s="93">
        <v>0</v>
      </c>
      <c r="AM194" s="93">
        <v>0</v>
      </c>
      <c r="AN194" s="93">
        <v>0</v>
      </c>
      <c r="AO194" s="93">
        <v>0</v>
      </c>
      <c r="AP194" s="93">
        <v>0</v>
      </c>
      <c r="AQ194" s="93">
        <v>0</v>
      </c>
      <c r="AR194" s="93">
        <v>0</v>
      </c>
      <c r="AS194" s="93">
        <v>0</v>
      </c>
      <c r="AT194" s="93">
        <v>0</v>
      </c>
      <c r="AU194" s="93">
        <v>0</v>
      </c>
      <c r="AV194" s="93">
        <v>0</v>
      </c>
      <c r="AW194" s="93">
        <v>0</v>
      </c>
      <c r="AX194" s="93">
        <v>0</v>
      </c>
      <c r="AY194" s="93">
        <v>0</v>
      </c>
      <c r="AZ194" s="93">
        <v>0</v>
      </c>
      <c r="BA194" s="93">
        <v>0</v>
      </c>
      <c r="BB194" s="93">
        <v>0</v>
      </c>
      <c r="BC194" s="93">
        <v>0</v>
      </c>
      <c r="BD194" s="93">
        <v>0</v>
      </c>
      <c r="BE194" s="93">
        <v>0</v>
      </c>
      <c r="BF194" s="93">
        <v>0</v>
      </c>
      <c r="BG194" s="93">
        <v>0</v>
      </c>
      <c r="BH194" s="93">
        <v>0</v>
      </c>
      <c r="BI194" s="93">
        <v>0</v>
      </c>
      <c r="BJ194" s="93">
        <v>0</v>
      </c>
      <c r="BK194" s="93">
        <v>0</v>
      </c>
      <c r="BL194" s="93">
        <v>0</v>
      </c>
      <c r="BM194" s="93">
        <v>0</v>
      </c>
      <c r="BN194" s="93">
        <v>0</v>
      </c>
      <c r="BO194" s="93">
        <v>0</v>
      </c>
      <c r="BP194" s="93">
        <v>0</v>
      </c>
      <c r="BQ194" s="93">
        <v>0</v>
      </c>
      <c r="BR194" s="93">
        <v>0</v>
      </c>
      <c r="BS194" s="93">
        <v>0</v>
      </c>
      <c r="BT194" s="93">
        <v>0</v>
      </c>
      <c r="BU194" s="93">
        <v>0</v>
      </c>
      <c r="BV194" s="93">
        <v>0</v>
      </c>
      <c r="BW194" s="93">
        <v>0</v>
      </c>
      <c r="BX194" s="93">
        <v>0</v>
      </c>
      <c r="BY194" s="93">
        <v>0</v>
      </c>
      <c r="BZ194" s="93">
        <v>0</v>
      </c>
      <c r="CA194" s="93">
        <v>0</v>
      </c>
      <c r="CB194" s="93">
        <v>0</v>
      </c>
      <c r="CC194" s="93">
        <v>0</v>
      </c>
      <c r="CD194" s="93">
        <v>0</v>
      </c>
      <c r="CE194" s="93">
        <v>0</v>
      </c>
      <c r="CF194" s="93">
        <v>0</v>
      </c>
      <c r="CG194" s="93">
        <v>0</v>
      </c>
      <c r="CH194" s="93">
        <v>0</v>
      </c>
      <c r="CJ194" s="94">
        <v>0</v>
      </c>
    </row>
    <row r="195" spans="1:88" x14ac:dyDescent="0.25">
      <c r="A195">
        <v>187</v>
      </c>
      <c r="B195" s="96"/>
      <c r="C195" s="97" t="s">
        <v>5338</v>
      </c>
      <c r="D195" s="97" t="s">
        <v>12</v>
      </c>
      <c r="E195" s="97" t="s">
        <v>12</v>
      </c>
      <c r="F195" s="97" t="s">
        <v>5668</v>
      </c>
      <c r="G195" s="96" t="s">
        <v>5560</v>
      </c>
      <c r="H195" s="96" t="s">
        <v>5669</v>
      </c>
      <c r="I195" s="96" t="s">
        <v>5340</v>
      </c>
      <c r="J195" s="96" t="s">
        <v>5340</v>
      </c>
      <c r="K195" s="96" t="s">
        <v>5341</v>
      </c>
      <c r="L195" s="96" t="s">
        <v>5341</v>
      </c>
      <c r="M195" s="96" t="s">
        <v>5342</v>
      </c>
      <c r="N195" s="92">
        <v>0</v>
      </c>
      <c r="O195" s="93">
        <v>0</v>
      </c>
      <c r="P195" s="93">
        <v>0</v>
      </c>
      <c r="Q195" s="93">
        <v>0</v>
      </c>
      <c r="R195" s="93">
        <v>0</v>
      </c>
      <c r="S195" s="93">
        <v>0</v>
      </c>
      <c r="T195" s="93">
        <v>0</v>
      </c>
      <c r="U195" s="93">
        <v>0</v>
      </c>
      <c r="V195" s="93">
        <v>0</v>
      </c>
      <c r="W195" s="93">
        <v>0</v>
      </c>
      <c r="X195" s="93">
        <v>0</v>
      </c>
      <c r="Y195" s="93">
        <v>0</v>
      </c>
      <c r="Z195" s="93">
        <v>0</v>
      </c>
      <c r="AA195" s="93">
        <v>0</v>
      </c>
      <c r="AB195" s="93">
        <v>0</v>
      </c>
      <c r="AC195" s="93">
        <v>0</v>
      </c>
      <c r="AD195" s="93">
        <v>0</v>
      </c>
      <c r="AE195" s="93">
        <v>0</v>
      </c>
      <c r="AF195" s="93">
        <v>0</v>
      </c>
      <c r="AG195" s="93">
        <v>0</v>
      </c>
      <c r="AH195" s="93">
        <v>0</v>
      </c>
      <c r="AI195" s="93">
        <v>0</v>
      </c>
      <c r="AJ195" s="93">
        <v>0</v>
      </c>
      <c r="AK195" s="93">
        <v>0</v>
      </c>
      <c r="AL195" s="93">
        <v>0</v>
      </c>
      <c r="AM195" s="93">
        <v>0</v>
      </c>
      <c r="AN195" s="93">
        <v>0</v>
      </c>
      <c r="AO195" s="93">
        <v>0</v>
      </c>
      <c r="AP195" s="93">
        <v>0</v>
      </c>
      <c r="AQ195" s="93">
        <v>0</v>
      </c>
      <c r="AR195" s="93">
        <v>0</v>
      </c>
      <c r="AS195" s="93">
        <v>0</v>
      </c>
      <c r="AT195" s="93">
        <v>0</v>
      </c>
      <c r="AU195" s="93">
        <v>0</v>
      </c>
      <c r="AV195" s="93">
        <v>0</v>
      </c>
      <c r="AW195" s="93">
        <v>0</v>
      </c>
      <c r="AX195" s="93">
        <v>0</v>
      </c>
      <c r="AY195" s="93">
        <v>0</v>
      </c>
      <c r="AZ195" s="93">
        <v>0</v>
      </c>
      <c r="BA195" s="93">
        <v>0</v>
      </c>
      <c r="BB195" s="93">
        <v>0</v>
      </c>
      <c r="BC195" s="93">
        <v>0</v>
      </c>
      <c r="BD195" s="93">
        <v>0</v>
      </c>
      <c r="BE195" s="93">
        <v>0</v>
      </c>
      <c r="BF195" s="93">
        <v>0</v>
      </c>
      <c r="BG195" s="93">
        <v>0</v>
      </c>
      <c r="BH195" s="93">
        <v>0</v>
      </c>
      <c r="BI195" s="93">
        <v>0</v>
      </c>
      <c r="BJ195" s="93">
        <v>0</v>
      </c>
      <c r="BK195" s="93">
        <v>0</v>
      </c>
      <c r="BL195" s="93">
        <v>0</v>
      </c>
      <c r="BM195" s="93">
        <v>0</v>
      </c>
      <c r="BN195" s="93">
        <v>0</v>
      </c>
      <c r="BO195" s="93">
        <v>0</v>
      </c>
      <c r="BP195" s="93">
        <v>0</v>
      </c>
      <c r="BQ195" s="93">
        <v>0</v>
      </c>
      <c r="BR195" s="93">
        <v>0</v>
      </c>
      <c r="BS195" s="93">
        <v>0</v>
      </c>
      <c r="BT195" s="93">
        <v>0</v>
      </c>
      <c r="BU195" s="93">
        <v>0</v>
      </c>
      <c r="BV195" s="93">
        <v>0</v>
      </c>
      <c r="BW195" s="93">
        <v>0</v>
      </c>
      <c r="BX195" s="93">
        <v>0</v>
      </c>
      <c r="BY195" s="93">
        <v>0</v>
      </c>
      <c r="BZ195" s="93">
        <v>0</v>
      </c>
      <c r="CA195" s="93">
        <v>0</v>
      </c>
      <c r="CB195" s="93">
        <v>0</v>
      </c>
      <c r="CC195" s="93">
        <v>0</v>
      </c>
      <c r="CD195" s="93">
        <v>0</v>
      </c>
      <c r="CE195" s="93">
        <v>0</v>
      </c>
      <c r="CF195" s="93">
        <v>0</v>
      </c>
      <c r="CG195" s="93">
        <v>0</v>
      </c>
      <c r="CH195" s="93">
        <v>0</v>
      </c>
      <c r="CJ195" s="94">
        <v>0</v>
      </c>
    </row>
    <row r="196" spans="1:88" x14ac:dyDescent="0.25">
      <c r="A196">
        <v>188</v>
      </c>
      <c r="B196" s="96"/>
      <c r="C196" s="97" t="s">
        <v>5338</v>
      </c>
      <c r="D196" s="97" t="s">
        <v>13</v>
      </c>
      <c r="E196" s="97" t="s">
        <v>13</v>
      </c>
      <c r="F196" s="97" t="s">
        <v>5670</v>
      </c>
      <c r="G196" s="96" t="s">
        <v>5560</v>
      </c>
      <c r="H196" s="96" t="s">
        <v>5669</v>
      </c>
      <c r="I196" s="96" t="s">
        <v>5340</v>
      </c>
      <c r="J196" s="96" t="s">
        <v>5340</v>
      </c>
      <c r="K196" s="96" t="s">
        <v>5341</v>
      </c>
      <c r="L196" s="96" t="s">
        <v>5341</v>
      </c>
      <c r="M196" s="96" t="s">
        <v>5342</v>
      </c>
      <c r="N196" s="92">
        <v>0</v>
      </c>
      <c r="O196" s="93">
        <v>0</v>
      </c>
      <c r="P196" s="93">
        <v>0</v>
      </c>
      <c r="Q196" s="93">
        <v>0</v>
      </c>
      <c r="R196" s="93">
        <v>0</v>
      </c>
      <c r="S196" s="93">
        <v>0</v>
      </c>
      <c r="T196" s="93">
        <v>0</v>
      </c>
      <c r="U196" s="93">
        <v>0</v>
      </c>
      <c r="V196" s="93">
        <v>0</v>
      </c>
      <c r="W196" s="93">
        <v>0</v>
      </c>
      <c r="X196" s="93">
        <v>0</v>
      </c>
      <c r="Y196" s="93">
        <v>0</v>
      </c>
      <c r="Z196" s="93">
        <v>0</v>
      </c>
      <c r="AA196" s="93">
        <v>0</v>
      </c>
      <c r="AB196" s="93">
        <v>0</v>
      </c>
      <c r="AC196" s="93">
        <v>0</v>
      </c>
      <c r="AD196" s="93">
        <v>0</v>
      </c>
      <c r="AE196" s="93">
        <v>0</v>
      </c>
      <c r="AF196" s="93">
        <v>0</v>
      </c>
      <c r="AG196" s="93">
        <v>0</v>
      </c>
      <c r="AH196" s="93">
        <v>0</v>
      </c>
      <c r="AI196" s="93">
        <v>0</v>
      </c>
      <c r="AJ196" s="93">
        <v>0</v>
      </c>
      <c r="AK196" s="93">
        <v>0</v>
      </c>
      <c r="AL196" s="93">
        <v>0</v>
      </c>
      <c r="AM196" s="93">
        <v>0</v>
      </c>
      <c r="AN196" s="93">
        <v>0</v>
      </c>
      <c r="AO196" s="93">
        <v>0</v>
      </c>
      <c r="AP196" s="93">
        <v>0</v>
      </c>
      <c r="AQ196" s="93">
        <v>0</v>
      </c>
      <c r="AR196" s="93">
        <v>0</v>
      </c>
      <c r="AS196" s="93">
        <v>0</v>
      </c>
      <c r="AT196" s="93">
        <v>0</v>
      </c>
      <c r="AU196" s="93">
        <v>0</v>
      </c>
      <c r="AV196" s="93">
        <v>0</v>
      </c>
      <c r="AW196" s="93">
        <v>0</v>
      </c>
      <c r="AX196" s="93">
        <v>0</v>
      </c>
      <c r="AY196" s="93">
        <v>0</v>
      </c>
      <c r="AZ196" s="93">
        <v>0</v>
      </c>
      <c r="BA196" s="93">
        <v>0</v>
      </c>
      <c r="BB196" s="93">
        <v>0</v>
      </c>
      <c r="BC196" s="93">
        <v>0</v>
      </c>
      <c r="BD196" s="93">
        <v>0</v>
      </c>
      <c r="BE196" s="93">
        <v>0</v>
      </c>
      <c r="BF196" s="93">
        <v>0</v>
      </c>
      <c r="BG196" s="93">
        <v>0</v>
      </c>
      <c r="BH196" s="93">
        <v>0</v>
      </c>
      <c r="BI196" s="93">
        <v>0</v>
      </c>
      <c r="BJ196" s="93">
        <v>0</v>
      </c>
      <c r="BK196" s="93">
        <v>0</v>
      </c>
      <c r="BL196" s="93">
        <v>0</v>
      </c>
      <c r="BM196" s="93">
        <v>0</v>
      </c>
      <c r="BN196" s="93">
        <v>0</v>
      </c>
      <c r="BO196" s="93">
        <v>0</v>
      </c>
      <c r="BP196" s="93">
        <v>0</v>
      </c>
      <c r="BQ196" s="93">
        <v>0</v>
      </c>
      <c r="BR196" s="93">
        <v>0</v>
      </c>
      <c r="BS196" s="93">
        <v>0</v>
      </c>
      <c r="BT196" s="93">
        <v>0</v>
      </c>
      <c r="BU196" s="93">
        <v>0</v>
      </c>
      <c r="BV196" s="93">
        <v>0</v>
      </c>
      <c r="BW196" s="93">
        <v>0</v>
      </c>
      <c r="BX196" s="93">
        <v>0</v>
      </c>
      <c r="BY196" s="93">
        <v>0</v>
      </c>
      <c r="BZ196" s="93">
        <v>0</v>
      </c>
      <c r="CA196" s="93">
        <v>0</v>
      </c>
      <c r="CB196" s="93">
        <v>0</v>
      </c>
      <c r="CC196" s="93">
        <v>0</v>
      </c>
      <c r="CD196" s="93">
        <v>0</v>
      </c>
      <c r="CE196" s="93">
        <v>0</v>
      </c>
      <c r="CF196" s="93">
        <v>0</v>
      </c>
      <c r="CG196" s="93">
        <v>0</v>
      </c>
      <c r="CH196" s="93">
        <v>0</v>
      </c>
      <c r="CJ196" s="94">
        <v>0</v>
      </c>
    </row>
    <row r="197" spans="1:88" x14ac:dyDescent="0.25">
      <c r="A197">
        <v>189</v>
      </c>
      <c r="B197" s="96"/>
      <c r="C197" s="97" t="s">
        <v>5338</v>
      </c>
      <c r="D197" s="97" t="s">
        <v>16</v>
      </c>
      <c r="E197" s="97" t="s">
        <v>16</v>
      </c>
      <c r="F197" s="97" t="s">
        <v>5671</v>
      </c>
      <c r="G197" s="96" t="s">
        <v>5560</v>
      </c>
      <c r="H197" s="96" t="s">
        <v>5669</v>
      </c>
      <c r="I197" s="96" t="s">
        <v>5340</v>
      </c>
      <c r="J197" s="96" t="s">
        <v>5340</v>
      </c>
      <c r="K197" s="96" t="s">
        <v>5341</v>
      </c>
      <c r="L197" s="96" t="s">
        <v>5341</v>
      </c>
      <c r="M197" s="96" t="s">
        <v>5342</v>
      </c>
      <c r="N197" s="92">
        <v>0</v>
      </c>
      <c r="O197" s="93">
        <v>0</v>
      </c>
      <c r="P197" s="93">
        <v>0</v>
      </c>
      <c r="Q197" s="93">
        <v>0</v>
      </c>
      <c r="R197" s="93">
        <v>0</v>
      </c>
      <c r="S197" s="93">
        <v>0</v>
      </c>
      <c r="T197" s="93">
        <v>0</v>
      </c>
      <c r="U197" s="93">
        <v>0</v>
      </c>
      <c r="V197" s="93">
        <v>0</v>
      </c>
      <c r="W197" s="93">
        <v>0</v>
      </c>
      <c r="X197" s="93">
        <v>0</v>
      </c>
      <c r="Y197" s="93">
        <v>0</v>
      </c>
      <c r="Z197" s="93">
        <v>0</v>
      </c>
      <c r="AA197" s="93">
        <v>0</v>
      </c>
      <c r="AB197" s="93">
        <v>0</v>
      </c>
      <c r="AC197" s="93">
        <v>0</v>
      </c>
      <c r="AD197" s="93">
        <v>0</v>
      </c>
      <c r="AE197" s="93">
        <v>0</v>
      </c>
      <c r="AF197" s="93">
        <v>0</v>
      </c>
      <c r="AG197" s="93">
        <v>0</v>
      </c>
      <c r="AH197" s="93">
        <v>0</v>
      </c>
      <c r="AI197" s="93">
        <v>0</v>
      </c>
      <c r="AJ197" s="93">
        <v>0</v>
      </c>
      <c r="AK197" s="93">
        <v>0</v>
      </c>
      <c r="AL197" s="93">
        <v>0</v>
      </c>
      <c r="AM197" s="93">
        <v>0</v>
      </c>
      <c r="AN197" s="93">
        <v>0</v>
      </c>
      <c r="AO197" s="93">
        <v>0</v>
      </c>
      <c r="AP197" s="93">
        <v>0</v>
      </c>
      <c r="AQ197" s="93">
        <v>0</v>
      </c>
      <c r="AR197" s="93">
        <v>0</v>
      </c>
      <c r="AS197" s="93">
        <v>0</v>
      </c>
      <c r="AT197" s="93">
        <v>0</v>
      </c>
      <c r="AU197" s="93">
        <v>0</v>
      </c>
      <c r="AV197" s="93">
        <v>0</v>
      </c>
      <c r="AW197" s="93">
        <v>0</v>
      </c>
      <c r="AX197" s="93">
        <v>0</v>
      </c>
      <c r="AY197" s="93">
        <v>0</v>
      </c>
      <c r="AZ197" s="93">
        <v>0</v>
      </c>
      <c r="BA197" s="93">
        <v>0</v>
      </c>
      <c r="BB197" s="93">
        <v>0</v>
      </c>
      <c r="BC197" s="93">
        <v>0</v>
      </c>
      <c r="BD197" s="93">
        <v>0</v>
      </c>
      <c r="BE197" s="93">
        <v>0</v>
      </c>
      <c r="BF197" s="93">
        <v>0</v>
      </c>
      <c r="BG197" s="93">
        <v>0</v>
      </c>
      <c r="BH197" s="93">
        <v>0</v>
      </c>
      <c r="BI197" s="93">
        <v>0</v>
      </c>
      <c r="BJ197" s="93">
        <v>0</v>
      </c>
      <c r="BK197" s="93">
        <v>0</v>
      </c>
      <c r="BL197" s="93">
        <v>0</v>
      </c>
      <c r="BM197" s="93">
        <v>0</v>
      </c>
      <c r="BN197" s="93">
        <v>0</v>
      </c>
      <c r="BO197" s="93">
        <v>0</v>
      </c>
      <c r="BP197" s="93">
        <v>0</v>
      </c>
      <c r="BQ197" s="93">
        <v>0</v>
      </c>
      <c r="BR197" s="93">
        <v>0</v>
      </c>
      <c r="BS197" s="93">
        <v>0</v>
      </c>
      <c r="BT197" s="93">
        <v>0</v>
      </c>
      <c r="BU197" s="93">
        <v>0</v>
      </c>
      <c r="BV197" s="93">
        <v>0</v>
      </c>
      <c r="BW197" s="93">
        <v>0</v>
      </c>
      <c r="BX197" s="93">
        <v>0</v>
      </c>
      <c r="BY197" s="93">
        <v>0</v>
      </c>
      <c r="BZ197" s="93">
        <v>0</v>
      </c>
      <c r="CA197" s="93">
        <v>0</v>
      </c>
      <c r="CB197" s="93">
        <v>0</v>
      </c>
      <c r="CC197" s="93">
        <v>0</v>
      </c>
      <c r="CD197" s="93">
        <v>0</v>
      </c>
      <c r="CE197" s="93">
        <v>0</v>
      </c>
      <c r="CF197" s="93">
        <v>0</v>
      </c>
      <c r="CG197" s="93">
        <v>0</v>
      </c>
      <c r="CH197" s="93">
        <v>0</v>
      </c>
      <c r="CJ197" s="94">
        <v>0</v>
      </c>
    </row>
    <row r="198" spans="1:88" x14ac:dyDescent="0.25">
      <c r="A198">
        <v>190</v>
      </c>
      <c r="B198" s="96"/>
      <c r="C198" s="97" t="s">
        <v>5338</v>
      </c>
      <c r="D198" s="97" t="s">
        <v>14</v>
      </c>
      <c r="E198" s="97" t="s">
        <v>14</v>
      </c>
      <c r="F198" s="97" t="s">
        <v>5672</v>
      </c>
      <c r="G198" s="96" t="s">
        <v>5560</v>
      </c>
      <c r="H198" s="96" t="s">
        <v>5669</v>
      </c>
      <c r="I198" s="96" t="s">
        <v>5340</v>
      </c>
      <c r="J198" s="96" t="s">
        <v>5340</v>
      </c>
      <c r="K198" s="96" t="s">
        <v>5341</v>
      </c>
      <c r="L198" s="96" t="s">
        <v>5341</v>
      </c>
      <c r="M198" s="96" t="s">
        <v>5342</v>
      </c>
      <c r="N198" s="92">
        <v>0</v>
      </c>
      <c r="O198" s="93">
        <v>0</v>
      </c>
      <c r="P198" s="93">
        <v>0</v>
      </c>
      <c r="Q198" s="93">
        <v>0</v>
      </c>
      <c r="R198" s="93">
        <v>0</v>
      </c>
      <c r="S198" s="93">
        <v>0</v>
      </c>
      <c r="T198" s="93">
        <v>0</v>
      </c>
      <c r="U198" s="93">
        <v>0</v>
      </c>
      <c r="V198" s="93">
        <v>0</v>
      </c>
      <c r="W198" s="93">
        <v>0</v>
      </c>
      <c r="X198" s="93">
        <v>0</v>
      </c>
      <c r="Y198" s="93">
        <v>0</v>
      </c>
      <c r="Z198" s="93">
        <v>0</v>
      </c>
      <c r="AA198" s="93">
        <v>0</v>
      </c>
      <c r="AB198" s="93">
        <v>0</v>
      </c>
      <c r="AC198" s="93">
        <v>0</v>
      </c>
      <c r="AD198" s="93">
        <v>0</v>
      </c>
      <c r="AE198" s="93">
        <v>0</v>
      </c>
      <c r="AF198" s="93">
        <v>0</v>
      </c>
      <c r="AG198" s="93">
        <v>0</v>
      </c>
      <c r="AH198" s="93">
        <v>0</v>
      </c>
      <c r="AI198" s="93">
        <v>0</v>
      </c>
      <c r="AJ198" s="93">
        <v>0</v>
      </c>
      <c r="AK198" s="93">
        <v>0</v>
      </c>
      <c r="AL198" s="93">
        <v>0</v>
      </c>
      <c r="AM198" s="93">
        <v>0</v>
      </c>
      <c r="AN198" s="93">
        <v>0</v>
      </c>
      <c r="AO198" s="93">
        <v>0</v>
      </c>
      <c r="AP198" s="93">
        <v>0</v>
      </c>
      <c r="AQ198" s="93">
        <v>0</v>
      </c>
      <c r="AR198" s="93">
        <v>0</v>
      </c>
      <c r="AS198" s="93">
        <v>0</v>
      </c>
      <c r="AT198" s="93">
        <v>0</v>
      </c>
      <c r="AU198" s="93">
        <v>0</v>
      </c>
      <c r="AV198" s="93">
        <v>0</v>
      </c>
      <c r="AW198" s="93">
        <v>0</v>
      </c>
      <c r="AX198" s="93">
        <v>0</v>
      </c>
      <c r="AY198" s="93">
        <v>0</v>
      </c>
      <c r="AZ198" s="93">
        <v>0</v>
      </c>
      <c r="BA198" s="93">
        <v>0</v>
      </c>
      <c r="BB198" s="93">
        <v>0</v>
      </c>
      <c r="BC198" s="93">
        <v>0</v>
      </c>
      <c r="BD198" s="93">
        <v>0</v>
      </c>
      <c r="BE198" s="93">
        <v>0</v>
      </c>
      <c r="BF198" s="93">
        <v>0</v>
      </c>
      <c r="BG198" s="93">
        <v>0</v>
      </c>
      <c r="BH198" s="93">
        <v>0</v>
      </c>
      <c r="BI198" s="93">
        <v>0</v>
      </c>
      <c r="BJ198" s="93">
        <v>0</v>
      </c>
      <c r="BK198" s="93">
        <v>0</v>
      </c>
      <c r="BL198" s="93">
        <v>0</v>
      </c>
      <c r="BM198" s="93">
        <v>0</v>
      </c>
      <c r="BN198" s="93">
        <v>0</v>
      </c>
      <c r="BO198" s="93">
        <v>0</v>
      </c>
      <c r="BP198" s="93">
        <v>0</v>
      </c>
      <c r="BQ198" s="93">
        <v>0</v>
      </c>
      <c r="BR198" s="93">
        <v>0</v>
      </c>
      <c r="BS198" s="93">
        <v>0</v>
      </c>
      <c r="BT198" s="93">
        <v>0</v>
      </c>
      <c r="BU198" s="93">
        <v>0</v>
      </c>
      <c r="BV198" s="93">
        <v>0</v>
      </c>
      <c r="BW198" s="93">
        <v>0</v>
      </c>
      <c r="BX198" s="93">
        <v>0</v>
      </c>
      <c r="BY198" s="93">
        <v>0</v>
      </c>
      <c r="BZ198" s="93">
        <v>0</v>
      </c>
      <c r="CA198" s="93">
        <v>0</v>
      </c>
      <c r="CB198" s="93">
        <v>0</v>
      </c>
      <c r="CC198" s="93">
        <v>0</v>
      </c>
      <c r="CD198" s="93">
        <v>0</v>
      </c>
      <c r="CE198" s="93">
        <v>0</v>
      </c>
      <c r="CF198" s="93">
        <v>0</v>
      </c>
      <c r="CG198" s="93">
        <v>0</v>
      </c>
      <c r="CH198" s="93">
        <v>0</v>
      </c>
      <c r="CJ198" s="94">
        <v>0</v>
      </c>
    </row>
    <row r="199" spans="1:88" x14ac:dyDescent="0.25">
      <c r="A199">
        <v>191</v>
      </c>
      <c r="B199" s="96"/>
      <c r="C199" s="97" t="s">
        <v>5338</v>
      </c>
      <c r="D199" s="97" t="s">
        <v>15</v>
      </c>
      <c r="E199" s="97" t="s">
        <v>15</v>
      </c>
      <c r="F199" s="97" t="s">
        <v>5673</v>
      </c>
      <c r="G199" s="96" t="s">
        <v>5560</v>
      </c>
      <c r="H199" s="96" t="s">
        <v>5669</v>
      </c>
      <c r="I199" s="96" t="s">
        <v>5340</v>
      </c>
      <c r="J199" s="96" t="s">
        <v>5340</v>
      </c>
      <c r="K199" s="96" t="s">
        <v>5341</v>
      </c>
      <c r="L199" s="96" t="s">
        <v>5341</v>
      </c>
      <c r="M199" s="96" t="s">
        <v>5342</v>
      </c>
      <c r="N199" s="92">
        <v>0</v>
      </c>
      <c r="O199" s="93">
        <v>0</v>
      </c>
      <c r="P199" s="93">
        <v>0</v>
      </c>
      <c r="Q199" s="93">
        <v>0</v>
      </c>
      <c r="R199" s="93">
        <v>0</v>
      </c>
      <c r="S199" s="93">
        <v>0</v>
      </c>
      <c r="T199" s="93">
        <v>0</v>
      </c>
      <c r="U199" s="93">
        <v>0</v>
      </c>
      <c r="V199" s="93">
        <v>0</v>
      </c>
      <c r="W199" s="93">
        <v>0</v>
      </c>
      <c r="X199" s="93">
        <v>0</v>
      </c>
      <c r="Y199" s="93">
        <v>0</v>
      </c>
      <c r="Z199" s="93">
        <v>0</v>
      </c>
      <c r="AA199" s="93">
        <v>0</v>
      </c>
      <c r="AB199" s="93">
        <v>0</v>
      </c>
      <c r="AC199" s="93">
        <v>0</v>
      </c>
      <c r="AD199" s="93">
        <v>0</v>
      </c>
      <c r="AE199" s="93">
        <v>0</v>
      </c>
      <c r="AF199" s="93">
        <v>0</v>
      </c>
      <c r="AG199" s="93">
        <v>0</v>
      </c>
      <c r="AH199" s="93">
        <v>0</v>
      </c>
      <c r="AI199" s="93">
        <v>0</v>
      </c>
      <c r="AJ199" s="93">
        <v>0</v>
      </c>
      <c r="AK199" s="93">
        <v>0</v>
      </c>
      <c r="AL199" s="93">
        <v>0</v>
      </c>
      <c r="AM199" s="93">
        <v>0</v>
      </c>
      <c r="AN199" s="93">
        <v>0</v>
      </c>
      <c r="AO199" s="93">
        <v>0</v>
      </c>
      <c r="AP199" s="93">
        <v>0</v>
      </c>
      <c r="AQ199" s="93">
        <v>0</v>
      </c>
      <c r="AR199" s="93">
        <v>0</v>
      </c>
      <c r="AS199" s="93">
        <v>0</v>
      </c>
      <c r="AT199" s="93">
        <v>0</v>
      </c>
      <c r="AU199" s="93">
        <v>0</v>
      </c>
      <c r="AV199" s="93">
        <v>0</v>
      </c>
      <c r="AW199" s="93">
        <v>0</v>
      </c>
      <c r="AX199" s="93">
        <v>0</v>
      </c>
      <c r="AY199" s="93">
        <v>0</v>
      </c>
      <c r="AZ199" s="93">
        <v>0</v>
      </c>
      <c r="BA199" s="93">
        <v>0</v>
      </c>
      <c r="BB199" s="93">
        <v>0</v>
      </c>
      <c r="BC199" s="93">
        <v>0</v>
      </c>
      <c r="BD199" s="93">
        <v>0</v>
      </c>
      <c r="BE199" s="93">
        <v>0</v>
      </c>
      <c r="BF199" s="93">
        <v>0</v>
      </c>
      <c r="BG199" s="93">
        <v>0</v>
      </c>
      <c r="BH199" s="93">
        <v>0</v>
      </c>
      <c r="BI199" s="93">
        <v>0</v>
      </c>
      <c r="BJ199" s="93">
        <v>0</v>
      </c>
      <c r="BK199" s="93">
        <v>0</v>
      </c>
      <c r="BL199" s="93">
        <v>0</v>
      </c>
      <c r="BM199" s="93">
        <v>0</v>
      </c>
      <c r="BN199" s="93">
        <v>0</v>
      </c>
      <c r="BO199" s="93">
        <v>0</v>
      </c>
      <c r="BP199" s="93">
        <v>0</v>
      </c>
      <c r="BQ199" s="93">
        <v>0</v>
      </c>
      <c r="BR199" s="93">
        <v>0</v>
      </c>
      <c r="BS199" s="93">
        <v>0</v>
      </c>
      <c r="BT199" s="93">
        <v>0</v>
      </c>
      <c r="BU199" s="93">
        <v>0</v>
      </c>
      <c r="BV199" s="93">
        <v>0</v>
      </c>
      <c r="BW199" s="93">
        <v>0</v>
      </c>
      <c r="BX199" s="93">
        <v>0</v>
      </c>
      <c r="BY199" s="93">
        <v>0</v>
      </c>
      <c r="BZ199" s="93">
        <v>0</v>
      </c>
      <c r="CA199" s="93">
        <v>0</v>
      </c>
      <c r="CB199" s="93">
        <v>0</v>
      </c>
      <c r="CC199" s="93">
        <v>0</v>
      </c>
      <c r="CD199" s="93">
        <v>0</v>
      </c>
      <c r="CE199" s="93">
        <v>0</v>
      </c>
      <c r="CF199" s="93">
        <v>0</v>
      </c>
      <c r="CG199" s="93">
        <v>0</v>
      </c>
      <c r="CH199" s="93">
        <v>0</v>
      </c>
      <c r="CJ199" s="94">
        <v>0</v>
      </c>
    </row>
    <row r="200" spans="1:88" x14ac:dyDescent="0.25">
      <c r="A200">
        <v>192</v>
      </c>
      <c r="B200" s="96"/>
      <c r="C200" s="97" t="s">
        <v>5338</v>
      </c>
      <c r="D200" s="97" t="s">
        <v>12</v>
      </c>
      <c r="E200" s="97" t="s">
        <v>12</v>
      </c>
      <c r="F200" s="97" t="s">
        <v>5674</v>
      </c>
      <c r="G200" s="96" t="s">
        <v>5560</v>
      </c>
      <c r="H200" s="96" t="s">
        <v>5675</v>
      </c>
      <c r="I200" s="96" t="s">
        <v>5340</v>
      </c>
      <c r="J200" s="96" t="s">
        <v>5340</v>
      </c>
      <c r="K200" s="96" t="s">
        <v>5341</v>
      </c>
      <c r="L200" s="96" t="s">
        <v>5341</v>
      </c>
      <c r="M200" s="96" t="s">
        <v>5342</v>
      </c>
      <c r="N200" s="92">
        <v>0</v>
      </c>
      <c r="O200" s="93">
        <v>0</v>
      </c>
      <c r="P200" s="93">
        <v>0</v>
      </c>
      <c r="Q200" s="93">
        <v>0</v>
      </c>
      <c r="R200" s="93">
        <v>0</v>
      </c>
      <c r="S200" s="93">
        <v>0</v>
      </c>
      <c r="T200" s="93">
        <v>0</v>
      </c>
      <c r="U200" s="93">
        <v>0</v>
      </c>
      <c r="V200" s="93">
        <v>0</v>
      </c>
      <c r="W200" s="93">
        <v>0</v>
      </c>
      <c r="X200" s="93">
        <v>0</v>
      </c>
      <c r="Y200" s="93">
        <v>0</v>
      </c>
      <c r="Z200" s="93">
        <v>0</v>
      </c>
      <c r="AA200" s="93">
        <v>0</v>
      </c>
      <c r="AB200" s="93">
        <v>0</v>
      </c>
      <c r="AC200" s="93">
        <v>0</v>
      </c>
      <c r="AD200" s="93">
        <v>0</v>
      </c>
      <c r="AE200" s="93">
        <v>0</v>
      </c>
      <c r="AF200" s="93">
        <v>0</v>
      </c>
      <c r="AG200" s="93">
        <v>0</v>
      </c>
      <c r="AH200" s="93">
        <v>0</v>
      </c>
      <c r="AI200" s="93">
        <v>0</v>
      </c>
      <c r="AJ200" s="93">
        <v>0</v>
      </c>
      <c r="AK200" s="93">
        <v>0</v>
      </c>
      <c r="AL200" s="93">
        <v>0</v>
      </c>
      <c r="AM200" s="93">
        <v>0</v>
      </c>
      <c r="AN200" s="93">
        <v>0</v>
      </c>
      <c r="AO200" s="93">
        <v>0</v>
      </c>
      <c r="AP200" s="93">
        <v>0</v>
      </c>
      <c r="AQ200" s="93">
        <v>0</v>
      </c>
      <c r="AR200" s="93">
        <v>0</v>
      </c>
      <c r="AS200" s="93">
        <v>0</v>
      </c>
      <c r="AT200" s="93">
        <v>0</v>
      </c>
      <c r="AU200" s="93">
        <v>0</v>
      </c>
      <c r="AV200" s="93">
        <v>0</v>
      </c>
      <c r="AW200" s="93">
        <v>0</v>
      </c>
      <c r="AX200" s="93">
        <v>0</v>
      </c>
      <c r="AY200" s="93">
        <v>0</v>
      </c>
      <c r="AZ200" s="93">
        <v>0</v>
      </c>
      <c r="BA200" s="93">
        <v>0</v>
      </c>
      <c r="BB200" s="93">
        <v>0</v>
      </c>
      <c r="BC200" s="93">
        <v>0</v>
      </c>
      <c r="BD200" s="93">
        <v>0</v>
      </c>
      <c r="BE200" s="93">
        <v>0</v>
      </c>
      <c r="BF200" s="93">
        <v>0</v>
      </c>
      <c r="BG200" s="93">
        <v>0</v>
      </c>
      <c r="BH200" s="93">
        <v>0</v>
      </c>
      <c r="BI200" s="93">
        <v>0</v>
      </c>
      <c r="BJ200" s="93">
        <v>0</v>
      </c>
      <c r="BK200" s="93">
        <v>0</v>
      </c>
      <c r="BL200" s="93">
        <v>0</v>
      </c>
      <c r="BM200" s="93">
        <v>0</v>
      </c>
      <c r="BN200" s="93">
        <v>0</v>
      </c>
      <c r="BO200" s="93">
        <v>0</v>
      </c>
      <c r="BP200" s="93">
        <v>0</v>
      </c>
      <c r="BQ200" s="93">
        <v>0</v>
      </c>
      <c r="BR200" s="93">
        <v>0</v>
      </c>
      <c r="BS200" s="93">
        <v>0</v>
      </c>
      <c r="BT200" s="93">
        <v>0</v>
      </c>
      <c r="BU200" s="93">
        <v>0</v>
      </c>
      <c r="BV200" s="93">
        <v>0</v>
      </c>
      <c r="BW200" s="93">
        <v>0</v>
      </c>
      <c r="BX200" s="93">
        <v>0</v>
      </c>
      <c r="BY200" s="93">
        <v>0</v>
      </c>
      <c r="BZ200" s="93">
        <v>0</v>
      </c>
      <c r="CA200" s="93">
        <v>0</v>
      </c>
      <c r="CB200" s="93">
        <v>0</v>
      </c>
      <c r="CC200" s="93">
        <v>0</v>
      </c>
      <c r="CD200" s="93">
        <v>0</v>
      </c>
      <c r="CE200" s="93">
        <v>0</v>
      </c>
      <c r="CF200" s="93">
        <v>0</v>
      </c>
      <c r="CG200" s="93">
        <v>0</v>
      </c>
      <c r="CH200" s="93">
        <v>0</v>
      </c>
      <c r="CJ200" s="94">
        <v>0</v>
      </c>
    </row>
    <row r="201" spans="1:88" x14ac:dyDescent="0.25">
      <c r="A201">
        <v>193</v>
      </c>
      <c r="B201" s="96"/>
      <c r="C201" s="97" t="s">
        <v>5338</v>
      </c>
      <c r="D201" s="97" t="s">
        <v>13</v>
      </c>
      <c r="E201" s="97" t="s">
        <v>13</v>
      </c>
      <c r="F201" s="97" t="s">
        <v>5676</v>
      </c>
      <c r="G201" s="96" t="s">
        <v>5560</v>
      </c>
      <c r="H201" s="96" t="s">
        <v>5675</v>
      </c>
      <c r="I201" s="96" t="s">
        <v>5340</v>
      </c>
      <c r="J201" s="96" t="s">
        <v>5340</v>
      </c>
      <c r="K201" s="96" t="s">
        <v>5341</v>
      </c>
      <c r="L201" s="96" t="s">
        <v>5341</v>
      </c>
      <c r="M201" s="96" t="s">
        <v>5342</v>
      </c>
      <c r="N201" s="92">
        <v>0</v>
      </c>
      <c r="O201" s="93">
        <v>0</v>
      </c>
      <c r="P201" s="93">
        <v>0</v>
      </c>
      <c r="Q201" s="93">
        <v>0</v>
      </c>
      <c r="R201" s="93">
        <v>0</v>
      </c>
      <c r="S201" s="93">
        <v>0</v>
      </c>
      <c r="T201" s="93">
        <v>0</v>
      </c>
      <c r="U201" s="93">
        <v>0</v>
      </c>
      <c r="V201" s="93">
        <v>0</v>
      </c>
      <c r="W201" s="93">
        <v>0</v>
      </c>
      <c r="X201" s="93">
        <v>0</v>
      </c>
      <c r="Y201" s="93">
        <v>0</v>
      </c>
      <c r="Z201" s="93">
        <v>0</v>
      </c>
      <c r="AA201" s="93">
        <v>0</v>
      </c>
      <c r="AB201" s="93">
        <v>0</v>
      </c>
      <c r="AC201" s="93">
        <v>0</v>
      </c>
      <c r="AD201" s="93">
        <v>0</v>
      </c>
      <c r="AE201" s="93">
        <v>0</v>
      </c>
      <c r="AF201" s="93">
        <v>0</v>
      </c>
      <c r="AG201" s="93">
        <v>0</v>
      </c>
      <c r="AH201" s="93">
        <v>0</v>
      </c>
      <c r="AI201" s="93">
        <v>0</v>
      </c>
      <c r="AJ201" s="93">
        <v>0</v>
      </c>
      <c r="AK201" s="93">
        <v>0</v>
      </c>
      <c r="AL201" s="93">
        <v>0</v>
      </c>
      <c r="AM201" s="93">
        <v>0</v>
      </c>
      <c r="AN201" s="93">
        <v>0</v>
      </c>
      <c r="AO201" s="93">
        <v>0</v>
      </c>
      <c r="AP201" s="93">
        <v>0</v>
      </c>
      <c r="AQ201" s="93">
        <v>0</v>
      </c>
      <c r="AR201" s="93">
        <v>0</v>
      </c>
      <c r="AS201" s="93">
        <v>0</v>
      </c>
      <c r="AT201" s="93">
        <v>0</v>
      </c>
      <c r="AU201" s="93">
        <v>0</v>
      </c>
      <c r="AV201" s="93">
        <v>0</v>
      </c>
      <c r="AW201" s="93">
        <v>0</v>
      </c>
      <c r="AX201" s="93">
        <v>0</v>
      </c>
      <c r="AY201" s="93">
        <v>0</v>
      </c>
      <c r="AZ201" s="93">
        <v>0</v>
      </c>
      <c r="BA201" s="93">
        <v>0</v>
      </c>
      <c r="BB201" s="93">
        <v>0</v>
      </c>
      <c r="BC201" s="93">
        <v>0</v>
      </c>
      <c r="BD201" s="93">
        <v>0</v>
      </c>
      <c r="BE201" s="93">
        <v>0</v>
      </c>
      <c r="BF201" s="93">
        <v>0</v>
      </c>
      <c r="BG201" s="93">
        <v>0</v>
      </c>
      <c r="BH201" s="93">
        <v>0</v>
      </c>
      <c r="BI201" s="93">
        <v>0</v>
      </c>
      <c r="BJ201" s="93">
        <v>0</v>
      </c>
      <c r="BK201" s="93">
        <v>0</v>
      </c>
      <c r="BL201" s="93">
        <v>0</v>
      </c>
      <c r="BM201" s="93">
        <v>0</v>
      </c>
      <c r="BN201" s="93">
        <v>0</v>
      </c>
      <c r="BO201" s="93">
        <v>0</v>
      </c>
      <c r="BP201" s="93">
        <v>0</v>
      </c>
      <c r="BQ201" s="93">
        <v>0</v>
      </c>
      <c r="BR201" s="93">
        <v>0</v>
      </c>
      <c r="BS201" s="93">
        <v>0</v>
      </c>
      <c r="BT201" s="93">
        <v>0</v>
      </c>
      <c r="BU201" s="93">
        <v>0</v>
      </c>
      <c r="BV201" s="93">
        <v>0</v>
      </c>
      <c r="BW201" s="93">
        <v>0</v>
      </c>
      <c r="BX201" s="93">
        <v>0</v>
      </c>
      <c r="BY201" s="93">
        <v>0</v>
      </c>
      <c r="BZ201" s="93">
        <v>0</v>
      </c>
      <c r="CA201" s="93">
        <v>0</v>
      </c>
      <c r="CB201" s="93">
        <v>0</v>
      </c>
      <c r="CC201" s="93">
        <v>0</v>
      </c>
      <c r="CD201" s="93">
        <v>0</v>
      </c>
      <c r="CE201" s="93">
        <v>0</v>
      </c>
      <c r="CF201" s="93">
        <v>0</v>
      </c>
      <c r="CG201" s="93">
        <v>0</v>
      </c>
      <c r="CH201" s="93">
        <v>0</v>
      </c>
      <c r="CJ201" s="94">
        <v>0</v>
      </c>
    </row>
    <row r="202" spans="1:88" x14ac:dyDescent="0.25">
      <c r="A202">
        <v>194</v>
      </c>
      <c r="B202" s="96"/>
      <c r="C202" s="97" t="s">
        <v>5338</v>
      </c>
      <c r="D202" s="97" t="s">
        <v>16</v>
      </c>
      <c r="E202" s="97" t="s">
        <v>16</v>
      </c>
      <c r="F202" s="97" t="s">
        <v>5677</v>
      </c>
      <c r="G202" s="96" t="s">
        <v>5560</v>
      </c>
      <c r="H202" s="96" t="s">
        <v>5675</v>
      </c>
      <c r="I202" s="96" t="s">
        <v>5340</v>
      </c>
      <c r="J202" s="96" t="s">
        <v>5340</v>
      </c>
      <c r="K202" s="96" t="s">
        <v>5341</v>
      </c>
      <c r="L202" s="96" t="s">
        <v>5341</v>
      </c>
      <c r="M202" s="96" t="s">
        <v>5342</v>
      </c>
      <c r="N202" s="92">
        <v>0</v>
      </c>
      <c r="O202" s="93">
        <v>0</v>
      </c>
      <c r="P202" s="93">
        <v>0</v>
      </c>
      <c r="Q202" s="93">
        <v>0</v>
      </c>
      <c r="R202" s="93">
        <v>0</v>
      </c>
      <c r="S202" s="93">
        <v>0</v>
      </c>
      <c r="T202" s="93">
        <v>0</v>
      </c>
      <c r="U202" s="93">
        <v>0</v>
      </c>
      <c r="V202" s="93">
        <v>0</v>
      </c>
      <c r="W202" s="93">
        <v>0</v>
      </c>
      <c r="X202" s="93">
        <v>0</v>
      </c>
      <c r="Y202" s="93">
        <v>0</v>
      </c>
      <c r="Z202" s="93">
        <v>0</v>
      </c>
      <c r="AA202" s="93">
        <v>0</v>
      </c>
      <c r="AB202" s="93">
        <v>0</v>
      </c>
      <c r="AC202" s="93">
        <v>0</v>
      </c>
      <c r="AD202" s="93">
        <v>0</v>
      </c>
      <c r="AE202" s="93">
        <v>0</v>
      </c>
      <c r="AF202" s="93">
        <v>0</v>
      </c>
      <c r="AG202" s="93">
        <v>0</v>
      </c>
      <c r="AH202" s="93">
        <v>0</v>
      </c>
      <c r="AI202" s="93">
        <v>0</v>
      </c>
      <c r="AJ202" s="93">
        <v>0</v>
      </c>
      <c r="AK202" s="93">
        <v>0</v>
      </c>
      <c r="AL202" s="93">
        <v>0</v>
      </c>
      <c r="AM202" s="93">
        <v>0</v>
      </c>
      <c r="AN202" s="93">
        <v>0</v>
      </c>
      <c r="AO202" s="93">
        <v>0</v>
      </c>
      <c r="AP202" s="93">
        <v>0</v>
      </c>
      <c r="AQ202" s="93">
        <v>0</v>
      </c>
      <c r="AR202" s="93">
        <v>0</v>
      </c>
      <c r="AS202" s="93">
        <v>0</v>
      </c>
      <c r="AT202" s="93">
        <v>0</v>
      </c>
      <c r="AU202" s="93">
        <v>0</v>
      </c>
      <c r="AV202" s="93">
        <v>0</v>
      </c>
      <c r="AW202" s="93">
        <v>0</v>
      </c>
      <c r="AX202" s="93">
        <v>0</v>
      </c>
      <c r="AY202" s="93">
        <v>0</v>
      </c>
      <c r="AZ202" s="93">
        <v>0</v>
      </c>
      <c r="BA202" s="93">
        <v>0</v>
      </c>
      <c r="BB202" s="93">
        <v>0</v>
      </c>
      <c r="BC202" s="93">
        <v>0</v>
      </c>
      <c r="BD202" s="93">
        <v>0</v>
      </c>
      <c r="BE202" s="93">
        <v>0</v>
      </c>
      <c r="BF202" s="93">
        <v>0</v>
      </c>
      <c r="BG202" s="93">
        <v>0</v>
      </c>
      <c r="BH202" s="93">
        <v>0</v>
      </c>
      <c r="BI202" s="93">
        <v>0</v>
      </c>
      <c r="BJ202" s="93">
        <v>0</v>
      </c>
      <c r="BK202" s="93">
        <v>0</v>
      </c>
      <c r="BL202" s="93">
        <v>0</v>
      </c>
      <c r="BM202" s="93">
        <v>0</v>
      </c>
      <c r="BN202" s="93">
        <v>0</v>
      </c>
      <c r="BO202" s="93">
        <v>0</v>
      </c>
      <c r="BP202" s="93">
        <v>0</v>
      </c>
      <c r="BQ202" s="93">
        <v>0</v>
      </c>
      <c r="BR202" s="93">
        <v>0</v>
      </c>
      <c r="BS202" s="93">
        <v>0</v>
      </c>
      <c r="BT202" s="93">
        <v>0</v>
      </c>
      <c r="BU202" s="93">
        <v>0</v>
      </c>
      <c r="BV202" s="93">
        <v>0</v>
      </c>
      <c r="BW202" s="93">
        <v>0</v>
      </c>
      <c r="BX202" s="93">
        <v>0</v>
      </c>
      <c r="BY202" s="93">
        <v>0</v>
      </c>
      <c r="BZ202" s="93">
        <v>0</v>
      </c>
      <c r="CA202" s="93">
        <v>0</v>
      </c>
      <c r="CB202" s="93">
        <v>0</v>
      </c>
      <c r="CC202" s="93">
        <v>0</v>
      </c>
      <c r="CD202" s="93">
        <v>0</v>
      </c>
      <c r="CE202" s="93">
        <v>0</v>
      </c>
      <c r="CF202" s="93">
        <v>0</v>
      </c>
      <c r="CG202" s="93">
        <v>0</v>
      </c>
      <c r="CH202" s="93">
        <v>0</v>
      </c>
      <c r="CJ202" s="94">
        <v>0</v>
      </c>
    </row>
    <row r="203" spans="1:88" x14ac:dyDescent="0.25">
      <c r="A203">
        <v>195</v>
      </c>
      <c r="B203" s="96"/>
      <c r="C203" s="97" t="s">
        <v>5338</v>
      </c>
      <c r="D203" s="97" t="s">
        <v>14</v>
      </c>
      <c r="E203" s="97" t="s">
        <v>14</v>
      </c>
      <c r="F203" s="97" t="s">
        <v>5678</v>
      </c>
      <c r="G203" s="96" t="s">
        <v>5560</v>
      </c>
      <c r="H203" s="96" t="s">
        <v>5675</v>
      </c>
      <c r="I203" s="96" t="s">
        <v>5340</v>
      </c>
      <c r="J203" s="96" t="s">
        <v>5340</v>
      </c>
      <c r="K203" s="96" t="s">
        <v>5341</v>
      </c>
      <c r="L203" s="96" t="s">
        <v>5341</v>
      </c>
      <c r="M203" s="96" t="s">
        <v>5342</v>
      </c>
      <c r="N203" s="92">
        <v>0</v>
      </c>
      <c r="O203" s="93">
        <v>0</v>
      </c>
      <c r="P203" s="93">
        <v>0</v>
      </c>
      <c r="Q203" s="93">
        <v>0</v>
      </c>
      <c r="R203" s="93">
        <v>0</v>
      </c>
      <c r="S203" s="93">
        <v>0</v>
      </c>
      <c r="T203" s="93">
        <v>0</v>
      </c>
      <c r="U203" s="93">
        <v>0</v>
      </c>
      <c r="V203" s="93">
        <v>0</v>
      </c>
      <c r="W203" s="93">
        <v>0</v>
      </c>
      <c r="X203" s="93">
        <v>0</v>
      </c>
      <c r="Y203" s="93">
        <v>0</v>
      </c>
      <c r="Z203" s="93">
        <v>0</v>
      </c>
      <c r="AA203" s="93">
        <v>0</v>
      </c>
      <c r="AB203" s="93">
        <v>0</v>
      </c>
      <c r="AC203" s="93">
        <v>0</v>
      </c>
      <c r="AD203" s="93">
        <v>0</v>
      </c>
      <c r="AE203" s="93">
        <v>0</v>
      </c>
      <c r="AF203" s="93">
        <v>0</v>
      </c>
      <c r="AG203" s="93">
        <v>0</v>
      </c>
      <c r="AH203" s="93">
        <v>0</v>
      </c>
      <c r="AI203" s="93">
        <v>0</v>
      </c>
      <c r="AJ203" s="93">
        <v>0</v>
      </c>
      <c r="AK203" s="93">
        <v>0</v>
      </c>
      <c r="AL203" s="93">
        <v>0</v>
      </c>
      <c r="AM203" s="93">
        <v>0</v>
      </c>
      <c r="AN203" s="93">
        <v>0</v>
      </c>
      <c r="AO203" s="93">
        <v>0</v>
      </c>
      <c r="AP203" s="93">
        <v>0</v>
      </c>
      <c r="AQ203" s="93">
        <v>0</v>
      </c>
      <c r="AR203" s="93">
        <v>0</v>
      </c>
      <c r="AS203" s="93">
        <v>0</v>
      </c>
      <c r="AT203" s="93">
        <v>0</v>
      </c>
      <c r="AU203" s="93">
        <v>0</v>
      </c>
      <c r="AV203" s="93">
        <v>0</v>
      </c>
      <c r="AW203" s="93">
        <v>0</v>
      </c>
      <c r="AX203" s="93">
        <v>0</v>
      </c>
      <c r="AY203" s="93">
        <v>0</v>
      </c>
      <c r="AZ203" s="93">
        <v>0</v>
      </c>
      <c r="BA203" s="93">
        <v>0</v>
      </c>
      <c r="BB203" s="93">
        <v>0</v>
      </c>
      <c r="BC203" s="93">
        <v>0</v>
      </c>
      <c r="BD203" s="93">
        <v>0</v>
      </c>
      <c r="BE203" s="93">
        <v>0</v>
      </c>
      <c r="BF203" s="93">
        <v>0</v>
      </c>
      <c r="BG203" s="93">
        <v>0</v>
      </c>
      <c r="BH203" s="93">
        <v>0</v>
      </c>
      <c r="BI203" s="93">
        <v>0</v>
      </c>
      <c r="BJ203" s="93">
        <v>0</v>
      </c>
      <c r="BK203" s="93">
        <v>0</v>
      </c>
      <c r="BL203" s="93">
        <v>0</v>
      </c>
      <c r="BM203" s="93">
        <v>0</v>
      </c>
      <c r="BN203" s="93">
        <v>0</v>
      </c>
      <c r="BO203" s="93">
        <v>0</v>
      </c>
      <c r="BP203" s="93">
        <v>0</v>
      </c>
      <c r="BQ203" s="93">
        <v>0</v>
      </c>
      <c r="BR203" s="93">
        <v>0</v>
      </c>
      <c r="BS203" s="93">
        <v>0</v>
      </c>
      <c r="BT203" s="93">
        <v>0</v>
      </c>
      <c r="BU203" s="93">
        <v>0</v>
      </c>
      <c r="BV203" s="93">
        <v>0</v>
      </c>
      <c r="BW203" s="93">
        <v>0</v>
      </c>
      <c r="BX203" s="93">
        <v>0</v>
      </c>
      <c r="BY203" s="93">
        <v>0</v>
      </c>
      <c r="BZ203" s="93">
        <v>0</v>
      </c>
      <c r="CA203" s="93">
        <v>0</v>
      </c>
      <c r="CB203" s="93">
        <v>0</v>
      </c>
      <c r="CC203" s="93">
        <v>0</v>
      </c>
      <c r="CD203" s="93">
        <v>0</v>
      </c>
      <c r="CE203" s="93">
        <v>0</v>
      </c>
      <c r="CF203" s="93">
        <v>0</v>
      </c>
      <c r="CG203" s="93">
        <v>0</v>
      </c>
      <c r="CH203" s="93">
        <v>0</v>
      </c>
      <c r="CJ203" s="94">
        <v>0</v>
      </c>
    </row>
    <row r="204" spans="1:88" x14ac:dyDescent="0.25">
      <c r="A204">
        <v>196</v>
      </c>
      <c r="B204" s="96"/>
      <c r="C204" s="97" t="s">
        <v>5338</v>
      </c>
      <c r="D204" s="97" t="s">
        <v>15</v>
      </c>
      <c r="E204" s="97" t="s">
        <v>15</v>
      </c>
      <c r="F204" s="97" t="s">
        <v>5679</v>
      </c>
      <c r="G204" s="96" t="s">
        <v>5560</v>
      </c>
      <c r="H204" s="96" t="s">
        <v>5675</v>
      </c>
      <c r="I204" s="96" t="s">
        <v>5340</v>
      </c>
      <c r="J204" s="96" t="s">
        <v>5340</v>
      </c>
      <c r="K204" s="96" t="s">
        <v>5341</v>
      </c>
      <c r="L204" s="96" t="s">
        <v>5341</v>
      </c>
      <c r="M204" s="96" t="s">
        <v>5342</v>
      </c>
      <c r="N204" s="92">
        <v>0</v>
      </c>
      <c r="O204" s="93">
        <v>0</v>
      </c>
      <c r="P204" s="93">
        <v>0</v>
      </c>
      <c r="Q204" s="93">
        <v>0</v>
      </c>
      <c r="R204" s="93">
        <v>0</v>
      </c>
      <c r="S204" s="93">
        <v>0</v>
      </c>
      <c r="T204" s="93">
        <v>0</v>
      </c>
      <c r="U204" s="93">
        <v>0</v>
      </c>
      <c r="V204" s="93">
        <v>0</v>
      </c>
      <c r="W204" s="93">
        <v>0</v>
      </c>
      <c r="X204" s="93">
        <v>0</v>
      </c>
      <c r="Y204" s="93">
        <v>0</v>
      </c>
      <c r="Z204" s="93">
        <v>0</v>
      </c>
      <c r="AA204" s="93">
        <v>0</v>
      </c>
      <c r="AB204" s="93">
        <v>0</v>
      </c>
      <c r="AC204" s="93">
        <v>0</v>
      </c>
      <c r="AD204" s="93">
        <v>0</v>
      </c>
      <c r="AE204" s="93">
        <v>0</v>
      </c>
      <c r="AF204" s="93">
        <v>0</v>
      </c>
      <c r="AG204" s="93">
        <v>0</v>
      </c>
      <c r="AH204" s="93">
        <v>0</v>
      </c>
      <c r="AI204" s="93">
        <v>0</v>
      </c>
      <c r="AJ204" s="93">
        <v>0</v>
      </c>
      <c r="AK204" s="93">
        <v>0</v>
      </c>
      <c r="AL204" s="93">
        <v>0</v>
      </c>
      <c r="AM204" s="93">
        <v>0</v>
      </c>
      <c r="AN204" s="93">
        <v>0</v>
      </c>
      <c r="AO204" s="93">
        <v>0</v>
      </c>
      <c r="AP204" s="93">
        <v>0</v>
      </c>
      <c r="AQ204" s="93">
        <v>0</v>
      </c>
      <c r="AR204" s="93">
        <v>0</v>
      </c>
      <c r="AS204" s="93">
        <v>0</v>
      </c>
      <c r="AT204" s="93">
        <v>0</v>
      </c>
      <c r="AU204" s="93">
        <v>0</v>
      </c>
      <c r="AV204" s="93">
        <v>0</v>
      </c>
      <c r="AW204" s="93">
        <v>0</v>
      </c>
      <c r="AX204" s="93">
        <v>0</v>
      </c>
      <c r="AY204" s="93">
        <v>0</v>
      </c>
      <c r="AZ204" s="93">
        <v>0</v>
      </c>
      <c r="BA204" s="93">
        <v>0</v>
      </c>
      <c r="BB204" s="93">
        <v>0</v>
      </c>
      <c r="BC204" s="93">
        <v>0</v>
      </c>
      <c r="BD204" s="93">
        <v>0</v>
      </c>
      <c r="BE204" s="93">
        <v>0</v>
      </c>
      <c r="BF204" s="93">
        <v>0</v>
      </c>
      <c r="BG204" s="93">
        <v>0</v>
      </c>
      <c r="BH204" s="93">
        <v>0</v>
      </c>
      <c r="BI204" s="93">
        <v>0</v>
      </c>
      <c r="BJ204" s="93">
        <v>0</v>
      </c>
      <c r="BK204" s="93">
        <v>0</v>
      </c>
      <c r="BL204" s="93">
        <v>0</v>
      </c>
      <c r="BM204" s="93">
        <v>0</v>
      </c>
      <c r="BN204" s="93">
        <v>0</v>
      </c>
      <c r="BO204" s="93">
        <v>0</v>
      </c>
      <c r="BP204" s="93">
        <v>0</v>
      </c>
      <c r="BQ204" s="93">
        <v>0</v>
      </c>
      <c r="BR204" s="93">
        <v>0</v>
      </c>
      <c r="BS204" s="93">
        <v>0</v>
      </c>
      <c r="BT204" s="93">
        <v>0</v>
      </c>
      <c r="BU204" s="93">
        <v>0</v>
      </c>
      <c r="BV204" s="93">
        <v>0</v>
      </c>
      <c r="BW204" s="93">
        <v>0</v>
      </c>
      <c r="BX204" s="93">
        <v>0</v>
      </c>
      <c r="BY204" s="93">
        <v>0</v>
      </c>
      <c r="BZ204" s="93">
        <v>0</v>
      </c>
      <c r="CA204" s="93">
        <v>0</v>
      </c>
      <c r="CB204" s="93">
        <v>0</v>
      </c>
      <c r="CC204" s="93">
        <v>0</v>
      </c>
      <c r="CD204" s="93">
        <v>0</v>
      </c>
      <c r="CE204" s="93">
        <v>0</v>
      </c>
      <c r="CF204" s="93">
        <v>0</v>
      </c>
      <c r="CG204" s="93">
        <v>0</v>
      </c>
      <c r="CH204" s="93">
        <v>0</v>
      </c>
      <c r="CJ204" s="94">
        <v>0</v>
      </c>
    </row>
    <row r="205" spans="1:88" x14ac:dyDescent="0.25">
      <c r="A205">
        <v>197</v>
      </c>
      <c r="B205" s="96"/>
      <c r="C205" s="97" t="s">
        <v>5338</v>
      </c>
      <c r="D205" s="97" t="s">
        <v>12</v>
      </c>
      <c r="E205" s="97" t="s">
        <v>12</v>
      </c>
      <c r="F205" s="97" t="s">
        <v>5680</v>
      </c>
      <c r="G205" s="96" t="s">
        <v>5560</v>
      </c>
      <c r="H205" s="96" t="s">
        <v>5681</v>
      </c>
      <c r="I205" s="96" t="s">
        <v>5340</v>
      </c>
      <c r="J205" s="96" t="s">
        <v>5340</v>
      </c>
      <c r="K205" s="96" t="s">
        <v>5341</v>
      </c>
      <c r="L205" s="96" t="s">
        <v>5341</v>
      </c>
      <c r="M205" s="96" t="s">
        <v>5342</v>
      </c>
      <c r="N205" s="92">
        <v>0</v>
      </c>
      <c r="O205" s="93">
        <v>0</v>
      </c>
      <c r="P205" s="93">
        <v>0</v>
      </c>
      <c r="Q205" s="93">
        <v>0</v>
      </c>
      <c r="R205" s="93">
        <v>0</v>
      </c>
      <c r="S205" s="93">
        <v>0</v>
      </c>
      <c r="T205" s="93">
        <v>0</v>
      </c>
      <c r="U205" s="93">
        <v>0</v>
      </c>
      <c r="V205" s="93">
        <v>0</v>
      </c>
      <c r="W205" s="93">
        <v>0</v>
      </c>
      <c r="X205" s="93">
        <v>0</v>
      </c>
      <c r="Y205" s="93">
        <v>0</v>
      </c>
      <c r="Z205" s="93">
        <v>0</v>
      </c>
      <c r="AA205" s="93">
        <v>0</v>
      </c>
      <c r="AB205" s="93">
        <v>0</v>
      </c>
      <c r="AC205" s="93">
        <v>0</v>
      </c>
      <c r="AD205" s="93">
        <v>0</v>
      </c>
      <c r="AE205" s="93">
        <v>0</v>
      </c>
      <c r="AF205" s="93">
        <v>0</v>
      </c>
      <c r="AG205" s="93">
        <v>0</v>
      </c>
      <c r="AH205" s="93">
        <v>0</v>
      </c>
      <c r="AI205" s="93">
        <v>0</v>
      </c>
      <c r="AJ205" s="93">
        <v>0</v>
      </c>
      <c r="AK205" s="93">
        <v>0</v>
      </c>
      <c r="AL205" s="93">
        <v>0</v>
      </c>
      <c r="AM205" s="93">
        <v>0</v>
      </c>
      <c r="AN205" s="93">
        <v>0</v>
      </c>
      <c r="AO205" s="93">
        <v>0</v>
      </c>
      <c r="AP205" s="93">
        <v>0</v>
      </c>
      <c r="AQ205" s="93">
        <v>0</v>
      </c>
      <c r="AR205" s="93">
        <v>0</v>
      </c>
      <c r="AS205" s="93">
        <v>0</v>
      </c>
      <c r="AT205" s="93">
        <v>0</v>
      </c>
      <c r="AU205" s="93">
        <v>0</v>
      </c>
      <c r="AV205" s="93">
        <v>0</v>
      </c>
      <c r="AW205" s="93">
        <v>0</v>
      </c>
      <c r="AX205" s="93">
        <v>0</v>
      </c>
      <c r="AY205" s="93">
        <v>0</v>
      </c>
      <c r="AZ205" s="93">
        <v>0</v>
      </c>
      <c r="BA205" s="93">
        <v>0</v>
      </c>
      <c r="BB205" s="93">
        <v>0</v>
      </c>
      <c r="BC205" s="93">
        <v>0</v>
      </c>
      <c r="BD205" s="93">
        <v>0</v>
      </c>
      <c r="BE205" s="93">
        <v>0</v>
      </c>
      <c r="BF205" s="93">
        <v>0</v>
      </c>
      <c r="BG205" s="93">
        <v>0</v>
      </c>
      <c r="BH205" s="93">
        <v>0</v>
      </c>
      <c r="BI205" s="93">
        <v>0</v>
      </c>
      <c r="BJ205" s="93">
        <v>0</v>
      </c>
      <c r="BK205" s="93">
        <v>0</v>
      </c>
      <c r="BL205" s="93">
        <v>0</v>
      </c>
      <c r="BM205" s="93">
        <v>0</v>
      </c>
      <c r="BN205" s="93">
        <v>0</v>
      </c>
      <c r="BO205" s="93">
        <v>0</v>
      </c>
      <c r="BP205" s="93">
        <v>0</v>
      </c>
      <c r="BQ205" s="93">
        <v>0</v>
      </c>
      <c r="BR205" s="93">
        <v>0</v>
      </c>
      <c r="BS205" s="93">
        <v>0</v>
      </c>
      <c r="BT205" s="93">
        <v>0</v>
      </c>
      <c r="BU205" s="93">
        <v>0</v>
      </c>
      <c r="BV205" s="93">
        <v>0</v>
      </c>
      <c r="BW205" s="93">
        <v>0</v>
      </c>
      <c r="BX205" s="93">
        <v>0</v>
      </c>
      <c r="BY205" s="93">
        <v>0</v>
      </c>
      <c r="BZ205" s="93">
        <v>0</v>
      </c>
      <c r="CA205" s="93">
        <v>0</v>
      </c>
      <c r="CB205" s="93">
        <v>0</v>
      </c>
      <c r="CC205" s="93">
        <v>0</v>
      </c>
      <c r="CD205" s="93">
        <v>0</v>
      </c>
      <c r="CE205" s="93">
        <v>0</v>
      </c>
      <c r="CF205" s="93">
        <v>0</v>
      </c>
      <c r="CG205" s="93">
        <v>0</v>
      </c>
      <c r="CH205" s="93">
        <v>0</v>
      </c>
      <c r="CJ205" s="94">
        <v>0</v>
      </c>
    </row>
    <row r="206" spans="1:88" x14ac:dyDescent="0.25">
      <c r="A206">
        <v>198</v>
      </c>
      <c r="B206" s="96"/>
      <c r="C206" s="97" t="s">
        <v>5338</v>
      </c>
      <c r="D206" s="97" t="s">
        <v>13</v>
      </c>
      <c r="E206" s="97" t="s">
        <v>13</v>
      </c>
      <c r="F206" s="97" t="s">
        <v>5682</v>
      </c>
      <c r="G206" s="96" t="s">
        <v>5560</v>
      </c>
      <c r="H206" s="96" t="s">
        <v>5681</v>
      </c>
      <c r="I206" s="96" t="s">
        <v>5340</v>
      </c>
      <c r="J206" s="96" t="s">
        <v>5340</v>
      </c>
      <c r="K206" s="96" t="s">
        <v>5341</v>
      </c>
      <c r="L206" s="96" t="s">
        <v>5341</v>
      </c>
      <c r="M206" s="96" t="s">
        <v>5342</v>
      </c>
      <c r="N206" s="92">
        <v>0</v>
      </c>
      <c r="O206" s="93">
        <v>0</v>
      </c>
      <c r="P206" s="93">
        <v>0</v>
      </c>
      <c r="Q206" s="93">
        <v>0</v>
      </c>
      <c r="R206" s="93">
        <v>0</v>
      </c>
      <c r="S206" s="93">
        <v>0</v>
      </c>
      <c r="T206" s="93">
        <v>0</v>
      </c>
      <c r="U206" s="93">
        <v>0</v>
      </c>
      <c r="V206" s="93">
        <v>0</v>
      </c>
      <c r="W206" s="93">
        <v>0</v>
      </c>
      <c r="X206" s="93">
        <v>0</v>
      </c>
      <c r="Y206" s="93">
        <v>0</v>
      </c>
      <c r="Z206" s="93">
        <v>0</v>
      </c>
      <c r="AA206" s="93">
        <v>0</v>
      </c>
      <c r="AB206" s="93">
        <v>0</v>
      </c>
      <c r="AC206" s="93">
        <v>0</v>
      </c>
      <c r="AD206" s="93">
        <v>0</v>
      </c>
      <c r="AE206" s="93">
        <v>0</v>
      </c>
      <c r="AF206" s="93">
        <v>0</v>
      </c>
      <c r="AG206" s="93">
        <v>0</v>
      </c>
      <c r="AH206" s="93">
        <v>0</v>
      </c>
      <c r="AI206" s="93">
        <v>0</v>
      </c>
      <c r="AJ206" s="93">
        <v>0</v>
      </c>
      <c r="AK206" s="93">
        <v>0</v>
      </c>
      <c r="AL206" s="93">
        <v>0</v>
      </c>
      <c r="AM206" s="93">
        <v>0</v>
      </c>
      <c r="AN206" s="93">
        <v>0</v>
      </c>
      <c r="AO206" s="93">
        <v>0</v>
      </c>
      <c r="AP206" s="93">
        <v>0</v>
      </c>
      <c r="AQ206" s="93">
        <v>0</v>
      </c>
      <c r="AR206" s="93">
        <v>0</v>
      </c>
      <c r="AS206" s="93">
        <v>0</v>
      </c>
      <c r="AT206" s="93">
        <v>0</v>
      </c>
      <c r="AU206" s="93">
        <v>0</v>
      </c>
      <c r="AV206" s="93">
        <v>0</v>
      </c>
      <c r="AW206" s="93">
        <v>0</v>
      </c>
      <c r="AX206" s="93">
        <v>0</v>
      </c>
      <c r="AY206" s="93">
        <v>0</v>
      </c>
      <c r="AZ206" s="93">
        <v>0</v>
      </c>
      <c r="BA206" s="93">
        <v>0</v>
      </c>
      <c r="BB206" s="93">
        <v>0</v>
      </c>
      <c r="BC206" s="93">
        <v>0</v>
      </c>
      <c r="BD206" s="93">
        <v>0</v>
      </c>
      <c r="BE206" s="93">
        <v>0</v>
      </c>
      <c r="BF206" s="93">
        <v>0</v>
      </c>
      <c r="BG206" s="93">
        <v>0</v>
      </c>
      <c r="BH206" s="93">
        <v>0</v>
      </c>
      <c r="BI206" s="93">
        <v>0</v>
      </c>
      <c r="BJ206" s="93">
        <v>0</v>
      </c>
      <c r="BK206" s="93">
        <v>0</v>
      </c>
      <c r="BL206" s="93">
        <v>0</v>
      </c>
      <c r="BM206" s="93">
        <v>0</v>
      </c>
      <c r="BN206" s="93">
        <v>0</v>
      </c>
      <c r="BO206" s="93">
        <v>0</v>
      </c>
      <c r="BP206" s="93">
        <v>0</v>
      </c>
      <c r="BQ206" s="93">
        <v>0</v>
      </c>
      <c r="BR206" s="93">
        <v>0</v>
      </c>
      <c r="BS206" s="93">
        <v>0</v>
      </c>
      <c r="BT206" s="93">
        <v>0</v>
      </c>
      <c r="BU206" s="93">
        <v>0</v>
      </c>
      <c r="BV206" s="93">
        <v>0</v>
      </c>
      <c r="BW206" s="93">
        <v>0</v>
      </c>
      <c r="BX206" s="93">
        <v>0</v>
      </c>
      <c r="BY206" s="93">
        <v>0</v>
      </c>
      <c r="BZ206" s="93">
        <v>0</v>
      </c>
      <c r="CA206" s="93">
        <v>0</v>
      </c>
      <c r="CB206" s="93">
        <v>0</v>
      </c>
      <c r="CC206" s="93">
        <v>0</v>
      </c>
      <c r="CD206" s="93">
        <v>0</v>
      </c>
      <c r="CE206" s="93">
        <v>0</v>
      </c>
      <c r="CF206" s="93">
        <v>0</v>
      </c>
      <c r="CG206" s="93">
        <v>0</v>
      </c>
      <c r="CH206" s="93">
        <v>0</v>
      </c>
      <c r="CJ206" s="94">
        <v>0</v>
      </c>
    </row>
    <row r="207" spans="1:88" x14ac:dyDescent="0.25">
      <c r="A207">
        <v>199</v>
      </c>
      <c r="B207" s="96"/>
      <c r="C207" s="97" t="s">
        <v>5338</v>
      </c>
      <c r="D207" s="97" t="s">
        <v>16</v>
      </c>
      <c r="E207" s="97" t="s">
        <v>16</v>
      </c>
      <c r="F207" s="97" t="s">
        <v>5683</v>
      </c>
      <c r="G207" s="96" t="s">
        <v>5560</v>
      </c>
      <c r="H207" s="96" t="s">
        <v>5681</v>
      </c>
      <c r="I207" s="96" t="s">
        <v>5340</v>
      </c>
      <c r="J207" s="96" t="s">
        <v>5340</v>
      </c>
      <c r="K207" s="96" t="s">
        <v>5341</v>
      </c>
      <c r="L207" s="96" t="s">
        <v>5341</v>
      </c>
      <c r="M207" s="96" t="s">
        <v>5342</v>
      </c>
      <c r="N207" s="92">
        <v>0</v>
      </c>
      <c r="O207" s="93">
        <v>0</v>
      </c>
      <c r="P207" s="93">
        <v>0</v>
      </c>
      <c r="Q207" s="93">
        <v>0</v>
      </c>
      <c r="R207" s="93">
        <v>0</v>
      </c>
      <c r="S207" s="93">
        <v>0</v>
      </c>
      <c r="T207" s="93">
        <v>0</v>
      </c>
      <c r="U207" s="93">
        <v>0</v>
      </c>
      <c r="V207" s="93">
        <v>0</v>
      </c>
      <c r="W207" s="93">
        <v>0</v>
      </c>
      <c r="X207" s="93">
        <v>0</v>
      </c>
      <c r="Y207" s="93">
        <v>0</v>
      </c>
      <c r="Z207" s="93">
        <v>0</v>
      </c>
      <c r="AA207" s="93">
        <v>0</v>
      </c>
      <c r="AB207" s="93">
        <v>0</v>
      </c>
      <c r="AC207" s="93">
        <v>0</v>
      </c>
      <c r="AD207" s="93">
        <v>0</v>
      </c>
      <c r="AE207" s="93">
        <v>0</v>
      </c>
      <c r="AF207" s="93">
        <v>0</v>
      </c>
      <c r="AG207" s="93">
        <v>0</v>
      </c>
      <c r="AH207" s="93">
        <v>0</v>
      </c>
      <c r="AI207" s="93">
        <v>0</v>
      </c>
      <c r="AJ207" s="93">
        <v>0</v>
      </c>
      <c r="AK207" s="93">
        <v>0</v>
      </c>
      <c r="AL207" s="93">
        <v>0</v>
      </c>
      <c r="AM207" s="93">
        <v>0</v>
      </c>
      <c r="AN207" s="93">
        <v>0</v>
      </c>
      <c r="AO207" s="93">
        <v>0</v>
      </c>
      <c r="AP207" s="93">
        <v>0</v>
      </c>
      <c r="AQ207" s="93">
        <v>0</v>
      </c>
      <c r="AR207" s="93">
        <v>0</v>
      </c>
      <c r="AS207" s="93">
        <v>0</v>
      </c>
      <c r="AT207" s="93">
        <v>0</v>
      </c>
      <c r="AU207" s="93">
        <v>0</v>
      </c>
      <c r="AV207" s="93">
        <v>0</v>
      </c>
      <c r="AW207" s="93">
        <v>0</v>
      </c>
      <c r="AX207" s="93">
        <v>0</v>
      </c>
      <c r="AY207" s="93">
        <v>0</v>
      </c>
      <c r="AZ207" s="93">
        <v>0</v>
      </c>
      <c r="BA207" s="93">
        <v>0</v>
      </c>
      <c r="BB207" s="93">
        <v>0</v>
      </c>
      <c r="BC207" s="93">
        <v>0</v>
      </c>
      <c r="BD207" s="93">
        <v>0</v>
      </c>
      <c r="BE207" s="93">
        <v>0</v>
      </c>
      <c r="BF207" s="93">
        <v>0</v>
      </c>
      <c r="BG207" s="93">
        <v>0</v>
      </c>
      <c r="BH207" s="93">
        <v>0</v>
      </c>
      <c r="BI207" s="93">
        <v>0</v>
      </c>
      <c r="BJ207" s="93">
        <v>0</v>
      </c>
      <c r="BK207" s="93">
        <v>0</v>
      </c>
      <c r="BL207" s="93">
        <v>0</v>
      </c>
      <c r="BM207" s="93">
        <v>0</v>
      </c>
      <c r="BN207" s="93">
        <v>0</v>
      </c>
      <c r="BO207" s="93">
        <v>0</v>
      </c>
      <c r="BP207" s="93">
        <v>0</v>
      </c>
      <c r="BQ207" s="93">
        <v>0</v>
      </c>
      <c r="BR207" s="93">
        <v>0</v>
      </c>
      <c r="BS207" s="93">
        <v>0</v>
      </c>
      <c r="BT207" s="93">
        <v>0</v>
      </c>
      <c r="BU207" s="93">
        <v>0</v>
      </c>
      <c r="BV207" s="93">
        <v>0</v>
      </c>
      <c r="BW207" s="93">
        <v>0</v>
      </c>
      <c r="BX207" s="93">
        <v>0</v>
      </c>
      <c r="BY207" s="93">
        <v>0</v>
      </c>
      <c r="BZ207" s="93">
        <v>0</v>
      </c>
      <c r="CA207" s="93">
        <v>0</v>
      </c>
      <c r="CB207" s="93">
        <v>0</v>
      </c>
      <c r="CC207" s="93">
        <v>0</v>
      </c>
      <c r="CD207" s="93">
        <v>0</v>
      </c>
      <c r="CE207" s="93">
        <v>0</v>
      </c>
      <c r="CF207" s="93">
        <v>0</v>
      </c>
      <c r="CG207" s="93">
        <v>0</v>
      </c>
      <c r="CH207" s="93">
        <v>0</v>
      </c>
      <c r="CJ207" s="94">
        <v>0</v>
      </c>
    </row>
    <row r="208" spans="1:88" x14ac:dyDescent="0.25">
      <c r="A208">
        <v>200</v>
      </c>
      <c r="B208" s="96"/>
      <c r="C208" s="97" t="s">
        <v>5338</v>
      </c>
      <c r="D208" s="97" t="s">
        <v>14</v>
      </c>
      <c r="E208" s="97" t="s">
        <v>14</v>
      </c>
      <c r="F208" s="97" t="s">
        <v>5684</v>
      </c>
      <c r="G208" s="96" t="s">
        <v>5560</v>
      </c>
      <c r="H208" s="96" t="s">
        <v>5681</v>
      </c>
      <c r="I208" s="96" t="s">
        <v>5340</v>
      </c>
      <c r="J208" s="96" t="s">
        <v>5340</v>
      </c>
      <c r="K208" s="96" t="s">
        <v>5341</v>
      </c>
      <c r="L208" s="96" t="s">
        <v>5341</v>
      </c>
      <c r="M208" s="96" t="s">
        <v>5342</v>
      </c>
      <c r="N208" s="92">
        <v>0</v>
      </c>
      <c r="O208" s="93">
        <v>0</v>
      </c>
      <c r="P208" s="93">
        <v>0</v>
      </c>
      <c r="Q208" s="93">
        <v>0</v>
      </c>
      <c r="R208" s="93">
        <v>0</v>
      </c>
      <c r="S208" s="93">
        <v>0</v>
      </c>
      <c r="T208" s="93">
        <v>0</v>
      </c>
      <c r="U208" s="93">
        <v>0</v>
      </c>
      <c r="V208" s="93">
        <v>0</v>
      </c>
      <c r="W208" s="93">
        <v>0</v>
      </c>
      <c r="X208" s="93">
        <v>0</v>
      </c>
      <c r="Y208" s="93">
        <v>0</v>
      </c>
      <c r="Z208" s="93">
        <v>0</v>
      </c>
      <c r="AA208" s="93">
        <v>0</v>
      </c>
      <c r="AB208" s="93">
        <v>0</v>
      </c>
      <c r="AC208" s="93">
        <v>0</v>
      </c>
      <c r="AD208" s="93">
        <v>0</v>
      </c>
      <c r="AE208" s="93">
        <v>0</v>
      </c>
      <c r="AF208" s="93">
        <v>0</v>
      </c>
      <c r="AG208" s="93">
        <v>0</v>
      </c>
      <c r="AH208" s="93">
        <v>0</v>
      </c>
      <c r="AI208" s="93">
        <v>0</v>
      </c>
      <c r="AJ208" s="93">
        <v>0</v>
      </c>
      <c r="AK208" s="93">
        <v>0</v>
      </c>
      <c r="AL208" s="93">
        <v>0</v>
      </c>
      <c r="AM208" s="93">
        <v>0</v>
      </c>
      <c r="AN208" s="93">
        <v>0</v>
      </c>
      <c r="AO208" s="93">
        <v>0</v>
      </c>
      <c r="AP208" s="93">
        <v>0</v>
      </c>
      <c r="AQ208" s="93">
        <v>0</v>
      </c>
      <c r="AR208" s="93">
        <v>0</v>
      </c>
      <c r="AS208" s="93">
        <v>0</v>
      </c>
      <c r="AT208" s="93">
        <v>0</v>
      </c>
      <c r="AU208" s="93">
        <v>0</v>
      </c>
      <c r="AV208" s="93">
        <v>0</v>
      </c>
      <c r="AW208" s="93">
        <v>0</v>
      </c>
      <c r="AX208" s="93">
        <v>0</v>
      </c>
      <c r="AY208" s="93">
        <v>0</v>
      </c>
      <c r="AZ208" s="93">
        <v>0</v>
      </c>
      <c r="BA208" s="93">
        <v>0</v>
      </c>
      <c r="BB208" s="93">
        <v>0</v>
      </c>
      <c r="BC208" s="93">
        <v>0</v>
      </c>
      <c r="BD208" s="93">
        <v>0</v>
      </c>
      <c r="BE208" s="93">
        <v>0</v>
      </c>
      <c r="BF208" s="93">
        <v>0</v>
      </c>
      <c r="BG208" s="93">
        <v>0</v>
      </c>
      <c r="BH208" s="93">
        <v>0</v>
      </c>
      <c r="BI208" s="93">
        <v>0</v>
      </c>
      <c r="BJ208" s="93">
        <v>0</v>
      </c>
      <c r="BK208" s="93">
        <v>0</v>
      </c>
      <c r="BL208" s="93">
        <v>0</v>
      </c>
      <c r="BM208" s="93">
        <v>0</v>
      </c>
      <c r="BN208" s="93">
        <v>0</v>
      </c>
      <c r="BO208" s="93">
        <v>0</v>
      </c>
      <c r="BP208" s="93">
        <v>0</v>
      </c>
      <c r="BQ208" s="93">
        <v>0</v>
      </c>
      <c r="BR208" s="93">
        <v>0</v>
      </c>
      <c r="BS208" s="93">
        <v>0</v>
      </c>
      <c r="BT208" s="93">
        <v>0</v>
      </c>
      <c r="BU208" s="93">
        <v>0</v>
      </c>
      <c r="BV208" s="93">
        <v>0</v>
      </c>
      <c r="BW208" s="93">
        <v>0</v>
      </c>
      <c r="BX208" s="93">
        <v>0</v>
      </c>
      <c r="BY208" s="93">
        <v>0</v>
      </c>
      <c r="BZ208" s="93">
        <v>0</v>
      </c>
      <c r="CA208" s="93">
        <v>0</v>
      </c>
      <c r="CB208" s="93">
        <v>0</v>
      </c>
      <c r="CC208" s="93">
        <v>0</v>
      </c>
      <c r="CD208" s="93">
        <v>0</v>
      </c>
      <c r="CE208" s="93">
        <v>0</v>
      </c>
      <c r="CF208" s="93">
        <v>0</v>
      </c>
      <c r="CG208" s="93">
        <v>0</v>
      </c>
      <c r="CH208" s="93">
        <v>0</v>
      </c>
      <c r="CJ208" s="94">
        <v>0</v>
      </c>
    </row>
    <row r="209" spans="1:88" x14ac:dyDescent="0.25">
      <c r="A209">
        <v>201</v>
      </c>
      <c r="B209" s="96"/>
      <c r="C209" s="97" t="s">
        <v>5338</v>
      </c>
      <c r="D209" s="97" t="s">
        <v>15</v>
      </c>
      <c r="E209" s="97" t="s">
        <v>15</v>
      </c>
      <c r="F209" s="97" t="s">
        <v>5685</v>
      </c>
      <c r="G209" s="96" t="s">
        <v>5560</v>
      </c>
      <c r="H209" s="96" t="s">
        <v>5681</v>
      </c>
      <c r="I209" s="96" t="s">
        <v>5340</v>
      </c>
      <c r="J209" s="96" t="s">
        <v>5340</v>
      </c>
      <c r="K209" s="96" t="s">
        <v>5341</v>
      </c>
      <c r="L209" s="96" t="s">
        <v>5341</v>
      </c>
      <c r="M209" s="96" t="s">
        <v>5342</v>
      </c>
      <c r="N209" s="92">
        <v>0</v>
      </c>
      <c r="O209" s="93">
        <v>0</v>
      </c>
      <c r="P209" s="93">
        <v>0</v>
      </c>
      <c r="Q209" s="93">
        <v>0</v>
      </c>
      <c r="R209" s="93">
        <v>0</v>
      </c>
      <c r="S209" s="93">
        <v>0</v>
      </c>
      <c r="T209" s="93">
        <v>0</v>
      </c>
      <c r="U209" s="93">
        <v>0</v>
      </c>
      <c r="V209" s="93">
        <v>0</v>
      </c>
      <c r="W209" s="93">
        <v>0</v>
      </c>
      <c r="X209" s="93">
        <v>0</v>
      </c>
      <c r="Y209" s="93">
        <v>0</v>
      </c>
      <c r="Z209" s="93">
        <v>0</v>
      </c>
      <c r="AA209" s="93">
        <v>0</v>
      </c>
      <c r="AB209" s="93">
        <v>0</v>
      </c>
      <c r="AC209" s="93">
        <v>0</v>
      </c>
      <c r="AD209" s="93">
        <v>0</v>
      </c>
      <c r="AE209" s="93">
        <v>0</v>
      </c>
      <c r="AF209" s="93">
        <v>0</v>
      </c>
      <c r="AG209" s="93">
        <v>0</v>
      </c>
      <c r="AH209" s="93">
        <v>0</v>
      </c>
      <c r="AI209" s="93">
        <v>0</v>
      </c>
      <c r="AJ209" s="93">
        <v>0</v>
      </c>
      <c r="AK209" s="93">
        <v>0</v>
      </c>
      <c r="AL209" s="93">
        <v>0</v>
      </c>
      <c r="AM209" s="93">
        <v>0</v>
      </c>
      <c r="AN209" s="93">
        <v>0</v>
      </c>
      <c r="AO209" s="93">
        <v>0</v>
      </c>
      <c r="AP209" s="93">
        <v>0</v>
      </c>
      <c r="AQ209" s="93">
        <v>0</v>
      </c>
      <c r="AR209" s="93">
        <v>0</v>
      </c>
      <c r="AS209" s="93">
        <v>0</v>
      </c>
      <c r="AT209" s="93">
        <v>0</v>
      </c>
      <c r="AU209" s="93">
        <v>0</v>
      </c>
      <c r="AV209" s="93">
        <v>0</v>
      </c>
      <c r="AW209" s="93">
        <v>0</v>
      </c>
      <c r="AX209" s="93">
        <v>0</v>
      </c>
      <c r="AY209" s="93">
        <v>0</v>
      </c>
      <c r="AZ209" s="93">
        <v>0</v>
      </c>
      <c r="BA209" s="93">
        <v>0</v>
      </c>
      <c r="BB209" s="93">
        <v>0</v>
      </c>
      <c r="BC209" s="93">
        <v>0</v>
      </c>
      <c r="BD209" s="93">
        <v>0</v>
      </c>
      <c r="BE209" s="93">
        <v>0</v>
      </c>
      <c r="BF209" s="93">
        <v>0</v>
      </c>
      <c r="BG209" s="93">
        <v>0</v>
      </c>
      <c r="BH209" s="93">
        <v>0</v>
      </c>
      <c r="BI209" s="93">
        <v>0</v>
      </c>
      <c r="BJ209" s="93">
        <v>0</v>
      </c>
      <c r="BK209" s="93">
        <v>0</v>
      </c>
      <c r="BL209" s="93">
        <v>0</v>
      </c>
      <c r="BM209" s="93">
        <v>0</v>
      </c>
      <c r="BN209" s="93">
        <v>0</v>
      </c>
      <c r="BO209" s="93">
        <v>0</v>
      </c>
      <c r="BP209" s="93">
        <v>0</v>
      </c>
      <c r="BQ209" s="93">
        <v>0</v>
      </c>
      <c r="BR209" s="93">
        <v>0</v>
      </c>
      <c r="BS209" s="93">
        <v>0</v>
      </c>
      <c r="BT209" s="93">
        <v>0</v>
      </c>
      <c r="BU209" s="93">
        <v>0</v>
      </c>
      <c r="BV209" s="93">
        <v>0</v>
      </c>
      <c r="BW209" s="93">
        <v>0</v>
      </c>
      <c r="BX209" s="93">
        <v>0</v>
      </c>
      <c r="BY209" s="93">
        <v>0</v>
      </c>
      <c r="BZ209" s="93">
        <v>0</v>
      </c>
      <c r="CA209" s="93">
        <v>0</v>
      </c>
      <c r="CB209" s="93">
        <v>0</v>
      </c>
      <c r="CC209" s="93">
        <v>0</v>
      </c>
      <c r="CD209" s="93">
        <v>0</v>
      </c>
      <c r="CE209" s="93">
        <v>0</v>
      </c>
      <c r="CF209" s="93">
        <v>0</v>
      </c>
      <c r="CG209" s="93">
        <v>0</v>
      </c>
      <c r="CH209" s="93">
        <v>0</v>
      </c>
      <c r="CJ209" s="94">
        <v>0</v>
      </c>
    </row>
    <row r="210" spans="1:88" x14ac:dyDescent="0.25">
      <c r="A210">
        <v>202</v>
      </c>
      <c r="B210" s="96"/>
      <c r="C210" s="97" t="s">
        <v>5338</v>
      </c>
      <c r="D210" s="97" t="s">
        <v>12</v>
      </c>
      <c r="E210" s="97" t="s">
        <v>12</v>
      </c>
      <c r="F210" s="97" t="s">
        <v>5686</v>
      </c>
      <c r="G210" s="96" t="s">
        <v>5560</v>
      </c>
      <c r="H210" s="96" t="s">
        <v>5687</v>
      </c>
      <c r="I210" s="96" t="s">
        <v>5340</v>
      </c>
      <c r="J210" s="96" t="s">
        <v>5340</v>
      </c>
      <c r="K210" s="96" t="s">
        <v>5341</v>
      </c>
      <c r="L210" s="96" t="s">
        <v>5341</v>
      </c>
      <c r="M210" s="96" t="s">
        <v>5342</v>
      </c>
      <c r="N210" s="92">
        <v>0</v>
      </c>
      <c r="O210" s="93">
        <v>0</v>
      </c>
      <c r="P210" s="93">
        <v>0</v>
      </c>
      <c r="Q210" s="93">
        <v>0</v>
      </c>
      <c r="R210" s="93">
        <v>0</v>
      </c>
      <c r="S210" s="93">
        <v>0</v>
      </c>
      <c r="T210" s="93">
        <v>0</v>
      </c>
      <c r="U210" s="93">
        <v>0</v>
      </c>
      <c r="V210" s="93">
        <v>0</v>
      </c>
      <c r="W210" s="93">
        <v>0</v>
      </c>
      <c r="X210" s="93">
        <v>0</v>
      </c>
      <c r="Y210" s="93">
        <v>0</v>
      </c>
      <c r="Z210" s="93">
        <v>0</v>
      </c>
      <c r="AA210" s="93">
        <v>0</v>
      </c>
      <c r="AB210" s="93">
        <v>0</v>
      </c>
      <c r="AC210" s="93">
        <v>0</v>
      </c>
      <c r="AD210" s="93">
        <v>0</v>
      </c>
      <c r="AE210" s="93">
        <v>0</v>
      </c>
      <c r="AF210" s="93">
        <v>0</v>
      </c>
      <c r="AG210" s="93">
        <v>0</v>
      </c>
      <c r="AH210" s="93">
        <v>0</v>
      </c>
      <c r="AI210" s="93">
        <v>0</v>
      </c>
      <c r="AJ210" s="93">
        <v>0</v>
      </c>
      <c r="AK210" s="93">
        <v>0</v>
      </c>
      <c r="AL210" s="93">
        <v>0</v>
      </c>
      <c r="AM210" s="93">
        <v>0</v>
      </c>
      <c r="AN210" s="93">
        <v>0</v>
      </c>
      <c r="AO210" s="93">
        <v>0</v>
      </c>
      <c r="AP210" s="93">
        <v>0</v>
      </c>
      <c r="AQ210" s="93">
        <v>0</v>
      </c>
      <c r="AR210" s="93">
        <v>0</v>
      </c>
      <c r="AS210" s="93">
        <v>0</v>
      </c>
      <c r="AT210" s="93">
        <v>0</v>
      </c>
      <c r="AU210" s="93">
        <v>0</v>
      </c>
      <c r="AV210" s="93">
        <v>0</v>
      </c>
      <c r="AW210" s="93">
        <v>0</v>
      </c>
      <c r="AX210" s="93">
        <v>0</v>
      </c>
      <c r="AY210" s="93">
        <v>0</v>
      </c>
      <c r="AZ210" s="93">
        <v>0</v>
      </c>
      <c r="BA210" s="93">
        <v>0</v>
      </c>
      <c r="BB210" s="93">
        <v>0</v>
      </c>
      <c r="BC210" s="93">
        <v>0</v>
      </c>
      <c r="BD210" s="93">
        <v>0</v>
      </c>
      <c r="BE210" s="93">
        <v>0</v>
      </c>
      <c r="BF210" s="93">
        <v>0</v>
      </c>
      <c r="BG210" s="93">
        <v>0</v>
      </c>
      <c r="BH210" s="93">
        <v>0</v>
      </c>
      <c r="BI210" s="93">
        <v>0</v>
      </c>
      <c r="BJ210" s="93">
        <v>0</v>
      </c>
      <c r="BK210" s="93">
        <v>0</v>
      </c>
      <c r="BL210" s="93">
        <v>0</v>
      </c>
      <c r="BM210" s="93">
        <v>0</v>
      </c>
      <c r="BN210" s="93">
        <v>0</v>
      </c>
      <c r="BO210" s="93">
        <v>0</v>
      </c>
      <c r="BP210" s="93">
        <v>0</v>
      </c>
      <c r="BQ210" s="93">
        <v>0</v>
      </c>
      <c r="BR210" s="93">
        <v>0</v>
      </c>
      <c r="BS210" s="93">
        <v>0</v>
      </c>
      <c r="BT210" s="93">
        <v>0</v>
      </c>
      <c r="BU210" s="93">
        <v>0</v>
      </c>
      <c r="BV210" s="93">
        <v>0</v>
      </c>
      <c r="BW210" s="93">
        <v>0</v>
      </c>
      <c r="BX210" s="93">
        <v>0</v>
      </c>
      <c r="BY210" s="93">
        <v>0</v>
      </c>
      <c r="BZ210" s="93">
        <v>0</v>
      </c>
      <c r="CA210" s="93">
        <v>0</v>
      </c>
      <c r="CB210" s="93">
        <v>0</v>
      </c>
      <c r="CC210" s="93">
        <v>0</v>
      </c>
      <c r="CD210" s="93">
        <v>0</v>
      </c>
      <c r="CE210" s="93">
        <v>0</v>
      </c>
      <c r="CF210" s="93">
        <v>0</v>
      </c>
      <c r="CG210" s="93">
        <v>0</v>
      </c>
      <c r="CH210" s="93">
        <v>0</v>
      </c>
      <c r="CJ210" s="94">
        <v>0</v>
      </c>
    </row>
    <row r="211" spans="1:88" x14ac:dyDescent="0.25">
      <c r="A211">
        <v>203</v>
      </c>
      <c r="B211" s="96"/>
      <c r="C211" s="97" t="s">
        <v>5338</v>
      </c>
      <c r="D211" s="97" t="s">
        <v>13</v>
      </c>
      <c r="E211" s="97" t="s">
        <v>13</v>
      </c>
      <c r="F211" s="97" t="s">
        <v>5688</v>
      </c>
      <c r="G211" s="96" t="s">
        <v>5560</v>
      </c>
      <c r="H211" s="96" t="s">
        <v>5687</v>
      </c>
      <c r="I211" s="96" t="s">
        <v>5340</v>
      </c>
      <c r="J211" s="96" t="s">
        <v>5340</v>
      </c>
      <c r="K211" s="96" t="s">
        <v>5341</v>
      </c>
      <c r="L211" s="96" t="s">
        <v>5341</v>
      </c>
      <c r="M211" s="96" t="s">
        <v>5342</v>
      </c>
      <c r="N211" s="92">
        <v>0</v>
      </c>
      <c r="O211" s="93">
        <v>0</v>
      </c>
      <c r="P211" s="93">
        <v>0</v>
      </c>
      <c r="Q211" s="93">
        <v>0</v>
      </c>
      <c r="R211" s="93">
        <v>0</v>
      </c>
      <c r="S211" s="93">
        <v>0</v>
      </c>
      <c r="T211" s="93">
        <v>0</v>
      </c>
      <c r="U211" s="93">
        <v>0</v>
      </c>
      <c r="V211" s="93">
        <v>0</v>
      </c>
      <c r="W211" s="93">
        <v>0</v>
      </c>
      <c r="X211" s="93">
        <v>0</v>
      </c>
      <c r="Y211" s="93">
        <v>0</v>
      </c>
      <c r="Z211" s="93">
        <v>0</v>
      </c>
      <c r="AA211" s="93">
        <v>0</v>
      </c>
      <c r="AB211" s="93">
        <v>0</v>
      </c>
      <c r="AC211" s="93">
        <v>0</v>
      </c>
      <c r="AD211" s="93">
        <v>0</v>
      </c>
      <c r="AE211" s="93">
        <v>0</v>
      </c>
      <c r="AF211" s="93">
        <v>0</v>
      </c>
      <c r="AG211" s="93">
        <v>0</v>
      </c>
      <c r="AH211" s="93">
        <v>0</v>
      </c>
      <c r="AI211" s="93">
        <v>0</v>
      </c>
      <c r="AJ211" s="93">
        <v>0</v>
      </c>
      <c r="AK211" s="93">
        <v>0</v>
      </c>
      <c r="AL211" s="93">
        <v>0</v>
      </c>
      <c r="AM211" s="93">
        <v>0</v>
      </c>
      <c r="AN211" s="93">
        <v>0</v>
      </c>
      <c r="AO211" s="93">
        <v>0</v>
      </c>
      <c r="AP211" s="93">
        <v>0</v>
      </c>
      <c r="AQ211" s="93">
        <v>0</v>
      </c>
      <c r="AR211" s="93">
        <v>0</v>
      </c>
      <c r="AS211" s="93">
        <v>0</v>
      </c>
      <c r="AT211" s="93">
        <v>0</v>
      </c>
      <c r="AU211" s="93">
        <v>0</v>
      </c>
      <c r="AV211" s="93">
        <v>0</v>
      </c>
      <c r="AW211" s="93">
        <v>0</v>
      </c>
      <c r="AX211" s="93">
        <v>0</v>
      </c>
      <c r="AY211" s="93">
        <v>0</v>
      </c>
      <c r="AZ211" s="93">
        <v>0</v>
      </c>
      <c r="BA211" s="93">
        <v>0</v>
      </c>
      <c r="BB211" s="93">
        <v>0</v>
      </c>
      <c r="BC211" s="93">
        <v>0</v>
      </c>
      <c r="BD211" s="93">
        <v>0</v>
      </c>
      <c r="BE211" s="93">
        <v>0</v>
      </c>
      <c r="BF211" s="93">
        <v>0</v>
      </c>
      <c r="BG211" s="93">
        <v>0</v>
      </c>
      <c r="BH211" s="93">
        <v>0</v>
      </c>
      <c r="BI211" s="93">
        <v>0</v>
      </c>
      <c r="BJ211" s="93">
        <v>0</v>
      </c>
      <c r="BK211" s="93">
        <v>0</v>
      </c>
      <c r="BL211" s="93">
        <v>0</v>
      </c>
      <c r="BM211" s="93">
        <v>0</v>
      </c>
      <c r="BN211" s="93">
        <v>0</v>
      </c>
      <c r="BO211" s="93">
        <v>0</v>
      </c>
      <c r="BP211" s="93">
        <v>0</v>
      </c>
      <c r="BQ211" s="93">
        <v>0</v>
      </c>
      <c r="BR211" s="93">
        <v>0</v>
      </c>
      <c r="BS211" s="93">
        <v>0</v>
      </c>
      <c r="BT211" s="93">
        <v>0</v>
      </c>
      <c r="BU211" s="93">
        <v>0</v>
      </c>
      <c r="BV211" s="93">
        <v>0</v>
      </c>
      <c r="BW211" s="93">
        <v>0</v>
      </c>
      <c r="BX211" s="93">
        <v>0</v>
      </c>
      <c r="BY211" s="93">
        <v>0</v>
      </c>
      <c r="BZ211" s="93">
        <v>0</v>
      </c>
      <c r="CA211" s="93">
        <v>0</v>
      </c>
      <c r="CB211" s="93">
        <v>0</v>
      </c>
      <c r="CC211" s="93">
        <v>0</v>
      </c>
      <c r="CD211" s="93">
        <v>0</v>
      </c>
      <c r="CE211" s="93">
        <v>0</v>
      </c>
      <c r="CF211" s="93">
        <v>0</v>
      </c>
      <c r="CG211" s="93">
        <v>0</v>
      </c>
      <c r="CH211" s="93">
        <v>0</v>
      </c>
      <c r="CJ211" s="94">
        <v>0</v>
      </c>
    </row>
    <row r="212" spans="1:88" x14ac:dyDescent="0.25">
      <c r="A212">
        <v>204</v>
      </c>
      <c r="B212" s="96"/>
      <c r="C212" s="97" t="s">
        <v>5338</v>
      </c>
      <c r="D212" s="97" t="s">
        <v>16</v>
      </c>
      <c r="E212" s="97" t="s">
        <v>16</v>
      </c>
      <c r="F212" s="97" t="s">
        <v>5689</v>
      </c>
      <c r="G212" s="96" t="s">
        <v>5560</v>
      </c>
      <c r="H212" s="96" t="s">
        <v>5687</v>
      </c>
      <c r="I212" s="96" t="s">
        <v>5340</v>
      </c>
      <c r="J212" s="96" t="s">
        <v>5340</v>
      </c>
      <c r="K212" s="96" t="s">
        <v>5341</v>
      </c>
      <c r="L212" s="96" t="s">
        <v>5341</v>
      </c>
      <c r="M212" s="96" t="s">
        <v>5342</v>
      </c>
      <c r="N212" s="92">
        <v>0</v>
      </c>
      <c r="O212" s="93">
        <v>0</v>
      </c>
      <c r="P212" s="93">
        <v>0</v>
      </c>
      <c r="Q212" s="93">
        <v>0</v>
      </c>
      <c r="R212" s="93">
        <v>0</v>
      </c>
      <c r="S212" s="93">
        <v>0</v>
      </c>
      <c r="T212" s="93">
        <v>0</v>
      </c>
      <c r="U212" s="93">
        <v>0</v>
      </c>
      <c r="V212" s="93">
        <v>0</v>
      </c>
      <c r="W212" s="93">
        <v>0</v>
      </c>
      <c r="X212" s="93">
        <v>0</v>
      </c>
      <c r="Y212" s="93">
        <v>0</v>
      </c>
      <c r="Z212" s="93">
        <v>0</v>
      </c>
      <c r="AA212" s="93">
        <v>0</v>
      </c>
      <c r="AB212" s="93">
        <v>0</v>
      </c>
      <c r="AC212" s="93">
        <v>0</v>
      </c>
      <c r="AD212" s="93">
        <v>0</v>
      </c>
      <c r="AE212" s="93">
        <v>0</v>
      </c>
      <c r="AF212" s="93">
        <v>0</v>
      </c>
      <c r="AG212" s="93">
        <v>0</v>
      </c>
      <c r="AH212" s="93">
        <v>0</v>
      </c>
      <c r="AI212" s="93">
        <v>0</v>
      </c>
      <c r="AJ212" s="93">
        <v>0</v>
      </c>
      <c r="AK212" s="93">
        <v>0</v>
      </c>
      <c r="AL212" s="93">
        <v>0</v>
      </c>
      <c r="AM212" s="93">
        <v>0</v>
      </c>
      <c r="AN212" s="93">
        <v>0</v>
      </c>
      <c r="AO212" s="93">
        <v>0</v>
      </c>
      <c r="AP212" s="93">
        <v>0</v>
      </c>
      <c r="AQ212" s="93">
        <v>0</v>
      </c>
      <c r="AR212" s="93">
        <v>0</v>
      </c>
      <c r="AS212" s="93">
        <v>0</v>
      </c>
      <c r="AT212" s="93">
        <v>0</v>
      </c>
      <c r="AU212" s="93">
        <v>0</v>
      </c>
      <c r="AV212" s="93">
        <v>0</v>
      </c>
      <c r="AW212" s="93">
        <v>0</v>
      </c>
      <c r="AX212" s="93">
        <v>0</v>
      </c>
      <c r="AY212" s="93">
        <v>0</v>
      </c>
      <c r="AZ212" s="93">
        <v>0</v>
      </c>
      <c r="BA212" s="93">
        <v>0</v>
      </c>
      <c r="BB212" s="93">
        <v>0</v>
      </c>
      <c r="BC212" s="93">
        <v>0</v>
      </c>
      <c r="BD212" s="93">
        <v>0</v>
      </c>
      <c r="BE212" s="93">
        <v>0</v>
      </c>
      <c r="BF212" s="93">
        <v>0</v>
      </c>
      <c r="BG212" s="93">
        <v>0</v>
      </c>
      <c r="BH212" s="93">
        <v>0</v>
      </c>
      <c r="BI212" s="93">
        <v>0</v>
      </c>
      <c r="BJ212" s="93">
        <v>0</v>
      </c>
      <c r="BK212" s="93">
        <v>0</v>
      </c>
      <c r="BL212" s="93">
        <v>0</v>
      </c>
      <c r="BM212" s="93">
        <v>0</v>
      </c>
      <c r="BN212" s="93">
        <v>0</v>
      </c>
      <c r="BO212" s="93">
        <v>0</v>
      </c>
      <c r="BP212" s="93">
        <v>0</v>
      </c>
      <c r="BQ212" s="93">
        <v>0</v>
      </c>
      <c r="BR212" s="93">
        <v>0</v>
      </c>
      <c r="BS212" s="93">
        <v>0</v>
      </c>
      <c r="BT212" s="93">
        <v>0</v>
      </c>
      <c r="BU212" s="93">
        <v>0</v>
      </c>
      <c r="BV212" s="93">
        <v>0</v>
      </c>
      <c r="BW212" s="93">
        <v>0</v>
      </c>
      <c r="BX212" s="93">
        <v>0</v>
      </c>
      <c r="BY212" s="93">
        <v>0</v>
      </c>
      <c r="BZ212" s="93">
        <v>0</v>
      </c>
      <c r="CA212" s="93">
        <v>0</v>
      </c>
      <c r="CB212" s="93">
        <v>0</v>
      </c>
      <c r="CC212" s="93">
        <v>0</v>
      </c>
      <c r="CD212" s="93">
        <v>0</v>
      </c>
      <c r="CE212" s="93">
        <v>0</v>
      </c>
      <c r="CF212" s="93">
        <v>0</v>
      </c>
      <c r="CG212" s="93">
        <v>0</v>
      </c>
      <c r="CH212" s="93">
        <v>0</v>
      </c>
      <c r="CJ212" s="94">
        <v>0</v>
      </c>
    </row>
    <row r="213" spans="1:88" x14ac:dyDescent="0.25">
      <c r="A213">
        <v>205</v>
      </c>
      <c r="B213" s="96"/>
      <c r="C213" s="97" t="s">
        <v>5338</v>
      </c>
      <c r="D213" s="97" t="s">
        <v>14</v>
      </c>
      <c r="E213" s="97" t="s">
        <v>14</v>
      </c>
      <c r="F213" s="97" t="s">
        <v>5690</v>
      </c>
      <c r="G213" s="96" t="s">
        <v>5560</v>
      </c>
      <c r="H213" s="96" t="s">
        <v>5687</v>
      </c>
      <c r="I213" s="96" t="s">
        <v>5340</v>
      </c>
      <c r="J213" s="96" t="s">
        <v>5340</v>
      </c>
      <c r="K213" s="96" t="s">
        <v>5341</v>
      </c>
      <c r="L213" s="96" t="s">
        <v>5341</v>
      </c>
      <c r="M213" s="96" t="s">
        <v>5342</v>
      </c>
      <c r="N213" s="92">
        <v>0</v>
      </c>
      <c r="O213" s="93">
        <v>0</v>
      </c>
      <c r="P213" s="93">
        <v>0</v>
      </c>
      <c r="Q213" s="93">
        <v>0</v>
      </c>
      <c r="R213" s="93">
        <v>0</v>
      </c>
      <c r="S213" s="93">
        <v>0</v>
      </c>
      <c r="T213" s="93">
        <v>0</v>
      </c>
      <c r="U213" s="93">
        <v>0</v>
      </c>
      <c r="V213" s="93">
        <v>0</v>
      </c>
      <c r="W213" s="93">
        <v>0</v>
      </c>
      <c r="X213" s="93">
        <v>0</v>
      </c>
      <c r="Y213" s="93">
        <v>0</v>
      </c>
      <c r="Z213" s="93">
        <v>0</v>
      </c>
      <c r="AA213" s="93">
        <v>0</v>
      </c>
      <c r="AB213" s="93">
        <v>0</v>
      </c>
      <c r="AC213" s="93">
        <v>0</v>
      </c>
      <c r="AD213" s="93">
        <v>0</v>
      </c>
      <c r="AE213" s="93">
        <v>0</v>
      </c>
      <c r="AF213" s="93">
        <v>0</v>
      </c>
      <c r="AG213" s="93">
        <v>0</v>
      </c>
      <c r="AH213" s="93">
        <v>0</v>
      </c>
      <c r="AI213" s="93">
        <v>0</v>
      </c>
      <c r="AJ213" s="93">
        <v>0</v>
      </c>
      <c r="AK213" s="93">
        <v>0</v>
      </c>
      <c r="AL213" s="93">
        <v>0</v>
      </c>
      <c r="AM213" s="93">
        <v>0</v>
      </c>
      <c r="AN213" s="93">
        <v>0</v>
      </c>
      <c r="AO213" s="93">
        <v>0</v>
      </c>
      <c r="AP213" s="93">
        <v>0</v>
      </c>
      <c r="AQ213" s="93">
        <v>0</v>
      </c>
      <c r="AR213" s="93">
        <v>0</v>
      </c>
      <c r="AS213" s="93">
        <v>0</v>
      </c>
      <c r="AT213" s="93">
        <v>0</v>
      </c>
      <c r="AU213" s="93">
        <v>0</v>
      </c>
      <c r="AV213" s="93">
        <v>0</v>
      </c>
      <c r="AW213" s="93">
        <v>0</v>
      </c>
      <c r="AX213" s="93">
        <v>0</v>
      </c>
      <c r="AY213" s="93">
        <v>0</v>
      </c>
      <c r="AZ213" s="93">
        <v>0</v>
      </c>
      <c r="BA213" s="93">
        <v>0</v>
      </c>
      <c r="BB213" s="93">
        <v>0</v>
      </c>
      <c r="BC213" s="93">
        <v>0</v>
      </c>
      <c r="BD213" s="93">
        <v>0</v>
      </c>
      <c r="BE213" s="93">
        <v>0</v>
      </c>
      <c r="BF213" s="93">
        <v>0</v>
      </c>
      <c r="BG213" s="93">
        <v>0</v>
      </c>
      <c r="BH213" s="93">
        <v>0</v>
      </c>
      <c r="BI213" s="93">
        <v>0</v>
      </c>
      <c r="BJ213" s="93">
        <v>0</v>
      </c>
      <c r="BK213" s="93">
        <v>0</v>
      </c>
      <c r="BL213" s="93">
        <v>0</v>
      </c>
      <c r="BM213" s="93">
        <v>0</v>
      </c>
      <c r="BN213" s="93">
        <v>0</v>
      </c>
      <c r="BO213" s="93">
        <v>0</v>
      </c>
      <c r="BP213" s="93">
        <v>0</v>
      </c>
      <c r="BQ213" s="93">
        <v>0</v>
      </c>
      <c r="BR213" s="93">
        <v>0</v>
      </c>
      <c r="BS213" s="93">
        <v>0</v>
      </c>
      <c r="BT213" s="93">
        <v>0</v>
      </c>
      <c r="BU213" s="93">
        <v>0</v>
      </c>
      <c r="BV213" s="93">
        <v>0</v>
      </c>
      <c r="BW213" s="93">
        <v>0</v>
      </c>
      <c r="BX213" s="93">
        <v>0</v>
      </c>
      <c r="BY213" s="93">
        <v>0</v>
      </c>
      <c r="BZ213" s="93">
        <v>0</v>
      </c>
      <c r="CA213" s="93">
        <v>0</v>
      </c>
      <c r="CB213" s="93">
        <v>0</v>
      </c>
      <c r="CC213" s="93">
        <v>0</v>
      </c>
      <c r="CD213" s="93">
        <v>0</v>
      </c>
      <c r="CE213" s="93">
        <v>0</v>
      </c>
      <c r="CF213" s="93">
        <v>0</v>
      </c>
      <c r="CG213" s="93">
        <v>0</v>
      </c>
      <c r="CH213" s="93">
        <v>0</v>
      </c>
      <c r="CJ213" s="94">
        <v>0</v>
      </c>
    </row>
    <row r="214" spans="1:88" x14ac:dyDescent="0.25">
      <c r="A214">
        <v>206</v>
      </c>
      <c r="B214" s="96"/>
      <c r="C214" s="97" t="s">
        <v>5338</v>
      </c>
      <c r="D214" s="97" t="s">
        <v>15</v>
      </c>
      <c r="E214" s="97" t="s">
        <v>15</v>
      </c>
      <c r="F214" s="97" t="s">
        <v>5691</v>
      </c>
      <c r="G214" s="96" t="s">
        <v>5560</v>
      </c>
      <c r="H214" s="96" t="s">
        <v>5687</v>
      </c>
      <c r="I214" s="96" t="s">
        <v>5340</v>
      </c>
      <c r="J214" s="96" t="s">
        <v>5340</v>
      </c>
      <c r="K214" s="96" t="s">
        <v>5341</v>
      </c>
      <c r="L214" s="96" t="s">
        <v>5341</v>
      </c>
      <c r="M214" s="96" t="s">
        <v>5342</v>
      </c>
      <c r="N214" s="92">
        <v>0</v>
      </c>
      <c r="O214" s="93">
        <v>0</v>
      </c>
      <c r="P214" s="93">
        <v>0</v>
      </c>
      <c r="Q214" s="93">
        <v>0</v>
      </c>
      <c r="R214" s="93">
        <v>0</v>
      </c>
      <c r="S214" s="93">
        <v>0</v>
      </c>
      <c r="T214" s="93">
        <v>0</v>
      </c>
      <c r="U214" s="93">
        <v>0</v>
      </c>
      <c r="V214" s="93">
        <v>0</v>
      </c>
      <c r="W214" s="93">
        <v>0</v>
      </c>
      <c r="X214" s="93">
        <v>0</v>
      </c>
      <c r="Y214" s="93">
        <v>0</v>
      </c>
      <c r="Z214" s="93">
        <v>0</v>
      </c>
      <c r="AA214" s="93">
        <v>0</v>
      </c>
      <c r="AB214" s="93">
        <v>0</v>
      </c>
      <c r="AC214" s="93">
        <v>0</v>
      </c>
      <c r="AD214" s="93">
        <v>0</v>
      </c>
      <c r="AE214" s="93">
        <v>0</v>
      </c>
      <c r="AF214" s="93">
        <v>0</v>
      </c>
      <c r="AG214" s="93">
        <v>0</v>
      </c>
      <c r="AH214" s="93">
        <v>0</v>
      </c>
      <c r="AI214" s="93">
        <v>0</v>
      </c>
      <c r="AJ214" s="93">
        <v>0</v>
      </c>
      <c r="AK214" s="93">
        <v>0</v>
      </c>
      <c r="AL214" s="93">
        <v>0</v>
      </c>
      <c r="AM214" s="93">
        <v>0</v>
      </c>
      <c r="AN214" s="93">
        <v>0</v>
      </c>
      <c r="AO214" s="93">
        <v>0</v>
      </c>
      <c r="AP214" s="93">
        <v>0</v>
      </c>
      <c r="AQ214" s="93">
        <v>0</v>
      </c>
      <c r="AR214" s="93">
        <v>0</v>
      </c>
      <c r="AS214" s="93">
        <v>0</v>
      </c>
      <c r="AT214" s="93">
        <v>0</v>
      </c>
      <c r="AU214" s="93">
        <v>0</v>
      </c>
      <c r="AV214" s="93">
        <v>0</v>
      </c>
      <c r="AW214" s="93">
        <v>0</v>
      </c>
      <c r="AX214" s="93">
        <v>0</v>
      </c>
      <c r="AY214" s="93">
        <v>0</v>
      </c>
      <c r="AZ214" s="93">
        <v>0</v>
      </c>
      <c r="BA214" s="93">
        <v>0</v>
      </c>
      <c r="BB214" s="93">
        <v>0</v>
      </c>
      <c r="BC214" s="93">
        <v>0</v>
      </c>
      <c r="BD214" s="93">
        <v>0</v>
      </c>
      <c r="BE214" s="93">
        <v>0</v>
      </c>
      <c r="BF214" s="93">
        <v>0</v>
      </c>
      <c r="BG214" s="93">
        <v>0</v>
      </c>
      <c r="BH214" s="93">
        <v>0</v>
      </c>
      <c r="BI214" s="93">
        <v>0</v>
      </c>
      <c r="BJ214" s="93">
        <v>0</v>
      </c>
      <c r="BK214" s="93">
        <v>0</v>
      </c>
      <c r="BL214" s="93">
        <v>0</v>
      </c>
      <c r="BM214" s="93">
        <v>0</v>
      </c>
      <c r="BN214" s="93">
        <v>0</v>
      </c>
      <c r="BO214" s="93">
        <v>0</v>
      </c>
      <c r="BP214" s="93">
        <v>0</v>
      </c>
      <c r="BQ214" s="93">
        <v>0</v>
      </c>
      <c r="BR214" s="93">
        <v>0</v>
      </c>
      <c r="BS214" s="93">
        <v>0</v>
      </c>
      <c r="BT214" s="93">
        <v>0</v>
      </c>
      <c r="BU214" s="93">
        <v>0</v>
      </c>
      <c r="BV214" s="93">
        <v>0</v>
      </c>
      <c r="BW214" s="93">
        <v>0</v>
      </c>
      <c r="BX214" s="93">
        <v>0</v>
      </c>
      <c r="BY214" s="93">
        <v>0</v>
      </c>
      <c r="BZ214" s="93">
        <v>0</v>
      </c>
      <c r="CA214" s="93">
        <v>0</v>
      </c>
      <c r="CB214" s="93">
        <v>0</v>
      </c>
      <c r="CC214" s="93">
        <v>0</v>
      </c>
      <c r="CD214" s="93">
        <v>0</v>
      </c>
      <c r="CE214" s="93">
        <v>0</v>
      </c>
      <c r="CF214" s="93">
        <v>0</v>
      </c>
      <c r="CG214" s="93">
        <v>0</v>
      </c>
      <c r="CH214" s="93">
        <v>0</v>
      </c>
      <c r="CJ214" s="94">
        <v>0</v>
      </c>
    </row>
    <row r="215" spans="1:88" x14ac:dyDescent="0.25">
      <c r="A215">
        <v>207</v>
      </c>
      <c r="B215" s="96"/>
      <c r="C215" s="97" t="s">
        <v>5692</v>
      </c>
      <c r="D215" s="97" t="s">
        <v>12</v>
      </c>
      <c r="E215" s="97" t="s">
        <v>5692</v>
      </c>
      <c r="F215" s="97" t="s">
        <v>5693</v>
      </c>
      <c r="G215" s="96" t="s">
        <v>5560</v>
      </c>
      <c r="H215" s="96" t="s">
        <v>5561</v>
      </c>
      <c r="I215" s="96" t="s">
        <v>5340</v>
      </c>
      <c r="J215" s="96" t="s">
        <v>5340</v>
      </c>
      <c r="K215" s="96" t="s">
        <v>5341</v>
      </c>
      <c r="L215" s="96" t="s">
        <v>5341</v>
      </c>
      <c r="M215" s="96" t="s">
        <v>5342</v>
      </c>
      <c r="N215" s="92">
        <v>1956141.6867628898</v>
      </c>
      <c r="O215" s="93">
        <v>182948.28317435263</v>
      </c>
      <c r="P215" s="93">
        <v>269895.73494080605</v>
      </c>
      <c r="Q215" s="93">
        <v>360580.42253540963</v>
      </c>
      <c r="R215" s="93">
        <v>315818.7346123376</v>
      </c>
      <c r="S215" s="93">
        <v>403483.17534803587</v>
      </c>
      <c r="T215" s="93">
        <v>423415.3361519482</v>
      </c>
      <c r="U215" s="93">
        <v>0</v>
      </c>
      <c r="V215" s="93">
        <v>0</v>
      </c>
      <c r="W215" s="93">
        <v>0</v>
      </c>
      <c r="X215" s="93">
        <v>0</v>
      </c>
      <c r="Y215" s="93">
        <v>0</v>
      </c>
      <c r="Z215" s="93">
        <v>0</v>
      </c>
      <c r="AA215" s="93">
        <v>0</v>
      </c>
      <c r="AB215" s="93">
        <v>0</v>
      </c>
      <c r="AC215" s="93">
        <v>0</v>
      </c>
      <c r="AD215" s="93">
        <v>0</v>
      </c>
      <c r="AE215" s="93">
        <v>0</v>
      </c>
      <c r="AF215" s="93">
        <v>0</v>
      </c>
      <c r="AG215" s="93">
        <v>0</v>
      </c>
      <c r="AH215" s="93">
        <v>0</v>
      </c>
      <c r="AI215" s="93">
        <v>0</v>
      </c>
      <c r="AJ215" s="93">
        <v>0</v>
      </c>
      <c r="AK215" s="93">
        <v>0</v>
      </c>
      <c r="AL215" s="93">
        <v>0</v>
      </c>
      <c r="AM215" s="93">
        <v>0</v>
      </c>
      <c r="AN215" s="93">
        <v>0</v>
      </c>
      <c r="AO215" s="93">
        <v>0</v>
      </c>
      <c r="AP215" s="93">
        <v>0</v>
      </c>
      <c r="AQ215" s="93">
        <v>0</v>
      </c>
      <c r="AR215" s="93">
        <v>0</v>
      </c>
      <c r="AS215" s="93">
        <v>0</v>
      </c>
      <c r="AT215" s="93">
        <v>0</v>
      </c>
      <c r="AU215" s="93">
        <v>0</v>
      </c>
      <c r="AV215" s="93">
        <v>0</v>
      </c>
      <c r="AW215" s="93">
        <v>0</v>
      </c>
      <c r="AX215" s="93">
        <v>0</v>
      </c>
      <c r="AY215" s="93">
        <v>0</v>
      </c>
      <c r="AZ215" s="93">
        <v>0</v>
      </c>
      <c r="BA215" s="93">
        <v>0</v>
      </c>
      <c r="BB215" s="93">
        <v>0</v>
      </c>
      <c r="BC215" s="93">
        <v>0</v>
      </c>
      <c r="BD215" s="93">
        <v>0</v>
      </c>
      <c r="BE215" s="93">
        <v>0</v>
      </c>
      <c r="BF215" s="93">
        <v>0</v>
      </c>
      <c r="BG215" s="93">
        <v>0</v>
      </c>
      <c r="BH215" s="93">
        <v>0</v>
      </c>
      <c r="BI215" s="93">
        <v>0</v>
      </c>
      <c r="BJ215" s="93">
        <v>0</v>
      </c>
      <c r="BK215" s="93">
        <v>0</v>
      </c>
      <c r="BL215" s="93">
        <v>0</v>
      </c>
      <c r="BM215" s="93">
        <v>0</v>
      </c>
      <c r="BN215" s="93">
        <v>0</v>
      </c>
      <c r="BO215" s="93">
        <v>0</v>
      </c>
      <c r="BP215" s="93">
        <v>0</v>
      </c>
      <c r="BQ215" s="93">
        <v>0</v>
      </c>
      <c r="BR215" s="93">
        <v>0</v>
      </c>
      <c r="BS215" s="93">
        <v>0</v>
      </c>
      <c r="BT215" s="93">
        <v>0</v>
      </c>
      <c r="BU215" s="93">
        <v>0</v>
      </c>
      <c r="BV215" s="93">
        <v>0</v>
      </c>
      <c r="BW215" s="93">
        <v>0</v>
      </c>
      <c r="BX215" s="93">
        <v>0</v>
      </c>
      <c r="BY215" s="93">
        <v>0</v>
      </c>
      <c r="BZ215" s="93">
        <v>0</v>
      </c>
      <c r="CA215" s="93">
        <v>0</v>
      </c>
      <c r="CB215" s="93">
        <v>0</v>
      </c>
      <c r="CC215" s="93">
        <v>0</v>
      </c>
      <c r="CD215" s="93">
        <v>0</v>
      </c>
      <c r="CE215" s="93">
        <v>0</v>
      </c>
      <c r="CF215" s="93">
        <v>0</v>
      </c>
      <c r="CG215" s="93">
        <v>0</v>
      </c>
      <c r="CH215" s="93">
        <v>0</v>
      </c>
      <c r="CJ215" s="94">
        <v>0</v>
      </c>
    </row>
    <row r="216" spans="1:88" x14ac:dyDescent="0.25">
      <c r="A216">
        <v>208</v>
      </c>
      <c r="B216" s="96"/>
      <c r="C216" s="97" t="s">
        <v>5692</v>
      </c>
      <c r="D216" s="97" t="s">
        <v>12</v>
      </c>
      <c r="E216" s="97" t="s">
        <v>5692</v>
      </c>
      <c r="F216" s="97" t="s">
        <v>5694</v>
      </c>
      <c r="G216" s="96" t="s">
        <v>5560</v>
      </c>
      <c r="H216" s="96" t="s">
        <v>5567</v>
      </c>
      <c r="I216" s="96" t="s">
        <v>5340</v>
      </c>
      <c r="J216" s="96" t="s">
        <v>5340</v>
      </c>
      <c r="K216" s="96" t="s">
        <v>5341</v>
      </c>
      <c r="L216" s="96" t="s">
        <v>5341</v>
      </c>
      <c r="M216" s="96" t="s">
        <v>5342</v>
      </c>
      <c r="N216" s="92">
        <v>78635.38076833752</v>
      </c>
      <c r="O216" s="93">
        <v>7354.3792894346789</v>
      </c>
      <c r="P216" s="93">
        <v>10849.599509298319</v>
      </c>
      <c r="Q216" s="93">
        <v>14495.053714949443</v>
      </c>
      <c r="R216" s="93">
        <v>12695.668528547621</v>
      </c>
      <c r="S216" s="93">
        <v>16219.711149664079</v>
      </c>
      <c r="T216" s="93">
        <v>17020.968576443389</v>
      </c>
      <c r="U216" s="93">
        <v>0</v>
      </c>
      <c r="V216" s="93">
        <v>0</v>
      </c>
      <c r="W216" s="93">
        <v>0</v>
      </c>
      <c r="X216" s="93">
        <v>0</v>
      </c>
      <c r="Y216" s="93">
        <v>0</v>
      </c>
      <c r="Z216" s="93">
        <v>0</v>
      </c>
      <c r="AA216" s="93">
        <v>0</v>
      </c>
      <c r="AB216" s="93">
        <v>0</v>
      </c>
      <c r="AC216" s="93">
        <v>0</v>
      </c>
      <c r="AD216" s="93">
        <v>0</v>
      </c>
      <c r="AE216" s="93">
        <v>0</v>
      </c>
      <c r="AF216" s="93">
        <v>0</v>
      </c>
      <c r="AG216" s="93">
        <v>0</v>
      </c>
      <c r="AH216" s="93">
        <v>0</v>
      </c>
      <c r="AI216" s="93">
        <v>0</v>
      </c>
      <c r="AJ216" s="93">
        <v>0</v>
      </c>
      <c r="AK216" s="93">
        <v>0</v>
      </c>
      <c r="AL216" s="93">
        <v>0</v>
      </c>
      <c r="AM216" s="93">
        <v>0</v>
      </c>
      <c r="AN216" s="93">
        <v>0</v>
      </c>
      <c r="AO216" s="93">
        <v>0</v>
      </c>
      <c r="AP216" s="93">
        <v>0</v>
      </c>
      <c r="AQ216" s="93">
        <v>0</v>
      </c>
      <c r="AR216" s="93">
        <v>0</v>
      </c>
      <c r="AS216" s="93">
        <v>0</v>
      </c>
      <c r="AT216" s="93">
        <v>0</v>
      </c>
      <c r="AU216" s="93">
        <v>0</v>
      </c>
      <c r="AV216" s="93">
        <v>0</v>
      </c>
      <c r="AW216" s="93">
        <v>0</v>
      </c>
      <c r="AX216" s="93">
        <v>0</v>
      </c>
      <c r="AY216" s="93">
        <v>0</v>
      </c>
      <c r="AZ216" s="93">
        <v>0</v>
      </c>
      <c r="BA216" s="93">
        <v>0</v>
      </c>
      <c r="BB216" s="93">
        <v>0</v>
      </c>
      <c r="BC216" s="93">
        <v>0</v>
      </c>
      <c r="BD216" s="93">
        <v>0</v>
      </c>
      <c r="BE216" s="93">
        <v>0</v>
      </c>
      <c r="BF216" s="93">
        <v>0</v>
      </c>
      <c r="BG216" s="93">
        <v>0</v>
      </c>
      <c r="BH216" s="93">
        <v>0</v>
      </c>
      <c r="BI216" s="93">
        <v>0</v>
      </c>
      <c r="BJ216" s="93">
        <v>0</v>
      </c>
      <c r="BK216" s="93">
        <v>0</v>
      </c>
      <c r="BL216" s="93">
        <v>0</v>
      </c>
      <c r="BM216" s="93">
        <v>0</v>
      </c>
      <c r="BN216" s="93">
        <v>0</v>
      </c>
      <c r="BO216" s="93">
        <v>0</v>
      </c>
      <c r="BP216" s="93">
        <v>0</v>
      </c>
      <c r="BQ216" s="93">
        <v>0</v>
      </c>
      <c r="BR216" s="93">
        <v>0</v>
      </c>
      <c r="BS216" s="93">
        <v>0</v>
      </c>
      <c r="BT216" s="93">
        <v>0</v>
      </c>
      <c r="BU216" s="93">
        <v>0</v>
      </c>
      <c r="BV216" s="93">
        <v>0</v>
      </c>
      <c r="BW216" s="93">
        <v>0</v>
      </c>
      <c r="BX216" s="93">
        <v>0</v>
      </c>
      <c r="BY216" s="93">
        <v>0</v>
      </c>
      <c r="BZ216" s="93">
        <v>0</v>
      </c>
      <c r="CA216" s="93">
        <v>0</v>
      </c>
      <c r="CB216" s="93">
        <v>0</v>
      </c>
      <c r="CC216" s="93">
        <v>0</v>
      </c>
      <c r="CD216" s="93">
        <v>0</v>
      </c>
      <c r="CE216" s="93">
        <v>0</v>
      </c>
      <c r="CF216" s="93">
        <v>0</v>
      </c>
      <c r="CG216" s="93">
        <v>0</v>
      </c>
      <c r="CH216" s="93">
        <v>0</v>
      </c>
      <c r="CJ216" s="94">
        <v>0</v>
      </c>
    </row>
    <row r="217" spans="1:88" x14ac:dyDescent="0.25">
      <c r="A217">
        <v>209</v>
      </c>
      <c r="B217" s="96"/>
      <c r="C217" s="97" t="s">
        <v>5692</v>
      </c>
      <c r="D217" s="97" t="s">
        <v>5692</v>
      </c>
      <c r="E217" s="97" t="s">
        <v>5692</v>
      </c>
      <c r="F217" s="97" t="s">
        <v>5695</v>
      </c>
      <c r="G217" s="96" t="s">
        <v>5560</v>
      </c>
      <c r="H217" s="96" t="s">
        <v>5573</v>
      </c>
      <c r="I217" s="96" t="s">
        <v>5340</v>
      </c>
      <c r="J217" s="96" t="s">
        <v>5340</v>
      </c>
      <c r="K217" s="96" t="s">
        <v>5341</v>
      </c>
      <c r="L217" s="96" t="s">
        <v>5341</v>
      </c>
      <c r="M217" s="96" t="s">
        <v>5342</v>
      </c>
      <c r="N217" s="92">
        <v>0</v>
      </c>
      <c r="O217" s="93">
        <v>0</v>
      </c>
      <c r="P217" s="93">
        <v>0</v>
      </c>
      <c r="Q217" s="93">
        <v>0</v>
      </c>
      <c r="R217" s="93">
        <v>0</v>
      </c>
      <c r="S217" s="93">
        <v>0</v>
      </c>
      <c r="T217" s="93">
        <v>0</v>
      </c>
      <c r="U217" s="93">
        <v>0</v>
      </c>
      <c r="V217" s="93">
        <v>0</v>
      </c>
      <c r="W217" s="93">
        <v>0</v>
      </c>
      <c r="X217" s="93">
        <v>0</v>
      </c>
      <c r="Y217" s="93">
        <v>0</v>
      </c>
      <c r="Z217" s="93">
        <v>0</v>
      </c>
      <c r="AA217" s="93">
        <v>0</v>
      </c>
      <c r="AB217" s="93">
        <v>0</v>
      </c>
      <c r="AC217" s="93">
        <v>0</v>
      </c>
      <c r="AD217" s="93">
        <v>0</v>
      </c>
      <c r="AE217" s="93">
        <v>0</v>
      </c>
      <c r="AF217" s="93">
        <v>0</v>
      </c>
      <c r="AG217" s="93">
        <v>0</v>
      </c>
      <c r="AH217" s="93">
        <v>0</v>
      </c>
      <c r="AI217" s="93">
        <v>0</v>
      </c>
      <c r="AJ217" s="93">
        <v>0</v>
      </c>
      <c r="AK217" s="93">
        <v>0</v>
      </c>
      <c r="AL217" s="93">
        <v>0</v>
      </c>
      <c r="AM217" s="93">
        <v>0</v>
      </c>
      <c r="AN217" s="93">
        <v>0</v>
      </c>
      <c r="AO217" s="93">
        <v>0</v>
      </c>
      <c r="AP217" s="93">
        <v>0</v>
      </c>
      <c r="AQ217" s="93">
        <v>0</v>
      </c>
      <c r="AR217" s="93">
        <v>0</v>
      </c>
      <c r="AS217" s="93">
        <v>0</v>
      </c>
      <c r="AT217" s="93">
        <v>0</v>
      </c>
      <c r="AU217" s="93">
        <v>0</v>
      </c>
      <c r="AV217" s="93">
        <v>0</v>
      </c>
      <c r="AW217" s="93">
        <v>0</v>
      </c>
      <c r="AX217" s="93">
        <v>0</v>
      </c>
      <c r="AY217" s="93">
        <v>0</v>
      </c>
      <c r="AZ217" s="93">
        <v>0</v>
      </c>
      <c r="BA217" s="93">
        <v>0</v>
      </c>
      <c r="BB217" s="93">
        <v>0</v>
      </c>
      <c r="BC217" s="93">
        <v>0</v>
      </c>
      <c r="BD217" s="93">
        <v>0</v>
      </c>
      <c r="BE217" s="93">
        <v>0</v>
      </c>
      <c r="BF217" s="93">
        <v>0</v>
      </c>
      <c r="BG217" s="93">
        <v>0</v>
      </c>
      <c r="BH217" s="93">
        <v>0</v>
      </c>
      <c r="BI217" s="93">
        <v>0</v>
      </c>
      <c r="BJ217" s="93">
        <v>0</v>
      </c>
      <c r="BK217" s="93">
        <v>0</v>
      </c>
      <c r="BL217" s="93">
        <v>0</v>
      </c>
      <c r="BM217" s="93">
        <v>0</v>
      </c>
      <c r="BN217" s="93">
        <v>0</v>
      </c>
      <c r="BO217" s="93">
        <v>0</v>
      </c>
      <c r="BP217" s="93">
        <v>0</v>
      </c>
      <c r="BQ217" s="93">
        <v>0</v>
      </c>
      <c r="BR217" s="93">
        <v>0</v>
      </c>
      <c r="BS217" s="93">
        <v>0</v>
      </c>
      <c r="BT217" s="93">
        <v>0</v>
      </c>
      <c r="BU217" s="93">
        <v>0</v>
      </c>
      <c r="BV217" s="93">
        <v>0</v>
      </c>
      <c r="BW217" s="93">
        <v>0</v>
      </c>
      <c r="BX217" s="93">
        <v>0</v>
      </c>
      <c r="BY217" s="93">
        <v>0</v>
      </c>
      <c r="BZ217" s="93">
        <v>0</v>
      </c>
      <c r="CA217" s="93">
        <v>0</v>
      </c>
      <c r="CB217" s="93">
        <v>0</v>
      </c>
      <c r="CC217" s="93">
        <v>0</v>
      </c>
      <c r="CD217" s="93">
        <v>0</v>
      </c>
      <c r="CE217" s="93">
        <v>0</v>
      </c>
      <c r="CF217" s="93">
        <v>0</v>
      </c>
      <c r="CG217" s="93">
        <v>0</v>
      </c>
      <c r="CH217" s="93">
        <v>0</v>
      </c>
      <c r="CJ217" s="94">
        <v>0</v>
      </c>
    </row>
    <row r="218" spans="1:88" x14ac:dyDescent="0.25">
      <c r="A218">
        <v>210</v>
      </c>
      <c r="B218" s="96"/>
      <c r="C218" s="97" t="s">
        <v>5692</v>
      </c>
      <c r="D218" s="97" t="s">
        <v>5692</v>
      </c>
      <c r="E218" s="97" t="s">
        <v>5692</v>
      </c>
      <c r="F218" s="97" t="s">
        <v>5696</v>
      </c>
      <c r="G218" s="96" t="s">
        <v>5560</v>
      </c>
      <c r="H218" s="96" t="s">
        <v>5579</v>
      </c>
      <c r="I218" s="96" t="s">
        <v>5340</v>
      </c>
      <c r="J218" s="96" t="s">
        <v>5340</v>
      </c>
      <c r="K218" s="96" t="s">
        <v>5341</v>
      </c>
      <c r="L218" s="96" t="s">
        <v>5341</v>
      </c>
      <c r="M218" s="96" t="s">
        <v>5342</v>
      </c>
      <c r="N218" s="92">
        <v>0</v>
      </c>
      <c r="O218" s="93">
        <v>0</v>
      </c>
      <c r="P218" s="93">
        <v>0</v>
      </c>
      <c r="Q218" s="93">
        <v>0</v>
      </c>
      <c r="R218" s="93">
        <v>0</v>
      </c>
      <c r="S218" s="93">
        <v>0</v>
      </c>
      <c r="T218" s="93">
        <v>0</v>
      </c>
      <c r="U218" s="93">
        <v>0</v>
      </c>
      <c r="V218" s="93">
        <v>0</v>
      </c>
      <c r="W218" s="93">
        <v>0</v>
      </c>
      <c r="X218" s="93">
        <v>0</v>
      </c>
      <c r="Y218" s="93">
        <v>0</v>
      </c>
      <c r="Z218" s="93">
        <v>0</v>
      </c>
      <c r="AA218" s="93">
        <v>0</v>
      </c>
      <c r="AB218" s="93">
        <v>0</v>
      </c>
      <c r="AC218" s="93">
        <v>0</v>
      </c>
      <c r="AD218" s="93">
        <v>0</v>
      </c>
      <c r="AE218" s="93">
        <v>0</v>
      </c>
      <c r="AF218" s="93">
        <v>0</v>
      </c>
      <c r="AG218" s="93">
        <v>0</v>
      </c>
      <c r="AH218" s="93">
        <v>0</v>
      </c>
      <c r="AI218" s="93">
        <v>0</v>
      </c>
      <c r="AJ218" s="93">
        <v>0</v>
      </c>
      <c r="AK218" s="93">
        <v>0</v>
      </c>
      <c r="AL218" s="93">
        <v>0</v>
      </c>
      <c r="AM218" s="93">
        <v>0</v>
      </c>
      <c r="AN218" s="93">
        <v>0</v>
      </c>
      <c r="AO218" s="93">
        <v>0</v>
      </c>
      <c r="AP218" s="93">
        <v>0</v>
      </c>
      <c r="AQ218" s="93">
        <v>0</v>
      </c>
      <c r="AR218" s="93">
        <v>0</v>
      </c>
      <c r="AS218" s="93">
        <v>0</v>
      </c>
      <c r="AT218" s="93">
        <v>0</v>
      </c>
      <c r="AU218" s="93">
        <v>0</v>
      </c>
      <c r="AV218" s="93">
        <v>0</v>
      </c>
      <c r="AW218" s="93">
        <v>0</v>
      </c>
      <c r="AX218" s="93">
        <v>0</v>
      </c>
      <c r="AY218" s="93">
        <v>0</v>
      </c>
      <c r="AZ218" s="93">
        <v>0</v>
      </c>
      <c r="BA218" s="93">
        <v>0</v>
      </c>
      <c r="BB218" s="93">
        <v>0</v>
      </c>
      <c r="BC218" s="93">
        <v>0</v>
      </c>
      <c r="BD218" s="93">
        <v>0</v>
      </c>
      <c r="BE218" s="93">
        <v>0</v>
      </c>
      <c r="BF218" s="93">
        <v>0</v>
      </c>
      <c r="BG218" s="93">
        <v>0</v>
      </c>
      <c r="BH218" s="93">
        <v>0</v>
      </c>
      <c r="BI218" s="93">
        <v>0</v>
      </c>
      <c r="BJ218" s="93">
        <v>0</v>
      </c>
      <c r="BK218" s="93">
        <v>0</v>
      </c>
      <c r="BL218" s="93">
        <v>0</v>
      </c>
      <c r="BM218" s="93">
        <v>0</v>
      </c>
      <c r="BN218" s="93">
        <v>0</v>
      </c>
      <c r="BO218" s="93">
        <v>0</v>
      </c>
      <c r="BP218" s="93">
        <v>0</v>
      </c>
      <c r="BQ218" s="93">
        <v>0</v>
      </c>
      <c r="BR218" s="93">
        <v>0</v>
      </c>
      <c r="BS218" s="93">
        <v>0</v>
      </c>
      <c r="BT218" s="93">
        <v>0</v>
      </c>
      <c r="BU218" s="93">
        <v>0</v>
      </c>
      <c r="BV218" s="93">
        <v>0</v>
      </c>
      <c r="BW218" s="93">
        <v>0</v>
      </c>
      <c r="BX218" s="93">
        <v>0</v>
      </c>
      <c r="BY218" s="93">
        <v>0</v>
      </c>
      <c r="BZ218" s="93">
        <v>0</v>
      </c>
      <c r="CA218" s="93">
        <v>0</v>
      </c>
      <c r="CB218" s="93">
        <v>0</v>
      </c>
      <c r="CC218" s="93">
        <v>0</v>
      </c>
      <c r="CD218" s="93">
        <v>0</v>
      </c>
      <c r="CE218" s="93">
        <v>0</v>
      </c>
      <c r="CF218" s="93">
        <v>0</v>
      </c>
      <c r="CG218" s="93">
        <v>0</v>
      </c>
      <c r="CH218" s="93">
        <v>0</v>
      </c>
      <c r="CJ218" s="94">
        <v>0</v>
      </c>
    </row>
    <row r="219" spans="1:88" x14ac:dyDescent="0.25">
      <c r="A219">
        <v>211</v>
      </c>
      <c r="B219" s="96"/>
      <c r="C219" s="97" t="s">
        <v>5692</v>
      </c>
      <c r="D219" s="97" t="s">
        <v>5692</v>
      </c>
      <c r="E219" s="97" t="s">
        <v>5692</v>
      </c>
      <c r="F219" s="97" t="s">
        <v>5697</v>
      </c>
      <c r="G219" s="96" t="s">
        <v>5560</v>
      </c>
      <c r="H219" s="96" t="s">
        <v>5585</v>
      </c>
      <c r="I219" s="96" t="s">
        <v>5340</v>
      </c>
      <c r="J219" s="96" t="s">
        <v>5340</v>
      </c>
      <c r="K219" s="96" t="s">
        <v>5341</v>
      </c>
      <c r="L219" s="96" t="s">
        <v>5341</v>
      </c>
      <c r="M219" s="96" t="s">
        <v>5342</v>
      </c>
      <c r="N219" s="92">
        <v>0</v>
      </c>
      <c r="O219" s="93">
        <v>0</v>
      </c>
      <c r="P219" s="93">
        <v>0</v>
      </c>
      <c r="Q219" s="93">
        <v>0</v>
      </c>
      <c r="R219" s="93">
        <v>0</v>
      </c>
      <c r="S219" s="93">
        <v>0</v>
      </c>
      <c r="T219" s="93">
        <v>0</v>
      </c>
      <c r="U219" s="93">
        <v>0</v>
      </c>
      <c r="V219" s="93">
        <v>0</v>
      </c>
      <c r="W219" s="93">
        <v>0</v>
      </c>
      <c r="X219" s="93">
        <v>0</v>
      </c>
      <c r="Y219" s="93">
        <v>0</v>
      </c>
      <c r="Z219" s="93">
        <v>0</v>
      </c>
      <c r="AA219" s="93">
        <v>0</v>
      </c>
      <c r="AB219" s="93">
        <v>0</v>
      </c>
      <c r="AC219" s="93">
        <v>0</v>
      </c>
      <c r="AD219" s="93">
        <v>0</v>
      </c>
      <c r="AE219" s="93">
        <v>0</v>
      </c>
      <c r="AF219" s="93">
        <v>0</v>
      </c>
      <c r="AG219" s="93">
        <v>0</v>
      </c>
      <c r="AH219" s="93">
        <v>0</v>
      </c>
      <c r="AI219" s="93">
        <v>0</v>
      </c>
      <c r="AJ219" s="93">
        <v>0</v>
      </c>
      <c r="AK219" s="93">
        <v>0</v>
      </c>
      <c r="AL219" s="93">
        <v>0</v>
      </c>
      <c r="AM219" s="93">
        <v>0</v>
      </c>
      <c r="AN219" s="93">
        <v>0</v>
      </c>
      <c r="AO219" s="93">
        <v>0</v>
      </c>
      <c r="AP219" s="93">
        <v>0</v>
      </c>
      <c r="AQ219" s="93">
        <v>0</v>
      </c>
      <c r="AR219" s="93">
        <v>0</v>
      </c>
      <c r="AS219" s="93">
        <v>0</v>
      </c>
      <c r="AT219" s="93">
        <v>0</v>
      </c>
      <c r="AU219" s="93">
        <v>0</v>
      </c>
      <c r="AV219" s="93">
        <v>0</v>
      </c>
      <c r="AW219" s="93">
        <v>0</v>
      </c>
      <c r="AX219" s="93">
        <v>0</v>
      </c>
      <c r="AY219" s="93">
        <v>0</v>
      </c>
      <c r="AZ219" s="93">
        <v>0</v>
      </c>
      <c r="BA219" s="93">
        <v>0</v>
      </c>
      <c r="BB219" s="93">
        <v>0</v>
      </c>
      <c r="BC219" s="93">
        <v>0</v>
      </c>
      <c r="BD219" s="93">
        <v>0</v>
      </c>
      <c r="BE219" s="93">
        <v>0</v>
      </c>
      <c r="BF219" s="93">
        <v>0</v>
      </c>
      <c r="BG219" s="93">
        <v>0</v>
      </c>
      <c r="BH219" s="93">
        <v>0</v>
      </c>
      <c r="BI219" s="93">
        <v>0</v>
      </c>
      <c r="BJ219" s="93">
        <v>0</v>
      </c>
      <c r="BK219" s="93">
        <v>0</v>
      </c>
      <c r="BL219" s="93">
        <v>0</v>
      </c>
      <c r="BM219" s="93">
        <v>0</v>
      </c>
      <c r="BN219" s="93">
        <v>0</v>
      </c>
      <c r="BO219" s="93">
        <v>0</v>
      </c>
      <c r="BP219" s="93">
        <v>0</v>
      </c>
      <c r="BQ219" s="93">
        <v>0</v>
      </c>
      <c r="BR219" s="93">
        <v>0</v>
      </c>
      <c r="BS219" s="93">
        <v>0</v>
      </c>
      <c r="BT219" s="93">
        <v>0</v>
      </c>
      <c r="BU219" s="93">
        <v>0</v>
      </c>
      <c r="BV219" s="93">
        <v>0</v>
      </c>
      <c r="BW219" s="93">
        <v>0</v>
      </c>
      <c r="BX219" s="93">
        <v>0</v>
      </c>
      <c r="BY219" s="93">
        <v>0</v>
      </c>
      <c r="BZ219" s="93">
        <v>0</v>
      </c>
      <c r="CA219" s="93">
        <v>0</v>
      </c>
      <c r="CB219" s="93">
        <v>0</v>
      </c>
      <c r="CC219" s="93">
        <v>0</v>
      </c>
      <c r="CD219" s="93">
        <v>0</v>
      </c>
      <c r="CE219" s="93">
        <v>0</v>
      </c>
      <c r="CF219" s="93">
        <v>0</v>
      </c>
      <c r="CG219" s="93">
        <v>0</v>
      </c>
      <c r="CH219" s="93">
        <v>0</v>
      </c>
      <c r="CJ219" s="94">
        <v>0</v>
      </c>
    </row>
    <row r="220" spans="1:88" x14ac:dyDescent="0.25">
      <c r="A220">
        <v>212</v>
      </c>
      <c r="B220" s="96"/>
      <c r="C220" s="97" t="s">
        <v>5692</v>
      </c>
      <c r="D220" s="97" t="s">
        <v>5692</v>
      </c>
      <c r="E220" s="97" t="s">
        <v>5692</v>
      </c>
      <c r="F220" s="97" t="s">
        <v>5698</v>
      </c>
      <c r="G220" s="96" t="s">
        <v>5560</v>
      </c>
      <c r="H220" s="96" t="s">
        <v>5591</v>
      </c>
      <c r="I220" s="96" t="s">
        <v>5340</v>
      </c>
      <c r="J220" s="96" t="s">
        <v>5340</v>
      </c>
      <c r="K220" s="96" t="s">
        <v>5341</v>
      </c>
      <c r="L220" s="96" t="s">
        <v>5341</v>
      </c>
      <c r="M220" s="96" t="s">
        <v>5342</v>
      </c>
      <c r="N220" s="92">
        <v>0</v>
      </c>
      <c r="O220" s="93">
        <v>0</v>
      </c>
      <c r="P220" s="93">
        <v>0</v>
      </c>
      <c r="Q220" s="93">
        <v>0</v>
      </c>
      <c r="R220" s="93">
        <v>0</v>
      </c>
      <c r="S220" s="93">
        <v>0</v>
      </c>
      <c r="T220" s="93">
        <v>0</v>
      </c>
      <c r="U220" s="93">
        <v>0</v>
      </c>
      <c r="V220" s="93">
        <v>0</v>
      </c>
      <c r="W220" s="93">
        <v>0</v>
      </c>
      <c r="X220" s="93">
        <v>0</v>
      </c>
      <c r="Y220" s="93">
        <v>0</v>
      </c>
      <c r="Z220" s="93">
        <v>0</v>
      </c>
      <c r="AA220" s="93">
        <v>0</v>
      </c>
      <c r="AB220" s="93">
        <v>0</v>
      </c>
      <c r="AC220" s="93">
        <v>0</v>
      </c>
      <c r="AD220" s="93">
        <v>0</v>
      </c>
      <c r="AE220" s="93">
        <v>0</v>
      </c>
      <c r="AF220" s="93">
        <v>0</v>
      </c>
      <c r="AG220" s="93">
        <v>0</v>
      </c>
      <c r="AH220" s="93">
        <v>0</v>
      </c>
      <c r="AI220" s="93">
        <v>0</v>
      </c>
      <c r="AJ220" s="93">
        <v>0</v>
      </c>
      <c r="AK220" s="93">
        <v>0</v>
      </c>
      <c r="AL220" s="93">
        <v>0</v>
      </c>
      <c r="AM220" s="93">
        <v>0</v>
      </c>
      <c r="AN220" s="93">
        <v>0</v>
      </c>
      <c r="AO220" s="93">
        <v>0</v>
      </c>
      <c r="AP220" s="93">
        <v>0</v>
      </c>
      <c r="AQ220" s="93">
        <v>0</v>
      </c>
      <c r="AR220" s="93">
        <v>0</v>
      </c>
      <c r="AS220" s="93">
        <v>0</v>
      </c>
      <c r="AT220" s="93">
        <v>0</v>
      </c>
      <c r="AU220" s="93">
        <v>0</v>
      </c>
      <c r="AV220" s="93">
        <v>0</v>
      </c>
      <c r="AW220" s="93">
        <v>0</v>
      </c>
      <c r="AX220" s="93">
        <v>0</v>
      </c>
      <c r="AY220" s="93">
        <v>0</v>
      </c>
      <c r="AZ220" s="93">
        <v>0</v>
      </c>
      <c r="BA220" s="93">
        <v>0</v>
      </c>
      <c r="BB220" s="93">
        <v>0</v>
      </c>
      <c r="BC220" s="93">
        <v>0</v>
      </c>
      <c r="BD220" s="93">
        <v>0</v>
      </c>
      <c r="BE220" s="93">
        <v>0</v>
      </c>
      <c r="BF220" s="93">
        <v>0</v>
      </c>
      <c r="BG220" s="93">
        <v>0</v>
      </c>
      <c r="BH220" s="93">
        <v>0</v>
      </c>
      <c r="BI220" s="93">
        <v>0</v>
      </c>
      <c r="BJ220" s="93">
        <v>0</v>
      </c>
      <c r="BK220" s="93">
        <v>0</v>
      </c>
      <c r="BL220" s="93">
        <v>0</v>
      </c>
      <c r="BM220" s="93">
        <v>0</v>
      </c>
      <c r="BN220" s="93">
        <v>0</v>
      </c>
      <c r="BO220" s="93">
        <v>0</v>
      </c>
      <c r="BP220" s="93">
        <v>0</v>
      </c>
      <c r="BQ220" s="93">
        <v>0</v>
      </c>
      <c r="BR220" s="93">
        <v>0</v>
      </c>
      <c r="BS220" s="93">
        <v>0</v>
      </c>
      <c r="BT220" s="93">
        <v>0</v>
      </c>
      <c r="BU220" s="93">
        <v>0</v>
      </c>
      <c r="BV220" s="93">
        <v>0</v>
      </c>
      <c r="BW220" s="93">
        <v>0</v>
      </c>
      <c r="BX220" s="93">
        <v>0</v>
      </c>
      <c r="BY220" s="93">
        <v>0</v>
      </c>
      <c r="BZ220" s="93">
        <v>0</v>
      </c>
      <c r="CA220" s="93">
        <v>0</v>
      </c>
      <c r="CB220" s="93">
        <v>0</v>
      </c>
      <c r="CC220" s="93">
        <v>0</v>
      </c>
      <c r="CD220" s="93">
        <v>0</v>
      </c>
      <c r="CE220" s="93">
        <v>0</v>
      </c>
      <c r="CF220" s="93">
        <v>0</v>
      </c>
      <c r="CG220" s="93">
        <v>0</v>
      </c>
      <c r="CH220" s="93">
        <v>0</v>
      </c>
      <c r="CJ220" s="94">
        <v>0</v>
      </c>
    </row>
    <row r="221" spans="1:88" x14ac:dyDescent="0.25">
      <c r="A221">
        <v>213</v>
      </c>
      <c r="B221" s="96"/>
      <c r="C221" s="97" t="s">
        <v>5692</v>
      </c>
      <c r="D221" s="97" t="s">
        <v>5692</v>
      </c>
      <c r="E221" s="97" t="s">
        <v>5692</v>
      </c>
      <c r="F221" s="97" t="s">
        <v>5699</v>
      </c>
      <c r="G221" s="96" t="s">
        <v>5560</v>
      </c>
      <c r="H221" s="96" t="s">
        <v>5597</v>
      </c>
      <c r="I221" s="96" t="s">
        <v>5340</v>
      </c>
      <c r="J221" s="96" t="s">
        <v>5340</v>
      </c>
      <c r="K221" s="96" t="s">
        <v>5341</v>
      </c>
      <c r="L221" s="96" t="s">
        <v>5341</v>
      </c>
      <c r="M221" s="96" t="s">
        <v>5342</v>
      </c>
      <c r="N221" s="92">
        <v>0</v>
      </c>
      <c r="O221" s="93">
        <v>0</v>
      </c>
      <c r="P221" s="93">
        <v>0</v>
      </c>
      <c r="Q221" s="93">
        <v>0</v>
      </c>
      <c r="R221" s="93">
        <v>0</v>
      </c>
      <c r="S221" s="93">
        <v>0</v>
      </c>
      <c r="T221" s="93">
        <v>0</v>
      </c>
      <c r="U221" s="93">
        <v>0</v>
      </c>
      <c r="V221" s="93">
        <v>0</v>
      </c>
      <c r="W221" s="93">
        <v>0</v>
      </c>
      <c r="X221" s="93">
        <v>0</v>
      </c>
      <c r="Y221" s="93">
        <v>0</v>
      </c>
      <c r="Z221" s="93">
        <v>0</v>
      </c>
      <c r="AA221" s="93">
        <v>0</v>
      </c>
      <c r="AB221" s="93">
        <v>0</v>
      </c>
      <c r="AC221" s="93">
        <v>0</v>
      </c>
      <c r="AD221" s="93">
        <v>0</v>
      </c>
      <c r="AE221" s="93">
        <v>0</v>
      </c>
      <c r="AF221" s="93">
        <v>0</v>
      </c>
      <c r="AG221" s="93">
        <v>0</v>
      </c>
      <c r="AH221" s="93">
        <v>0</v>
      </c>
      <c r="AI221" s="93">
        <v>0</v>
      </c>
      <c r="AJ221" s="93">
        <v>0</v>
      </c>
      <c r="AK221" s="93">
        <v>0</v>
      </c>
      <c r="AL221" s="93">
        <v>0</v>
      </c>
      <c r="AM221" s="93">
        <v>0</v>
      </c>
      <c r="AN221" s="93">
        <v>0</v>
      </c>
      <c r="AO221" s="93">
        <v>0</v>
      </c>
      <c r="AP221" s="93">
        <v>0</v>
      </c>
      <c r="AQ221" s="93">
        <v>0</v>
      </c>
      <c r="AR221" s="93">
        <v>0</v>
      </c>
      <c r="AS221" s="93">
        <v>0</v>
      </c>
      <c r="AT221" s="93">
        <v>0</v>
      </c>
      <c r="AU221" s="93">
        <v>0</v>
      </c>
      <c r="AV221" s="93">
        <v>0</v>
      </c>
      <c r="AW221" s="93">
        <v>0</v>
      </c>
      <c r="AX221" s="93">
        <v>0</v>
      </c>
      <c r="AY221" s="93">
        <v>0</v>
      </c>
      <c r="AZ221" s="93">
        <v>0</v>
      </c>
      <c r="BA221" s="93">
        <v>0</v>
      </c>
      <c r="BB221" s="93">
        <v>0</v>
      </c>
      <c r="BC221" s="93">
        <v>0</v>
      </c>
      <c r="BD221" s="93">
        <v>0</v>
      </c>
      <c r="BE221" s="93">
        <v>0</v>
      </c>
      <c r="BF221" s="93">
        <v>0</v>
      </c>
      <c r="BG221" s="93">
        <v>0</v>
      </c>
      <c r="BH221" s="93">
        <v>0</v>
      </c>
      <c r="BI221" s="93">
        <v>0</v>
      </c>
      <c r="BJ221" s="93">
        <v>0</v>
      </c>
      <c r="BK221" s="93">
        <v>0</v>
      </c>
      <c r="BL221" s="93">
        <v>0</v>
      </c>
      <c r="BM221" s="93">
        <v>0</v>
      </c>
      <c r="BN221" s="93">
        <v>0</v>
      </c>
      <c r="BO221" s="93">
        <v>0</v>
      </c>
      <c r="BP221" s="93">
        <v>0</v>
      </c>
      <c r="BQ221" s="93">
        <v>0</v>
      </c>
      <c r="BR221" s="93">
        <v>0</v>
      </c>
      <c r="BS221" s="93">
        <v>0</v>
      </c>
      <c r="BT221" s="93">
        <v>0</v>
      </c>
      <c r="BU221" s="93">
        <v>0</v>
      </c>
      <c r="BV221" s="93">
        <v>0</v>
      </c>
      <c r="BW221" s="93">
        <v>0</v>
      </c>
      <c r="BX221" s="93">
        <v>0</v>
      </c>
      <c r="BY221" s="93">
        <v>0</v>
      </c>
      <c r="BZ221" s="93">
        <v>0</v>
      </c>
      <c r="CA221" s="93">
        <v>0</v>
      </c>
      <c r="CB221" s="93">
        <v>0</v>
      </c>
      <c r="CC221" s="93">
        <v>0</v>
      </c>
      <c r="CD221" s="93">
        <v>0</v>
      </c>
      <c r="CE221" s="93">
        <v>0</v>
      </c>
      <c r="CF221" s="93">
        <v>0</v>
      </c>
      <c r="CG221" s="93">
        <v>0</v>
      </c>
      <c r="CH221" s="93">
        <v>0</v>
      </c>
      <c r="CJ221" s="94">
        <v>0</v>
      </c>
    </row>
    <row r="222" spans="1:88" x14ac:dyDescent="0.25">
      <c r="A222">
        <v>214</v>
      </c>
      <c r="B222" s="96"/>
      <c r="C222" s="97" t="s">
        <v>5692</v>
      </c>
      <c r="D222" s="97" t="s">
        <v>5692</v>
      </c>
      <c r="E222" s="97" t="s">
        <v>5692</v>
      </c>
      <c r="F222" s="97" t="s">
        <v>5700</v>
      </c>
      <c r="G222" s="96" t="s">
        <v>5560</v>
      </c>
      <c r="H222" s="96" t="s">
        <v>5603</v>
      </c>
      <c r="I222" s="96" t="s">
        <v>5340</v>
      </c>
      <c r="J222" s="96" t="s">
        <v>5340</v>
      </c>
      <c r="K222" s="96" t="s">
        <v>5341</v>
      </c>
      <c r="L222" s="96" t="s">
        <v>5341</v>
      </c>
      <c r="M222" s="96" t="s">
        <v>5342</v>
      </c>
      <c r="N222" s="92">
        <v>0</v>
      </c>
      <c r="O222" s="93">
        <v>0</v>
      </c>
      <c r="P222" s="93">
        <v>0</v>
      </c>
      <c r="Q222" s="93">
        <v>0</v>
      </c>
      <c r="R222" s="93">
        <v>0</v>
      </c>
      <c r="S222" s="93">
        <v>0</v>
      </c>
      <c r="T222" s="93">
        <v>0</v>
      </c>
      <c r="U222" s="93">
        <v>0</v>
      </c>
      <c r="V222" s="93">
        <v>0</v>
      </c>
      <c r="W222" s="93">
        <v>0</v>
      </c>
      <c r="X222" s="93">
        <v>0</v>
      </c>
      <c r="Y222" s="93">
        <v>0</v>
      </c>
      <c r="Z222" s="93">
        <v>0</v>
      </c>
      <c r="AA222" s="93">
        <v>0</v>
      </c>
      <c r="AB222" s="93">
        <v>0</v>
      </c>
      <c r="AC222" s="93">
        <v>0</v>
      </c>
      <c r="AD222" s="93">
        <v>0</v>
      </c>
      <c r="AE222" s="93">
        <v>0</v>
      </c>
      <c r="AF222" s="93">
        <v>0</v>
      </c>
      <c r="AG222" s="93">
        <v>0</v>
      </c>
      <c r="AH222" s="93">
        <v>0</v>
      </c>
      <c r="AI222" s="93">
        <v>0</v>
      </c>
      <c r="AJ222" s="93">
        <v>0</v>
      </c>
      <c r="AK222" s="93">
        <v>0</v>
      </c>
      <c r="AL222" s="93">
        <v>0</v>
      </c>
      <c r="AM222" s="93">
        <v>0</v>
      </c>
      <c r="AN222" s="93">
        <v>0</v>
      </c>
      <c r="AO222" s="93">
        <v>0</v>
      </c>
      <c r="AP222" s="93">
        <v>0</v>
      </c>
      <c r="AQ222" s="93">
        <v>0</v>
      </c>
      <c r="AR222" s="93">
        <v>0</v>
      </c>
      <c r="AS222" s="93">
        <v>0</v>
      </c>
      <c r="AT222" s="93">
        <v>0</v>
      </c>
      <c r="AU222" s="93">
        <v>0</v>
      </c>
      <c r="AV222" s="93">
        <v>0</v>
      </c>
      <c r="AW222" s="93">
        <v>0</v>
      </c>
      <c r="AX222" s="93">
        <v>0</v>
      </c>
      <c r="AY222" s="93">
        <v>0</v>
      </c>
      <c r="AZ222" s="93">
        <v>0</v>
      </c>
      <c r="BA222" s="93">
        <v>0</v>
      </c>
      <c r="BB222" s="93">
        <v>0</v>
      </c>
      <c r="BC222" s="93">
        <v>0</v>
      </c>
      <c r="BD222" s="93">
        <v>0</v>
      </c>
      <c r="BE222" s="93">
        <v>0</v>
      </c>
      <c r="BF222" s="93">
        <v>0</v>
      </c>
      <c r="BG222" s="93">
        <v>0</v>
      </c>
      <c r="BH222" s="93">
        <v>0</v>
      </c>
      <c r="BI222" s="93">
        <v>0</v>
      </c>
      <c r="BJ222" s="93">
        <v>0</v>
      </c>
      <c r="BK222" s="93">
        <v>0</v>
      </c>
      <c r="BL222" s="93">
        <v>0</v>
      </c>
      <c r="BM222" s="93">
        <v>0</v>
      </c>
      <c r="BN222" s="93">
        <v>0</v>
      </c>
      <c r="BO222" s="93">
        <v>0</v>
      </c>
      <c r="BP222" s="93">
        <v>0</v>
      </c>
      <c r="BQ222" s="93">
        <v>0</v>
      </c>
      <c r="BR222" s="93">
        <v>0</v>
      </c>
      <c r="BS222" s="93">
        <v>0</v>
      </c>
      <c r="BT222" s="93">
        <v>0</v>
      </c>
      <c r="BU222" s="93">
        <v>0</v>
      </c>
      <c r="BV222" s="93">
        <v>0</v>
      </c>
      <c r="BW222" s="93">
        <v>0</v>
      </c>
      <c r="BX222" s="93">
        <v>0</v>
      </c>
      <c r="BY222" s="93">
        <v>0</v>
      </c>
      <c r="BZ222" s="93">
        <v>0</v>
      </c>
      <c r="CA222" s="93">
        <v>0</v>
      </c>
      <c r="CB222" s="93">
        <v>0</v>
      </c>
      <c r="CC222" s="93">
        <v>0</v>
      </c>
      <c r="CD222" s="93">
        <v>0</v>
      </c>
      <c r="CE222" s="93">
        <v>0</v>
      </c>
      <c r="CF222" s="93">
        <v>0</v>
      </c>
      <c r="CG222" s="93">
        <v>0</v>
      </c>
      <c r="CH222" s="93">
        <v>0</v>
      </c>
      <c r="CJ222" s="94">
        <v>0</v>
      </c>
    </row>
    <row r="223" spans="1:88" x14ac:dyDescent="0.25">
      <c r="A223">
        <v>215</v>
      </c>
      <c r="B223" s="96"/>
      <c r="C223" s="97" t="s">
        <v>5692</v>
      </c>
      <c r="D223" s="97" t="s">
        <v>5692</v>
      </c>
      <c r="E223" s="97" t="s">
        <v>5692</v>
      </c>
      <c r="F223" s="97" t="s">
        <v>5701</v>
      </c>
      <c r="G223" s="96" t="s">
        <v>5560</v>
      </c>
      <c r="H223" s="96" t="s">
        <v>5609</v>
      </c>
      <c r="I223" s="96" t="s">
        <v>5340</v>
      </c>
      <c r="J223" s="96" t="s">
        <v>5340</v>
      </c>
      <c r="K223" s="96" t="s">
        <v>5341</v>
      </c>
      <c r="L223" s="96" t="s">
        <v>5341</v>
      </c>
      <c r="M223" s="96" t="s">
        <v>5342</v>
      </c>
      <c r="N223" s="92">
        <v>0</v>
      </c>
      <c r="O223" s="93">
        <v>0</v>
      </c>
      <c r="P223" s="93">
        <v>0</v>
      </c>
      <c r="Q223" s="93">
        <v>0</v>
      </c>
      <c r="R223" s="93">
        <v>0</v>
      </c>
      <c r="S223" s="93">
        <v>0</v>
      </c>
      <c r="T223" s="93">
        <v>0</v>
      </c>
      <c r="U223" s="93">
        <v>0</v>
      </c>
      <c r="V223" s="93">
        <v>0</v>
      </c>
      <c r="W223" s="93">
        <v>0</v>
      </c>
      <c r="X223" s="93">
        <v>0</v>
      </c>
      <c r="Y223" s="93">
        <v>0</v>
      </c>
      <c r="Z223" s="93">
        <v>0</v>
      </c>
      <c r="AA223" s="93">
        <v>0</v>
      </c>
      <c r="AB223" s="93">
        <v>0</v>
      </c>
      <c r="AC223" s="93">
        <v>0</v>
      </c>
      <c r="AD223" s="93">
        <v>0</v>
      </c>
      <c r="AE223" s="93">
        <v>0</v>
      </c>
      <c r="AF223" s="93">
        <v>0</v>
      </c>
      <c r="AG223" s="93">
        <v>0</v>
      </c>
      <c r="AH223" s="93">
        <v>0</v>
      </c>
      <c r="AI223" s="93">
        <v>0</v>
      </c>
      <c r="AJ223" s="93">
        <v>0</v>
      </c>
      <c r="AK223" s="93">
        <v>0</v>
      </c>
      <c r="AL223" s="93">
        <v>0</v>
      </c>
      <c r="AM223" s="93">
        <v>0</v>
      </c>
      <c r="AN223" s="93">
        <v>0</v>
      </c>
      <c r="AO223" s="93">
        <v>0</v>
      </c>
      <c r="AP223" s="93">
        <v>0</v>
      </c>
      <c r="AQ223" s="93">
        <v>0</v>
      </c>
      <c r="AR223" s="93">
        <v>0</v>
      </c>
      <c r="AS223" s="93">
        <v>0</v>
      </c>
      <c r="AT223" s="93">
        <v>0</v>
      </c>
      <c r="AU223" s="93">
        <v>0</v>
      </c>
      <c r="AV223" s="93">
        <v>0</v>
      </c>
      <c r="AW223" s="93">
        <v>0</v>
      </c>
      <c r="AX223" s="93">
        <v>0</v>
      </c>
      <c r="AY223" s="93">
        <v>0</v>
      </c>
      <c r="AZ223" s="93">
        <v>0</v>
      </c>
      <c r="BA223" s="93">
        <v>0</v>
      </c>
      <c r="BB223" s="93">
        <v>0</v>
      </c>
      <c r="BC223" s="93">
        <v>0</v>
      </c>
      <c r="BD223" s="93">
        <v>0</v>
      </c>
      <c r="BE223" s="93">
        <v>0</v>
      </c>
      <c r="BF223" s="93">
        <v>0</v>
      </c>
      <c r="BG223" s="93">
        <v>0</v>
      </c>
      <c r="BH223" s="93">
        <v>0</v>
      </c>
      <c r="BI223" s="93">
        <v>0</v>
      </c>
      <c r="BJ223" s="93">
        <v>0</v>
      </c>
      <c r="BK223" s="93">
        <v>0</v>
      </c>
      <c r="BL223" s="93">
        <v>0</v>
      </c>
      <c r="BM223" s="93">
        <v>0</v>
      </c>
      <c r="BN223" s="93">
        <v>0</v>
      </c>
      <c r="BO223" s="93">
        <v>0</v>
      </c>
      <c r="BP223" s="93">
        <v>0</v>
      </c>
      <c r="BQ223" s="93">
        <v>0</v>
      </c>
      <c r="BR223" s="93">
        <v>0</v>
      </c>
      <c r="BS223" s="93">
        <v>0</v>
      </c>
      <c r="BT223" s="93">
        <v>0</v>
      </c>
      <c r="BU223" s="93">
        <v>0</v>
      </c>
      <c r="BV223" s="93">
        <v>0</v>
      </c>
      <c r="BW223" s="93">
        <v>0</v>
      </c>
      <c r="BX223" s="93">
        <v>0</v>
      </c>
      <c r="BY223" s="93">
        <v>0</v>
      </c>
      <c r="BZ223" s="93">
        <v>0</v>
      </c>
      <c r="CA223" s="93">
        <v>0</v>
      </c>
      <c r="CB223" s="93">
        <v>0</v>
      </c>
      <c r="CC223" s="93">
        <v>0</v>
      </c>
      <c r="CD223" s="93">
        <v>0</v>
      </c>
      <c r="CE223" s="93">
        <v>0</v>
      </c>
      <c r="CF223" s="93">
        <v>0</v>
      </c>
      <c r="CG223" s="93">
        <v>0</v>
      </c>
      <c r="CH223" s="93">
        <v>0</v>
      </c>
      <c r="CJ223" s="94">
        <v>0</v>
      </c>
    </row>
    <row r="224" spans="1:88" x14ac:dyDescent="0.25">
      <c r="A224">
        <v>216</v>
      </c>
      <c r="B224" s="96"/>
      <c r="C224" s="97" t="s">
        <v>5692</v>
      </c>
      <c r="D224" s="97" t="s">
        <v>5692</v>
      </c>
      <c r="E224" s="97" t="s">
        <v>5692</v>
      </c>
      <c r="F224" s="97" t="s">
        <v>5702</v>
      </c>
      <c r="G224" s="96" t="s">
        <v>5560</v>
      </c>
      <c r="H224" s="96" t="s">
        <v>5615</v>
      </c>
      <c r="I224" s="96" t="s">
        <v>5340</v>
      </c>
      <c r="J224" s="96" t="s">
        <v>5340</v>
      </c>
      <c r="K224" s="96" t="s">
        <v>5341</v>
      </c>
      <c r="L224" s="96" t="s">
        <v>5341</v>
      </c>
      <c r="M224" s="96" t="s">
        <v>5342</v>
      </c>
      <c r="N224" s="92">
        <v>0</v>
      </c>
      <c r="O224" s="93">
        <v>0</v>
      </c>
      <c r="P224" s="93">
        <v>0</v>
      </c>
      <c r="Q224" s="93">
        <v>0</v>
      </c>
      <c r="R224" s="93">
        <v>0</v>
      </c>
      <c r="S224" s="93">
        <v>0</v>
      </c>
      <c r="T224" s="93">
        <v>0</v>
      </c>
      <c r="U224" s="93">
        <v>0</v>
      </c>
      <c r="V224" s="93">
        <v>0</v>
      </c>
      <c r="W224" s="93">
        <v>0</v>
      </c>
      <c r="X224" s="93">
        <v>0</v>
      </c>
      <c r="Y224" s="93">
        <v>0</v>
      </c>
      <c r="Z224" s="93">
        <v>0</v>
      </c>
      <c r="AA224" s="93">
        <v>0</v>
      </c>
      <c r="AB224" s="93">
        <v>0</v>
      </c>
      <c r="AC224" s="93">
        <v>0</v>
      </c>
      <c r="AD224" s="93">
        <v>0</v>
      </c>
      <c r="AE224" s="93">
        <v>0</v>
      </c>
      <c r="AF224" s="93">
        <v>0</v>
      </c>
      <c r="AG224" s="93">
        <v>0</v>
      </c>
      <c r="AH224" s="93">
        <v>0</v>
      </c>
      <c r="AI224" s="93">
        <v>0</v>
      </c>
      <c r="AJ224" s="93">
        <v>0</v>
      </c>
      <c r="AK224" s="93">
        <v>0</v>
      </c>
      <c r="AL224" s="93">
        <v>0</v>
      </c>
      <c r="AM224" s="93">
        <v>0</v>
      </c>
      <c r="AN224" s="93">
        <v>0</v>
      </c>
      <c r="AO224" s="93">
        <v>0</v>
      </c>
      <c r="AP224" s="93">
        <v>0</v>
      </c>
      <c r="AQ224" s="93">
        <v>0</v>
      </c>
      <c r="AR224" s="93">
        <v>0</v>
      </c>
      <c r="AS224" s="93">
        <v>0</v>
      </c>
      <c r="AT224" s="93">
        <v>0</v>
      </c>
      <c r="AU224" s="93">
        <v>0</v>
      </c>
      <c r="AV224" s="93">
        <v>0</v>
      </c>
      <c r="AW224" s="93">
        <v>0</v>
      </c>
      <c r="AX224" s="93">
        <v>0</v>
      </c>
      <c r="AY224" s="93">
        <v>0</v>
      </c>
      <c r="AZ224" s="93">
        <v>0</v>
      </c>
      <c r="BA224" s="93">
        <v>0</v>
      </c>
      <c r="BB224" s="93">
        <v>0</v>
      </c>
      <c r="BC224" s="93">
        <v>0</v>
      </c>
      <c r="BD224" s="93">
        <v>0</v>
      </c>
      <c r="BE224" s="93">
        <v>0</v>
      </c>
      <c r="BF224" s="93">
        <v>0</v>
      </c>
      <c r="BG224" s="93">
        <v>0</v>
      </c>
      <c r="BH224" s="93">
        <v>0</v>
      </c>
      <c r="BI224" s="93">
        <v>0</v>
      </c>
      <c r="BJ224" s="93">
        <v>0</v>
      </c>
      <c r="BK224" s="93">
        <v>0</v>
      </c>
      <c r="BL224" s="93">
        <v>0</v>
      </c>
      <c r="BM224" s="93">
        <v>0</v>
      </c>
      <c r="BN224" s="93">
        <v>0</v>
      </c>
      <c r="BO224" s="93">
        <v>0</v>
      </c>
      <c r="BP224" s="93">
        <v>0</v>
      </c>
      <c r="BQ224" s="93">
        <v>0</v>
      </c>
      <c r="BR224" s="93">
        <v>0</v>
      </c>
      <c r="BS224" s="93">
        <v>0</v>
      </c>
      <c r="BT224" s="93">
        <v>0</v>
      </c>
      <c r="BU224" s="93">
        <v>0</v>
      </c>
      <c r="BV224" s="93">
        <v>0</v>
      </c>
      <c r="BW224" s="93">
        <v>0</v>
      </c>
      <c r="BX224" s="93">
        <v>0</v>
      </c>
      <c r="BY224" s="93">
        <v>0</v>
      </c>
      <c r="BZ224" s="93">
        <v>0</v>
      </c>
      <c r="CA224" s="93">
        <v>0</v>
      </c>
      <c r="CB224" s="93">
        <v>0</v>
      </c>
      <c r="CC224" s="93">
        <v>0</v>
      </c>
      <c r="CD224" s="93">
        <v>0</v>
      </c>
      <c r="CE224" s="93">
        <v>0</v>
      </c>
      <c r="CF224" s="93">
        <v>0</v>
      </c>
      <c r="CG224" s="93">
        <v>0</v>
      </c>
      <c r="CH224" s="93">
        <v>0</v>
      </c>
      <c r="CJ224" s="94">
        <v>0</v>
      </c>
    </row>
    <row r="225" spans="1:88" x14ac:dyDescent="0.25">
      <c r="A225">
        <v>217</v>
      </c>
      <c r="B225" s="96"/>
      <c r="C225" s="97" t="s">
        <v>5692</v>
      </c>
      <c r="D225" s="97" t="s">
        <v>5692</v>
      </c>
      <c r="E225" s="97" t="s">
        <v>5692</v>
      </c>
      <c r="F225" s="97" t="s">
        <v>5703</v>
      </c>
      <c r="G225" s="96" t="s">
        <v>5560</v>
      </c>
      <c r="H225" s="96" t="s">
        <v>5621</v>
      </c>
      <c r="I225" s="96" t="s">
        <v>5340</v>
      </c>
      <c r="J225" s="96" t="s">
        <v>5340</v>
      </c>
      <c r="K225" s="96" t="s">
        <v>5341</v>
      </c>
      <c r="L225" s="96" t="s">
        <v>5341</v>
      </c>
      <c r="M225" s="96" t="s">
        <v>5342</v>
      </c>
      <c r="N225" s="92">
        <v>0</v>
      </c>
      <c r="O225" s="93">
        <v>0</v>
      </c>
      <c r="P225" s="93">
        <v>0</v>
      </c>
      <c r="Q225" s="93">
        <v>0</v>
      </c>
      <c r="R225" s="93">
        <v>0</v>
      </c>
      <c r="S225" s="93">
        <v>0</v>
      </c>
      <c r="T225" s="93">
        <v>0</v>
      </c>
      <c r="U225" s="93">
        <v>0</v>
      </c>
      <c r="V225" s="93">
        <v>0</v>
      </c>
      <c r="W225" s="93">
        <v>0</v>
      </c>
      <c r="X225" s="93">
        <v>0</v>
      </c>
      <c r="Y225" s="93">
        <v>0</v>
      </c>
      <c r="Z225" s="93">
        <v>0</v>
      </c>
      <c r="AA225" s="93">
        <v>0</v>
      </c>
      <c r="AB225" s="93">
        <v>0</v>
      </c>
      <c r="AC225" s="93">
        <v>0</v>
      </c>
      <c r="AD225" s="93">
        <v>0</v>
      </c>
      <c r="AE225" s="93">
        <v>0</v>
      </c>
      <c r="AF225" s="93">
        <v>0</v>
      </c>
      <c r="AG225" s="93">
        <v>0</v>
      </c>
      <c r="AH225" s="93">
        <v>0</v>
      </c>
      <c r="AI225" s="93">
        <v>0</v>
      </c>
      <c r="AJ225" s="93">
        <v>0</v>
      </c>
      <c r="AK225" s="93">
        <v>0</v>
      </c>
      <c r="AL225" s="93">
        <v>0</v>
      </c>
      <c r="AM225" s="93">
        <v>0</v>
      </c>
      <c r="AN225" s="93">
        <v>0</v>
      </c>
      <c r="AO225" s="93">
        <v>0</v>
      </c>
      <c r="AP225" s="93">
        <v>0</v>
      </c>
      <c r="AQ225" s="93">
        <v>0</v>
      </c>
      <c r="AR225" s="93">
        <v>0</v>
      </c>
      <c r="AS225" s="93">
        <v>0</v>
      </c>
      <c r="AT225" s="93">
        <v>0</v>
      </c>
      <c r="AU225" s="93">
        <v>0</v>
      </c>
      <c r="AV225" s="93">
        <v>0</v>
      </c>
      <c r="AW225" s="93">
        <v>0</v>
      </c>
      <c r="AX225" s="93">
        <v>0</v>
      </c>
      <c r="AY225" s="93">
        <v>0</v>
      </c>
      <c r="AZ225" s="93">
        <v>0</v>
      </c>
      <c r="BA225" s="93">
        <v>0</v>
      </c>
      <c r="BB225" s="93">
        <v>0</v>
      </c>
      <c r="BC225" s="93">
        <v>0</v>
      </c>
      <c r="BD225" s="93">
        <v>0</v>
      </c>
      <c r="BE225" s="93">
        <v>0</v>
      </c>
      <c r="BF225" s="93">
        <v>0</v>
      </c>
      <c r="BG225" s="93">
        <v>0</v>
      </c>
      <c r="BH225" s="93">
        <v>0</v>
      </c>
      <c r="BI225" s="93">
        <v>0</v>
      </c>
      <c r="BJ225" s="93">
        <v>0</v>
      </c>
      <c r="BK225" s="93">
        <v>0</v>
      </c>
      <c r="BL225" s="93">
        <v>0</v>
      </c>
      <c r="BM225" s="93">
        <v>0</v>
      </c>
      <c r="BN225" s="93">
        <v>0</v>
      </c>
      <c r="BO225" s="93">
        <v>0</v>
      </c>
      <c r="BP225" s="93">
        <v>0</v>
      </c>
      <c r="BQ225" s="93">
        <v>0</v>
      </c>
      <c r="BR225" s="93">
        <v>0</v>
      </c>
      <c r="BS225" s="93">
        <v>0</v>
      </c>
      <c r="BT225" s="93">
        <v>0</v>
      </c>
      <c r="BU225" s="93">
        <v>0</v>
      </c>
      <c r="BV225" s="93">
        <v>0</v>
      </c>
      <c r="BW225" s="93">
        <v>0</v>
      </c>
      <c r="BX225" s="93">
        <v>0</v>
      </c>
      <c r="BY225" s="93">
        <v>0</v>
      </c>
      <c r="BZ225" s="93">
        <v>0</v>
      </c>
      <c r="CA225" s="93">
        <v>0</v>
      </c>
      <c r="CB225" s="93">
        <v>0</v>
      </c>
      <c r="CC225" s="93">
        <v>0</v>
      </c>
      <c r="CD225" s="93">
        <v>0</v>
      </c>
      <c r="CE225" s="93">
        <v>0</v>
      </c>
      <c r="CF225" s="93">
        <v>0</v>
      </c>
      <c r="CG225" s="93">
        <v>0</v>
      </c>
      <c r="CH225" s="93">
        <v>0</v>
      </c>
      <c r="CJ225" s="94">
        <v>0</v>
      </c>
    </row>
    <row r="226" spans="1:88" x14ac:dyDescent="0.25">
      <c r="A226">
        <v>218</v>
      </c>
      <c r="B226" s="96"/>
      <c r="C226" s="97" t="s">
        <v>5692</v>
      </c>
      <c r="D226" s="97" t="s">
        <v>5692</v>
      </c>
      <c r="E226" s="97" t="s">
        <v>5692</v>
      </c>
      <c r="F226" s="97" t="s">
        <v>5704</v>
      </c>
      <c r="G226" s="96" t="s">
        <v>5560</v>
      </c>
      <c r="H226" s="96" t="s">
        <v>5627</v>
      </c>
      <c r="I226" s="96" t="s">
        <v>5340</v>
      </c>
      <c r="J226" s="96" t="s">
        <v>5340</v>
      </c>
      <c r="K226" s="96" t="s">
        <v>5341</v>
      </c>
      <c r="L226" s="96" t="s">
        <v>5341</v>
      </c>
      <c r="M226" s="96" t="s">
        <v>5342</v>
      </c>
      <c r="N226" s="92">
        <v>0</v>
      </c>
      <c r="O226" s="93">
        <v>0</v>
      </c>
      <c r="P226" s="93">
        <v>0</v>
      </c>
      <c r="Q226" s="93">
        <v>0</v>
      </c>
      <c r="R226" s="93">
        <v>0</v>
      </c>
      <c r="S226" s="93">
        <v>0</v>
      </c>
      <c r="T226" s="93">
        <v>0</v>
      </c>
      <c r="U226" s="93">
        <v>0</v>
      </c>
      <c r="V226" s="93">
        <v>0</v>
      </c>
      <c r="W226" s="93">
        <v>0</v>
      </c>
      <c r="X226" s="93">
        <v>0</v>
      </c>
      <c r="Y226" s="93">
        <v>0</v>
      </c>
      <c r="Z226" s="93">
        <v>0</v>
      </c>
      <c r="AA226" s="93">
        <v>0</v>
      </c>
      <c r="AB226" s="93">
        <v>0</v>
      </c>
      <c r="AC226" s="93">
        <v>0</v>
      </c>
      <c r="AD226" s="93">
        <v>0</v>
      </c>
      <c r="AE226" s="93">
        <v>0</v>
      </c>
      <c r="AF226" s="93">
        <v>0</v>
      </c>
      <c r="AG226" s="93">
        <v>0</v>
      </c>
      <c r="AH226" s="93">
        <v>0</v>
      </c>
      <c r="AI226" s="93">
        <v>0</v>
      </c>
      <c r="AJ226" s="93">
        <v>0</v>
      </c>
      <c r="AK226" s="93">
        <v>0</v>
      </c>
      <c r="AL226" s="93">
        <v>0</v>
      </c>
      <c r="AM226" s="93">
        <v>0</v>
      </c>
      <c r="AN226" s="93">
        <v>0</v>
      </c>
      <c r="AO226" s="93">
        <v>0</v>
      </c>
      <c r="AP226" s="93">
        <v>0</v>
      </c>
      <c r="AQ226" s="93">
        <v>0</v>
      </c>
      <c r="AR226" s="93">
        <v>0</v>
      </c>
      <c r="AS226" s="93">
        <v>0</v>
      </c>
      <c r="AT226" s="93">
        <v>0</v>
      </c>
      <c r="AU226" s="93">
        <v>0</v>
      </c>
      <c r="AV226" s="93">
        <v>0</v>
      </c>
      <c r="AW226" s="93">
        <v>0</v>
      </c>
      <c r="AX226" s="93">
        <v>0</v>
      </c>
      <c r="AY226" s="93">
        <v>0</v>
      </c>
      <c r="AZ226" s="93">
        <v>0</v>
      </c>
      <c r="BA226" s="93">
        <v>0</v>
      </c>
      <c r="BB226" s="93">
        <v>0</v>
      </c>
      <c r="BC226" s="93">
        <v>0</v>
      </c>
      <c r="BD226" s="93">
        <v>0</v>
      </c>
      <c r="BE226" s="93">
        <v>0</v>
      </c>
      <c r="BF226" s="93">
        <v>0</v>
      </c>
      <c r="BG226" s="93">
        <v>0</v>
      </c>
      <c r="BH226" s="93">
        <v>0</v>
      </c>
      <c r="BI226" s="93">
        <v>0</v>
      </c>
      <c r="BJ226" s="93">
        <v>0</v>
      </c>
      <c r="BK226" s="93">
        <v>0</v>
      </c>
      <c r="BL226" s="93">
        <v>0</v>
      </c>
      <c r="BM226" s="93">
        <v>0</v>
      </c>
      <c r="BN226" s="93">
        <v>0</v>
      </c>
      <c r="BO226" s="93">
        <v>0</v>
      </c>
      <c r="BP226" s="93">
        <v>0</v>
      </c>
      <c r="BQ226" s="93">
        <v>0</v>
      </c>
      <c r="BR226" s="93">
        <v>0</v>
      </c>
      <c r="BS226" s="93">
        <v>0</v>
      </c>
      <c r="BT226" s="93">
        <v>0</v>
      </c>
      <c r="BU226" s="93">
        <v>0</v>
      </c>
      <c r="BV226" s="93">
        <v>0</v>
      </c>
      <c r="BW226" s="93">
        <v>0</v>
      </c>
      <c r="BX226" s="93">
        <v>0</v>
      </c>
      <c r="BY226" s="93">
        <v>0</v>
      </c>
      <c r="BZ226" s="93">
        <v>0</v>
      </c>
      <c r="CA226" s="93">
        <v>0</v>
      </c>
      <c r="CB226" s="93">
        <v>0</v>
      </c>
      <c r="CC226" s="93">
        <v>0</v>
      </c>
      <c r="CD226" s="93">
        <v>0</v>
      </c>
      <c r="CE226" s="93">
        <v>0</v>
      </c>
      <c r="CF226" s="93">
        <v>0</v>
      </c>
      <c r="CG226" s="93">
        <v>0</v>
      </c>
      <c r="CH226" s="93">
        <v>0</v>
      </c>
      <c r="CJ226" s="94">
        <v>0</v>
      </c>
    </row>
    <row r="227" spans="1:88" x14ac:dyDescent="0.25">
      <c r="A227">
        <v>219</v>
      </c>
      <c r="B227" s="96"/>
      <c r="C227" s="97" t="s">
        <v>5692</v>
      </c>
      <c r="D227" s="97" t="s">
        <v>5692</v>
      </c>
      <c r="E227" s="97" t="s">
        <v>5692</v>
      </c>
      <c r="F227" s="97" t="s">
        <v>5705</v>
      </c>
      <c r="G227" s="96" t="s">
        <v>5560</v>
      </c>
      <c r="H227" s="96" t="s">
        <v>5633</v>
      </c>
      <c r="I227" s="96" t="s">
        <v>5340</v>
      </c>
      <c r="J227" s="96" t="s">
        <v>5340</v>
      </c>
      <c r="K227" s="96" t="s">
        <v>5341</v>
      </c>
      <c r="L227" s="96" t="s">
        <v>5341</v>
      </c>
      <c r="M227" s="96" t="s">
        <v>5342</v>
      </c>
      <c r="N227" s="92">
        <v>0</v>
      </c>
      <c r="O227" s="93">
        <v>0</v>
      </c>
      <c r="P227" s="93">
        <v>0</v>
      </c>
      <c r="Q227" s="93">
        <v>0</v>
      </c>
      <c r="R227" s="93">
        <v>0</v>
      </c>
      <c r="S227" s="93">
        <v>0</v>
      </c>
      <c r="T227" s="93">
        <v>0</v>
      </c>
      <c r="U227" s="93">
        <v>0</v>
      </c>
      <c r="V227" s="93">
        <v>0</v>
      </c>
      <c r="W227" s="93">
        <v>0</v>
      </c>
      <c r="X227" s="93">
        <v>0</v>
      </c>
      <c r="Y227" s="93">
        <v>0</v>
      </c>
      <c r="Z227" s="93">
        <v>0</v>
      </c>
      <c r="AA227" s="93">
        <v>0</v>
      </c>
      <c r="AB227" s="93">
        <v>0</v>
      </c>
      <c r="AC227" s="93">
        <v>0</v>
      </c>
      <c r="AD227" s="93">
        <v>0</v>
      </c>
      <c r="AE227" s="93">
        <v>0</v>
      </c>
      <c r="AF227" s="93">
        <v>0</v>
      </c>
      <c r="AG227" s="93">
        <v>0</v>
      </c>
      <c r="AH227" s="93">
        <v>0</v>
      </c>
      <c r="AI227" s="93">
        <v>0</v>
      </c>
      <c r="AJ227" s="93">
        <v>0</v>
      </c>
      <c r="AK227" s="93">
        <v>0</v>
      </c>
      <c r="AL227" s="93">
        <v>0</v>
      </c>
      <c r="AM227" s="93">
        <v>0</v>
      </c>
      <c r="AN227" s="93">
        <v>0</v>
      </c>
      <c r="AO227" s="93">
        <v>0</v>
      </c>
      <c r="AP227" s="93">
        <v>0</v>
      </c>
      <c r="AQ227" s="93">
        <v>0</v>
      </c>
      <c r="AR227" s="93">
        <v>0</v>
      </c>
      <c r="AS227" s="93">
        <v>0</v>
      </c>
      <c r="AT227" s="93">
        <v>0</v>
      </c>
      <c r="AU227" s="93">
        <v>0</v>
      </c>
      <c r="AV227" s="93">
        <v>0</v>
      </c>
      <c r="AW227" s="93">
        <v>0</v>
      </c>
      <c r="AX227" s="93">
        <v>0</v>
      </c>
      <c r="AY227" s="93">
        <v>0</v>
      </c>
      <c r="AZ227" s="93">
        <v>0</v>
      </c>
      <c r="BA227" s="93">
        <v>0</v>
      </c>
      <c r="BB227" s="93">
        <v>0</v>
      </c>
      <c r="BC227" s="93">
        <v>0</v>
      </c>
      <c r="BD227" s="93">
        <v>0</v>
      </c>
      <c r="BE227" s="93">
        <v>0</v>
      </c>
      <c r="BF227" s="93">
        <v>0</v>
      </c>
      <c r="BG227" s="93">
        <v>0</v>
      </c>
      <c r="BH227" s="93">
        <v>0</v>
      </c>
      <c r="BI227" s="93">
        <v>0</v>
      </c>
      <c r="BJ227" s="93">
        <v>0</v>
      </c>
      <c r="BK227" s="93">
        <v>0</v>
      </c>
      <c r="BL227" s="93">
        <v>0</v>
      </c>
      <c r="BM227" s="93">
        <v>0</v>
      </c>
      <c r="BN227" s="93">
        <v>0</v>
      </c>
      <c r="BO227" s="93">
        <v>0</v>
      </c>
      <c r="BP227" s="93">
        <v>0</v>
      </c>
      <c r="BQ227" s="93">
        <v>0</v>
      </c>
      <c r="BR227" s="93">
        <v>0</v>
      </c>
      <c r="BS227" s="93">
        <v>0</v>
      </c>
      <c r="BT227" s="93">
        <v>0</v>
      </c>
      <c r="BU227" s="93">
        <v>0</v>
      </c>
      <c r="BV227" s="93">
        <v>0</v>
      </c>
      <c r="BW227" s="93">
        <v>0</v>
      </c>
      <c r="BX227" s="93">
        <v>0</v>
      </c>
      <c r="BY227" s="93">
        <v>0</v>
      </c>
      <c r="BZ227" s="93">
        <v>0</v>
      </c>
      <c r="CA227" s="93">
        <v>0</v>
      </c>
      <c r="CB227" s="93">
        <v>0</v>
      </c>
      <c r="CC227" s="93">
        <v>0</v>
      </c>
      <c r="CD227" s="93">
        <v>0</v>
      </c>
      <c r="CE227" s="93">
        <v>0</v>
      </c>
      <c r="CF227" s="93">
        <v>0</v>
      </c>
      <c r="CG227" s="93">
        <v>0</v>
      </c>
      <c r="CH227" s="93">
        <v>0</v>
      </c>
      <c r="CJ227" s="94">
        <v>0</v>
      </c>
    </row>
    <row r="228" spans="1:88" x14ac:dyDescent="0.25">
      <c r="A228">
        <v>220</v>
      </c>
      <c r="B228" s="96"/>
      <c r="C228" s="97" t="s">
        <v>5692</v>
      </c>
      <c r="D228" s="97" t="s">
        <v>5692</v>
      </c>
      <c r="E228" s="97" t="s">
        <v>5692</v>
      </c>
      <c r="F228" s="97" t="s">
        <v>5706</v>
      </c>
      <c r="G228" s="96" t="s">
        <v>5560</v>
      </c>
      <c r="H228" s="96" t="s">
        <v>5639</v>
      </c>
      <c r="I228" s="96" t="s">
        <v>5340</v>
      </c>
      <c r="J228" s="96" t="s">
        <v>5340</v>
      </c>
      <c r="K228" s="96" t="s">
        <v>5341</v>
      </c>
      <c r="L228" s="96" t="s">
        <v>5341</v>
      </c>
      <c r="M228" s="96" t="s">
        <v>5342</v>
      </c>
      <c r="N228" s="92">
        <v>0</v>
      </c>
      <c r="O228" s="93">
        <v>0</v>
      </c>
      <c r="P228" s="93">
        <v>0</v>
      </c>
      <c r="Q228" s="93">
        <v>0</v>
      </c>
      <c r="R228" s="93">
        <v>0</v>
      </c>
      <c r="S228" s="93">
        <v>0</v>
      </c>
      <c r="T228" s="93">
        <v>0</v>
      </c>
      <c r="U228" s="93">
        <v>0</v>
      </c>
      <c r="V228" s="93">
        <v>0</v>
      </c>
      <c r="W228" s="93">
        <v>0</v>
      </c>
      <c r="X228" s="93">
        <v>0</v>
      </c>
      <c r="Y228" s="93">
        <v>0</v>
      </c>
      <c r="Z228" s="93">
        <v>0</v>
      </c>
      <c r="AA228" s="93">
        <v>0</v>
      </c>
      <c r="AB228" s="93">
        <v>0</v>
      </c>
      <c r="AC228" s="93">
        <v>0</v>
      </c>
      <c r="AD228" s="93">
        <v>0</v>
      </c>
      <c r="AE228" s="93">
        <v>0</v>
      </c>
      <c r="AF228" s="93">
        <v>0</v>
      </c>
      <c r="AG228" s="93">
        <v>0</v>
      </c>
      <c r="AH228" s="93">
        <v>0</v>
      </c>
      <c r="AI228" s="93">
        <v>0</v>
      </c>
      <c r="AJ228" s="93">
        <v>0</v>
      </c>
      <c r="AK228" s="93">
        <v>0</v>
      </c>
      <c r="AL228" s="93">
        <v>0</v>
      </c>
      <c r="AM228" s="93">
        <v>0</v>
      </c>
      <c r="AN228" s="93">
        <v>0</v>
      </c>
      <c r="AO228" s="93">
        <v>0</v>
      </c>
      <c r="AP228" s="93">
        <v>0</v>
      </c>
      <c r="AQ228" s="93">
        <v>0</v>
      </c>
      <c r="AR228" s="93">
        <v>0</v>
      </c>
      <c r="AS228" s="93">
        <v>0</v>
      </c>
      <c r="AT228" s="93">
        <v>0</v>
      </c>
      <c r="AU228" s="93">
        <v>0</v>
      </c>
      <c r="AV228" s="93">
        <v>0</v>
      </c>
      <c r="AW228" s="93">
        <v>0</v>
      </c>
      <c r="AX228" s="93">
        <v>0</v>
      </c>
      <c r="AY228" s="93">
        <v>0</v>
      </c>
      <c r="AZ228" s="93">
        <v>0</v>
      </c>
      <c r="BA228" s="93">
        <v>0</v>
      </c>
      <c r="BB228" s="93">
        <v>0</v>
      </c>
      <c r="BC228" s="93">
        <v>0</v>
      </c>
      <c r="BD228" s="93">
        <v>0</v>
      </c>
      <c r="BE228" s="93">
        <v>0</v>
      </c>
      <c r="BF228" s="93">
        <v>0</v>
      </c>
      <c r="BG228" s="93">
        <v>0</v>
      </c>
      <c r="BH228" s="93">
        <v>0</v>
      </c>
      <c r="BI228" s="93">
        <v>0</v>
      </c>
      <c r="BJ228" s="93">
        <v>0</v>
      </c>
      <c r="BK228" s="93">
        <v>0</v>
      </c>
      <c r="BL228" s="93">
        <v>0</v>
      </c>
      <c r="BM228" s="93">
        <v>0</v>
      </c>
      <c r="BN228" s="93">
        <v>0</v>
      </c>
      <c r="BO228" s="93">
        <v>0</v>
      </c>
      <c r="BP228" s="93">
        <v>0</v>
      </c>
      <c r="BQ228" s="93">
        <v>0</v>
      </c>
      <c r="BR228" s="93">
        <v>0</v>
      </c>
      <c r="BS228" s="93">
        <v>0</v>
      </c>
      <c r="BT228" s="93">
        <v>0</v>
      </c>
      <c r="BU228" s="93">
        <v>0</v>
      </c>
      <c r="BV228" s="93">
        <v>0</v>
      </c>
      <c r="BW228" s="93">
        <v>0</v>
      </c>
      <c r="BX228" s="93">
        <v>0</v>
      </c>
      <c r="BY228" s="93">
        <v>0</v>
      </c>
      <c r="BZ228" s="93">
        <v>0</v>
      </c>
      <c r="CA228" s="93">
        <v>0</v>
      </c>
      <c r="CB228" s="93">
        <v>0</v>
      </c>
      <c r="CC228" s="93">
        <v>0</v>
      </c>
      <c r="CD228" s="93">
        <v>0</v>
      </c>
      <c r="CE228" s="93">
        <v>0</v>
      </c>
      <c r="CF228" s="93">
        <v>0</v>
      </c>
      <c r="CG228" s="93">
        <v>0</v>
      </c>
      <c r="CH228" s="93">
        <v>0</v>
      </c>
      <c r="CJ228" s="94">
        <v>0</v>
      </c>
    </row>
    <row r="229" spans="1:88" x14ac:dyDescent="0.25">
      <c r="A229">
        <v>221</v>
      </c>
      <c r="B229" s="96"/>
      <c r="C229" s="97" t="s">
        <v>5692</v>
      </c>
      <c r="D229" s="97" t="s">
        <v>5692</v>
      </c>
      <c r="E229" s="97" t="s">
        <v>5692</v>
      </c>
      <c r="F229" s="97" t="s">
        <v>5707</v>
      </c>
      <c r="G229" s="96" t="s">
        <v>5560</v>
      </c>
      <c r="H229" s="96" t="s">
        <v>5645</v>
      </c>
      <c r="I229" s="96" t="s">
        <v>5340</v>
      </c>
      <c r="J229" s="96" t="s">
        <v>5340</v>
      </c>
      <c r="K229" s="96" t="s">
        <v>5341</v>
      </c>
      <c r="L229" s="96" t="s">
        <v>5341</v>
      </c>
      <c r="M229" s="96" t="s">
        <v>5342</v>
      </c>
      <c r="N229" s="92">
        <v>0</v>
      </c>
      <c r="O229" s="93">
        <v>0</v>
      </c>
      <c r="P229" s="93">
        <v>0</v>
      </c>
      <c r="Q229" s="93">
        <v>0</v>
      </c>
      <c r="R229" s="93">
        <v>0</v>
      </c>
      <c r="S229" s="93">
        <v>0</v>
      </c>
      <c r="T229" s="93">
        <v>0</v>
      </c>
      <c r="U229" s="93">
        <v>0</v>
      </c>
      <c r="V229" s="93">
        <v>0</v>
      </c>
      <c r="W229" s="93">
        <v>0</v>
      </c>
      <c r="X229" s="93">
        <v>0</v>
      </c>
      <c r="Y229" s="93">
        <v>0</v>
      </c>
      <c r="Z229" s="93">
        <v>0</v>
      </c>
      <c r="AA229" s="93">
        <v>0</v>
      </c>
      <c r="AB229" s="93">
        <v>0</v>
      </c>
      <c r="AC229" s="93">
        <v>0</v>
      </c>
      <c r="AD229" s="93">
        <v>0</v>
      </c>
      <c r="AE229" s="93">
        <v>0</v>
      </c>
      <c r="AF229" s="93">
        <v>0</v>
      </c>
      <c r="AG229" s="93">
        <v>0</v>
      </c>
      <c r="AH229" s="93">
        <v>0</v>
      </c>
      <c r="AI229" s="93">
        <v>0</v>
      </c>
      <c r="AJ229" s="93">
        <v>0</v>
      </c>
      <c r="AK229" s="93">
        <v>0</v>
      </c>
      <c r="AL229" s="93">
        <v>0</v>
      </c>
      <c r="AM229" s="93">
        <v>0</v>
      </c>
      <c r="AN229" s="93">
        <v>0</v>
      </c>
      <c r="AO229" s="93">
        <v>0</v>
      </c>
      <c r="AP229" s="93">
        <v>0</v>
      </c>
      <c r="AQ229" s="93">
        <v>0</v>
      </c>
      <c r="AR229" s="93">
        <v>0</v>
      </c>
      <c r="AS229" s="93">
        <v>0</v>
      </c>
      <c r="AT229" s="93">
        <v>0</v>
      </c>
      <c r="AU229" s="93">
        <v>0</v>
      </c>
      <c r="AV229" s="93">
        <v>0</v>
      </c>
      <c r="AW229" s="93">
        <v>0</v>
      </c>
      <c r="AX229" s="93">
        <v>0</v>
      </c>
      <c r="AY229" s="93">
        <v>0</v>
      </c>
      <c r="AZ229" s="93">
        <v>0</v>
      </c>
      <c r="BA229" s="93">
        <v>0</v>
      </c>
      <c r="BB229" s="93">
        <v>0</v>
      </c>
      <c r="BC229" s="93">
        <v>0</v>
      </c>
      <c r="BD229" s="93">
        <v>0</v>
      </c>
      <c r="BE229" s="93">
        <v>0</v>
      </c>
      <c r="BF229" s="93">
        <v>0</v>
      </c>
      <c r="BG229" s="93">
        <v>0</v>
      </c>
      <c r="BH229" s="93">
        <v>0</v>
      </c>
      <c r="BI229" s="93">
        <v>0</v>
      </c>
      <c r="BJ229" s="93">
        <v>0</v>
      </c>
      <c r="BK229" s="93">
        <v>0</v>
      </c>
      <c r="BL229" s="93">
        <v>0</v>
      </c>
      <c r="BM229" s="93">
        <v>0</v>
      </c>
      <c r="BN229" s="93">
        <v>0</v>
      </c>
      <c r="BO229" s="93">
        <v>0</v>
      </c>
      <c r="BP229" s="93">
        <v>0</v>
      </c>
      <c r="BQ229" s="93">
        <v>0</v>
      </c>
      <c r="BR229" s="93">
        <v>0</v>
      </c>
      <c r="BS229" s="93">
        <v>0</v>
      </c>
      <c r="BT229" s="93">
        <v>0</v>
      </c>
      <c r="BU229" s="93">
        <v>0</v>
      </c>
      <c r="BV229" s="93">
        <v>0</v>
      </c>
      <c r="BW229" s="93">
        <v>0</v>
      </c>
      <c r="BX229" s="93">
        <v>0</v>
      </c>
      <c r="BY229" s="93">
        <v>0</v>
      </c>
      <c r="BZ229" s="93">
        <v>0</v>
      </c>
      <c r="CA229" s="93">
        <v>0</v>
      </c>
      <c r="CB229" s="93">
        <v>0</v>
      </c>
      <c r="CC229" s="93">
        <v>0</v>
      </c>
      <c r="CD229" s="93">
        <v>0</v>
      </c>
      <c r="CE229" s="93">
        <v>0</v>
      </c>
      <c r="CF229" s="93">
        <v>0</v>
      </c>
      <c r="CG229" s="93">
        <v>0</v>
      </c>
      <c r="CH229" s="93">
        <v>0</v>
      </c>
      <c r="CJ229" s="94">
        <v>0</v>
      </c>
    </row>
    <row r="230" spans="1:88" x14ac:dyDescent="0.25">
      <c r="A230">
        <v>222</v>
      </c>
      <c r="B230" s="96"/>
      <c r="C230" s="97" t="s">
        <v>5692</v>
      </c>
      <c r="D230" s="97" t="s">
        <v>5692</v>
      </c>
      <c r="E230" s="97" t="s">
        <v>5692</v>
      </c>
      <c r="F230" s="97" t="s">
        <v>5708</v>
      </c>
      <c r="G230" s="96" t="s">
        <v>5560</v>
      </c>
      <c r="H230" s="96" t="s">
        <v>5651</v>
      </c>
      <c r="I230" s="96" t="s">
        <v>5340</v>
      </c>
      <c r="J230" s="96" t="s">
        <v>5340</v>
      </c>
      <c r="K230" s="96" t="s">
        <v>5341</v>
      </c>
      <c r="L230" s="96" t="s">
        <v>5341</v>
      </c>
      <c r="M230" s="96" t="s">
        <v>5342</v>
      </c>
      <c r="N230" s="92">
        <v>0</v>
      </c>
      <c r="O230" s="93">
        <v>0</v>
      </c>
      <c r="P230" s="93">
        <v>0</v>
      </c>
      <c r="Q230" s="93">
        <v>0</v>
      </c>
      <c r="R230" s="93">
        <v>0</v>
      </c>
      <c r="S230" s="93">
        <v>0</v>
      </c>
      <c r="T230" s="93">
        <v>0</v>
      </c>
      <c r="U230" s="93">
        <v>0</v>
      </c>
      <c r="V230" s="93">
        <v>0</v>
      </c>
      <c r="W230" s="93">
        <v>0</v>
      </c>
      <c r="X230" s="93">
        <v>0</v>
      </c>
      <c r="Y230" s="93">
        <v>0</v>
      </c>
      <c r="Z230" s="93">
        <v>0</v>
      </c>
      <c r="AA230" s="93">
        <v>0</v>
      </c>
      <c r="AB230" s="93">
        <v>0</v>
      </c>
      <c r="AC230" s="93">
        <v>0</v>
      </c>
      <c r="AD230" s="93">
        <v>0</v>
      </c>
      <c r="AE230" s="93">
        <v>0</v>
      </c>
      <c r="AF230" s="93">
        <v>0</v>
      </c>
      <c r="AG230" s="93">
        <v>0</v>
      </c>
      <c r="AH230" s="93">
        <v>0</v>
      </c>
      <c r="AI230" s="93">
        <v>0</v>
      </c>
      <c r="AJ230" s="93">
        <v>0</v>
      </c>
      <c r="AK230" s="93">
        <v>0</v>
      </c>
      <c r="AL230" s="93">
        <v>0</v>
      </c>
      <c r="AM230" s="93">
        <v>0</v>
      </c>
      <c r="AN230" s="93">
        <v>0</v>
      </c>
      <c r="AO230" s="93">
        <v>0</v>
      </c>
      <c r="AP230" s="93">
        <v>0</v>
      </c>
      <c r="AQ230" s="93">
        <v>0</v>
      </c>
      <c r="AR230" s="93">
        <v>0</v>
      </c>
      <c r="AS230" s="93">
        <v>0</v>
      </c>
      <c r="AT230" s="93">
        <v>0</v>
      </c>
      <c r="AU230" s="93">
        <v>0</v>
      </c>
      <c r="AV230" s="93">
        <v>0</v>
      </c>
      <c r="AW230" s="93">
        <v>0</v>
      </c>
      <c r="AX230" s="93">
        <v>0</v>
      </c>
      <c r="AY230" s="93">
        <v>0</v>
      </c>
      <c r="AZ230" s="93">
        <v>0</v>
      </c>
      <c r="BA230" s="93">
        <v>0</v>
      </c>
      <c r="BB230" s="93">
        <v>0</v>
      </c>
      <c r="BC230" s="93">
        <v>0</v>
      </c>
      <c r="BD230" s="93">
        <v>0</v>
      </c>
      <c r="BE230" s="93">
        <v>0</v>
      </c>
      <c r="BF230" s="93">
        <v>0</v>
      </c>
      <c r="BG230" s="93">
        <v>0</v>
      </c>
      <c r="BH230" s="93">
        <v>0</v>
      </c>
      <c r="BI230" s="93">
        <v>0</v>
      </c>
      <c r="BJ230" s="93">
        <v>0</v>
      </c>
      <c r="BK230" s="93">
        <v>0</v>
      </c>
      <c r="BL230" s="93">
        <v>0</v>
      </c>
      <c r="BM230" s="93">
        <v>0</v>
      </c>
      <c r="BN230" s="93">
        <v>0</v>
      </c>
      <c r="BO230" s="93">
        <v>0</v>
      </c>
      <c r="BP230" s="93">
        <v>0</v>
      </c>
      <c r="BQ230" s="93">
        <v>0</v>
      </c>
      <c r="BR230" s="93">
        <v>0</v>
      </c>
      <c r="BS230" s="93">
        <v>0</v>
      </c>
      <c r="BT230" s="93">
        <v>0</v>
      </c>
      <c r="BU230" s="93">
        <v>0</v>
      </c>
      <c r="BV230" s="93">
        <v>0</v>
      </c>
      <c r="BW230" s="93">
        <v>0</v>
      </c>
      <c r="BX230" s="93">
        <v>0</v>
      </c>
      <c r="BY230" s="93">
        <v>0</v>
      </c>
      <c r="BZ230" s="93">
        <v>0</v>
      </c>
      <c r="CA230" s="93">
        <v>0</v>
      </c>
      <c r="CB230" s="93">
        <v>0</v>
      </c>
      <c r="CC230" s="93">
        <v>0</v>
      </c>
      <c r="CD230" s="93">
        <v>0</v>
      </c>
      <c r="CE230" s="93">
        <v>0</v>
      </c>
      <c r="CF230" s="93">
        <v>0</v>
      </c>
      <c r="CG230" s="93">
        <v>0</v>
      </c>
      <c r="CH230" s="93">
        <v>0</v>
      </c>
      <c r="CJ230" s="94">
        <v>0</v>
      </c>
    </row>
    <row r="231" spans="1:88" x14ac:dyDescent="0.25">
      <c r="A231">
        <v>223</v>
      </c>
      <c r="B231" s="96"/>
      <c r="C231" s="97" t="s">
        <v>5692</v>
      </c>
      <c r="D231" s="97" t="s">
        <v>5692</v>
      </c>
      <c r="E231" s="97" t="s">
        <v>5692</v>
      </c>
      <c r="F231" s="97" t="s">
        <v>5709</v>
      </c>
      <c r="G231" s="96" t="s">
        <v>5560</v>
      </c>
      <c r="H231" s="96" t="s">
        <v>5657</v>
      </c>
      <c r="I231" s="96" t="s">
        <v>5340</v>
      </c>
      <c r="J231" s="96" t="s">
        <v>5340</v>
      </c>
      <c r="K231" s="96" t="s">
        <v>5341</v>
      </c>
      <c r="L231" s="96" t="s">
        <v>5341</v>
      </c>
      <c r="M231" s="96" t="s">
        <v>5342</v>
      </c>
      <c r="N231" s="92">
        <v>0</v>
      </c>
      <c r="O231" s="93">
        <v>0</v>
      </c>
      <c r="P231" s="93">
        <v>0</v>
      </c>
      <c r="Q231" s="93">
        <v>0</v>
      </c>
      <c r="R231" s="93">
        <v>0</v>
      </c>
      <c r="S231" s="93">
        <v>0</v>
      </c>
      <c r="T231" s="93">
        <v>0</v>
      </c>
      <c r="U231" s="93">
        <v>0</v>
      </c>
      <c r="V231" s="93">
        <v>0</v>
      </c>
      <c r="W231" s="93">
        <v>0</v>
      </c>
      <c r="X231" s="93">
        <v>0</v>
      </c>
      <c r="Y231" s="93">
        <v>0</v>
      </c>
      <c r="Z231" s="93">
        <v>0</v>
      </c>
      <c r="AA231" s="93">
        <v>0</v>
      </c>
      <c r="AB231" s="93">
        <v>0</v>
      </c>
      <c r="AC231" s="93">
        <v>0</v>
      </c>
      <c r="AD231" s="93">
        <v>0</v>
      </c>
      <c r="AE231" s="93">
        <v>0</v>
      </c>
      <c r="AF231" s="93">
        <v>0</v>
      </c>
      <c r="AG231" s="93">
        <v>0</v>
      </c>
      <c r="AH231" s="93">
        <v>0</v>
      </c>
      <c r="AI231" s="93">
        <v>0</v>
      </c>
      <c r="AJ231" s="93">
        <v>0</v>
      </c>
      <c r="AK231" s="93">
        <v>0</v>
      </c>
      <c r="AL231" s="93">
        <v>0</v>
      </c>
      <c r="AM231" s="93">
        <v>0</v>
      </c>
      <c r="AN231" s="93">
        <v>0</v>
      </c>
      <c r="AO231" s="93">
        <v>0</v>
      </c>
      <c r="AP231" s="93">
        <v>0</v>
      </c>
      <c r="AQ231" s="93">
        <v>0</v>
      </c>
      <c r="AR231" s="93">
        <v>0</v>
      </c>
      <c r="AS231" s="93">
        <v>0</v>
      </c>
      <c r="AT231" s="93">
        <v>0</v>
      </c>
      <c r="AU231" s="93">
        <v>0</v>
      </c>
      <c r="AV231" s="93">
        <v>0</v>
      </c>
      <c r="AW231" s="93">
        <v>0</v>
      </c>
      <c r="AX231" s="93">
        <v>0</v>
      </c>
      <c r="AY231" s="93">
        <v>0</v>
      </c>
      <c r="AZ231" s="93">
        <v>0</v>
      </c>
      <c r="BA231" s="93">
        <v>0</v>
      </c>
      <c r="BB231" s="93">
        <v>0</v>
      </c>
      <c r="BC231" s="93">
        <v>0</v>
      </c>
      <c r="BD231" s="93">
        <v>0</v>
      </c>
      <c r="BE231" s="93">
        <v>0</v>
      </c>
      <c r="BF231" s="93">
        <v>0</v>
      </c>
      <c r="BG231" s="93">
        <v>0</v>
      </c>
      <c r="BH231" s="93">
        <v>0</v>
      </c>
      <c r="BI231" s="93">
        <v>0</v>
      </c>
      <c r="BJ231" s="93">
        <v>0</v>
      </c>
      <c r="BK231" s="93">
        <v>0</v>
      </c>
      <c r="BL231" s="93">
        <v>0</v>
      </c>
      <c r="BM231" s="93">
        <v>0</v>
      </c>
      <c r="BN231" s="93">
        <v>0</v>
      </c>
      <c r="BO231" s="93">
        <v>0</v>
      </c>
      <c r="BP231" s="93">
        <v>0</v>
      </c>
      <c r="BQ231" s="93">
        <v>0</v>
      </c>
      <c r="BR231" s="93">
        <v>0</v>
      </c>
      <c r="BS231" s="93">
        <v>0</v>
      </c>
      <c r="BT231" s="93">
        <v>0</v>
      </c>
      <c r="BU231" s="93">
        <v>0</v>
      </c>
      <c r="BV231" s="93">
        <v>0</v>
      </c>
      <c r="BW231" s="93">
        <v>0</v>
      </c>
      <c r="BX231" s="93">
        <v>0</v>
      </c>
      <c r="BY231" s="93">
        <v>0</v>
      </c>
      <c r="BZ231" s="93">
        <v>0</v>
      </c>
      <c r="CA231" s="93">
        <v>0</v>
      </c>
      <c r="CB231" s="93">
        <v>0</v>
      </c>
      <c r="CC231" s="93">
        <v>0</v>
      </c>
      <c r="CD231" s="93">
        <v>0</v>
      </c>
      <c r="CE231" s="93">
        <v>0</v>
      </c>
      <c r="CF231" s="93">
        <v>0</v>
      </c>
      <c r="CG231" s="93">
        <v>0</v>
      </c>
      <c r="CH231" s="93">
        <v>0</v>
      </c>
      <c r="CJ231" s="94">
        <v>0</v>
      </c>
    </row>
    <row r="232" spans="1:88" x14ac:dyDescent="0.25">
      <c r="A232">
        <v>224</v>
      </c>
      <c r="B232" s="96"/>
      <c r="C232" s="97" t="s">
        <v>5692</v>
      </c>
      <c r="D232" s="97" t="s">
        <v>5692</v>
      </c>
      <c r="E232" s="97" t="s">
        <v>5692</v>
      </c>
      <c r="F232" s="97" t="s">
        <v>5710</v>
      </c>
      <c r="G232" s="96" t="s">
        <v>5560</v>
      </c>
      <c r="H232" s="96" t="s">
        <v>5663</v>
      </c>
      <c r="I232" s="96" t="s">
        <v>5340</v>
      </c>
      <c r="J232" s="96" t="s">
        <v>5340</v>
      </c>
      <c r="K232" s="96" t="s">
        <v>5341</v>
      </c>
      <c r="L232" s="96" t="s">
        <v>5341</v>
      </c>
      <c r="M232" s="96" t="s">
        <v>5342</v>
      </c>
      <c r="N232" s="92">
        <v>0</v>
      </c>
      <c r="O232" s="93">
        <v>0</v>
      </c>
      <c r="P232" s="93">
        <v>0</v>
      </c>
      <c r="Q232" s="93">
        <v>0</v>
      </c>
      <c r="R232" s="93">
        <v>0</v>
      </c>
      <c r="S232" s="93">
        <v>0</v>
      </c>
      <c r="T232" s="93">
        <v>0</v>
      </c>
      <c r="U232" s="93">
        <v>0</v>
      </c>
      <c r="V232" s="93">
        <v>0</v>
      </c>
      <c r="W232" s="93">
        <v>0</v>
      </c>
      <c r="X232" s="93">
        <v>0</v>
      </c>
      <c r="Y232" s="93">
        <v>0</v>
      </c>
      <c r="Z232" s="93">
        <v>0</v>
      </c>
      <c r="AA232" s="93">
        <v>0</v>
      </c>
      <c r="AB232" s="93">
        <v>0</v>
      </c>
      <c r="AC232" s="93">
        <v>0</v>
      </c>
      <c r="AD232" s="93">
        <v>0</v>
      </c>
      <c r="AE232" s="93">
        <v>0</v>
      </c>
      <c r="AF232" s="93">
        <v>0</v>
      </c>
      <c r="AG232" s="93">
        <v>0</v>
      </c>
      <c r="AH232" s="93">
        <v>0</v>
      </c>
      <c r="AI232" s="93">
        <v>0</v>
      </c>
      <c r="AJ232" s="93">
        <v>0</v>
      </c>
      <c r="AK232" s="93">
        <v>0</v>
      </c>
      <c r="AL232" s="93">
        <v>0</v>
      </c>
      <c r="AM232" s="93">
        <v>0</v>
      </c>
      <c r="AN232" s="93">
        <v>0</v>
      </c>
      <c r="AO232" s="93">
        <v>0</v>
      </c>
      <c r="AP232" s="93">
        <v>0</v>
      </c>
      <c r="AQ232" s="93">
        <v>0</v>
      </c>
      <c r="AR232" s="93">
        <v>0</v>
      </c>
      <c r="AS232" s="93">
        <v>0</v>
      </c>
      <c r="AT232" s="93">
        <v>0</v>
      </c>
      <c r="AU232" s="93">
        <v>0</v>
      </c>
      <c r="AV232" s="93">
        <v>0</v>
      </c>
      <c r="AW232" s="93">
        <v>0</v>
      </c>
      <c r="AX232" s="93">
        <v>0</v>
      </c>
      <c r="AY232" s="93">
        <v>0</v>
      </c>
      <c r="AZ232" s="93">
        <v>0</v>
      </c>
      <c r="BA232" s="93">
        <v>0</v>
      </c>
      <c r="BB232" s="93">
        <v>0</v>
      </c>
      <c r="BC232" s="93">
        <v>0</v>
      </c>
      <c r="BD232" s="93">
        <v>0</v>
      </c>
      <c r="BE232" s="93">
        <v>0</v>
      </c>
      <c r="BF232" s="93">
        <v>0</v>
      </c>
      <c r="BG232" s="93">
        <v>0</v>
      </c>
      <c r="BH232" s="93">
        <v>0</v>
      </c>
      <c r="BI232" s="93">
        <v>0</v>
      </c>
      <c r="BJ232" s="93">
        <v>0</v>
      </c>
      <c r="BK232" s="93">
        <v>0</v>
      </c>
      <c r="BL232" s="93">
        <v>0</v>
      </c>
      <c r="BM232" s="93">
        <v>0</v>
      </c>
      <c r="BN232" s="93">
        <v>0</v>
      </c>
      <c r="BO232" s="93">
        <v>0</v>
      </c>
      <c r="BP232" s="93">
        <v>0</v>
      </c>
      <c r="BQ232" s="93">
        <v>0</v>
      </c>
      <c r="BR232" s="93">
        <v>0</v>
      </c>
      <c r="BS232" s="93">
        <v>0</v>
      </c>
      <c r="BT232" s="93">
        <v>0</v>
      </c>
      <c r="BU232" s="93">
        <v>0</v>
      </c>
      <c r="BV232" s="93">
        <v>0</v>
      </c>
      <c r="BW232" s="93">
        <v>0</v>
      </c>
      <c r="BX232" s="93">
        <v>0</v>
      </c>
      <c r="BY232" s="93">
        <v>0</v>
      </c>
      <c r="BZ232" s="93">
        <v>0</v>
      </c>
      <c r="CA232" s="93">
        <v>0</v>
      </c>
      <c r="CB232" s="93">
        <v>0</v>
      </c>
      <c r="CC232" s="93">
        <v>0</v>
      </c>
      <c r="CD232" s="93">
        <v>0</v>
      </c>
      <c r="CE232" s="93">
        <v>0</v>
      </c>
      <c r="CF232" s="93">
        <v>0</v>
      </c>
      <c r="CG232" s="93">
        <v>0</v>
      </c>
      <c r="CH232" s="93">
        <v>0</v>
      </c>
      <c r="CJ232" s="94">
        <v>0</v>
      </c>
    </row>
    <row r="233" spans="1:88" x14ac:dyDescent="0.25">
      <c r="A233">
        <v>225</v>
      </c>
      <c r="B233" s="96"/>
      <c r="C233" s="97" t="s">
        <v>5692</v>
      </c>
      <c r="D233" s="97" t="s">
        <v>5692</v>
      </c>
      <c r="E233" s="97" t="s">
        <v>5692</v>
      </c>
      <c r="F233" s="97" t="s">
        <v>5711</v>
      </c>
      <c r="G233" s="96" t="s">
        <v>5560</v>
      </c>
      <c r="H233" s="96" t="s">
        <v>5669</v>
      </c>
      <c r="I233" s="96" t="s">
        <v>5340</v>
      </c>
      <c r="J233" s="96" t="s">
        <v>5340</v>
      </c>
      <c r="K233" s="96" t="s">
        <v>5341</v>
      </c>
      <c r="L233" s="96" t="s">
        <v>5341</v>
      </c>
      <c r="M233" s="96" t="s">
        <v>5342</v>
      </c>
      <c r="N233" s="92">
        <v>0</v>
      </c>
      <c r="O233" s="93">
        <v>0</v>
      </c>
      <c r="P233" s="93">
        <v>0</v>
      </c>
      <c r="Q233" s="93">
        <v>0</v>
      </c>
      <c r="R233" s="93">
        <v>0</v>
      </c>
      <c r="S233" s="93">
        <v>0</v>
      </c>
      <c r="T233" s="93">
        <v>0</v>
      </c>
      <c r="U233" s="93">
        <v>0</v>
      </c>
      <c r="V233" s="93">
        <v>0</v>
      </c>
      <c r="W233" s="93">
        <v>0</v>
      </c>
      <c r="X233" s="93">
        <v>0</v>
      </c>
      <c r="Y233" s="93">
        <v>0</v>
      </c>
      <c r="Z233" s="93">
        <v>0</v>
      </c>
      <c r="AA233" s="93">
        <v>0</v>
      </c>
      <c r="AB233" s="93">
        <v>0</v>
      </c>
      <c r="AC233" s="93">
        <v>0</v>
      </c>
      <c r="AD233" s="93">
        <v>0</v>
      </c>
      <c r="AE233" s="93">
        <v>0</v>
      </c>
      <c r="AF233" s="93">
        <v>0</v>
      </c>
      <c r="AG233" s="93">
        <v>0</v>
      </c>
      <c r="AH233" s="93">
        <v>0</v>
      </c>
      <c r="AI233" s="93">
        <v>0</v>
      </c>
      <c r="AJ233" s="93">
        <v>0</v>
      </c>
      <c r="AK233" s="93">
        <v>0</v>
      </c>
      <c r="AL233" s="93">
        <v>0</v>
      </c>
      <c r="AM233" s="93">
        <v>0</v>
      </c>
      <c r="AN233" s="93">
        <v>0</v>
      </c>
      <c r="AO233" s="93">
        <v>0</v>
      </c>
      <c r="AP233" s="93">
        <v>0</v>
      </c>
      <c r="AQ233" s="93">
        <v>0</v>
      </c>
      <c r="AR233" s="93">
        <v>0</v>
      </c>
      <c r="AS233" s="93">
        <v>0</v>
      </c>
      <c r="AT233" s="93">
        <v>0</v>
      </c>
      <c r="AU233" s="93">
        <v>0</v>
      </c>
      <c r="AV233" s="93">
        <v>0</v>
      </c>
      <c r="AW233" s="93">
        <v>0</v>
      </c>
      <c r="AX233" s="93">
        <v>0</v>
      </c>
      <c r="AY233" s="93">
        <v>0</v>
      </c>
      <c r="AZ233" s="93">
        <v>0</v>
      </c>
      <c r="BA233" s="93">
        <v>0</v>
      </c>
      <c r="BB233" s="93">
        <v>0</v>
      </c>
      <c r="BC233" s="93">
        <v>0</v>
      </c>
      <c r="BD233" s="93">
        <v>0</v>
      </c>
      <c r="BE233" s="93">
        <v>0</v>
      </c>
      <c r="BF233" s="93">
        <v>0</v>
      </c>
      <c r="BG233" s="93">
        <v>0</v>
      </c>
      <c r="BH233" s="93">
        <v>0</v>
      </c>
      <c r="BI233" s="93">
        <v>0</v>
      </c>
      <c r="BJ233" s="93">
        <v>0</v>
      </c>
      <c r="BK233" s="93">
        <v>0</v>
      </c>
      <c r="BL233" s="93">
        <v>0</v>
      </c>
      <c r="BM233" s="93">
        <v>0</v>
      </c>
      <c r="BN233" s="93">
        <v>0</v>
      </c>
      <c r="BO233" s="93">
        <v>0</v>
      </c>
      <c r="BP233" s="93">
        <v>0</v>
      </c>
      <c r="BQ233" s="93">
        <v>0</v>
      </c>
      <c r="BR233" s="93">
        <v>0</v>
      </c>
      <c r="BS233" s="93">
        <v>0</v>
      </c>
      <c r="BT233" s="93">
        <v>0</v>
      </c>
      <c r="BU233" s="93">
        <v>0</v>
      </c>
      <c r="BV233" s="93">
        <v>0</v>
      </c>
      <c r="BW233" s="93">
        <v>0</v>
      </c>
      <c r="BX233" s="93">
        <v>0</v>
      </c>
      <c r="BY233" s="93">
        <v>0</v>
      </c>
      <c r="BZ233" s="93">
        <v>0</v>
      </c>
      <c r="CA233" s="93">
        <v>0</v>
      </c>
      <c r="CB233" s="93">
        <v>0</v>
      </c>
      <c r="CC233" s="93">
        <v>0</v>
      </c>
      <c r="CD233" s="93">
        <v>0</v>
      </c>
      <c r="CE233" s="93">
        <v>0</v>
      </c>
      <c r="CF233" s="93">
        <v>0</v>
      </c>
      <c r="CG233" s="93">
        <v>0</v>
      </c>
      <c r="CH233" s="93">
        <v>0</v>
      </c>
      <c r="CJ233" s="94">
        <v>0</v>
      </c>
    </row>
    <row r="234" spans="1:88" x14ac:dyDescent="0.25">
      <c r="A234">
        <v>226</v>
      </c>
      <c r="B234" s="96"/>
      <c r="C234" s="97" t="s">
        <v>5692</v>
      </c>
      <c r="D234" s="97" t="s">
        <v>5692</v>
      </c>
      <c r="E234" s="97" t="s">
        <v>5692</v>
      </c>
      <c r="F234" s="97" t="s">
        <v>5712</v>
      </c>
      <c r="G234" s="96" t="s">
        <v>5560</v>
      </c>
      <c r="H234" s="96" t="s">
        <v>5675</v>
      </c>
      <c r="I234" s="96" t="s">
        <v>5340</v>
      </c>
      <c r="J234" s="96" t="s">
        <v>5340</v>
      </c>
      <c r="K234" s="96" t="s">
        <v>5341</v>
      </c>
      <c r="L234" s="96" t="s">
        <v>5341</v>
      </c>
      <c r="M234" s="96" t="s">
        <v>5342</v>
      </c>
      <c r="N234" s="92">
        <v>0</v>
      </c>
      <c r="O234" s="93">
        <v>0</v>
      </c>
      <c r="P234" s="93">
        <v>0</v>
      </c>
      <c r="Q234" s="93">
        <v>0</v>
      </c>
      <c r="R234" s="93">
        <v>0</v>
      </c>
      <c r="S234" s="93">
        <v>0</v>
      </c>
      <c r="T234" s="93">
        <v>0</v>
      </c>
      <c r="U234" s="93">
        <v>0</v>
      </c>
      <c r="V234" s="93">
        <v>0</v>
      </c>
      <c r="W234" s="93">
        <v>0</v>
      </c>
      <c r="X234" s="93">
        <v>0</v>
      </c>
      <c r="Y234" s="93">
        <v>0</v>
      </c>
      <c r="Z234" s="93">
        <v>0</v>
      </c>
      <c r="AA234" s="93">
        <v>0</v>
      </c>
      <c r="AB234" s="93">
        <v>0</v>
      </c>
      <c r="AC234" s="93">
        <v>0</v>
      </c>
      <c r="AD234" s="93">
        <v>0</v>
      </c>
      <c r="AE234" s="93">
        <v>0</v>
      </c>
      <c r="AF234" s="93">
        <v>0</v>
      </c>
      <c r="AG234" s="93">
        <v>0</v>
      </c>
      <c r="AH234" s="93">
        <v>0</v>
      </c>
      <c r="AI234" s="93">
        <v>0</v>
      </c>
      <c r="AJ234" s="93">
        <v>0</v>
      </c>
      <c r="AK234" s="93">
        <v>0</v>
      </c>
      <c r="AL234" s="93">
        <v>0</v>
      </c>
      <c r="AM234" s="93">
        <v>0</v>
      </c>
      <c r="AN234" s="93">
        <v>0</v>
      </c>
      <c r="AO234" s="93">
        <v>0</v>
      </c>
      <c r="AP234" s="93">
        <v>0</v>
      </c>
      <c r="AQ234" s="93">
        <v>0</v>
      </c>
      <c r="AR234" s="93">
        <v>0</v>
      </c>
      <c r="AS234" s="93">
        <v>0</v>
      </c>
      <c r="AT234" s="93">
        <v>0</v>
      </c>
      <c r="AU234" s="93">
        <v>0</v>
      </c>
      <c r="AV234" s="93">
        <v>0</v>
      </c>
      <c r="AW234" s="93">
        <v>0</v>
      </c>
      <c r="AX234" s="93">
        <v>0</v>
      </c>
      <c r="AY234" s="93">
        <v>0</v>
      </c>
      <c r="AZ234" s="93">
        <v>0</v>
      </c>
      <c r="BA234" s="93">
        <v>0</v>
      </c>
      <c r="BB234" s="93">
        <v>0</v>
      </c>
      <c r="BC234" s="93">
        <v>0</v>
      </c>
      <c r="BD234" s="93">
        <v>0</v>
      </c>
      <c r="BE234" s="93">
        <v>0</v>
      </c>
      <c r="BF234" s="93">
        <v>0</v>
      </c>
      <c r="BG234" s="93">
        <v>0</v>
      </c>
      <c r="BH234" s="93">
        <v>0</v>
      </c>
      <c r="BI234" s="93">
        <v>0</v>
      </c>
      <c r="BJ234" s="93">
        <v>0</v>
      </c>
      <c r="BK234" s="93">
        <v>0</v>
      </c>
      <c r="BL234" s="93">
        <v>0</v>
      </c>
      <c r="BM234" s="93">
        <v>0</v>
      </c>
      <c r="BN234" s="93">
        <v>0</v>
      </c>
      <c r="BO234" s="93">
        <v>0</v>
      </c>
      <c r="BP234" s="93">
        <v>0</v>
      </c>
      <c r="BQ234" s="93">
        <v>0</v>
      </c>
      <c r="BR234" s="93">
        <v>0</v>
      </c>
      <c r="BS234" s="93">
        <v>0</v>
      </c>
      <c r="BT234" s="93">
        <v>0</v>
      </c>
      <c r="BU234" s="93">
        <v>0</v>
      </c>
      <c r="BV234" s="93">
        <v>0</v>
      </c>
      <c r="BW234" s="93">
        <v>0</v>
      </c>
      <c r="BX234" s="93">
        <v>0</v>
      </c>
      <c r="BY234" s="93">
        <v>0</v>
      </c>
      <c r="BZ234" s="93">
        <v>0</v>
      </c>
      <c r="CA234" s="93">
        <v>0</v>
      </c>
      <c r="CB234" s="93">
        <v>0</v>
      </c>
      <c r="CC234" s="93">
        <v>0</v>
      </c>
      <c r="CD234" s="93">
        <v>0</v>
      </c>
      <c r="CE234" s="93">
        <v>0</v>
      </c>
      <c r="CF234" s="93">
        <v>0</v>
      </c>
      <c r="CG234" s="93">
        <v>0</v>
      </c>
      <c r="CH234" s="93">
        <v>0</v>
      </c>
      <c r="CJ234" s="94">
        <v>0</v>
      </c>
    </row>
    <row r="235" spans="1:88" x14ac:dyDescent="0.25">
      <c r="A235">
        <v>227</v>
      </c>
      <c r="B235" s="96"/>
      <c r="C235" s="97" t="s">
        <v>5692</v>
      </c>
      <c r="D235" s="97" t="s">
        <v>5692</v>
      </c>
      <c r="E235" s="97" t="s">
        <v>5692</v>
      </c>
      <c r="F235" s="97" t="s">
        <v>5713</v>
      </c>
      <c r="G235" s="96" t="s">
        <v>5560</v>
      </c>
      <c r="H235" s="96" t="s">
        <v>5681</v>
      </c>
      <c r="I235" s="96" t="s">
        <v>5340</v>
      </c>
      <c r="J235" s="96" t="s">
        <v>5340</v>
      </c>
      <c r="K235" s="96" t="s">
        <v>5341</v>
      </c>
      <c r="L235" s="96" t="s">
        <v>5341</v>
      </c>
      <c r="M235" s="96" t="s">
        <v>5342</v>
      </c>
      <c r="N235" s="92">
        <v>0</v>
      </c>
      <c r="O235" s="93">
        <v>0</v>
      </c>
      <c r="P235" s="93">
        <v>0</v>
      </c>
      <c r="Q235" s="93">
        <v>0</v>
      </c>
      <c r="R235" s="93">
        <v>0</v>
      </c>
      <c r="S235" s="93">
        <v>0</v>
      </c>
      <c r="T235" s="93">
        <v>0</v>
      </c>
      <c r="U235" s="93">
        <v>0</v>
      </c>
      <c r="V235" s="93">
        <v>0</v>
      </c>
      <c r="W235" s="93">
        <v>0</v>
      </c>
      <c r="X235" s="93">
        <v>0</v>
      </c>
      <c r="Y235" s="93">
        <v>0</v>
      </c>
      <c r="Z235" s="93">
        <v>0</v>
      </c>
      <c r="AA235" s="93">
        <v>0</v>
      </c>
      <c r="AB235" s="93">
        <v>0</v>
      </c>
      <c r="AC235" s="93">
        <v>0</v>
      </c>
      <c r="AD235" s="93">
        <v>0</v>
      </c>
      <c r="AE235" s="93">
        <v>0</v>
      </c>
      <c r="AF235" s="93">
        <v>0</v>
      </c>
      <c r="AG235" s="93">
        <v>0</v>
      </c>
      <c r="AH235" s="93">
        <v>0</v>
      </c>
      <c r="AI235" s="93">
        <v>0</v>
      </c>
      <c r="AJ235" s="93">
        <v>0</v>
      </c>
      <c r="AK235" s="93">
        <v>0</v>
      </c>
      <c r="AL235" s="93">
        <v>0</v>
      </c>
      <c r="AM235" s="93">
        <v>0</v>
      </c>
      <c r="AN235" s="93">
        <v>0</v>
      </c>
      <c r="AO235" s="93">
        <v>0</v>
      </c>
      <c r="AP235" s="93">
        <v>0</v>
      </c>
      <c r="AQ235" s="93">
        <v>0</v>
      </c>
      <c r="AR235" s="93">
        <v>0</v>
      </c>
      <c r="AS235" s="93">
        <v>0</v>
      </c>
      <c r="AT235" s="93">
        <v>0</v>
      </c>
      <c r="AU235" s="93">
        <v>0</v>
      </c>
      <c r="AV235" s="93">
        <v>0</v>
      </c>
      <c r="AW235" s="93">
        <v>0</v>
      </c>
      <c r="AX235" s="93">
        <v>0</v>
      </c>
      <c r="AY235" s="93">
        <v>0</v>
      </c>
      <c r="AZ235" s="93">
        <v>0</v>
      </c>
      <c r="BA235" s="93">
        <v>0</v>
      </c>
      <c r="BB235" s="93">
        <v>0</v>
      </c>
      <c r="BC235" s="93">
        <v>0</v>
      </c>
      <c r="BD235" s="93">
        <v>0</v>
      </c>
      <c r="BE235" s="93">
        <v>0</v>
      </c>
      <c r="BF235" s="93">
        <v>0</v>
      </c>
      <c r="BG235" s="93">
        <v>0</v>
      </c>
      <c r="BH235" s="93">
        <v>0</v>
      </c>
      <c r="BI235" s="93">
        <v>0</v>
      </c>
      <c r="BJ235" s="93">
        <v>0</v>
      </c>
      <c r="BK235" s="93">
        <v>0</v>
      </c>
      <c r="BL235" s="93">
        <v>0</v>
      </c>
      <c r="BM235" s="93">
        <v>0</v>
      </c>
      <c r="BN235" s="93">
        <v>0</v>
      </c>
      <c r="BO235" s="93">
        <v>0</v>
      </c>
      <c r="BP235" s="93">
        <v>0</v>
      </c>
      <c r="BQ235" s="93">
        <v>0</v>
      </c>
      <c r="BR235" s="93">
        <v>0</v>
      </c>
      <c r="BS235" s="93">
        <v>0</v>
      </c>
      <c r="BT235" s="93">
        <v>0</v>
      </c>
      <c r="BU235" s="93">
        <v>0</v>
      </c>
      <c r="BV235" s="93">
        <v>0</v>
      </c>
      <c r="BW235" s="93">
        <v>0</v>
      </c>
      <c r="BX235" s="93">
        <v>0</v>
      </c>
      <c r="BY235" s="93">
        <v>0</v>
      </c>
      <c r="BZ235" s="93">
        <v>0</v>
      </c>
      <c r="CA235" s="93">
        <v>0</v>
      </c>
      <c r="CB235" s="93">
        <v>0</v>
      </c>
      <c r="CC235" s="93">
        <v>0</v>
      </c>
      <c r="CD235" s="93">
        <v>0</v>
      </c>
      <c r="CE235" s="93">
        <v>0</v>
      </c>
      <c r="CF235" s="93">
        <v>0</v>
      </c>
      <c r="CG235" s="93">
        <v>0</v>
      </c>
      <c r="CH235" s="93">
        <v>0</v>
      </c>
      <c r="CJ235" s="94">
        <v>0</v>
      </c>
    </row>
    <row r="236" spans="1:88" x14ac:dyDescent="0.25">
      <c r="A236">
        <v>228</v>
      </c>
      <c r="B236" s="96"/>
      <c r="C236" s="97" t="s">
        <v>5692</v>
      </c>
      <c r="D236" s="97" t="s">
        <v>5692</v>
      </c>
      <c r="E236" s="97" t="s">
        <v>5692</v>
      </c>
      <c r="F236" s="97" t="s">
        <v>5714</v>
      </c>
      <c r="G236" s="96" t="s">
        <v>5560</v>
      </c>
      <c r="H236" s="96" t="s">
        <v>5687</v>
      </c>
      <c r="I236" s="96" t="s">
        <v>5340</v>
      </c>
      <c r="J236" s="96" t="s">
        <v>5340</v>
      </c>
      <c r="K236" s="96" t="s">
        <v>5341</v>
      </c>
      <c r="L236" s="96" t="s">
        <v>5341</v>
      </c>
      <c r="M236" s="96" t="s">
        <v>5342</v>
      </c>
      <c r="N236" s="92">
        <v>0</v>
      </c>
      <c r="O236" s="93">
        <v>0</v>
      </c>
      <c r="P236" s="93">
        <v>0</v>
      </c>
      <c r="Q236" s="93">
        <v>0</v>
      </c>
      <c r="R236" s="93">
        <v>0</v>
      </c>
      <c r="S236" s="93">
        <v>0</v>
      </c>
      <c r="T236" s="93">
        <v>0</v>
      </c>
      <c r="U236" s="93">
        <v>0</v>
      </c>
      <c r="V236" s="93">
        <v>0</v>
      </c>
      <c r="W236" s="93">
        <v>0</v>
      </c>
      <c r="X236" s="93">
        <v>0</v>
      </c>
      <c r="Y236" s="93">
        <v>0</v>
      </c>
      <c r="Z236" s="93">
        <v>0</v>
      </c>
      <c r="AA236" s="93">
        <v>0</v>
      </c>
      <c r="AB236" s="93">
        <v>0</v>
      </c>
      <c r="AC236" s="93">
        <v>0</v>
      </c>
      <c r="AD236" s="93">
        <v>0</v>
      </c>
      <c r="AE236" s="93">
        <v>0</v>
      </c>
      <c r="AF236" s="93">
        <v>0</v>
      </c>
      <c r="AG236" s="93">
        <v>0</v>
      </c>
      <c r="AH236" s="93">
        <v>0</v>
      </c>
      <c r="AI236" s="93">
        <v>0</v>
      </c>
      <c r="AJ236" s="93">
        <v>0</v>
      </c>
      <c r="AK236" s="93">
        <v>0</v>
      </c>
      <c r="AL236" s="93">
        <v>0</v>
      </c>
      <c r="AM236" s="93">
        <v>0</v>
      </c>
      <c r="AN236" s="93">
        <v>0</v>
      </c>
      <c r="AO236" s="93">
        <v>0</v>
      </c>
      <c r="AP236" s="93">
        <v>0</v>
      </c>
      <c r="AQ236" s="93">
        <v>0</v>
      </c>
      <c r="AR236" s="93">
        <v>0</v>
      </c>
      <c r="AS236" s="93">
        <v>0</v>
      </c>
      <c r="AT236" s="93">
        <v>0</v>
      </c>
      <c r="AU236" s="93">
        <v>0</v>
      </c>
      <c r="AV236" s="93">
        <v>0</v>
      </c>
      <c r="AW236" s="93">
        <v>0</v>
      </c>
      <c r="AX236" s="93">
        <v>0</v>
      </c>
      <c r="AY236" s="93">
        <v>0</v>
      </c>
      <c r="AZ236" s="93">
        <v>0</v>
      </c>
      <c r="BA236" s="93">
        <v>0</v>
      </c>
      <c r="BB236" s="93">
        <v>0</v>
      </c>
      <c r="BC236" s="93">
        <v>0</v>
      </c>
      <c r="BD236" s="93">
        <v>0</v>
      </c>
      <c r="BE236" s="93">
        <v>0</v>
      </c>
      <c r="BF236" s="93">
        <v>0</v>
      </c>
      <c r="BG236" s="93">
        <v>0</v>
      </c>
      <c r="BH236" s="93">
        <v>0</v>
      </c>
      <c r="BI236" s="93">
        <v>0</v>
      </c>
      <c r="BJ236" s="93">
        <v>0</v>
      </c>
      <c r="BK236" s="93">
        <v>0</v>
      </c>
      <c r="BL236" s="93">
        <v>0</v>
      </c>
      <c r="BM236" s="93">
        <v>0</v>
      </c>
      <c r="BN236" s="93">
        <v>0</v>
      </c>
      <c r="BO236" s="93">
        <v>0</v>
      </c>
      <c r="BP236" s="93">
        <v>0</v>
      </c>
      <c r="BQ236" s="93">
        <v>0</v>
      </c>
      <c r="BR236" s="93">
        <v>0</v>
      </c>
      <c r="BS236" s="93">
        <v>0</v>
      </c>
      <c r="BT236" s="93">
        <v>0</v>
      </c>
      <c r="BU236" s="93">
        <v>0</v>
      </c>
      <c r="BV236" s="93">
        <v>0</v>
      </c>
      <c r="BW236" s="93">
        <v>0</v>
      </c>
      <c r="BX236" s="93">
        <v>0</v>
      </c>
      <c r="BY236" s="93">
        <v>0</v>
      </c>
      <c r="BZ236" s="93">
        <v>0</v>
      </c>
      <c r="CA236" s="93">
        <v>0</v>
      </c>
      <c r="CB236" s="93">
        <v>0</v>
      </c>
      <c r="CC236" s="93">
        <v>0</v>
      </c>
      <c r="CD236" s="93">
        <v>0</v>
      </c>
      <c r="CE236" s="93">
        <v>0</v>
      </c>
      <c r="CF236" s="93">
        <v>0</v>
      </c>
      <c r="CG236" s="93">
        <v>0</v>
      </c>
      <c r="CH236" s="93">
        <v>0</v>
      </c>
      <c r="CJ236" s="94">
        <v>0</v>
      </c>
    </row>
    <row r="237" spans="1:88" x14ac:dyDescent="0.25">
      <c r="A237">
        <v>229</v>
      </c>
      <c r="B237" s="96"/>
      <c r="C237" s="97" t="s">
        <v>5355</v>
      </c>
      <c r="D237" s="97" t="s">
        <v>5715</v>
      </c>
      <c r="E237" s="97" t="s">
        <v>5716</v>
      </c>
      <c r="F237" s="97" t="s">
        <v>5717</v>
      </c>
      <c r="G237" s="96" t="s">
        <v>5560</v>
      </c>
      <c r="H237" s="96" t="s">
        <v>5718</v>
      </c>
      <c r="I237" s="96" t="s">
        <v>5340</v>
      </c>
      <c r="J237" s="96" t="s">
        <v>5340</v>
      </c>
      <c r="K237" s="96" t="s">
        <v>5358</v>
      </c>
      <c r="L237" s="96" t="s">
        <v>5358</v>
      </c>
      <c r="M237" s="96" t="s">
        <v>5342</v>
      </c>
      <c r="N237" s="92">
        <v>142641.1261184976</v>
      </c>
      <c r="O237" s="93">
        <v>24135.141902791318</v>
      </c>
      <c r="P237" s="93">
        <v>23737.024652468248</v>
      </c>
      <c r="Q237" s="93">
        <v>23784.480275682097</v>
      </c>
      <c r="R237" s="93">
        <v>23807.91474640667</v>
      </c>
      <c r="S237" s="93">
        <v>23657.259304704115</v>
      </c>
      <c r="T237" s="93">
        <v>23519.305236445169</v>
      </c>
      <c r="U237" s="93">
        <v>0</v>
      </c>
      <c r="V237" s="93">
        <v>0</v>
      </c>
      <c r="W237" s="93">
        <v>0</v>
      </c>
      <c r="X237" s="93">
        <v>0</v>
      </c>
      <c r="Y237" s="93">
        <v>0</v>
      </c>
      <c r="Z237" s="93">
        <v>0</v>
      </c>
      <c r="AA237" s="93">
        <v>0</v>
      </c>
      <c r="AB237" s="93">
        <v>0</v>
      </c>
      <c r="AC237" s="93">
        <v>0</v>
      </c>
      <c r="AD237" s="93">
        <v>0</v>
      </c>
      <c r="AE237" s="93">
        <v>0</v>
      </c>
      <c r="AF237" s="93">
        <v>0</v>
      </c>
      <c r="AG237" s="93">
        <v>0</v>
      </c>
      <c r="AH237" s="93">
        <v>0</v>
      </c>
      <c r="AI237" s="93">
        <v>0</v>
      </c>
      <c r="AJ237" s="93">
        <v>0</v>
      </c>
      <c r="AK237" s="93">
        <v>0</v>
      </c>
      <c r="AL237" s="93">
        <v>0</v>
      </c>
      <c r="AM237" s="93">
        <v>0</v>
      </c>
      <c r="AN237" s="93">
        <v>0</v>
      </c>
      <c r="AO237" s="93">
        <v>0</v>
      </c>
      <c r="AP237" s="93">
        <v>0</v>
      </c>
      <c r="AQ237" s="93">
        <v>0</v>
      </c>
      <c r="AR237" s="93">
        <v>0</v>
      </c>
      <c r="AS237" s="93">
        <v>0</v>
      </c>
      <c r="AT237" s="93">
        <v>0</v>
      </c>
      <c r="AU237" s="93">
        <v>0</v>
      </c>
      <c r="AV237" s="93">
        <v>0</v>
      </c>
      <c r="AW237" s="93">
        <v>0</v>
      </c>
      <c r="AX237" s="93">
        <v>0</v>
      </c>
      <c r="AY237" s="93">
        <v>0</v>
      </c>
      <c r="AZ237" s="93">
        <v>0</v>
      </c>
      <c r="BA237" s="93">
        <v>0</v>
      </c>
      <c r="BB237" s="93">
        <v>0</v>
      </c>
      <c r="BC237" s="93">
        <v>0</v>
      </c>
      <c r="BD237" s="93">
        <v>0</v>
      </c>
      <c r="BE237" s="93">
        <v>0</v>
      </c>
      <c r="BF237" s="93">
        <v>0</v>
      </c>
      <c r="BG237" s="93">
        <v>0</v>
      </c>
      <c r="BH237" s="93">
        <v>0</v>
      </c>
      <c r="BI237" s="93">
        <v>0</v>
      </c>
      <c r="BJ237" s="93">
        <v>0</v>
      </c>
      <c r="BK237" s="93">
        <v>0</v>
      </c>
      <c r="BL237" s="93">
        <v>0</v>
      </c>
      <c r="BM237" s="93">
        <v>0</v>
      </c>
      <c r="BN237" s="93">
        <v>0</v>
      </c>
      <c r="BO237" s="93">
        <v>0</v>
      </c>
      <c r="BP237" s="93">
        <v>0</v>
      </c>
      <c r="BQ237" s="93">
        <v>0</v>
      </c>
      <c r="BR237" s="93">
        <v>0</v>
      </c>
      <c r="BS237" s="93">
        <v>0</v>
      </c>
      <c r="BT237" s="93">
        <v>0</v>
      </c>
      <c r="BU237" s="93">
        <v>0</v>
      </c>
      <c r="BV237" s="93">
        <v>0</v>
      </c>
      <c r="BW237" s="93">
        <v>0</v>
      </c>
      <c r="BX237" s="93">
        <v>0</v>
      </c>
      <c r="BY237" s="93">
        <v>0</v>
      </c>
      <c r="BZ237" s="93">
        <v>0</v>
      </c>
      <c r="CA237" s="93">
        <v>0</v>
      </c>
      <c r="CB237" s="93">
        <v>0</v>
      </c>
      <c r="CC237" s="93">
        <v>0</v>
      </c>
      <c r="CD237" s="93">
        <v>0</v>
      </c>
      <c r="CE237" s="93">
        <v>0</v>
      </c>
      <c r="CF237" s="93">
        <v>0</v>
      </c>
      <c r="CG237" s="93">
        <v>0</v>
      </c>
      <c r="CH237" s="93">
        <v>0</v>
      </c>
      <c r="CJ237" s="94">
        <v>0</v>
      </c>
    </row>
    <row r="238" spans="1:88" x14ac:dyDescent="0.25">
      <c r="A238">
        <v>230</v>
      </c>
      <c r="B238" s="96"/>
      <c r="C238" s="97" t="s">
        <v>5355</v>
      </c>
      <c r="D238" s="97" t="s">
        <v>5715</v>
      </c>
      <c r="E238" s="97" t="s">
        <v>5715</v>
      </c>
      <c r="F238" s="97" t="s">
        <v>5719</v>
      </c>
      <c r="G238" s="96" t="s">
        <v>5560</v>
      </c>
      <c r="H238" s="96" t="s">
        <v>5720</v>
      </c>
      <c r="I238" s="96" t="s">
        <v>5340</v>
      </c>
      <c r="J238" s="96" t="s">
        <v>5340</v>
      </c>
      <c r="K238" s="96" t="s">
        <v>5358</v>
      </c>
      <c r="L238" s="96" t="s">
        <v>5358</v>
      </c>
      <c r="M238" s="96" t="s">
        <v>5342</v>
      </c>
      <c r="N238" s="92">
        <v>796862.07732915017</v>
      </c>
      <c r="O238" s="93">
        <v>0</v>
      </c>
      <c r="P238" s="93">
        <v>0</v>
      </c>
      <c r="Q238" s="93">
        <v>0</v>
      </c>
      <c r="R238" s="93">
        <v>0</v>
      </c>
      <c r="S238" s="93">
        <v>0</v>
      </c>
      <c r="T238" s="93">
        <v>0</v>
      </c>
      <c r="U238" s="93">
        <v>0</v>
      </c>
      <c r="V238" s="93">
        <v>0</v>
      </c>
      <c r="W238" s="93">
        <v>0</v>
      </c>
      <c r="X238" s="93">
        <v>0</v>
      </c>
      <c r="Y238" s="93">
        <v>0</v>
      </c>
      <c r="Z238" s="93">
        <v>0</v>
      </c>
      <c r="AA238" s="93">
        <v>0</v>
      </c>
      <c r="AB238" s="93">
        <v>0</v>
      </c>
      <c r="AC238" s="93">
        <v>0</v>
      </c>
      <c r="AD238" s="93">
        <v>0</v>
      </c>
      <c r="AE238" s="93">
        <v>0</v>
      </c>
      <c r="AF238" s="93">
        <v>0</v>
      </c>
      <c r="AG238" s="93">
        <v>0</v>
      </c>
      <c r="AH238" s="93">
        <v>0</v>
      </c>
      <c r="AI238" s="93">
        <v>0</v>
      </c>
      <c r="AJ238" s="93">
        <v>0</v>
      </c>
      <c r="AK238" s="93">
        <v>0</v>
      </c>
      <c r="AL238" s="93">
        <v>0</v>
      </c>
      <c r="AM238" s="93">
        <v>0</v>
      </c>
      <c r="AN238" s="93">
        <v>0</v>
      </c>
      <c r="AO238" s="93">
        <v>0</v>
      </c>
      <c r="AP238" s="93">
        <v>0</v>
      </c>
      <c r="AQ238" s="93">
        <v>0</v>
      </c>
      <c r="AR238" s="93">
        <v>0</v>
      </c>
      <c r="AS238" s="93">
        <v>0</v>
      </c>
      <c r="AT238" s="93">
        <v>0</v>
      </c>
      <c r="AU238" s="93">
        <v>0</v>
      </c>
      <c r="AV238" s="93">
        <v>0</v>
      </c>
      <c r="AW238" s="93">
        <v>0</v>
      </c>
      <c r="AX238" s="93">
        <v>0</v>
      </c>
      <c r="AY238" s="93">
        <v>0</v>
      </c>
      <c r="AZ238" s="93">
        <v>0</v>
      </c>
      <c r="BA238" s="93">
        <v>0</v>
      </c>
      <c r="BB238" s="93">
        <v>0</v>
      </c>
      <c r="BC238" s="93">
        <v>0</v>
      </c>
      <c r="BD238" s="93">
        <v>0</v>
      </c>
      <c r="BE238" s="93">
        <v>0</v>
      </c>
      <c r="BF238" s="93">
        <v>0</v>
      </c>
      <c r="BG238" s="93">
        <v>0</v>
      </c>
      <c r="BH238" s="93">
        <v>0</v>
      </c>
      <c r="BI238" s="93">
        <v>0</v>
      </c>
      <c r="BJ238" s="93">
        <v>0</v>
      </c>
      <c r="BK238" s="93">
        <v>0</v>
      </c>
      <c r="BL238" s="93">
        <v>0</v>
      </c>
      <c r="BM238" s="93">
        <v>0</v>
      </c>
      <c r="BN238" s="93">
        <v>0</v>
      </c>
      <c r="BO238" s="93">
        <v>0</v>
      </c>
      <c r="BP238" s="93">
        <v>0</v>
      </c>
      <c r="BQ238" s="93">
        <v>0</v>
      </c>
      <c r="BR238" s="93">
        <v>0</v>
      </c>
      <c r="BS238" s="93">
        <v>0</v>
      </c>
      <c r="BT238" s="93">
        <v>0</v>
      </c>
      <c r="BU238" s="93">
        <v>0</v>
      </c>
      <c r="BV238" s="93">
        <v>0</v>
      </c>
      <c r="BW238" s="93">
        <v>0</v>
      </c>
      <c r="BX238" s="93">
        <v>0</v>
      </c>
      <c r="BY238" s="93">
        <v>0</v>
      </c>
      <c r="BZ238" s="93">
        <v>0</v>
      </c>
      <c r="CA238" s="93">
        <v>0</v>
      </c>
      <c r="CB238" s="93">
        <v>0</v>
      </c>
      <c r="CC238" s="93">
        <v>133445.2140320983</v>
      </c>
      <c r="CD238" s="93">
        <v>133214.90569982733</v>
      </c>
      <c r="CE238" s="93">
        <v>132647.27833360425</v>
      </c>
      <c r="CF238" s="93">
        <v>130741.90266530956</v>
      </c>
      <c r="CG238" s="93">
        <v>133253.45001430073</v>
      </c>
      <c r="CH238" s="93">
        <v>133559.32658400995</v>
      </c>
      <c r="CJ238" s="94">
        <v>796862.07732915017</v>
      </c>
    </row>
    <row r="239" spans="1:88" x14ac:dyDescent="0.25">
      <c r="A239">
        <v>231</v>
      </c>
      <c r="B239" s="96"/>
      <c r="C239" s="97" t="s">
        <v>5355</v>
      </c>
      <c r="D239" s="97" t="s">
        <v>2973</v>
      </c>
      <c r="E239" s="97" t="s">
        <v>2973</v>
      </c>
      <c r="F239" s="97" t="s">
        <v>5721</v>
      </c>
      <c r="G239" s="96" t="s">
        <v>5560</v>
      </c>
      <c r="H239" s="96" t="s">
        <v>5722</v>
      </c>
      <c r="I239" s="96" t="s">
        <v>5340</v>
      </c>
      <c r="J239" s="96" t="s">
        <v>5340</v>
      </c>
      <c r="K239" s="96" t="s">
        <v>5358</v>
      </c>
      <c r="L239" s="96" t="s">
        <v>5358</v>
      </c>
      <c r="M239" s="96" t="s">
        <v>5342</v>
      </c>
      <c r="N239" s="92">
        <v>167023.23425073069</v>
      </c>
      <c r="O239" s="93">
        <v>0</v>
      </c>
      <c r="P239" s="93">
        <v>0</v>
      </c>
      <c r="Q239" s="93">
        <v>0</v>
      </c>
      <c r="R239" s="93">
        <v>0</v>
      </c>
      <c r="S239" s="93">
        <v>0</v>
      </c>
      <c r="T239" s="93">
        <v>0</v>
      </c>
      <c r="U239" s="93">
        <v>0</v>
      </c>
      <c r="V239" s="93">
        <v>0</v>
      </c>
      <c r="W239" s="93">
        <v>0</v>
      </c>
      <c r="X239" s="93">
        <v>0</v>
      </c>
      <c r="Y239" s="93">
        <v>0</v>
      </c>
      <c r="Z239" s="93">
        <v>0</v>
      </c>
      <c r="AA239" s="93">
        <v>28239.93485663944</v>
      </c>
      <c r="AB239" s="93">
        <v>27733.727130558171</v>
      </c>
      <c r="AC239" s="93">
        <v>27826.370452392141</v>
      </c>
      <c r="AD239" s="93">
        <v>27855.128288790951</v>
      </c>
      <c r="AE239" s="93">
        <v>27724.448642888245</v>
      </c>
      <c r="AF239" s="93">
        <v>27643.624879461731</v>
      </c>
      <c r="AG239" s="93">
        <v>0</v>
      </c>
      <c r="AH239" s="93">
        <v>0</v>
      </c>
      <c r="AI239" s="93">
        <v>0</v>
      </c>
      <c r="AJ239" s="93">
        <v>0</v>
      </c>
      <c r="AK239" s="93">
        <v>0</v>
      </c>
      <c r="AL239" s="93">
        <v>0</v>
      </c>
      <c r="AM239" s="93">
        <v>0</v>
      </c>
      <c r="AN239" s="93">
        <v>0</v>
      </c>
      <c r="AO239" s="93">
        <v>0</v>
      </c>
      <c r="AP239" s="93">
        <v>0</v>
      </c>
      <c r="AQ239" s="93">
        <v>0</v>
      </c>
      <c r="AR239" s="93">
        <v>0</v>
      </c>
      <c r="AS239" s="93">
        <v>0</v>
      </c>
      <c r="AT239" s="93">
        <v>0</v>
      </c>
      <c r="AU239" s="93">
        <v>0</v>
      </c>
      <c r="AV239" s="93">
        <v>0</v>
      </c>
      <c r="AW239" s="93">
        <v>0</v>
      </c>
      <c r="AX239" s="93">
        <v>0</v>
      </c>
      <c r="AY239" s="93">
        <v>0</v>
      </c>
      <c r="AZ239" s="93">
        <v>0</v>
      </c>
      <c r="BA239" s="93">
        <v>0</v>
      </c>
      <c r="BB239" s="93">
        <v>0</v>
      </c>
      <c r="BC239" s="93">
        <v>0</v>
      </c>
      <c r="BD239" s="93">
        <v>0</v>
      </c>
      <c r="BE239" s="93">
        <v>0</v>
      </c>
      <c r="BF239" s="93">
        <v>0</v>
      </c>
      <c r="BG239" s="93">
        <v>0</v>
      </c>
      <c r="BH239" s="93">
        <v>0</v>
      </c>
      <c r="BI239" s="93">
        <v>0</v>
      </c>
      <c r="BJ239" s="93">
        <v>0</v>
      </c>
      <c r="BK239" s="93">
        <v>0</v>
      </c>
      <c r="BL239" s="93">
        <v>0</v>
      </c>
      <c r="BM239" s="93">
        <v>0</v>
      </c>
      <c r="BN239" s="93">
        <v>0</v>
      </c>
      <c r="BO239" s="93">
        <v>0</v>
      </c>
      <c r="BP239" s="93">
        <v>0</v>
      </c>
      <c r="BQ239" s="93">
        <v>0</v>
      </c>
      <c r="BR239" s="93">
        <v>0</v>
      </c>
      <c r="BS239" s="93">
        <v>0</v>
      </c>
      <c r="BT239" s="93">
        <v>0</v>
      </c>
      <c r="BU239" s="93">
        <v>0</v>
      </c>
      <c r="BV239" s="93">
        <v>0</v>
      </c>
      <c r="BW239" s="93">
        <v>0</v>
      </c>
      <c r="BX239" s="93">
        <v>0</v>
      </c>
      <c r="BY239" s="93">
        <v>0</v>
      </c>
      <c r="BZ239" s="93">
        <v>0</v>
      </c>
      <c r="CA239" s="93">
        <v>0</v>
      </c>
      <c r="CB239" s="93">
        <v>0</v>
      </c>
      <c r="CC239" s="93">
        <v>0</v>
      </c>
      <c r="CD239" s="93">
        <v>0</v>
      </c>
      <c r="CE239" s="93">
        <v>0</v>
      </c>
      <c r="CF239" s="93">
        <v>0</v>
      </c>
      <c r="CG239" s="93">
        <v>0</v>
      </c>
      <c r="CH239" s="93">
        <v>0</v>
      </c>
      <c r="CJ239" s="94">
        <v>167023.23425073069</v>
      </c>
    </row>
    <row r="240" spans="1:88" x14ac:dyDescent="0.25">
      <c r="A240">
        <v>232</v>
      </c>
      <c r="B240" s="96"/>
      <c r="C240" s="97" t="s">
        <v>5355</v>
      </c>
      <c r="D240" s="97" t="s">
        <v>2973</v>
      </c>
      <c r="E240" s="97" t="s">
        <v>2973</v>
      </c>
      <c r="F240" s="97" t="s">
        <v>5723</v>
      </c>
      <c r="G240" s="96" t="s">
        <v>5560</v>
      </c>
      <c r="H240" s="96" t="s">
        <v>5724</v>
      </c>
      <c r="I240" s="96" t="s">
        <v>5340</v>
      </c>
      <c r="J240" s="96" t="s">
        <v>5340</v>
      </c>
      <c r="K240" s="96" t="s">
        <v>5358</v>
      </c>
      <c r="L240" s="96" t="s">
        <v>5358</v>
      </c>
      <c r="M240" s="96" t="s">
        <v>5342</v>
      </c>
      <c r="N240" s="92">
        <v>688705.64668994362</v>
      </c>
      <c r="O240" s="93">
        <v>0</v>
      </c>
      <c r="P240" s="93">
        <v>0</v>
      </c>
      <c r="Q240" s="93">
        <v>0</v>
      </c>
      <c r="R240" s="93">
        <v>0</v>
      </c>
      <c r="S240" s="93">
        <v>0</v>
      </c>
      <c r="T240" s="93">
        <v>0</v>
      </c>
      <c r="U240" s="93">
        <v>0</v>
      </c>
      <c r="V240" s="93">
        <v>0</v>
      </c>
      <c r="W240" s="93">
        <v>0</v>
      </c>
      <c r="X240" s="93">
        <v>0</v>
      </c>
      <c r="Y240" s="93">
        <v>0</v>
      </c>
      <c r="Z240" s="93">
        <v>0</v>
      </c>
      <c r="AA240" s="93">
        <v>0</v>
      </c>
      <c r="AB240" s="93">
        <v>0</v>
      </c>
      <c r="AC240" s="93">
        <v>0</v>
      </c>
      <c r="AD240" s="93">
        <v>0</v>
      </c>
      <c r="AE240" s="93">
        <v>0</v>
      </c>
      <c r="AF240" s="93">
        <v>0</v>
      </c>
      <c r="AG240" s="93">
        <v>0</v>
      </c>
      <c r="AH240" s="93">
        <v>0</v>
      </c>
      <c r="AI240" s="93">
        <v>0</v>
      </c>
      <c r="AJ240" s="93">
        <v>0</v>
      </c>
      <c r="AK240" s="93">
        <v>0</v>
      </c>
      <c r="AL240" s="93">
        <v>0</v>
      </c>
      <c r="AM240" s="93">
        <v>0</v>
      </c>
      <c r="AN240" s="93">
        <v>0</v>
      </c>
      <c r="AO240" s="93">
        <v>0</v>
      </c>
      <c r="AP240" s="93">
        <v>0</v>
      </c>
      <c r="AQ240" s="93">
        <v>0</v>
      </c>
      <c r="AR240" s="93">
        <v>0</v>
      </c>
      <c r="AS240" s="93">
        <v>11007.876570866601</v>
      </c>
      <c r="AT240" s="93">
        <v>10993.998960604393</v>
      </c>
      <c r="AU240" s="93">
        <v>10964.141169938457</v>
      </c>
      <c r="AV240" s="93">
        <v>10862.03755136835</v>
      </c>
      <c r="AW240" s="93">
        <v>10999.931123160199</v>
      </c>
      <c r="AX240" s="93">
        <v>11014.611853342625</v>
      </c>
      <c r="AY240" s="93">
        <v>11341.393781275712</v>
      </c>
      <c r="AZ240" s="93">
        <v>11230.907443829279</v>
      </c>
      <c r="BA240" s="93">
        <v>0</v>
      </c>
      <c r="BB240" s="93">
        <v>0</v>
      </c>
      <c r="BC240" s="93">
        <v>0</v>
      </c>
      <c r="BD240" s="93">
        <v>0</v>
      </c>
      <c r="BE240" s="93">
        <v>75554.739946674687</v>
      </c>
      <c r="BF240" s="93">
        <v>75471.703985182525</v>
      </c>
      <c r="BG240" s="93">
        <v>75272.906765456428</v>
      </c>
      <c r="BH240" s="93">
        <v>74603.924973214031</v>
      </c>
      <c r="BI240" s="93">
        <v>75498.663612444536</v>
      </c>
      <c r="BJ240" s="93">
        <v>75595.303708445281</v>
      </c>
      <c r="BK240" s="93">
        <v>74483.797493619873</v>
      </c>
      <c r="BL240" s="93">
        <v>73809.707750520625</v>
      </c>
      <c r="BM240" s="93">
        <v>0</v>
      </c>
      <c r="BN240" s="93">
        <v>0</v>
      </c>
      <c r="BO240" s="93">
        <v>0</v>
      </c>
      <c r="BP240" s="93">
        <v>0</v>
      </c>
      <c r="BQ240" s="93">
        <v>0</v>
      </c>
      <c r="BR240" s="93">
        <v>0</v>
      </c>
      <c r="BS240" s="93">
        <v>0</v>
      </c>
      <c r="BT240" s="93">
        <v>0</v>
      </c>
      <c r="BU240" s="93">
        <v>0</v>
      </c>
      <c r="BV240" s="93">
        <v>0</v>
      </c>
      <c r="BW240" s="93">
        <v>0</v>
      </c>
      <c r="BX240" s="93">
        <v>0</v>
      </c>
      <c r="BY240" s="93">
        <v>0</v>
      </c>
      <c r="BZ240" s="93">
        <v>0</v>
      </c>
      <c r="CA240" s="93">
        <v>0</v>
      </c>
      <c r="CB240" s="93">
        <v>0</v>
      </c>
      <c r="CC240" s="93">
        <v>0</v>
      </c>
      <c r="CD240" s="93">
        <v>0</v>
      </c>
      <c r="CE240" s="93">
        <v>0</v>
      </c>
      <c r="CF240" s="93">
        <v>0</v>
      </c>
      <c r="CG240" s="93">
        <v>0</v>
      </c>
      <c r="CH240" s="93">
        <v>0</v>
      </c>
      <c r="CJ240" s="94">
        <v>688705.64668994362</v>
      </c>
    </row>
    <row r="241" spans="1:88" x14ac:dyDescent="0.25">
      <c r="A241">
        <v>233</v>
      </c>
      <c r="B241" s="96"/>
      <c r="C241" s="97" t="s">
        <v>5355</v>
      </c>
      <c r="D241" s="97" t="s">
        <v>5725</v>
      </c>
      <c r="E241" s="97" t="s">
        <v>5725</v>
      </c>
      <c r="F241" s="97" t="s">
        <v>5726</v>
      </c>
      <c r="G241" s="96" t="s">
        <v>5560</v>
      </c>
      <c r="H241" s="96" t="s">
        <v>5727</v>
      </c>
      <c r="I241" s="96" t="s">
        <v>5340</v>
      </c>
      <c r="J241" s="96" t="s">
        <v>5340</v>
      </c>
      <c r="K241" s="96" t="s">
        <v>5358</v>
      </c>
      <c r="L241" s="96" t="s">
        <v>5358</v>
      </c>
      <c r="M241" s="96" t="s">
        <v>5342</v>
      </c>
      <c r="N241" s="92">
        <v>264382.57064694964</v>
      </c>
      <c r="O241" s="93">
        <v>0</v>
      </c>
      <c r="P241" s="93">
        <v>0</v>
      </c>
      <c r="Q241" s="93">
        <v>0</v>
      </c>
      <c r="R241" s="93">
        <v>0</v>
      </c>
      <c r="S241" s="93">
        <v>0</v>
      </c>
      <c r="T241" s="93">
        <v>0</v>
      </c>
      <c r="U241" s="93">
        <v>21960.575897890765</v>
      </c>
      <c r="V241" s="93">
        <v>21970.660842972804</v>
      </c>
      <c r="W241" s="93">
        <v>21806.123114649294</v>
      </c>
      <c r="X241" s="93">
        <v>21536.26759868531</v>
      </c>
      <c r="Y241" s="93">
        <v>21981.62074270266</v>
      </c>
      <c r="Z241" s="93">
        <v>22020.879004763636</v>
      </c>
      <c r="AA241" s="93">
        <v>22505.35566956527</v>
      </c>
      <c r="AB241" s="93">
        <v>22101.941675305956</v>
      </c>
      <c r="AC241" s="93">
        <v>22175.77226021589</v>
      </c>
      <c r="AD241" s="93">
        <v>22198.690349075743</v>
      </c>
      <c r="AE241" s="93">
        <v>22094.547335830732</v>
      </c>
      <c r="AF241" s="93">
        <v>22030.136155291606</v>
      </c>
      <c r="AG241" s="93">
        <v>0</v>
      </c>
      <c r="AH241" s="93">
        <v>0</v>
      </c>
      <c r="AI241" s="93">
        <v>0</v>
      </c>
      <c r="AJ241" s="93">
        <v>0</v>
      </c>
      <c r="AK241" s="93">
        <v>0</v>
      </c>
      <c r="AL241" s="93">
        <v>0</v>
      </c>
      <c r="AM241" s="93">
        <v>0</v>
      </c>
      <c r="AN241" s="93">
        <v>0</v>
      </c>
      <c r="AO241" s="93">
        <v>0</v>
      </c>
      <c r="AP241" s="93">
        <v>0</v>
      </c>
      <c r="AQ241" s="93">
        <v>0</v>
      </c>
      <c r="AR241" s="93">
        <v>0</v>
      </c>
      <c r="AS241" s="93">
        <v>0</v>
      </c>
      <c r="AT241" s="93">
        <v>0</v>
      </c>
      <c r="AU241" s="93">
        <v>0</v>
      </c>
      <c r="AV241" s="93">
        <v>0</v>
      </c>
      <c r="AW241" s="93">
        <v>0</v>
      </c>
      <c r="AX241" s="93">
        <v>0</v>
      </c>
      <c r="AY241" s="93">
        <v>0</v>
      </c>
      <c r="AZ241" s="93">
        <v>0</v>
      </c>
      <c r="BA241" s="93">
        <v>0</v>
      </c>
      <c r="BB241" s="93">
        <v>0</v>
      </c>
      <c r="BC241" s="93">
        <v>0</v>
      </c>
      <c r="BD241" s="93">
        <v>0</v>
      </c>
      <c r="BE241" s="93">
        <v>0</v>
      </c>
      <c r="BF241" s="93">
        <v>0</v>
      </c>
      <c r="BG241" s="93">
        <v>0</v>
      </c>
      <c r="BH241" s="93">
        <v>0</v>
      </c>
      <c r="BI241" s="93">
        <v>0</v>
      </c>
      <c r="BJ241" s="93">
        <v>0</v>
      </c>
      <c r="BK241" s="93">
        <v>0</v>
      </c>
      <c r="BL241" s="93">
        <v>0</v>
      </c>
      <c r="BM241" s="93">
        <v>0</v>
      </c>
      <c r="BN241" s="93">
        <v>0</v>
      </c>
      <c r="BO241" s="93">
        <v>0</v>
      </c>
      <c r="BP241" s="93">
        <v>0</v>
      </c>
      <c r="BQ241" s="93">
        <v>0</v>
      </c>
      <c r="BR241" s="93">
        <v>0</v>
      </c>
      <c r="BS241" s="93">
        <v>0</v>
      </c>
      <c r="BT241" s="93">
        <v>0</v>
      </c>
      <c r="BU241" s="93">
        <v>0</v>
      </c>
      <c r="BV241" s="93">
        <v>0</v>
      </c>
      <c r="BW241" s="93">
        <v>0</v>
      </c>
      <c r="BX241" s="93">
        <v>0</v>
      </c>
      <c r="BY241" s="93">
        <v>0</v>
      </c>
      <c r="BZ241" s="93">
        <v>0</v>
      </c>
      <c r="CA241" s="93">
        <v>0</v>
      </c>
      <c r="CB241" s="93">
        <v>0</v>
      </c>
      <c r="CC241" s="93">
        <v>0</v>
      </c>
      <c r="CD241" s="93">
        <v>0</v>
      </c>
      <c r="CE241" s="93">
        <v>0</v>
      </c>
      <c r="CF241" s="93">
        <v>0</v>
      </c>
      <c r="CG241" s="93">
        <v>0</v>
      </c>
      <c r="CH241" s="93">
        <v>0</v>
      </c>
      <c r="CJ241" s="94">
        <v>133106.4434452852</v>
      </c>
    </row>
    <row r="242" spans="1:88" x14ac:dyDescent="0.25">
      <c r="A242">
        <v>234</v>
      </c>
      <c r="B242" s="96"/>
      <c r="C242" s="97" t="s">
        <v>5355</v>
      </c>
      <c r="D242" s="97" t="s">
        <v>2973</v>
      </c>
      <c r="E242" s="97" t="s">
        <v>2973</v>
      </c>
      <c r="F242" s="97" t="s">
        <v>5728</v>
      </c>
      <c r="G242" s="96" t="s">
        <v>5560</v>
      </c>
      <c r="H242" s="96" t="s">
        <v>5729</v>
      </c>
      <c r="I242" s="96" t="s">
        <v>5340</v>
      </c>
      <c r="J242" s="96" t="s">
        <v>5340</v>
      </c>
      <c r="K242" s="96" t="s">
        <v>5358</v>
      </c>
      <c r="L242" s="96" t="s">
        <v>5358</v>
      </c>
      <c r="M242" s="96" t="s">
        <v>5342</v>
      </c>
      <c r="N242" s="92">
        <v>390495.91668358538</v>
      </c>
      <c r="O242" s="93">
        <v>0</v>
      </c>
      <c r="P242" s="93">
        <v>0</v>
      </c>
      <c r="Q242" s="93">
        <v>0</v>
      </c>
      <c r="R242" s="93">
        <v>0</v>
      </c>
      <c r="S242" s="93">
        <v>0</v>
      </c>
      <c r="T242" s="93">
        <v>0</v>
      </c>
      <c r="U242" s="93">
        <v>0</v>
      </c>
      <c r="V242" s="93">
        <v>0</v>
      </c>
      <c r="W242" s="93">
        <v>0</v>
      </c>
      <c r="X242" s="93">
        <v>0</v>
      </c>
      <c r="Y242" s="93">
        <v>0</v>
      </c>
      <c r="Z242" s="93">
        <v>0</v>
      </c>
      <c r="AA242" s="93">
        <v>0</v>
      </c>
      <c r="AB242" s="93">
        <v>0</v>
      </c>
      <c r="AC242" s="93">
        <v>0</v>
      </c>
      <c r="AD242" s="93">
        <v>0</v>
      </c>
      <c r="AE242" s="93">
        <v>0</v>
      </c>
      <c r="AF242" s="93">
        <v>0</v>
      </c>
      <c r="AG242" s="93">
        <v>0</v>
      </c>
      <c r="AH242" s="93">
        <v>0</v>
      </c>
      <c r="AI242" s="93">
        <v>0</v>
      </c>
      <c r="AJ242" s="93">
        <v>0</v>
      </c>
      <c r="AK242" s="93">
        <v>0</v>
      </c>
      <c r="AL242" s="93">
        <v>0</v>
      </c>
      <c r="AM242" s="93">
        <v>0</v>
      </c>
      <c r="AN242" s="93">
        <v>0</v>
      </c>
      <c r="AO242" s="93">
        <v>0</v>
      </c>
      <c r="AP242" s="93">
        <v>0</v>
      </c>
      <c r="AQ242" s="93">
        <v>0</v>
      </c>
      <c r="AR242" s="93">
        <v>0</v>
      </c>
      <c r="AS242" s="93">
        <v>0</v>
      </c>
      <c r="AT242" s="93">
        <v>0</v>
      </c>
      <c r="AU242" s="93">
        <v>0</v>
      </c>
      <c r="AV242" s="93">
        <v>0</v>
      </c>
      <c r="AW242" s="93">
        <v>0</v>
      </c>
      <c r="AX242" s="93">
        <v>0</v>
      </c>
      <c r="AY242" s="93">
        <v>0</v>
      </c>
      <c r="AZ242" s="93">
        <v>0</v>
      </c>
      <c r="BA242" s="93">
        <v>0</v>
      </c>
      <c r="BB242" s="93">
        <v>0</v>
      </c>
      <c r="BC242" s="93">
        <v>0</v>
      </c>
      <c r="BD242" s="93">
        <v>0</v>
      </c>
      <c r="BE242" s="93">
        <v>49149.21231417876</v>
      </c>
      <c r="BF242" s="93">
        <v>49095.196482690539</v>
      </c>
      <c r="BG242" s="93">
        <v>48965.876644296848</v>
      </c>
      <c r="BH242" s="93">
        <v>48530.696427086725</v>
      </c>
      <c r="BI242" s="93">
        <v>49112.734024943406</v>
      </c>
      <c r="BJ242" s="93">
        <v>49175.599499693846</v>
      </c>
      <c r="BK242" s="93">
        <v>48452.552143835877</v>
      </c>
      <c r="BL242" s="93">
        <v>48014.04914685939</v>
      </c>
      <c r="BM242" s="93">
        <v>0</v>
      </c>
      <c r="BN242" s="93">
        <v>0</v>
      </c>
      <c r="BO242" s="93">
        <v>0</v>
      </c>
      <c r="BP242" s="93">
        <v>0</v>
      </c>
      <c r="BQ242" s="93">
        <v>0</v>
      </c>
      <c r="BR242" s="93">
        <v>0</v>
      </c>
      <c r="BS242" s="93">
        <v>0</v>
      </c>
      <c r="BT242" s="93">
        <v>0</v>
      </c>
      <c r="BU242" s="93">
        <v>0</v>
      </c>
      <c r="BV242" s="93">
        <v>0</v>
      </c>
      <c r="BW242" s="93">
        <v>0</v>
      </c>
      <c r="BX242" s="93">
        <v>0</v>
      </c>
      <c r="BY242" s="93">
        <v>0</v>
      </c>
      <c r="BZ242" s="93">
        <v>0</v>
      </c>
      <c r="CA242" s="93">
        <v>0</v>
      </c>
      <c r="CB242" s="93">
        <v>0</v>
      </c>
      <c r="CC242" s="93">
        <v>0</v>
      </c>
      <c r="CD242" s="93">
        <v>0</v>
      </c>
      <c r="CE242" s="93">
        <v>0</v>
      </c>
      <c r="CF242" s="93">
        <v>0</v>
      </c>
      <c r="CG242" s="93">
        <v>0</v>
      </c>
      <c r="CH242" s="93">
        <v>0</v>
      </c>
      <c r="CJ242" s="94">
        <v>390495.91668358538</v>
      </c>
    </row>
    <row r="243" spans="1:88" x14ac:dyDescent="0.25">
      <c r="A243">
        <v>235</v>
      </c>
      <c r="B243" s="96"/>
      <c r="C243" s="97" t="s">
        <v>5355</v>
      </c>
      <c r="D243" s="97" t="s">
        <v>2973</v>
      </c>
      <c r="E243" s="97" t="s">
        <v>2973</v>
      </c>
      <c r="F243" s="97" t="s">
        <v>5730</v>
      </c>
      <c r="G243" s="96" t="s">
        <v>5560</v>
      </c>
      <c r="H243" s="96" t="s">
        <v>5731</v>
      </c>
      <c r="I243" s="96" t="s">
        <v>5340</v>
      </c>
      <c r="J243" s="96" t="s">
        <v>5340</v>
      </c>
      <c r="K243" s="96" t="s">
        <v>5358</v>
      </c>
      <c r="L243" s="96" t="s">
        <v>5358</v>
      </c>
      <c r="M243" s="96" t="s">
        <v>5342</v>
      </c>
      <c r="N243" s="92">
        <v>199467.92227177054</v>
      </c>
      <c r="O243" s="93">
        <v>0</v>
      </c>
      <c r="P243" s="93">
        <v>0</v>
      </c>
      <c r="Q243" s="93">
        <v>0</v>
      </c>
      <c r="R243" s="93">
        <v>0</v>
      </c>
      <c r="S243" s="93">
        <v>0</v>
      </c>
      <c r="T243" s="93">
        <v>0</v>
      </c>
      <c r="U243" s="93">
        <v>0</v>
      </c>
      <c r="V243" s="93">
        <v>0</v>
      </c>
      <c r="W243" s="93">
        <v>0</v>
      </c>
      <c r="X243" s="93">
        <v>0</v>
      </c>
      <c r="Y243" s="93">
        <v>0</v>
      </c>
      <c r="Z243" s="93">
        <v>0</v>
      </c>
      <c r="AA243" s="93">
        <v>0</v>
      </c>
      <c r="AB243" s="93">
        <v>0</v>
      </c>
      <c r="AC243" s="93">
        <v>0</v>
      </c>
      <c r="AD243" s="93">
        <v>0</v>
      </c>
      <c r="AE243" s="93">
        <v>0</v>
      </c>
      <c r="AF243" s="93">
        <v>0</v>
      </c>
      <c r="AG243" s="93">
        <v>0</v>
      </c>
      <c r="AH243" s="93">
        <v>0</v>
      </c>
      <c r="AI243" s="93">
        <v>0</v>
      </c>
      <c r="AJ243" s="93">
        <v>0</v>
      </c>
      <c r="AK243" s="93">
        <v>0</v>
      </c>
      <c r="AL243" s="93">
        <v>0</v>
      </c>
      <c r="AM243" s="93">
        <v>0</v>
      </c>
      <c r="AN243" s="93">
        <v>0</v>
      </c>
      <c r="AO243" s="93">
        <v>0</v>
      </c>
      <c r="AP243" s="93">
        <v>0</v>
      </c>
      <c r="AQ243" s="93">
        <v>0</v>
      </c>
      <c r="AR243" s="93">
        <v>0</v>
      </c>
      <c r="AS243" s="93">
        <v>24834.256517838665</v>
      </c>
      <c r="AT243" s="93">
        <v>24802.948015159778</v>
      </c>
      <c r="AU243" s="93">
        <v>24735.587518548229</v>
      </c>
      <c r="AV243" s="93">
        <v>24505.237238124388</v>
      </c>
      <c r="AW243" s="93">
        <v>24816.331236316903</v>
      </c>
      <c r="AX243" s="93">
        <v>24849.45161306435</v>
      </c>
      <c r="AY243" s="93">
        <v>25586.686098883711</v>
      </c>
      <c r="AZ243" s="93">
        <v>25337.424033834519</v>
      </c>
      <c r="BA243" s="93">
        <v>0</v>
      </c>
      <c r="BB243" s="93">
        <v>0</v>
      </c>
      <c r="BC243" s="93">
        <v>0</v>
      </c>
      <c r="BD243" s="93">
        <v>0</v>
      </c>
      <c r="BE243" s="93">
        <v>0</v>
      </c>
      <c r="BF243" s="93">
        <v>0</v>
      </c>
      <c r="BG243" s="93">
        <v>0</v>
      </c>
      <c r="BH243" s="93">
        <v>0</v>
      </c>
      <c r="BI243" s="93">
        <v>0</v>
      </c>
      <c r="BJ243" s="93">
        <v>0</v>
      </c>
      <c r="BK243" s="93">
        <v>0</v>
      </c>
      <c r="BL243" s="93">
        <v>0</v>
      </c>
      <c r="BM243" s="93">
        <v>0</v>
      </c>
      <c r="BN243" s="93">
        <v>0</v>
      </c>
      <c r="BO243" s="93">
        <v>0</v>
      </c>
      <c r="BP243" s="93">
        <v>0</v>
      </c>
      <c r="BQ243" s="93">
        <v>0</v>
      </c>
      <c r="BR243" s="93">
        <v>0</v>
      </c>
      <c r="BS243" s="93">
        <v>0</v>
      </c>
      <c r="BT243" s="93">
        <v>0</v>
      </c>
      <c r="BU243" s="93">
        <v>0</v>
      </c>
      <c r="BV243" s="93">
        <v>0</v>
      </c>
      <c r="BW243" s="93">
        <v>0</v>
      </c>
      <c r="BX243" s="93">
        <v>0</v>
      </c>
      <c r="BY243" s="93">
        <v>0</v>
      </c>
      <c r="BZ243" s="93">
        <v>0</v>
      </c>
      <c r="CA243" s="93">
        <v>0</v>
      </c>
      <c r="CB243" s="93">
        <v>0</v>
      </c>
      <c r="CC243" s="93">
        <v>0</v>
      </c>
      <c r="CD243" s="93">
        <v>0</v>
      </c>
      <c r="CE243" s="93">
        <v>0</v>
      </c>
      <c r="CF243" s="93">
        <v>0</v>
      </c>
      <c r="CG243" s="93">
        <v>0</v>
      </c>
      <c r="CH243" s="93">
        <v>0</v>
      </c>
      <c r="CJ243" s="94">
        <v>199467.92227177054</v>
      </c>
    </row>
    <row r="244" spans="1:88" x14ac:dyDescent="0.25">
      <c r="A244">
        <v>236</v>
      </c>
      <c r="B244" s="96"/>
      <c r="C244" s="97" t="s">
        <v>5355</v>
      </c>
      <c r="D244" s="97" t="s">
        <v>2973</v>
      </c>
      <c r="E244" s="97" t="s">
        <v>2973</v>
      </c>
      <c r="F244" s="97" t="s">
        <v>5732</v>
      </c>
      <c r="G244" s="96" t="s">
        <v>5560</v>
      </c>
      <c r="H244" s="96" t="s">
        <v>5733</v>
      </c>
      <c r="I244" s="96" t="s">
        <v>5340</v>
      </c>
      <c r="J244" s="96" t="s">
        <v>5340</v>
      </c>
      <c r="K244" s="96" t="s">
        <v>5358</v>
      </c>
      <c r="L244" s="96" t="s">
        <v>5358</v>
      </c>
      <c r="M244" s="96" t="s">
        <v>5342</v>
      </c>
      <c r="N244" s="92">
        <v>217190.92809092987</v>
      </c>
      <c r="O244" s="93">
        <v>0</v>
      </c>
      <c r="P244" s="93">
        <v>0</v>
      </c>
      <c r="Q244" s="93">
        <v>0</v>
      </c>
      <c r="R244" s="93">
        <v>0</v>
      </c>
      <c r="S244" s="93">
        <v>0</v>
      </c>
      <c r="T244" s="93">
        <v>0</v>
      </c>
      <c r="U244" s="93">
        <v>0</v>
      </c>
      <c r="V244" s="93">
        <v>0</v>
      </c>
      <c r="W244" s="93">
        <v>0</v>
      </c>
      <c r="X244" s="93">
        <v>0</v>
      </c>
      <c r="Y244" s="93">
        <v>0</v>
      </c>
      <c r="Z244" s="93">
        <v>0</v>
      </c>
      <c r="AA244" s="93">
        <v>0</v>
      </c>
      <c r="AB244" s="93">
        <v>0</v>
      </c>
      <c r="AC244" s="93">
        <v>0</v>
      </c>
      <c r="AD244" s="93">
        <v>0</v>
      </c>
      <c r="AE244" s="93">
        <v>0</v>
      </c>
      <c r="AF244" s="93">
        <v>0</v>
      </c>
      <c r="AG244" s="93">
        <v>0</v>
      </c>
      <c r="AH244" s="93">
        <v>0</v>
      </c>
      <c r="AI244" s="93">
        <v>0</v>
      </c>
      <c r="AJ244" s="93">
        <v>0</v>
      </c>
      <c r="AK244" s="93">
        <v>0</v>
      </c>
      <c r="AL244" s="93">
        <v>0</v>
      </c>
      <c r="AM244" s="93">
        <v>0</v>
      </c>
      <c r="AN244" s="93">
        <v>0</v>
      </c>
      <c r="AO244" s="93">
        <v>0</v>
      </c>
      <c r="AP244" s="93">
        <v>0</v>
      </c>
      <c r="AQ244" s="93">
        <v>0</v>
      </c>
      <c r="AR244" s="93">
        <v>0</v>
      </c>
      <c r="AS244" s="93">
        <v>0</v>
      </c>
      <c r="AT244" s="93">
        <v>0</v>
      </c>
      <c r="AU244" s="93">
        <v>0</v>
      </c>
      <c r="AV244" s="93">
        <v>0</v>
      </c>
      <c r="AW244" s="93">
        <v>0</v>
      </c>
      <c r="AX244" s="93">
        <v>0</v>
      </c>
      <c r="AY244" s="93">
        <v>0</v>
      </c>
      <c r="AZ244" s="93">
        <v>0</v>
      </c>
      <c r="BA244" s="93">
        <v>0</v>
      </c>
      <c r="BB244" s="93">
        <v>0</v>
      </c>
      <c r="BC244" s="93">
        <v>0</v>
      </c>
      <c r="BD244" s="93">
        <v>0</v>
      </c>
      <c r="BE244" s="93">
        <v>18330.812600976398</v>
      </c>
      <c r="BF244" s="93">
        <v>18310.666721970934</v>
      </c>
      <c r="BG244" s="93">
        <v>18262.435273051065</v>
      </c>
      <c r="BH244" s="93">
        <v>18100.129375688146</v>
      </c>
      <c r="BI244" s="93">
        <v>18317.207567396079</v>
      </c>
      <c r="BJ244" s="93">
        <v>18340.654031387388</v>
      </c>
      <c r="BK244" s="93">
        <v>18070.984489236085</v>
      </c>
      <c r="BL244" s="93">
        <v>17907.439319658126</v>
      </c>
      <c r="BM244" s="93">
        <v>17929.769490607327</v>
      </c>
      <c r="BN244" s="93">
        <v>17934.075847883068</v>
      </c>
      <c r="BO244" s="93">
        <v>17868.124297892944</v>
      </c>
      <c r="BP244" s="93">
        <v>17818.629075182336</v>
      </c>
      <c r="BQ244" s="93">
        <v>0</v>
      </c>
      <c r="BR244" s="93">
        <v>0</v>
      </c>
      <c r="BS244" s="93">
        <v>0</v>
      </c>
      <c r="BT244" s="93">
        <v>0</v>
      </c>
      <c r="BU244" s="93">
        <v>0</v>
      </c>
      <c r="BV244" s="93">
        <v>0</v>
      </c>
      <c r="BW244" s="93">
        <v>0</v>
      </c>
      <c r="BX244" s="93">
        <v>0</v>
      </c>
      <c r="BY244" s="93">
        <v>0</v>
      </c>
      <c r="BZ244" s="93">
        <v>0</v>
      </c>
      <c r="CA244" s="93">
        <v>0</v>
      </c>
      <c r="CB244" s="93">
        <v>0</v>
      </c>
      <c r="CC244" s="93">
        <v>0</v>
      </c>
      <c r="CD244" s="93">
        <v>0</v>
      </c>
      <c r="CE244" s="93">
        <v>0</v>
      </c>
      <c r="CF244" s="93">
        <v>0</v>
      </c>
      <c r="CG244" s="93">
        <v>0</v>
      </c>
      <c r="CH244" s="93">
        <v>0</v>
      </c>
      <c r="CJ244" s="94">
        <v>217190.92809092987</v>
      </c>
    </row>
    <row r="245" spans="1:88" x14ac:dyDescent="0.25">
      <c r="A245">
        <v>237</v>
      </c>
      <c r="B245" s="96"/>
      <c r="C245" s="97" t="s">
        <v>5355</v>
      </c>
      <c r="D245" s="97" t="s">
        <v>5725</v>
      </c>
      <c r="E245" s="97" t="s">
        <v>5725</v>
      </c>
      <c r="F245" s="97" t="s">
        <v>5734</v>
      </c>
      <c r="G245" s="96" t="s">
        <v>5560</v>
      </c>
      <c r="H245" s="96" t="s">
        <v>5735</v>
      </c>
      <c r="I245" s="96" t="s">
        <v>5340</v>
      </c>
      <c r="J245" s="96" t="s">
        <v>5340</v>
      </c>
      <c r="K245" s="96" t="s">
        <v>5358</v>
      </c>
      <c r="L245" s="96" t="s">
        <v>5358</v>
      </c>
      <c r="M245" s="96" t="s">
        <v>5342</v>
      </c>
      <c r="N245" s="92">
        <v>294576.03412744589</v>
      </c>
      <c r="O245" s="93">
        <v>0</v>
      </c>
      <c r="P245" s="93">
        <v>0</v>
      </c>
      <c r="Q245" s="93">
        <v>0</v>
      </c>
      <c r="R245" s="93">
        <v>0</v>
      </c>
      <c r="S245" s="93">
        <v>0</v>
      </c>
      <c r="T245" s="93">
        <v>0</v>
      </c>
      <c r="U245" s="93">
        <v>0</v>
      </c>
      <c r="V245" s="93">
        <v>0</v>
      </c>
      <c r="W245" s="93">
        <v>0</v>
      </c>
      <c r="X245" s="93">
        <v>0</v>
      </c>
      <c r="Y245" s="93">
        <v>0</v>
      </c>
      <c r="Z245" s="93">
        <v>0</v>
      </c>
      <c r="AA245" s="93">
        <v>0</v>
      </c>
      <c r="AB245" s="93">
        <v>0</v>
      </c>
      <c r="AC245" s="93">
        <v>0</v>
      </c>
      <c r="AD245" s="93">
        <v>0</v>
      </c>
      <c r="AE245" s="93">
        <v>0</v>
      </c>
      <c r="AF245" s="93">
        <v>0</v>
      </c>
      <c r="AG245" s="93">
        <v>0</v>
      </c>
      <c r="AH245" s="93">
        <v>0</v>
      </c>
      <c r="AI245" s="93">
        <v>0</v>
      </c>
      <c r="AJ245" s="93">
        <v>0</v>
      </c>
      <c r="AK245" s="93">
        <v>0</v>
      </c>
      <c r="AL245" s="93">
        <v>0</v>
      </c>
      <c r="AM245" s="93">
        <v>0</v>
      </c>
      <c r="AN245" s="93">
        <v>0</v>
      </c>
      <c r="AO245" s="93">
        <v>0</v>
      </c>
      <c r="AP245" s="93">
        <v>0</v>
      </c>
      <c r="AQ245" s="93">
        <v>0</v>
      </c>
      <c r="AR245" s="93">
        <v>0</v>
      </c>
      <c r="AS245" s="93">
        <v>0</v>
      </c>
      <c r="AT245" s="93">
        <v>0</v>
      </c>
      <c r="AU245" s="93">
        <v>0</v>
      </c>
      <c r="AV245" s="93">
        <v>0</v>
      </c>
      <c r="AW245" s="93">
        <v>0</v>
      </c>
      <c r="AX245" s="93">
        <v>0</v>
      </c>
      <c r="AY245" s="93">
        <v>0</v>
      </c>
      <c r="AZ245" s="93">
        <v>0</v>
      </c>
      <c r="BA245" s="93">
        <v>0</v>
      </c>
      <c r="BB245" s="93">
        <v>0</v>
      </c>
      <c r="BC245" s="93">
        <v>0</v>
      </c>
      <c r="BD245" s="93">
        <v>0</v>
      </c>
      <c r="BE245" s="93">
        <v>0</v>
      </c>
      <c r="BF245" s="93">
        <v>0</v>
      </c>
      <c r="BG245" s="93">
        <v>0</v>
      </c>
      <c r="BH245" s="93">
        <v>0</v>
      </c>
      <c r="BI245" s="93">
        <v>0</v>
      </c>
      <c r="BJ245" s="93">
        <v>0</v>
      </c>
      <c r="BK245" s="93">
        <v>0</v>
      </c>
      <c r="BL245" s="93">
        <v>0</v>
      </c>
      <c r="BM245" s="93">
        <v>0</v>
      </c>
      <c r="BN245" s="93">
        <v>0</v>
      </c>
      <c r="BO245" s="93">
        <v>0</v>
      </c>
      <c r="BP245" s="93">
        <v>0</v>
      </c>
      <c r="BQ245" s="93">
        <v>0</v>
      </c>
      <c r="BR245" s="93">
        <v>0</v>
      </c>
      <c r="BS245" s="93">
        <v>0</v>
      </c>
      <c r="BT245" s="93">
        <v>0</v>
      </c>
      <c r="BU245" s="93">
        <v>0</v>
      </c>
      <c r="BV245" s="93">
        <v>0</v>
      </c>
      <c r="BW245" s="93">
        <v>0</v>
      </c>
      <c r="BX245" s="93">
        <v>0</v>
      </c>
      <c r="BY245" s="93">
        <v>0</v>
      </c>
      <c r="BZ245" s="93">
        <v>0</v>
      </c>
      <c r="CA245" s="93">
        <v>0</v>
      </c>
      <c r="CB245" s="93">
        <v>0</v>
      </c>
      <c r="CC245" s="93">
        <v>49330.697295344624</v>
      </c>
      <c r="CD245" s="93">
        <v>49245.559205482976</v>
      </c>
      <c r="CE245" s="93">
        <v>49035.724375640464</v>
      </c>
      <c r="CF245" s="93">
        <v>48331.364080606523</v>
      </c>
      <c r="CG245" s="93">
        <v>49259.807883665446</v>
      </c>
      <c r="CH245" s="93">
        <v>49372.881286705844</v>
      </c>
      <c r="CJ245" s="94">
        <v>294576.03412744589</v>
      </c>
    </row>
    <row r="246" spans="1:88" x14ac:dyDescent="0.25">
      <c r="A246">
        <v>238</v>
      </c>
      <c r="B246" s="96"/>
      <c r="C246" s="97" t="s">
        <v>5355</v>
      </c>
      <c r="D246" s="97" t="s">
        <v>5725</v>
      </c>
      <c r="E246" s="97" t="s">
        <v>5725</v>
      </c>
      <c r="F246" s="97" t="s">
        <v>5736</v>
      </c>
      <c r="G246" s="96" t="s">
        <v>5560</v>
      </c>
      <c r="H246" s="96" t="s">
        <v>5737</v>
      </c>
      <c r="I246" s="96" t="s">
        <v>5340</v>
      </c>
      <c r="J246" s="96" t="s">
        <v>5340</v>
      </c>
      <c r="K246" s="96" t="s">
        <v>5358</v>
      </c>
      <c r="L246" s="96" t="s">
        <v>5358</v>
      </c>
      <c r="M246" s="96" t="s">
        <v>5342</v>
      </c>
      <c r="N246" s="92">
        <v>300056.04507838388</v>
      </c>
      <c r="O246" s="93">
        <v>0</v>
      </c>
      <c r="P246" s="93">
        <v>0</v>
      </c>
      <c r="Q246" s="93">
        <v>0</v>
      </c>
      <c r="R246" s="93">
        <v>0</v>
      </c>
      <c r="S246" s="93">
        <v>0</v>
      </c>
      <c r="T246" s="93">
        <v>0</v>
      </c>
      <c r="U246" s="93">
        <v>0</v>
      </c>
      <c r="V246" s="93">
        <v>0</v>
      </c>
      <c r="W246" s="93">
        <v>0</v>
      </c>
      <c r="X246" s="93">
        <v>0</v>
      </c>
      <c r="Y246" s="93">
        <v>0</v>
      </c>
      <c r="Z246" s="93">
        <v>0</v>
      </c>
      <c r="AA246" s="93">
        <v>0</v>
      </c>
      <c r="AB246" s="93">
        <v>0</v>
      </c>
      <c r="AC246" s="93">
        <v>0</v>
      </c>
      <c r="AD246" s="93">
        <v>0</v>
      </c>
      <c r="AE246" s="93">
        <v>0</v>
      </c>
      <c r="AF246" s="93">
        <v>0</v>
      </c>
      <c r="AG246" s="93">
        <v>0</v>
      </c>
      <c r="AH246" s="93">
        <v>0</v>
      </c>
      <c r="AI246" s="93">
        <v>0</v>
      </c>
      <c r="AJ246" s="93">
        <v>0</v>
      </c>
      <c r="AK246" s="93">
        <v>0</v>
      </c>
      <c r="AL246" s="93">
        <v>0</v>
      </c>
      <c r="AM246" s="93">
        <v>0</v>
      </c>
      <c r="AN246" s="93">
        <v>0</v>
      </c>
      <c r="AO246" s="93">
        <v>0</v>
      </c>
      <c r="AP246" s="93">
        <v>0</v>
      </c>
      <c r="AQ246" s="93">
        <v>0</v>
      </c>
      <c r="AR246" s="93">
        <v>0</v>
      </c>
      <c r="AS246" s="93">
        <v>0</v>
      </c>
      <c r="AT246" s="93">
        <v>0</v>
      </c>
      <c r="AU246" s="93">
        <v>0</v>
      </c>
      <c r="AV246" s="93">
        <v>0</v>
      </c>
      <c r="AW246" s="93">
        <v>0</v>
      </c>
      <c r="AX246" s="93">
        <v>0</v>
      </c>
      <c r="AY246" s="93">
        <v>0</v>
      </c>
      <c r="AZ246" s="93">
        <v>0</v>
      </c>
      <c r="BA246" s="93">
        <v>0</v>
      </c>
      <c r="BB246" s="93">
        <v>0</v>
      </c>
      <c r="BC246" s="93">
        <v>0</v>
      </c>
      <c r="BD246" s="93">
        <v>0</v>
      </c>
      <c r="BE246" s="93">
        <v>0</v>
      </c>
      <c r="BF246" s="93">
        <v>0</v>
      </c>
      <c r="BG246" s="93">
        <v>0</v>
      </c>
      <c r="BH246" s="93">
        <v>0</v>
      </c>
      <c r="BI246" s="93">
        <v>0</v>
      </c>
      <c r="BJ246" s="93">
        <v>0</v>
      </c>
      <c r="BK246" s="93">
        <v>0</v>
      </c>
      <c r="BL246" s="93">
        <v>0</v>
      </c>
      <c r="BM246" s="93">
        <v>0</v>
      </c>
      <c r="BN246" s="93">
        <v>0</v>
      </c>
      <c r="BO246" s="93">
        <v>0</v>
      </c>
      <c r="BP246" s="93">
        <v>0</v>
      </c>
      <c r="BQ246" s="93">
        <v>0</v>
      </c>
      <c r="BR246" s="93">
        <v>0</v>
      </c>
      <c r="BS246" s="93">
        <v>0</v>
      </c>
      <c r="BT246" s="93">
        <v>0</v>
      </c>
      <c r="BU246" s="93">
        <v>0</v>
      </c>
      <c r="BV246" s="93">
        <v>0</v>
      </c>
      <c r="BW246" s="93">
        <v>0</v>
      </c>
      <c r="BX246" s="93">
        <v>0</v>
      </c>
      <c r="BY246" s="93">
        <v>0</v>
      </c>
      <c r="BZ246" s="93">
        <v>0</v>
      </c>
      <c r="CA246" s="93">
        <v>0</v>
      </c>
      <c r="CB246" s="93">
        <v>0</v>
      </c>
      <c r="CC246" s="93">
        <v>50248.398432155198</v>
      </c>
      <c r="CD246" s="93">
        <v>50161.676514653976</v>
      </c>
      <c r="CE246" s="93">
        <v>49947.938118220191</v>
      </c>
      <c r="CF246" s="93">
        <v>49230.47457756193</v>
      </c>
      <c r="CG246" s="93">
        <v>50176.190261625023</v>
      </c>
      <c r="CH246" s="93">
        <v>50291.36717416755</v>
      </c>
      <c r="CJ246" s="94">
        <v>300056.04507838388</v>
      </c>
    </row>
    <row r="247" spans="1:88" x14ac:dyDescent="0.25">
      <c r="A247">
        <v>239</v>
      </c>
      <c r="B247" s="96"/>
      <c r="C247" s="97" t="s">
        <v>5355</v>
      </c>
      <c r="D247" s="97" t="s">
        <v>2973</v>
      </c>
      <c r="E247" s="97" t="s">
        <v>2973</v>
      </c>
      <c r="F247" s="97" t="s">
        <v>5738</v>
      </c>
      <c r="G247" s="96" t="s">
        <v>5560</v>
      </c>
      <c r="H247" s="96" t="s">
        <v>5739</v>
      </c>
      <c r="I247" s="96" t="s">
        <v>5340</v>
      </c>
      <c r="J247" s="96" t="s">
        <v>5340</v>
      </c>
      <c r="K247" s="96" t="s">
        <v>5358</v>
      </c>
      <c r="L247" s="96" t="s">
        <v>5358</v>
      </c>
      <c r="M247" s="96" t="s">
        <v>5342</v>
      </c>
      <c r="N247" s="92">
        <v>1196840.0226247543</v>
      </c>
      <c r="O247" s="93">
        <v>0</v>
      </c>
      <c r="P247" s="93">
        <v>0</v>
      </c>
      <c r="Q247" s="93">
        <v>0</v>
      </c>
      <c r="R247" s="93">
        <v>0</v>
      </c>
      <c r="S247" s="93">
        <v>0</v>
      </c>
      <c r="T247" s="93">
        <v>0</v>
      </c>
      <c r="U247" s="93">
        <v>0</v>
      </c>
      <c r="V247" s="93">
        <v>0</v>
      </c>
      <c r="W247" s="93">
        <v>0</v>
      </c>
      <c r="X247" s="93">
        <v>0</v>
      </c>
      <c r="Y247" s="93">
        <v>0</v>
      </c>
      <c r="Z247" s="93">
        <v>0</v>
      </c>
      <c r="AA247" s="93">
        <v>202359.17729867602</v>
      </c>
      <c r="AB247" s="93">
        <v>198731.83964679934</v>
      </c>
      <c r="AC247" s="93">
        <v>199395.69480382075</v>
      </c>
      <c r="AD247" s="93">
        <v>199601.76511326447</v>
      </c>
      <c r="AE247" s="93">
        <v>198665.35269698867</v>
      </c>
      <c r="AF247" s="93">
        <v>198086.19306520501</v>
      </c>
      <c r="AG247" s="93">
        <v>0</v>
      </c>
      <c r="AH247" s="93">
        <v>0</v>
      </c>
      <c r="AI247" s="93">
        <v>0</v>
      </c>
      <c r="AJ247" s="93">
        <v>0</v>
      </c>
      <c r="AK247" s="93">
        <v>0</v>
      </c>
      <c r="AL247" s="93">
        <v>0</v>
      </c>
      <c r="AM247" s="93">
        <v>0</v>
      </c>
      <c r="AN247" s="93">
        <v>0</v>
      </c>
      <c r="AO247" s="93">
        <v>0</v>
      </c>
      <c r="AP247" s="93">
        <v>0</v>
      </c>
      <c r="AQ247" s="93">
        <v>0</v>
      </c>
      <c r="AR247" s="93">
        <v>0</v>
      </c>
      <c r="AS247" s="93">
        <v>0</v>
      </c>
      <c r="AT247" s="93">
        <v>0</v>
      </c>
      <c r="AU247" s="93">
        <v>0</v>
      </c>
      <c r="AV247" s="93">
        <v>0</v>
      </c>
      <c r="AW247" s="93">
        <v>0</v>
      </c>
      <c r="AX247" s="93">
        <v>0</v>
      </c>
      <c r="AY247" s="93">
        <v>0</v>
      </c>
      <c r="AZ247" s="93">
        <v>0</v>
      </c>
      <c r="BA247" s="93">
        <v>0</v>
      </c>
      <c r="BB247" s="93">
        <v>0</v>
      </c>
      <c r="BC247" s="93">
        <v>0</v>
      </c>
      <c r="BD247" s="93">
        <v>0</v>
      </c>
      <c r="BE247" s="93">
        <v>0</v>
      </c>
      <c r="BF247" s="93">
        <v>0</v>
      </c>
      <c r="BG247" s="93">
        <v>0</v>
      </c>
      <c r="BH247" s="93">
        <v>0</v>
      </c>
      <c r="BI247" s="93">
        <v>0</v>
      </c>
      <c r="BJ247" s="93">
        <v>0</v>
      </c>
      <c r="BK247" s="93">
        <v>0</v>
      </c>
      <c r="BL247" s="93">
        <v>0</v>
      </c>
      <c r="BM247" s="93">
        <v>0</v>
      </c>
      <c r="BN247" s="93">
        <v>0</v>
      </c>
      <c r="BO247" s="93">
        <v>0</v>
      </c>
      <c r="BP247" s="93">
        <v>0</v>
      </c>
      <c r="BQ247" s="93">
        <v>0</v>
      </c>
      <c r="BR247" s="93">
        <v>0</v>
      </c>
      <c r="BS247" s="93">
        <v>0</v>
      </c>
      <c r="BT247" s="93">
        <v>0</v>
      </c>
      <c r="BU247" s="93">
        <v>0</v>
      </c>
      <c r="BV247" s="93">
        <v>0</v>
      </c>
      <c r="BW247" s="93">
        <v>0</v>
      </c>
      <c r="BX247" s="93">
        <v>0</v>
      </c>
      <c r="BY247" s="93">
        <v>0</v>
      </c>
      <c r="BZ247" s="93">
        <v>0</v>
      </c>
      <c r="CA247" s="93">
        <v>0</v>
      </c>
      <c r="CB247" s="93">
        <v>0</v>
      </c>
      <c r="CC247" s="93">
        <v>0</v>
      </c>
      <c r="CD247" s="93">
        <v>0</v>
      </c>
      <c r="CE247" s="93">
        <v>0</v>
      </c>
      <c r="CF247" s="93">
        <v>0</v>
      </c>
      <c r="CG247" s="93">
        <v>0</v>
      </c>
      <c r="CH247" s="93">
        <v>0</v>
      </c>
      <c r="CJ247" s="94">
        <v>1196840.0226247543</v>
      </c>
    </row>
    <row r="248" spans="1:88" x14ac:dyDescent="0.25">
      <c r="A248">
        <v>240</v>
      </c>
      <c r="B248" s="96"/>
      <c r="C248" s="97" t="s">
        <v>5355</v>
      </c>
      <c r="D248" s="97" t="s">
        <v>2973</v>
      </c>
      <c r="E248" s="97" t="s">
        <v>2973</v>
      </c>
      <c r="F248" s="97" t="s">
        <v>5740</v>
      </c>
      <c r="G248" s="96" t="s">
        <v>5560</v>
      </c>
      <c r="H248" s="96" t="s">
        <v>5741</v>
      </c>
      <c r="I248" s="96" t="s">
        <v>5340</v>
      </c>
      <c r="J248" s="96" t="s">
        <v>5340</v>
      </c>
      <c r="K248" s="96" t="s">
        <v>5358</v>
      </c>
      <c r="L248" s="96" t="s">
        <v>5358</v>
      </c>
      <c r="M248" s="96" t="s">
        <v>5342</v>
      </c>
      <c r="N248" s="92">
        <v>471896.32813434629</v>
      </c>
      <c r="O248" s="93">
        <v>0</v>
      </c>
      <c r="P248" s="93">
        <v>0</v>
      </c>
      <c r="Q248" s="93">
        <v>0</v>
      </c>
      <c r="R248" s="93">
        <v>0</v>
      </c>
      <c r="S248" s="93">
        <v>0</v>
      </c>
      <c r="T248" s="93">
        <v>0</v>
      </c>
      <c r="U248" s="93">
        <v>0</v>
      </c>
      <c r="V248" s="93">
        <v>0</v>
      </c>
      <c r="W248" s="93">
        <v>0</v>
      </c>
      <c r="X248" s="93">
        <v>0</v>
      </c>
      <c r="Y248" s="93">
        <v>0</v>
      </c>
      <c r="Z248" s="93">
        <v>0</v>
      </c>
      <c r="AA248" s="93">
        <v>0</v>
      </c>
      <c r="AB248" s="93">
        <v>0</v>
      </c>
      <c r="AC248" s="93">
        <v>0</v>
      </c>
      <c r="AD248" s="93">
        <v>0</v>
      </c>
      <c r="AE248" s="93">
        <v>0</v>
      </c>
      <c r="AF248" s="93">
        <v>0</v>
      </c>
      <c r="AG248" s="93">
        <v>0</v>
      </c>
      <c r="AH248" s="93">
        <v>0</v>
      </c>
      <c r="AI248" s="93">
        <v>0</v>
      </c>
      <c r="AJ248" s="93">
        <v>0</v>
      </c>
      <c r="AK248" s="93">
        <v>0</v>
      </c>
      <c r="AL248" s="93">
        <v>0</v>
      </c>
      <c r="AM248" s="93">
        <v>0</v>
      </c>
      <c r="AN248" s="93">
        <v>0</v>
      </c>
      <c r="AO248" s="93">
        <v>0</v>
      </c>
      <c r="AP248" s="93">
        <v>0</v>
      </c>
      <c r="AQ248" s="93">
        <v>0</v>
      </c>
      <c r="AR248" s="93">
        <v>0</v>
      </c>
      <c r="AS248" s="93">
        <v>58752.27620182134</v>
      </c>
      <c r="AT248" s="93">
        <v>58678.20731252199</v>
      </c>
      <c r="AU248" s="93">
        <v>58518.847498421295</v>
      </c>
      <c r="AV248" s="93">
        <v>57973.890443278135</v>
      </c>
      <c r="AW248" s="93">
        <v>58709.869009554364</v>
      </c>
      <c r="AX248" s="93">
        <v>58788.224386176225</v>
      </c>
      <c r="AY248" s="93">
        <v>60532.35568743958</v>
      </c>
      <c r="AZ248" s="93">
        <v>59942.657595133416</v>
      </c>
      <c r="BA248" s="93">
        <v>0</v>
      </c>
      <c r="BB248" s="93">
        <v>0</v>
      </c>
      <c r="BC248" s="93">
        <v>0</v>
      </c>
      <c r="BD248" s="93">
        <v>0</v>
      </c>
      <c r="BE248" s="93">
        <v>0</v>
      </c>
      <c r="BF248" s="93">
        <v>0</v>
      </c>
      <c r="BG248" s="93">
        <v>0</v>
      </c>
      <c r="BH248" s="93">
        <v>0</v>
      </c>
      <c r="BI248" s="93">
        <v>0</v>
      </c>
      <c r="BJ248" s="93">
        <v>0</v>
      </c>
      <c r="BK248" s="93">
        <v>0</v>
      </c>
      <c r="BL248" s="93">
        <v>0</v>
      </c>
      <c r="BM248" s="93">
        <v>0</v>
      </c>
      <c r="BN248" s="93">
        <v>0</v>
      </c>
      <c r="BO248" s="93">
        <v>0</v>
      </c>
      <c r="BP248" s="93">
        <v>0</v>
      </c>
      <c r="BQ248" s="93">
        <v>0</v>
      </c>
      <c r="BR248" s="93">
        <v>0</v>
      </c>
      <c r="BS248" s="93">
        <v>0</v>
      </c>
      <c r="BT248" s="93">
        <v>0</v>
      </c>
      <c r="BU248" s="93">
        <v>0</v>
      </c>
      <c r="BV248" s="93">
        <v>0</v>
      </c>
      <c r="BW248" s="93">
        <v>0</v>
      </c>
      <c r="BX248" s="93">
        <v>0</v>
      </c>
      <c r="BY248" s="93">
        <v>0</v>
      </c>
      <c r="BZ248" s="93">
        <v>0</v>
      </c>
      <c r="CA248" s="93">
        <v>0</v>
      </c>
      <c r="CB248" s="93">
        <v>0</v>
      </c>
      <c r="CC248" s="93">
        <v>0</v>
      </c>
      <c r="CD248" s="93">
        <v>0</v>
      </c>
      <c r="CE248" s="93">
        <v>0</v>
      </c>
      <c r="CF248" s="93">
        <v>0</v>
      </c>
      <c r="CG248" s="93">
        <v>0</v>
      </c>
      <c r="CH248" s="93">
        <v>0</v>
      </c>
      <c r="CJ248" s="94">
        <v>471896.32813434629</v>
      </c>
    </row>
    <row r="249" spans="1:88" x14ac:dyDescent="0.25">
      <c r="A249">
        <v>241</v>
      </c>
      <c r="B249" s="96"/>
      <c r="C249" s="97" t="s">
        <v>5355</v>
      </c>
      <c r="D249" s="97" t="s">
        <v>2973</v>
      </c>
      <c r="E249" s="97" t="s">
        <v>2973</v>
      </c>
      <c r="F249" s="97" t="s">
        <v>5742</v>
      </c>
      <c r="G249" s="96" t="s">
        <v>5560</v>
      </c>
      <c r="H249" s="96" t="s">
        <v>5743</v>
      </c>
      <c r="I249" s="96" t="s">
        <v>5340</v>
      </c>
      <c r="J249" s="96" t="s">
        <v>5340</v>
      </c>
      <c r="K249" s="96" t="s">
        <v>5358</v>
      </c>
      <c r="L249" s="96" t="s">
        <v>5358</v>
      </c>
      <c r="M249" s="96" t="s">
        <v>5342</v>
      </c>
      <c r="N249" s="92">
        <v>1144819.2784450136</v>
      </c>
      <c r="O249" s="93">
        <v>0</v>
      </c>
      <c r="P249" s="93">
        <v>0</v>
      </c>
      <c r="Q249" s="93">
        <v>0</v>
      </c>
      <c r="R249" s="93">
        <v>0</v>
      </c>
      <c r="S249" s="93">
        <v>0</v>
      </c>
      <c r="T249" s="93">
        <v>0</v>
      </c>
      <c r="U249" s="93">
        <v>0</v>
      </c>
      <c r="V249" s="93">
        <v>0</v>
      </c>
      <c r="W249" s="93">
        <v>0</v>
      </c>
      <c r="X249" s="93">
        <v>0</v>
      </c>
      <c r="Y249" s="93">
        <v>0</v>
      </c>
      <c r="Z249" s="93">
        <v>0</v>
      </c>
      <c r="AA249" s="93">
        <v>0</v>
      </c>
      <c r="AB249" s="93">
        <v>0</v>
      </c>
      <c r="AC249" s="93">
        <v>0</v>
      </c>
      <c r="AD249" s="93">
        <v>0</v>
      </c>
      <c r="AE249" s="93">
        <v>0</v>
      </c>
      <c r="AF249" s="93">
        <v>0</v>
      </c>
      <c r="AG249" s="93">
        <v>45449.657104278289</v>
      </c>
      <c r="AH249" s="93">
        <v>45424.152502514931</v>
      </c>
      <c r="AI249" s="93">
        <v>45233.481386968269</v>
      </c>
      <c r="AJ249" s="93">
        <v>44879.503739295345</v>
      </c>
      <c r="AK249" s="93">
        <v>45426.994455667809</v>
      </c>
      <c r="AL249" s="93">
        <v>45480.320211329228</v>
      </c>
      <c r="AM249" s="93">
        <v>47451.71355906262</v>
      </c>
      <c r="AN249" s="93">
        <v>47008.472762233774</v>
      </c>
      <c r="AO249" s="93">
        <v>0</v>
      </c>
      <c r="AP249" s="93">
        <v>0</v>
      </c>
      <c r="AQ249" s="93">
        <v>0</v>
      </c>
      <c r="AR249" s="93">
        <v>0</v>
      </c>
      <c r="AS249" s="93">
        <v>96920.84246395278</v>
      </c>
      <c r="AT249" s="93">
        <v>96798.654531580454</v>
      </c>
      <c r="AU249" s="93">
        <v>96535.766207314053</v>
      </c>
      <c r="AV249" s="93">
        <v>95636.776409715181</v>
      </c>
      <c r="AW249" s="93">
        <v>96850.885330940248</v>
      </c>
      <c r="AX249" s="93">
        <v>96980.144478069662</v>
      </c>
      <c r="AY249" s="93">
        <v>99857.355132947399</v>
      </c>
      <c r="AZ249" s="93">
        <v>98884.558169143434</v>
      </c>
      <c r="BA249" s="93">
        <v>0</v>
      </c>
      <c r="BB249" s="93">
        <v>0</v>
      </c>
      <c r="BC249" s="93">
        <v>0</v>
      </c>
      <c r="BD249" s="93">
        <v>0</v>
      </c>
      <c r="BE249" s="93">
        <v>0</v>
      </c>
      <c r="BF249" s="93">
        <v>0</v>
      </c>
      <c r="BG249" s="93">
        <v>0</v>
      </c>
      <c r="BH249" s="93">
        <v>0</v>
      </c>
      <c r="BI249" s="93">
        <v>0</v>
      </c>
      <c r="BJ249" s="93">
        <v>0</v>
      </c>
      <c r="BK249" s="93">
        <v>0</v>
      </c>
      <c r="BL249" s="93">
        <v>0</v>
      </c>
      <c r="BM249" s="93">
        <v>0</v>
      </c>
      <c r="BN249" s="93">
        <v>0</v>
      </c>
      <c r="BO249" s="93">
        <v>0</v>
      </c>
      <c r="BP249" s="93">
        <v>0</v>
      </c>
      <c r="BQ249" s="93">
        <v>0</v>
      </c>
      <c r="BR249" s="93">
        <v>0</v>
      </c>
      <c r="BS249" s="93">
        <v>0</v>
      </c>
      <c r="BT249" s="93">
        <v>0</v>
      </c>
      <c r="BU249" s="93">
        <v>0</v>
      </c>
      <c r="BV249" s="93">
        <v>0</v>
      </c>
      <c r="BW249" s="93">
        <v>0</v>
      </c>
      <c r="BX249" s="93">
        <v>0</v>
      </c>
      <c r="BY249" s="93">
        <v>0</v>
      </c>
      <c r="BZ249" s="93">
        <v>0</v>
      </c>
      <c r="CA249" s="93">
        <v>0</v>
      </c>
      <c r="CB249" s="93">
        <v>0</v>
      </c>
      <c r="CC249" s="93">
        <v>0</v>
      </c>
      <c r="CD249" s="93">
        <v>0</v>
      </c>
      <c r="CE249" s="93">
        <v>0</v>
      </c>
      <c r="CF249" s="93">
        <v>0</v>
      </c>
      <c r="CG249" s="93">
        <v>0</v>
      </c>
      <c r="CH249" s="93">
        <v>0</v>
      </c>
      <c r="CJ249" s="94">
        <v>1144819.2784450136</v>
      </c>
    </row>
    <row r="250" spans="1:88" x14ac:dyDescent="0.25">
      <c r="A250">
        <v>242</v>
      </c>
      <c r="B250" s="96"/>
      <c r="C250" s="97" t="s">
        <v>5355</v>
      </c>
      <c r="D250" s="97" t="s">
        <v>2973</v>
      </c>
      <c r="E250" s="97" t="s">
        <v>2973</v>
      </c>
      <c r="F250" s="97" t="s">
        <v>5744</v>
      </c>
      <c r="G250" s="96" t="s">
        <v>5560</v>
      </c>
      <c r="H250" s="96" t="s">
        <v>5745</v>
      </c>
      <c r="I250" s="96" t="s">
        <v>5340</v>
      </c>
      <c r="J250" s="96" t="s">
        <v>5340</v>
      </c>
      <c r="K250" s="96" t="s">
        <v>5358</v>
      </c>
      <c r="L250" s="96" t="s">
        <v>5358</v>
      </c>
      <c r="M250" s="96" t="s">
        <v>5342</v>
      </c>
      <c r="N250" s="92">
        <v>346998.79616474564</v>
      </c>
      <c r="O250" s="93">
        <v>0</v>
      </c>
      <c r="P250" s="93">
        <v>0</v>
      </c>
      <c r="Q250" s="93">
        <v>0</v>
      </c>
      <c r="R250" s="93">
        <v>0</v>
      </c>
      <c r="S250" s="93">
        <v>0</v>
      </c>
      <c r="T250" s="93">
        <v>0</v>
      </c>
      <c r="U250" s="93">
        <v>0</v>
      </c>
      <c r="V250" s="93">
        <v>0</v>
      </c>
      <c r="W250" s="93">
        <v>0</v>
      </c>
      <c r="X250" s="93">
        <v>0</v>
      </c>
      <c r="Y250" s="93">
        <v>0</v>
      </c>
      <c r="Z250" s="93">
        <v>0</v>
      </c>
      <c r="AA250" s="93">
        <v>0</v>
      </c>
      <c r="AB250" s="93">
        <v>0</v>
      </c>
      <c r="AC250" s="93">
        <v>0</v>
      </c>
      <c r="AD250" s="93">
        <v>0</v>
      </c>
      <c r="AE250" s="93">
        <v>0</v>
      </c>
      <c r="AF250" s="93">
        <v>0</v>
      </c>
      <c r="AG250" s="93">
        <v>43048.427397942884</v>
      </c>
      <c r="AH250" s="93">
        <v>43024.270274055096</v>
      </c>
      <c r="AI250" s="93">
        <v>42843.672835098419</v>
      </c>
      <c r="AJ250" s="93">
        <v>42508.396794811022</v>
      </c>
      <c r="AK250" s="93">
        <v>43026.962079049175</v>
      </c>
      <c r="AL250" s="93">
        <v>43077.470489173473</v>
      </c>
      <c r="AM250" s="93">
        <v>44944.709733860727</v>
      </c>
      <c r="AN250" s="93">
        <v>44524.886560754872</v>
      </c>
      <c r="AO250" s="93">
        <v>0</v>
      </c>
      <c r="AP250" s="93">
        <v>0</v>
      </c>
      <c r="AQ250" s="93">
        <v>0</v>
      </c>
      <c r="AR250" s="93">
        <v>0</v>
      </c>
      <c r="AS250" s="93">
        <v>0</v>
      </c>
      <c r="AT250" s="93">
        <v>0</v>
      </c>
      <c r="AU250" s="93">
        <v>0</v>
      </c>
      <c r="AV250" s="93">
        <v>0</v>
      </c>
      <c r="AW250" s="93">
        <v>0</v>
      </c>
      <c r="AX250" s="93">
        <v>0</v>
      </c>
      <c r="AY250" s="93">
        <v>0</v>
      </c>
      <c r="AZ250" s="93">
        <v>0</v>
      </c>
      <c r="BA250" s="93">
        <v>0</v>
      </c>
      <c r="BB250" s="93">
        <v>0</v>
      </c>
      <c r="BC250" s="93">
        <v>0</v>
      </c>
      <c r="BD250" s="93">
        <v>0</v>
      </c>
      <c r="BE250" s="93">
        <v>0</v>
      </c>
      <c r="BF250" s="93">
        <v>0</v>
      </c>
      <c r="BG250" s="93">
        <v>0</v>
      </c>
      <c r="BH250" s="93">
        <v>0</v>
      </c>
      <c r="BI250" s="93">
        <v>0</v>
      </c>
      <c r="BJ250" s="93">
        <v>0</v>
      </c>
      <c r="BK250" s="93">
        <v>0</v>
      </c>
      <c r="BL250" s="93">
        <v>0</v>
      </c>
      <c r="BM250" s="93">
        <v>0</v>
      </c>
      <c r="BN250" s="93">
        <v>0</v>
      </c>
      <c r="BO250" s="93">
        <v>0</v>
      </c>
      <c r="BP250" s="93">
        <v>0</v>
      </c>
      <c r="BQ250" s="93">
        <v>0</v>
      </c>
      <c r="BR250" s="93">
        <v>0</v>
      </c>
      <c r="BS250" s="93">
        <v>0</v>
      </c>
      <c r="BT250" s="93">
        <v>0</v>
      </c>
      <c r="BU250" s="93">
        <v>0</v>
      </c>
      <c r="BV250" s="93">
        <v>0</v>
      </c>
      <c r="BW250" s="93">
        <v>0</v>
      </c>
      <c r="BX250" s="93">
        <v>0</v>
      </c>
      <c r="BY250" s="93">
        <v>0</v>
      </c>
      <c r="BZ250" s="93">
        <v>0</v>
      </c>
      <c r="CA250" s="93">
        <v>0</v>
      </c>
      <c r="CB250" s="93">
        <v>0</v>
      </c>
      <c r="CC250" s="93">
        <v>0</v>
      </c>
      <c r="CD250" s="93">
        <v>0</v>
      </c>
      <c r="CE250" s="93">
        <v>0</v>
      </c>
      <c r="CF250" s="93">
        <v>0</v>
      </c>
      <c r="CG250" s="93">
        <v>0</v>
      </c>
      <c r="CH250" s="93">
        <v>0</v>
      </c>
      <c r="CJ250" s="94">
        <v>346998.79616474564</v>
      </c>
    </row>
    <row r="251" spans="1:88" x14ac:dyDescent="0.25">
      <c r="A251">
        <v>243</v>
      </c>
      <c r="B251" s="96"/>
      <c r="C251" s="97" t="s">
        <v>5355</v>
      </c>
      <c r="D251" s="97" t="s">
        <v>5715</v>
      </c>
      <c r="E251" s="97" t="s">
        <v>5715</v>
      </c>
      <c r="F251" s="97" t="s">
        <v>5746</v>
      </c>
      <c r="G251" s="96" t="s">
        <v>5560</v>
      </c>
      <c r="H251" s="96" t="s">
        <v>5747</v>
      </c>
      <c r="I251" s="96" t="s">
        <v>5340</v>
      </c>
      <c r="J251" s="96" t="s">
        <v>5340</v>
      </c>
      <c r="K251" s="96" t="s">
        <v>5358</v>
      </c>
      <c r="L251" s="96" t="s">
        <v>5358</v>
      </c>
      <c r="M251" s="96" t="s">
        <v>5342</v>
      </c>
      <c r="N251" s="92">
        <v>6854680.221641141</v>
      </c>
      <c r="O251" s="93">
        <v>0</v>
      </c>
      <c r="P251" s="93">
        <v>0</v>
      </c>
      <c r="Q251" s="93">
        <v>0</v>
      </c>
      <c r="R251" s="93">
        <v>0</v>
      </c>
      <c r="S251" s="93">
        <v>0</v>
      </c>
      <c r="T251" s="93">
        <v>0</v>
      </c>
      <c r="U251" s="93">
        <v>0</v>
      </c>
      <c r="V251" s="93">
        <v>0</v>
      </c>
      <c r="W251" s="93">
        <v>0</v>
      </c>
      <c r="X251" s="93">
        <v>0</v>
      </c>
      <c r="Y251" s="93">
        <v>0</v>
      </c>
      <c r="Z251" s="93">
        <v>0</v>
      </c>
      <c r="AA251" s="93">
        <v>0</v>
      </c>
      <c r="AB251" s="93">
        <v>0</v>
      </c>
      <c r="AC251" s="93">
        <v>0</v>
      </c>
      <c r="AD251" s="93">
        <v>0</v>
      </c>
      <c r="AE251" s="93">
        <v>0</v>
      </c>
      <c r="AF251" s="93">
        <v>0</v>
      </c>
      <c r="AG251" s="93">
        <v>0</v>
      </c>
      <c r="AH251" s="93">
        <v>0</v>
      </c>
      <c r="AI251" s="93">
        <v>0</v>
      </c>
      <c r="AJ251" s="93">
        <v>0</v>
      </c>
      <c r="AK251" s="93">
        <v>0</v>
      </c>
      <c r="AL251" s="93">
        <v>0</v>
      </c>
      <c r="AM251" s="93">
        <v>0</v>
      </c>
      <c r="AN251" s="93">
        <v>0</v>
      </c>
      <c r="AO251" s="93">
        <v>0</v>
      </c>
      <c r="AP251" s="93">
        <v>0</v>
      </c>
      <c r="AQ251" s="93">
        <v>0</v>
      </c>
      <c r="AR251" s="93">
        <v>0</v>
      </c>
      <c r="AS251" s="93">
        <v>0</v>
      </c>
      <c r="AT251" s="93">
        <v>0</v>
      </c>
      <c r="AU251" s="93">
        <v>0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490564.64629120438</v>
      </c>
      <c r="BF251" s="93">
        <v>490025.50728936697</v>
      </c>
      <c r="BG251" s="93">
        <v>488734.74925290997</v>
      </c>
      <c r="BH251" s="93">
        <v>484391.15920788707</v>
      </c>
      <c r="BI251" s="93">
        <v>490200.55176733504</v>
      </c>
      <c r="BJ251" s="93">
        <v>490828.02020340681</v>
      </c>
      <c r="BK251" s="93">
        <v>481739.56935351575</v>
      </c>
      <c r="BL251" s="93">
        <v>477379.75267561217</v>
      </c>
      <c r="BM251" s="93">
        <v>477975.03440711158</v>
      </c>
      <c r="BN251" s="93">
        <v>478089.83405738836</v>
      </c>
      <c r="BO251" s="93">
        <v>476331.68572244979</v>
      </c>
      <c r="BP251" s="93">
        <v>475012.23313325306</v>
      </c>
      <c r="BQ251" s="93">
        <v>88471.239589013261</v>
      </c>
      <c r="BR251" s="93">
        <v>88344.110113813178</v>
      </c>
      <c r="BS251" s="93">
        <v>88030.81250415463</v>
      </c>
      <c r="BT251" s="93">
        <v>87006.489420824073</v>
      </c>
      <c r="BU251" s="93">
        <v>88380.775937961705</v>
      </c>
      <c r="BV251" s="93">
        <v>88534.368029198784</v>
      </c>
      <c r="BW251" s="93">
        <v>88487.484685689342</v>
      </c>
      <c r="BX251" s="93">
        <v>87385.045675022659</v>
      </c>
      <c r="BY251" s="93">
        <v>87478.686842273411</v>
      </c>
      <c r="BZ251" s="93">
        <v>87536.754433197435</v>
      </c>
      <c r="CA251" s="93">
        <v>87036.362572484199</v>
      </c>
      <c r="CB251" s="93">
        <v>86715.348476067229</v>
      </c>
      <c r="CC251" s="93">
        <v>0</v>
      </c>
      <c r="CD251" s="93">
        <v>0</v>
      </c>
      <c r="CE251" s="93">
        <v>0</v>
      </c>
      <c r="CF251" s="93">
        <v>0</v>
      </c>
      <c r="CG251" s="93">
        <v>0</v>
      </c>
      <c r="CH251" s="93">
        <v>0</v>
      </c>
      <c r="CJ251" s="94">
        <v>6854680.221641141</v>
      </c>
    </row>
    <row r="252" spans="1:88" x14ac:dyDescent="0.25">
      <c r="A252">
        <v>244</v>
      </c>
      <c r="B252" s="96"/>
      <c r="C252" s="97" t="s">
        <v>5355</v>
      </c>
      <c r="D252" s="97" t="s">
        <v>5725</v>
      </c>
      <c r="E252" s="97" t="s">
        <v>5725</v>
      </c>
      <c r="F252" s="97" t="s">
        <v>5748</v>
      </c>
      <c r="G252" s="96" t="s">
        <v>5560</v>
      </c>
      <c r="H252" s="96" t="s">
        <v>5749</v>
      </c>
      <c r="I252" s="96" t="s">
        <v>5340</v>
      </c>
      <c r="J252" s="96" t="s">
        <v>5340</v>
      </c>
      <c r="K252" s="96" t="s">
        <v>5358</v>
      </c>
      <c r="L252" s="96" t="s">
        <v>5358</v>
      </c>
      <c r="M252" s="96" t="s">
        <v>5342</v>
      </c>
      <c r="N252" s="92">
        <v>118804.65080476034</v>
      </c>
      <c r="O252" s="93">
        <v>0</v>
      </c>
      <c r="P252" s="93">
        <v>0</v>
      </c>
      <c r="Q252" s="93">
        <v>0</v>
      </c>
      <c r="R252" s="93">
        <v>0</v>
      </c>
      <c r="S252" s="93">
        <v>0</v>
      </c>
      <c r="T252" s="93">
        <v>0</v>
      </c>
      <c r="U252" s="93">
        <v>0</v>
      </c>
      <c r="V252" s="93">
        <v>0</v>
      </c>
      <c r="W252" s="93">
        <v>0</v>
      </c>
      <c r="X252" s="93">
        <v>0</v>
      </c>
      <c r="Y252" s="93">
        <v>0</v>
      </c>
      <c r="Z252" s="93">
        <v>0</v>
      </c>
      <c r="AA252" s="93">
        <v>0</v>
      </c>
      <c r="AB252" s="93">
        <v>0</v>
      </c>
      <c r="AC252" s="93">
        <v>0</v>
      </c>
      <c r="AD252" s="93">
        <v>0</v>
      </c>
      <c r="AE252" s="93">
        <v>0</v>
      </c>
      <c r="AF252" s="93">
        <v>0</v>
      </c>
      <c r="AG252" s="93">
        <v>0</v>
      </c>
      <c r="AH252" s="93">
        <v>0</v>
      </c>
      <c r="AI252" s="93">
        <v>0</v>
      </c>
      <c r="AJ252" s="93">
        <v>0</v>
      </c>
      <c r="AK252" s="93">
        <v>0</v>
      </c>
      <c r="AL252" s="93">
        <v>0</v>
      </c>
      <c r="AM252" s="93">
        <v>0</v>
      </c>
      <c r="AN252" s="93">
        <v>0</v>
      </c>
      <c r="AO252" s="93">
        <v>0</v>
      </c>
      <c r="AP252" s="93">
        <v>0</v>
      </c>
      <c r="AQ252" s="93">
        <v>0</v>
      </c>
      <c r="AR252" s="93">
        <v>0</v>
      </c>
      <c r="AS252" s="93">
        <v>0</v>
      </c>
      <c r="AT252" s="93">
        <v>0</v>
      </c>
      <c r="AU252" s="93">
        <v>0</v>
      </c>
      <c r="AV252" s="93">
        <v>0</v>
      </c>
      <c r="AW252" s="93">
        <v>0</v>
      </c>
      <c r="AX252" s="93">
        <v>0</v>
      </c>
      <c r="AY252" s="93">
        <v>0</v>
      </c>
      <c r="AZ252" s="93">
        <v>0</v>
      </c>
      <c r="BA252" s="93">
        <v>0</v>
      </c>
      <c r="BB252" s="93">
        <v>0</v>
      </c>
      <c r="BC252" s="93">
        <v>0</v>
      </c>
      <c r="BD252" s="93">
        <v>0</v>
      </c>
      <c r="BE252" s="93">
        <v>0</v>
      </c>
      <c r="BF252" s="93">
        <v>0</v>
      </c>
      <c r="BG252" s="93">
        <v>0</v>
      </c>
      <c r="BH252" s="93">
        <v>0</v>
      </c>
      <c r="BI252" s="93">
        <v>0</v>
      </c>
      <c r="BJ252" s="93">
        <v>0</v>
      </c>
      <c r="BK252" s="93">
        <v>0</v>
      </c>
      <c r="BL252" s="93">
        <v>0</v>
      </c>
      <c r="BM252" s="93">
        <v>0</v>
      </c>
      <c r="BN252" s="93">
        <v>0</v>
      </c>
      <c r="BO252" s="93">
        <v>0</v>
      </c>
      <c r="BP252" s="93">
        <v>0</v>
      </c>
      <c r="BQ252" s="93">
        <v>13243.706958117438</v>
      </c>
      <c r="BR252" s="93">
        <v>13224.676304504959</v>
      </c>
      <c r="BS252" s="93">
        <v>13177.777202013925</v>
      </c>
      <c r="BT252" s="93">
        <v>13024.441103084097</v>
      </c>
      <c r="BU252" s="93">
        <v>13230.164997018575</v>
      </c>
      <c r="BV252" s="93">
        <v>13253.156973358831</v>
      </c>
      <c r="BW252" s="93">
        <v>13322.866546999468</v>
      </c>
      <c r="BX252" s="93">
        <v>13156.880951776748</v>
      </c>
      <c r="BY252" s="93">
        <v>13170.979767886291</v>
      </c>
      <c r="BZ252" s="93">
        <v>0</v>
      </c>
      <c r="CA252" s="93">
        <v>0</v>
      </c>
      <c r="CB252" s="93">
        <v>0</v>
      </c>
      <c r="CC252" s="93">
        <v>0</v>
      </c>
      <c r="CD252" s="93">
        <v>0</v>
      </c>
      <c r="CE252" s="93">
        <v>0</v>
      </c>
      <c r="CF252" s="93">
        <v>0</v>
      </c>
      <c r="CG252" s="93">
        <v>0</v>
      </c>
      <c r="CH252" s="93">
        <v>0</v>
      </c>
      <c r="CJ252" s="94">
        <v>118804.65080476034</v>
      </c>
    </row>
    <row r="253" spans="1:88" x14ac:dyDescent="0.25">
      <c r="A253">
        <v>245</v>
      </c>
      <c r="B253" s="96"/>
      <c r="C253" s="97" t="s">
        <v>5355</v>
      </c>
      <c r="D253" s="97" t="s">
        <v>2973</v>
      </c>
      <c r="E253" s="97" t="s">
        <v>5750</v>
      </c>
      <c r="F253" s="97" t="s">
        <v>5751</v>
      </c>
      <c r="G253" s="96" t="s">
        <v>5560</v>
      </c>
      <c r="H253" s="96" t="s">
        <v>5752</v>
      </c>
      <c r="I253" s="96" t="s">
        <v>5340</v>
      </c>
      <c r="J253" s="96" t="s">
        <v>5340</v>
      </c>
      <c r="K253" s="96" t="s">
        <v>5358</v>
      </c>
      <c r="L253" s="96" t="s">
        <v>5358</v>
      </c>
      <c r="M253" s="96" t="s">
        <v>5342</v>
      </c>
      <c r="N253" s="92">
        <v>3629.8225779914219</v>
      </c>
      <c r="O253" s="93">
        <v>1830.0045580902092</v>
      </c>
      <c r="P253" s="93">
        <v>1799.8180199012124</v>
      </c>
      <c r="Q253" s="93">
        <v>0</v>
      </c>
      <c r="R253" s="93">
        <v>0</v>
      </c>
      <c r="S253" s="93">
        <v>0</v>
      </c>
      <c r="T253" s="93">
        <v>0</v>
      </c>
      <c r="U253" s="93">
        <v>0</v>
      </c>
      <c r="V253" s="93">
        <v>0</v>
      </c>
      <c r="W253" s="93">
        <v>0</v>
      </c>
      <c r="X253" s="93">
        <v>0</v>
      </c>
      <c r="Y253" s="93">
        <v>0</v>
      </c>
      <c r="Z253" s="93">
        <v>0</v>
      </c>
      <c r="AA253" s="93">
        <v>0</v>
      </c>
      <c r="AB253" s="93">
        <v>0</v>
      </c>
      <c r="AC253" s="93">
        <v>0</v>
      </c>
      <c r="AD253" s="93">
        <v>0</v>
      </c>
      <c r="AE253" s="93">
        <v>0</v>
      </c>
      <c r="AF253" s="93">
        <v>0</v>
      </c>
      <c r="AG253" s="93">
        <v>0</v>
      </c>
      <c r="AH253" s="93">
        <v>0</v>
      </c>
      <c r="AI253" s="93">
        <v>0</v>
      </c>
      <c r="AJ253" s="93">
        <v>0</v>
      </c>
      <c r="AK253" s="93">
        <v>0</v>
      </c>
      <c r="AL253" s="93">
        <v>0</v>
      </c>
      <c r="AM253" s="93">
        <v>0</v>
      </c>
      <c r="AN253" s="93">
        <v>0</v>
      </c>
      <c r="AO253" s="93">
        <v>0</v>
      </c>
      <c r="AP253" s="93">
        <v>0</v>
      </c>
      <c r="AQ253" s="93">
        <v>0</v>
      </c>
      <c r="AR253" s="93">
        <v>0</v>
      </c>
      <c r="AS253" s="93">
        <v>0</v>
      </c>
      <c r="AT253" s="93">
        <v>0</v>
      </c>
      <c r="AU253" s="93">
        <v>0</v>
      </c>
      <c r="AV253" s="93">
        <v>0</v>
      </c>
      <c r="AW253" s="93">
        <v>0</v>
      </c>
      <c r="AX253" s="93">
        <v>0</v>
      </c>
      <c r="AY253" s="93">
        <v>0</v>
      </c>
      <c r="AZ253" s="93">
        <v>0</v>
      </c>
      <c r="BA253" s="93">
        <v>0</v>
      </c>
      <c r="BB253" s="93">
        <v>0</v>
      </c>
      <c r="BC253" s="93">
        <v>0</v>
      </c>
      <c r="BD253" s="93">
        <v>0</v>
      </c>
      <c r="BE253" s="93">
        <v>0</v>
      </c>
      <c r="BF253" s="93">
        <v>0</v>
      </c>
      <c r="BG253" s="93">
        <v>0</v>
      </c>
      <c r="BH253" s="93">
        <v>0</v>
      </c>
      <c r="BI253" s="93">
        <v>0</v>
      </c>
      <c r="BJ253" s="93">
        <v>0</v>
      </c>
      <c r="BK253" s="93">
        <v>0</v>
      </c>
      <c r="BL253" s="93">
        <v>0</v>
      </c>
      <c r="BM253" s="93">
        <v>0</v>
      </c>
      <c r="BN253" s="93">
        <v>0</v>
      </c>
      <c r="BO253" s="93">
        <v>0</v>
      </c>
      <c r="BP253" s="93">
        <v>0</v>
      </c>
      <c r="BQ253" s="93">
        <v>0</v>
      </c>
      <c r="BR253" s="93">
        <v>0</v>
      </c>
      <c r="BS253" s="93">
        <v>0</v>
      </c>
      <c r="BT253" s="93">
        <v>0</v>
      </c>
      <c r="BU253" s="93">
        <v>0</v>
      </c>
      <c r="BV253" s="93">
        <v>0</v>
      </c>
      <c r="BW253" s="93">
        <v>0</v>
      </c>
      <c r="BX253" s="93">
        <v>0</v>
      </c>
      <c r="BY253" s="93">
        <v>0</v>
      </c>
      <c r="BZ253" s="93">
        <v>0</v>
      </c>
      <c r="CA253" s="93">
        <v>0</v>
      </c>
      <c r="CB253" s="93">
        <v>0</v>
      </c>
      <c r="CC253" s="93">
        <v>0</v>
      </c>
      <c r="CD253" s="93">
        <v>0</v>
      </c>
      <c r="CE253" s="93">
        <v>0</v>
      </c>
      <c r="CF253" s="93">
        <v>0</v>
      </c>
      <c r="CG253" s="93">
        <v>0</v>
      </c>
      <c r="CH253" s="93">
        <v>0</v>
      </c>
      <c r="CJ253" s="94">
        <v>0</v>
      </c>
    </row>
    <row r="254" spans="1:88" x14ac:dyDescent="0.25">
      <c r="A254">
        <v>246</v>
      </c>
      <c r="B254" s="96"/>
      <c r="C254" s="97" t="s">
        <v>5355</v>
      </c>
      <c r="D254" s="97" t="s">
        <v>2973</v>
      </c>
      <c r="E254" s="97" t="s">
        <v>2973</v>
      </c>
      <c r="F254" s="97" t="s">
        <v>5753</v>
      </c>
      <c r="G254" s="96" t="s">
        <v>5560</v>
      </c>
      <c r="H254" s="96" t="s">
        <v>5754</v>
      </c>
      <c r="I254" s="96" t="s">
        <v>5340</v>
      </c>
      <c r="J254" s="96" t="s">
        <v>5340</v>
      </c>
      <c r="K254" s="96" t="s">
        <v>5358</v>
      </c>
      <c r="L254" s="96" t="s">
        <v>5358</v>
      </c>
      <c r="M254" s="96" t="s">
        <v>5342</v>
      </c>
      <c r="N254" s="92">
        <v>151371.24637623088</v>
      </c>
      <c r="O254" s="93">
        <v>0</v>
      </c>
      <c r="P254" s="93">
        <v>0</v>
      </c>
      <c r="Q254" s="93">
        <v>0</v>
      </c>
      <c r="R254" s="93">
        <v>0</v>
      </c>
      <c r="S254" s="93">
        <v>0</v>
      </c>
      <c r="T254" s="93">
        <v>0</v>
      </c>
      <c r="U254" s="93">
        <v>0</v>
      </c>
      <c r="V254" s="93">
        <v>0</v>
      </c>
      <c r="W254" s="93">
        <v>0</v>
      </c>
      <c r="X254" s="93">
        <v>0</v>
      </c>
      <c r="Y254" s="93">
        <v>0</v>
      </c>
      <c r="Z254" s="93">
        <v>0</v>
      </c>
      <c r="AA254" s="93">
        <v>0</v>
      </c>
      <c r="AB254" s="93">
        <v>0</v>
      </c>
      <c r="AC254" s="93">
        <v>0</v>
      </c>
      <c r="AD254" s="93">
        <v>0</v>
      </c>
      <c r="AE254" s="93">
        <v>0</v>
      </c>
      <c r="AF254" s="93">
        <v>0</v>
      </c>
      <c r="AG254" s="93">
        <v>0</v>
      </c>
      <c r="AH254" s="93">
        <v>0</v>
      </c>
      <c r="AI254" s="93">
        <v>0</v>
      </c>
      <c r="AJ254" s="93">
        <v>0</v>
      </c>
      <c r="AK254" s="93">
        <v>0</v>
      </c>
      <c r="AL254" s="93">
        <v>0</v>
      </c>
      <c r="AM254" s="93">
        <v>0</v>
      </c>
      <c r="AN254" s="93">
        <v>0</v>
      </c>
      <c r="AO254" s="93">
        <v>0</v>
      </c>
      <c r="AP254" s="93">
        <v>0</v>
      </c>
      <c r="AQ254" s="93">
        <v>0</v>
      </c>
      <c r="AR254" s="93">
        <v>0</v>
      </c>
      <c r="AS254" s="93">
        <v>0</v>
      </c>
      <c r="AT254" s="93">
        <v>0</v>
      </c>
      <c r="AU254" s="93">
        <v>0</v>
      </c>
      <c r="AV254" s="93">
        <v>0</v>
      </c>
      <c r="AW254" s="93">
        <v>0</v>
      </c>
      <c r="AX254" s="93">
        <v>0</v>
      </c>
      <c r="AY254" s="93">
        <v>0</v>
      </c>
      <c r="AZ254" s="93">
        <v>0</v>
      </c>
      <c r="BA254" s="93">
        <v>0</v>
      </c>
      <c r="BB254" s="93">
        <v>0</v>
      </c>
      <c r="BC254" s="93">
        <v>0</v>
      </c>
      <c r="BD254" s="93">
        <v>0</v>
      </c>
      <c r="BE254" s="93">
        <v>0</v>
      </c>
      <c r="BF254" s="93">
        <v>0</v>
      </c>
      <c r="BG254" s="93">
        <v>0</v>
      </c>
      <c r="BH254" s="93">
        <v>0</v>
      </c>
      <c r="BI254" s="93">
        <v>0</v>
      </c>
      <c r="BJ254" s="93">
        <v>0</v>
      </c>
      <c r="BK254" s="93">
        <v>0</v>
      </c>
      <c r="BL254" s="93">
        <v>0</v>
      </c>
      <c r="BM254" s="93">
        <v>0</v>
      </c>
      <c r="BN254" s="93">
        <v>0</v>
      </c>
      <c r="BO254" s="93">
        <v>0</v>
      </c>
      <c r="BP254" s="93">
        <v>0</v>
      </c>
      <c r="BQ254" s="93">
        <v>12711.620440925693</v>
      </c>
      <c r="BR254" s="93">
        <v>12693.354373409238</v>
      </c>
      <c r="BS254" s="93">
        <v>12648.339515275375</v>
      </c>
      <c r="BT254" s="93">
        <v>12501.163932513489</v>
      </c>
      <c r="BU254" s="93">
        <v>12698.622549167747</v>
      </c>
      <c r="BV254" s="93">
        <v>12720.690787112726</v>
      </c>
      <c r="BW254" s="93">
        <v>12716.787054406026</v>
      </c>
      <c r="BX254" s="93">
        <v>12558.352421656289</v>
      </c>
      <c r="BY254" s="93">
        <v>12571.809859029279</v>
      </c>
      <c r="BZ254" s="93">
        <v>12580.154916990563</v>
      </c>
      <c r="CA254" s="93">
        <v>12508.242185387242</v>
      </c>
      <c r="CB254" s="93">
        <v>12462.108340357188</v>
      </c>
      <c r="CC254" s="93">
        <v>0</v>
      </c>
      <c r="CD254" s="93">
        <v>0</v>
      </c>
      <c r="CE254" s="93">
        <v>0</v>
      </c>
      <c r="CF254" s="93">
        <v>0</v>
      </c>
      <c r="CG254" s="93">
        <v>0</v>
      </c>
      <c r="CH254" s="93">
        <v>0</v>
      </c>
      <c r="CJ254" s="94">
        <v>151371.24637623088</v>
      </c>
    </row>
    <row r="255" spans="1:88" x14ac:dyDescent="0.25">
      <c r="A255">
        <v>247</v>
      </c>
      <c r="B255" s="96"/>
      <c r="C255" s="97" t="s">
        <v>5355</v>
      </c>
      <c r="D255" s="97" t="s">
        <v>2973</v>
      </c>
      <c r="E255" s="97" t="s">
        <v>2973</v>
      </c>
      <c r="F255" s="97" t="s">
        <v>5755</v>
      </c>
      <c r="G255" s="96" t="s">
        <v>5560</v>
      </c>
      <c r="H255" s="96" t="s">
        <v>5756</v>
      </c>
      <c r="I255" s="96" t="s">
        <v>5340</v>
      </c>
      <c r="J255" s="96" t="s">
        <v>5340</v>
      </c>
      <c r="K255" s="96" t="s">
        <v>5358</v>
      </c>
      <c r="L255" s="96" t="s">
        <v>5358</v>
      </c>
      <c r="M255" s="96" t="s">
        <v>5342</v>
      </c>
      <c r="N255" s="92">
        <v>0</v>
      </c>
      <c r="O255" s="93">
        <v>0</v>
      </c>
      <c r="P255" s="93">
        <v>0</v>
      </c>
      <c r="Q255" s="93">
        <v>0</v>
      </c>
      <c r="R255" s="93">
        <v>0</v>
      </c>
      <c r="S255" s="93">
        <v>0</v>
      </c>
      <c r="T255" s="93">
        <v>0</v>
      </c>
      <c r="U255" s="93">
        <v>0</v>
      </c>
      <c r="V255" s="93">
        <v>0</v>
      </c>
      <c r="W255" s="93">
        <v>0</v>
      </c>
      <c r="X255" s="93">
        <v>0</v>
      </c>
      <c r="Y255" s="93">
        <v>0</v>
      </c>
      <c r="Z255" s="93">
        <v>0</v>
      </c>
      <c r="AA255" s="93">
        <v>0</v>
      </c>
      <c r="AB255" s="93">
        <v>0</v>
      </c>
      <c r="AC255" s="93">
        <v>0</v>
      </c>
      <c r="AD255" s="93">
        <v>0</v>
      </c>
      <c r="AE255" s="93">
        <v>0</v>
      </c>
      <c r="AF255" s="93">
        <v>0</v>
      </c>
      <c r="AG255" s="93">
        <v>0</v>
      </c>
      <c r="AH255" s="93">
        <v>0</v>
      </c>
      <c r="AI255" s="93">
        <v>0</v>
      </c>
      <c r="AJ255" s="93">
        <v>0</v>
      </c>
      <c r="AK255" s="93">
        <v>0</v>
      </c>
      <c r="AL255" s="93">
        <v>0</v>
      </c>
      <c r="AM255" s="93">
        <v>0</v>
      </c>
      <c r="AN255" s="93">
        <v>0</v>
      </c>
      <c r="AO255" s="93">
        <v>0</v>
      </c>
      <c r="AP255" s="93">
        <v>0</v>
      </c>
      <c r="AQ255" s="93">
        <v>0</v>
      </c>
      <c r="AR255" s="93">
        <v>0</v>
      </c>
      <c r="AS255" s="93">
        <v>0</v>
      </c>
      <c r="AT255" s="93">
        <v>0</v>
      </c>
      <c r="AU255" s="93">
        <v>0</v>
      </c>
      <c r="AV255" s="93">
        <v>0</v>
      </c>
      <c r="AW255" s="93">
        <v>0</v>
      </c>
      <c r="AX255" s="93">
        <v>0</v>
      </c>
      <c r="AY255" s="93">
        <v>0</v>
      </c>
      <c r="AZ255" s="93">
        <v>0</v>
      </c>
      <c r="BA255" s="93">
        <v>0</v>
      </c>
      <c r="BB255" s="93">
        <v>0</v>
      </c>
      <c r="BC255" s="93">
        <v>0</v>
      </c>
      <c r="BD255" s="93">
        <v>0</v>
      </c>
      <c r="BE255" s="93">
        <v>0</v>
      </c>
      <c r="BF255" s="93">
        <v>0</v>
      </c>
      <c r="BG255" s="93">
        <v>0</v>
      </c>
      <c r="BH255" s="93">
        <v>0</v>
      </c>
      <c r="BI255" s="93">
        <v>0</v>
      </c>
      <c r="BJ255" s="93">
        <v>0</v>
      </c>
      <c r="BK255" s="93">
        <v>0</v>
      </c>
      <c r="BL255" s="93">
        <v>0</v>
      </c>
      <c r="BM255" s="93">
        <v>0</v>
      </c>
      <c r="BN255" s="93">
        <v>0</v>
      </c>
      <c r="BO255" s="93">
        <v>0</v>
      </c>
      <c r="BP255" s="93">
        <v>0</v>
      </c>
      <c r="BQ255" s="93">
        <v>0</v>
      </c>
      <c r="BR255" s="93">
        <v>0</v>
      </c>
      <c r="BS255" s="93">
        <v>0</v>
      </c>
      <c r="BT255" s="93">
        <v>0</v>
      </c>
      <c r="BU255" s="93">
        <v>0</v>
      </c>
      <c r="BV255" s="93">
        <v>0</v>
      </c>
      <c r="BW255" s="93">
        <v>0</v>
      </c>
      <c r="BX255" s="93">
        <v>0</v>
      </c>
      <c r="BY255" s="93">
        <v>0</v>
      </c>
      <c r="BZ255" s="93">
        <v>0</v>
      </c>
      <c r="CA255" s="93">
        <v>0</v>
      </c>
      <c r="CB255" s="93">
        <v>0</v>
      </c>
      <c r="CC255" s="93">
        <v>0</v>
      </c>
      <c r="CD255" s="93">
        <v>0</v>
      </c>
      <c r="CE255" s="93">
        <v>0</v>
      </c>
      <c r="CF255" s="93">
        <v>0</v>
      </c>
      <c r="CG255" s="93">
        <v>0</v>
      </c>
      <c r="CH255" s="93">
        <v>0</v>
      </c>
      <c r="CJ255" s="94">
        <v>0</v>
      </c>
    </row>
    <row r="256" spans="1:88" x14ac:dyDescent="0.25">
      <c r="A256">
        <v>248</v>
      </c>
      <c r="B256" s="96"/>
      <c r="C256" s="97" t="s">
        <v>5355</v>
      </c>
      <c r="D256" s="97" t="s">
        <v>2973</v>
      </c>
      <c r="E256" s="97" t="s">
        <v>2973</v>
      </c>
      <c r="F256" s="97" t="s">
        <v>5757</v>
      </c>
      <c r="G256" s="96" t="s">
        <v>5560</v>
      </c>
      <c r="H256" s="96" t="s">
        <v>5756</v>
      </c>
      <c r="I256" s="96" t="s">
        <v>5340</v>
      </c>
      <c r="J256" s="96" t="s">
        <v>5340</v>
      </c>
      <c r="K256" s="96" t="s">
        <v>5358</v>
      </c>
      <c r="L256" s="96" t="s">
        <v>5358</v>
      </c>
      <c r="M256" s="96" t="s">
        <v>5342</v>
      </c>
      <c r="N256" s="92">
        <v>0</v>
      </c>
      <c r="O256" s="93">
        <v>0</v>
      </c>
      <c r="P256" s="93">
        <v>0</v>
      </c>
      <c r="Q256" s="93">
        <v>0</v>
      </c>
      <c r="R256" s="93">
        <v>0</v>
      </c>
      <c r="S256" s="93">
        <v>0</v>
      </c>
      <c r="T256" s="93">
        <v>0</v>
      </c>
      <c r="U256" s="93">
        <v>0</v>
      </c>
      <c r="V256" s="93">
        <v>0</v>
      </c>
      <c r="W256" s="93">
        <v>0</v>
      </c>
      <c r="X256" s="93">
        <v>0</v>
      </c>
      <c r="Y256" s="93">
        <v>0</v>
      </c>
      <c r="Z256" s="93">
        <v>0</v>
      </c>
      <c r="AA256" s="93">
        <v>0</v>
      </c>
      <c r="AB256" s="93">
        <v>0</v>
      </c>
      <c r="AC256" s="93">
        <v>0</v>
      </c>
      <c r="AD256" s="93">
        <v>0</v>
      </c>
      <c r="AE256" s="93">
        <v>0</v>
      </c>
      <c r="AF256" s="93">
        <v>0</v>
      </c>
      <c r="AG256" s="93">
        <v>0</v>
      </c>
      <c r="AH256" s="93">
        <v>0</v>
      </c>
      <c r="AI256" s="93">
        <v>0</v>
      </c>
      <c r="AJ256" s="93">
        <v>0</v>
      </c>
      <c r="AK256" s="93">
        <v>0</v>
      </c>
      <c r="AL256" s="93">
        <v>0</v>
      </c>
      <c r="AM256" s="93">
        <v>0</v>
      </c>
      <c r="AN256" s="93">
        <v>0</v>
      </c>
      <c r="AO256" s="93">
        <v>0</v>
      </c>
      <c r="AP256" s="93">
        <v>0</v>
      </c>
      <c r="AQ256" s="93">
        <v>0</v>
      </c>
      <c r="AR256" s="93">
        <v>0</v>
      </c>
      <c r="AS256" s="93">
        <v>0</v>
      </c>
      <c r="AT256" s="93">
        <v>0</v>
      </c>
      <c r="AU256" s="93">
        <v>0</v>
      </c>
      <c r="AV256" s="93">
        <v>0</v>
      </c>
      <c r="AW256" s="93">
        <v>0</v>
      </c>
      <c r="AX256" s="93">
        <v>0</v>
      </c>
      <c r="AY256" s="93">
        <v>0</v>
      </c>
      <c r="AZ256" s="93">
        <v>0</v>
      </c>
      <c r="BA256" s="93">
        <v>0</v>
      </c>
      <c r="BB256" s="93">
        <v>0</v>
      </c>
      <c r="BC256" s="93">
        <v>0</v>
      </c>
      <c r="BD256" s="93">
        <v>0</v>
      </c>
      <c r="BE256" s="93">
        <v>0</v>
      </c>
      <c r="BF256" s="93">
        <v>0</v>
      </c>
      <c r="BG256" s="93">
        <v>0</v>
      </c>
      <c r="BH256" s="93">
        <v>0</v>
      </c>
      <c r="BI256" s="93">
        <v>0</v>
      </c>
      <c r="BJ256" s="93">
        <v>0</v>
      </c>
      <c r="BK256" s="93">
        <v>0</v>
      </c>
      <c r="BL256" s="93">
        <v>0</v>
      </c>
      <c r="BM256" s="93">
        <v>0</v>
      </c>
      <c r="BN256" s="93">
        <v>0</v>
      </c>
      <c r="BO256" s="93">
        <v>0</v>
      </c>
      <c r="BP256" s="93">
        <v>0</v>
      </c>
      <c r="BQ256" s="93">
        <v>0</v>
      </c>
      <c r="BR256" s="93">
        <v>0</v>
      </c>
      <c r="BS256" s="93">
        <v>0</v>
      </c>
      <c r="BT256" s="93">
        <v>0</v>
      </c>
      <c r="BU256" s="93">
        <v>0</v>
      </c>
      <c r="BV256" s="93">
        <v>0</v>
      </c>
      <c r="BW256" s="93">
        <v>0</v>
      </c>
      <c r="BX256" s="93">
        <v>0</v>
      </c>
      <c r="BY256" s="93">
        <v>0</v>
      </c>
      <c r="BZ256" s="93">
        <v>0</v>
      </c>
      <c r="CA256" s="93">
        <v>0</v>
      </c>
      <c r="CB256" s="93">
        <v>0</v>
      </c>
      <c r="CC256" s="93">
        <v>0</v>
      </c>
      <c r="CD256" s="93">
        <v>0</v>
      </c>
      <c r="CE256" s="93">
        <v>0</v>
      </c>
      <c r="CF256" s="93">
        <v>0</v>
      </c>
      <c r="CG256" s="93">
        <v>0</v>
      </c>
      <c r="CH256" s="93">
        <v>0</v>
      </c>
      <c r="CJ256" s="94">
        <v>0</v>
      </c>
    </row>
    <row r="257" spans="1:88" x14ac:dyDescent="0.25">
      <c r="A257">
        <v>249</v>
      </c>
      <c r="B257" s="96"/>
      <c r="C257" s="97" t="s">
        <v>5355</v>
      </c>
      <c r="D257" s="97" t="s">
        <v>2973</v>
      </c>
      <c r="E257" s="97" t="s">
        <v>2973</v>
      </c>
      <c r="F257" s="97" t="s">
        <v>5758</v>
      </c>
      <c r="G257" s="96" t="s">
        <v>5560</v>
      </c>
      <c r="H257" s="96" t="s">
        <v>5759</v>
      </c>
      <c r="I257" s="96" t="s">
        <v>5340</v>
      </c>
      <c r="J257" s="96" t="s">
        <v>5340</v>
      </c>
      <c r="K257" s="96" t="s">
        <v>5358</v>
      </c>
      <c r="L257" s="96" t="s">
        <v>5358</v>
      </c>
      <c r="M257" s="96" t="s">
        <v>5342</v>
      </c>
      <c r="N257" s="92">
        <v>0</v>
      </c>
      <c r="O257" s="93">
        <v>0</v>
      </c>
      <c r="P257" s="93">
        <v>0</v>
      </c>
      <c r="Q257" s="93">
        <v>0</v>
      </c>
      <c r="R257" s="93">
        <v>0</v>
      </c>
      <c r="S257" s="93">
        <v>0</v>
      </c>
      <c r="T257" s="93">
        <v>0</v>
      </c>
      <c r="U257" s="93">
        <v>0</v>
      </c>
      <c r="V257" s="93">
        <v>0</v>
      </c>
      <c r="W257" s="93">
        <v>0</v>
      </c>
      <c r="X257" s="93">
        <v>0</v>
      </c>
      <c r="Y257" s="93">
        <v>0</v>
      </c>
      <c r="Z257" s="93">
        <v>0</v>
      </c>
      <c r="AA257" s="93">
        <v>0</v>
      </c>
      <c r="AB257" s="93">
        <v>0</v>
      </c>
      <c r="AC257" s="93">
        <v>0</v>
      </c>
      <c r="AD257" s="93">
        <v>0</v>
      </c>
      <c r="AE257" s="93">
        <v>0</v>
      </c>
      <c r="AF257" s="93">
        <v>0</v>
      </c>
      <c r="AG257" s="93">
        <v>0</v>
      </c>
      <c r="AH257" s="93">
        <v>0</v>
      </c>
      <c r="AI257" s="93">
        <v>0</v>
      </c>
      <c r="AJ257" s="93">
        <v>0</v>
      </c>
      <c r="AK257" s="93">
        <v>0</v>
      </c>
      <c r="AL257" s="93">
        <v>0</v>
      </c>
      <c r="AM257" s="93">
        <v>0</v>
      </c>
      <c r="AN257" s="93">
        <v>0</v>
      </c>
      <c r="AO257" s="93">
        <v>0</v>
      </c>
      <c r="AP257" s="93">
        <v>0</v>
      </c>
      <c r="AQ257" s="93">
        <v>0</v>
      </c>
      <c r="AR257" s="93">
        <v>0</v>
      </c>
      <c r="AS257" s="93">
        <v>0</v>
      </c>
      <c r="AT257" s="93">
        <v>0</v>
      </c>
      <c r="AU257" s="93">
        <v>0</v>
      </c>
      <c r="AV257" s="93">
        <v>0</v>
      </c>
      <c r="AW257" s="93">
        <v>0</v>
      </c>
      <c r="AX257" s="93">
        <v>0</v>
      </c>
      <c r="AY257" s="93">
        <v>0</v>
      </c>
      <c r="AZ257" s="93">
        <v>0</v>
      </c>
      <c r="BA257" s="93">
        <v>0</v>
      </c>
      <c r="BB257" s="93">
        <v>0</v>
      </c>
      <c r="BC257" s="93">
        <v>0</v>
      </c>
      <c r="BD257" s="93">
        <v>0</v>
      </c>
      <c r="BE257" s="93">
        <v>0</v>
      </c>
      <c r="BF257" s="93">
        <v>0</v>
      </c>
      <c r="BG257" s="93">
        <v>0</v>
      </c>
      <c r="BH257" s="93">
        <v>0</v>
      </c>
      <c r="BI257" s="93">
        <v>0</v>
      </c>
      <c r="BJ257" s="93">
        <v>0</v>
      </c>
      <c r="BK257" s="93">
        <v>0</v>
      </c>
      <c r="BL257" s="93">
        <v>0</v>
      </c>
      <c r="BM257" s="93">
        <v>0</v>
      </c>
      <c r="BN257" s="93">
        <v>0</v>
      </c>
      <c r="BO257" s="93">
        <v>0</v>
      </c>
      <c r="BP257" s="93">
        <v>0</v>
      </c>
      <c r="BQ257" s="93">
        <v>0</v>
      </c>
      <c r="BR257" s="93">
        <v>0</v>
      </c>
      <c r="BS257" s="93">
        <v>0</v>
      </c>
      <c r="BT257" s="93">
        <v>0</v>
      </c>
      <c r="BU257" s="93">
        <v>0</v>
      </c>
      <c r="BV257" s="93">
        <v>0</v>
      </c>
      <c r="BW257" s="93">
        <v>0</v>
      </c>
      <c r="BX257" s="93">
        <v>0</v>
      </c>
      <c r="BY257" s="93">
        <v>0</v>
      </c>
      <c r="BZ257" s="93">
        <v>0</v>
      </c>
      <c r="CA257" s="93">
        <v>0</v>
      </c>
      <c r="CB257" s="93">
        <v>0</v>
      </c>
      <c r="CC257" s="93">
        <v>0</v>
      </c>
      <c r="CD257" s="93">
        <v>0</v>
      </c>
      <c r="CE257" s="93">
        <v>0</v>
      </c>
      <c r="CF257" s="93">
        <v>0</v>
      </c>
      <c r="CG257" s="93">
        <v>0</v>
      </c>
      <c r="CH257" s="93">
        <v>0</v>
      </c>
      <c r="CJ257" s="94">
        <v>0</v>
      </c>
    </row>
    <row r="258" spans="1:88" x14ac:dyDescent="0.25">
      <c r="A258">
        <v>250</v>
      </c>
      <c r="B258" s="96"/>
      <c r="C258" s="97" t="s">
        <v>5355</v>
      </c>
      <c r="D258" s="97" t="s">
        <v>2973</v>
      </c>
      <c r="E258" s="97" t="s">
        <v>2973</v>
      </c>
      <c r="F258" s="97" t="s">
        <v>5760</v>
      </c>
      <c r="G258" s="96" t="s">
        <v>5560</v>
      </c>
      <c r="H258" s="96" t="s">
        <v>5759</v>
      </c>
      <c r="I258" s="96" t="s">
        <v>5340</v>
      </c>
      <c r="J258" s="96" t="s">
        <v>5340</v>
      </c>
      <c r="K258" s="96" t="s">
        <v>5358</v>
      </c>
      <c r="L258" s="96" t="s">
        <v>5358</v>
      </c>
      <c r="M258" s="96" t="s">
        <v>5342</v>
      </c>
      <c r="N258" s="92">
        <v>0</v>
      </c>
      <c r="O258" s="93">
        <v>0</v>
      </c>
      <c r="P258" s="93">
        <v>0</v>
      </c>
      <c r="Q258" s="93">
        <v>0</v>
      </c>
      <c r="R258" s="93">
        <v>0</v>
      </c>
      <c r="S258" s="93">
        <v>0</v>
      </c>
      <c r="T258" s="93">
        <v>0</v>
      </c>
      <c r="U258" s="93">
        <v>0</v>
      </c>
      <c r="V258" s="93">
        <v>0</v>
      </c>
      <c r="W258" s="93">
        <v>0</v>
      </c>
      <c r="X258" s="93">
        <v>0</v>
      </c>
      <c r="Y258" s="93">
        <v>0</v>
      </c>
      <c r="Z258" s="93">
        <v>0</v>
      </c>
      <c r="AA258" s="93">
        <v>0</v>
      </c>
      <c r="AB258" s="93">
        <v>0</v>
      </c>
      <c r="AC258" s="93">
        <v>0</v>
      </c>
      <c r="AD258" s="93">
        <v>0</v>
      </c>
      <c r="AE258" s="93">
        <v>0</v>
      </c>
      <c r="AF258" s="93">
        <v>0</v>
      </c>
      <c r="AG258" s="93">
        <v>0</v>
      </c>
      <c r="AH258" s="93">
        <v>0</v>
      </c>
      <c r="AI258" s="93">
        <v>0</v>
      </c>
      <c r="AJ258" s="93">
        <v>0</v>
      </c>
      <c r="AK258" s="93">
        <v>0</v>
      </c>
      <c r="AL258" s="93">
        <v>0</v>
      </c>
      <c r="AM258" s="93">
        <v>0</v>
      </c>
      <c r="AN258" s="93">
        <v>0</v>
      </c>
      <c r="AO258" s="93">
        <v>0</v>
      </c>
      <c r="AP258" s="93">
        <v>0</v>
      </c>
      <c r="AQ258" s="93">
        <v>0</v>
      </c>
      <c r="AR258" s="93">
        <v>0</v>
      </c>
      <c r="AS258" s="93">
        <v>0</v>
      </c>
      <c r="AT258" s="93">
        <v>0</v>
      </c>
      <c r="AU258" s="93">
        <v>0</v>
      </c>
      <c r="AV258" s="93">
        <v>0</v>
      </c>
      <c r="AW258" s="93">
        <v>0</v>
      </c>
      <c r="AX258" s="93">
        <v>0</v>
      </c>
      <c r="AY258" s="93">
        <v>0</v>
      </c>
      <c r="AZ258" s="93">
        <v>0</v>
      </c>
      <c r="BA258" s="93">
        <v>0</v>
      </c>
      <c r="BB258" s="93">
        <v>0</v>
      </c>
      <c r="BC258" s="93">
        <v>0</v>
      </c>
      <c r="BD258" s="93">
        <v>0</v>
      </c>
      <c r="BE258" s="93">
        <v>0</v>
      </c>
      <c r="BF258" s="93">
        <v>0</v>
      </c>
      <c r="BG258" s="93">
        <v>0</v>
      </c>
      <c r="BH258" s="93">
        <v>0</v>
      </c>
      <c r="BI258" s="93">
        <v>0</v>
      </c>
      <c r="BJ258" s="93">
        <v>0</v>
      </c>
      <c r="BK258" s="93">
        <v>0</v>
      </c>
      <c r="BL258" s="93">
        <v>0</v>
      </c>
      <c r="BM258" s="93">
        <v>0</v>
      </c>
      <c r="BN258" s="93">
        <v>0</v>
      </c>
      <c r="BO258" s="93">
        <v>0</v>
      </c>
      <c r="BP258" s="93">
        <v>0</v>
      </c>
      <c r="BQ258" s="93">
        <v>0</v>
      </c>
      <c r="BR258" s="93">
        <v>0</v>
      </c>
      <c r="BS258" s="93">
        <v>0</v>
      </c>
      <c r="BT258" s="93">
        <v>0</v>
      </c>
      <c r="BU258" s="93">
        <v>0</v>
      </c>
      <c r="BV258" s="93">
        <v>0</v>
      </c>
      <c r="BW258" s="93">
        <v>0</v>
      </c>
      <c r="BX258" s="93">
        <v>0</v>
      </c>
      <c r="BY258" s="93">
        <v>0</v>
      </c>
      <c r="BZ258" s="93">
        <v>0</v>
      </c>
      <c r="CA258" s="93">
        <v>0</v>
      </c>
      <c r="CB258" s="93">
        <v>0</v>
      </c>
      <c r="CC258" s="93">
        <v>0</v>
      </c>
      <c r="CD258" s="93">
        <v>0</v>
      </c>
      <c r="CE258" s="93">
        <v>0</v>
      </c>
      <c r="CF258" s="93">
        <v>0</v>
      </c>
      <c r="CG258" s="93">
        <v>0</v>
      </c>
      <c r="CH258" s="93">
        <v>0</v>
      </c>
      <c r="CJ258" s="94">
        <v>0</v>
      </c>
    </row>
    <row r="259" spans="1:88" x14ac:dyDescent="0.25">
      <c r="A259">
        <v>251</v>
      </c>
      <c r="B259" s="96"/>
      <c r="C259" s="97" t="s">
        <v>5355</v>
      </c>
      <c r="D259" s="97" t="s">
        <v>2973</v>
      </c>
      <c r="E259" s="97" t="s">
        <v>2973</v>
      </c>
      <c r="F259" s="97" t="s">
        <v>5761</v>
      </c>
      <c r="G259" s="96" t="s">
        <v>5560</v>
      </c>
      <c r="H259" s="96" t="s">
        <v>5762</v>
      </c>
      <c r="I259" s="96" t="s">
        <v>5340</v>
      </c>
      <c r="J259" s="96" t="s">
        <v>5340</v>
      </c>
      <c r="K259" s="96" t="s">
        <v>5358</v>
      </c>
      <c r="L259" s="96" t="s">
        <v>5358</v>
      </c>
      <c r="M259" s="96" t="s">
        <v>5342</v>
      </c>
      <c r="N259" s="92">
        <v>0</v>
      </c>
      <c r="O259" s="93">
        <v>0</v>
      </c>
      <c r="P259" s="93">
        <v>0</v>
      </c>
      <c r="Q259" s="93">
        <v>0</v>
      </c>
      <c r="R259" s="93">
        <v>0</v>
      </c>
      <c r="S259" s="93">
        <v>0</v>
      </c>
      <c r="T259" s="93">
        <v>0</v>
      </c>
      <c r="U259" s="93">
        <v>0</v>
      </c>
      <c r="V259" s="93">
        <v>0</v>
      </c>
      <c r="W259" s="93">
        <v>0</v>
      </c>
      <c r="X259" s="93">
        <v>0</v>
      </c>
      <c r="Y259" s="93">
        <v>0</v>
      </c>
      <c r="Z259" s="93">
        <v>0</v>
      </c>
      <c r="AA259" s="93">
        <v>0</v>
      </c>
      <c r="AB259" s="93">
        <v>0</v>
      </c>
      <c r="AC259" s="93">
        <v>0</v>
      </c>
      <c r="AD259" s="93">
        <v>0</v>
      </c>
      <c r="AE259" s="93">
        <v>0</v>
      </c>
      <c r="AF259" s="93">
        <v>0</v>
      </c>
      <c r="AG259" s="93">
        <v>0</v>
      </c>
      <c r="AH259" s="93">
        <v>0</v>
      </c>
      <c r="AI259" s="93">
        <v>0</v>
      </c>
      <c r="AJ259" s="93">
        <v>0</v>
      </c>
      <c r="AK259" s="93">
        <v>0</v>
      </c>
      <c r="AL259" s="93">
        <v>0</v>
      </c>
      <c r="AM259" s="93">
        <v>0</v>
      </c>
      <c r="AN259" s="93">
        <v>0</v>
      </c>
      <c r="AO259" s="93">
        <v>0</v>
      </c>
      <c r="AP259" s="93">
        <v>0</v>
      </c>
      <c r="AQ259" s="93">
        <v>0</v>
      </c>
      <c r="AR259" s="93">
        <v>0</v>
      </c>
      <c r="AS259" s="93">
        <v>0</v>
      </c>
      <c r="AT259" s="93">
        <v>0</v>
      </c>
      <c r="AU259" s="93">
        <v>0</v>
      </c>
      <c r="AV259" s="93">
        <v>0</v>
      </c>
      <c r="AW259" s="93">
        <v>0</v>
      </c>
      <c r="AX259" s="93">
        <v>0</v>
      </c>
      <c r="AY259" s="93">
        <v>0</v>
      </c>
      <c r="AZ259" s="93">
        <v>0</v>
      </c>
      <c r="BA259" s="93">
        <v>0</v>
      </c>
      <c r="BB259" s="93">
        <v>0</v>
      </c>
      <c r="BC259" s="93">
        <v>0</v>
      </c>
      <c r="BD259" s="93">
        <v>0</v>
      </c>
      <c r="BE259" s="93">
        <v>0</v>
      </c>
      <c r="BF259" s="93">
        <v>0</v>
      </c>
      <c r="BG259" s="93">
        <v>0</v>
      </c>
      <c r="BH259" s="93">
        <v>0</v>
      </c>
      <c r="BI259" s="93">
        <v>0</v>
      </c>
      <c r="BJ259" s="93">
        <v>0</v>
      </c>
      <c r="BK259" s="93">
        <v>0</v>
      </c>
      <c r="BL259" s="93">
        <v>0</v>
      </c>
      <c r="BM259" s="93">
        <v>0</v>
      </c>
      <c r="BN259" s="93">
        <v>0</v>
      </c>
      <c r="BO259" s="93">
        <v>0</v>
      </c>
      <c r="BP259" s="93">
        <v>0</v>
      </c>
      <c r="BQ259" s="93">
        <v>0</v>
      </c>
      <c r="BR259" s="93">
        <v>0</v>
      </c>
      <c r="BS259" s="93">
        <v>0</v>
      </c>
      <c r="BT259" s="93">
        <v>0</v>
      </c>
      <c r="BU259" s="93">
        <v>0</v>
      </c>
      <c r="BV259" s="93">
        <v>0</v>
      </c>
      <c r="BW259" s="93">
        <v>0</v>
      </c>
      <c r="BX259" s="93">
        <v>0</v>
      </c>
      <c r="BY259" s="93">
        <v>0</v>
      </c>
      <c r="BZ259" s="93">
        <v>0</v>
      </c>
      <c r="CA259" s="93">
        <v>0</v>
      </c>
      <c r="CB259" s="93">
        <v>0</v>
      </c>
      <c r="CC259" s="93">
        <v>0</v>
      </c>
      <c r="CD259" s="93">
        <v>0</v>
      </c>
      <c r="CE259" s="93">
        <v>0</v>
      </c>
      <c r="CF259" s="93">
        <v>0</v>
      </c>
      <c r="CG259" s="93">
        <v>0</v>
      </c>
      <c r="CH259" s="93">
        <v>0</v>
      </c>
      <c r="CJ259" s="94">
        <v>0</v>
      </c>
    </row>
    <row r="260" spans="1:88" x14ac:dyDescent="0.25">
      <c r="A260">
        <v>252</v>
      </c>
      <c r="B260" s="96"/>
      <c r="C260" s="97" t="s">
        <v>5355</v>
      </c>
      <c r="D260" s="97" t="s">
        <v>2973</v>
      </c>
      <c r="E260" s="97" t="s">
        <v>2973</v>
      </c>
      <c r="F260" s="97" t="s">
        <v>5763</v>
      </c>
      <c r="G260" s="96" t="s">
        <v>5560</v>
      </c>
      <c r="H260" s="96" t="s">
        <v>5762</v>
      </c>
      <c r="I260" s="96" t="s">
        <v>5340</v>
      </c>
      <c r="J260" s="96" t="s">
        <v>5340</v>
      </c>
      <c r="K260" s="96" t="s">
        <v>5358</v>
      </c>
      <c r="L260" s="96" t="s">
        <v>5358</v>
      </c>
      <c r="M260" s="96" t="s">
        <v>5342</v>
      </c>
      <c r="N260" s="92">
        <v>0</v>
      </c>
      <c r="O260" s="93">
        <v>0</v>
      </c>
      <c r="P260" s="93">
        <v>0</v>
      </c>
      <c r="Q260" s="93">
        <v>0</v>
      </c>
      <c r="R260" s="93">
        <v>0</v>
      </c>
      <c r="S260" s="93">
        <v>0</v>
      </c>
      <c r="T260" s="93">
        <v>0</v>
      </c>
      <c r="U260" s="93">
        <v>0</v>
      </c>
      <c r="V260" s="93">
        <v>0</v>
      </c>
      <c r="W260" s="93">
        <v>0</v>
      </c>
      <c r="X260" s="93">
        <v>0</v>
      </c>
      <c r="Y260" s="93">
        <v>0</v>
      </c>
      <c r="Z260" s="93">
        <v>0</v>
      </c>
      <c r="AA260" s="93">
        <v>0</v>
      </c>
      <c r="AB260" s="93">
        <v>0</v>
      </c>
      <c r="AC260" s="93">
        <v>0</v>
      </c>
      <c r="AD260" s="93">
        <v>0</v>
      </c>
      <c r="AE260" s="93">
        <v>0</v>
      </c>
      <c r="AF260" s="93">
        <v>0</v>
      </c>
      <c r="AG260" s="93">
        <v>0</v>
      </c>
      <c r="AH260" s="93">
        <v>0</v>
      </c>
      <c r="AI260" s="93">
        <v>0</v>
      </c>
      <c r="AJ260" s="93">
        <v>0</v>
      </c>
      <c r="AK260" s="93">
        <v>0</v>
      </c>
      <c r="AL260" s="93">
        <v>0</v>
      </c>
      <c r="AM260" s="93">
        <v>0</v>
      </c>
      <c r="AN260" s="93">
        <v>0</v>
      </c>
      <c r="AO260" s="93">
        <v>0</v>
      </c>
      <c r="AP260" s="93">
        <v>0</v>
      </c>
      <c r="AQ260" s="93">
        <v>0</v>
      </c>
      <c r="AR260" s="93">
        <v>0</v>
      </c>
      <c r="AS260" s="93">
        <v>0</v>
      </c>
      <c r="AT260" s="93">
        <v>0</v>
      </c>
      <c r="AU260" s="93">
        <v>0</v>
      </c>
      <c r="AV260" s="93">
        <v>0</v>
      </c>
      <c r="AW260" s="93">
        <v>0</v>
      </c>
      <c r="AX260" s="93">
        <v>0</v>
      </c>
      <c r="AY260" s="93">
        <v>0</v>
      </c>
      <c r="AZ260" s="93">
        <v>0</v>
      </c>
      <c r="BA260" s="93">
        <v>0</v>
      </c>
      <c r="BB260" s="93">
        <v>0</v>
      </c>
      <c r="BC260" s="93">
        <v>0</v>
      </c>
      <c r="BD260" s="93">
        <v>0</v>
      </c>
      <c r="BE260" s="93">
        <v>0</v>
      </c>
      <c r="BF260" s="93">
        <v>0</v>
      </c>
      <c r="BG260" s="93">
        <v>0</v>
      </c>
      <c r="BH260" s="93">
        <v>0</v>
      </c>
      <c r="BI260" s="93">
        <v>0</v>
      </c>
      <c r="BJ260" s="93">
        <v>0</v>
      </c>
      <c r="BK260" s="93">
        <v>0</v>
      </c>
      <c r="BL260" s="93">
        <v>0</v>
      </c>
      <c r="BM260" s="93">
        <v>0</v>
      </c>
      <c r="BN260" s="93">
        <v>0</v>
      </c>
      <c r="BO260" s="93">
        <v>0</v>
      </c>
      <c r="BP260" s="93">
        <v>0</v>
      </c>
      <c r="BQ260" s="93">
        <v>0</v>
      </c>
      <c r="BR260" s="93">
        <v>0</v>
      </c>
      <c r="BS260" s="93">
        <v>0</v>
      </c>
      <c r="BT260" s="93">
        <v>0</v>
      </c>
      <c r="BU260" s="93">
        <v>0</v>
      </c>
      <c r="BV260" s="93">
        <v>0</v>
      </c>
      <c r="BW260" s="93">
        <v>0</v>
      </c>
      <c r="BX260" s="93">
        <v>0</v>
      </c>
      <c r="BY260" s="93">
        <v>0</v>
      </c>
      <c r="BZ260" s="93">
        <v>0</v>
      </c>
      <c r="CA260" s="93">
        <v>0</v>
      </c>
      <c r="CB260" s="93">
        <v>0</v>
      </c>
      <c r="CC260" s="93">
        <v>0</v>
      </c>
      <c r="CD260" s="93">
        <v>0</v>
      </c>
      <c r="CE260" s="93">
        <v>0</v>
      </c>
      <c r="CF260" s="93">
        <v>0</v>
      </c>
      <c r="CG260" s="93">
        <v>0</v>
      </c>
      <c r="CH260" s="93">
        <v>0</v>
      </c>
      <c r="CJ260" s="94">
        <v>0</v>
      </c>
    </row>
    <row r="261" spans="1:88" x14ac:dyDescent="0.25">
      <c r="A261">
        <v>253</v>
      </c>
      <c r="B261" s="96"/>
      <c r="C261" s="97" t="s">
        <v>5355</v>
      </c>
      <c r="D261" s="97" t="s">
        <v>2973</v>
      </c>
      <c r="E261" s="97" t="s">
        <v>2973</v>
      </c>
      <c r="F261" s="97" t="s">
        <v>5764</v>
      </c>
      <c r="G261" s="96" t="s">
        <v>5560</v>
      </c>
      <c r="H261" s="96" t="s">
        <v>5765</v>
      </c>
      <c r="I261" s="96" t="s">
        <v>5340</v>
      </c>
      <c r="J261" s="96" t="s">
        <v>5340</v>
      </c>
      <c r="K261" s="96" t="s">
        <v>5358</v>
      </c>
      <c r="L261" s="96" t="s">
        <v>5358</v>
      </c>
      <c r="M261" s="96" t="s">
        <v>5342</v>
      </c>
      <c r="N261" s="92">
        <v>0</v>
      </c>
      <c r="O261" s="93">
        <v>0</v>
      </c>
      <c r="P261" s="93">
        <v>0</v>
      </c>
      <c r="Q261" s="93">
        <v>0</v>
      </c>
      <c r="R261" s="93">
        <v>0</v>
      </c>
      <c r="S261" s="93">
        <v>0</v>
      </c>
      <c r="T261" s="93">
        <v>0</v>
      </c>
      <c r="U261" s="93">
        <v>0</v>
      </c>
      <c r="V261" s="93">
        <v>0</v>
      </c>
      <c r="W261" s="93">
        <v>0</v>
      </c>
      <c r="X261" s="93">
        <v>0</v>
      </c>
      <c r="Y261" s="93">
        <v>0</v>
      </c>
      <c r="Z261" s="93">
        <v>0</v>
      </c>
      <c r="AA261" s="93">
        <v>0</v>
      </c>
      <c r="AB261" s="93">
        <v>0</v>
      </c>
      <c r="AC261" s="93">
        <v>0</v>
      </c>
      <c r="AD261" s="93">
        <v>0</v>
      </c>
      <c r="AE261" s="93">
        <v>0</v>
      </c>
      <c r="AF261" s="93">
        <v>0</v>
      </c>
      <c r="AG261" s="93">
        <v>0</v>
      </c>
      <c r="AH261" s="93">
        <v>0</v>
      </c>
      <c r="AI261" s="93">
        <v>0</v>
      </c>
      <c r="AJ261" s="93">
        <v>0</v>
      </c>
      <c r="AK261" s="93">
        <v>0</v>
      </c>
      <c r="AL261" s="93">
        <v>0</v>
      </c>
      <c r="AM261" s="93">
        <v>0</v>
      </c>
      <c r="AN261" s="93">
        <v>0</v>
      </c>
      <c r="AO261" s="93">
        <v>0</v>
      </c>
      <c r="AP261" s="93">
        <v>0</v>
      </c>
      <c r="AQ261" s="93">
        <v>0</v>
      </c>
      <c r="AR261" s="93">
        <v>0</v>
      </c>
      <c r="AS261" s="93">
        <v>0</v>
      </c>
      <c r="AT261" s="93">
        <v>0</v>
      </c>
      <c r="AU261" s="93">
        <v>0</v>
      </c>
      <c r="AV261" s="93">
        <v>0</v>
      </c>
      <c r="AW261" s="93">
        <v>0</v>
      </c>
      <c r="AX261" s="93">
        <v>0</v>
      </c>
      <c r="AY261" s="93">
        <v>0</v>
      </c>
      <c r="AZ261" s="93">
        <v>0</v>
      </c>
      <c r="BA261" s="93">
        <v>0</v>
      </c>
      <c r="BB261" s="93">
        <v>0</v>
      </c>
      <c r="BC261" s="93">
        <v>0</v>
      </c>
      <c r="BD261" s="93">
        <v>0</v>
      </c>
      <c r="BE261" s="93">
        <v>0</v>
      </c>
      <c r="BF261" s="93">
        <v>0</v>
      </c>
      <c r="BG261" s="93">
        <v>0</v>
      </c>
      <c r="BH261" s="93">
        <v>0</v>
      </c>
      <c r="BI261" s="93">
        <v>0</v>
      </c>
      <c r="BJ261" s="93">
        <v>0</v>
      </c>
      <c r="BK261" s="93">
        <v>0</v>
      </c>
      <c r="BL261" s="93">
        <v>0</v>
      </c>
      <c r="BM261" s="93">
        <v>0</v>
      </c>
      <c r="BN261" s="93">
        <v>0</v>
      </c>
      <c r="BO261" s="93">
        <v>0</v>
      </c>
      <c r="BP261" s="93">
        <v>0</v>
      </c>
      <c r="BQ261" s="93">
        <v>0</v>
      </c>
      <c r="BR261" s="93">
        <v>0</v>
      </c>
      <c r="BS261" s="93">
        <v>0</v>
      </c>
      <c r="BT261" s="93">
        <v>0</v>
      </c>
      <c r="BU261" s="93">
        <v>0</v>
      </c>
      <c r="BV261" s="93">
        <v>0</v>
      </c>
      <c r="BW261" s="93">
        <v>0</v>
      </c>
      <c r="BX261" s="93">
        <v>0</v>
      </c>
      <c r="BY261" s="93">
        <v>0</v>
      </c>
      <c r="BZ261" s="93">
        <v>0</v>
      </c>
      <c r="CA261" s="93">
        <v>0</v>
      </c>
      <c r="CB261" s="93">
        <v>0</v>
      </c>
      <c r="CC261" s="93">
        <v>0</v>
      </c>
      <c r="CD261" s="93">
        <v>0</v>
      </c>
      <c r="CE261" s="93">
        <v>0</v>
      </c>
      <c r="CF261" s="93">
        <v>0</v>
      </c>
      <c r="CG261" s="93">
        <v>0</v>
      </c>
      <c r="CH261" s="93">
        <v>0</v>
      </c>
      <c r="CJ261" s="94">
        <v>0</v>
      </c>
    </row>
    <row r="262" spans="1:88" x14ac:dyDescent="0.25">
      <c r="A262">
        <v>254</v>
      </c>
      <c r="B262" s="96"/>
      <c r="C262" s="97" t="s">
        <v>5355</v>
      </c>
      <c r="D262" s="97" t="s">
        <v>2973</v>
      </c>
      <c r="E262" s="97" t="s">
        <v>2973</v>
      </c>
      <c r="F262" s="97" t="s">
        <v>5766</v>
      </c>
      <c r="G262" s="96" t="s">
        <v>5560</v>
      </c>
      <c r="H262" s="96" t="s">
        <v>5765</v>
      </c>
      <c r="I262" s="96" t="s">
        <v>5340</v>
      </c>
      <c r="J262" s="96" t="s">
        <v>5340</v>
      </c>
      <c r="K262" s="96" t="s">
        <v>5358</v>
      </c>
      <c r="L262" s="96" t="s">
        <v>5358</v>
      </c>
      <c r="M262" s="96" t="s">
        <v>5342</v>
      </c>
      <c r="N262" s="92">
        <v>0</v>
      </c>
      <c r="O262" s="93">
        <v>0</v>
      </c>
      <c r="P262" s="93">
        <v>0</v>
      </c>
      <c r="Q262" s="93">
        <v>0</v>
      </c>
      <c r="R262" s="93">
        <v>0</v>
      </c>
      <c r="S262" s="93">
        <v>0</v>
      </c>
      <c r="T262" s="93">
        <v>0</v>
      </c>
      <c r="U262" s="93">
        <v>0</v>
      </c>
      <c r="V262" s="93">
        <v>0</v>
      </c>
      <c r="W262" s="93">
        <v>0</v>
      </c>
      <c r="X262" s="93">
        <v>0</v>
      </c>
      <c r="Y262" s="93">
        <v>0</v>
      </c>
      <c r="Z262" s="93">
        <v>0</v>
      </c>
      <c r="AA262" s="93">
        <v>0</v>
      </c>
      <c r="AB262" s="93">
        <v>0</v>
      </c>
      <c r="AC262" s="93">
        <v>0</v>
      </c>
      <c r="AD262" s="93">
        <v>0</v>
      </c>
      <c r="AE262" s="93">
        <v>0</v>
      </c>
      <c r="AF262" s="93">
        <v>0</v>
      </c>
      <c r="AG262" s="93">
        <v>0</v>
      </c>
      <c r="AH262" s="93">
        <v>0</v>
      </c>
      <c r="AI262" s="93">
        <v>0</v>
      </c>
      <c r="AJ262" s="93">
        <v>0</v>
      </c>
      <c r="AK262" s="93">
        <v>0</v>
      </c>
      <c r="AL262" s="93">
        <v>0</v>
      </c>
      <c r="AM262" s="93">
        <v>0</v>
      </c>
      <c r="AN262" s="93">
        <v>0</v>
      </c>
      <c r="AO262" s="93">
        <v>0</v>
      </c>
      <c r="AP262" s="93">
        <v>0</v>
      </c>
      <c r="AQ262" s="93">
        <v>0</v>
      </c>
      <c r="AR262" s="93">
        <v>0</v>
      </c>
      <c r="AS262" s="93">
        <v>0</v>
      </c>
      <c r="AT262" s="93">
        <v>0</v>
      </c>
      <c r="AU262" s="93">
        <v>0</v>
      </c>
      <c r="AV262" s="93">
        <v>0</v>
      </c>
      <c r="AW262" s="93">
        <v>0</v>
      </c>
      <c r="AX262" s="93">
        <v>0</v>
      </c>
      <c r="AY262" s="93">
        <v>0</v>
      </c>
      <c r="AZ262" s="93">
        <v>0</v>
      </c>
      <c r="BA262" s="93">
        <v>0</v>
      </c>
      <c r="BB262" s="93">
        <v>0</v>
      </c>
      <c r="BC262" s="93">
        <v>0</v>
      </c>
      <c r="BD262" s="93">
        <v>0</v>
      </c>
      <c r="BE262" s="93">
        <v>0</v>
      </c>
      <c r="BF262" s="93">
        <v>0</v>
      </c>
      <c r="BG262" s="93">
        <v>0</v>
      </c>
      <c r="BH262" s="93">
        <v>0</v>
      </c>
      <c r="BI262" s="93">
        <v>0</v>
      </c>
      <c r="BJ262" s="93">
        <v>0</v>
      </c>
      <c r="BK262" s="93">
        <v>0</v>
      </c>
      <c r="BL262" s="93">
        <v>0</v>
      </c>
      <c r="BM262" s="93">
        <v>0</v>
      </c>
      <c r="BN262" s="93">
        <v>0</v>
      </c>
      <c r="BO262" s="93">
        <v>0</v>
      </c>
      <c r="BP262" s="93">
        <v>0</v>
      </c>
      <c r="BQ262" s="93">
        <v>0</v>
      </c>
      <c r="BR262" s="93">
        <v>0</v>
      </c>
      <c r="BS262" s="93">
        <v>0</v>
      </c>
      <c r="BT262" s="93">
        <v>0</v>
      </c>
      <c r="BU262" s="93">
        <v>0</v>
      </c>
      <c r="BV262" s="93">
        <v>0</v>
      </c>
      <c r="BW262" s="93">
        <v>0</v>
      </c>
      <c r="BX262" s="93">
        <v>0</v>
      </c>
      <c r="BY262" s="93">
        <v>0</v>
      </c>
      <c r="BZ262" s="93">
        <v>0</v>
      </c>
      <c r="CA262" s="93">
        <v>0</v>
      </c>
      <c r="CB262" s="93">
        <v>0</v>
      </c>
      <c r="CC262" s="93">
        <v>0</v>
      </c>
      <c r="CD262" s="93">
        <v>0</v>
      </c>
      <c r="CE262" s="93">
        <v>0</v>
      </c>
      <c r="CF262" s="93">
        <v>0</v>
      </c>
      <c r="CG262" s="93">
        <v>0</v>
      </c>
      <c r="CH262" s="93">
        <v>0</v>
      </c>
      <c r="CJ262" s="94">
        <v>0</v>
      </c>
    </row>
    <row r="263" spans="1:88" x14ac:dyDescent="0.25">
      <c r="A263">
        <v>255</v>
      </c>
      <c r="B263" s="96"/>
      <c r="C263" s="97" t="s">
        <v>5355</v>
      </c>
      <c r="D263" s="97" t="s">
        <v>5715</v>
      </c>
      <c r="E263" s="97" t="s">
        <v>5715</v>
      </c>
      <c r="F263" s="97" t="s">
        <v>5767</v>
      </c>
      <c r="G263" s="96" t="s">
        <v>5560</v>
      </c>
      <c r="H263" s="96" t="s">
        <v>5768</v>
      </c>
      <c r="I263" s="96" t="s">
        <v>5340</v>
      </c>
      <c r="J263" s="96" t="s">
        <v>5340</v>
      </c>
      <c r="K263" s="96" t="s">
        <v>5358</v>
      </c>
      <c r="L263" s="96" t="s">
        <v>5358</v>
      </c>
      <c r="M263" s="96" t="s">
        <v>5342</v>
      </c>
      <c r="N263" s="92">
        <v>8105714.8670304976</v>
      </c>
      <c r="O263" s="93">
        <v>46210.114638887855</v>
      </c>
      <c r="P263" s="93">
        <v>45447.863318748663</v>
      </c>
      <c r="Q263" s="93">
        <v>45538.723766050221</v>
      </c>
      <c r="R263" s="93">
        <v>45583.592347434264</v>
      </c>
      <c r="S263" s="93">
        <v>45295.141371670936</v>
      </c>
      <c r="T263" s="93">
        <v>45031.00895700269</v>
      </c>
      <c r="U263" s="93">
        <v>0</v>
      </c>
      <c r="V263" s="93">
        <v>0</v>
      </c>
      <c r="W263" s="93">
        <v>0</v>
      </c>
      <c r="X263" s="93">
        <v>0</v>
      </c>
      <c r="Y263" s="93">
        <v>0</v>
      </c>
      <c r="Z263" s="93">
        <v>0</v>
      </c>
      <c r="AA263" s="93">
        <v>375282.8824546595</v>
      </c>
      <c r="AB263" s="93">
        <v>368555.84517468821</v>
      </c>
      <c r="AC263" s="93">
        <v>369786.9901130356</v>
      </c>
      <c r="AD263" s="93">
        <v>370169.15543288144</v>
      </c>
      <c r="AE263" s="93">
        <v>368432.54256739427</v>
      </c>
      <c r="AF263" s="93">
        <v>367358.46874025976</v>
      </c>
      <c r="AG263" s="93">
        <v>461381.30865502846</v>
      </c>
      <c r="AH263" s="93">
        <v>461122.39918710163</v>
      </c>
      <c r="AI263" s="93">
        <v>459186.8050722389</v>
      </c>
      <c r="AJ263" s="93">
        <v>455593.40787799214</v>
      </c>
      <c r="AK263" s="93">
        <v>461151.24921916804</v>
      </c>
      <c r="AL263" s="93">
        <v>461692.58458888624</v>
      </c>
      <c r="AM263" s="93">
        <v>479767.38029635185</v>
      </c>
      <c r="AN263" s="93">
        <v>475285.93041845912</v>
      </c>
      <c r="AO263" s="93">
        <v>475681.96782090596</v>
      </c>
      <c r="AP263" s="93">
        <v>475750.63274661422</v>
      </c>
      <c r="AQ263" s="93">
        <v>473910.76206379535</v>
      </c>
      <c r="AR263" s="93">
        <v>472498.11020124174</v>
      </c>
      <c r="AS263" s="93">
        <v>0</v>
      </c>
      <c r="AT263" s="93">
        <v>0</v>
      </c>
      <c r="AU263" s="93">
        <v>0</v>
      </c>
      <c r="AV263" s="93">
        <v>0</v>
      </c>
      <c r="AW263" s="93">
        <v>0</v>
      </c>
      <c r="AX263" s="93">
        <v>0</v>
      </c>
      <c r="AY263" s="93">
        <v>0</v>
      </c>
      <c r="AZ263" s="93">
        <v>0</v>
      </c>
      <c r="BA263" s="93">
        <v>0</v>
      </c>
      <c r="BB263" s="93">
        <v>0</v>
      </c>
      <c r="BC263" s="93">
        <v>0</v>
      </c>
      <c r="BD263" s="93">
        <v>0</v>
      </c>
      <c r="BE263" s="93">
        <v>0</v>
      </c>
      <c r="BF263" s="93">
        <v>0</v>
      </c>
      <c r="BG263" s="93">
        <v>0</v>
      </c>
      <c r="BH263" s="93">
        <v>0</v>
      </c>
      <c r="BI263" s="93">
        <v>0</v>
      </c>
      <c r="BJ263" s="93">
        <v>0</v>
      </c>
      <c r="BK263" s="93">
        <v>0</v>
      </c>
      <c r="BL263" s="93">
        <v>0</v>
      </c>
      <c r="BM263" s="93">
        <v>0</v>
      </c>
      <c r="BN263" s="93">
        <v>0</v>
      </c>
      <c r="BO263" s="93">
        <v>0</v>
      </c>
      <c r="BP263" s="93">
        <v>0</v>
      </c>
      <c r="BQ263" s="93">
        <v>0</v>
      </c>
      <c r="BR263" s="93">
        <v>0</v>
      </c>
      <c r="BS263" s="93">
        <v>0</v>
      </c>
      <c r="BT263" s="93">
        <v>0</v>
      </c>
      <c r="BU263" s="93">
        <v>0</v>
      </c>
      <c r="BV263" s="93">
        <v>0</v>
      </c>
      <c r="BW263" s="93">
        <v>0</v>
      </c>
      <c r="BX263" s="93">
        <v>0</v>
      </c>
      <c r="BY263" s="93">
        <v>0</v>
      </c>
      <c r="BZ263" s="93">
        <v>0</v>
      </c>
      <c r="CA263" s="93">
        <v>0</v>
      </c>
      <c r="CB263" s="93">
        <v>0</v>
      </c>
      <c r="CC263" s="93">
        <v>0</v>
      </c>
      <c r="CD263" s="93">
        <v>0</v>
      </c>
      <c r="CE263" s="93">
        <v>0</v>
      </c>
      <c r="CF263" s="93">
        <v>0</v>
      </c>
      <c r="CG263" s="93">
        <v>0</v>
      </c>
      <c r="CH263" s="93">
        <v>0</v>
      </c>
      <c r="CJ263" s="94">
        <v>7832608.4226307031</v>
      </c>
    </row>
    <row r="264" spans="1:88" x14ac:dyDescent="0.25">
      <c r="A264">
        <v>256</v>
      </c>
      <c r="B264" s="96"/>
      <c r="C264" s="97" t="s">
        <v>5355</v>
      </c>
      <c r="D264" s="97" t="s">
        <v>5715</v>
      </c>
      <c r="E264" s="97" t="s">
        <v>5715</v>
      </c>
      <c r="F264" s="97" t="s">
        <v>5769</v>
      </c>
      <c r="G264" s="96" t="s">
        <v>5560</v>
      </c>
      <c r="H264" s="96" t="s">
        <v>5770</v>
      </c>
      <c r="I264" s="96" t="s">
        <v>5340</v>
      </c>
      <c r="J264" s="96" t="s">
        <v>5340</v>
      </c>
      <c r="K264" s="96" t="s">
        <v>5358</v>
      </c>
      <c r="L264" s="96" t="s">
        <v>5358</v>
      </c>
      <c r="M264" s="96" t="s">
        <v>5342</v>
      </c>
      <c r="N264" s="92">
        <v>0</v>
      </c>
      <c r="O264" s="93">
        <v>0</v>
      </c>
      <c r="P264" s="93">
        <v>0</v>
      </c>
      <c r="Q264" s="93">
        <v>0</v>
      </c>
      <c r="R264" s="93">
        <v>0</v>
      </c>
      <c r="S264" s="93">
        <v>0</v>
      </c>
      <c r="T264" s="93">
        <v>0</v>
      </c>
      <c r="U264" s="93">
        <v>0</v>
      </c>
      <c r="V264" s="93">
        <v>0</v>
      </c>
      <c r="W264" s="93">
        <v>0</v>
      </c>
      <c r="X264" s="93">
        <v>0</v>
      </c>
      <c r="Y264" s="93">
        <v>0</v>
      </c>
      <c r="Z264" s="93">
        <v>0</v>
      </c>
      <c r="AA264" s="93">
        <v>0</v>
      </c>
      <c r="AB264" s="93">
        <v>0</v>
      </c>
      <c r="AC264" s="93">
        <v>0</v>
      </c>
      <c r="AD264" s="93">
        <v>0</v>
      </c>
      <c r="AE264" s="93">
        <v>0</v>
      </c>
      <c r="AF264" s="93">
        <v>0</v>
      </c>
      <c r="AG264" s="93">
        <v>0</v>
      </c>
      <c r="AH264" s="93">
        <v>0</v>
      </c>
      <c r="AI264" s="93">
        <v>0</v>
      </c>
      <c r="AJ264" s="93">
        <v>0</v>
      </c>
      <c r="AK264" s="93">
        <v>0</v>
      </c>
      <c r="AL264" s="93">
        <v>0</v>
      </c>
      <c r="AM264" s="93">
        <v>0</v>
      </c>
      <c r="AN264" s="93">
        <v>0</v>
      </c>
      <c r="AO264" s="93">
        <v>0</v>
      </c>
      <c r="AP264" s="93">
        <v>0</v>
      </c>
      <c r="AQ264" s="93">
        <v>0</v>
      </c>
      <c r="AR264" s="93">
        <v>0</v>
      </c>
      <c r="AS264" s="93">
        <v>0</v>
      </c>
      <c r="AT264" s="93">
        <v>0</v>
      </c>
      <c r="AU264" s="93">
        <v>0</v>
      </c>
      <c r="AV264" s="93">
        <v>0</v>
      </c>
      <c r="AW264" s="93">
        <v>0</v>
      </c>
      <c r="AX264" s="93">
        <v>0</v>
      </c>
      <c r="AY264" s="93">
        <v>0</v>
      </c>
      <c r="AZ264" s="93">
        <v>0</v>
      </c>
      <c r="BA264" s="93">
        <v>0</v>
      </c>
      <c r="BB264" s="93">
        <v>0</v>
      </c>
      <c r="BC264" s="93">
        <v>0</v>
      </c>
      <c r="BD264" s="93">
        <v>0</v>
      </c>
      <c r="BE264" s="93">
        <v>0</v>
      </c>
      <c r="BF264" s="93">
        <v>0</v>
      </c>
      <c r="BG264" s="93">
        <v>0</v>
      </c>
      <c r="BH264" s="93">
        <v>0</v>
      </c>
      <c r="BI264" s="93">
        <v>0</v>
      </c>
      <c r="BJ264" s="93">
        <v>0</v>
      </c>
      <c r="BK264" s="93">
        <v>0</v>
      </c>
      <c r="BL264" s="93">
        <v>0</v>
      </c>
      <c r="BM264" s="93">
        <v>0</v>
      </c>
      <c r="BN264" s="93">
        <v>0</v>
      </c>
      <c r="BO264" s="93">
        <v>0</v>
      </c>
      <c r="BP264" s="93">
        <v>0</v>
      </c>
      <c r="BQ264" s="93">
        <v>0</v>
      </c>
      <c r="BR264" s="93">
        <v>0</v>
      </c>
      <c r="BS264" s="93">
        <v>0</v>
      </c>
      <c r="BT264" s="93">
        <v>0</v>
      </c>
      <c r="BU264" s="93">
        <v>0</v>
      </c>
      <c r="BV264" s="93">
        <v>0</v>
      </c>
      <c r="BW264" s="93">
        <v>0</v>
      </c>
      <c r="BX264" s="93">
        <v>0</v>
      </c>
      <c r="BY264" s="93">
        <v>0</v>
      </c>
      <c r="BZ264" s="93">
        <v>0</v>
      </c>
      <c r="CA264" s="93">
        <v>0</v>
      </c>
      <c r="CB264" s="93">
        <v>0</v>
      </c>
      <c r="CC264" s="93">
        <v>0</v>
      </c>
      <c r="CD264" s="93">
        <v>0</v>
      </c>
      <c r="CE264" s="93">
        <v>0</v>
      </c>
      <c r="CF264" s="93">
        <v>0</v>
      </c>
      <c r="CG264" s="93">
        <v>0</v>
      </c>
      <c r="CH264" s="93">
        <v>0</v>
      </c>
      <c r="CJ264" s="94">
        <v>0</v>
      </c>
    </row>
    <row r="265" spans="1:88" x14ac:dyDescent="0.25">
      <c r="A265">
        <v>257</v>
      </c>
      <c r="B265" s="96"/>
      <c r="C265" s="97" t="s">
        <v>5355</v>
      </c>
      <c r="D265" s="97" t="s">
        <v>2973</v>
      </c>
      <c r="E265" s="97" t="s">
        <v>2973</v>
      </c>
      <c r="F265" s="97" t="s">
        <v>5771</v>
      </c>
      <c r="G265" s="96" t="s">
        <v>5560</v>
      </c>
      <c r="H265" s="96" t="s">
        <v>5772</v>
      </c>
      <c r="I265" s="96" t="s">
        <v>5340</v>
      </c>
      <c r="J265" s="96" t="s">
        <v>5340</v>
      </c>
      <c r="K265" s="96" t="s">
        <v>5358</v>
      </c>
      <c r="L265" s="96" t="s">
        <v>5358</v>
      </c>
      <c r="M265" s="96" t="s">
        <v>5342</v>
      </c>
      <c r="N265" s="92">
        <v>469237.96866178513</v>
      </c>
      <c r="O265" s="93">
        <v>0</v>
      </c>
      <c r="P265" s="93">
        <v>0</v>
      </c>
      <c r="Q265" s="93">
        <v>0</v>
      </c>
      <c r="R265" s="93">
        <v>0</v>
      </c>
      <c r="S265" s="93">
        <v>0</v>
      </c>
      <c r="T265" s="93">
        <v>0</v>
      </c>
      <c r="U265" s="93">
        <v>0</v>
      </c>
      <c r="V265" s="93">
        <v>0</v>
      </c>
      <c r="W265" s="93">
        <v>0</v>
      </c>
      <c r="X265" s="93">
        <v>0</v>
      </c>
      <c r="Y265" s="93">
        <v>0</v>
      </c>
      <c r="Z265" s="93">
        <v>0</v>
      </c>
      <c r="AA265" s="93">
        <v>0</v>
      </c>
      <c r="AB265" s="93">
        <v>0</v>
      </c>
      <c r="AC265" s="93">
        <v>0</v>
      </c>
      <c r="AD265" s="93">
        <v>0</v>
      </c>
      <c r="AE265" s="93">
        <v>0</v>
      </c>
      <c r="AF265" s="93">
        <v>0</v>
      </c>
      <c r="AG265" s="93">
        <v>0</v>
      </c>
      <c r="AH265" s="93">
        <v>0</v>
      </c>
      <c r="AI265" s="93">
        <v>0</v>
      </c>
      <c r="AJ265" s="93">
        <v>0</v>
      </c>
      <c r="AK265" s="93">
        <v>0</v>
      </c>
      <c r="AL265" s="93">
        <v>0</v>
      </c>
      <c r="AM265" s="93">
        <v>0</v>
      </c>
      <c r="AN265" s="93">
        <v>0</v>
      </c>
      <c r="AO265" s="93">
        <v>0</v>
      </c>
      <c r="AP265" s="93">
        <v>0</v>
      </c>
      <c r="AQ265" s="93">
        <v>0</v>
      </c>
      <c r="AR265" s="93">
        <v>0</v>
      </c>
      <c r="AS265" s="93">
        <v>58421.30378126217</v>
      </c>
      <c r="AT265" s="93">
        <v>58347.652148300018</v>
      </c>
      <c r="AU265" s="93">
        <v>58189.190064582348</v>
      </c>
      <c r="AV265" s="93">
        <v>57647.302945913223</v>
      </c>
      <c r="AW265" s="93">
        <v>58379.135483757746</v>
      </c>
      <c r="AX265" s="93">
        <v>58457.049456737928</v>
      </c>
      <c r="AY265" s="93">
        <v>60191.355447462432</v>
      </c>
      <c r="AZ265" s="93">
        <v>59604.979333769268</v>
      </c>
      <c r="BA265" s="93">
        <v>0</v>
      </c>
      <c r="BB265" s="93">
        <v>0</v>
      </c>
      <c r="BC265" s="93">
        <v>0</v>
      </c>
      <c r="BD265" s="93">
        <v>0</v>
      </c>
      <c r="BE265" s="93">
        <v>0</v>
      </c>
      <c r="BF265" s="93">
        <v>0</v>
      </c>
      <c r="BG265" s="93">
        <v>0</v>
      </c>
      <c r="BH265" s="93">
        <v>0</v>
      </c>
      <c r="BI265" s="93">
        <v>0</v>
      </c>
      <c r="BJ265" s="93">
        <v>0</v>
      </c>
      <c r="BK265" s="93">
        <v>0</v>
      </c>
      <c r="BL265" s="93">
        <v>0</v>
      </c>
      <c r="BM265" s="93">
        <v>0</v>
      </c>
      <c r="BN265" s="93">
        <v>0</v>
      </c>
      <c r="BO265" s="93">
        <v>0</v>
      </c>
      <c r="BP265" s="93">
        <v>0</v>
      </c>
      <c r="BQ265" s="93">
        <v>0</v>
      </c>
      <c r="BR265" s="93">
        <v>0</v>
      </c>
      <c r="BS265" s="93">
        <v>0</v>
      </c>
      <c r="BT265" s="93">
        <v>0</v>
      </c>
      <c r="BU265" s="93">
        <v>0</v>
      </c>
      <c r="BV265" s="93">
        <v>0</v>
      </c>
      <c r="BW265" s="93">
        <v>0</v>
      </c>
      <c r="BX265" s="93">
        <v>0</v>
      </c>
      <c r="BY265" s="93">
        <v>0</v>
      </c>
      <c r="BZ265" s="93">
        <v>0</v>
      </c>
      <c r="CA265" s="93">
        <v>0</v>
      </c>
      <c r="CB265" s="93">
        <v>0</v>
      </c>
      <c r="CC265" s="93">
        <v>0</v>
      </c>
      <c r="CD265" s="93">
        <v>0</v>
      </c>
      <c r="CE265" s="93">
        <v>0</v>
      </c>
      <c r="CF265" s="93">
        <v>0</v>
      </c>
      <c r="CG265" s="93">
        <v>0</v>
      </c>
      <c r="CH265" s="93">
        <v>0</v>
      </c>
      <c r="CJ265" s="94">
        <v>469237.96866178513</v>
      </c>
    </row>
    <row r="266" spans="1:88" x14ac:dyDescent="0.25">
      <c r="A266">
        <v>258</v>
      </c>
      <c r="B266" s="96"/>
      <c r="C266" s="97" t="s">
        <v>5355</v>
      </c>
      <c r="D266" s="97" t="s">
        <v>2973</v>
      </c>
      <c r="E266" s="97" t="s">
        <v>2973</v>
      </c>
      <c r="F266" s="97" t="s">
        <v>5773</v>
      </c>
      <c r="G266" s="96" t="s">
        <v>5560</v>
      </c>
      <c r="H266" s="96" t="s">
        <v>5774</v>
      </c>
      <c r="I266" s="96" t="s">
        <v>5340</v>
      </c>
      <c r="J266" s="96" t="s">
        <v>5340</v>
      </c>
      <c r="K266" s="96" t="s">
        <v>5358</v>
      </c>
      <c r="L266" s="96" t="s">
        <v>5358</v>
      </c>
      <c r="M266" s="96" t="s">
        <v>5342</v>
      </c>
      <c r="N266" s="92">
        <v>1202101.6474688647</v>
      </c>
      <c r="O266" s="93">
        <v>203397.81823608253</v>
      </c>
      <c r="P266" s="93">
        <v>200042.70309136933</v>
      </c>
      <c r="Q266" s="93">
        <v>200442.63321250145</v>
      </c>
      <c r="R266" s="93">
        <v>200640.12615603107</v>
      </c>
      <c r="S266" s="93">
        <v>199370.48422597212</v>
      </c>
      <c r="T266" s="93">
        <v>198207.88254690816</v>
      </c>
      <c r="U266" s="93">
        <v>0</v>
      </c>
      <c r="V266" s="93">
        <v>0</v>
      </c>
      <c r="W266" s="93">
        <v>0</v>
      </c>
      <c r="X266" s="93">
        <v>0</v>
      </c>
      <c r="Y266" s="93">
        <v>0</v>
      </c>
      <c r="Z266" s="93">
        <v>0</v>
      </c>
      <c r="AA266" s="93">
        <v>0</v>
      </c>
      <c r="AB266" s="93">
        <v>0</v>
      </c>
      <c r="AC266" s="93">
        <v>0</v>
      </c>
      <c r="AD266" s="93">
        <v>0</v>
      </c>
      <c r="AE266" s="93">
        <v>0</v>
      </c>
      <c r="AF266" s="93">
        <v>0</v>
      </c>
      <c r="AG266" s="93">
        <v>0</v>
      </c>
      <c r="AH266" s="93">
        <v>0</v>
      </c>
      <c r="AI266" s="93">
        <v>0</v>
      </c>
      <c r="AJ266" s="93">
        <v>0</v>
      </c>
      <c r="AK266" s="93">
        <v>0</v>
      </c>
      <c r="AL266" s="93">
        <v>0</v>
      </c>
      <c r="AM266" s="93">
        <v>0</v>
      </c>
      <c r="AN266" s="93">
        <v>0</v>
      </c>
      <c r="AO266" s="93">
        <v>0</v>
      </c>
      <c r="AP266" s="93">
        <v>0</v>
      </c>
      <c r="AQ266" s="93">
        <v>0</v>
      </c>
      <c r="AR266" s="93">
        <v>0</v>
      </c>
      <c r="AS266" s="93">
        <v>0</v>
      </c>
      <c r="AT266" s="93">
        <v>0</v>
      </c>
      <c r="AU266" s="93">
        <v>0</v>
      </c>
      <c r="AV266" s="93">
        <v>0</v>
      </c>
      <c r="AW266" s="93">
        <v>0</v>
      </c>
      <c r="AX266" s="93">
        <v>0</v>
      </c>
      <c r="AY266" s="93">
        <v>0</v>
      </c>
      <c r="AZ266" s="93">
        <v>0</v>
      </c>
      <c r="BA266" s="93">
        <v>0</v>
      </c>
      <c r="BB266" s="93">
        <v>0</v>
      </c>
      <c r="BC266" s="93">
        <v>0</v>
      </c>
      <c r="BD266" s="93">
        <v>0</v>
      </c>
      <c r="BE266" s="93">
        <v>0</v>
      </c>
      <c r="BF266" s="93">
        <v>0</v>
      </c>
      <c r="BG266" s="93">
        <v>0</v>
      </c>
      <c r="BH266" s="93">
        <v>0</v>
      </c>
      <c r="BI266" s="93">
        <v>0</v>
      </c>
      <c r="BJ266" s="93">
        <v>0</v>
      </c>
      <c r="BK266" s="93">
        <v>0</v>
      </c>
      <c r="BL266" s="93">
        <v>0</v>
      </c>
      <c r="BM266" s="93">
        <v>0</v>
      </c>
      <c r="BN266" s="93">
        <v>0</v>
      </c>
      <c r="BO266" s="93">
        <v>0</v>
      </c>
      <c r="BP266" s="93">
        <v>0</v>
      </c>
      <c r="BQ266" s="93">
        <v>0</v>
      </c>
      <c r="BR266" s="93">
        <v>0</v>
      </c>
      <c r="BS266" s="93">
        <v>0</v>
      </c>
      <c r="BT266" s="93">
        <v>0</v>
      </c>
      <c r="BU266" s="93">
        <v>0</v>
      </c>
      <c r="BV266" s="93">
        <v>0</v>
      </c>
      <c r="BW266" s="93">
        <v>0</v>
      </c>
      <c r="BX266" s="93">
        <v>0</v>
      </c>
      <c r="BY266" s="93">
        <v>0</v>
      </c>
      <c r="BZ266" s="93">
        <v>0</v>
      </c>
      <c r="CA266" s="93">
        <v>0</v>
      </c>
      <c r="CB266" s="93">
        <v>0</v>
      </c>
      <c r="CC266" s="93">
        <v>0</v>
      </c>
      <c r="CD266" s="93">
        <v>0</v>
      </c>
      <c r="CE266" s="93">
        <v>0</v>
      </c>
      <c r="CF266" s="93">
        <v>0</v>
      </c>
      <c r="CG266" s="93">
        <v>0</v>
      </c>
      <c r="CH266" s="93">
        <v>0</v>
      </c>
      <c r="CJ266" s="94">
        <v>0</v>
      </c>
    </row>
    <row r="267" spans="1:88" x14ac:dyDescent="0.25">
      <c r="A267">
        <v>259</v>
      </c>
      <c r="B267" s="96"/>
      <c r="C267" s="97" t="s">
        <v>5355</v>
      </c>
      <c r="D267" s="97" t="s">
        <v>2973</v>
      </c>
      <c r="E267" s="97" t="s">
        <v>2973</v>
      </c>
      <c r="F267" s="97" t="s">
        <v>5775</v>
      </c>
      <c r="G267" s="96" t="s">
        <v>5560</v>
      </c>
      <c r="H267" s="96" t="s">
        <v>5776</v>
      </c>
      <c r="I267" s="96" t="s">
        <v>5340</v>
      </c>
      <c r="J267" s="96" t="s">
        <v>5340</v>
      </c>
      <c r="K267" s="96" t="s">
        <v>5358</v>
      </c>
      <c r="L267" s="96" t="s">
        <v>5358</v>
      </c>
      <c r="M267" s="96" t="s">
        <v>5342</v>
      </c>
      <c r="N267" s="92">
        <v>960930.08214742574</v>
      </c>
      <c r="O267" s="93">
        <v>162591.14409979046</v>
      </c>
      <c r="P267" s="93">
        <v>159909.14871411628</v>
      </c>
      <c r="Q267" s="93">
        <v>160228.84288054693</v>
      </c>
      <c r="R267" s="93">
        <v>160386.71381504621</v>
      </c>
      <c r="S267" s="93">
        <v>159371.79371513808</v>
      </c>
      <c r="T267" s="93">
        <v>158442.43892278784</v>
      </c>
      <c r="U267" s="93">
        <v>0</v>
      </c>
      <c r="V267" s="93">
        <v>0</v>
      </c>
      <c r="W267" s="93">
        <v>0</v>
      </c>
      <c r="X267" s="93">
        <v>0</v>
      </c>
      <c r="Y267" s="93">
        <v>0</v>
      </c>
      <c r="Z267" s="93">
        <v>0</v>
      </c>
      <c r="AA267" s="93">
        <v>0</v>
      </c>
      <c r="AB267" s="93">
        <v>0</v>
      </c>
      <c r="AC267" s="93">
        <v>0</v>
      </c>
      <c r="AD267" s="93">
        <v>0</v>
      </c>
      <c r="AE267" s="93">
        <v>0</v>
      </c>
      <c r="AF267" s="93">
        <v>0</v>
      </c>
      <c r="AG267" s="93">
        <v>0</v>
      </c>
      <c r="AH267" s="93">
        <v>0</v>
      </c>
      <c r="AI267" s="93">
        <v>0</v>
      </c>
      <c r="AJ267" s="93">
        <v>0</v>
      </c>
      <c r="AK267" s="93">
        <v>0</v>
      </c>
      <c r="AL267" s="93">
        <v>0</v>
      </c>
      <c r="AM267" s="93">
        <v>0</v>
      </c>
      <c r="AN267" s="93">
        <v>0</v>
      </c>
      <c r="AO267" s="93">
        <v>0</v>
      </c>
      <c r="AP267" s="93">
        <v>0</v>
      </c>
      <c r="AQ267" s="93">
        <v>0</v>
      </c>
      <c r="AR267" s="93">
        <v>0</v>
      </c>
      <c r="AS267" s="93">
        <v>0</v>
      </c>
      <c r="AT267" s="93">
        <v>0</v>
      </c>
      <c r="AU267" s="93">
        <v>0</v>
      </c>
      <c r="AV267" s="93">
        <v>0</v>
      </c>
      <c r="AW267" s="93">
        <v>0</v>
      </c>
      <c r="AX267" s="93">
        <v>0</v>
      </c>
      <c r="AY267" s="93">
        <v>0</v>
      </c>
      <c r="AZ267" s="93">
        <v>0</v>
      </c>
      <c r="BA267" s="93">
        <v>0</v>
      </c>
      <c r="BB267" s="93">
        <v>0</v>
      </c>
      <c r="BC267" s="93">
        <v>0</v>
      </c>
      <c r="BD267" s="93">
        <v>0</v>
      </c>
      <c r="BE267" s="93">
        <v>0</v>
      </c>
      <c r="BF267" s="93">
        <v>0</v>
      </c>
      <c r="BG267" s="93">
        <v>0</v>
      </c>
      <c r="BH267" s="93">
        <v>0</v>
      </c>
      <c r="BI267" s="93">
        <v>0</v>
      </c>
      <c r="BJ267" s="93">
        <v>0</v>
      </c>
      <c r="BK267" s="93">
        <v>0</v>
      </c>
      <c r="BL267" s="93">
        <v>0</v>
      </c>
      <c r="BM267" s="93">
        <v>0</v>
      </c>
      <c r="BN267" s="93">
        <v>0</v>
      </c>
      <c r="BO267" s="93">
        <v>0</v>
      </c>
      <c r="BP267" s="93">
        <v>0</v>
      </c>
      <c r="BQ267" s="93">
        <v>0</v>
      </c>
      <c r="BR267" s="93">
        <v>0</v>
      </c>
      <c r="BS267" s="93">
        <v>0</v>
      </c>
      <c r="BT267" s="93">
        <v>0</v>
      </c>
      <c r="BU267" s="93">
        <v>0</v>
      </c>
      <c r="BV267" s="93">
        <v>0</v>
      </c>
      <c r="BW267" s="93">
        <v>0</v>
      </c>
      <c r="BX267" s="93">
        <v>0</v>
      </c>
      <c r="BY267" s="93">
        <v>0</v>
      </c>
      <c r="BZ267" s="93">
        <v>0</v>
      </c>
      <c r="CA267" s="93">
        <v>0</v>
      </c>
      <c r="CB267" s="93">
        <v>0</v>
      </c>
      <c r="CC267" s="93">
        <v>0</v>
      </c>
      <c r="CD267" s="93">
        <v>0</v>
      </c>
      <c r="CE267" s="93">
        <v>0</v>
      </c>
      <c r="CF267" s="93">
        <v>0</v>
      </c>
      <c r="CG267" s="93">
        <v>0</v>
      </c>
      <c r="CH267" s="93">
        <v>0</v>
      </c>
      <c r="CJ267" s="94">
        <v>0</v>
      </c>
    </row>
    <row r="268" spans="1:88" x14ac:dyDescent="0.25">
      <c r="A268">
        <v>260</v>
      </c>
      <c r="B268" s="96"/>
      <c r="C268" s="97" t="s">
        <v>5355</v>
      </c>
      <c r="D268" s="97" t="s">
        <v>2973</v>
      </c>
      <c r="E268" s="97" t="s">
        <v>2973</v>
      </c>
      <c r="F268" s="97" t="s">
        <v>5777</v>
      </c>
      <c r="G268" s="96" t="s">
        <v>5560</v>
      </c>
      <c r="H268" s="96" t="s">
        <v>5778</v>
      </c>
      <c r="I268" s="96" t="s">
        <v>5340</v>
      </c>
      <c r="J268" s="96" t="s">
        <v>5340</v>
      </c>
      <c r="K268" s="96" t="s">
        <v>5358</v>
      </c>
      <c r="L268" s="96" t="s">
        <v>5358</v>
      </c>
      <c r="M268" s="96" t="s">
        <v>5342</v>
      </c>
      <c r="N268" s="92">
        <v>1156759.1730261468</v>
      </c>
      <c r="O268" s="93">
        <v>195725.7878429016</v>
      </c>
      <c r="P268" s="93">
        <v>192497.22540945164</v>
      </c>
      <c r="Q268" s="93">
        <v>192882.07043246916</v>
      </c>
      <c r="R268" s="93">
        <v>193072.11407355053</v>
      </c>
      <c r="S268" s="93">
        <v>191850.36219246293</v>
      </c>
      <c r="T268" s="93">
        <v>190731.613075311</v>
      </c>
      <c r="U268" s="93">
        <v>0</v>
      </c>
      <c r="V268" s="93">
        <v>0</v>
      </c>
      <c r="W268" s="93">
        <v>0</v>
      </c>
      <c r="X268" s="93">
        <v>0</v>
      </c>
      <c r="Y268" s="93">
        <v>0</v>
      </c>
      <c r="Z268" s="93">
        <v>0</v>
      </c>
      <c r="AA268" s="93">
        <v>0</v>
      </c>
      <c r="AB268" s="93">
        <v>0</v>
      </c>
      <c r="AC268" s="93">
        <v>0</v>
      </c>
      <c r="AD268" s="93">
        <v>0</v>
      </c>
      <c r="AE268" s="93">
        <v>0</v>
      </c>
      <c r="AF268" s="93">
        <v>0</v>
      </c>
      <c r="AG268" s="93">
        <v>0</v>
      </c>
      <c r="AH268" s="93">
        <v>0</v>
      </c>
      <c r="AI268" s="93">
        <v>0</v>
      </c>
      <c r="AJ268" s="93">
        <v>0</v>
      </c>
      <c r="AK268" s="93">
        <v>0</v>
      </c>
      <c r="AL268" s="93">
        <v>0</v>
      </c>
      <c r="AM268" s="93">
        <v>0</v>
      </c>
      <c r="AN268" s="93">
        <v>0</v>
      </c>
      <c r="AO268" s="93">
        <v>0</v>
      </c>
      <c r="AP268" s="93">
        <v>0</v>
      </c>
      <c r="AQ268" s="93">
        <v>0</v>
      </c>
      <c r="AR268" s="93">
        <v>0</v>
      </c>
      <c r="AS268" s="93">
        <v>0</v>
      </c>
      <c r="AT268" s="93">
        <v>0</v>
      </c>
      <c r="AU268" s="93">
        <v>0</v>
      </c>
      <c r="AV268" s="93">
        <v>0</v>
      </c>
      <c r="AW268" s="93">
        <v>0</v>
      </c>
      <c r="AX268" s="93">
        <v>0</v>
      </c>
      <c r="AY268" s="93">
        <v>0</v>
      </c>
      <c r="AZ268" s="93">
        <v>0</v>
      </c>
      <c r="BA268" s="93">
        <v>0</v>
      </c>
      <c r="BB268" s="93">
        <v>0</v>
      </c>
      <c r="BC268" s="93">
        <v>0</v>
      </c>
      <c r="BD268" s="93">
        <v>0</v>
      </c>
      <c r="BE268" s="93">
        <v>0</v>
      </c>
      <c r="BF268" s="93">
        <v>0</v>
      </c>
      <c r="BG268" s="93">
        <v>0</v>
      </c>
      <c r="BH268" s="93">
        <v>0</v>
      </c>
      <c r="BI268" s="93">
        <v>0</v>
      </c>
      <c r="BJ268" s="93">
        <v>0</v>
      </c>
      <c r="BK268" s="93">
        <v>0</v>
      </c>
      <c r="BL268" s="93">
        <v>0</v>
      </c>
      <c r="BM268" s="93">
        <v>0</v>
      </c>
      <c r="BN268" s="93">
        <v>0</v>
      </c>
      <c r="BO268" s="93">
        <v>0</v>
      </c>
      <c r="BP268" s="93">
        <v>0</v>
      </c>
      <c r="BQ268" s="93">
        <v>0</v>
      </c>
      <c r="BR268" s="93">
        <v>0</v>
      </c>
      <c r="BS268" s="93">
        <v>0</v>
      </c>
      <c r="BT268" s="93">
        <v>0</v>
      </c>
      <c r="BU268" s="93">
        <v>0</v>
      </c>
      <c r="BV268" s="93">
        <v>0</v>
      </c>
      <c r="BW268" s="93">
        <v>0</v>
      </c>
      <c r="BX268" s="93">
        <v>0</v>
      </c>
      <c r="BY268" s="93">
        <v>0</v>
      </c>
      <c r="BZ268" s="93">
        <v>0</v>
      </c>
      <c r="CA268" s="93">
        <v>0</v>
      </c>
      <c r="CB268" s="93">
        <v>0</v>
      </c>
      <c r="CC268" s="93">
        <v>0</v>
      </c>
      <c r="CD268" s="93">
        <v>0</v>
      </c>
      <c r="CE268" s="93">
        <v>0</v>
      </c>
      <c r="CF268" s="93">
        <v>0</v>
      </c>
      <c r="CG268" s="93">
        <v>0</v>
      </c>
      <c r="CH268" s="93">
        <v>0</v>
      </c>
      <c r="CJ268" s="94">
        <v>0</v>
      </c>
    </row>
    <row r="269" spans="1:88" x14ac:dyDescent="0.25">
      <c r="A269">
        <v>261</v>
      </c>
      <c r="B269" s="96"/>
      <c r="C269" s="97" t="s">
        <v>5355</v>
      </c>
      <c r="D269" s="97" t="s">
        <v>2973</v>
      </c>
      <c r="E269" s="97" t="s">
        <v>2973</v>
      </c>
      <c r="F269" s="97" t="s">
        <v>5779</v>
      </c>
      <c r="G269" s="96" t="s">
        <v>5560</v>
      </c>
      <c r="H269" s="96" t="s">
        <v>5780</v>
      </c>
      <c r="I269" s="96" t="s">
        <v>5340</v>
      </c>
      <c r="J269" s="96" t="s">
        <v>5340</v>
      </c>
      <c r="K269" s="96" t="s">
        <v>5358</v>
      </c>
      <c r="L269" s="96" t="s">
        <v>5358</v>
      </c>
      <c r="M269" s="96" t="s">
        <v>5342</v>
      </c>
      <c r="N269" s="92">
        <v>836790.78923842858</v>
      </c>
      <c r="O269" s="93">
        <v>141586.54653666014</v>
      </c>
      <c r="P269" s="93">
        <v>139251.02902377589</v>
      </c>
      <c r="Q269" s="93">
        <v>139529.4229868878</v>
      </c>
      <c r="R269" s="93">
        <v>139666.89911166724</v>
      </c>
      <c r="S269" s="93">
        <v>138783.09309165119</v>
      </c>
      <c r="T269" s="93">
        <v>137973.79848778632</v>
      </c>
      <c r="U269" s="93">
        <v>0</v>
      </c>
      <c r="V269" s="93">
        <v>0</v>
      </c>
      <c r="W269" s="93">
        <v>0</v>
      </c>
      <c r="X269" s="93">
        <v>0</v>
      </c>
      <c r="Y269" s="93">
        <v>0</v>
      </c>
      <c r="Z269" s="93">
        <v>0</v>
      </c>
      <c r="AA269" s="93">
        <v>0</v>
      </c>
      <c r="AB269" s="93">
        <v>0</v>
      </c>
      <c r="AC269" s="93">
        <v>0</v>
      </c>
      <c r="AD269" s="93">
        <v>0</v>
      </c>
      <c r="AE269" s="93">
        <v>0</v>
      </c>
      <c r="AF269" s="93">
        <v>0</v>
      </c>
      <c r="AG269" s="93">
        <v>0</v>
      </c>
      <c r="AH269" s="93">
        <v>0</v>
      </c>
      <c r="AI269" s="93">
        <v>0</v>
      </c>
      <c r="AJ269" s="93">
        <v>0</v>
      </c>
      <c r="AK269" s="93">
        <v>0</v>
      </c>
      <c r="AL269" s="93">
        <v>0</v>
      </c>
      <c r="AM269" s="93">
        <v>0</v>
      </c>
      <c r="AN269" s="93">
        <v>0</v>
      </c>
      <c r="AO269" s="93">
        <v>0</v>
      </c>
      <c r="AP269" s="93">
        <v>0</v>
      </c>
      <c r="AQ269" s="93">
        <v>0</v>
      </c>
      <c r="AR269" s="93">
        <v>0</v>
      </c>
      <c r="AS269" s="93">
        <v>0</v>
      </c>
      <c r="AT269" s="93">
        <v>0</v>
      </c>
      <c r="AU269" s="93">
        <v>0</v>
      </c>
      <c r="AV269" s="93">
        <v>0</v>
      </c>
      <c r="AW269" s="93">
        <v>0</v>
      </c>
      <c r="AX269" s="93">
        <v>0</v>
      </c>
      <c r="AY269" s="93">
        <v>0</v>
      </c>
      <c r="AZ269" s="93">
        <v>0</v>
      </c>
      <c r="BA269" s="93">
        <v>0</v>
      </c>
      <c r="BB269" s="93">
        <v>0</v>
      </c>
      <c r="BC269" s="93">
        <v>0</v>
      </c>
      <c r="BD269" s="93">
        <v>0</v>
      </c>
      <c r="BE269" s="93">
        <v>0</v>
      </c>
      <c r="BF269" s="93">
        <v>0</v>
      </c>
      <c r="BG269" s="93">
        <v>0</v>
      </c>
      <c r="BH269" s="93">
        <v>0</v>
      </c>
      <c r="BI269" s="93">
        <v>0</v>
      </c>
      <c r="BJ269" s="93">
        <v>0</v>
      </c>
      <c r="BK269" s="93">
        <v>0</v>
      </c>
      <c r="BL269" s="93">
        <v>0</v>
      </c>
      <c r="BM269" s="93">
        <v>0</v>
      </c>
      <c r="BN269" s="93">
        <v>0</v>
      </c>
      <c r="BO269" s="93">
        <v>0</v>
      </c>
      <c r="BP269" s="93">
        <v>0</v>
      </c>
      <c r="BQ269" s="93">
        <v>0</v>
      </c>
      <c r="BR269" s="93">
        <v>0</v>
      </c>
      <c r="BS269" s="93">
        <v>0</v>
      </c>
      <c r="BT269" s="93">
        <v>0</v>
      </c>
      <c r="BU269" s="93">
        <v>0</v>
      </c>
      <c r="BV269" s="93">
        <v>0</v>
      </c>
      <c r="BW269" s="93">
        <v>0</v>
      </c>
      <c r="BX269" s="93">
        <v>0</v>
      </c>
      <c r="BY269" s="93">
        <v>0</v>
      </c>
      <c r="BZ269" s="93">
        <v>0</v>
      </c>
      <c r="CA269" s="93">
        <v>0</v>
      </c>
      <c r="CB269" s="93">
        <v>0</v>
      </c>
      <c r="CC269" s="93">
        <v>0</v>
      </c>
      <c r="CD269" s="93">
        <v>0</v>
      </c>
      <c r="CE269" s="93">
        <v>0</v>
      </c>
      <c r="CF269" s="93">
        <v>0</v>
      </c>
      <c r="CG269" s="93">
        <v>0</v>
      </c>
      <c r="CH269" s="93">
        <v>0</v>
      </c>
      <c r="CJ269" s="94">
        <v>0</v>
      </c>
    </row>
    <row r="270" spans="1:88" x14ac:dyDescent="0.25">
      <c r="A270">
        <v>262</v>
      </c>
      <c r="B270" s="96"/>
      <c r="C270" s="97" t="s">
        <v>5355</v>
      </c>
      <c r="D270" s="97" t="s">
        <v>2973</v>
      </c>
      <c r="E270" s="97" t="s">
        <v>2973</v>
      </c>
      <c r="F270" s="97" t="s">
        <v>5781</v>
      </c>
      <c r="G270" s="96" t="s">
        <v>5560</v>
      </c>
      <c r="H270" s="96" t="s">
        <v>5782</v>
      </c>
      <c r="I270" s="96" t="s">
        <v>5340</v>
      </c>
      <c r="J270" s="96" t="s">
        <v>5340</v>
      </c>
      <c r="K270" s="96" t="s">
        <v>5358</v>
      </c>
      <c r="L270" s="96" t="s">
        <v>5358</v>
      </c>
      <c r="M270" s="96" t="s">
        <v>5342</v>
      </c>
      <c r="N270" s="92">
        <v>378017.46554049687</v>
      </c>
      <c r="O270" s="93">
        <v>0</v>
      </c>
      <c r="P270" s="93">
        <v>0</v>
      </c>
      <c r="Q270" s="93">
        <v>0</v>
      </c>
      <c r="R270" s="93">
        <v>0</v>
      </c>
      <c r="S270" s="93">
        <v>0</v>
      </c>
      <c r="T270" s="93">
        <v>0</v>
      </c>
      <c r="U270" s="93">
        <v>0</v>
      </c>
      <c r="V270" s="93">
        <v>0</v>
      </c>
      <c r="W270" s="93">
        <v>0</v>
      </c>
      <c r="X270" s="93">
        <v>0</v>
      </c>
      <c r="Y270" s="93">
        <v>0</v>
      </c>
      <c r="Z270" s="93">
        <v>0</v>
      </c>
      <c r="AA270" s="93">
        <v>63914.392805436197</v>
      </c>
      <c r="AB270" s="93">
        <v>62768.71171197229</v>
      </c>
      <c r="AC270" s="93">
        <v>62978.387891912251</v>
      </c>
      <c r="AD270" s="93">
        <v>63043.474431989685</v>
      </c>
      <c r="AE270" s="93">
        <v>62747.712056392578</v>
      </c>
      <c r="AF270" s="93">
        <v>62564.786642793879</v>
      </c>
      <c r="AG270" s="93">
        <v>0</v>
      </c>
      <c r="AH270" s="93">
        <v>0</v>
      </c>
      <c r="AI270" s="93">
        <v>0</v>
      </c>
      <c r="AJ270" s="93">
        <v>0</v>
      </c>
      <c r="AK270" s="93">
        <v>0</v>
      </c>
      <c r="AL270" s="93">
        <v>0</v>
      </c>
      <c r="AM270" s="93">
        <v>0</v>
      </c>
      <c r="AN270" s="93">
        <v>0</v>
      </c>
      <c r="AO270" s="93">
        <v>0</v>
      </c>
      <c r="AP270" s="93">
        <v>0</v>
      </c>
      <c r="AQ270" s="93">
        <v>0</v>
      </c>
      <c r="AR270" s="93">
        <v>0</v>
      </c>
      <c r="AS270" s="93">
        <v>0</v>
      </c>
      <c r="AT270" s="93">
        <v>0</v>
      </c>
      <c r="AU270" s="93">
        <v>0</v>
      </c>
      <c r="AV270" s="93">
        <v>0</v>
      </c>
      <c r="AW270" s="93">
        <v>0</v>
      </c>
      <c r="AX270" s="93">
        <v>0</v>
      </c>
      <c r="AY270" s="93">
        <v>0</v>
      </c>
      <c r="AZ270" s="93">
        <v>0</v>
      </c>
      <c r="BA270" s="93">
        <v>0</v>
      </c>
      <c r="BB270" s="93">
        <v>0</v>
      </c>
      <c r="BC270" s="93">
        <v>0</v>
      </c>
      <c r="BD270" s="93">
        <v>0</v>
      </c>
      <c r="BE270" s="93">
        <v>0</v>
      </c>
      <c r="BF270" s="93">
        <v>0</v>
      </c>
      <c r="BG270" s="93">
        <v>0</v>
      </c>
      <c r="BH270" s="93">
        <v>0</v>
      </c>
      <c r="BI270" s="93">
        <v>0</v>
      </c>
      <c r="BJ270" s="93">
        <v>0</v>
      </c>
      <c r="BK270" s="93">
        <v>0</v>
      </c>
      <c r="BL270" s="93">
        <v>0</v>
      </c>
      <c r="BM270" s="93">
        <v>0</v>
      </c>
      <c r="BN270" s="93">
        <v>0</v>
      </c>
      <c r="BO270" s="93">
        <v>0</v>
      </c>
      <c r="BP270" s="93">
        <v>0</v>
      </c>
      <c r="BQ270" s="93">
        <v>0</v>
      </c>
      <c r="BR270" s="93">
        <v>0</v>
      </c>
      <c r="BS270" s="93">
        <v>0</v>
      </c>
      <c r="BT270" s="93">
        <v>0</v>
      </c>
      <c r="BU270" s="93">
        <v>0</v>
      </c>
      <c r="BV270" s="93">
        <v>0</v>
      </c>
      <c r="BW270" s="93">
        <v>0</v>
      </c>
      <c r="BX270" s="93">
        <v>0</v>
      </c>
      <c r="BY270" s="93">
        <v>0</v>
      </c>
      <c r="BZ270" s="93">
        <v>0</v>
      </c>
      <c r="CA270" s="93">
        <v>0</v>
      </c>
      <c r="CB270" s="93">
        <v>0</v>
      </c>
      <c r="CC270" s="93">
        <v>0</v>
      </c>
      <c r="CD270" s="93">
        <v>0</v>
      </c>
      <c r="CE270" s="93">
        <v>0</v>
      </c>
      <c r="CF270" s="93">
        <v>0</v>
      </c>
      <c r="CG270" s="93">
        <v>0</v>
      </c>
      <c r="CH270" s="93">
        <v>0</v>
      </c>
      <c r="CJ270" s="94">
        <v>378017.46554049687</v>
      </c>
    </row>
    <row r="271" spans="1:88" x14ac:dyDescent="0.25">
      <c r="A271">
        <v>263</v>
      </c>
      <c r="B271" s="96"/>
      <c r="C271" s="97" t="s">
        <v>5355</v>
      </c>
      <c r="D271" s="97" t="s">
        <v>2973</v>
      </c>
      <c r="E271" s="97" t="s">
        <v>2973</v>
      </c>
      <c r="F271" s="97" t="s">
        <v>5783</v>
      </c>
      <c r="G271" s="96" t="s">
        <v>5560</v>
      </c>
      <c r="H271" s="96" t="s">
        <v>5784</v>
      </c>
      <c r="I271" s="96" t="s">
        <v>5340</v>
      </c>
      <c r="J271" s="96" t="s">
        <v>5340</v>
      </c>
      <c r="K271" s="96" t="s">
        <v>5358</v>
      </c>
      <c r="L271" s="96" t="s">
        <v>5358</v>
      </c>
      <c r="M271" s="96" t="s">
        <v>5342</v>
      </c>
      <c r="N271" s="92">
        <v>2144565.0159363733</v>
      </c>
      <c r="O271" s="93">
        <v>0</v>
      </c>
      <c r="P271" s="93">
        <v>0</v>
      </c>
      <c r="Q271" s="93">
        <v>0</v>
      </c>
      <c r="R271" s="93">
        <v>0</v>
      </c>
      <c r="S271" s="93">
        <v>0</v>
      </c>
      <c r="T271" s="93">
        <v>0</v>
      </c>
      <c r="U271" s="93">
        <v>267498.7319466332</v>
      </c>
      <c r="V271" s="93">
        <v>267621.57526521094</v>
      </c>
      <c r="W271" s="93">
        <v>265617.36399640993</v>
      </c>
      <c r="X271" s="93">
        <v>262330.29135019146</v>
      </c>
      <c r="Y271" s="93">
        <v>267755.07628511294</v>
      </c>
      <c r="Z271" s="93">
        <v>268233.27573528118</v>
      </c>
      <c r="AA271" s="93">
        <v>275221.05295862537</v>
      </c>
      <c r="AB271" s="93">
        <v>270287.64839890826</v>
      </c>
      <c r="AC271" s="93">
        <v>0</v>
      </c>
      <c r="AD271" s="93">
        <v>0</v>
      </c>
      <c r="AE271" s="93">
        <v>0</v>
      </c>
      <c r="AF271" s="93">
        <v>0</v>
      </c>
      <c r="AG271" s="93">
        <v>0</v>
      </c>
      <c r="AH271" s="93">
        <v>0</v>
      </c>
      <c r="AI271" s="93">
        <v>0</v>
      </c>
      <c r="AJ271" s="93">
        <v>0</v>
      </c>
      <c r="AK271" s="93">
        <v>0</v>
      </c>
      <c r="AL271" s="93">
        <v>0</v>
      </c>
      <c r="AM271" s="93">
        <v>0</v>
      </c>
      <c r="AN271" s="93">
        <v>0</v>
      </c>
      <c r="AO271" s="93">
        <v>0</v>
      </c>
      <c r="AP271" s="93">
        <v>0</v>
      </c>
      <c r="AQ271" s="93">
        <v>0</v>
      </c>
      <c r="AR271" s="93">
        <v>0</v>
      </c>
      <c r="AS271" s="93">
        <v>0</v>
      </c>
      <c r="AT271" s="93">
        <v>0</v>
      </c>
      <c r="AU271" s="93">
        <v>0</v>
      </c>
      <c r="AV271" s="93">
        <v>0</v>
      </c>
      <c r="AW271" s="93">
        <v>0</v>
      </c>
      <c r="AX271" s="93">
        <v>0</v>
      </c>
      <c r="AY271" s="93">
        <v>0</v>
      </c>
      <c r="AZ271" s="93">
        <v>0</v>
      </c>
      <c r="BA271" s="93">
        <v>0</v>
      </c>
      <c r="BB271" s="93">
        <v>0</v>
      </c>
      <c r="BC271" s="93">
        <v>0</v>
      </c>
      <c r="BD271" s="93">
        <v>0</v>
      </c>
      <c r="BE271" s="93">
        <v>0</v>
      </c>
      <c r="BF271" s="93">
        <v>0</v>
      </c>
      <c r="BG271" s="93">
        <v>0</v>
      </c>
      <c r="BH271" s="93">
        <v>0</v>
      </c>
      <c r="BI271" s="93">
        <v>0</v>
      </c>
      <c r="BJ271" s="93">
        <v>0</v>
      </c>
      <c r="BK271" s="93">
        <v>0</v>
      </c>
      <c r="BL271" s="93">
        <v>0</v>
      </c>
      <c r="BM271" s="93">
        <v>0</v>
      </c>
      <c r="BN271" s="93">
        <v>0</v>
      </c>
      <c r="BO271" s="93">
        <v>0</v>
      </c>
      <c r="BP271" s="93">
        <v>0</v>
      </c>
      <c r="BQ271" s="93">
        <v>0</v>
      </c>
      <c r="BR271" s="93">
        <v>0</v>
      </c>
      <c r="BS271" s="93">
        <v>0</v>
      </c>
      <c r="BT271" s="93">
        <v>0</v>
      </c>
      <c r="BU271" s="93">
        <v>0</v>
      </c>
      <c r="BV271" s="93">
        <v>0</v>
      </c>
      <c r="BW271" s="93">
        <v>0</v>
      </c>
      <c r="BX271" s="93">
        <v>0</v>
      </c>
      <c r="BY271" s="93">
        <v>0</v>
      </c>
      <c r="BZ271" s="93">
        <v>0</v>
      </c>
      <c r="CA271" s="93">
        <v>0</v>
      </c>
      <c r="CB271" s="93">
        <v>0</v>
      </c>
      <c r="CC271" s="93">
        <v>0</v>
      </c>
      <c r="CD271" s="93">
        <v>0</v>
      </c>
      <c r="CE271" s="93">
        <v>0</v>
      </c>
      <c r="CF271" s="93">
        <v>0</v>
      </c>
      <c r="CG271" s="93">
        <v>0</v>
      </c>
      <c r="CH271" s="93">
        <v>0</v>
      </c>
      <c r="CJ271" s="94">
        <v>545508.70135753369</v>
      </c>
    </row>
    <row r="272" spans="1:88" x14ac:dyDescent="0.25">
      <c r="A272">
        <v>264</v>
      </c>
      <c r="B272" s="96"/>
      <c r="C272" s="97" t="s">
        <v>5355</v>
      </c>
      <c r="D272" s="97" t="s">
        <v>2973</v>
      </c>
      <c r="E272" s="97" t="s">
        <v>2973</v>
      </c>
      <c r="F272" s="97" t="s">
        <v>5785</v>
      </c>
      <c r="G272" s="96" t="s">
        <v>5560</v>
      </c>
      <c r="H272" s="96" t="s">
        <v>5786</v>
      </c>
      <c r="I272" s="96" t="s">
        <v>5340</v>
      </c>
      <c r="J272" s="96" t="s">
        <v>5340</v>
      </c>
      <c r="K272" s="96" t="s">
        <v>5358</v>
      </c>
      <c r="L272" s="96" t="s">
        <v>5358</v>
      </c>
      <c r="M272" s="96" t="s">
        <v>5342</v>
      </c>
      <c r="N272" s="92">
        <v>2046177.1722790617</v>
      </c>
      <c r="O272" s="93">
        <v>0</v>
      </c>
      <c r="P272" s="93">
        <v>0</v>
      </c>
      <c r="Q272" s="93">
        <v>0</v>
      </c>
      <c r="R272" s="93">
        <v>0</v>
      </c>
      <c r="S272" s="93">
        <v>0</v>
      </c>
      <c r="T272" s="93">
        <v>0</v>
      </c>
      <c r="U272" s="93">
        <v>203685.7814340624</v>
      </c>
      <c r="V272" s="93">
        <v>203779.31996098065</v>
      </c>
      <c r="W272" s="93">
        <v>202253.22174184461</v>
      </c>
      <c r="X272" s="93">
        <v>199750.29413653069</v>
      </c>
      <c r="Y272" s="93">
        <v>203880.97374962867</v>
      </c>
      <c r="Z272" s="93">
        <v>204245.09670445495</v>
      </c>
      <c r="AA272" s="93">
        <v>209565.91020464004</v>
      </c>
      <c r="AB272" s="93">
        <v>205809.39010615626</v>
      </c>
      <c r="AC272" s="93">
        <v>206496.88751587327</v>
      </c>
      <c r="AD272" s="93">
        <v>206710.29672489007</v>
      </c>
      <c r="AE272" s="93">
        <v>0</v>
      </c>
      <c r="AF272" s="93">
        <v>0</v>
      </c>
      <c r="AG272" s="93">
        <v>0</v>
      </c>
      <c r="AH272" s="93">
        <v>0</v>
      </c>
      <c r="AI272" s="93">
        <v>0</v>
      </c>
      <c r="AJ272" s="93">
        <v>0</v>
      </c>
      <c r="AK272" s="93">
        <v>0</v>
      </c>
      <c r="AL272" s="93">
        <v>0</v>
      </c>
      <c r="AM272" s="93">
        <v>0</v>
      </c>
      <c r="AN272" s="93">
        <v>0</v>
      </c>
      <c r="AO272" s="93">
        <v>0</v>
      </c>
      <c r="AP272" s="93">
        <v>0</v>
      </c>
      <c r="AQ272" s="93">
        <v>0</v>
      </c>
      <c r="AR272" s="93">
        <v>0</v>
      </c>
      <c r="AS272" s="93">
        <v>0</v>
      </c>
      <c r="AT272" s="93">
        <v>0</v>
      </c>
      <c r="AU272" s="93">
        <v>0</v>
      </c>
      <c r="AV272" s="93">
        <v>0</v>
      </c>
      <c r="AW272" s="93">
        <v>0</v>
      </c>
      <c r="AX272" s="93">
        <v>0</v>
      </c>
      <c r="AY272" s="93">
        <v>0</v>
      </c>
      <c r="AZ272" s="93">
        <v>0</v>
      </c>
      <c r="BA272" s="93">
        <v>0</v>
      </c>
      <c r="BB272" s="93">
        <v>0</v>
      </c>
      <c r="BC272" s="93">
        <v>0</v>
      </c>
      <c r="BD272" s="93">
        <v>0</v>
      </c>
      <c r="BE272" s="93">
        <v>0</v>
      </c>
      <c r="BF272" s="93">
        <v>0</v>
      </c>
      <c r="BG272" s="93">
        <v>0</v>
      </c>
      <c r="BH272" s="93">
        <v>0</v>
      </c>
      <c r="BI272" s="93">
        <v>0</v>
      </c>
      <c r="BJ272" s="93">
        <v>0</v>
      </c>
      <c r="BK272" s="93">
        <v>0</v>
      </c>
      <c r="BL272" s="93">
        <v>0</v>
      </c>
      <c r="BM272" s="93">
        <v>0</v>
      </c>
      <c r="BN272" s="93">
        <v>0</v>
      </c>
      <c r="BO272" s="93">
        <v>0</v>
      </c>
      <c r="BP272" s="93">
        <v>0</v>
      </c>
      <c r="BQ272" s="93">
        <v>0</v>
      </c>
      <c r="BR272" s="93">
        <v>0</v>
      </c>
      <c r="BS272" s="93">
        <v>0</v>
      </c>
      <c r="BT272" s="93">
        <v>0</v>
      </c>
      <c r="BU272" s="93">
        <v>0</v>
      </c>
      <c r="BV272" s="93">
        <v>0</v>
      </c>
      <c r="BW272" s="93">
        <v>0</v>
      </c>
      <c r="BX272" s="93">
        <v>0</v>
      </c>
      <c r="BY272" s="93">
        <v>0</v>
      </c>
      <c r="BZ272" s="93">
        <v>0</v>
      </c>
      <c r="CA272" s="93">
        <v>0</v>
      </c>
      <c r="CB272" s="93">
        <v>0</v>
      </c>
      <c r="CC272" s="93">
        <v>0</v>
      </c>
      <c r="CD272" s="93">
        <v>0</v>
      </c>
      <c r="CE272" s="93">
        <v>0</v>
      </c>
      <c r="CF272" s="93">
        <v>0</v>
      </c>
      <c r="CG272" s="93">
        <v>0</v>
      </c>
      <c r="CH272" s="93">
        <v>0</v>
      </c>
      <c r="CJ272" s="94">
        <v>828582.48455155967</v>
      </c>
    </row>
    <row r="273" spans="1:88" x14ac:dyDescent="0.25">
      <c r="A273">
        <v>265</v>
      </c>
      <c r="B273" s="96"/>
      <c r="C273" s="97" t="s">
        <v>5355</v>
      </c>
      <c r="D273" s="97" t="s">
        <v>2973</v>
      </c>
      <c r="E273" s="97" t="s">
        <v>2973</v>
      </c>
      <c r="F273" s="97" t="s">
        <v>5787</v>
      </c>
      <c r="G273" s="96" t="s">
        <v>5560</v>
      </c>
      <c r="H273" s="96" t="s">
        <v>5788</v>
      </c>
      <c r="I273" s="96" t="s">
        <v>5340</v>
      </c>
      <c r="J273" s="96" t="s">
        <v>5340</v>
      </c>
      <c r="K273" s="96" t="s">
        <v>5358</v>
      </c>
      <c r="L273" s="96" t="s">
        <v>5358</v>
      </c>
      <c r="M273" s="96" t="s">
        <v>5342</v>
      </c>
      <c r="N273" s="92">
        <v>881223.49735893239</v>
      </c>
      <c r="O273" s="93">
        <v>0</v>
      </c>
      <c r="P273" s="93">
        <v>0</v>
      </c>
      <c r="Q273" s="93">
        <v>0</v>
      </c>
      <c r="R273" s="93">
        <v>0</v>
      </c>
      <c r="S273" s="93">
        <v>0</v>
      </c>
      <c r="T273" s="93">
        <v>0</v>
      </c>
      <c r="U273" s="93">
        <v>73051.862539642738</v>
      </c>
      <c r="V273" s="93">
        <v>73085.410112587793</v>
      </c>
      <c r="W273" s="93">
        <v>72538.075308256492</v>
      </c>
      <c r="X273" s="93">
        <v>71640.400850654565</v>
      </c>
      <c r="Y273" s="93">
        <v>73121.868222440433</v>
      </c>
      <c r="Z273" s="93">
        <v>73252.46084337002</v>
      </c>
      <c r="AA273" s="93">
        <v>75160.769482676813</v>
      </c>
      <c r="AB273" s="93">
        <v>73813.494341870464</v>
      </c>
      <c r="AC273" s="93">
        <v>74060.065142823703</v>
      </c>
      <c r="AD273" s="93">
        <v>74136.604310614435</v>
      </c>
      <c r="AE273" s="93">
        <v>73788.799586855821</v>
      </c>
      <c r="AF273" s="93">
        <v>73573.686617139101</v>
      </c>
      <c r="AG273" s="93">
        <v>0</v>
      </c>
      <c r="AH273" s="93">
        <v>0</v>
      </c>
      <c r="AI273" s="93">
        <v>0</v>
      </c>
      <c r="AJ273" s="93">
        <v>0</v>
      </c>
      <c r="AK273" s="93">
        <v>0</v>
      </c>
      <c r="AL273" s="93">
        <v>0</v>
      </c>
      <c r="AM273" s="93">
        <v>0</v>
      </c>
      <c r="AN273" s="93">
        <v>0</v>
      </c>
      <c r="AO273" s="93">
        <v>0</v>
      </c>
      <c r="AP273" s="93">
        <v>0</v>
      </c>
      <c r="AQ273" s="93">
        <v>0</v>
      </c>
      <c r="AR273" s="93">
        <v>0</v>
      </c>
      <c r="AS273" s="93">
        <v>0</v>
      </c>
      <c r="AT273" s="93">
        <v>0</v>
      </c>
      <c r="AU273" s="93">
        <v>0</v>
      </c>
      <c r="AV273" s="93">
        <v>0</v>
      </c>
      <c r="AW273" s="93">
        <v>0</v>
      </c>
      <c r="AX273" s="93">
        <v>0</v>
      </c>
      <c r="AY273" s="93">
        <v>0</v>
      </c>
      <c r="AZ273" s="93">
        <v>0</v>
      </c>
      <c r="BA273" s="93">
        <v>0</v>
      </c>
      <c r="BB273" s="93">
        <v>0</v>
      </c>
      <c r="BC273" s="93">
        <v>0</v>
      </c>
      <c r="BD273" s="93">
        <v>0</v>
      </c>
      <c r="BE273" s="93">
        <v>0</v>
      </c>
      <c r="BF273" s="93">
        <v>0</v>
      </c>
      <c r="BG273" s="93">
        <v>0</v>
      </c>
      <c r="BH273" s="93">
        <v>0</v>
      </c>
      <c r="BI273" s="93">
        <v>0</v>
      </c>
      <c r="BJ273" s="93">
        <v>0</v>
      </c>
      <c r="BK273" s="93">
        <v>0</v>
      </c>
      <c r="BL273" s="93">
        <v>0</v>
      </c>
      <c r="BM273" s="93">
        <v>0</v>
      </c>
      <c r="BN273" s="93">
        <v>0</v>
      </c>
      <c r="BO273" s="93">
        <v>0</v>
      </c>
      <c r="BP273" s="93">
        <v>0</v>
      </c>
      <c r="BQ273" s="93">
        <v>0</v>
      </c>
      <c r="BR273" s="93">
        <v>0</v>
      </c>
      <c r="BS273" s="93">
        <v>0</v>
      </c>
      <c r="BT273" s="93">
        <v>0</v>
      </c>
      <c r="BU273" s="93">
        <v>0</v>
      </c>
      <c r="BV273" s="93">
        <v>0</v>
      </c>
      <c r="BW273" s="93">
        <v>0</v>
      </c>
      <c r="BX273" s="93">
        <v>0</v>
      </c>
      <c r="BY273" s="93">
        <v>0</v>
      </c>
      <c r="BZ273" s="93">
        <v>0</v>
      </c>
      <c r="CA273" s="93">
        <v>0</v>
      </c>
      <c r="CB273" s="93">
        <v>0</v>
      </c>
      <c r="CC273" s="93">
        <v>0</v>
      </c>
      <c r="CD273" s="93">
        <v>0</v>
      </c>
      <c r="CE273" s="93">
        <v>0</v>
      </c>
      <c r="CF273" s="93">
        <v>0</v>
      </c>
      <c r="CG273" s="93">
        <v>0</v>
      </c>
      <c r="CH273" s="93">
        <v>0</v>
      </c>
      <c r="CJ273" s="94">
        <v>444533.41948198032</v>
      </c>
    </row>
    <row r="274" spans="1:88" x14ac:dyDescent="0.25">
      <c r="A274">
        <v>266</v>
      </c>
      <c r="B274" s="96"/>
      <c r="C274" s="97" t="s">
        <v>5355</v>
      </c>
      <c r="D274" s="97" t="s">
        <v>2973</v>
      </c>
      <c r="E274" s="97" t="s">
        <v>2973</v>
      </c>
      <c r="F274" s="97" t="s">
        <v>5789</v>
      </c>
      <c r="G274" s="96" t="s">
        <v>5560</v>
      </c>
      <c r="H274" s="96" t="s">
        <v>5790</v>
      </c>
      <c r="I274" s="96" t="s">
        <v>5340</v>
      </c>
      <c r="J274" s="96" t="s">
        <v>5340</v>
      </c>
      <c r="K274" s="96" t="s">
        <v>5358</v>
      </c>
      <c r="L274" s="96" t="s">
        <v>5358</v>
      </c>
      <c r="M274" s="96" t="s">
        <v>5342</v>
      </c>
      <c r="N274" s="92">
        <v>2067050.6177699987</v>
      </c>
      <c r="O274" s="93">
        <v>0</v>
      </c>
      <c r="P274" s="93">
        <v>0</v>
      </c>
      <c r="Q274" s="93">
        <v>0</v>
      </c>
      <c r="R274" s="93">
        <v>0</v>
      </c>
      <c r="S274" s="93">
        <v>0</v>
      </c>
      <c r="T274" s="93">
        <v>0</v>
      </c>
      <c r="U274" s="93">
        <v>257830.10308109253</v>
      </c>
      <c r="V274" s="93">
        <v>257948.50627972151</v>
      </c>
      <c r="W274" s="93">
        <v>256016.73638208173</v>
      </c>
      <c r="X274" s="93">
        <v>252848.47359054603</v>
      </c>
      <c r="Y274" s="93">
        <v>258077.18196155486</v>
      </c>
      <c r="Z274" s="93">
        <v>258538.09709424694</v>
      </c>
      <c r="AA274" s="93">
        <v>265273.30405650684</v>
      </c>
      <c r="AB274" s="93">
        <v>260518.21532424842</v>
      </c>
      <c r="AC274" s="93">
        <v>0</v>
      </c>
      <c r="AD274" s="93">
        <v>0</v>
      </c>
      <c r="AE274" s="93">
        <v>0</v>
      </c>
      <c r="AF274" s="93">
        <v>0</v>
      </c>
      <c r="AG274" s="93">
        <v>0</v>
      </c>
      <c r="AH274" s="93">
        <v>0</v>
      </c>
      <c r="AI274" s="93">
        <v>0</v>
      </c>
      <c r="AJ274" s="93">
        <v>0</v>
      </c>
      <c r="AK274" s="93">
        <v>0</v>
      </c>
      <c r="AL274" s="93">
        <v>0</v>
      </c>
      <c r="AM274" s="93">
        <v>0</v>
      </c>
      <c r="AN274" s="93">
        <v>0</v>
      </c>
      <c r="AO274" s="93">
        <v>0</v>
      </c>
      <c r="AP274" s="93">
        <v>0</v>
      </c>
      <c r="AQ274" s="93">
        <v>0</v>
      </c>
      <c r="AR274" s="93">
        <v>0</v>
      </c>
      <c r="AS274" s="93">
        <v>0</v>
      </c>
      <c r="AT274" s="93">
        <v>0</v>
      </c>
      <c r="AU274" s="93">
        <v>0</v>
      </c>
      <c r="AV274" s="93">
        <v>0</v>
      </c>
      <c r="AW274" s="93">
        <v>0</v>
      </c>
      <c r="AX274" s="93">
        <v>0</v>
      </c>
      <c r="AY274" s="93">
        <v>0</v>
      </c>
      <c r="AZ274" s="93">
        <v>0</v>
      </c>
      <c r="BA274" s="93">
        <v>0</v>
      </c>
      <c r="BB274" s="93">
        <v>0</v>
      </c>
      <c r="BC274" s="93">
        <v>0</v>
      </c>
      <c r="BD274" s="93">
        <v>0</v>
      </c>
      <c r="BE274" s="93">
        <v>0</v>
      </c>
      <c r="BF274" s="93">
        <v>0</v>
      </c>
      <c r="BG274" s="93">
        <v>0</v>
      </c>
      <c r="BH274" s="93">
        <v>0</v>
      </c>
      <c r="BI274" s="93">
        <v>0</v>
      </c>
      <c r="BJ274" s="93">
        <v>0</v>
      </c>
      <c r="BK274" s="93">
        <v>0</v>
      </c>
      <c r="BL274" s="93">
        <v>0</v>
      </c>
      <c r="BM274" s="93">
        <v>0</v>
      </c>
      <c r="BN274" s="93">
        <v>0</v>
      </c>
      <c r="BO274" s="93">
        <v>0</v>
      </c>
      <c r="BP274" s="93">
        <v>0</v>
      </c>
      <c r="BQ274" s="93">
        <v>0</v>
      </c>
      <c r="BR274" s="93">
        <v>0</v>
      </c>
      <c r="BS274" s="93">
        <v>0</v>
      </c>
      <c r="BT274" s="93">
        <v>0</v>
      </c>
      <c r="BU274" s="93">
        <v>0</v>
      </c>
      <c r="BV274" s="93">
        <v>0</v>
      </c>
      <c r="BW274" s="93">
        <v>0</v>
      </c>
      <c r="BX274" s="93">
        <v>0</v>
      </c>
      <c r="BY274" s="93">
        <v>0</v>
      </c>
      <c r="BZ274" s="93">
        <v>0</v>
      </c>
      <c r="CA274" s="93">
        <v>0</v>
      </c>
      <c r="CB274" s="93">
        <v>0</v>
      </c>
      <c r="CC274" s="93">
        <v>0</v>
      </c>
      <c r="CD274" s="93">
        <v>0</v>
      </c>
      <c r="CE274" s="93">
        <v>0</v>
      </c>
      <c r="CF274" s="93">
        <v>0</v>
      </c>
      <c r="CG274" s="93">
        <v>0</v>
      </c>
      <c r="CH274" s="93">
        <v>0</v>
      </c>
      <c r="CJ274" s="94">
        <v>525791.51938075526</v>
      </c>
    </row>
    <row r="275" spans="1:88" x14ac:dyDescent="0.25">
      <c r="A275">
        <v>267</v>
      </c>
      <c r="B275" s="96"/>
      <c r="C275" s="97" t="s">
        <v>5355</v>
      </c>
      <c r="D275" s="97" t="s">
        <v>2973</v>
      </c>
      <c r="E275" s="97" t="s">
        <v>2973</v>
      </c>
      <c r="F275" s="97" t="s">
        <v>5791</v>
      </c>
      <c r="G275" s="96" t="s">
        <v>5560</v>
      </c>
      <c r="H275" s="96" t="s">
        <v>5792</v>
      </c>
      <c r="I275" s="96" t="s">
        <v>5340</v>
      </c>
      <c r="J275" s="96" t="s">
        <v>5340</v>
      </c>
      <c r="K275" s="96" t="s">
        <v>5358</v>
      </c>
      <c r="L275" s="96" t="s">
        <v>5358</v>
      </c>
      <c r="M275" s="96" t="s">
        <v>5342</v>
      </c>
      <c r="N275" s="92">
        <v>1579959.5887218066</v>
      </c>
      <c r="O275" s="93">
        <v>0</v>
      </c>
      <c r="P275" s="93">
        <v>0</v>
      </c>
      <c r="Q275" s="93">
        <v>0</v>
      </c>
      <c r="R275" s="93">
        <v>0</v>
      </c>
      <c r="S275" s="93">
        <v>0</v>
      </c>
      <c r="T275" s="93">
        <v>0</v>
      </c>
      <c r="U275" s="93">
        <v>157276.36287946647</v>
      </c>
      <c r="V275" s="93">
        <v>157348.58883062989</v>
      </c>
      <c r="W275" s="93">
        <v>156170.20919307022</v>
      </c>
      <c r="X275" s="93">
        <v>154237.56889023315</v>
      </c>
      <c r="Y275" s="93">
        <v>157427.08099654791</v>
      </c>
      <c r="Z275" s="93">
        <v>157708.23922749099</v>
      </c>
      <c r="AA275" s="93">
        <v>161816.71547446848</v>
      </c>
      <c r="AB275" s="93">
        <v>158916.11134779154</v>
      </c>
      <c r="AC275" s="93">
        <v>159446.9637780796</v>
      </c>
      <c r="AD275" s="93">
        <v>159611.74810402835</v>
      </c>
      <c r="AE275" s="93">
        <v>0</v>
      </c>
      <c r="AF275" s="93">
        <v>0</v>
      </c>
      <c r="AG275" s="93">
        <v>0</v>
      </c>
      <c r="AH275" s="93">
        <v>0</v>
      </c>
      <c r="AI275" s="93">
        <v>0</v>
      </c>
      <c r="AJ275" s="93">
        <v>0</v>
      </c>
      <c r="AK275" s="93">
        <v>0</v>
      </c>
      <c r="AL275" s="93">
        <v>0</v>
      </c>
      <c r="AM275" s="93">
        <v>0</v>
      </c>
      <c r="AN275" s="93">
        <v>0</v>
      </c>
      <c r="AO275" s="93">
        <v>0</v>
      </c>
      <c r="AP275" s="93">
        <v>0</v>
      </c>
      <c r="AQ275" s="93">
        <v>0</v>
      </c>
      <c r="AR275" s="93">
        <v>0</v>
      </c>
      <c r="AS275" s="93">
        <v>0</v>
      </c>
      <c r="AT275" s="93">
        <v>0</v>
      </c>
      <c r="AU275" s="93">
        <v>0</v>
      </c>
      <c r="AV275" s="93">
        <v>0</v>
      </c>
      <c r="AW275" s="93">
        <v>0</v>
      </c>
      <c r="AX275" s="93">
        <v>0</v>
      </c>
      <c r="AY275" s="93">
        <v>0</v>
      </c>
      <c r="AZ275" s="93">
        <v>0</v>
      </c>
      <c r="BA275" s="93">
        <v>0</v>
      </c>
      <c r="BB275" s="93">
        <v>0</v>
      </c>
      <c r="BC275" s="93">
        <v>0</v>
      </c>
      <c r="BD275" s="93">
        <v>0</v>
      </c>
      <c r="BE275" s="93">
        <v>0</v>
      </c>
      <c r="BF275" s="93">
        <v>0</v>
      </c>
      <c r="BG275" s="93">
        <v>0</v>
      </c>
      <c r="BH275" s="93">
        <v>0</v>
      </c>
      <c r="BI275" s="93">
        <v>0</v>
      </c>
      <c r="BJ275" s="93">
        <v>0</v>
      </c>
      <c r="BK275" s="93">
        <v>0</v>
      </c>
      <c r="BL275" s="93">
        <v>0</v>
      </c>
      <c r="BM275" s="93">
        <v>0</v>
      </c>
      <c r="BN275" s="93">
        <v>0</v>
      </c>
      <c r="BO275" s="93">
        <v>0</v>
      </c>
      <c r="BP275" s="93">
        <v>0</v>
      </c>
      <c r="BQ275" s="93">
        <v>0</v>
      </c>
      <c r="BR275" s="93">
        <v>0</v>
      </c>
      <c r="BS275" s="93">
        <v>0</v>
      </c>
      <c r="BT275" s="93">
        <v>0</v>
      </c>
      <c r="BU275" s="93">
        <v>0</v>
      </c>
      <c r="BV275" s="93">
        <v>0</v>
      </c>
      <c r="BW275" s="93">
        <v>0</v>
      </c>
      <c r="BX275" s="93">
        <v>0</v>
      </c>
      <c r="BY275" s="93">
        <v>0</v>
      </c>
      <c r="BZ275" s="93">
        <v>0</v>
      </c>
      <c r="CA275" s="93">
        <v>0</v>
      </c>
      <c r="CB275" s="93">
        <v>0</v>
      </c>
      <c r="CC275" s="93">
        <v>0</v>
      </c>
      <c r="CD275" s="93">
        <v>0</v>
      </c>
      <c r="CE275" s="93">
        <v>0</v>
      </c>
      <c r="CF275" s="93">
        <v>0</v>
      </c>
      <c r="CG275" s="93">
        <v>0</v>
      </c>
      <c r="CH275" s="93">
        <v>0</v>
      </c>
      <c r="CJ275" s="94">
        <v>639791.53870436805</v>
      </c>
    </row>
    <row r="276" spans="1:88" x14ac:dyDescent="0.25">
      <c r="A276">
        <v>268</v>
      </c>
      <c r="B276" s="96"/>
      <c r="C276" s="97" t="s">
        <v>5355</v>
      </c>
      <c r="D276" s="97" t="s">
        <v>2973</v>
      </c>
      <c r="E276" s="97" t="s">
        <v>2973</v>
      </c>
      <c r="F276" s="97" t="s">
        <v>5793</v>
      </c>
      <c r="G276" s="96" t="s">
        <v>5560</v>
      </c>
      <c r="H276" s="96" t="s">
        <v>5794</v>
      </c>
      <c r="I276" s="96" t="s">
        <v>5340</v>
      </c>
      <c r="J276" s="96" t="s">
        <v>5340</v>
      </c>
      <c r="K276" s="96" t="s">
        <v>5358</v>
      </c>
      <c r="L276" s="96" t="s">
        <v>5358</v>
      </c>
      <c r="M276" s="96" t="s">
        <v>5342</v>
      </c>
      <c r="N276" s="92">
        <v>720529.80078171508</v>
      </c>
      <c r="O276" s="93">
        <v>0</v>
      </c>
      <c r="P276" s="93">
        <v>0</v>
      </c>
      <c r="Q276" s="93">
        <v>0</v>
      </c>
      <c r="R276" s="93">
        <v>0</v>
      </c>
      <c r="S276" s="93">
        <v>0</v>
      </c>
      <c r="T276" s="93">
        <v>0</v>
      </c>
      <c r="U276" s="93">
        <v>59730.640547119692</v>
      </c>
      <c r="V276" s="93">
        <v>59758.070621468825</v>
      </c>
      <c r="W276" s="93">
        <v>59310.543928515537</v>
      </c>
      <c r="X276" s="93">
        <v>58576.563048476419</v>
      </c>
      <c r="Y276" s="93">
        <v>59787.880487760129</v>
      </c>
      <c r="Z276" s="93">
        <v>59894.659160167255</v>
      </c>
      <c r="AA276" s="93">
        <v>61454.982106424031</v>
      </c>
      <c r="AB276" s="93">
        <v>60353.38655011759</v>
      </c>
      <c r="AC276" s="93">
        <v>60554.99444030875</v>
      </c>
      <c r="AD276" s="93">
        <v>60617.576465737562</v>
      </c>
      <c r="AE276" s="93">
        <v>60333.194956311527</v>
      </c>
      <c r="AF276" s="93">
        <v>60157.30846930782</v>
      </c>
      <c r="AG276" s="93">
        <v>0</v>
      </c>
      <c r="AH276" s="93">
        <v>0</v>
      </c>
      <c r="AI276" s="93">
        <v>0</v>
      </c>
      <c r="AJ276" s="93">
        <v>0</v>
      </c>
      <c r="AK276" s="93">
        <v>0</v>
      </c>
      <c r="AL276" s="93">
        <v>0</v>
      </c>
      <c r="AM276" s="93">
        <v>0</v>
      </c>
      <c r="AN276" s="93">
        <v>0</v>
      </c>
      <c r="AO276" s="93">
        <v>0</v>
      </c>
      <c r="AP276" s="93">
        <v>0</v>
      </c>
      <c r="AQ276" s="93">
        <v>0</v>
      </c>
      <c r="AR276" s="93">
        <v>0</v>
      </c>
      <c r="AS276" s="93">
        <v>0</v>
      </c>
      <c r="AT276" s="93">
        <v>0</v>
      </c>
      <c r="AU276" s="93">
        <v>0</v>
      </c>
      <c r="AV276" s="93">
        <v>0</v>
      </c>
      <c r="AW276" s="93">
        <v>0</v>
      </c>
      <c r="AX276" s="93">
        <v>0</v>
      </c>
      <c r="AY276" s="93">
        <v>0</v>
      </c>
      <c r="AZ276" s="93">
        <v>0</v>
      </c>
      <c r="BA276" s="93">
        <v>0</v>
      </c>
      <c r="BB276" s="93">
        <v>0</v>
      </c>
      <c r="BC276" s="93">
        <v>0</v>
      </c>
      <c r="BD276" s="93">
        <v>0</v>
      </c>
      <c r="BE276" s="93">
        <v>0</v>
      </c>
      <c r="BF276" s="93">
        <v>0</v>
      </c>
      <c r="BG276" s="93">
        <v>0</v>
      </c>
      <c r="BH276" s="93">
        <v>0</v>
      </c>
      <c r="BI276" s="93">
        <v>0</v>
      </c>
      <c r="BJ276" s="93">
        <v>0</v>
      </c>
      <c r="BK276" s="93">
        <v>0</v>
      </c>
      <c r="BL276" s="93">
        <v>0</v>
      </c>
      <c r="BM276" s="93">
        <v>0</v>
      </c>
      <c r="BN276" s="93">
        <v>0</v>
      </c>
      <c r="BO276" s="93">
        <v>0</v>
      </c>
      <c r="BP276" s="93">
        <v>0</v>
      </c>
      <c r="BQ276" s="93">
        <v>0</v>
      </c>
      <c r="BR276" s="93">
        <v>0</v>
      </c>
      <c r="BS276" s="93">
        <v>0</v>
      </c>
      <c r="BT276" s="93">
        <v>0</v>
      </c>
      <c r="BU276" s="93">
        <v>0</v>
      </c>
      <c r="BV276" s="93">
        <v>0</v>
      </c>
      <c r="BW276" s="93">
        <v>0</v>
      </c>
      <c r="BX276" s="93">
        <v>0</v>
      </c>
      <c r="BY276" s="93">
        <v>0</v>
      </c>
      <c r="BZ276" s="93">
        <v>0</v>
      </c>
      <c r="CA276" s="93">
        <v>0</v>
      </c>
      <c r="CB276" s="93">
        <v>0</v>
      </c>
      <c r="CC276" s="93">
        <v>0</v>
      </c>
      <c r="CD276" s="93">
        <v>0</v>
      </c>
      <c r="CE276" s="93">
        <v>0</v>
      </c>
      <c r="CF276" s="93">
        <v>0</v>
      </c>
      <c r="CG276" s="93">
        <v>0</v>
      </c>
      <c r="CH276" s="93">
        <v>0</v>
      </c>
      <c r="CJ276" s="94">
        <v>363471.44298820733</v>
      </c>
    </row>
    <row r="277" spans="1:88" x14ac:dyDescent="0.25">
      <c r="A277">
        <v>269</v>
      </c>
      <c r="B277" s="96"/>
      <c r="C277" s="97" t="s">
        <v>5355</v>
      </c>
      <c r="D277" s="97" t="s">
        <v>2973</v>
      </c>
      <c r="E277" s="97" t="s">
        <v>2973</v>
      </c>
      <c r="F277" s="97" t="s">
        <v>5795</v>
      </c>
      <c r="G277" s="96" t="s">
        <v>5560</v>
      </c>
      <c r="H277" s="96" t="s">
        <v>5796</v>
      </c>
      <c r="I277" s="96" t="s">
        <v>5340</v>
      </c>
      <c r="J277" s="96" t="s">
        <v>5340</v>
      </c>
      <c r="K277" s="96" t="s">
        <v>5358</v>
      </c>
      <c r="L277" s="96" t="s">
        <v>5358</v>
      </c>
      <c r="M277" s="96" t="s">
        <v>5342</v>
      </c>
      <c r="N277" s="92">
        <v>367900.68742507993</v>
      </c>
      <c r="O277" s="93">
        <v>0</v>
      </c>
      <c r="P277" s="93">
        <v>0</v>
      </c>
      <c r="Q277" s="93">
        <v>0</v>
      </c>
      <c r="R277" s="93">
        <v>0</v>
      </c>
      <c r="S277" s="93">
        <v>0</v>
      </c>
      <c r="T277" s="93">
        <v>0</v>
      </c>
      <c r="U277" s="93">
        <v>0</v>
      </c>
      <c r="V277" s="93">
        <v>0</v>
      </c>
      <c r="W277" s="93">
        <v>0</v>
      </c>
      <c r="X277" s="93">
        <v>0</v>
      </c>
      <c r="Y277" s="93">
        <v>0</v>
      </c>
      <c r="Z277" s="93">
        <v>0</v>
      </c>
      <c r="AA277" s="93">
        <v>0</v>
      </c>
      <c r="AB277" s="93">
        <v>0</v>
      </c>
      <c r="AC277" s="93">
        <v>0</v>
      </c>
      <c r="AD277" s="93">
        <v>0</v>
      </c>
      <c r="AE277" s="93">
        <v>0</v>
      </c>
      <c r="AF277" s="93">
        <v>0</v>
      </c>
      <c r="AG277" s="93">
        <v>45641.501374986328</v>
      </c>
      <c r="AH277" s="93">
        <v>45615.889117587256</v>
      </c>
      <c r="AI277" s="93">
        <v>45424.413173942092</v>
      </c>
      <c r="AJ277" s="93">
        <v>45068.94137674215</v>
      </c>
      <c r="AK277" s="93">
        <v>45618.743066703792</v>
      </c>
      <c r="AL277" s="93">
        <v>45672.29391186763</v>
      </c>
      <c r="AM277" s="93">
        <v>47652.008565924792</v>
      </c>
      <c r="AN277" s="93">
        <v>47206.896837325876</v>
      </c>
      <c r="AO277" s="93">
        <v>0</v>
      </c>
      <c r="AP277" s="93">
        <v>0</v>
      </c>
      <c r="AQ277" s="93">
        <v>0</v>
      </c>
      <c r="AR277" s="93">
        <v>0</v>
      </c>
      <c r="AS277" s="93">
        <v>0</v>
      </c>
      <c r="AT277" s="93">
        <v>0</v>
      </c>
      <c r="AU277" s="93">
        <v>0</v>
      </c>
      <c r="AV277" s="93">
        <v>0</v>
      </c>
      <c r="AW277" s="93">
        <v>0</v>
      </c>
      <c r="AX277" s="93">
        <v>0</v>
      </c>
      <c r="AY277" s="93">
        <v>0</v>
      </c>
      <c r="AZ277" s="93">
        <v>0</v>
      </c>
      <c r="BA277" s="93">
        <v>0</v>
      </c>
      <c r="BB277" s="93">
        <v>0</v>
      </c>
      <c r="BC277" s="93">
        <v>0</v>
      </c>
      <c r="BD277" s="93">
        <v>0</v>
      </c>
      <c r="BE277" s="93">
        <v>0</v>
      </c>
      <c r="BF277" s="93">
        <v>0</v>
      </c>
      <c r="BG277" s="93">
        <v>0</v>
      </c>
      <c r="BH277" s="93">
        <v>0</v>
      </c>
      <c r="BI277" s="93">
        <v>0</v>
      </c>
      <c r="BJ277" s="93">
        <v>0</v>
      </c>
      <c r="BK277" s="93">
        <v>0</v>
      </c>
      <c r="BL277" s="93">
        <v>0</v>
      </c>
      <c r="BM277" s="93">
        <v>0</v>
      </c>
      <c r="BN277" s="93">
        <v>0</v>
      </c>
      <c r="BO277" s="93">
        <v>0</v>
      </c>
      <c r="BP277" s="93">
        <v>0</v>
      </c>
      <c r="BQ277" s="93">
        <v>0</v>
      </c>
      <c r="BR277" s="93">
        <v>0</v>
      </c>
      <c r="BS277" s="93">
        <v>0</v>
      </c>
      <c r="BT277" s="93">
        <v>0</v>
      </c>
      <c r="BU277" s="93">
        <v>0</v>
      </c>
      <c r="BV277" s="93">
        <v>0</v>
      </c>
      <c r="BW277" s="93">
        <v>0</v>
      </c>
      <c r="BX277" s="93">
        <v>0</v>
      </c>
      <c r="BY277" s="93">
        <v>0</v>
      </c>
      <c r="BZ277" s="93">
        <v>0</v>
      </c>
      <c r="CA277" s="93">
        <v>0</v>
      </c>
      <c r="CB277" s="93">
        <v>0</v>
      </c>
      <c r="CC277" s="93">
        <v>0</v>
      </c>
      <c r="CD277" s="93">
        <v>0</v>
      </c>
      <c r="CE277" s="93">
        <v>0</v>
      </c>
      <c r="CF277" s="93">
        <v>0</v>
      </c>
      <c r="CG277" s="93">
        <v>0</v>
      </c>
      <c r="CH277" s="93">
        <v>0</v>
      </c>
      <c r="CJ277" s="94">
        <v>367900.68742507993</v>
      </c>
    </row>
    <row r="278" spans="1:88" x14ac:dyDescent="0.25">
      <c r="A278">
        <v>270</v>
      </c>
      <c r="B278" s="96"/>
      <c r="C278" s="97" t="s">
        <v>5355</v>
      </c>
      <c r="D278" s="97" t="s">
        <v>2973</v>
      </c>
      <c r="E278" s="97" t="s">
        <v>2973</v>
      </c>
      <c r="F278" s="97" t="s">
        <v>5797</v>
      </c>
      <c r="G278" s="96" t="s">
        <v>5560</v>
      </c>
      <c r="H278" s="96" t="s">
        <v>5798</v>
      </c>
      <c r="I278" s="96" t="s">
        <v>5340</v>
      </c>
      <c r="J278" s="96" t="s">
        <v>5340</v>
      </c>
      <c r="K278" s="96" t="s">
        <v>5358</v>
      </c>
      <c r="L278" s="96" t="s">
        <v>5358</v>
      </c>
      <c r="M278" s="96" t="s">
        <v>5342</v>
      </c>
      <c r="N278" s="92">
        <v>1469110.7697175972</v>
      </c>
      <c r="O278" s="93">
        <v>0</v>
      </c>
      <c r="P278" s="93">
        <v>0</v>
      </c>
      <c r="Q278" s="93">
        <v>0</v>
      </c>
      <c r="R278" s="93">
        <v>0</v>
      </c>
      <c r="S278" s="93">
        <v>0</v>
      </c>
      <c r="T278" s="93">
        <v>0</v>
      </c>
      <c r="U278" s="93">
        <v>0</v>
      </c>
      <c r="V278" s="93">
        <v>0</v>
      </c>
      <c r="W278" s="93">
        <v>0</v>
      </c>
      <c r="X278" s="93">
        <v>0</v>
      </c>
      <c r="Y278" s="93">
        <v>0</v>
      </c>
      <c r="Z278" s="93">
        <v>0</v>
      </c>
      <c r="AA278" s="93">
        <v>0</v>
      </c>
      <c r="AB278" s="93">
        <v>0</v>
      </c>
      <c r="AC278" s="93">
        <v>0</v>
      </c>
      <c r="AD278" s="93">
        <v>0</v>
      </c>
      <c r="AE278" s="93">
        <v>0</v>
      </c>
      <c r="AF278" s="93">
        <v>0</v>
      </c>
      <c r="AG278" s="93">
        <v>145009.57008281373</v>
      </c>
      <c r="AH278" s="93">
        <v>144928.19628216323</v>
      </c>
      <c r="AI278" s="93">
        <v>144319.84985549643</v>
      </c>
      <c r="AJ278" s="93">
        <v>143190.46517410694</v>
      </c>
      <c r="AK278" s="93">
        <v>144937.26368621274</v>
      </c>
      <c r="AL278" s="93">
        <v>145107.40237141977</v>
      </c>
      <c r="AM278" s="93">
        <v>151397.23864373864</v>
      </c>
      <c r="AN278" s="93">
        <v>149983.05509458922</v>
      </c>
      <c r="AO278" s="93">
        <v>150108.03017958387</v>
      </c>
      <c r="AP278" s="93">
        <v>150129.69834747229</v>
      </c>
      <c r="AQ278" s="93">
        <v>0</v>
      </c>
      <c r="AR278" s="93">
        <v>0</v>
      </c>
      <c r="AS278" s="93">
        <v>0</v>
      </c>
      <c r="AT278" s="93">
        <v>0</v>
      </c>
      <c r="AU278" s="93">
        <v>0</v>
      </c>
      <c r="AV278" s="93">
        <v>0</v>
      </c>
      <c r="AW278" s="93">
        <v>0</v>
      </c>
      <c r="AX278" s="93">
        <v>0</v>
      </c>
      <c r="AY278" s="93">
        <v>0</v>
      </c>
      <c r="AZ278" s="93">
        <v>0</v>
      </c>
      <c r="BA278" s="93">
        <v>0</v>
      </c>
      <c r="BB278" s="93">
        <v>0</v>
      </c>
      <c r="BC278" s="93">
        <v>0</v>
      </c>
      <c r="BD278" s="93">
        <v>0</v>
      </c>
      <c r="BE278" s="93">
        <v>0</v>
      </c>
      <c r="BF278" s="93">
        <v>0</v>
      </c>
      <c r="BG278" s="93">
        <v>0</v>
      </c>
      <c r="BH278" s="93">
        <v>0</v>
      </c>
      <c r="BI278" s="93">
        <v>0</v>
      </c>
      <c r="BJ278" s="93">
        <v>0</v>
      </c>
      <c r="BK278" s="93">
        <v>0</v>
      </c>
      <c r="BL278" s="93">
        <v>0</v>
      </c>
      <c r="BM278" s="93">
        <v>0</v>
      </c>
      <c r="BN278" s="93">
        <v>0</v>
      </c>
      <c r="BO278" s="93">
        <v>0</v>
      </c>
      <c r="BP278" s="93">
        <v>0</v>
      </c>
      <c r="BQ278" s="93">
        <v>0</v>
      </c>
      <c r="BR278" s="93">
        <v>0</v>
      </c>
      <c r="BS278" s="93">
        <v>0</v>
      </c>
      <c r="BT278" s="93">
        <v>0</v>
      </c>
      <c r="BU278" s="93">
        <v>0</v>
      </c>
      <c r="BV278" s="93">
        <v>0</v>
      </c>
      <c r="BW278" s="93">
        <v>0</v>
      </c>
      <c r="BX278" s="93">
        <v>0</v>
      </c>
      <c r="BY278" s="93">
        <v>0</v>
      </c>
      <c r="BZ278" s="93">
        <v>0</v>
      </c>
      <c r="CA278" s="93">
        <v>0</v>
      </c>
      <c r="CB278" s="93">
        <v>0</v>
      </c>
      <c r="CC278" s="93">
        <v>0</v>
      </c>
      <c r="CD278" s="93">
        <v>0</v>
      </c>
      <c r="CE278" s="93">
        <v>0</v>
      </c>
      <c r="CF278" s="93">
        <v>0</v>
      </c>
      <c r="CG278" s="93">
        <v>0</v>
      </c>
      <c r="CH278" s="93">
        <v>0</v>
      </c>
      <c r="CJ278" s="94">
        <v>1469110.7697175972</v>
      </c>
    </row>
    <row r="279" spans="1:88" x14ac:dyDescent="0.25">
      <c r="A279">
        <v>271</v>
      </c>
      <c r="B279" s="96"/>
      <c r="C279" s="97" t="s">
        <v>5355</v>
      </c>
      <c r="D279" s="97" t="s">
        <v>2973</v>
      </c>
      <c r="E279" s="97" t="s">
        <v>2973</v>
      </c>
      <c r="F279" s="97" t="s">
        <v>5799</v>
      </c>
      <c r="G279" s="96" t="s">
        <v>5560</v>
      </c>
      <c r="H279" s="96" t="s">
        <v>5800</v>
      </c>
      <c r="I279" s="96" t="s">
        <v>5340</v>
      </c>
      <c r="J279" s="96" t="s">
        <v>5340</v>
      </c>
      <c r="K279" s="96" t="s">
        <v>5358</v>
      </c>
      <c r="L279" s="96" t="s">
        <v>5358</v>
      </c>
      <c r="M279" s="96" t="s">
        <v>5342</v>
      </c>
      <c r="N279" s="92">
        <v>3624550.4280644725</v>
      </c>
      <c r="O279" s="93">
        <v>0</v>
      </c>
      <c r="P279" s="93">
        <v>0</v>
      </c>
      <c r="Q279" s="93">
        <v>0</v>
      </c>
      <c r="R279" s="93">
        <v>0</v>
      </c>
      <c r="S279" s="93">
        <v>0</v>
      </c>
      <c r="T279" s="93">
        <v>0</v>
      </c>
      <c r="U279" s="93">
        <v>0</v>
      </c>
      <c r="V279" s="93">
        <v>0</v>
      </c>
      <c r="W279" s="93">
        <v>0</v>
      </c>
      <c r="X279" s="93">
        <v>0</v>
      </c>
      <c r="Y279" s="93">
        <v>0</v>
      </c>
      <c r="Z279" s="93">
        <v>0</v>
      </c>
      <c r="AA279" s="93">
        <v>0</v>
      </c>
      <c r="AB279" s="93">
        <v>0</v>
      </c>
      <c r="AC279" s="93">
        <v>0</v>
      </c>
      <c r="AD279" s="93">
        <v>0</v>
      </c>
      <c r="AE279" s="93">
        <v>0</v>
      </c>
      <c r="AF279" s="93">
        <v>0</v>
      </c>
      <c r="AG279" s="93">
        <v>297321.78038562508</v>
      </c>
      <c r="AH279" s="93">
        <v>297154.93482313975</v>
      </c>
      <c r="AI279" s="93">
        <v>295907.60581882298</v>
      </c>
      <c r="AJ279" s="93">
        <v>293591.9609684918</v>
      </c>
      <c r="AK279" s="93">
        <v>297173.52626309893</v>
      </c>
      <c r="AL279" s="93">
        <v>297522.37176873779</v>
      </c>
      <c r="AM279" s="93">
        <v>310418.7986580237</v>
      </c>
      <c r="AN279" s="93">
        <v>307519.2136831517</v>
      </c>
      <c r="AO279" s="93">
        <v>307775.45756245655</v>
      </c>
      <c r="AP279" s="93">
        <v>307819.88510093337</v>
      </c>
      <c r="AQ279" s="93">
        <v>306629.45309054106</v>
      </c>
      <c r="AR279" s="93">
        <v>305715.43994145014</v>
      </c>
      <c r="AS279" s="93">
        <v>0</v>
      </c>
      <c r="AT279" s="93">
        <v>0</v>
      </c>
      <c r="AU279" s="93">
        <v>0</v>
      </c>
      <c r="AV279" s="93">
        <v>0</v>
      </c>
      <c r="AW279" s="93">
        <v>0</v>
      </c>
      <c r="AX279" s="93">
        <v>0</v>
      </c>
      <c r="AY279" s="93">
        <v>0</v>
      </c>
      <c r="AZ279" s="93">
        <v>0</v>
      </c>
      <c r="BA279" s="93">
        <v>0</v>
      </c>
      <c r="BB279" s="93">
        <v>0</v>
      </c>
      <c r="BC279" s="93">
        <v>0</v>
      </c>
      <c r="BD279" s="93">
        <v>0</v>
      </c>
      <c r="BE279" s="93">
        <v>0</v>
      </c>
      <c r="BF279" s="93">
        <v>0</v>
      </c>
      <c r="BG279" s="93">
        <v>0</v>
      </c>
      <c r="BH279" s="93">
        <v>0</v>
      </c>
      <c r="BI279" s="93">
        <v>0</v>
      </c>
      <c r="BJ279" s="93">
        <v>0</v>
      </c>
      <c r="BK279" s="93">
        <v>0</v>
      </c>
      <c r="BL279" s="93">
        <v>0</v>
      </c>
      <c r="BM279" s="93">
        <v>0</v>
      </c>
      <c r="BN279" s="93">
        <v>0</v>
      </c>
      <c r="BO279" s="93">
        <v>0</v>
      </c>
      <c r="BP279" s="93">
        <v>0</v>
      </c>
      <c r="BQ279" s="93">
        <v>0</v>
      </c>
      <c r="BR279" s="93">
        <v>0</v>
      </c>
      <c r="BS279" s="93">
        <v>0</v>
      </c>
      <c r="BT279" s="93">
        <v>0</v>
      </c>
      <c r="BU279" s="93">
        <v>0</v>
      </c>
      <c r="BV279" s="93">
        <v>0</v>
      </c>
      <c r="BW279" s="93">
        <v>0</v>
      </c>
      <c r="BX279" s="93">
        <v>0</v>
      </c>
      <c r="BY279" s="93">
        <v>0</v>
      </c>
      <c r="BZ279" s="93">
        <v>0</v>
      </c>
      <c r="CA279" s="93">
        <v>0</v>
      </c>
      <c r="CB279" s="93">
        <v>0</v>
      </c>
      <c r="CC279" s="93">
        <v>0</v>
      </c>
      <c r="CD279" s="93">
        <v>0</v>
      </c>
      <c r="CE279" s="93">
        <v>0</v>
      </c>
      <c r="CF279" s="93">
        <v>0</v>
      </c>
      <c r="CG279" s="93">
        <v>0</v>
      </c>
      <c r="CH279" s="93">
        <v>0</v>
      </c>
      <c r="CJ279" s="94">
        <v>3624550.4280644725</v>
      </c>
    </row>
    <row r="280" spans="1:88" x14ac:dyDescent="0.25">
      <c r="A280">
        <v>272</v>
      </c>
      <c r="B280" s="96"/>
      <c r="C280" s="97" t="s">
        <v>5355</v>
      </c>
      <c r="D280" s="97" t="s">
        <v>2973</v>
      </c>
      <c r="E280" s="97" t="s">
        <v>2973</v>
      </c>
      <c r="F280" s="97" t="s">
        <v>5801</v>
      </c>
      <c r="G280" s="96" t="s">
        <v>5560</v>
      </c>
      <c r="H280" s="96" t="s">
        <v>5802</v>
      </c>
      <c r="I280" s="96" t="s">
        <v>5340</v>
      </c>
      <c r="J280" s="96" t="s">
        <v>5340</v>
      </c>
      <c r="K280" s="96" t="s">
        <v>5358</v>
      </c>
      <c r="L280" s="96" t="s">
        <v>5358</v>
      </c>
      <c r="M280" s="96" t="s">
        <v>5342</v>
      </c>
      <c r="N280" s="92">
        <v>94603.033909306236</v>
      </c>
      <c r="O280" s="93">
        <v>0</v>
      </c>
      <c r="P280" s="93">
        <v>0</v>
      </c>
      <c r="Q280" s="93">
        <v>0</v>
      </c>
      <c r="R280" s="93">
        <v>0</v>
      </c>
      <c r="S280" s="93">
        <v>0</v>
      </c>
      <c r="T280" s="93">
        <v>0</v>
      </c>
      <c r="U280" s="93">
        <v>0</v>
      </c>
      <c r="V280" s="93">
        <v>0</v>
      </c>
      <c r="W280" s="93">
        <v>0</v>
      </c>
      <c r="X280" s="93">
        <v>0</v>
      </c>
      <c r="Y280" s="93">
        <v>0</v>
      </c>
      <c r="Z280" s="93">
        <v>0</v>
      </c>
      <c r="AA280" s="93">
        <v>0</v>
      </c>
      <c r="AB280" s="93">
        <v>0</v>
      </c>
      <c r="AC280" s="93">
        <v>0</v>
      </c>
      <c r="AD280" s="93">
        <v>0</v>
      </c>
      <c r="AE280" s="93">
        <v>0</v>
      </c>
      <c r="AF280" s="93">
        <v>0</v>
      </c>
      <c r="AG280" s="93">
        <v>11736.386067853609</v>
      </c>
      <c r="AH280" s="93">
        <v>11729.800058808121</v>
      </c>
      <c r="AI280" s="93">
        <v>11680.563387585122</v>
      </c>
      <c r="AJ280" s="93">
        <v>11589.156354019453</v>
      </c>
      <c r="AK280" s="93">
        <v>11730.533931438114</v>
      </c>
      <c r="AL280" s="93">
        <v>11744.30414876601</v>
      </c>
      <c r="AM280" s="93">
        <v>12253.37363123781</v>
      </c>
      <c r="AN280" s="93">
        <v>12138.916329597987</v>
      </c>
      <c r="AO280" s="93">
        <v>0</v>
      </c>
      <c r="AP280" s="93">
        <v>0</v>
      </c>
      <c r="AQ280" s="93">
        <v>0</v>
      </c>
      <c r="AR280" s="93">
        <v>0</v>
      </c>
      <c r="AS280" s="93">
        <v>0</v>
      </c>
      <c r="AT280" s="93">
        <v>0</v>
      </c>
      <c r="AU280" s="93">
        <v>0</v>
      </c>
      <c r="AV280" s="93">
        <v>0</v>
      </c>
      <c r="AW280" s="93">
        <v>0</v>
      </c>
      <c r="AX280" s="93">
        <v>0</v>
      </c>
      <c r="AY280" s="93">
        <v>0</v>
      </c>
      <c r="AZ280" s="93">
        <v>0</v>
      </c>
      <c r="BA280" s="93">
        <v>0</v>
      </c>
      <c r="BB280" s="93">
        <v>0</v>
      </c>
      <c r="BC280" s="93">
        <v>0</v>
      </c>
      <c r="BD280" s="93">
        <v>0</v>
      </c>
      <c r="BE280" s="93">
        <v>0</v>
      </c>
      <c r="BF280" s="93">
        <v>0</v>
      </c>
      <c r="BG280" s="93">
        <v>0</v>
      </c>
      <c r="BH280" s="93">
        <v>0</v>
      </c>
      <c r="BI280" s="93">
        <v>0</v>
      </c>
      <c r="BJ280" s="93">
        <v>0</v>
      </c>
      <c r="BK280" s="93">
        <v>0</v>
      </c>
      <c r="BL280" s="93">
        <v>0</v>
      </c>
      <c r="BM280" s="93">
        <v>0</v>
      </c>
      <c r="BN280" s="93">
        <v>0</v>
      </c>
      <c r="BO280" s="93">
        <v>0</v>
      </c>
      <c r="BP280" s="93">
        <v>0</v>
      </c>
      <c r="BQ280" s="93">
        <v>0</v>
      </c>
      <c r="BR280" s="93">
        <v>0</v>
      </c>
      <c r="BS280" s="93">
        <v>0</v>
      </c>
      <c r="BT280" s="93">
        <v>0</v>
      </c>
      <c r="BU280" s="93">
        <v>0</v>
      </c>
      <c r="BV280" s="93">
        <v>0</v>
      </c>
      <c r="BW280" s="93">
        <v>0</v>
      </c>
      <c r="BX280" s="93">
        <v>0</v>
      </c>
      <c r="BY280" s="93">
        <v>0</v>
      </c>
      <c r="BZ280" s="93">
        <v>0</v>
      </c>
      <c r="CA280" s="93">
        <v>0</v>
      </c>
      <c r="CB280" s="93">
        <v>0</v>
      </c>
      <c r="CC280" s="93">
        <v>0</v>
      </c>
      <c r="CD280" s="93">
        <v>0</v>
      </c>
      <c r="CE280" s="93">
        <v>0</v>
      </c>
      <c r="CF280" s="93">
        <v>0</v>
      </c>
      <c r="CG280" s="93">
        <v>0</v>
      </c>
      <c r="CH280" s="93">
        <v>0</v>
      </c>
      <c r="CJ280" s="94">
        <v>94603.033909306236</v>
      </c>
    </row>
    <row r="281" spans="1:88" x14ac:dyDescent="0.25">
      <c r="A281">
        <v>273</v>
      </c>
      <c r="B281" s="96"/>
      <c r="C281" s="97" t="s">
        <v>5355</v>
      </c>
      <c r="D281" s="97" t="s">
        <v>2973</v>
      </c>
      <c r="E281" s="97" t="s">
        <v>2973</v>
      </c>
      <c r="F281" s="97" t="s">
        <v>5803</v>
      </c>
      <c r="G281" s="96" t="s">
        <v>5560</v>
      </c>
      <c r="H281" s="96" t="s">
        <v>5804</v>
      </c>
      <c r="I281" s="96" t="s">
        <v>5340</v>
      </c>
      <c r="J281" s="96" t="s">
        <v>5340</v>
      </c>
      <c r="K281" s="96" t="s">
        <v>5358</v>
      </c>
      <c r="L281" s="96" t="s">
        <v>5358</v>
      </c>
      <c r="M281" s="96" t="s">
        <v>5342</v>
      </c>
      <c r="N281" s="92">
        <v>1331711.9207512047</v>
      </c>
      <c r="O281" s="93">
        <v>0</v>
      </c>
      <c r="P281" s="93">
        <v>0</v>
      </c>
      <c r="Q281" s="93">
        <v>0</v>
      </c>
      <c r="R281" s="93">
        <v>0</v>
      </c>
      <c r="S281" s="93">
        <v>0</v>
      </c>
      <c r="T281" s="93">
        <v>0</v>
      </c>
      <c r="U281" s="93">
        <v>0</v>
      </c>
      <c r="V281" s="93">
        <v>0</v>
      </c>
      <c r="W281" s="93">
        <v>0</v>
      </c>
      <c r="X281" s="93">
        <v>0</v>
      </c>
      <c r="Y281" s="93">
        <v>0</v>
      </c>
      <c r="Z281" s="93">
        <v>0</v>
      </c>
      <c r="AA281" s="93">
        <v>0</v>
      </c>
      <c r="AB281" s="93">
        <v>0</v>
      </c>
      <c r="AC281" s="93">
        <v>0</v>
      </c>
      <c r="AD281" s="93">
        <v>0</v>
      </c>
      <c r="AE281" s="93">
        <v>0</v>
      </c>
      <c r="AF281" s="93">
        <v>0</v>
      </c>
      <c r="AG281" s="93">
        <v>131447.52395996044</v>
      </c>
      <c r="AH281" s="93">
        <v>131373.76065865179</v>
      </c>
      <c r="AI281" s="93">
        <v>130822.30994095374</v>
      </c>
      <c r="AJ281" s="93">
        <v>129798.55116501727</v>
      </c>
      <c r="AK281" s="93">
        <v>131381.98003210736</v>
      </c>
      <c r="AL281" s="93">
        <v>131536.20646617885</v>
      </c>
      <c r="AM281" s="93">
        <v>137237.78466986364</v>
      </c>
      <c r="AN281" s="93">
        <v>135955.86289149884</v>
      </c>
      <c r="AO281" s="93">
        <v>136069.14965919108</v>
      </c>
      <c r="AP281" s="93">
        <v>136088.7913077815</v>
      </c>
      <c r="AQ281" s="93">
        <v>0</v>
      </c>
      <c r="AR281" s="93">
        <v>0</v>
      </c>
      <c r="AS281" s="93">
        <v>0</v>
      </c>
      <c r="AT281" s="93">
        <v>0</v>
      </c>
      <c r="AU281" s="93">
        <v>0</v>
      </c>
      <c r="AV281" s="93">
        <v>0</v>
      </c>
      <c r="AW281" s="93">
        <v>0</v>
      </c>
      <c r="AX281" s="93">
        <v>0</v>
      </c>
      <c r="AY281" s="93">
        <v>0</v>
      </c>
      <c r="AZ281" s="93">
        <v>0</v>
      </c>
      <c r="BA281" s="93">
        <v>0</v>
      </c>
      <c r="BB281" s="93">
        <v>0</v>
      </c>
      <c r="BC281" s="93">
        <v>0</v>
      </c>
      <c r="BD281" s="93">
        <v>0</v>
      </c>
      <c r="BE281" s="93">
        <v>0</v>
      </c>
      <c r="BF281" s="93">
        <v>0</v>
      </c>
      <c r="BG281" s="93">
        <v>0</v>
      </c>
      <c r="BH281" s="93">
        <v>0</v>
      </c>
      <c r="BI281" s="93">
        <v>0</v>
      </c>
      <c r="BJ281" s="93">
        <v>0</v>
      </c>
      <c r="BK281" s="93">
        <v>0</v>
      </c>
      <c r="BL281" s="93">
        <v>0</v>
      </c>
      <c r="BM281" s="93">
        <v>0</v>
      </c>
      <c r="BN281" s="93">
        <v>0</v>
      </c>
      <c r="BO281" s="93">
        <v>0</v>
      </c>
      <c r="BP281" s="93">
        <v>0</v>
      </c>
      <c r="BQ281" s="93">
        <v>0</v>
      </c>
      <c r="BR281" s="93">
        <v>0</v>
      </c>
      <c r="BS281" s="93">
        <v>0</v>
      </c>
      <c r="BT281" s="93">
        <v>0</v>
      </c>
      <c r="BU281" s="93">
        <v>0</v>
      </c>
      <c r="BV281" s="93">
        <v>0</v>
      </c>
      <c r="BW281" s="93">
        <v>0</v>
      </c>
      <c r="BX281" s="93">
        <v>0</v>
      </c>
      <c r="BY281" s="93">
        <v>0</v>
      </c>
      <c r="BZ281" s="93">
        <v>0</v>
      </c>
      <c r="CA281" s="93">
        <v>0</v>
      </c>
      <c r="CB281" s="93">
        <v>0</v>
      </c>
      <c r="CC281" s="93">
        <v>0</v>
      </c>
      <c r="CD281" s="93">
        <v>0</v>
      </c>
      <c r="CE281" s="93">
        <v>0</v>
      </c>
      <c r="CF281" s="93">
        <v>0</v>
      </c>
      <c r="CG281" s="93">
        <v>0</v>
      </c>
      <c r="CH281" s="93">
        <v>0</v>
      </c>
      <c r="CJ281" s="94">
        <v>1331711.9207512047</v>
      </c>
    </row>
    <row r="282" spans="1:88" x14ac:dyDescent="0.25">
      <c r="A282">
        <v>274</v>
      </c>
      <c r="B282" s="96"/>
      <c r="C282" s="97" t="s">
        <v>5355</v>
      </c>
      <c r="D282" s="97" t="s">
        <v>2973</v>
      </c>
      <c r="E282" s="97" t="s">
        <v>2973</v>
      </c>
      <c r="F282" s="97" t="s">
        <v>5805</v>
      </c>
      <c r="G282" s="96" t="s">
        <v>5560</v>
      </c>
      <c r="H282" s="96" t="s">
        <v>5806</v>
      </c>
      <c r="I282" s="96" t="s">
        <v>5340</v>
      </c>
      <c r="J282" s="96" t="s">
        <v>5340</v>
      </c>
      <c r="K282" s="96" t="s">
        <v>5358</v>
      </c>
      <c r="L282" s="96" t="s">
        <v>5358</v>
      </c>
      <c r="M282" s="96" t="s">
        <v>5342</v>
      </c>
      <c r="N282" s="92">
        <v>3322504.5590590979</v>
      </c>
      <c r="O282" s="93">
        <v>0</v>
      </c>
      <c r="P282" s="93">
        <v>0</v>
      </c>
      <c r="Q282" s="93">
        <v>0</v>
      </c>
      <c r="R282" s="93">
        <v>0</v>
      </c>
      <c r="S282" s="93">
        <v>0</v>
      </c>
      <c r="T282" s="93">
        <v>0</v>
      </c>
      <c r="U282" s="93">
        <v>0</v>
      </c>
      <c r="V282" s="93">
        <v>0</v>
      </c>
      <c r="W282" s="93">
        <v>0</v>
      </c>
      <c r="X282" s="93">
        <v>0</v>
      </c>
      <c r="Y282" s="93">
        <v>0</v>
      </c>
      <c r="Z282" s="93">
        <v>0</v>
      </c>
      <c r="AA282" s="93">
        <v>0</v>
      </c>
      <c r="AB282" s="93">
        <v>0</v>
      </c>
      <c r="AC282" s="93">
        <v>0</v>
      </c>
      <c r="AD282" s="93">
        <v>0</v>
      </c>
      <c r="AE282" s="93">
        <v>0</v>
      </c>
      <c r="AF282" s="93">
        <v>0</v>
      </c>
      <c r="AG282" s="93">
        <v>272544.96535348927</v>
      </c>
      <c r="AH282" s="93">
        <v>272392.02358787775</v>
      </c>
      <c r="AI282" s="93">
        <v>271248.63866725471</v>
      </c>
      <c r="AJ282" s="93">
        <v>269125.96422111714</v>
      </c>
      <c r="AK282" s="93">
        <v>272409.06574117346</v>
      </c>
      <c r="AL282" s="93">
        <v>272728.84078800946</v>
      </c>
      <c r="AM282" s="93">
        <v>284550.56543652166</v>
      </c>
      <c r="AN282" s="93">
        <v>281892.61254288821</v>
      </c>
      <c r="AO282" s="93">
        <v>282127.50276558497</v>
      </c>
      <c r="AP282" s="93">
        <v>282168.22800918942</v>
      </c>
      <c r="AQ282" s="93">
        <v>281076.99866632978</v>
      </c>
      <c r="AR282" s="93">
        <v>280239.15327966213</v>
      </c>
      <c r="AS282" s="93">
        <v>0</v>
      </c>
      <c r="AT282" s="93">
        <v>0</v>
      </c>
      <c r="AU282" s="93">
        <v>0</v>
      </c>
      <c r="AV282" s="93">
        <v>0</v>
      </c>
      <c r="AW282" s="93">
        <v>0</v>
      </c>
      <c r="AX282" s="93">
        <v>0</v>
      </c>
      <c r="AY282" s="93">
        <v>0</v>
      </c>
      <c r="AZ282" s="93">
        <v>0</v>
      </c>
      <c r="BA282" s="93">
        <v>0</v>
      </c>
      <c r="BB282" s="93">
        <v>0</v>
      </c>
      <c r="BC282" s="93">
        <v>0</v>
      </c>
      <c r="BD282" s="93">
        <v>0</v>
      </c>
      <c r="BE282" s="93">
        <v>0</v>
      </c>
      <c r="BF282" s="93">
        <v>0</v>
      </c>
      <c r="BG282" s="93">
        <v>0</v>
      </c>
      <c r="BH282" s="93">
        <v>0</v>
      </c>
      <c r="BI282" s="93">
        <v>0</v>
      </c>
      <c r="BJ282" s="93">
        <v>0</v>
      </c>
      <c r="BK282" s="93">
        <v>0</v>
      </c>
      <c r="BL282" s="93">
        <v>0</v>
      </c>
      <c r="BM282" s="93">
        <v>0</v>
      </c>
      <c r="BN282" s="93">
        <v>0</v>
      </c>
      <c r="BO282" s="93">
        <v>0</v>
      </c>
      <c r="BP282" s="93">
        <v>0</v>
      </c>
      <c r="BQ282" s="93">
        <v>0</v>
      </c>
      <c r="BR282" s="93">
        <v>0</v>
      </c>
      <c r="BS282" s="93">
        <v>0</v>
      </c>
      <c r="BT282" s="93">
        <v>0</v>
      </c>
      <c r="BU282" s="93">
        <v>0</v>
      </c>
      <c r="BV282" s="93">
        <v>0</v>
      </c>
      <c r="BW282" s="93">
        <v>0</v>
      </c>
      <c r="BX282" s="93">
        <v>0</v>
      </c>
      <c r="BY282" s="93">
        <v>0</v>
      </c>
      <c r="BZ282" s="93">
        <v>0</v>
      </c>
      <c r="CA282" s="93">
        <v>0</v>
      </c>
      <c r="CB282" s="93">
        <v>0</v>
      </c>
      <c r="CC282" s="93">
        <v>0</v>
      </c>
      <c r="CD282" s="93">
        <v>0</v>
      </c>
      <c r="CE282" s="93">
        <v>0</v>
      </c>
      <c r="CF282" s="93">
        <v>0</v>
      </c>
      <c r="CG282" s="93">
        <v>0</v>
      </c>
      <c r="CH282" s="93">
        <v>0</v>
      </c>
      <c r="CJ282" s="94">
        <v>3322504.5590590979</v>
      </c>
    </row>
    <row r="283" spans="1:88" x14ac:dyDescent="0.25">
      <c r="A283">
        <v>275</v>
      </c>
      <c r="B283" s="96"/>
      <c r="C283" s="97" t="s">
        <v>5355</v>
      </c>
      <c r="D283" s="97" t="s">
        <v>2973</v>
      </c>
      <c r="E283" s="97" t="s">
        <v>2973</v>
      </c>
      <c r="F283" s="97" t="s">
        <v>5807</v>
      </c>
      <c r="G283" s="96" t="s">
        <v>5560</v>
      </c>
      <c r="H283" s="96" t="s">
        <v>5808</v>
      </c>
      <c r="I283" s="96" t="s">
        <v>5340</v>
      </c>
      <c r="J283" s="96" t="s">
        <v>5340</v>
      </c>
      <c r="K283" s="96" t="s">
        <v>5358</v>
      </c>
      <c r="L283" s="96" t="s">
        <v>5358</v>
      </c>
      <c r="M283" s="96" t="s">
        <v>5342</v>
      </c>
      <c r="N283" s="92">
        <v>54143.946241417827</v>
      </c>
      <c r="O283" s="93">
        <v>0</v>
      </c>
      <c r="P283" s="93">
        <v>0</v>
      </c>
      <c r="Q283" s="93">
        <v>0</v>
      </c>
      <c r="R283" s="93">
        <v>0</v>
      </c>
      <c r="S283" s="93">
        <v>0</v>
      </c>
      <c r="T283" s="93">
        <v>0</v>
      </c>
      <c r="U283" s="93">
        <v>0</v>
      </c>
      <c r="V283" s="93">
        <v>0</v>
      </c>
      <c r="W283" s="93">
        <v>0</v>
      </c>
      <c r="X283" s="93">
        <v>0</v>
      </c>
      <c r="Y283" s="93">
        <v>0</v>
      </c>
      <c r="Z283" s="93">
        <v>0</v>
      </c>
      <c r="AA283" s="93">
        <v>0</v>
      </c>
      <c r="AB283" s="93">
        <v>0</v>
      </c>
      <c r="AC283" s="93">
        <v>0</v>
      </c>
      <c r="AD283" s="93">
        <v>0</v>
      </c>
      <c r="AE283" s="93">
        <v>0</v>
      </c>
      <c r="AF283" s="93">
        <v>0</v>
      </c>
      <c r="AG283" s="93">
        <v>0</v>
      </c>
      <c r="AH283" s="93">
        <v>0</v>
      </c>
      <c r="AI283" s="93">
        <v>0</v>
      </c>
      <c r="AJ283" s="93">
        <v>0</v>
      </c>
      <c r="AK283" s="93">
        <v>0</v>
      </c>
      <c r="AL283" s="93">
        <v>0</v>
      </c>
      <c r="AM283" s="93">
        <v>0</v>
      </c>
      <c r="AN283" s="93">
        <v>0</v>
      </c>
      <c r="AO283" s="93">
        <v>0</v>
      </c>
      <c r="AP283" s="93">
        <v>0</v>
      </c>
      <c r="AQ283" s="93">
        <v>0</v>
      </c>
      <c r="AR283" s="93">
        <v>0</v>
      </c>
      <c r="AS283" s="93">
        <v>6741.0570809245892</v>
      </c>
      <c r="AT283" s="93">
        <v>6732.5586423454142</v>
      </c>
      <c r="AU283" s="93">
        <v>6714.2741830409268</v>
      </c>
      <c r="AV283" s="93">
        <v>6651.7474716884471</v>
      </c>
      <c r="AW283" s="93">
        <v>6736.1914089507654</v>
      </c>
      <c r="AX283" s="93">
        <v>6745.1816660191125</v>
      </c>
      <c r="AY283" s="93">
        <v>6945.2979750120812</v>
      </c>
      <c r="AZ283" s="93">
        <v>6877.6378134364995</v>
      </c>
      <c r="BA283" s="93">
        <v>0</v>
      </c>
      <c r="BB283" s="93">
        <v>0</v>
      </c>
      <c r="BC283" s="93">
        <v>0</v>
      </c>
      <c r="BD283" s="93">
        <v>0</v>
      </c>
      <c r="BE283" s="93">
        <v>0</v>
      </c>
      <c r="BF283" s="93">
        <v>0</v>
      </c>
      <c r="BG283" s="93">
        <v>0</v>
      </c>
      <c r="BH283" s="93">
        <v>0</v>
      </c>
      <c r="BI283" s="93">
        <v>0</v>
      </c>
      <c r="BJ283" s="93">
        <v>0</v>
      </c>
      <c r="BK283" s="93">
        <v>0</v>
      </c>
      <c r="BL283" s="93">
        <v>0</v>
      </c>
      <c r="BM283" s="93">
        <v>0</v>
      </c>
      <c r="BN283" s="93">
        <v>0</v>
      </c>
      <c r="BO283" s="93">
        <v>0</v>
      </c>
      <c r="BP283" s="93">
        <v>0</v>
      </c>
      <c r="BQ283" s="93">
        <v>0</v>
      </c>
      <c r="BR283" s="93">
        <v>0</v>
      </c>
      <c r="BS283" s="93">
        <v>0</v>
      </c>
      <c r="BT283" s="93">
        <v>0</v>
      </c>
      <c r="BU283" s="93">
        <v>0</v>
      </c>
      <c r="BV283" s="93">
        <v>0</v>
      </c>
      <c r="BW283" s="93">
        <v>0</v>
      </c>
      <c r="BX283" s="93">
        <v>0</v>
      </c>
      <c r="BY283" s="93">
        <v>0</v>
      </c>
      <c r="BZ283" s="93">
        <v>0</v>
      </c>
      <c r="CA283" s="93">
        <v>0</v>
      </c>
      <c r="CB283" s="93">
        <v>0</v>
      </c>
      <c r="CC283" s="93">
        <v>0</v>
      </c>
      <c r="CD283" s="93">
        <v>0</v>
      </c>
      <c r="CE283" s="93">
        <v>0</v>
      </c>
      <c r="CF283" s="93">
        <v>0</v>
      </c>
      <c r="CG283" s="93">
        <v>0</v>
      </c>
      <c r="CH283" s="93">
        <v>0</v>
      </c>
      <c r="CJ283" s="94">
        <v>54143.946241417827</v>
      </c>
    </row>
    <row r="284" spans="1:88" x14ac:dyDescent="0.25">
      <c r="A284">
        <v>276</v>
      </c>
      <c r="B284" s="96"/>
      <c r="C284" s="97" t="s">
        <v>5355</v>
      </c>
      <c r="D284" s="97" t="s">
        <v>2973</v>
      </c>
      <c r="E284" s="97" t="s">
        <v>2973</v>
      </c>
      <c r="F284" s="97" t="s">
        <v>5809</v>
      </c>
      <c r="G284" s="96" t="s">
        <v>5560</v>
      </c>
      <c r="H284" s="96" t="s">
        <v>5810</v>
      </c>
      <c r="I284" s="96" t="s">
        <v>5340</v>
      </c>
      <c r="J284" s="96" t="s">
        <v>5340</v>
      </c>
      <c r="K284" s="96" t="s">
        <v>5358</v>
      </c>
      <c r="L284" s="96" t="s">
        <v>5358</v>
      </c>
      <c r="M284" s="96" t="s">
        <v>5342</v>
      </c>
      <c r="N284" s="92">
        <v>1002161.2597338471</v>
      </c>
      <c r="O284" s="93">
        <v>0</v>
      </c>
      <c r="P284" s="93">
        <v>0</v>
      </c>
      <c r="Q284" s="93">
        <v>0</v>
      </c>
      <c r="R284" s="93">
        <v>0</v>
      </c>
      <c r="S284" s="93">
        <v>0</v>
      </c>
      <c r="T284" s="93">
        <v>0</v>
      </c>
      <c r="U284" s="93">
        <v>0</v>
      </c>
      <c r="V284" s="93">
        <v>0</v>
      </c>
      <c r="W284" s="93">
        <v>0</v>
      </c>
      <c r="X284" s="93">
        <v>0</v>
      </c>
      <c r="Y284" s="93">
        <v>0</v>
      </c>
      <c r="Z284" s="93">
        <v>0</v>
      </c>
      <c r="AA284" s="93">
        <v>0</v>
      </c>
      <c r="AB284" s="93">
        <v>0</v>
      </c>
      <c r="AC284" s="93">
        <v>0</v>
      </c>
      <c r="AD284" s="93">
        <v>0</v>
      </c>
      <c r="AE284" s="93">
        <v>0</v>
      </c>
      <c r="AF284" s="93">
        <v>0</v>
      </c>
      <c r="AG284" s="93">
        <v>0</v>
      </c>
      <c r="AH284" s="93">
        <v>0</v>
      </c>
      <c r="AI284" s="93">
        <v>0</v>
      </c>
      <c r="AJ284" s="93">
        <v>0</v>
      </c>
      <c r="AK284" s="93">
        <v>0</v>
      </c>
      <c r="AL284" s="93">
        <v>0</v>
      </c>
      <c r="AM284" s="93">
        <v>0</v>
      </c>
      <c r="AN284" s="93">
        <v>0</v>
      </c>
      <c r="AO284" s="93">
        <v>0</v>
      </c>
      <c r="AP284" s="93">
        <v>0</v>
      </c>
      <c r="AQ284" s="93">
        <v>0</v>
      </c>
      <c r="AR284" s="93">
        <v>0</v>
      </c>
      <c r="AS284" s="93">
        <v>99444.074057799487</v>
      </c>
      <c r="AT284" s="93">
        <v>99318.705091879543</v>
      </c>
      <c r="AU284" s="93">
        <v>99048.972748219705</v>
      </c>
      <c r="AV284" s="93">
        <v>98126.578702347964</v>
      </c>
      <c r="AW284" s="93">
        <v>99372.295664841746</v>
      </c>
      <c r="AX284" s="93">
        <v>99504.919937113969</v>
      </c>
      <c r="AY284" s="93">
        <v>102457.03572737821</v>
      </c>
      <c r="AZ284" s="93">
        <v>101458.91302381526</v>
      </c>
      <c r="BA284" s="93">
        <v>101716.02798419113</v>
      </c>
      <c r="BB284" s="93">
        <v>101713.73679626007</v>
      </c>
      <c r="BC284" s="93">
        <v>0</v>
      </c>
      <c r="BD284" s="93">
        <v>0</v>
      </c>
      <c r="BE284" s="93">
        <v>0</v>
      </c>
      <c r="BF284" s="93">
        <v>0</v>
      </c>
      <c r="BG284" s="93">
        <v>0</v>
      </c>
      <c r="BH284" s="93">
        <v>0</v>
      </c>
      <c r="BI284" s="93">
        <v>0</v>
      </c>
      <c r="BJ284" s="93">
        <v>0</v>
      </c>
      <c r="BK284" s="93">
        <v>0</v>
      </c>
      <c r="BL284" s="93">
        <v>0</v>
      </c>
      <c r="BM284" s="93">
        <v>0</v>
      </c>
      <c r="BN284" s="93">
        <v>0</v>
      </c>
      <c r="BO284" s="93">
        <v>0</v>
      </c>
      <c r="BP284" s="93">
        <v>0</v>
      </c>
      <c r="BQ284" s="93">
        <v>0</v>
      </c>
      <c r="BR284" s="93">
        <v>0</v>
      </c>
      <c r="BS284" s="93">
        <v>0</v>
      </c>
      <c r="BT284" s="93">
        <v>0</v>
      </c>
      <c r="BU284" s="93">
        <v>0</v>
      </c>
      <c r="BV284" s="93">
        <v>0</v>
      </c>
      <c r="BW284" s="93">
        <v>0</v>
      </c>
      <c r="BX284" s="93">
        <v>0</v>
      </c>
      <c r="BY284" s="93">
        <v>0</v>
      </c>
      <c r="BZ284" s="93">
        <v>0</v>
      </c>
      <c r="CA284" s="93">
        <v>0</v>
      </c>
      <c r="CB284" s="93">
        <v>0</v>
      </c>
      <c r="CC284" s="93">
        <v>0</v>
      </c>
      <c r="CD284" s="93">
        <v>0</v>
      </c>
      <c r="CE284" s="93">
        <v>0</v>
      </c>
      <c r="CF284" s="93">
        <v>0</v>
      </c>
      <c r="CG284" s="93">
        <v>0</v>
      </c>
      <c r="CH284" s="93">
        <v>0</v>
      </c>
      <c r="CJ284" s="94">
        <v>1002161.2597338471</v>
      </c>
    </row>
    <row r="285" spans="1:88" x14ac:dyDescent="0.25">
      <c r="A285">
        <v>277</v>
      </c>
      <c r="B285" s="96"/>
      <c r="C285" s="97" t="s">
        <v>5355</v>
      </c>
      <c r="D285" s="97" t="s">
        <v>2973</v>
      </c>
      <c r="E285" s="97" t="s">
        <v>2973</v>
      </c>
      <c r="F285" s="97" t="s">
        <v>5811</v>
      </c>
      <c r="G285" s="96" t="s">
        <v>5560</v>
      </c>
      <c r="H285" s="96" t="s">
        <v>5812</v>
      </c>
      <c r="I285" s="96" t="s">
        <v>5340</v>
      </c>
      <c r="J285" s="96" t="s">
        <v>5340</v>
      </c>
      <c r="K285" s="96" t="s">
        <v>5358</v>
      </c>
      <c r="L285" s="96" t="s">
        <v>5358</v>
      </c>
      <c r="M285" s="96" t="s">
        <v>5342</v>
      </c>
      <c r="N285" s="92">
        <v>3382374.6522549479</v>
      </c>
      <c r="O285" s="93">
        <v>0</v>
      </c>
      <c r="P285" s="93">
        <v>0</v>
      </c>
      <c r="Q285" s="93">
        <v>0</v>
      </c>
      <c r="R285" s="93">
        <v>0</v>
      </c>
      <c r="S285" s="93">
        <v>0</v>
      </c>
      <c r="T285" s="93">
        <v>0</v>
      </c>
      <c r="U285" s="93">
        <v>0</v>
      </c>
      <c r="V285" s="93">
        <v>0</v>
      </c>
      <c r="W285" s="93">
        <v>0</v>
      </c>
      <c r="X285" s="93">
        <v>0</v>
      </c>
      <c r="Y285" s="93">
        <v>0</v>
      </c>
      <c r="Z285" s="93">
        <v>0</v>
      </c>
      <c r="AA285" s="93">
        <v>0</v>
      </c>
      <c r="AB285" s="93">
        <v>0</v>
      </c>
      <c r="AC285" s="93">
        <v>0</v>
      </c>
      <c r="AD285" s="93">
        <v>0</v>
      </c>
      <c r="AE285" s="93">
        <v>0</v>
      </c>
      <c r="AF285" s="93">
        <v>0</v>
      </c>
      <c r="AG285" s="93">
        <v>0</v>
      </c>
      <c r="AH285" s="93">
        <v>0</v>
      </c>
      <c r="AI285" s="93">
        <v>0</v>
      </c>
      <c r="AJ285" s="93">
        <v>0</v>
      </c>
      <c r="AK285" s="93">
        <v>0</v>
      </c>
      <c r="AL285" s="93">
        <v>0</v>
      </c>
      <c r="AM285" s="93">
        <v>0</v>
      </c>
      <c r="AN285" s="93">
        <v>0</v>
      </c>
      <c r="AO285" s="93">
        <v>0</v>
      </c>
      <c r="AP285" s="93">
        <v>0</v>
      </c>
      <c r="AQ285" s="93">
        <v>0</v>
      </c>
      <c r="AR285" s="93">
        <v>0</v>
      </c>
      <c r="AS285" s="93">
        <v>279259.52467243548</v>
      </c>
      <c r="AT285" s="93">
        <v>278907.46269022918</v>
      </c>
      <c r="AU285" s="93">
        <v>278149.99848944176</v>
      </c>
      <c r="AV285" s="93">
        <v>275559.72526048002</v>
      </c>
      <c r="AW285" s="93">
        <v>279057.95610146725</v>
      </c>
      <c r="AX285" s="93">
        <v>279430.39248428476</v>
      </c>
      <c r="AY285" s="93">
        <v>287720.5441115002</v>
      </c>
      <c r="AZ285" s="93">
        <v>284917.60915129597</v>
      </c>
      <c r="BA285" s="93">
        <v>285639.64113058761</v>
      </c>
      <c r="BB285" s="93">
        <v>285633.2070010663</v>
      </c>
      <c r="BC285" s="93">
        <v>284488.9174398068</v>
      </c>
      <c r="BD285" s="93">
        <v>283609.67372235289</v>
      </c>
      <c r="BE285" s="93">
        <v>0</v>
      </c>
      <c r="BF285" s="93">
        <v>0</v>
      </c>
      <c r="BG285" s="93">
        <v>0</v>
      </c>
      <c r="BH285" s="93">
        <v>0</v>
      </c>
      <c r="BI285" s="93">
        <v>0</v>
      </c>
      <c r="BJ285" s="93">
        <v>0</v>
      </c>
      <c r="BK285" s="93">
        <v>0</v>
      </c>
      <c r="BL285" s="93">
        <v>0</v>
      </c>
      <c r="BM285" s="93">
        <v>0</v>
      </c>
      <c r="BN285" s="93">
        <v>0</v>
      </c>
      <c r="BO285" s="93">
        <v>0</v>
      </c>
      <c r="BP285" s="93">
        <v>0</v>
      </c>
      <c r="BQ285" s="93">
        <v>0</v>
      </c>
      <c r="BR285" s="93">
        <v>0</v>
      </c>
      <c r="BS285" s="93">
        <v>0</v>
      </c>
      <c r="BT285" s="93">
        <v>0</v>
      </c>
      <c r="BU285" s="93">
        <v>0</v>
      </c>
      <c r="BV285" s="93">
        <v>0</v>
      </c>
      <c r="BW285" s="93">
        <v>0</v>
      </c>
      <c r="BX285" s="93">
        <v>0</v>
      </c>
      <c r="BY285" s="93">
        <v>0</v>
      </c>
      <c r="BZ285" s="93">
        <v>0</v>
      </c>
      <c r="CA285" s="93">
        <v>0</v>
      </c>
      <c r="CB285" s="93">
        <v>0</v>
      </c>
      <c r="CC285" s="93">
        <v>0</v>
      </c>
      <c r="CD285" s="93">
        <v>0</v>
      </c>
      <c r="CE285" s="93">
        <v>0</v>
      </c>
      <c r="CF285" s="93">
        <v>0</v>
      </c>
      <c r="CG285" s="93">
        <v>0</v>
      </c>
      <c r="CH285" s="93">
        <v>0</v>
      </c>
      <c r="CJ285" s="94">
        <v>3382374.6522549479</v>
      </c>
    </row>
    <row r="286" spans="1:88" x14ac:dyDescent="0.25">
      <c r="A286">
        <v>278</v>
      </c>
      <c r="B286" s="96"/>
      <c r="C286" s="97" t="s">
        <v>5355</v>
      </c>
      <c r="D286" s="97" t="s">
        <v>2973</v>
      </c>
      <c r="E286" s="97" t="s">
        <v>2973</v>
      </c>
      <c r="F286" s="97" t="s">
        <v>5813</v>
      </c>
      <c r="G286" s="96" t="s">
        <v>5560</v>
      </c>
      <c r="H286" s="96" t="s">
        <v>5814</v>
      </c>
      <c r="I286" s="96" t="s">
        <v>5340</v>
      </c>
      <c r="J286" s="96" t="s">
        <v>5340</v>
      </c>
      <c r="K286" s="96" t="s">
        <v>5358</v>
      </c>
      <c r="L286" s="96" t="s">
        <v>5358</v>
      </c>
      <c r="M286" s="96" t="s">
        <v>5342</v>
      </c>
      <c r="N286" s="92">
        <v>476466.7269244768</v>
      </c>
      <c r="O286" s="93">
        <v>0</v>
      </c>
      <c r="P286" s="93">
        <v>0</v>
      </c>
      <c r="Q286" s="93">
        <v>0</v>
      </c>
      <c r="R286" s="93">
        <v>0</v>
      </c>
      <c r="S286" s="93">
        <v>0</v>
      </c>
      <c r="T286" s="93">
        <v>0</v>
      </c>
      <c r="U286" s="93">
        <v>0</v>
      </c>
      <c r="V286" s="93">
        <v>0</v>
      </c>
      <c r="W286" s="93">
        <v>0</v>
      </c>
      <c r="X286" s="93">
        <v>0</v>
      </c>
      <c r="Y286" s="93">
        <v>0</v>
      </c>
      <c r="Z286" s="93">
        <v>0</v>
      </c>
      <c r="AA286" s="93">
        <v>0</v>
      </c>
      <c r="AB286" s="93">
        <v>0</v>
      </c>
      <c r="AC286" s="93">
        <v>0</v>
      </c>
      <c r="AD286" s="93">
        <v>0</v>
      </c>
      <c r="AE286" s="93">
        <v>0</v>
      </c>
      <c r="AF286" s="93">
        <v>0</v>
      </c>
      <c r="AG286" s="93">
        <v>0</v>
      </c>
      <c r="AH286" s="93">
        <v>0</v>
      </c>
      <c r="AI286" s="93">
        <v>0</v>
      </c>
      <c r="AJ286" s="93">
        <v>0</v>
      </c>
      <c r="AK286" s="93">
        <v>0</v>
      </c>
      <c r="AL286" s="93">
        <v>0</v>
      </c>
      <c r="AM286" s="93">
        <v>0</v>
      </c>
      <c r="AN286" s="93">
        <v>0</v>
      </c>
      <c r="AO286" s="93">
        <v>0</v>
      </c>
      <c r="AP286" s="93">
        <v>0</v>
      </c>
      <c r="AQ286" s="93">
        <v>0</v>
      </c>
      <c r="AR286" s="93">
        <v>0</v>
      </c>
      <c r="AS286" s="93">
        <v>59321.302312136359</v>
      </c>
      <c r="AT286" s="93">
        <v>59246.516052639628</v>
      </c>
      <c r="AU286" s="93">
        <v>59085.612810760103</v>
      </c>
      <c r="AV286" s="93">
        <v>58535.377750858279</v>
      </c>
      <c r="AW286" s="93">
        <v>59278.484398766632</v>
      </c>
      <c r="AX286" s="93">
        <v>59357.598660968179</v>
      </c>
      <c r="AY286" s="93">
        <v>61118.622180106322</v>
      </c>
      <c r="AZ286" s="93">
        <v>60523.212758241229</v>
      </c>
      <c r="BA286" s="93">
        <v>0</v>
      </c>
      <c r="BB286" s="93">
        <v>0</v>
      </c>
      <c r="BC286" s="93">
        <v>0</v>
      </c>
      <c r="BD286" s="93">
        <v>0</v>
      </c>
      <c r="BE286" s="93">
        <v>0</v>
      </c>
      <c r="BF286" s="93">
        <v>0</v>
      </c>
      <c r="BG286" s="93">
        <v>0</v>
      </c>
      <c r="BH286" s="93">
        <v>0</v>
      </c>
      <c r="BI286" s="93">
        <v>0</v>
      </c>
      <c r="BJ286" s="93">
        <v>0</v>
      </c>
      <c r="BK286" s="93">
        <v>0</v>
      </c>
      <c r="BL286" s="93">
        <v>0</v>
      </c>
      <c r="BM286" s="93">
        <v>0</v>
      </c>
      <c r="BN286" s="93">
        <v>0</v>
      </c>
      <c r="BO286" s="93">
        <v>0</v>
      </c>
      <c r="BP286" s="93">
        <v>0</v>
      </c>
      <c r="BQ286" s="93">
        <v>0</v>
      </c>
      <c r="BR286" s="93">
        <v>0</v>
      </c>
      <c r="BS286" s="93">
        <v>0</v>
      </c>
      <c r="BT286" s="93">
        <v>0</v>
      </c>
      <c r="BU286" s="93">
        <v>0</v>
      </c>
      <c r="BV286" s="93">
        <v>0</v>
      </c>
      <c r="BW286" s="93">
        <v>0</v>
      </c>
      <c r="BX286" s="93">
        <v>0</v>
      </c>
      <c r="BY286" s="93">
        <v>0</v>
      </c>
      <c r="BZ286" s="93">
        <v>0</v>
      </c>
      <c r="CA286" s="93">
        <v>0</v>
      </c>
      <c r="CB286" s="93">
        <v>0</v>
      </c>
      <c r="CC286" s="93">
        <v>0</v>
      </c>
      <c r="CD286" s="93">
        <v>0</v>
      </c>
      <c r="CE286" s="93">
        <v>0</v>
      </c>
      <c r="CF286" s="93">
        <v>0</v>
      </c>
      <c r="CG286" s="93">
        <v>0</v>
      </c>
      <c r="CH286" s="93">
        <v>0</v>
      </c>
      <c r="CJ286" s="94">
        <v>476466.7269244768</v>
      </c>
    </row>
    <row r="287" spans="1:88" x14ac:dyDescent="0.25">
      <c r="A287">
        <v>279</v>
      </c>
      <c r="B287" s="96"/>
      <c r="C287" s="97" t="s">
        <v>5355</v>
      </c>
      <c r="D287" s="97" t="s">
        <v>2973</v>
      </c>
      <c r="E287" s="97" t="s">
        <v>2973</v>
      </c>
      <c r="F287" s="97" t="s">
        <v>5815</v>
      </c>
      <c r="G287" s="96" t="s">
        <v>5560</v>
      </c>
      <c r="H287" s="96" t="s">
        <v>5816</v>
      </c>
      <c r="I287" s="96" t="s">
        <v>5340</v>
      </c>
      <c r="J287" s="96" t="s">
        <v>5340</v>
      </c>
      <c r="K287" s="96" t="s">
        <v>5358</v>
      </c>
      <c r="L287" s="96" t="s">
        <v>5358</v>
      </c>
      <c r="M287" s="96" t="s">
        <v>5342</v>
      </c>
      <c r="N287" s="92">
        <v>706512.81868438225</v>
      </c>
      <c r="O287" s="93">
        <v>0</v>
      </c>
      <c r="P287" s="93">
        <v>0</v>
      </c>
      <c r="Q287" s="93">
        <v>0</v>
      </c>
      <c r="R287" s="93">
        <v>0</v>
      </c>
      <c r="S287" s="93">
        <v>0</v>
      </c>
      <c r="T287" s="93">
        <v>0</v>
      </c>
      <c r="U287" s="93">
        <v>0</v>
      </c>
      <c r="V287" s="93">
        <v>0</v>
      </c>
      <c r="W287" s="93">
        <v>0</v>
      </c>
      <c r="X287" s="93">
        <v>0</v>
      </c>
      <c r="Y287" s="93">
        <v>0</v>
      </c>
      <c r="Z287" s="93">
        <v>0</v>
      </c>
      <c r="AA287" s="93">
        <v>0</v>
      </c>
      <c r="AB287" s="93">
        <v>0</v>
      </c>
      <c r="AC287" s="93">
        <v>0</v>
      </c>
      <c r="AD287" s="93">
        <v>0</v>
      </c>
      <c r="AE287" s="93">
        <v>0</v>
      </c>
      <c r="AF287" s="93">
        <v>0</v>
      </c>
      <c r="AG287" s="93">
        <v>0</v>
      </c>
      <c r="AH287" s="93">
        <v>0</v>
      </c>
      <c r="AI287" s="93">
        <v>0</v>
      </c>
      <c r="AJ287" s="93">
        <v>0</v>
      </c>
      <c r="AK287" s="93">
        <v>0</v>
      </c>
      <c r="AL287" s="93">
        <v>0</v>
      </c>
      <c r="AM287" s="93">
        <v>0</v>
      </c>
      <c r="AN287" s="93">
        <v>0</v>
      </c>
      <c r="AO287" s="93">
        <v>0</v>
      </c>
      <c r="AP287" s="93">
        <v>0</v>
      </c>
      <c r="AQ287" s="93">
        <v>0</v>
      </c>
      <c r="AR287" s="93">
        <v>0</v>
      </c>
      <c r="AS287" s="93">
        <v>70106.993641615685</v>
      </c>
      <c r="AT287" s="93">
        <v>70018.60988039228</v>
      </c>
      <c r="AU287" s="93">
        <v>69828.451503625547</v>
      </c>
      <c r="AV287" s="93">
        <v>69178.173705559864</v>
      </c>
      <c r="AW287" s="93">
        <v>70056.390653087961</v>
      </c>
      <c r="AX287" s="93">
        <v>70149.889326598772</v>
      </c>
      <c r="AY287" s="93">
        <v>72231.098940125608</v>
      </c>
      <c r="AZ287" s="93">
        <v>71527.433259739497</v>
      </c>
      <c r="BA287" s="93">
        <v>71708.696518139055</v>
      </c>
      <c r="BB287" s="93">
        <v>71707.081255497877</v>
      </c>
      <c r="BC287" s="93">
        <v>0</v>
      </c>
      <c r="BD287" s="93">
        <v>0</v>
      </c>
      <c r="BE287" s="93">
        <v>0</v>
      </c>
      <c r="BF287" s="93">
        <v>0</v>
      </c>
      <c r="BG287" s="93">
        <v>0</v>
      </c>
      <c r="BH287" s="93">
        <v>0</v>
      </c>
      <c r="BI287" s="93">
        <v>0</v>
      </c>
      <c r="BJ287" s="93">
        <v>0</v>
      </c>
      <c r="BK287" s="93">
        <v>0</v>
      </c>
      <c r="BL287" s="93">
        <v>0</v>
      </c>
      <c r="BM287" s="93">
        <v>0</v>
      </c>
      <c r="BN287" s="93">
        <v>0</v>
      </c>
      <c r="BO287" s="93">
        <v>0</v>
      </c>
      <c r="BP287" s="93">
        <v>0</v>
      </c>
      <c r="BQ287" s="93">
        <v>0</v>
      </c>
      <c r="BR287" s="93">
        <v>0</v>
      </c>
      <c r="BS287" s="93">
        <v>0</v>
      </c>
      <c r="BT287" s="93">
        <v>0</v>
      </c>
      <c r="BU287" s="93">
        <v>0</v>
      </c>
      <c r="BV287" s="93">
        <v>0</v>
      </c>
      <c r="BW287" s="93">
        <v>0</v>
      </c>
      <c r="BX287" s="93">
        <v>0</v>
      </c>
      <c r="BY287" s="93">
        <v>0</v>
      </c>
      <c r="BZ287" s="93">
        <v>0</v>
      </c>
      <c r="CA287" s="93">
        <v>0</v>
      </c>
      <c r="CB287" s="93">
        <v>0</v>
      </c>
      <c r="CC287" s="93">
        <v>0</v>
      </c>
      <c r="CD287" s="93">
        <v>0</v>
      </c>
      <c r="CE287" s="93">
        <v>0</v>
      </c>
      <c r="CF287" s="93">
        <v>0</v>
      </c>
      <c r="CG287" s="93">
        <v>0</v>
      </c>
      <c r="CH287" s="93">
        <v>0</v>
      </c>
      <c r="CJ287" s="94">
        <v>706512.81868438225</v>
      </c>
    </row>
    <row r="288" spans="1:88" x14ac:dyDescent="0.25">
      <c r="A288">
        <v>280</v>
      </c>
      <c r="B288" s="96"/>
      <c r="C288" s="97" t="s">
        <v>5355</v>
      </c>
      <c r="D288" s="97" t="s">
        <v>2973</v>
      </c>
      <c r="E288" s="97" t="s">
        <v>2973</v>
      </c>
      <c r="F288" s="97" t="s">
        <v>5817</v>
      </c>
      <c r="G288" s="96" t="s">
        <v>5560</v>
      </c>
      <c r="H288" s="96" t="s">
        <v>5818</v>
      </c>
      <c r="I288" s="96" t="s">
        <v>5340</v>
      </c>
      <c r="J288" s="96" t="s">
        <v>5340</v>
      </c>
      <c r="K288" s="96" t="s">
        <v>5358</v>
      </c>
      <c r="L288" s="96" t="s">
        <v>5358</v>
      </c>
      <c r="M288" s="96" t="s">
        <v>5342</v>
      </c>
      <c r="N288" s="92">
        <v>2912086.3195307353</v>
      </c>
      <c r="O288" s="93">
        <v>0</v>
      </c>
      <c r="P288" s="93">
        <v>0</v>
      </c>
      <c r="Q288" s="93">
        <v>0</v>
      </c>
      <c r="R288" s="93">
        <v>0</v>
      </c>
      <c r="S288" s="93">
        <v>0</v>
      </c>
      <c r="T288" s="93">
        <v>0</v>
      </c>
      <c r="U288" s="93">
        <v>0</v>
      </c>
      <c r="V288" s="93">
        <v>0</v>
      </c>
      <c r="W288" s="93">
        <v>0</v>
      </c>
      <c r="X288" s="93">
        <v>0</v>
      </c>
      <c r="Y288" s="93">
        <v>0</v>
      </c>
      <c r="Z288" s="93">
        <v>0</v>
      </c>
      <c r="AA288" s="93">
        <v>0</v>
      </c>
      <c r="AB288" s="93">
        <v>0</v>
      </c>
      <c r="AC288" s="93">
        <v>0</v>
      </c>
      <c r="AD288" s="93">
        <v>0</v>
      </c>
      <c r="AE288" s="93">
        <v>0</v>
      </c>
      <c r="AF288" s="93">
        <v>0</v>
      </c>
      <c r="AG288" s="93">
        <v>0</v>
      </c>
      <c r="AH288" s="93">
        <v>0</v>
      </c>
      <c r="AI288" s="93">
        <v>0</v>
      </c>
      <c r="AJ288" s="93">
        <v>0</v>
      </c>
      <c r="AK288" s="93">
        <v>0</v>
      </c>
      <c r="AL288" s="93">
        <v>0</v>
      </c>
      <c r="AM288" s="93">
        <v>0</v>
      </c>
      <c r="AN288" s="93">
        <v>0</v>
      </c>
      <c r="AO288" s="93">
        <v>0</v>
      </c>
      <c r="AP288" s="93">
        <v>0</v>
      </c>
      <c r="AQ288" s="93">
        <v>0</v>
      </c>
      <c r="AR288" s="93">
        <v>0</v>
      </c>
      <c r="AS288" s="93">
        <v>240431.0358863103</v>
      </c>
      <c r="AT288" s="93">
        <v>240127.92491031927</v>
      </c>
      <c r="AU288" s="93">
        <v>239475.77919512641</v>
      </c>
      <c r="AV288" s="93">
        <v>237245.6598235548</v>
      </c>
      <c r="AW288" s="93">
        <v>240257.493585911</v>
      </c>
      <c r="AX288" s="93">
        <v>240578.14608801476</v>
      </c>
      <c r="AY288" s="93">
        <v>247715.627775431</v>
      </c>
      <c r="AZ288" s="93">
        <v>245302.41534590203</v>
      </c>
      <c r="BA288" s="93">
        <v>245924.05536669501</v>
      </c>
      <c r="BB288" s="93">
        <v>245918.51584417585</v>
      </c>
      <c r="BC288" s="93">
        <v>244933.3293052729</v>
      </c>
      <c r="BD288" s="93">
        <v>244176.33640402142</v>
      </c>
      <c r="BE288" s="93">
        <v>0</v>
      </c>
      <c r="BF288" s="93">
        <v>0</v>
      </c>
      <c r="BG288" s="93">
        <v>0</v>
      </c>
      <c r="BH288" s="93">
        <v>0</v>
      </c>
      <c r="BI288" s="93">
        <v>0</v>
      </c>
      <c r="BJ288" s="93">
        <v>0</v>
      </c>
      <c r="BK288" s="93">
        <v>0</v>
      </c>
      <c r="BL288" s="93">
        <v>0</v>
      </c>
      <c r="BM288" s="93">
        <v>0</v>
      </c>
      <c r="BN288" s="93">
        <v>0</v>
      </c>
      <c r="BO288" s="93">
        <v>0</v>
      </c>
      <c r="BP288" s="93">
        <v>0</v>
      </c>
      <c r="BQ288" s="93">
        <v>0</v>
      </c>
      <c r="BR288" s="93">
        <v>0</v>
      </c>
      <c r="BS288" s="93">
        <v>0</v>
      </c>
      <c r="BT288" s="93">
        <v>0</v>
      </c>
      <c r="BU288" s="93">
        <v>0</v>
      </c>
      <c r="BV288" s="93">
        <v>0</v>
      </c>
      <c r="BW288" s="93">
        <v>0</v>
      </c>
      <c r="BX288" s="93">
        <v>0</v>
      </c>
      <c r="BY288" s="93">
        <v>0</v>
      </c>
      <c r="BZ288" s="93">
        <v>0</v>
      </c>
      <c r="CA288" s="93">
        <v>0</v>
      </c>
      <c r="CB288" s="93">
        <v>0</v>
      </c>
      <c r="CC288" s="93">
        <v>0</v>
      </c>
      <c r="CD288" s="93">
        <v>0</v>
      </c>
      <c r="CE288" s="93">
        <v>0</v>
      </c>
      <c r="CF288" s="93">
        <v>0</v>
      </c>
      <c r="CG288" s="93">
        <v>0</v>
      </c>
      <c r="CH288" s="93">
        <v>0</v>
      </c>
      <c r="CJ288" s="94">
        <v>2912086.3195307353</v>
      </c>
    </row>
    <row r="289" spans="1:88" x14ac:dyDescent="0.25">
      <c r="A289">
        <v>281</v>
      </c>
      <c r="B289" s="96"/>
      <c r="C289" s="97" t="s">
        <v>5355</v>
      </c>
      <c r="D289" s="97" t="s">
        <v>2973</v>
      </c>
      <c r="E289" s="97" t="s">
        <v>2973</v>
      </c>
      <c r="F289" s="97" t="s">
        <v>5819</v>
      </c>
      <c r="G289" s="96" t="s">
        <v>5560</v>
      </c>
      <c r="H289" s="96" t="s">
        <v>5820</v>
      </c>
      <c r="I289" s="96" t="s">
        <v>5340</v>
      </c>
      <c r="J289" s="96" t="s">
        <v>5340</v>
      </c>
      <c r="K289" s="96" t="s">
        <v>5358</v>
      </c>
      <c r="L289" s="96" t="s">
        <v>5358</v>
      </c>
      <c r="M289" s="96" t="s">
        <v>5342</v>
      </c>
      <c r="N289" s="92">
        <v>54475.326211371685</v>
      </c>
      <c r="O289" s="93">
        <v>0</v>
      </c>
      <c r="P289" s="93">
        <v>0</v>
      </c>
      <c r="Q289" s="93">
        <v>0</v>
      </c>
      <c r="R289" s="93">
        <v>0</v>
      </c>
      <c r="S289" s="93">
        <v>0</v>
      </c>
      <c r="T289" s="93">
        <v>0</v>
      </c>
      <c r="U289" s="93">
        <v>0</v>
      </c>
      <c r="V289" s="93">
        <v>0</v>
      </c>
      <c r="W289" s="93">
        <v>0</v>
      </c>
      <c r="X289" s="93">
        <v>0</v>
      </c>
      <c r="Y289" s="93">
        <v>0</v>
      </c>
      <c r="Z289" s="93">
        <v>0</v>
      </c>
      <c r="AA289" s="93">
        <v>0</v>
      </c>
      <c r="AB289" s="93">
        <v>0</v>
      </c>
      <c r="AC289" s="93">
        <v>0</v>
      </c>
      <c r="AD289" s="93">
        <v>0</v>
      </c>
      <c r="AE289" s="93">
        <v>0</v>
      </c>
      <c r="AF289" s="93">
        <v>0</v>
      </c>
      <c r="AG289" s="93">
        <v>0</v>
      </c>
      <c r="AH289" s="93">
        <v>0</v>
      </c>
      <c r="AI289" s="93">
        <v>0</v>
      </c>
      <c r="AJ289" s="93">
        <v>0</v>
      </c>
      <c r="AK289" s="93">
        <v>0</v>
      </c>
      <c r="AL289" s="93">
        <v>0</v>
      </c>
      <c r="AM289" s="93">
        <v>0</v>
      </c>
      <c r="AN289" s="93">
        <v>0</v>
      </c>
      <c r="AO289" s="93">
        <v>0</v>
      </c>
      <c r="AP289" s="93">
        <v>0</v>
      </c>
      <c r="AQ289" s="93">
        <v>0</v>
      </c>
      <c r="AR289" s="93">
        <v>0</v>
      </c>
      <c r="AS289" s="93">
        <v>0</v>
      </c>
      <c r="AT289" s="93">
        <v>0</v>
      </c>
      <c r="AU289" s="93">
        <v>0</v>
      </c>
      <c r="AV289" s="93">
        <v>0</v>
      </c>
      <c r="AW289" s="93">
        <v>0</v>
      </c>
      <c r="AX289" s="93">
        <v>0</v>
      </c>
      <c r="AY289" s="93">
        <v>0</v>
      </c>
      <c r="AZ289" s="93">
        <v>0</v>
      </c>
      <c r="BA289" s="93">
        <v>0</v>
      </c>
      <c r="BB289" s="93">
        <v>0</v>
      </c>
      <c r="BC289" s="93">
        <v>0</v>
      </c>
      <c r="BD289" s="93">
        <v>0</v>
      </c>
      <c r="BE289" s="93">
        <v>6856.4593365936244</v>
      </c>
      <c r="BF289" s="93">
        <v>6848.9239696021032</v>
      </c>
      <c r="BG289" s="93">
        <v>6830.8834726823661</v>
      </c>
      <c r="BH289" s="93">
        <v>6770.1745554302015</v>
      </c>
      <c r="BI289" s="93">
        <v>6851.3705082068709</v>
      </c>
      <c r="BJ289" s="93">
        <v>6860.1404264010271</v>
      </c>
      <c r="BK289" s="93">
        <v>6759.2731986175659</v>
      </c>
      <c r="BL289" s="93">
        <v>6698.1007438379311</v>
      </c>
      <c r="BM289" s="93">
        <v>0</v>
      </c>
      <c r="BN289" s="93">
        <v>0</v>
      </c>
      <c r="BO289" s="93">
        <v>0</v>
      </c>
      <c r="BP289" s="93">
        <v>0</v>
      </c>
      <c r="BQ289" s="93">
        <v>0</v>
      </c>
      <c r="BR289" s="93">
        <v>0</v>
      </c>
      <c r="BS289" s="93">
        <v>0</v>
      </c>
      <c r="BT289" s="93">
        <v>0</v>
      </c>
      <c r="BU289" s="93">
        <v>0</v>
      </c>
      <c r="BV289" s="93">
        <v>0</v>
      </c>
      <c r="BW289" s="93">
        <v>0</v>
      </c>
      <c r="BX289" s="93">
        <v>0</v>
      </c>
      <c r="BY289" s="93">
        <v>0</v>
      </c>
      <c r="BZ289" s="93">
        <v>0</v>
      </c>
      <c r="CA289" s="93">
        <v>0</v>
      </c>
      <c r="CB289" s="93">
        <v>0</v>
      </c>
      <c r="CC289" s="93">
        <v>0</v>
      </c>
      <c r="CD289" s="93">
        <v>0</v>
      </c>
      <c r="CE289" s="93">
        <v>0</v>
      </c>
      <c r="CF289" s="93">
        <v>0</v>
      </c>
      <c r="CG289" s="93">
        <v>0</v>
      </c>
      <c r="CH289" s="93">
        <v>0</v>
      </c>
      <c r="CJ289" s="94">
        <v>54475.326211371685</v>
      </c>
    </row>
    <row r="290" spans="1:88" x14ac:dyDescent="0.25">
      <c r="A290">
        <v>282</v>
      </c>
      <c r="B290" s="96"/>
      <c r="C290" s="97" t="s">
        <v>5355</v>
      </c>
      <c r="D290" s="97" t="s">
        <v>2973</v>
      </c>
      <c r="E290" s="97" t="s">
        <v>2973</v>
      </c>
      <c r="F290" s="97" t="s">
        <v>5821</v>
      </c>
      <c r="G290" s="96" t="s">
        <v>5560</v>
      </c>
      <c r="H290" s="96" t="s">
        <v>5822</v>
      </c>
      <c r="I290" s="96" t="s">
        <v>5340</v>
      </c>
      <c r="J290" s="96" t="s">
        <v>5340</v>
      </c>
      <c r="K290" s="96" t="s">
        <v>5358</v>
      </c>
      <c r="L290" s="96" t="s">
        <v>5358</v>
      </c>
      <c r="M290" s="96" t="s">
        <v>5342</v>
      </c>
      <c r="N290" s="92">
        <v>1707565.3363942851</v>
      </c>
      <c r="O290" s="93">
        <v>0</v>
      </c>
      <c r="P290" s="93">
        <v>0</v>
      </c>
      <c r="Q290" s="93">
        <v>0</v>
      </c>
      <c r="R290" s="93">
        <v>0</v>
      </c>
      <c r="S290" s="93">
        <v>0</v>
      </c>
      <c r="T290" s="93">
        <v>0</v>
      </c>
      <c r="U290" s="93">
        <v>0</v>
      </c>
      <c r="V290" s="93">
        <v>0</v>
      </c>
      <c r="W290" s="93">
        <v>0</v>
      </c>
      <c r="X290" s="93">
        <v>0</v>
      </c>
      <c r="Y290" s="93">
        <v>0</v>
      </c>
      <c r="Z290" s="93">
        <v>0</v>
      </c>
      <c r="AA290" s="93">
        <v>0</v>
      </c>
      <c r="AB290" s="93">
        <v>0</v>
      </c>
      <c r="AC290" s="93">
        <v>0</v>
      </c>
      <c r="AD290" s="93">
        <v>0</v>
      </c>
      <c r="AE290" s="93">
        <v>0</v>
      </c>
      <c r="AF290" s="93">
        <v>0</v>
      </c>
      <c r="AG290" s="93">
        <v>0</v>
      </c>
      <c r="AH290" s="93">
        <v>0</v>
      </c>
      <c r="AI290" s="93">
        <v>0</v>
      </c>
      <c r="AJ290" s="93">
        <v>0</v>
      </c>
      <c r="AK290" s="93">
        <v>0</v>
      </c>
      <c r="AL290" s="93">
        <v>0</v>
      </c>
      <c r="AM290" s="93">
        <v>0</v>
      </c>
      <c r="AN290" s="93">
        <v>0</v>
      </c>
      <c r="AO290" s="93">
        <v>0</v>
      </c>
      <c r="AP290" s="93">
        <v>0</v>
      </c>
      <c r="AQ290" s="93">
        <v>0</v>
      </c>
      <c r="AR290" s="93">
        <v>0</v>
      </c>
      <c r="AS290" s="93">
        <v>0</v>
      </c>
      <c r="AT290" s="93">
        <v>0</v>
      </c>
      <c r="AU290" s="93">
        <v>0</v>
      </c>
      <c r="AV290" s="93">
        <v>0</v>
      </c>
      <c r="AW290" s="93">
        <v>0</v>
      </c>
      <c r="AX290" s="93">
        <v>0</v>
      </c>
      <c r="AY290" s="93">
        <v>0</v>
      </c>
      <c r="AZ290" s="93">
        <v>0</v>
      </c>
      <c r="BA290" s="93">
        <v>0</v>
      </c>
      <c r="BB290" s="93">
        <v>0</v>
      </c>
      <c r="BC290" s="93">
        <v>0</v>
      </c>
      <c r="BD290" s="93">
        <v>0</v>
      </c>
      <c r="BE290" s="93">
        <v>172453.66523400234</v>
      </c>
      <c r="BF290" s="93">
        <v>172264.13568343216</v>
      </c>
      <c r="BG290" s="93">
        <v>171810.38110490725</v>
      </c>
      <c r="BH290" s="93">
        <v>170283.43041818039</v>
      </c>
      <c r="BI290" s="93">
        <v>172325.67102241956</v>
      </c>
      <c r="BJ290" s="93">
        <v>172546.25200483907</v>
      </c>
      <c r="BK290" s="93">
        <v>170009.23949162909</v>
      </c>
      <c r="BL290" s="93">
        <v>168470.62990901116</v>
      </c>
      <c r="BM290" s="93">
        <v>168680.70896602471</v>
      </c>
      <c r="BN290" s="93">
        <v>168721.22255983931</v>
      </c>
      <c r="BO290" s="93">
        <v>0</v>
      </c>
      <c r="BP290" s="93">
        <v>0</v>
      </c>
      <c r="BQ290" s="93">
        <v>0</v>
      </c>
      <c r="BR290" s="93">
        <v>0</v>
      </c>
      <c r="BS290" s="93">
        <v>0</v>
      </c>
      <c r="BT290" s="93">
        <v>0</v>
      </c>
      <c r="BU290" s="93">
        <v>0</v>
      </c>
      <c r="BV290" s="93">
        <v>0</v>
      </c>
      <c r="BW290" s="93">
        <v>0</v>
      </c>
      <c r="BX290" s="93">
        <v>0</v>
      </c>
      <c r="BY290" s="93">
        <v>0</v>
      </c>
      <c r="BZ290" s="93">
        <v>0</v>
      </c>
      <c r="CA290" s="93">
        <v>0</v>
      </c>
      <c r="CB290" s="93">
        <v>0</v>
      </c>
      <c r="CC290" s="93">
        <v>0</v>
      </c>
      <c r="CD290" s="93">
        <v>0</v>
      </c>
      <c r="CE290" s="93">
        <v>0</v>
      </c>
      <c r="CF290" s="93">
        <v>0</v>
      </c>
      <c r="CG290" s="93">
        <v>0</v>
      </c>
      <c r="CH290" s="93">
        <v>0</v>
      </c>
      <c r="CJ290" s="94">
        <v>1707565.3363942851</v>
      </c>
    </row>
    <row r="291" spans="1:88" x14ac:dyDescent="0.25">
      <c r="A291">
        <v>283</v>
      </c>
      <c r="B291" s="96"/>
      <c r="C291" s="97" t="s">
        <v>5355</v>
      </c>
      <c r="D291" s="97" t="s">
        <v>2973</v>
      </c>
      <c r="E291" s="97" t="s">
        <v>2973</v>
      </c>
      <c r="F291" s="97" t="s">
        <v>5823</v>
      </c>
      <c r="G291" s="96" t="s">
        <v>5560</v>
      </c>
      <c r="H291" s="96" t="s">
        <v>5824</v>
      </c>
      <c r="I291" s="96" t="s">
        <v>5340</v>
      </c>
      <c r="J291" s="96" t="s">
        <v>5340</v>
      </c>
      <c r="K291" s="96" t="s">
        <v>5358</v>
      </c>
      <c r="L291" s="96" t="s">
        <v>5358</v>
      </c>
      <c r="M291" s="96" t="s">
        <v>5449</v>
      </c>
      <c r="N291" s="92">
        <v>3592891.285127617</v>
      </c>
      <c r="O291" s="93">
        <v>0</v>
      </c>
      <c r="P291" s="93">
        <v>0</v>
      </c>
      <c r="Q291" s="93">
        <v>0</v>
      </c>
      <c r="R291" s="93">
        <v>0</v>
      </c>
      <c r="S291" s="93">
        <v>0</v>
      </c>
      <c r="T291" s="93">
        <v>0</v>
      </c>
      <c r="U291" s="93">
        <v>0</v>
      </c>
      <c r="V291" s="93">
        <v>0</v>
      </c>
      <c r="W291" s="93">
        <v>0</v>
      </c>
      <c r="X291" s="93">
        <v>0</v>
      </c>
      <c r="Y291" s="93">
        <v>0</v>
      </c>
      <c r="Z291" s="93">
        <v>0</v>
      </c>
      <c r="AA291" s="93">
        <v>0</v>
      </c>
      <c r="AB291" s="93">
        <v>0</v>
      </c>
      <c r="AC291" s="93">
        <v>0</v>
      </c>
      <c r="AD291" s="93">
        <v>0</v>
      </c>
      <c r="AE291" s="93">
        <v>0</v>
      </c>
      <c r="AF291" s="93">
        <v>0</v>
      </c>
      <c r="AG291" s="93">
        <v>0</v>
      </c>
      <c r="AH291" s="93">
        <v>0</v>
      </c>
      <c r="AI291" s="93">
        <v>0</v>
      </c>
      <c r="AJ291" s="93">
        <v>0</v>
      </c>
      <c r="AK291" s="93">
        <v>0</v>
      </c>
      <c r="AL291" s="93">
        <v>0</v>
      </c>
      <c r="AM291" s="93">
        <v>0</v>
      </c>
      <c r="AN291" s="93">
        <v>0</v>
      </c>
      <c r="AO291" s="93">
        <v>0</v>
      </c>
      <c r="AP291" s="93">
        <v>0</v>
      </c>
      <c r="AQ291" s="93">
        <v>0</v>
      </c>
      <c r="AR291" s="93">
        <v>0</v>
      </c>
      <c r="AS291" s="93">
        <v>0</v>
      </c>
      <c r="AT291" s="93">
        <v>0</v>
      </c>
      <c r="AU291" s="93">
        <v>0</v>
      </c>
      <c r="AV291" s="93">
        <v>0</v>
      </c>
      <c r="AW291" s="93">
        <v>0</v>
      </c>
      <c r="AX291" s="93">
        <v>0</v>
      </c>
      <c r="AY291" s="93">
        <v>0</v>
      </c>
      <c r="AZ291" s="93">
        <v>0</v>
      </c>
      <c r="BA291" s="93">
        <v>0</v>
      </c>
      <c r="BB291" s="93">
        <v>0</v>
      </c>
      <c r="BC291" s="93">
        <v>0</v>
      </c>
      <c r="BD291" s="93">
        <v>0</v>
      </c>
      <c r="BE291" s="93">
        <v>303238.34159308008</v>
      </c>
      <c r="BF291" s="93">
        <v>302905.07742893632</v>
      </c>
      <c r="BG291" s="93">
        <v>302107.20638516545</v>
      </c>
      <c r="BH291" s="93">
        <v>299422.25333815929</v>
      </c>
      <c r="BI291" s="93">
        <v>303013.27967629593</v>
      </c>
      <c r="BJ291" s="93">
        <v>303401.14392496285</v>
      </c>
      <c r="BK291" s="93">
        <v>298940.12266419281</v>
      </c>
      <c r="BL291" s="93">
        <v>296234.66889747261</v>
      </c>
      <c r="BM291" s="93">
        <v>296604.06681525742</v>
      </c>
      <c r="BN291" s="93">
        <v>296675.30493584974</v>
      </c>
      <c r="BO291" s="93">
        <v>295584.29827510606</v>
      </c>
      <c r="BP291" s="93">
        <v>294765.52119313815</v>
      </c>
      <c r="BQ291" s="93">
        <v>0</v>
      </c>
      <c r="BR291" s="93">
        <v>0</v>
      </c>
      <c r="BS291" s="93">
        <v>0</v>
      </c>
      <c r="BT291" s="93">
        <v>0</v>
      </c>
      <c r="BU291" s="93">
        <v>0</v>
      </c>
      <c r="BV291" s="93">
        <v>0</v>
      </c>
      <c r="BW291" s="93">
        <v>0</v>
      </c>
      <c r="BX291" s="93">
        <v>0</v>
      </c>
      <c r="BY291" s="93">
        <v>0</v>
      </c>
      <c r="BZ291" s="93">
        <v>0</v>
      </c>
      <c r="CA291" s="93">
        <v>0</v>
      </c>
      <c r="CB291" s="93">
        <v>0</v>
      </c>
      <c r="CC291" s="93">
        <v>0</v>
      </c>
      <c r="CD291" s="93">
        <v>0</v>
      </c>
      <c r="CE291" s="93">
        <v>0</v>
      </c>
      <c r="CF291" s="93">
        <v>0</v>
      </c>
      <c r="CG291" s="93">
        <v>0</v>
      </c>
      <c r="CH291" s="93">
        <v>0</v>
      </c>
      <c r="CJ291" s="94">
        <v>3592891.285127617</v>
      </c>
    </row>
    <row r="292" spans="1:88" x14ac:dyDescent="0.25">
      <c r="A292">
        <v>284</v>
      </c>
      <c r="B292" s="96"/>
      <c r="C292" s="97" t="s">
        <v>5355</v>
      </c>
      <c r="D292" s="97" t="s">
        <v>2973</v>
      </c>
      <c r="E292" s="97" t="s">
        <v>2973</v>
      </c>
      <c r="F292" s="97" t="s">
        <v>5825</v>
      </c>
      <c r="G292" s="96" t="s">
        <v>5560</v>
      </c>
      <c r="H292" s="96" t="s">
        <v>5826</v>
      </c>
      <c r="I292" s="96" t="s">
        <v>5340</v>
      </c>
      <c r="J292" s="96" t="s">
        <v>5340</v>
      </c>
      <c r="K292" s="96" t="s">
        <v>5358</v>
      </c>
      <c r="L292" s="96" t="s">
        <v>5358</v>
      </c>
      <c r="M292" s="96" t="s">
        <v>5449</v>
      </c>
      <c r="N292" s="92">
        <v>108950.65242274338</v>
      </c>
      <c r="O292" s="93">
        <v>0</v>
      </c>
      <c r="P292" s="93">
        <v>0</v>
      </c>
      <c r="Q292" s="93">
        <v>0</v>
      </c>
      <c r="R292" s="93">
        <v>0</v>
      </c>
      <c r="S292" s="93">
        <v>0</v>
      </c>
      <c r="T292" s="93">
        <v>0</v>
      </c>
      <c r="U292" s="93">
        <v>0</v>
      </c>
      <c r="V292" s="93">
        <v>0</v>
      </c>
      <c r="W292" s="93">
        <v>0</v>
      </c>
      <c r="X292" s="93">
        <v>0</v>
      </c>
      <c r="Y292" s="93">
        <v>0</v>
      </c>
      <c r="Z292" s="93">
        <v>0</v>
      </c>
      <c r="AA292" s="93">
        <v>0</v>
      </c>
      <c r="AB292" s="93">
        <v>0</v>
      </c>
      <c r="AC292" s="93">
        <v>0</v>
      </c>
      <c r="AD292" s="93">
        <v>0</v>
      </c>
      <c r="AE292" s="93">
        <v>0</v>
      </c>
      <c r="AF292" s="93">
        <v>0</v>
      </c>
      <c r="AG292" s="93">
        <v>0</v>
      </c>
      <c r="AH292" s="93">
        <v>0</v>
      </c>
      <c r="AI292" s="93">
        <v>0</v>
      </c>
      <c r="AJ292" s="93">
        <v>0</v>
      </c>
      <c r="AK292" s="93">
        <v>0</v>
      </c>
      <c r="AL292" s="93">
        <v>0</v>
      </c>
      <c r="AM292" s="93">
        <v>0</v>
      </c>
      <c r="AN292" s="93">
        <v>0</v>
      </c>
      <c r="AO292" s="93">
        <v>0</v>
      </c>
      <c r="AP292" s="93">
        <v>0</v>
      </c>
      <c r="AQ292" s="93">
        <v>0</v>
      </c>
      <c r="AR292" s="93">
        <v>0</v>
      </c>
      <c r="AS292" s="93">
        <v>0</v>
      </c>
      <c r="AT292" s="93">
        <v>0</v>
      </c>
      <c r="AU292" s="93">
        <v>0</v>
      </c>
      <c r="AV292" s="93">
        <v>0</v>
      </c>
      <c r="AW292" s="93">
        <v>0</v>
      </c>
      <c r="AX292" s="93">
        <v>0</v>
      </c>
      <c r="AY292" s="93">
        <v>0</v>
      </c>
      <c r="AZ292" s="93">
        <v>0</v>
      </c>
      <c r="BA292" s="93">
        <v>0</v>
      </c>
      <c r="BB292" s="93">
        <v>0</v>
      </c>
      <c r="BC292" s="93">
        <v>0</v>
      </c>
      <c r="BD292" s="93">
        <v>0</v>
      </c>
      <c r="BE292" s="93">
        <v>13712.918673187225</v>
      </c>
      <c r="BF292" s="93">
        <v>13697.847939204161</v>
      </c>
      <c r="BG292" s="93">
        <v>13661.766945364754</v>
      </c>
      <c r="BH292" s="93">
        <v>13540.349110860425</v>
      </c>
      <c r="BI292" s="93">
        <v>13702.741016413785</v>
      </c>
      <c r="BJ292" s="93">
        <v>13720.280852802032</v>
      </c>
      <c r="BK292" s="93">
        <v>13518.546397235175</v>
      </c>
      <c r="BL292" s="93">
        <v>13396.201487675818</v>
      </c>
      <c r="BM292" s="93">
        <v>0</v>
      </c>
      <c r="BN292" s="93">
        <v>0</v>
      </c>
      <c r="BO292" s="93">
        <v>0</v>
      </c>
      <c r="BP292" s="93">
        <v>0</v>
      </c>
      <c r="BQ292" s="93">
        <v>0</v>
      </c>
      <c r="BR292" s="93">
        <v>0</v>
      </c>
      <c r="BS292" s="93">
        <v>0</v>
      </c>
      <c r="BT292" s="93">
        <v>0</v>
      </c>
      <c r="BU292" s="93">
        <v>0</v>
      </c>
      <c r="BV292" s="93">
        <v>0</v>
      </c>
      <c r="BW292" s="93">
        <v>0</v>
      </c>
      <c r="BX292" s="93">
        <v>0</v>
      </c>
      <c r="BY292" s="93">
        <v>0</v>
      </c>
      <c r="BZ292" s="93">
        <v>0</v>
      </c>
      <c r="CA292" s="93">
        <v>0</v>
      </c>
      <c r="CB292" s="93">
        <v>0</v>
      </c>
      <c r="CC292" s="93">
        <v>0</v>
      </c>
      <c r="CD292" s="93">
        <v>0</v>
      </c>
      <c r="CE292" s="93">
        <v>0</v>
      </c>
      <c r="CF292" s="93">
        <v>0</v>
      </c>
      <c r="CG292" s="93">
        <v>0</v>
      </c>
      <c r="CH292" s="93">
        <v>0</v>
      </c>
      <c r="CJ292" s="94">
        <v>108950.65242274338</v>
      </c>
    </row>
    <row r="293" spans="1:88" x14ac:dyDescent="0.25">
      <c r="A293">
        <v>285</v>
      </c>
      <c r="B293" s="96"/>
      <c r="C293" s="97" t="s">
        <v>5355</v>
      </c>
      <c r="D293" s="97" t="s">
        <v>2973</v>
      </c>
      <c r="E293" s="97" t="s">
        <v>2973</v>
      </c>
      <c r="F293" s="97" t="s">
        <v>5827</v>
      </c>
      <c r="G293" s="96" t="s">
        <v>5560</v>
      </c>
      <c r="H293" s="96" t="s">
        <v>5828</v>
      </c>
      <c r="I293" s="96" t="s">
        <v>5340</v>
      </c>
      <c r="J293" s="96" t="s">
        <v>5340</v>
      </c>
      <c r="K293" s="96" t="s">
        <v>5358</v>
      </c>
      <c r="L293" s="96" t="s">
        <v>5358</v>
      </c>
      <c r="M293" s="96" t="s">
        <v>5449</v>
      </c>
      <c r="N293" s="92">
        <v>532256.37075903243</v>
      </c>
      <c r="O293" s="93">
        <v>0</v>
      </c>
      <c r="P293" s="93">
        <v>0</v>
      </c>
      <c r="Q293" s="93">
        <v>0</v>
      </c>
      <c r="R293" s="93">
        <v>0</v>
      </c>
      <c r="S293" s="93">
        <v>0</v>
      </c>
      <c r="T293" s="93">
        <v>0</v>
      </c>
      <c r="U293" s="93">
        <v>0</v>
      </c>
      <c r="V293" s="93">
        <v>0</v>
      </c>
      <c r="W293" s="93">
        <v>0</v>
      </c>
      <c r="X293" s="93">
        <v>0</v>
      </c>
      <c r="Y293" s="93">
        <v>0</v>
      </c>
      <c r="Z293" s="93">
        <v>0</v>
      </c>
      <c r="AA293" s="93">
        <v>0</v>
      </c>
      <c r="AB293" s="93">
        <v>0</v>
      </c>
      <c r="AC293" s="93">
        <v>0</v>
      </c>
      <c r="AD293" s="93">
        <v>0</v>
      </c>
      <c r="AE293" s="93">
        <v>0</v>
      </c>
      <c r="AF293" s="93">
        <v>0</v>
      </c>
      <c r="AG293" s="93">
        <v>0</v>
      </c>
      <c r="AH293" s="93">
        <v>0</v>
      </c>
      <c r="AI293" s="93">
        <v>0</v>
      </c>
      <c r="AJ293" s="93">
        <v>0</v>
      </c>
      <c r="AK293" s="93">
        <v>0</v>
      </c>
      <c r="AL293" s="93">
        <v>0</v>
      </c>
      <c r="AM293" s="93">
        <v>0</v>
      </c>
      <c r="AN293" s="93">
        <v>0</v>
      </c>
      <c r="AO293" s="93">
        <v>0</v>
      </c>
      <c r="AP293" s="93">
        <v>0</v>
      </c>
      <c r="AQ293" s="93">
        <v>0</v>
      </c>
      <c r="AR293" s="93">
        <v>0</v>
      </c>
      <c r="AS293" s="93">
        <v>0</v>
      </c>
      <c r="AT293" s="93">
        <v>0</v>
      </c>
      <c r="AU293" s="93">
        <v>0</v>
      </c>
      <c r="AV293" s="93">
        <v>0</v>
      </c>
      <c r="AW293" s="93">
        <v>0</v>
      </c>
      <c r="AX293" s="93">
        <v>0</v>
      </c>
      <c r="AY293" s="93">
        <v>0</v>
      </c>
      <c r="AZ293" s="93">
        <v>0</v>
      </c>
      <c r="BA293" s="93">
        <v>0</v>
      </c>
      <c r="BB293" s="93">
        <v>0</v>
      </c>
      <c r="BC293" s="93">
        <v>0</v>
      </c>
      <c r="BD293" s="93">
        <v>0</v>
      </c>
      <c r="BE293" s="93">
        <v>53754.641198893929</v>
      </c>
      <c r="BF293" s="93">
        <v>53695.563921680543</v>
      </c>
      <c r="BG293" s="93">
        <v>53554.126425829701</v>
      </c>
      <c r="BH293" s="93">
        <v>53078.16851457271</v>
      </c>
      <c r="BI293" s="93">
        <v>53714.744784341805</v>
      </c>
      <c r="BJ293" s="93">
        <v>53783.500942983999</v>
      </c>
      <c r="BK293" s="93">
        <v>52992.701877161759</v>
      </c>
      <c r="BL293" s="93">
        <v>52513.109831689333</v>
      </c>
      <c r="BM293" s="93">
        <v>52578.592489409588</v>
      </c>
      <c r="BN293" s="93">
        <v>52591.220772469045</v>
      </c>
      <c r="BO293" s="93">
        <v>0</v>
      </c>
      <c r="BP293" s="93">
        <v>0</v>
      </c>
      <c r="BQ293" s="93">
        <v>0</v>
      </c>
      <c r="BR293" s="93">
        <v>0</v>
      </c>
      <c r="BS293" s="93">
        <v>0</v>
      </c>
      <c r="BT293" s="93">
        <v>0</v>
      </c>
      <c r="BU293" s="93">
        <v>0</v>
      </c>
      <c r="BV293" s="93">
        <v>0</v>
      </c>
      <c r="BW293" s="93">
        <v>0</v>
      </c>
      <c r="BX293" s="93">
        <v>0</v>
      </c>
      <c r="BY293" s="93">
        <v>0</v>
      </c>
      <c r="BZ293" s="93">
        <v>0</v>
      </c>
      <c r="CA293" s="93">
        <v>0</v>
      </c>
      <c r="CB293" s="93">
        <v>0</v>
      </c>
      <c r="CC293" s="93">
        <v>0</v>
      </c>
      <c r="CD293" s="93">
        <v>0</v>
      </c>
      <c r="CE293" s="93">
        <v>0</v>
      </c>
      <c r="CF293" s="93">
        <v>0</v>
      </c>
      <c r="CG293" s="93">
        <v>0</v>
      </c>
      <c r="CH293" s="93">
        <v>0</v>
      </c>
      <c r="CJ293" s="94">
        <v>532256.37075903243</v>
      </c>
    </row>
    <row r="294" spans="1:88" x14ac:dyDescent="0.25">
      <c r="A294">
        <v>286</v>
      </c>
      <c r="B294" s="96"/>
      <c r="C294" s="97" t="s">
        <v>5355</v>
      </c>
      <c r="D294" s="97" t="s">
        <v>2973</v>
      </c>
      <c r="E294" s="97" t="s">
        <v>2973</v>
      </c>
      <c r="F294" s="97" t="s">
        <v>5829</v>
      </c>
      <c r="G294" s="96" t="s">
        <v>5560</v>
      </c>
      <c r="H294" s="96" t="s">
        <v>5830</v>
      </c>
      <c r="I294" s="96" t="s">
        <v>5340</v>
      </c>
      <c r="J294" s="96" t="s">
        <v>5340</v>
      </c>
      <c r="K294" s="96" t="s">
        <v>5358</v>
      </c>
      <c r="L294" s="96" t="s">
        <v>5358</v>
      </c>
      <c r="M294" s="96" t="s">
        <v>5449</v>
      </c>
      <c r="N294" s="92">
        <v>2762096.1040323847</v>
      </c>
      <c r="O294" s="93">
        <v>0</v>
      </c>
      <c r="P294" s="93">
        <v>0</v>
      </c>
      <c r="Q294" s="93">
        <v>0</v>
      </c>
      <c r="R294" s="93">
        <v>0</v>
      </c>
      <c r="S294" s="93">
        <v>0</v>
      </c>
      <c r="T294" s="93">
        <v>0</v>
      </c>
      <c r="U294" s="93">
        <v>0</v>
      </c>
      <c r="V294" s="93">
        <v>0</v>
      </c>
      <c r="W294" s="93">
        <v>0</v>
      </c>
      <c r="X294" s="93">
        <v>0</v>
      </c>
      <c r="Y294" s="93">
        <v>0</v>
      </c>
      <c r="Z294" s="93">
        <v>0</v>
      </c>
      <c r="AA294" s="93">
        <v>0</v>
      </c>
      <c r="AB294" s="93">
        <v>0</v>
      </c>
      <c r="AC294" s="93">
        <v>0</v>
      </c>
      <c r="AD294" s="93">
        <v>0</v>
      </c>
      <c r="AE294" s="93">
        <v>0</v>
      </c>
      <c r="AF294" s="93">
        <v>0</v>
      </c>
      <c r="AG294" s="93">
        <v>0</v>
      </c>
      <c r="AH294" s="93">
        <v>0</v>
      </c>
      <c r="AI294" s="93">
        <v>0</v>
      </c>
      <c r="AJ294" s="93">
        <v>0</v>
      </c>
      <c r="AK294" s="93">
        <v>0</v>
      </c>
      <c r="AL294" s="93">
        <v>0</v>
      </c>
      <c r="AM294" s="93">
        <v>0</v>
      </c>
      <c r="AN294" s="93">
        <v>0</v>
      </c>
      <c r="AO294" s="93">
        <v>0</v>
      </c>
      <c r="AP294" s="93">
        <v>0</v>
      </c>
      <c r="AQ294" s="93">
        <v>0</v>
      </c>
      <c r="AR294" s="93">
        <v>0</v>
      </c>
      <c r="AS294" s="93">
        <v>0</v>
      </c>
      <c r="AT294" s="93">
        <v>0</v>
      </c>
      <c r="AU294" s="93">
        <v>0</v>
      </c>
      <c r="AV294" s="93">
        <v>0</v>
      </c>
      <c r="AW294" s="93">
        <v>0</v>
      </c>
      <c r="AX294" s="93">
        <v>0</v>
      </c>
      <c r="AY294" s="93">
        <v>0</v>
      </c>
      <c r="AZ294" s="93">
        <v>0</v>
      </c>
      <c r="BA294" s="93">
        <v>0</v>
      </c>
      <c r="BB294" s="93">
        <v>0</v>
      </c>
      <c r="BC294" s="93">
        <v>0</v>
      </c>
      <c r="BD294" s="93">
        <v>0</v>
      </c>
      <c r="BE294" s="93">
        <v>233119.61744418257</v>
      </c>
      <c r="BF294" s="93">
        <v>232863.41496647109</v>
      </c>
      <c r="BG294" s="93">
        <v>232250.0380712008</v>
      </c>
      <c r="BH294" s="93">
        <v>230185.93488462677</v>
      </c>
      <c r="BI294" s="93">
        <v>232946.59727903371</v>
      </c>
      <c r="BJ294" s="93">
        <v>233244.77449763444</v>
      </c>
      <c r="BK294" s="93">
        <v>229815.28875299692</v>
      </c>
      <c r="BL294" s="93">
        <v>227735.42529048916</v>
      </c>
      <c r="BM294" s="93">
        <v>228019.4062040725</v>
      </c>
      <c r="BN294" s="93">
        <v>228074.17171734045</v>
      </c>
      <c r="BO294" s="93">
        <v>227235.44184549942</v>
      </c>
      <c r="BP294" s="93">
        <v>226605.9930788365</v>
      </c>
      <c r="BQ294" s="93">
        <v>0</v>
      </c>
      <c r="BR294" s="93">
        <v>0</v>
      </c>
      <c r="BS294" s="93">
        <v>0</v>
      </c>
      <c r="BT294" s="93">
        <v>0</v>
      </c>
      <c r="BU294" s="93">
        <v>0</v>
      </c>
      <c r="BV294" s="93">
        <v>0</v>
      </c>
      <c r="BW294" s="93">
        <v>0</v>
      </c>
      <c r="BX294" s="93">
        <v>0</v>
      </c>
      <c r="BY294" s="93">
        <v>0</v>
      </c>
      <c r="BZ294" s="93">
        <v>0</v>
      </c>
      <c r="CA294" s="93">
        <v>0</v>
      </c>
      <c r="CB294" s="93">
        <v>0</v>
      </c>
      <c r="CC294" s="93">
        <v>0</v>
      </c>
      <c r="CD294" s="93">
        <v>0</v>
      </c>
      <c r="CE294" s="93">
        <v>0</v>
      </c>
      <c r="CF294" s="93">
        <v>0</v>
      </c>
      <c r="CG294" s="93">
        <v>0</v>
      </c>
      <c r="CH294" s="93">
        <v>0</v>
      </c>
      <c r="CJ294" s="94">
        <v>2762096.1040323847</v>
      </c>
    </row>
    <row r="295" spans="1:88" x14ac:dyDescent="0.25">
      <c r="A295">
        <v>287</v>
      </c>
      <c r="B295" s="96"/>
      <c r="C295" s="97" t="s">
        <v>5355</v>
      </c>
      <c r="D295" s="97" t="s">
        <v>2973</v>
      </c>
      <c r="E295" s="97" t="s">
        <v>2973</v>
      </c>
      <c r="F295" s="97" t="s">
        <v>5831</v>
      </c>
      <c r="G295" s="96" t="s">
        <v>5560</v>
      </c>
      <c r="H295" s="96" t="s">
        <v>5832</v>
      </c>
      <c r="I295" s="96" t="s">
        <v>5340</v>
      </c>
      <c r="J295" s="96" t="s">
        <v>5340</v>
      </c>
      <c r="K295" s="96" t="s">
        <v>5358</v>
      </c>
      <c r="L295" s="96" t="s">
        <v>5358</v>
      </c>
      <c r="M295" s="96" t="s">
        <v>5449</v>
      </c>
      <c r="N295" s="92">
        <v>422736.58998801024</v>
      </c>
      <c r="O295" s="93">
        <v>0</v>
      </c>
      <c r="P295" s="93">
        <v>0</v>
      </c>
      <c r="Q295" s="93">
        <v>0</v>
      </c>
      <c r="R295" s="93">
        <v>0</v>
      </c>
      <c r="S295" s="93">
        <v>0</v>
      </c>
      <c r="T295" s="93">
        <v>0</v>
      </c>
      <c r="U295" s="93">
        <v>0</v>
      </c>
      <c r="V295" s="93">
        <v>0</v>
      </c>
      <c r="W295" s="93">
        <v>0</v>
      </c>
      <c r="X295" s="93">
        <v>0</v>
      </c>
      <c r="Y295" s="93">
        <v>0</v>
      </c>
      <c r="Z295" s="93">
        <v>0</v>
      </c>
      <c r="AA295" s="93">
        <v>0</v>
      </c>
      <c r="AB295" s="93">
        <v>0</v>
      </c>
      <c r="AC295" s="93">
        <v>0</v>
      </c>
      <c r="AD295" s="93">
        <v>0</v>
      </c>
      <c r="AE295" s="93">
        <v>0</v>
      </c>
      <c r="AF295" s="93">
        <v>0</v>
      </c>
      <c r="AG295" s="93">
        <v>0</v>
      </c>
      <c r="AH295" s="93">
        <v>0</v>
      </c>
      <c r="AI295" s="93">
        <v>0</v>
      </c>
      <c r="AJ295" s="93">
        <v>0</v>
      </c>
      <c r="AK295" s="93">
        <v>0</v>
      </c>
      <c r="AL295" s="93">
        <v>0</v>
      </c>
      <c r="AM295" s="93">
        <v>0</v>
      </c>
      <c r="AN295" s="93">
        <v>0</v>
      </c>
      <c r="AO295" s="93">
        <v>0</v>
      </c>
      <c r="AP295" s="93">
        <v>0</v>
      </c>
      <c r="AQ295" s="93">
        <v>0</v>
      </c>
      <c r="AR295" s="93">
        <v>0</v>
      </c>
      <c r="AS295" s="93">
        <v>0</v>
      </c>
      <c r="AT295" s="93">
        <v>0</v>
      </c>
      <c r="AU295" s="93">
        <v>0</v>
      </c>
      <c r="AV295" s="93">
        <v>0</v>
      </c>
      <c r="AW295" s="93">
        <v>0</v>
      </c>
      <c r="AX295" s="93">
        <v>0</v>
      </c>
      <c r="AY295" s="93">
        <v>0</v>
      </c>
      <c r="AZ295" s="93">
        <v>0</v>
      </c>
      <c r="BA295" s="93">
        <v>0</v>
      </c>
      <c r="BB295" s="93">
        <v>0</v>
      </c>
      <c r="BC295" s="93">
        <v>0</v>
      </c>
      <c r="BD295" s="93">
        <v>0</v>
      </c>
      <c r="BE295" s="93">
        <v>0</v>
      </c>
      <c r="BF295" s="93">
        <v>0</v>
      </c>
      <c r="BG295" s="93">
        <v>0</v>
      </c>
      <c r="BH295" s="93">
        <v>0</v>
      </c>
      <c r="BI295" s="93">
        <v>0</v>
      </c>
      <c r="BJ295" s="93">
        <v>0</v>
      </c>
      <c r="BK295" s="93">
        <v>0</v>
      </c>
      <c r="BL295" s="93">
        <v>0</v>
      </c>
      <c r="BM295" s="93">
        <v>0</v>
      </c>
      <c r="BN295" s="93">
        <v>0</v>
      </c>
      <c r="BO295" s="93">
        <v>0</v>
      </c>
      <c r="BP295" s="93">
        <v>0</v>
      </c>
      <c r="BQ295" s="93">
        <v>53073.815411113741</v>
      </c>
      <c r="BR295" s="93">
        <v>52997.550555648559</v>
      </c>
      <c r="BS295" s="93">
        <v>52809.6036072278</v>
      </c>
      <c r="BT295" s="93">
        <v>52195.113129886508</v>
      </c>
      <c r="BU295" s="93">
        <v>53019.546349895296</v>
      </c>
      <c r="BV295" s="93">
        <v>53111.686104427921</v>
      </c>
      <c r="BW295" s="93">
        <v>53095.387160477025</v>
      </c>
      <c r="BX295" s="93">
        <v>52433.887669333373</v>
      </c>
      <c r="BY295" s="93">
        <v>0</v>
      </c>
      <c r="BZ295" s="93">
        <v>0</v>
      </c>
      <c r="CA295" s="93">
        <v>0</v>
      </c>
      <c r="CB295" s="93">
        <v>0</v>
      </c>
      <c r="CC295" s="93">
        <v>0</v>
      </c>
      <c r="CD295" s="93">
        <v>0</v>
      </c>
      <c r="CE295" s="93">
        <v>0</v>
      </c>
      <c r="CF295" s="93">
        <v>0</v>
      </c>
      <c r="CG295" s="93">
        <v>0</v>
      </c>
      <c r="CH295" s="93">
        <v>0</v>
      </c>
      <c r="CJ295" s="94">
        <v>422736.58998801024</v>
      </c>
    </row>
    <row r="296" spans="1:88" x14ac:dyDescent="0.25">
      <c r="A296">
        <v>288</v>
      </c>
      <c r="B296" s="96"/>
      <c r="C296" s="97" t="s">
        <v>5355</v>
      </c>
      <c r="D296" s="97" t="s">
        <v>2973</v>
      </c>
      <c r="E296" s="97" t="s">
        <v>2973</v>
      </c>
      <c r="F296" s="97" t="s">
        <v>5833</v>
      </c>
      <c r="G296" s="96" t="s">
        <v>5560</v>
      </c>
      <c r="H296" s="96" t="s">
        <v>5834</v>
      </c>
      <c r="I296" s="96" t="s">
        <v>5340</v>
      </c>
      <c r="J296" s="96" t="s">
        <v>5340</v>
      </c>
      <c r="K296" s="96" t="s">
        <v>5358</v>
      </c>
      <c r="L296" s="96" t="s">
        <v>5358</v>
      </c>
      <c r="M296" s="96" t="s">
        <v>5449</v>
      </c>
      <c r="N296" s="92">
        <v>982264.17139009654</v>
      </c>
      <c r="O296" s="93">
        <v>0</v>
      </c>
      <c r="P296" s="93">
        <v>0</v>
      </c>
      <c r="Q296" s="93">
        <v>0</v>
      </c>
      <c r="R296" s="93">
        <v>0</v>
      </c>
      <c r="S296" s="93">
        <v>0</v>
      </c>
      <c r="T296" s="93">
        <v>0</v>
      </c>
      <c r="U296" s="93">
        <v>0</v>
      </c>
      <c r="V296" s="93">
        <v>0</v>
      </c>
      <c r="W296" s="93">
        <v>0</v>
      </c>
      <c r="X296" s="93">
        <v>0</v>
      </c>
      <c r="Y296" s="93">
        <v>0</v>
      </c>
      <c r="Z296" s="93">
        <v>0</v>
      </c>
      <c r="AA296" s="93">
        <v>0</v>
      </c>
      <c r="AB296" s="93">
        <v>0</v>
      </c>
      <c r="AC296" s="93">
        <v>0</v>
      </c>
      <c r="AD296" s="93">
        <v>0</v>
      </c>
      <c r="AE296" s="93">
        <v>0</v>
      </c>
      <c r="AF296" s="93">
        <v>0</v>
      </c>
      <c r="AG296" s="93">
        <v>0</v>
      </c>
      <c r="AH296" s="93">
        <v>0</v>
      </c>
      <c r="AI296" s="93">
        <v>0</v>
      </c>
      <c r="AJ296" s="93">
        <v>0</v>
      </c>
      <c r="AK296" s="93">
        <v>0</v>
      </c>
      <c r="AL296" s="93">
        <v>0</v>
      </c>
      <c r="AM296" s="93">
        <v>0</v>
      </c>
      <c r="AN296" s="93">
        <v>0</v>
      </c>
      <c r="AO296" s="93">
        <v>0</v>
      </c>
      <c r="AP296" s="93">
        <v>0</v>
      </c>
      <c r="AQ296" s="93">
        <v>0</v>
      </c>
      <c r="AR296" s="93">
        <v>0</v>
      </c>
      <c r="AS296" s="93">
        <v>0</v>
      </c>
      <c r="AT296" s="93">
        <v>0</v>
      </c>
      <c r="AU296" s="93">
        <v>0</v>
      </c>
      <c r="AV296" s="93">
        <v>0</v>
      </c>
      <c r="AW296" s="93">
        <v>0</v>
      </c>
      <c r="AX296" s="93">
        <v>0</v>
      </c>
      <c r="AY296" s="93">
        <v>0</v>
      </c>
      <c r="AZ296" s="93">
        <v>0</v>
      </c>
      <c r="BA296" s="93">
        <v>0</v>
      </c>
      <c r="BB296" s="93">
        <v>0</v>
      </c>
      <c r="BC296" s="93">
        <v>0</v>
      </c>
      <c r="BD296" s="93">
        <v>0</v>
      </c>
      <c r="BE296" s="93">
        <v>0</v>
      </c>
      <c r="BF296" s="93">
        <v>0</v>
      </c>
      <c r="BG296" s="93">
        <v>0</v>
      </c>
      <c r="BH296" s="93">
        <v>0</v>
      </c>
      <c r="BI296" s="93">
        <v>0</v>
      </c>
      <c r="BJ296" s="93">
        <v>0</v>
      </c>
      <c r="BK296" s="93">
        <v>0</v>
      </c>
      <c r="BL296" s="93">
        <v>0</v>
      </c>
      <c r="BM296" s="93">
        <v>0</v>
      </c>
      <c r="BN296" s="93">
        <v>0</v>
      </c>
      <c r="BO296" s="93">
        <v>0</v>
      </c>
      <c r="BP296" s="93">
        <v>0</v>
      </c>
      <c r="BQ296" s="93">
        <v>98782.28501007297</v>
      </c>
      <c r="BR296" s="93">
        <v>98640.338993370358</v>
      </c>
      <c r="BS296" s="93">
        <v>98290.527530187261</v>
      </c>
      <c r="BT296" s="93">
        <v>97146.822805013173</v>
      </c>
      <c r="BU296" s="93">
        <v>98681.278104294965</v>
      </c>
      <c r="BV296" s="93">
        <v>98852.770871914719</v>
      </c>
      <c r="BW296" s="93">
        <v>98822.434878275657</v>
      </c>
      <c r="BX296" s="93">
        <v>97591.235825371536</v>
      </c>
      <c r="BY296" s="93">
        <v>97695.813870339567</v>
      </c>
      <c r="BZ296" s="93">
        <v>97760.663501256349</v>
      </c>
      <c r="CA296" s="93">
        <v>0</v>
      </c>
      <c r="CB296" s="93">
        <v>0</v>
      </c>
      <c r="CC296" s="93">
        <v>0</v>
      </c>
      <c r="CD296" s="93">
        <v>0</v>
      </c>
      <c r="CE296" s="93">
        <v>0</v>
      </c>
      <c r="CF296" s="93">
        <v>0</v>
      </c>
      <c r="CG296" s="93">
        <v>0</v>
      </c>
      <c r="CH296" s="93">
        <v>0</v>
      </c>
      <c r="CJ296" s="94">
        <v>982264.17139009654</v>
      </c>
    </row>
    <row r="297" spans="1:88" x14ac:dyDescent="0.25">
      <c r="A297">
        <v>289</v>
      </c>
      <c r="B297" s="96"/>
      <c r="C297" s="97" t="s">
        <v>5355</v>
      </c>
      <c r="D297" s="97" t="s">
        <v>2973</v>
      </c>
      <c r="E297" s="97" t="s">
        <v>2973</v>
      </c>
      <c r="F297" s="97" t="s">
        <v>5835</v>
      </c>
      <c r="G297" s="96" t="s">
        <v>5560</v>
      </c>
      <c r="H297" s="96" t="s">
        <v>5836</v>
      </c>
      <c r="I297" s="96" t="s">
        <v>5340</v>
      </c>
      <c r="J297" s="96" t="s">
        <v>5340</v>
      </c>
      <c r="K297" s="96" t="s">
        <v>5358</v>
      </c>
      <c r="L297" s="96" t="s">
        <v>5358</v>
      </c>
      <c r="M297" s="96" t="s">
        <v>5449</v>
      </c>
      <c r="N297" s="92">
        <v>3358887.6335941544</v>
      </c>
      <c r="O297" s="93">
        <v>0</v>
      </c>
      <c r="P297" s="93">
        <v>0</v>
      </c>
      <c r="Q297" s="93">
        <v>0</v>
      </c>
      <c r="R297" s="93">
        <v>0</v>
      </c>
      <c r="S297" s="93">
        <v>0</v>
      </c>
      <c r="T297" s="93">
        <v>0</v>
      </c>
      <c r="U297" s="93">
        <v>0</v>
      </c>
      <c r="V297" s="93">
        <v>0</v>
      </c>
      <c r="W297" s="93">
        <v>0</v>
      </c>
      <c r="X297" s="93">
        <v>0</v>
      </c>
      <c r="Y297" s="93">
        <v>0</v>
      </c>
      <c r="Z297" s="93">
        <v>0</v>
      </c>
      <c r="AA297" s="93">
        <v>0</v>
      </c>
      <c r="AB297" s="93">
        <v>0</v>
      </c>
      <c r="AC297" s="93">
        <v>0</v>
      </c>
      <c r="AD297" s="93">
        <v>0</v>
      </c>
      <c r="AE297" s="93">
        <v>0</v>
      </c>
      <c r="AF297" s="93">
        <v>0</v>
      </c>
      <c r="AG297" s="93">
        <v>0</v>
      </c>
      <c r="AH297" s="93">
        <v>0</v>
      </c>
      <c r="AI297" s="93">
        <v>0</v>
      </c>
      <c r="AJ297" s="93">
        <v>0</v>
      </c>
      <c r="AK297" s="93">
        <v>0</v>
      </c>
      <c r="AL297" s="93">
        <v>0</v>
      </c>
      <c r="AM297" s="93">
        <v>0</v>
      </c>
      <c r="AN297" s="93">
        <v>0</v>
      </c>
      <c r="AO297" s="93">
        <v>0</v>
      </c>
      <c r="AP297" s="93">
        <v>0</v>
      </c>
      <c r="AQ297" s="93">
        <v>0</v>
      </c>
      <c r="AR297" s="93">
        <v>0</v>
      </c>
      <c r="AS297" s="93">
        <v>0</v>
      </c>
      <c r="AT297" s="93">
        <v>0</v>
      </c>
      <c r="AU297" s="93">
        <v>0</v>
      </c>
      <c r="AV297" s="93">
        <v>0</v>
      </c>
      <c r="AW297" s="93">
        <v>0</v>
      </c>
      <c r="AX297" s="93">
        <v>0</v>
      </c>
      <c r="AY297" s="93">
        <v>0</v>
      </c>
      <c r="AZ297" s="93">
        <v>0</v>
      </c>
      <c r="BA297" s="93">
        <v>0</v>
      </c>
      <c r="BB297" s="93">
        <v>0</v>
      </c>
      <c r="BC297" s="93">
        <v>0</v>
      </c>
      <c r="BD297" s="93">
        <v>0</v>
      </c>
      <c r="BE297" s="93">
        <v>0</v>
      </c>
      <c r="BF297" s="93">
        <v>0</v>
      </c>
      <c r="BG297" s="93">
        <v>0</v>
      </c>
      <c r="BH297" s="93">
        <v>0</v>
      </c>
      <c r="BI297" s="93">
        <v>0</v>
      </c>
      <c r="BJ297" s="93">
        <v>0</v>
      </c>
      <c r="BK297" s="93">
        <v>0</v>
      </c>
      <c r="BL297" s="93">
        <v>0</v>
      </c>
      <c r="BM297" s="93">
        <v>0</v>
      </c>
      <c r="BN297" s="93">
        <v>0</v>
      </c>
      <c r="BO297" s="93">
        <v>0</v>
      </c>
      <c r="BP297" s="93">
        <v>0</v>
      </c>
      <c r="BQ297" s="93">
        <v>282067.47136008553</v>
      </c>
      <c r="BR297" s="93">
        <v>281662.15218775847</v>
      </c>
      <c r="BS297" s="93">
        <v>280663.28447718895</v>
      </c>
      <c r="BT297" s="93">
        <v>277397.49750152277</v>
      </c>
      <c r="BU297" s="93">
        <v>281779.05160446098</v>
      </c>
      <c r="BV297" s="93">
        <v>282268.73992574366</v>
      </c>
      <c r="BW297" s="93">
        <v>282182.11713688925</v>
      </c>
      <c r="BX297" s="93">
        <v>278666.49484127032</v>
      </c>
      <c r="BY297" s="93">
        <v>278965.11179167632</v>
      </c>
      <c r="BZ297" s="93">
        <v>279150.28640481143</v>
      </c>
      <c r="CA297" s="93">
        <v>277554.5620472302</v>
      </c>
      <c r="CB297" s="93">
        <v>276530.86431551736</v>
      </c>
      <c r="CC297" s="93">
        <v>0</v>
      </c>
      <c r="CD297" s="93">
        <v>0</v>
      </c>
      <c r="CE297" s="93">
        <v>0</v>
      </c>
      <c r="CF297" s="93">
        <v>0</v>
      </c>
      <c r="CG297" s="93">
        <v>0</v>
      </c>
      <c r="CH297" s="93">
        <v>0</v>
      </c>
      <c r="CJ297" s="94">
        <v>3358887.6335941544</v>
      </c>
    </row>
    <row r="298" spans="1:88" x14ac:dyDescent="0.25">
      <c r="A298">
        <v>290</v>
      </c>
      <c r="B298" s="96"/>
      <c r="C298" s="97" t="s">
        <v>5355</v>
      </c>
      <c r="D298" s="97" t="s">
        <v>2973</v>
      </c>
      <c r="E298" s="97" t="s">
        <v>2973</v>
      </c>
      <c r="F298" s="97" t="s">
        <v>5837</v>
      </c>
      <c r="G298" s="96" t="s">
        <v>5560</v>
      </c>
      <c r="H298" s="96" t="s">
        <v>5838</v>
      </c>
      <c r="I298" s="96" t="s">
        <v>5340</v>
      </c>
      <c r="J298" s="96" t="s">
        <v>5340</v>
      </c>
      <c r="K298" s="96" t="s">
        <v>5358</v>
      </c>
      <c r="L298" s="96" t="s">
        <v>5358</v>
      </c>
      <c r="M298" s="96" t="s">
        <v>5449</v>
      </c>
      <c r="N298" s="92">
        <v>43136.386733470441</v>
      </c>
      <c r="O298" s="93">
        <v>0</v>
      </c>
      <c r="P298" s="93">
        <v>0</v>
      </c>
      <c r="Q298" s="93">
        <v>0</v>
      </c>
      <c r="R298" s="93">
        <v>0</v>
      </c>
      <c r="S298" s="93">
        <v>0</v>
      </c>
      <c r="T298" s="93">
        <v>0</v>
      </c>
      <c r="U298" s="93">
        <v>0</v>
      </c>
      <c r="V298" s="93">
        <v>0</v>
      </c>
      <c r="W298" s="93">
        <v>0</v>
      </c>
      <c r="X298" s="93">
        <v>0</v>
      </c>
      <c r="Y298" s="93">
        <v>0</v>
      </c>
      <c r="Z298" s="93">
        <v>0</v>
      </c>
      <c r="AA298" s="93">
        <v>0</v>
      </c>
      <c r="AB298" s="93">
        <v>0</v>
      </c>
      <c r="AC298" s="93">
        <v>0</v>
      </c>
      <c r="AD298" s="93">
        <v>0</v>
      </c>
      <c r="AE298" s="93">
        <v>0</v>
      </c>
      <c r="AF298" s="93">
        <v>0</v>
      </c>
      <c r="AG298" s="93">
        <v>0</v>
      </c>
      <c r="AH298" s="93">
        <v>0</v>
      </c>
      <c r="AI298" s="93">
        <v>0</v>
      </c>
      <c r="AJ298" s="93">
        <v>0</v>
      </c>
      <c r="AK298" s="93">
        <v>0</v>
      </c>
      <c r="AL298" s="93">
        <v>0</v>
      </c>
      <c r="AM298" s="93">
        <v>0</v>
      </c>
      <c r="AN298" s="93">
        <v>0</v>
      </c>
      <c r="AO298" s="93">
        <v>0</v>
      </c>
      <c r="AP298" s="93">
        <v>0</v>
      </c>
      <c r="AQ298" s="93">
        <v>0</v>
      </c>
      <c r="AR298" s="93">
        <v>0</v>
      </c>
      <c r="AS298" s="93">
        <v>0</v>
      </c>
      <c r="AT298" s="93">
        <v>0</v>
      </c>
      <c r="AU298" s="93">
        <v>0</v>
      </c>
      <c r="AV298" s="93">
        <v>0</v>
      </c>
      <c r="AW298" s="93">
        <v>0</v>
      </c>
      <c r="AX298" s="93">
        <v>0</v>
      </c>
      <c r="AY298" s="93">
        <v>0</v>
      </c>
      <c r="AZ298" s="93">
        <v>0</v>
      </c>
      <c r="BA298" s="93">
        <v>0</v>
      </c>
      <c r="BB298" s="93">
        <v>0</v>
      </c>
      <c r="BC298" s="93">
        <v>0</v>
      </c>
      <c r="BD298" s="93">
        <v>0</v>
      </c>
      <c r="BE298" s="93">
        <v>0</v>
      </c>
      <c r="BF298" s="93">
        <v>0</v>
      </c>
      <c r="BG298" s="93">
        <v>0</v>
      </c>
      <c r="BH298" s="93">
        <v>0</v>
      </c>
      <c r="BI298" s="93">
        <v>0</v>
      </c>
      <c r="BJ298" s="93">
        <v>0</v>
      </c>
      <c r="BK298" s="93">
        <v>0</v>
      </c>
      <c r="BL298" s="93">
        <v>0</v>
      </c>
      <c r="BM298" s="93">
        <v>0</v>
      </c>
      <c r="BN298" s="93">
        <v>0</v>
      </c>
      <c r="BO298" s="93">
        <v>0</v>
      </c>
      <c r="BP298" s="93">
        <v>0</v>
      </c>
      <c r="BQ298" s="93">
        <v>5415.6954501136497</v>
      </c>
      <c r="BR298" s="93">
        <v>5407.9133220049534</v>
      </c>
      <c r="BS298" s="93">
        <v>5388.7350619620156</v>
      </c>
      <c r="BT298" s="93">
        <v>5326.0319520292378</v>
      </c>
      <c r="BU298" s="93">
        <v>5410.1577908056452</v>
      </c>
      <c r="BV298" s="93">
        <v>5419.5598065742734</v>
      </c>
      <c r="BW298" s="93">
        <v>5417.8966490282701</v>
      </c>
      <c r="BX298" s="93">
        <v>5350.3967009523903</v>
      </c>
      <c r="BY298" s="93">
        <v>0</v>
      </c>
      <c r="BZ298" s="93">
        <v>0</v>
      </c>
      <c r="CA298" s="93">
        <v>0</v>
      </c>
      <c r="CB298" s="93">
        <v>0</v>
      </c>
      <c r="CC298" s="93">
        <v>0</v>
      </c>
      <c r="CD298" s="93">
        <v>0</v>
      </c>
      <c r="CE298" s="93">
        <v>0</v>
      </c>
      <c r="CF298" s="93">
        <v>0</v>
      </c>
      <c r="CG298" s="93">
        <v>0</v>
      </c>
      <c r="CH298" s="93">
        <v>0</v>
      </c>
      <c r="CJ298" s="94">
        <v>43136.386733470441</v>
      </c>
    </row>
    <row r="299" spans="1:88" x14ac:dyDescent="0.25">
      <c r="A299">
        <v>291</v>
      </c>
      <c r="B299" s="96"/>
      <c r="C299" s="97" t="s">
        <v>5355</v>
      </c>
      <c r="D299" s="97" t="s">
        <v>2973</v>
      </c>
      <c r="E299" s="97" t="s">
        <v>2973</v>
      </c>
      <c r="F299" s="97" t="s">
        <v>5839</v>
      </c>
      <c r="G299" s="96" t="s">
        <v>5560</v>
      </c>
      <c r="H299" s="96" t="s">
        <v>5840</v>
      </c>
      <c r="I299" s="96" t="s">
        <v>5340</v>
      </c>
      <c r="J299" s="96" t="s">
        <v>5340</v>
      </c>
      <c r="K299" s="96" t="s">
        <v>5358</v>
      </c>
      <c r="L299" s="96" t="s">
        <v>5358</v>
      </c>
      <c r="M299" s="96" t="s">
        <v>5449</v>
      </c>
      <c r="N299" s="92">
        <v>420047.1785549756</v>
      </c>
      <c r="O299" s="93">
        <v>0</v>
      </c>
      <c r="P299" s="93">
        <v>0</v>
      </c>
      <c r="Q299" s="93">
        <v>0</v>
      </c>
      <c r="R299" s="93">
        <v>0</v>
      </c>
      <c r="S299" s="93">
        <v>0</v>
      </c>
      <c r="T299" s="93">
        <v>0</v>
      </c>
      <c r="U299" s="93">
        <v>0</v>
      </c>
      <c r="V299" s="93">
        <v>0</v>
      </c>
      <c r="W299" s="93">
        <v>0</v>
      </c>
      <c r="X299" s="93">
        <v>0</v>
      </c>
      <c r="Y299" s="93">
        <v>0</v>
      </c>
      <c r="Z299" s="93">
        <v>0</v>
      </c>
      <c r="AA299" s="93">
        <v>0</v>
      </c>
      <c r="AB299" s="93">
        <v>0</v>
      </c>
      <c r="AC299" s="93">
        <v>0</v>
      </c>
      <c r="AD299" s="93">
        <v>0</v>
      </c>
      <c r="AE299" s="93">
        <v>0</v>
      </c>
      <c r="AF299" s="93">
        <v>0</v>
      </c>
      <c r="AG299" s="93">
        <v>0</v>
      </c>
      <c r="AH299" s="93">
        <v>0</v>
      </c>
      <c r="AI299" s="93">
        <v>0</v>
      </c>
      <c r="AJ299" s="93">
        <v>0</v>
      </c>
      <c r="AK299" s="93">
        <v>0</v>
      </c>
      <c r="AL299" s="93">
        <v>0</v>
      </c>
      <c r="AM299" s="93">
        <v>0</v>
      </c>
      <c r="AN299" s="93">
        <v>0</v>
      </c>
      <c r="AO299" s="93">
        <v>0</v>
      </c>
      <c r="AP299" s="93">
        <v>0</v>
      </c>
      <c r="AQ299" s="93">
        <v>0</v>
      </c>
      <c r="AR299" s="93">
        <v>0</v>
      </c>
      <c r="AS299" s="93">
        <v>0</v>
      </c>
      <c r="AT299" s="93">
        <v>0</v>
      </c>
      <c r="AU299" s="93">
        <v>0</v>
      </c>
      <c r="AV299" s="93">
        <v>0</v>
      </c>
      <c r="AW299" s="93">
        <v>0</v>
      </c>
      <c r="AX299" s="93">
        <v>0</v>
      </c>
      <c r="AY299" s="93">
        <v>0</v>
      </c>
      <c r="AZ299" s="93">
        <v>0</v>
      </c>
      <c r="BA299" s="93">
        <v>0</v>
      </c>
      <c r="BB299" s="93">
        <v>0</v>
      </c>
      <c r="BC299" s="93">
        <v>0</v>
      </c>
      <c r="BD299" s="93">
        <v>0</v>
      </c>
      <c r="BE299" s="93">
        <v>0</v>
      </c>
      <c r="BF299" s="93">
        <v>0</v>
      </c>
      <c r="BG299" s="93">
        <v>0</v>
      </c>
      <c r="BH299" s="93">
        <v>0</v>
      </c>
      <c r="BI299" s="93">
        <v>0</v>
      </c>
      <c r="BJ299" s="93">
        <v>0</v>
      </c>
      <c r="BK299" s="93">
        <v>0</v>
      </c>
      <c r="BL299" s="93">
        <v>0</v>
      </c>
      <c r="BM299" s="93">
        <v>0</v>
      </c>
      <c r="BN299" s="93">
        <v>0</v>
      </c>
      <c r="BO299" s="93">
        <v>0</v>
      </c>
      <c r="BP299" s="93">
        <v>0</v>
      </c>
      <c r="BQ299" s="93">
        <v>42242.424510886463</v>
      </c>
      <c r="BR299" s="93">
        <v>42181.723911638626</v>
      </c>
      <c r="BS299" s="93">
        <v>42032.133483303805</v>
      </c>
      <c r="BT299" s="93">
        <v>41543.049225828057</v>
      </c>
      <c r="BU299" s="93">
        <v>42199.230768284069</v>
      </c>
      <c r="BV299" s="93">
        <v>42272.566491279358</v>
      </c>
      <c r="BW299" s="93">
        <v>42259.593862420443</v>
      </c>
      <c r="BX299" s="93">
        <v>41733.094267428656</v>
      </c>
      <c r="BY299" s="93">
        <v>41777.81514192155</v>
      </c>
      <c r="BZ299" s="93">
        <v>41805.54689198461</v>
      </c>
      <c r="CA299" s="93">
        <v>0</v>
      </c>
      <c r="CB299" s="93">
        <v>0</v>
      </c>
      <c r="CC299" s="93">
        <v>0</v>
      </c>
      <c r="CD299" s="93">
        <v>0</v>
      </c>
      <c r="CE299" s="93">
        <v>0</v>
      </c>
      <c r="CF299" s="93">
        <v>0</v>
      </c>
      <c r="CG299" s="93">
        <v>0</v>
      </c>
      <c r="CH299" s="93">
        <v>0</v>
      </c>
      <c r="CJ299" s="94">
        <v>420047.1785549756</v>
      </c>
    </row>
    <row r="300" spans="1:88" x14ac:dyDescent="0.25">
      <c r="A300">
        <v>292</v>
      </c>
      <c r="B300" s="96"/>
      <c r="C300" s="97" t="s">
        <v>5355</v>
      </c>
      <c r="D300" s="97" t="s">
        <v>2973</v>
      </c>
      <c r="E300" s="97" t="s">
        <v>2973</v>
      </c>
      <c r="F300" s="97" t="s">
        <v>5841</v>
      </c>
      <c r="G300" s="96" t="s">
        <v>5560</v>
      </c>
      <c r="H300" s="96" t="s">
        <v>5842</v>
      </c>
      <c r="I300" s="96" t="s">
        <v>5340</v>
      </c>
      <c r="J300" s="96" t="s">
        <v>5340</v>
      </c>
      <c r="K300" s="96" t="s">
        <v>5358</v>
      </c>
      <c r="L300" s="96" t="s">
        <v>5358</v>
      </c>
      <c r="M300" s="96" t="s">
        <v>5449</v>
      </c>
      <c r="N300" s="92">
        <v>2214178.7280652672</v>
      </c>
      <c r="O300" s="93">
        <v>0</v>
      </c>
      <c r="P300" s="93">
        <v>0</v>
      </c>
      <c r="Q300" s="93">
        <v>0</v>
      </c>
      <c r="R300" s="93">
        <v>0</v>
      </c>
      <c r="S300" s="93">
        <v>0</v>
      </c>
      <c r="T300" s="93">
        <v>0</v>
      </c>
      <c r="U300" s="93">
        <v>0</v>
      </c>
      <c r="V300" s="93">
        <v>0</v>
      </c>
      <c r="W300" s="93">
        <v>0</v>
      </c>
      <c r="X300" s="93">
        <v>0</v>
      </c>
      <c r="Y300" s="93">
        <v>0</v>
      </c>
      <c r="Z300" s="93">
        <v>0</v>
      </c>
      <c r="AA300" s="93">
        <v>0</v>
      </c>
      <c r="AB300" s="93">
        <v>0</v>
      </c>
      <c r="AC300" s="93">
        <v>0</v>
      </c>
      <c r="AD300" s="93">
        <v>0</v>
      </c>
      <c r="AE300" s="93">
        <v>0</v>
      </c>
      <c r="AF300" s="93">
        <v>0</v>
      </c>
      <c r="AG300" s="93">
        <v>0</v>
      </c>
      <c r="AH300" s="93">
        <v>0</v>
      </c>
      <c r="AI300" s="93">
        <v>0</v>
      </c>
      <c r="AJ300" s="93">
        <v>0</v>
      </c>
      <c r="AK300" s="93">
        <v>0</v>
      </c>
      <c r="AL300" s="93">
        <v>0</v>
      </c>
      <c r="AM300" s="93">
        <v>0</v>
      </c>
      <c r="AN300" s="93">
        <v>0</v>
      </c>
      <c r="AO300" s="93">
        <v>0</v>
      </c>
      <c r="AP300" s="93">
        <v>0</v>
      </c>
      <c r="AQ300" s="93">
        <v>0</v>
      </c>
      <c r="AR300" s="93">
        <v>0</v>
      </c>
      <c r="AS300" s="93">
        <v>0</v>
      </c>
      <c r="AT300" s="93">
        <v>0</v>
      </c>
      <c r="AU300" s="93">
        <v>0</v>
      </c>
      <c r="AV300" s="93">
        <v>0</v>
      </c>
      <c r="AW300" s="93">
        <v>0</v>
      </c>
      <c r="AX300" s="93">
        <v>0</v>
      </c>
      <c r="AY300" s="93">
        <v>0</v>
      </c>
      <c r="AZ300" s="93">
        <v>0</v>
      </c>
      <c r="BA300" s="93">
        <v>0</v>
      </c>
      <c r="BB300" s="93">
        <v>0</v>
      </c>
      <c r="BC300" s="93">
        <v>0</v>
      </c>
      <c r="BD300" s="93">
        <v>0</v>
      </c>
      <c r="BE300" s="93">
        <v>0</v>
      </c>
      <c r="BF300" s="93">
        <v>0</v>
      </c>
      <c r="BG300" s="93">
        <v>0</v>
      </c>
      <c r="BH300" s="93">
        <v>0</v>
      </c>
      <c r="BI300" s="93">
        <v>0</v>
      </c>
      <c r="BJ300" s="93">
        <v>0</v>
      </c>
      <c r="BK300" s="93">
        <v>0</v>
      </c>
      <c r="BL300" s="93">
        <v>0</v>
      </c>
      <c r="BM300" s="93">
        <v>0</v>
      </c>
      <c r="BN300" s="93">
        <v>0</v>
      </c>
      <c r="BO300" s="93">
        <v>0</v>
      </c>
      <c r="BP300" s="93">
        <v>0</v>
      </c>
      <c r="BQ300" s="93">
        <v>185938.87712056871</v>
      </c>
      <c r="BR300" s="93">
        <v>185671.69072216976</v>
      </c>
      <c r="BS300" s="93">
        <v>185013.23712736301</v>
      </c>
      <c r="BT300" s="93">
        <v>182860.43035300408</v>
      </c>
      <c r="BU300" s="93">
        <v>185748.7508176608</v>
      </c>
      <c r="BV300" s="93">
        <v>186071.55335905004</v>
      </c>
      <c r="BW300" s="93">
        <v>186014.45161663662</v>
      </c>
      <c r="BX300" s="93">
        <v>183696.95339936489</v>
      </c>
      <c r="BY300" s="93">
        <v>183893.80169307359</v>
      </c>
      <c r="BZ300" s="93">
        <v>184015.86879805231</v>
      </c>
      <c r="CA300" s="93">
        <v>182963.96730153426</v>
      </c>
      <c r="CB300" s="93">
        <v>182289.14575678928</v>
      </c>
      <c r="CC300" s="93">
        <v>0</v>
      </c>
      <c r="CD300" s="93">
        <v>0</v>
      </c>
      <c r="CE300" s="93">
        <v>0</v>
      </c>
      <c r="CF300" s="93">
        <v>0</v>
      </c>
      <c r="CG300" s="93">
        <v>0</v>
      </c>
      <c r="CH300" s="93">
        <v>0</v>
      </c>
      <c r="CJ300" s="94">
        <v>2214178.7280652672</v>
      </c>
    </row>
    <row r="301" spans="1:88" x14ac:dyDescent="0.25">
      <c r="A301">
        <v>293</v>
      </c>
      <c r="B301" s="96"/>
      <c r="C301" s="97" t="s">
        <v>5355</v>
      </c>
      <c r="D301" s="97" t="s">
        <v>2973</v>
      </c>
      <c r="E301" s="97" t="s">
        <v>2973</v>
      </c>
      <c r="F301" s="97" t="s">
        <v>5843</v>
      </c>
      <c r="G301" s="96" t="s">
        <v>5560</v>
      </c>
      <c r="H301" s="96" t="s">
        <v>5844</v>
      </c>
      <c r="I301" s="96" t="s">
        <v>5340</v>
      </c>
      <c r="J301" s="96" t="s">
        <v>5340</v>
      </c>
      <c r="K301" s="96" t="s">
        <v>5358</v>
      </c>
      <c r="L301" s="96" t="s">
        <v>5358</v>
      </c>
      <c r="M301" s="96" t="s">
        <v>5342</v>
      </c>
      <c r="N301" s="92">
        <v>450800.7831747898</v>
      </c>
      <c r="O301" s="93">
        <v>0</v>
      </c>
      <c r="P301" s="93">
        <v>0</v>
      </c>
      <c r="Q301" s="93">
        <v>0</v>
      </c>
      <c r="R301" s="93">
        <v>0</v>
      </c>
      <c r="S301" s="93">
        <v>0</v>
      </c>
      <c r="T301" s="93">
        <v>0</v>
      </c>
      <c r="U301" s="93">
        <v>0</v>
      </c>
      <c r="V301" s="93">
        <v>0</v>
      </c>
      <c r="W301" s="93">
        <v>0</v>
      </c>
      <c r="X301" s="93">
        <v>0</v>
      </c>
      <c r="Y301" s="93">
        <v>0</v>
      </c>
      <c r="Z301" s="93">
        <v>0</v>
      </c>
      <c r="AA301" s="93">
        <v>0</v>
      </c>
      <c r="AB301" s="93">
        <v>0</v>
      </c>
      <c r="AC301" s="93">
        <v>0</v>
      </c>
      <c r="AD301" s="93">
        <v>0</v>
      </c>
      <c r="AE301" s="93">
        <v>0</v>
      </c>
      <c r="AF301" s="93">
        <v>0</v>
      </c>
      <c r="AG301" s="93">
        <v>0</v>
      </c>
      <c r="AH301" s="93">
        <v>0</v>
      </c>
      <c r="AI301" s="93">
        <v>0</v>
      </c>
      <c r="AJ301" s="93">
        <v>0</v>
      </c>
      <c r="AK301" s="93">
        <v>0</v>
      </c>
      <c r="AL301" s="93">
        <v>0</v>
      </c>
      <c r="AM301" s="93">
        <v>0</v>
      </c>
      <c r="AN301" s="93">
        <v>0</v>
      </c>
      <c r="AO301" s="93">
        <v>0</v>
      </c>
      <c r="AP301" s="93">
        <v>0</v>
      </c>
      <c r="AQ301" s="93">
        <v>0</v>
      </c>
      <c r="AR301" s="93">
        <v>0</v>
      </c>
      <c r="AS301" s="93">
        <v>0</v>
      </c>
      <c r="AT301" s="93">
        <v>0</v>
      </c>
      <c r="AU301" s="93">
        <v>0</v>
      </c>
      <c r="AV301" s="93">
        <v>0</v>
      </c>
      <c r="AW301" s="93">
        <v>0</v>
      </c>
      <c r="AX301" s="93">
        <v>0</v>
      </c>
      <c r="AY301" s="93">
        <v>0</v>
      </c>
      <c r="AZ301" s="93">
        <v>0</v>
      </c>
      <c r="BA301" s="93">
        <v>0</v>
      </c>
      <c r="BB301" s="93">
        <v>0</v>
      </c>
      <c r="BC301" s="93">
        <v>0</v>
      </c>
      <c r="BD301" s="93">
        <v>0</v>
      </c>
      <c r="BE301" s="93">
        <v>0</v>
      </c>
      <c r="BF301" s="93">
        <v>0</v>
      </c>
      <c r="BG301" s="93">
        <v>0</v>
      </c>
      <c r="BH301" s="93">
        <v>0</v>
      </c>
      <c r="BI301" s="93">
        <v>0</v>
      </c>
      <c r="BJ301" s="93">
        <v>0</v>
      </c>
      <c r="BK301" s="93">
        <v>0</v>
      </c>
      <c r="BL301" s="93">
        <v>0</v>
      </c>
      <c r="BM301" s="93">
        <v>0</v>
      </c>
      <c r="BN301" s="93">
        <v>0</v>
      </c>
      <c r="BO301" s="93">
        <v>0</v>
      </c>
      <c r="BP301" s="93">
        <v>0</v>
      </c>
      <c r="BQ301" s="93">
        <v>0</v>
      </c>
      <c r="BR301" s="93">
        <v>0</v>
      </c>
      <c r="BS301" s="93">
        <v>0</v>
      </c>
      <c r="BT301" s="93">
        <v>0</v>
      </c>
      <c r="BU301" s="93">
        <v>0</v>
      </c>
      <c r="BV301" s="93">
        <v>0</v>
      </c>
      <c r="BW301" s="93">
        <v>0</v>
      </c>
      <c r="BX301" s="93">
        <v>0</v>
      </c>
      <c r="BY301" s="93">
        <v>0</v>
      </c>
      <c r="BZ301" s="93">
        <v>0</v>
      </c>
      <c r="CA301" s="93">
        <v>0</v>
      </c>
      <c r="CB301" s="93">
        <v>0</v>
      </c>
      <c r="CC301" s="93">
        <v>75492.621255395992</v>
      </c>
      <c r="CD301" s="93">
        <v>75362.331234684083</v>
      </c>
      <c r="CE301" s="93">
        <v>75041.213103297297</v>
      </c>
      <c r="CF301" s="93">
        <v>73963.304054860782</v>
      </c>
      <c r="CG301" s="93">
        <v>75384.136522758257</v>
      </c>
      <c r="CH301" s="93">
        <v>75557.177003793375</v>
      </c>
      <c r="CJ301" s="94">
        <v>450800.7831747898</v>
      </c>
    </row>
    <row r="302" spans="1:88" x14ac:dyDescent="0.25">
      <c r="A302">
        <v>294</v>
      </c>
      <c r="B302" s="96"/>
      <c r="C302" s="97" t="s">
        <v>5355</v>
      </c>
      <c r="D302" s="97" t="s">
        <v>2973</v>
      </c>
      <c r="E302" s="97" t="s">
        <v>2973</v>
      </c>
      <c r="F302" s="97" t="s">
        <v>5845</v>
      </c>
      <c r="G302" s="96" t="s">
        <v>5560</v>
      </c>
      <c r="H302" s="96" t="s">
        <v>5846</v>
      </c>
      <c r="I302" s="96" t="s">
        <v>5340</v>
      </c>
      <c r="J302" s="96" t="s">
        <v>5340</v>
      </c>
      <c r="K302" s="96" t="s">
        <v>5358</v>
      </c>
      <c r="L302" s="96" t="s">
        <v>5358</v>
      </c>
      <c r="M302" s="96" t="s">
        <v>5342</v>
      </c>
      <c r="N302" s="92">
        <v>1440952.5033622736</v>
      </c>
      <c r="O302" s="93">
        <v>0</v>
      </c>
      <c r="P302" s="93">
        <v>0</v>
      </c>
      <c r="Q302" s="93">
        <v>0</v>
      </c>
      <c r="R302" s="93">
        <v>0</v>
      </c>
      <c r="S302" s="93">
        <v>0</v>
      </c>
      <c r="T302" s="93">
        <v>0</v>
      </c>
      <c r="U302" s="93">
        <v>0</v>
      </c>
      <c r="V302" s="93">
        <v>0</v>
      </c>
      <c r="W302" s="93">
        <v>0</v>
      </c>
      <c r="X302" s="93">
        <v>0</v>
      </c>
      <c r="Y302" s="93">
        <v>0</v>
      </c>
      <c r="Z302" s="93">
        <v>0</v>
      </c>
      <c r="AA302" s="93">
        <v>0</v>
      </c>
      <c r="AB302" s="93">
        <v>0</v>
      </c>
      <c r="AC302" s="93">
        <v>0</v>
      </c>
      <c r="AD302" s="93">
        <v>0</v>
      </c>
      <c r="AE302" s="93">
        <v>0</v>
      </c>
      <c r="AF302" s="93">
        <v>0</v>
      </c>
      <c r="AG302" s="93">
        <v>0</v>
      </c>
      <c r="AH302" s="93">
        <v>0</v>
      </c>
      <c r="AI302" s="93">
        <v>0</v>
      </c>
      <c r="AJ302" s="93">
        <v>0</v>
      </c>
      <c r="AK302" s="93">
        <v>0</v>
      </c>
      <c r="AL302" s="93">
        <v>0</v>
      </c>
      <c r="AM302" s="93">
        <v>0</v>
      </c>
      <c r="AN302" s="93">
        <v>0</v>
      </c>
      <c r="AO302" s="93">
        <v>0</v>
      </c>
      <c r="AP302" s="93">
        <v>0</v>
      </c>
      <c r="AQ302" s="93">
        <v>0</v>
      </c>
      <c r="AR302" s="93">
        <v>0</v>
      </c>
      <c r="AS302" s="93">
        <v>0</v>
      </c>
      <c r="AT302" s="93">
        <v>0</v>
      </c>
      <c r="AU302" s="93">
        <v>0</v>
      </c>
      <c r="AV302" s="93">
        <v>0</v>
      </c>
      <c r="AW302" s="93">
        <v>0</v>
      </c>
      <c r="AX302" s="93">
        <v>0</v>
      </c>
      <c r="AY302" s="93">
        <v>0</v>
      </c>
      <c r="AZ302" s="93">
        <v>0</v>
      </c>
      <c r="BA302" s="93">
        <v>0</v>
      </c>
      <c r="BB302" s="93">
        <v>0</v>
      </c>
      <c r="BC302" s="93">
        <v>0</v>
      </c>
      <c r="BD302" s="93">
        <v>0</v>
      </c>
      <c r="BE302" s="93">
        <v>0</v>
      </c>
      <c r="BF302" s="93">
        <v>0</v>
      </c>
      <c r="BG302" s="93">
        <v>0</v>
      </c>
      <c r="BH302" s="93">
        <v>0</v>
      </c>
      <c r="BI302" s="93">
        <v>0</v>
      </c>
      <c r="BJ302" s="93">
        <v>0</v>
      </c>
      <c r="BK302" s="93">
        <v>0</v>
      </c>
      <c r="BL302" s="93">
        <v>0</v>
      </c>
      <c r="BM302" s="93">
        <v>0</v>
      </c>
      <c r="BN302" s="93">
        <v>0</v>
      </c>
      <c r="BO302" s="93">
        <v>0</v>
      </c>
      <c r="BP302" s="93">
        <v>0</v>
      </c>
      <c r="BQ302" s="93">
        <v>0</v>
      </c>
      <c r="BR302" s="93">
        <v>0</v>
      </c>
      <c r="BS302" s="93">
        <v>0</v>
      </c>
      <c r="BT302" s="93">
        <v>0</v>
      </c>
      <c r="BU302" s="93">
        <v>0</v>
      </c>
      <c r="BV302" s="93">
        <v>0</v>
      </c>
      <c r="BW302" s="93">
        <v>0</v>
      </c>
      <c r="BX302" s="93">
        <v>0</v>
      </c>
      <c r="BY302" s="93">
        <v>0</v>
      </c>
      <c r="BZ302" s="93">
        <v>0</v>
      </c>
      <c r="CA302" s="93">
        <v>0</v>
      </c>
      <c r="CB302" s="93">
        <v>0</v>
      </c>
      <c r="CC302" s="93">
        <v>241306.77151278299</v>
      </c>
      <c r="CD302" s="93">
        <v>240890.30876800796</v>
      </c>
      <c r="CE302" s="93">
        <v>239863.87759803937</v>
      </c>
      <c r="CF302" s="93">
        <v>236418.41831821547</v>
      </c>
      <c r="CG302" s="93">
        <v>240960.00781381674</v>
      </c>
      <c r="CH302" s="93">
        <v>241513.11935141118</v>
      </c>
      <c r="CJ302" s="94">
        <v>1440952.5033622736</v>
      </c>
    </row>
    <row r="303" spans="1:88" x14ac:dyDescent="0.25">
      <c r="A303">
        <v>295</v>
      </c>
      <c r="B303" s="96"/>
      <c r="C303" s="97" t="s">
        <v>5355</v>
      </c>
      <c r="D303" s="97" t="s">
        <v>2973</v>
      </c>
      <c r="E303" s="97" t="s">
        <v>2973</v>
      </c>
      <c r="F303" s="97" t="s">
        <v>5847</v>
      </c>
      <c r="G303" s="96" t="s">
        <v>5560</v>
      </c>
      <c r="H303" s="96" t="s">
        <v>5848</v>
      </c>
      <c r="I303" s="96" t="s">
        <v>5340</v>
      </c>
      <c r="J303" s="96" t="s">
        <v>5340</v>
      </c>
      <c r="K303" s="96" t="s">
        <v>5358</v>
      </c>
      <c r="L303" s="96" t="s">
        <v>5358</v>
      </c>
      <c r="M303" s="96" t="s">
        <v>5342</v>
      </c>
      <c r="N303" s="92">
        <v>193200.33564633853</v>
      </c>
      <c r="O303" s="93">
        <v>0</v>
      </c>
      <c r="P303" s="93">
        <v>0</v>
      </c>
      <c r="Q303" s="93">
        <v>0</v>
      </c>
      <c r="R303" s="93">
        <v>0</v>
      </c>
      <c r="S303" s="93">
        <v>0</v>
      </c>
      <c r="T303" s="93">
        <v>0</v>
      </c>
      <c r="U303" s="93">
        <v>0</v>
      </c>
      <c r="V303" s="93">
        <v>0</v>
      </c>
      <c r="W303" s="93">
        <v>0</v>
      </c>
      <c r="X303" s="93">
        <v>0</v>
      </c>
      <c r="Y303" s="93">
        <v>0</v>
      </c>
      <c r="Z303" s="93">
        <v>0</v>
      </c>
      <c r="AA303" s="93">
        <v>0</v>
      </c>
      <c r="AB303" s="93">
        <v>0</v>
      </c>
      <c r="AC303" s="93">
        <v>0</v>
      </c>
      <c r="AD303" s="93">
        <v>0</v>
      </c>
      <c r="AE303" s="93">
        <v>0</v>
      </c>
      <c r="AF303" s="93">
        <v>0</v>
      </c>
      <c r="AG303" s="93">
        <v>0</v>
      </c>
      <c r="AH303" s="93">
        <v>0</v>
      </c>
      <c r="AI303" s="93">
        <v>0</v>
      </c>
      <c r="AJ303" s="93">
        <v>0</v>
      </c>
      <c r="AK303" s="93">
        <v>0</v>
      </c>
      <c r="AL303" s="93">
        <v>0</v>
      </c>
      <c r="AM303" s="93">
        <v>0</v>
      </c>
      <c r="AN303" s="93">
        <v>0</v>
      </c>
      <c r="AO303" s="93">
        <v>0</v>
      </c>
      <c r="AP303" s="93">
        <v>0</v>
      </c>
      <c r="AQ303" s="93">
        <v>0</v>
      </c>
      <c r="AR303" s="93">
        <v>0</v>
      </c>
      <c r="AS303" s="93">
        <v>0</v>
      </c>
      <c r="AT303" s="93">
        <v>0</v>
      </c>
      <c r="AU303" s="93">
        <v>0</v>
      </c>
      <c r="AV303" s="93">
        <v>0</v>
      </c>
      <c r="AW303" s="93">
        <v>0</v>
      </c>
      <c r="AX303" s="93">
        <v>0</v>
      </c>
      <c r="AY303" s="93">
        <v>0</v>
      </c>
      <c r="AZ303" s="93">
        <v>0</v>
      </c>
      <c r="BA303" s="93">
        <v>0</v>
      </c>
      <c r="BB303" s="93">
        <v>0</v>
      </c>
      <c r="BC303" s="93">
        <v>0</v>
      </c>
      <c r="BD303" s="93">
        <v>0</v>
      </c>
      <c r="BE303" s="93">
        <v>0</v>
      </c>
      <c r="BF303" s="93">
        <v>0</v>
      </c>
      <c r="BG303" s="93">
        <v>0</v>
      </c>
      <c r="BH303" s="93">
        <v>0</v>
      </c>
      <c r="BI303" s="93">
        <v>0</v>
      </c>
      <c r="BJ303" s="93">
        <v>0</v>
      </c>
      <c r="BK303" s="93">
        <v>0</v>
      </c>
      <c r="BL303" s="93">
        <v>0</v>
      </c>
      <c r="BM303" s="93">
        <v>0</v>
      </c>
      <c r="BN303" s="93">
        <v>0</v>
      </c>
      <c r="BO303" s="93">
        <v>0</v>
      </c>
      <c r="BP303" s="93">
        <v>0</v>
      </c>
      <c r="BQ303" s="93">
        <v>0</v>
      </c>
      <c r="BR303" s="93">
        <v>0</v>
      </c>
      <c r="BS303" s="93">
        <v>0</v>
      </c>
      <c r="BT303" s="93">
        <v>0</v>
      </c>
      <c r="BU303" s="93">
        <v>0</v>
      </c>
      <c r="BV303" s="93">
        <v>0</v>
      </c>
      <c r="BW303" s="93">
        <v>0</v>
      </c>
      <c r="BX303" s="93">
        <v>0</v>
      </c>
      <c r="BY303" s="93">
        <v>0</v>
      </c>
      <c r="BZ303" s="93">
        <v>0</v>
      </c>
      <c r="CA303" s="93">
        <v>0</v>
      </c>
      <c r="CB303" s="93">
        <v>0</v>
      </c>
      <c r="CC303" s="93">
        <v>32353.980538026881</v>
      </c>
      <c r="CD303" s="93">
        <v>32298.14195772172</v>
      </c>
      <c r="CE303" s="93">
        <v>32160.519901413154</v>
      </c>
      <c r="CF303" s="93">
        <v>31698.55888065464</v>
      </c>
      <c r="CG303" s="93">
        <v>32307.48708118208</v>
      </c>
      <c r="CH303" s="93">
        <v>32381.647287340045</v>
      </c>
      <c r="CJ303" s="94">
        <v>193200.33564633853</v>
      </c>
    </row>
    <row r="304" spans="1:88" x14ac:dyDescent="0.25">
      <c r="A304">
        <v>296</v>
      </c>
      <c r="B304" s="96"/>
      <c r="C304" s="97" t="s">
        <v>5355</v>
      </c>
      <c r="D304" s="97" t="s">
        <v>2973</v>
      </c>
      <c r="E304" s="97" t="s">
        <v>2973</v>
      </c>
      <c r="F304" s="97" t="s">
        <v>5849</v>
      </c>
      <c r="G304" s="96" t="s">
        <v>5560</v>
      </c>
      <c r="H304" s="96" t="s">
        <v>5850</v>
      </c>
      <c r="I304" s="96" t="s">
        <v>5340</v>
      </c>
      <c r="J304" s="96" t="s">
        <v>5340</v>
      </c>
      <c r="K304" s="96" t="s">
        <v>5358</v>
      </c>
      <c r="L304" s="96" t="s">
        <v>5358</v>
      </c>
      <c r="M304" s="96" t="s">
        <v>5342</v>
      </c>
      <c r="N304" s="92">
        <v>963318.34023660282</v>
      </c>
      <c r="O304" s="93">
        <v>0</v>
      </c>
      <c r="P304" s="93">
        <v>0</v>
      </c>
      <c r="Q304" s="93">
        <v>0</v>
      </c>
      <c r="R304" s="93">
        <v>0</v>
      </c>
      <c r="S304" s="93">
        <v>0</v>
      </c>
      <c r="T304" s="93">
        <v>0</v>
      </c>
      <c r="U304" s="93">
        <v>0</v>
      </c>
      <c r="V304" s="93">
        <v>0</v>
      </c>
      <c r="W304" s="93">
        <v>0</v>
      </c>
      <c r="X304" s="93">
        <v>0</v>
      </c>
      <c r="Y304" s="93">
        <v>0</v>
      </c>
      <c r="Z304" s="93">
        <v>0</v>
      </c>
      <c r="AA304" s="93">
        <v>0</v>
      </c>
      <c r="AB304" s="93">
        <v>0</v>
      </c>
      <c r="AC304" s="93">
        <v>0</v>
      </c>
      <c r="AD304" s="93">
        <v>0</v>
      </c>
      <c r="AE304" s="93">
        <v>0</v>
      </c>
      <c r="AF304" s="93">
        <v>0</v>
      </c>
      <c r="AG304" s="93">
        <v>0</v>
      </c>
      <c r="AH304" s="93">
        <v>0</v>
      </c>
      <c r="AI304" s="93">
        <v>0</v>
      </c>
      <c r="AJ304" s="93">
        <v>0</v>
      </c>
      <c r="AK304" s="93">
        <v>0</v>
      </c>
      <c r="AL304" s="93">
        <v>0</v>
      </c>
      <c r="AM304" s="93">
        <v>0</v>
      </c>
      <c r="AN304" s="93">
        <v>0</v>
      </c>
      <c r="AO304" s="93">
        <v>0</v>
      </c>
      <c r="AP304" s="93">
        <v>0</v>
      </c>
      <c r="AQ304" s="93">
        <v>0</v>
      </c>
      <c r="AR304" s="93">
        <v>0</v>
      </c>
      <c r="AS304" s="93">
        <v>0</v>
      </c>
      <c r="AT304" s="93">
        <v>0</v>
      </c>
      <c r="AU304" s="93">
        <v>0</v>
      </c>
      <c r="AV304" s="93">
        <v>0</v>
      </c>
      <c r="AW304" s="93">
        <v>0</v>
      </c>
      <c r="AX304" s="93">
        <v>0</v>
      </c>
      <c r="AY304" s="93">
        <v>0</v>
      </c>
      <c r="AZ304" s="93">
        <v>0</v>
      </c>
      <c r="BA304" s="93">
        <v>0</v>
      </c>
      <c r="BB304" s="93">
        <v>0</v>
      </c>
      <c r="BC304" s="93">
        <v>0</v>
      </c>
      <c r="BD304" s="93">
        <v>0</v>
      </c>
      <c r="BE304" s="93">
        <v>0</v>
      </c>
      <c r="BF304" s="93">
        <v>0</v>
      </c>
      <c r="BG304" s="93">
        <v>0</v>
      </c>
      <c r="BH304" s="93">
        <v>0</v>
      </c>
      <c r="BI304" s="93">
        <v>0</v>
      </c>
      <c r="BJ304" s="93">
        <v>0</v>
      </c>
      <c r="BK304" s="93">
        <v>0</v>
      </c>
      <c r="BL304" s="93">
        <v>0</v>
      </c>
      <c r="BM304" s="93">
        <v>0</v>
      </c>
      <c r="BN304" s="93">
        <v>0</v>
      </c>
      <c r="BO304" s="93">
        <v>0</v>
      </c>
      <c r="BP304" s="93">
        <v>0</v>
      </c>
      <c r="BQ304" s="93">
        <v>0</v>
      </c>
      <c r="BR304" s="93">
        <v>0</v>
      </c>
      <c r="BS304" s="93">
        <v>0</v>
      </c>
      <c r="BT304" s="93">
        <v>0</v>
      </c>
      <c r="BU304" s="93">
        <v>0</v>
      </c>
      <c r="BV304" s="93">
        <v>0</v>
      </c>
      <c r="BW304" s="93">
        <v>0</v>
      </c>
      <c r="BX304" s="93">
        <v>0</v>
      </c>
      <c r="BY304" s="93">
        <v>0</v>
      </c>
      <c r="BZ304" s="93">
        <v>0</v>
      </c>
      <c r="CA304" s="93">
        <v>0</v>
      </c>
      <c r="CB304" s="93">
        <v>0</v>
      </c>
      <c r="CC304" s="93">
        <v>161320.54184932768</v>
      </c>
      <c r="CD304" s="93">
        <v>161042.12448363984</v>
      </c>
      <c r="CE304" s="93">
        <v>160355.92561954603</v>
      </c>
      <c r="CF304" s="93">
        <v>158052.53664104149</v>
      </c>
      <c r="CG304" s="93">
        <v>161088.72030756105</v>
      </c>
      <c r="CH304" s="93">
        <v>161458.49133548682</v>
      </c>
      <c r="CJ304" s="94">
        <v>963318.34023660282</v>
      </c>
    </row>
    <row r="305" spans="1:88" x14ac:dyDescent="0.25">
      <c r="A305">
        <v>297</v>
      </c>
      <c r="B305" s="96"/>
      <c r="C305" s="97" t="s">
        <v>5355</v>
      </c>
      <c r="D305" s="97" t="s">
        <v>2973</v>
      </c>
      <c r="E305" s="97" t="s">
        <v>2973</v>
      </c>
      <c r="F305" s="97" t="s">
        <v>5851</v>
      </c>
      <c r="G305" s="96" t="s">
        <v>5560</v>
      </c>
      <c r="H305" s="96" t="s">
        <v>5852</v>
      </c>
      <c r="I305" s="96" t="s">
        <v>5340</v>
      </c>
      <c r="J305" s="96" t="s">
        <v>5340</v>
      </c>
      <c r="K305" s="96" t="s">
        <v>5358</v>
      </c>
      <c r="L305" s="96" t="s">
        <v>5358</v>
      </c>
      <c r="M305" s="96" t="s">
        <v>5342</v>
      </c>
      <c r="N305" s="92">
        <v>0</v>
      </c>
      <c r="O305" s="93">
        <v>0</v>
      </c>
      <c r="P305" s="93">
        <v>0</v>
      </c>
      <c r="Q305" s="93">
        <v>0</v>
      </c>
      <c r="R305" s="93">
        <v>0</v>
      </c>
      <c r="S305" s="93">
        <v>0</v>
      </c>
      <c r="T305" s="93">
        <v>0</v>
      </c>
      <c r="U305" s="93">
        <v>0</v>
      </c>
      <c r="V305" s="93">
        <v>0</v>
      </c>
      <c r="W305" s="93">
        <v>0</v>
      </c>
      <c r="X305" s="93">
        <v>0</v>
      </c>
      <c r="Y305" s="93">
        <v>0</v>
      </c>
      <c r="Z305" s="93">
        <v>0</v>
      </c>
      <c r="AA305" s="93">
        <v>0</v>
      </c>
      <c r="AB305" s="93">
        <v>0</v>
      </c>
      <c r="AC305" s="93">
        <v>0</v>
      </c>
      <c r="AD305" s="93">
        <v>0</v>
      </c>
      <c r="AE305" s="93">
        <v>0</v>
      </c>
      <c r="AF305" s="93">
        <v>0</v>
      </c>
      <c r="AG305" s="93">
        <v>0</v>
      </c>
      <c r="AH305" s="93">
        <v>0</v>
      </c>
      <c r="AI305" s="93">
        <v>0</v>
      </c>
      <c r="AJ305" s="93">
        <v>0</v>
      </c>
      <c r="AK305" s="93">
        <v>0</v>
      </c>
      <c r="AL305" s="93">
        <v>0</v>
      </c>
      <c r="AM305" s="93">
        <v>0</v>
      </c>
      <c r="AN305" s="93">
        <v>0</v>
      </c>
      <c r="AO305" s="93">
        <v>0</v>
      </c>
      <c r="AP305" s="93">
        <v>0</v>
      </c>
      <c r="AQ305" s="93">
        <v>0</v>
      </c>
      <c r="AR305" s="93">
        <v>0</v>
      </c>
      <c r="AS305" s="93">
        <v>0</v>
      </c>
      <c r="AT305" s="93">
        <v>0</v>
      </c>
      <c r="AU305" s="93">
        <v>0</v>
      </c>
      <c r="AV305" s="93">
        <v>0</v>
      </c>
      <c r="AW305" s="93">
        <v>0</v>
      </c>
      <c r="AX305" s="93">
        <v>0</v>
      </c>
      <c r="AY305" s="93">
        <v>0</v>
      </c>
      <c r="AZ305" s="93">
        <v>0</v>
      </c>
      <c r="BA305" s="93">
        <v>0</v>
      </c>
      <c r="BB305" s="93">
        <v>0</v>
      </c>
      <c r="BC305" s="93">
        <v>0</v>
      </c>
      <c r="BD305" s="93">
        <v>0</v>
      </c>
      <c r="BE305" s="93">
        <v>0</v>
      </c>
      <c r="BF305" s="93">
        <v>0</v>
      </c>
      <c r="BG305" s="93">
        <v>0</v>
      </c>
      <c r="BH305" s="93">
        <v>0</v>
      </c>
      <c r="BI305" s="93">
        <v>0</v>
      </c>
      <c r="BJ305" s="93">
        <v>0</v>
      </c>
      <c r="BK305" s="93">
        <v>0</v>
      </c>
      <c r="BL305" s="93">
        <v>0</v>
      </c>
      <c r="BM305" s="93">
        <v>0</v>
      </c>
      <c r="BN305" s="93">
        <v>0</v>
      </c>
      <c r="BO305" s="93">
        <v>0</v>
      </c>
      <c r="BP305" s="93">
        <v>0</v>
      </c>
      <c r="BQ305" s="93">
        <v>0</v>
      </c>
      <c r="BR305" s="93">
        <v>0</v>
      </c>
      <c r="BS305" s="93">
        <v>0</v>
      </c>
      <c r="BT305" s="93">
        <v>0</v>
      </c>
      <c r="BU305" s="93">
        <v>0</v>
      </c>
      <c r="BV305" s="93">
        <v>0</v>
      </c>
      <c r="BW305" s="93">
        <v>0</v>
      </c>
      <c r="BX305" s="93">
        <v>0</v>
      </c>
      <c r="BY305" s="93">
        <v>0</v>
      </c>
      <c r="BZ305" s="93">
        <v>0</v>
      </c>
      <c r="CA305" s="93">
        <v>0</v>
      </c>
      <c r="CB305" s="93">
        <v>0</v>
      </c>
      <c r="CC305" s="93">
        <v>0</v>
      </c>
      <c r="CD305" s="93">
        <v>0</v>
      </c>
      <c r="CE305" s="93">
        <v>0</v>
      </c>
      <c r="CF305" s="93">
        <v>0</v>
      </c>
      <c r="CG305" s="93">
        <v>0</v>
      </c>
      <c r="CH305" s="93">
        <v>0</v>
      </c>
      <c r="CJ305" s="94">
        <v>0</v>
      </c>
    </row>
    <row r="306" spans="1:88" x14ac:dyDescent="0.25">
      <c r="A306">
        <v>298</v>
      </c>
      <c r="B306" s="96"/>
      <c r="C306" s="97" t="s">
        <v>5355</v>
      </c>
      <c r="D306" s="97" t="s">
        <v>2973</v>
      </c>
      <c r="E306" s="97" t="s">
        <v>2973</v>
      </c>
      <c r="F306" s="97" t="s">
        <v>5853</v>
      </c>
      <c r="G306" s="96" t="s">
        <v>5560</v>
      </c>
      <c r="H306" s="96" t="s">
        <v>5854</v>
      </c>
      <c r="I306" s="96" t="s">
        <v>5340</v>
      </c>
      <c r="J306" s="96" t="s">
        <v>5340</v>
      </c>
      <c r="K306" s="96" t="s">
        <v>5358</v>
      </c>
      <c r="L306" s="96" t="s">
        <v>5358</v>
      </c>
      <c r="M306" s="96" t="s">
        <v>5342</v>
      </c>
      <c r="N306" s="92">
        <v>0</v>
      </c>
      <c r="O306" s="93">
        <v>0</v>
      </c>
      <c r="P306" s="93">
        <v>0</v>
      </c>
      <c r="Q306" s="93">
        <v>0</v>
      </c>
      <c r="R306" s="93">
        <v>0</v>
      </c>
      <c r="S306" s="93">
        <v>0</v>
      </c>
      <c r="T306" s="93">
        <v>0</v>
      </c>
      <c r="U306" s="93">
        <v>0</v>
      </c>
      <c r="V306" s="93">
        <v>0</v>
      </c>
      <c r="W306" s="93">
        <v>0</v>
      </c>
      <c r="X306" s="93">
        <v>0</v>
      </c>
      <c r="Y306" s="93">
        <v>0</v>
      </c>
      <c r="Z306" s="93">
        <v>0</v>
      </c>
      <c r="AA306" s="93">
        <v>0</v>
      </c>
      <c r="AB306" s="93">
        <v>0</v>
      </c>
      <c r="AC306" s="93">
        <v>0</v>
      </c>
      <c r="AD306" s="93">
        <v>0</v>
      </c>
      <c r="AE306" s="93">
        <v>0</v>
      </c>
      <c r="AF306" s="93">
        <v>0</v>
      </c>
      <c r="AG306" s="93">
        <v>0</v>
      </c>
      <c r="AH306" s="93">
        <v>0</v>
      </c>
      <c r="AI306" s="93">
        <v>0</v>
      </c>
      <c r="AJ306" s="93">
        <v>0</v>
      </c>
      <c r="AK306" s="93">
        <v>0</v>
      </c>
      <c r="AL306" s="93">
        <v>0</v>
      </c>
      <c r="AM306" s="93">
        <v>0</v>
      </c>
      <c r="AN306" s="93">
        <v>0</v>
      </c>
      <c r="AO306" s="93">
        <v>0</v>
      </c>
      <c r="AP306" s="93">
        <v>0</v>
      </c>
      <c r="AQ306" s="93">
        <v>0</v>
      </c>
      <c r="AR306" s="93">
        <v>0</v>
      </c>
      <c r="AS306" s="93">
        <v>0</v>
      </c>
      <c r="AT306" s="93">
        <v>0</v>
      </c>
      <c r="AU306" s="93">
        <v>0</v>
      </c>
      <c r="AV306" s="93">
        <v>0</v>
      </c>
      <c r="AW306" s="93">
        <v>0</v>
      </c>
      <c r="AX306" s="93">
        <v>0</v>
      </c>
      <c r="AY306" s="93">
        <v>0</v>
      </c>
      <c r="AZ306" s="93">
        <v>0</v>
      </c>
      <c r="BA306" s="93">
        <v>0</v>
      </c>
      <c r="BB306" s="93">
        <v>0</v>
      </c>
      <c r="BC306" s="93">
        <v>0</v>
      </c>
      <c r="BD306" s="93">
        <v>0</v>
      </c>
      <c r="BE306" s="93">
        <v>0</v>
      </c>
      <c r="BF306" s="93">
        <v>0</v>
      </c>
      <c r="BG306" s="93">
        <v>0</v>
      </c>
      <c r="BH306" s="93">
        <v>0</v>
      </c>
      <c r="BI306" s="93">
        <v>0</v>
      </c>
      <c r="BJ306" s="93">
        <v>0</v>
      </c>
      <c r="BK306" s="93">
        <v>0</v>
      </c>
      <c r="BL306" s="93">
        <v>0</v>
      </c>
      <c r="BM306" s="93">
        <v>0</v>
      </c>
      <c r="BN306" s="93">
        <v>0</v>
      </c>
      <c r="BO306" s="93">
        <v>0</v>
      </c>
      <c r="BP306" s="93">
        <v>0</v>
      </c>
      <c r="BQ306" s="93">
        <v>0</v>
      </c>
      <c r="BR306" s="93">
        <v>0</v>
      </c>
      <c r="BS306" s="93">
        <v>0</v>
      </c>
      <c r="BT306" s="93">
        <v>0</v>
      </c>
      <c r="BU306" s="93">
        <v>0</v>
      </c>
      <c r="BV306" s="93">
        <v>0</v>
      </c>
      <c r="BW306" s="93">
        <v>0</v>
      </c>
      <c r="BX306" s="93">
        <v>0</v>
      </c>
      <c r="BY306" s="93">
        <v>0</v>
      </c>
      <c r="BZ306" s="93">
        <v>0</v>
      </c>
      <c r="CA306" s="93">
        <v>0</v>
      </c>
      <c r="CB306" s="93">
        <v>0</v>
      </c>
      <c r="CC306" s="93">
        <v>0</v>
      </c>
      <c r="CD306" s="93">
        <v>0</v>
      </c>
      <c r="CE306" s="93">
        <v>0</v>
      </c>
      <c r="CF306" s="93">
        <v>0</v>
      </c>
      <c r="CG306" s="93">
        <v>0</v>
      </c>
      <c r="CH306" s="93">
        <v>0</v>
      </c>
      <c r="CJ306" s="94">
        <v>0</v>
      </c>
    </row>
    <row r="307" spans="1:88" x14ac:dyDescent="0.25">
      <c r="A307">
        <v>299</v>
      </c>
      <c r="B307" s="96"/>
      <c r="C307" s="97" t="s">
        <v>5355</v>
      </c>
      <c r="D307" s="97" t="s">
        <v>2973</v>
      </c>
      <c r="E307" s="97" t="s">
        <v>2973</v>
      </c>
      <c r="F307" s="97" t="s">
        <v>5855</v>
      </c>
      <c r="G307" s="96" t="s">
        <v>5560</v>
      </c>
      <c r="H307" s="96" t="s">
        <v>5856</v>
      </c>
      <c r="I307" s="96" t="s">
        <v>5340</v>
      </c>
      <c r="J307" s="96" t="s">
        <v>5340</v>
      </c>
      <c r="K307" s="96" t="s">
        <v>5358</v>
      </c>
      <c r="L307" s="96" t="s">
        <v>5358</v>
      </c>
      <c r="M307" s="96" t="s">
        <v>5342</v>
      </c>
      <c r="N307" s="92">
        <v>0</v>
      </c>
      <c r="O307" s="93">
        <v>0</v>
      </c>
      <c r="P307" s="93">
        <v>0</v>
      </c>
      <c r="Q307" s="93">
        <v>0</v>
      </c>
      <c r="R307" s="93">
        <v>0</v>
      </c>
      <c r="S307" s="93">
        <v>0</v>
      </c>
      <c r="T307" s="93">
        <v>0</v>
      </c>
      <c r="U307" s="93">
        <v>0</v>
      </c>
      <c r="V307" s="93">
        <v>0</v>
      </c>
      <c r="W307" s="93">
        <v>0</v>
      </c>
      <c r="X307" s="93">
        <v>0</v>
      </c>
      <c r="Y307" s="93">
        <v>0</v>
      </c>
      <c r="Z307" s="93">
        <v>0</v>
      </c>
      <c r="AA307" s="93">
        <v>0</v>
      </c>
      <c r="AB307" s="93">
        <v>0</v>
      </c>
      <c r="AC307" s="93">
        <v>0</v>
      </c>
      <c r="AD307" s="93">
        <v>0</v>
      </c>
      <c r="AE307" s="93">
        <v>0</v>
      </c>
      <c r="AF307" s="93">
        <v>0</v>
      </c>
      <c r="AG307" s="93">
        <v>0</v>
      </c>
      <c r="AH307" s="93">
        <v>0</v>
      </c>
      <c r="AI307" s="93">
        <v>0</v>
      </c>
      <c r="AJ307" s="93">
        <v>0</v>
      </c>
      <c r="AK307" s="93">
        <v>0</v>
      </c>
      <c r="AL307" s="93">
        <v>0</v>
      </c>
      <c r="AM307" s="93">
        <v>0</v>
      </c>
      <c r="AN307" s="93">
        <v>0</v>
      </c>
      <c r="AO307" s="93">
        <v>0</v>
      </c>
      <c r="AP307" s="93">
        <v>0</v>
      </c>
      <c r="AQ307" s="93">
        <v>0</v>
      </c>
      <c r="AR307" s="93">
        <v>0</v>
      </c>
      <c r="AS307" s="93">
        <v>0</v>
      </c>
      <c r="AT307" s="93">
        <v>0</v>
      </c>
      <c r="AU307" s="93">
        <v>0</v>
      </c>
      <c r="AV307" s="93">
        <v>0</v>
      </c>
      <c r="AW307" s="93">
        <v>0</v>
      </c>
      <c r="AX307" s="93">
        <v>0</v>
      </c>
      <c r="AY307" s="93">
        <v>0</v>
      </c>
      <c r="AZ307" s="93">
        <v>0</v>
      </c>
      <c r="BA307" s="93">
        <v>0</v>
      </c>
      <c r="BB307" s="93">
        <v>0</v>
      </c>
      <c r="BC307" s="93">
        <v>0</v>
      </c>
      <c r="BD307" s="93">
        <v>0</v>
      </c>
      <c r="BE307" s="93">
        <v>0</v>
      </c>
      <c r="BF307" s="93">
        <v>0</v>
      </c>
      <c r="BG307" s="93">
        <v>0</v>
      </c>
      <c r="BH307" s="93">
        <v>0</v>
      </c>
      <c r="BI307" s="93">
        <v>0</v>
      </c>
      <c r="BJ307" s="93">
        <v>0</v>
      </c>
      <c r="BK307" s="93">
        <v>0</v>
      </c>
      <c r="BL307" s="93">
        <v>0</v>
      </c>
      <c r="BM307" s="93">
        <v>0</v>
      </c>
      <c r="BN307" s="93">
        <v>0</v>
      </c>
      <c r="BO307" s="93">
        <v>0</v>
      </c>
      <c r="BP307" s="93">
        <v>0</v>
      </c>
      <c r="BQ307" s="93">
        <v>0</v>
      </c>
      <c r="BR307" s="93">
        <v>0</v>
      </c>
      <c r="BS307" s="93">
        <v>0</v>
      </c>
      <c r="BT307" s="93">
        <v>0</v>
      </c>
      <c r="BU307" s="93">
        <v>0</v>
      </c>
      <c r="BV307" s="93">
        <v>0</v>
      </c>
      <c r="BW307" s="93">
        <v>0</v>
      </c>
      <c r="BX307" s="93">
        <v>0</v>
      </c>
      <c r="BY307" s="93">
        <v>0</v>
      </c>
      <c r="BZ307" s="93">
        <v>0</v>
      </c>
      <c r="CA307" s="93">
        <v>0</v>
      </c>
      <c r="CB307" s="93">
        <v>0</v>
      </c>
      <c r="CC307" s="93">
        <v>0</v>
      </c>
      <c r="CD307" s="93">
        <v>0</v>
      </c>
      <c r="CE307" s="93">
        <v>0</v>
      </c>
      <c r="CF307" s="93">
        <v>0</v>
      </c>
      <c r="CG307" s="93">
        <v>0</v>
      </c>
      <c r="CH307" s="93">
        <v>0</v>
      </c>
      <c r="CJ307" s="94">
        <v>0</v>
      </c>
    </row>
    <row r="308" spans="1:88" x14ac:dyDescent="0.25">
      <c r="A308">
        <v>300</v>
      </c>
      <c r="B308" s="96"/>
      <c r="C308" s="97" t="s">
        <v>5355</v>
      </c>
      <c r="D308" s="97" t="s">
        <v>2973</v>
      </c>
      <c r="E308" s="97" t="s">
        <v>2973</v>
      </c>
      <c r="F308" s="97" t="s">
        <v>5857</v>
      </c>
      <c r="G308" s="96" t="s">
        <v>5560</v>
      </c>
      <c r="H308" s="96" t="s">
        <v>5858</v>
      </c>
      <c r="I308" s="96" t="s">
        <v>5340</v>
      </c>
      <c r="J308" s="96" t="s">
        <v>5340</v>
      </c>
      <c r="K308" s="96" t="s">
        <v>5358</v>
      </c>
      <c r="L308" s="96" t="s">
        <v>5358</v>
      </c>
      <c r="M308" s="96" t="s">
        <v>5342</v>
      </c>
      <c r="N308" s="92">
        <v>0</v>
      </c>
      <c r="O308" s="93">
        <v>0</v>
      </c>
      <c r="P308" s="93">
        <v>0</v>
      </c>
      <c r="Q308" s="93">
        <v>0</v>
      </c>
      <c r="R308" s="93">
        <v>0</v>
      </c>
      <c r="S308" s="93">
        <v>0</v>
      </c>
      <c r="T308" s="93">
        <v>0</v>
      </c>
      <c r="U308" s="93">
        <v>0</v>
      </c>
      <c r="V308" s="93">
        <v>0</v>
      </c>
      <c r="W308" s="93">
        <v>0</v>
      </c>
      <c r="X308" s="93">
        <v>0</v>
      </c>
      <c r="Y308" s="93">
        <v>0</v>
      </c>
      <c r="Z308" s="93">
        <v>0</v>
      </c>
      <c r="AA308" s="93">
        <v>0</v>
      </c>
      <c r="AB308" s="93">
        <v>0</v>
      </c>
      <c r="AC308" s="93">
        <v>0</v>
      </c>
      <c r="AD308" s="93">
        <v>0</v>
      </c>
      <c r="AE308" s="93">
        <v>0</v>
      </c>
      <c r="AF308" s="93">
        <v>0</v>
      </c>
      <c r="AG308" s="93">
        <v>0</v>
      </c>
      <c r="AH308" s="93">
        <v>0</v>
      </c>
      <c r="AI308" s="93">
        <v>0</v>
      </c>
      <c r="AJ308" s="93">
        <v>0</v>
      </c>
      <c r="AK308" s="93">
        <v>0</v>
      </c>
      <c r="AL308" s="93">
        <v>0</v>
      </c>
      <c r="AM308" s="93">
        <v>0</v>
      </c>
      <c r="AN308" s="93">
        <v>0</v>
      </c>
      <c r="AO308" s="93">
        <v>0</v>
      </c>
      <c r="AP308" s="93">
        <v>0</v>
      </c>
      <c r="AQ308" s="93">
        <v>0</v>
      </c>
      <c r="AR308" s="93">
        <v>0</v>
      </c>
      <c r="AS308" s="93">
        <v>0</v>
      </c>
      <c r="AT308" s="93">
        <v>0</v>
      </c>
      <c r="AU308" s="93">
        <v>0</v>
      </c>
      <c r="AV308" s="93">
        <v>0</v>
      </c>
      <c r="AW308" s="93">
        <v>0</v>
      </c>
      <c r="AX308" s="93">
        <v>0</v>
      </c>
      <c r="AY308" s="93">
        <v>0</v>
      </c>
      <c r="AZ308" s="93">
        <v>0</v>
      </c>
      <c r="BA308" s="93">
        <v>0</v>
      </c>
      <c r="BB308" s="93">
        <v>0</v>
      </c>
      <c r="BC308" s="93">
        <v>0</v>
      </c>
      <c r="BD308" s="93">
        <v>0</v>
      </c>
      <c r="BE308" s="93">
        <v>0</v>
      </c>
      <c r="BF308" s="93">
        <v>0</v>
      </c>
      <c r="BG308" s="93">
        <v>0</v>
      </c>
      <c r="BH308" s="93">
        <v>0</v>
      </c>
      <c r="BI308" s="93">
        <v>0</v>
      </c>
      <c r="BJ308" s="93">
        <v>0</v>
      </c>
      <c r="BK308" s="93">
        <v>0</v>
      </c>
      <c r="BL308" s="93">
        <v>0</v>
      </c>
      <c r="BM308" s="93">
        <v>0</v>
      </c>
      <c r="BN308" s="93">
        <v>0</v>
      </c>
      <c r="BO308" s="93">
        <v>0</v>
      </c>
      <c r="BP308" s="93">
        <v>0</v>
      </c>
      <c r="BQ308" s="93">
        <v>0</v>
      </c>
      <c r="BR308" s="93">
        <v>0</v>
      </c>
      <c r="BS308" s="93">
        <v>0</v>
      </c>
      <c r="BT308" s="93">
        <v>0</v>
      </c>
      <c r="BU308" s="93">
        <v>0</v>
      </c>
      <c r="BV308" s="93">
        <v>0</v>
      </c>
      <c r="BW308" s="93">
        <v>0</v>
      </c>
      <c r="BX308" s="93">
        <v>0</v>
      </c>
      <c r="BY308" s="93">
        <v>0</v>
      </c>
      <c r="BZ308" s="93">
        <v>0</v>
      </c>
      <c r="CA308" s="93">
        <v>0</v>
      </c>
      <c r="CB308" s="93">
        <v>0</v>
      </c>
      <c r="CC308" s="93">
        <v>0</v>
      </c>
      <c r="CD308" s="93">
        <v>0</v>
      </c>
      <c r="CE308" s="93">
        <v>0</v>
      </c>
      <c r="CF308" s="93">
        <v>0</v>
      </c>
      <c r="CG308" s="93">
        <v>0</v>
      </c>
      <c r="CH308" s="93">
        <v>0</v>
      </c>
      <c r="CJ308" s="94">
        <v>0</v>
      </c>
    </row>
    <row r="309" spans="1:88" x14ac:dyDescent="0.25">
      <c r="A309">
        <v>301</v>
      </c>
      <c r="B309" s="96"/>
      <c r="C309" s="97" t="s">
        <v>5355</v>
      </c>
      <c r="D309" s="97" t="s">
        <v>2973</v>
      </c>
      <c r="E309" s="97" t="s">
        <v>2973</v>
      </c>
      <c r="F309" s="97" t="s">
        <v>5859</v>
      </c>
      <c r="G309" s="96" t="s">
        <v>5560</v>
      </c>
      <c r="H309" s="96" t="s">
        <v>5860</v>
      </c>
      <c r="I309" s="96" t="s">
        <v>5340</v>
      </c>
      <c r="J309" s="96" t="s">
        <v>5340</v>
      </c>
      <c r="K309" s="96" t="s">
        <v>5358</v>
      </c>
      <c r="L309" s="96" t="s">
        <v>5358</v>
      </c>
      <c r="M309" s="96" t="s">
        <v>5342</v>
      </c>
      <c r="N309" s="92">
        <v>0</v>
      </c>
      <c r="O309" s="93">
        <v>0</v>
      </c>
      <c r="P309" s="93">
        <v>0</v>
      </c>
      <c r="Q309" s="93">
        <v>0</v>
      </c>
      <c r="R309" s="93">
        <v>0</v>
      </c>
      <c r="S309" s="93">
        <v>0</v>
      </c>
      <c r="T309" s="93">
        <v>0</v>
      </c>
      <c r="U309" s="93">
        <v>0</v>
      </c>
      <c r="V309" s="93">
        <v>0</v>
      </c>
      <c r="W309" s="93">
        <v>0</v>
      </c>
      <c r="X309" s="93">
        <v>0</v>
      </c>
      <c r="Y309" s="93">
        <v>0</v>
      </c>
      <c r="Z309" s="93">
        <v>0</v>
      </c>
      <c r="AA309" s="93">
        <v>0</v>
      </c>
      <c r="AB309" s="93">
        <v>0</v>
      </c>
      <c r="AC309" s="93">
        <v>0</v>
      </c>
      <c r="AD309" s="93">
        <v>0</v>
      </c>
      <c r="AE309" s="93">
        <v>0</v>
      </c>
      <c r="AF309" s="93">
        <v>0</v>
      </c>
      <c r="AG309" s="93">
        <v>0</v>
      </c>
      <c r="AH309" s="93">
        <v>0</v>
      </c>
      <c r="AI309" s="93">
        <v>0</v>
      </c>
      <c r="AJ309" s="93">
        <v>0</v>
      </c>
      <c r="AK309" s="93">
        <v>0</v>
      </c>
      <c r="AL309" s="93">
        <v>0</v>
      </c>
      <c r="AM309" s="93">
        <v>0</v>
      </c>
      <c r="AN309" s="93">
        <v>0</v>
      </c>
      <c r="AO309" s="93">
        <v>0</v>
      </c>
      <c r="AP309" s="93">
        <v>0</v>
      </c>
      <c r="AQ309" s="93">
        <v>0</v>
      </c>
      <c r="AR309" s="93">
        <v>0</v>
      </c>
      <c r="AS309" s="93">
        <v>0</v>
      </c>
      <c r="AT309" s="93">
        <v>0</v>
      </c>
      <c r="AU309" s="93">
        <v>0</v>
      </c>
      <c r="AV309" s="93">
        <v>0</v>
      </c>
      <c r="AW309" s="93">
        <v>0</v>
      </c>
      <c r="AX309" s="93">
        <v>0</v>
      </c>
      <c r="AY309" s="93">
        <v>0</v>
      </c>
      <c r="AZ309" s="93">
        <v>0</v>
      </c>
      <c r="BA309" s="93">
        <v>0</v>
      </c>
      <c r="BB309" s="93">
        <v>0</v>
      </c>
      <c r="BC309" s="93">
        <v>0</v>
      </c>
      <c r="BD309" s="93">
        <v>0</v>
      </c>
      <c r="BE309" s="93">
        <v>0</v>
      </c>
      <c r="BF309" s="93">
        <v>0</v>
      </c>
      <c r="BG309" s="93">
        <v>0</v>
      </c>
      <c r="BH309" s="93">
        <v>0</v>
      </c>
      <c r="BI309" s="93">
        <v>0</v>
      </c>
      <c r="BJ309" s="93">
        <v>0</v>
      </c>
      <c r="BK309" s="93">
        <v>0</v>
      </c>
      <c r="BL309" s="93">
        <v>0</v>
      </c>
      <c r="BM309" s="93">
        <v>0</v>
      </c>
      <c r="BN309" s="93">
        <v>0</v>
      </c>
      <c r="BO309" s="93">
        <v>0</v>
      </c>
      <c r="BP309" s="93">
        <v>0</v>
      </c>
      <c r="BQ309" s="93">
        <v>0</v>
      </c>
      <c r="BR309" s="93">
        <v>0</v>
      </c>
      <c r="BS309" s="93">
        <v>0</v>
      </c>
      <c r="BT309" s="93">
        <v>0</v>
      </c>
      <c r="BU309" s="93">
        <v>0</v>
      </c>
      <c r="BV309" s="93">
        <v>0</v>
      </c>
      <c r="BW309" s="93">
        <v>0</v>
      </c>
      <c r="BX309" s="93">
        <v>0</v>
      </c>
      <c r="BY309" s="93">
        <v>0</v>
      </c>
      <c r="BZ309" s="93">
        <v>0</v>
      </c>
      <c r="CA309" s="93">
        <v>0</v>
      </c>
      <c r="CB309" s="93">
        <v>0</v>
      </c>
      <c r="CC309" s="93">
        <v>0</v>
      </c>
      <c r="CD309" s="93">
        <v>0</v>
      </c>
      <c r="CE309" s="93">
        <v>0</v>
      </c>
      <c r="CF309" s="93">
        <v>0</v>
      </c>
      <c r="CG309" s="93">
        <v>0</v>
      </c>
      <c r="CH309" s="93">
        <v>0</v>
      </c>
      <c r="CJ309" s="94">
        <v>0</v>
      </c>
    </row>
    <row r="310" spans="1:88" x14ac:dyDescent="0.25">
      <c r="A310">
        <v>302</v>
      </c>
      <c r="B310" s="96"/>
      <c r="C310" s="97" t="s">
        <v>5355</v>
      </c>
      <c r="D310" s="97" t="s">
        <v>2973</v>
      </c>
      <c r="E310" s="97" t="s">
        <v>2973</v>
      </c>
      <c r="F310" s="97" t="s">
        <v>5861</v>
      </c>
      <c r="G310" s="96" t="s">
        <v>5560</v>
      </c>
      <c r="H310" s="96" t="s">
        <v>5862</v>
      </c>
      <c r="I310" s="96" t="s">
        <v>5340</v>
      </c>
      <c r="J310" s="96" t="s">
        <v>5340</v>
      </c>
      <c r="K310" s="96" t="s">
        <v>5358</v>
      </c>
      <c r="L310" s="96" t="s">
        <v>5358</v>
      </c>
      <c r="M310" s="96" t="s">
        <v>5342</v>
      </c>
      <c r="N310" s="92">
        <v>0</v>
      </c>
      <c r="O310" s="93">
        <v>0</v>
      </c>
      <c r="P310" s="93">
        <v>0</v>
      </c>
      <c r="Q310" s="93">
        <v>0</v>
      </c>
      <c r="R310" s="93">
        <v>0</v>
      </c>
      <c r="S310" s="93">
        <v>0</v>
      </c>
      <c r="T310" s="93">
        <v>0</v>
      </c>
      <c r="U310" s="93">
        <v>0</v>
      </c>
      <c r="V310" s="93">
        <v>0</v>
      </c>
      <c r="W310" s="93">
        <v>0</v>
      </c>
      <c r="X310" s="93">
        <v>0</v>
      </c>
      <c r="Y310" s="93">
        <v>0</v>
      </c>
      <c r="Z310" s="93">
        <v>0</v>
      </c>
      <c r="AA310" s="93">
        <v>0</v>
      </c>
      <c r="AB310" s="93">
        <v>0</v>
      </c>
      <c r="AC310" s="93">
        <v>0</v>
      </c>
      <c r="AD310" s="93">
        <v>0</v>
      </c>
      <c r="AE310" s="93">
        <v>0</v>
      </c>
      <c r="AF310" s="93">
        <v>0</v>
      </c>
      <c r="AG310" s="93">
        <v>0</v>
      </c>
      <c r="AH310" s="93">
        <v>0</v>
      </c>
      <c r="AI310" s="93">
        <v>0</v>
      </c>
      <c r="AJ310" s="93">
        <v>0</v>
      </c>
      <c r="AK310" s="93">
        <v>0</v>
      </c>
      <c r="AL310" s="93">
        <v>0</v>
      </c>
      <c r="AM310" s="93">
        <v>0</v>
      </c>
      <c r="AN310" s="93">
        <v>0</v>
      </c>
      <c r="AO310" s="93">
        <v>0</v>
      </c>
      <c r="AP310" s="93">
        <v>0</v>
      </c>
      <c r="AQ310" s="93">
        <v>0</v>
      </c>
      <c r="AR310" s="93">
        <v>0</v>
      </c>
      <c r="AS310" s="93">
        <v>0</v>
      </c>
      <c r="AT310" s="93">
        <v>0</v>
      </c>
      <c r="AU310" s="93">
        <v>0</v>
      </c>
      <c r="AV310" s="93">
        <v>0</v>
      </c>
      <c r="AW310" s="93">
        <v>0</v>
      </c>
      <c r="AX310" s="93">
        <v>0</v>
      </c>
      <c r="AY310" s="93">
        <v>0</v>
      </c>
      <c r="AZ310" s="93">
        <v>0</v>
      </c>
      <c r="BA310" s="93">
        <v>0</v>
      </c>
      <c r="BB310" s="93">
        <v>0</v>
      </c>
      <c r="BC310" s="93">
        <v>0</v>
      </c>
      <c r="BD310" s="93">
        <v>0</v>
      </c>
      <c r="BE310" s="93">
        <v>0</v>
      </c>
      <c r="BF310" s="93">
        <v>0</v>
      </c>
      <c r="BG310" s="93">
        <v>0</v>
      </c>
      <c r="BH310" s="93">
        <v>0</v>
      </c>
      <c r="BI310" s="93">
        <v>0</v>
      </c>
      <c r="BJ310" s="93">
        <v>0</v>
      </c>
      <c r="BK310" s="93">
        <v>0</v>
      </c>
      <c r="BL310" s="93">
        <v>0</v>
      </c>
      <c r="BM310" s="93">
        <v>0</v>
      </c>
      <c r="BN310" s="93">
        <v>0</v>
      </c>
      <c r="BO310" s="93">
        <v>0</v>
      </c>
      <c r="BP310" s="93">
        <v>0</v>
      </c>
      <c r="BQ310" s="93">
        <v>0</v>
      </c>
      <c r="BR310" s="93">
        <v>0</v>
      </c>
      <c r="BS310" s="93">
        <v>0</v>
      </c>
      <c r="BT310" s="93">
        <v>0</v>
      </c>
      <c r="BU310" s="93">
        <v>0</v>
      </c>
      <c r="BV310" s="93">
        <v>0</v>
      </c>
      <c r="BW310" s="93">
        <v>0</v>
      </c>
      <c r="BX310" s="93">
        <v>0</v>
      </c>
      <c r="BY310" s="93">
        <v>0</v>
      </c>
      <c r="BZ310" s="93">
        <v>0</v>
      </c>
      <c r="CA310" s="93">
        <v>0</v>
      </c>
      <c r="CB310" s="93">
        <v>0</v>
      </c>
      <c r="CC310" s="93">
        <v>0</v>
      </c>
      <c r="CD310" s="93">
        <v>0</v>
      </c>
      <c r="CE310" s="93">
        <v>0</v>
      </c>
      <c r="CF310" s="93">
        <v>0</v>
      </c>
      <c r="CG310" s="93">
        <v>0</v>
      </c>
      <c r="CH310" s="93">
        <v>0</v>
      </c>
      <c r="CJ310" s="94">
        <v>0</v>
      </c>
    </row>
    <row r="311" spans="1:88" x14ac:dyDescent="0.25">
      <c r="A311">
        <v>303</v>
      </c>
      <c r="B311" s="96"/>
      <c r="C311" s="97" t="s">
        <v>5355</v>
      </c>
      <c r="D311" s="97" t="s">
        <v>2973</v>
      </c>
      <c r="E311" s="97" t="s">
        <v>2973</v>
      </c>
      <c r="F311" s="97" t="s">
        <v>5863</v>
      </c>
      <c r="G311" s="96" t="s">
        <v>5560</v>
      </c>
      <c r="H311" s="96" t="s">
        <v>5864</v>
      </c>
      <c r="I311" s="96" t="s">
        <v>5340</v>
      </c>
      <c r="J311" s="96" t="s">
        <v>5340</v>
      </c>
      <c r="K311" s="96" t="s">
        <v>5358</v>
      </c>
      <c r="L311" s="96" t="s">
        <v>5358</v>
      </c>
      <c r="M311" s="96" t="s">
        <v>5342</v>
      </c>
      <c r="N311" s="92">
        <v>0</v>
      </c>
      <c r="O311" s="93">
        <v>0</v>
      </c>
      <c r="P311" s="93">
        <v>0</v>
      </c>
      <c r="Q311" s="93">
        <v>0</v>
      </c>
      <c r="R311" s="93">
        <v>0</v>
      </c>
      <c r="S311" s="93">
        <v>0</v>
      </c>
      <c r="T311" s="93">
        <v>0</v>
      </c>
      <c r="U311" s="93">
        <v>0</v>
      </c>
      <c r="V311" s="93">
        <v>0</v>
      </c>
      <c r="W311" s="93">
        <v>0</v>
      </c>
      <c r="X311" s="93">
        <v>0</v>
      </c>
      <c r="Y311" s="93">
        <v>0</v>
      </c>
      <c r="Z311" s="93">
        <v>0</v>
      </c>
      <c r="AA311" s="93">
        <v>0</v>
      </c>
      <c r="AB311" s="93">
        <v>0</v>
      </c>
      <c r="AC311" s="93">
        <v>0</v>
      </c>
      <c r="AD311" s="93">
        <v>0</v>
      </c>
      <c r="AE311" s="93">
        <v>0</v>
      </c>
      <c r="AF311" s="93">
        <v>0</v>
      </c>
      <c r="AG311" s="93">
        <v>0</v>
      </c>
      <c r="AH311" s="93">
        <v>0</v>
      </c>
      <c r="AI311" s="93">
        <v>0</v>
      </c>
      <c r="AJ311" s="93">
        <v>0</v>
      </c>
      <c r="AK311" s="93">
        <v>0</v>
      </c>
      <c r="AL311" s="93">
        <v>0</v>
      </c>
      <c r="AM311" s="93">
        <v>0</v>
      </c>
      <c r="AN311" s="93">
        <v>0</v>
      </c>
      <c r="AO311" s="93">
        <v>0</v>
      </c>
      <c r="AP311" s="93">
        <v>0</v>
      </c>
      <c r="AQ311" s="93">
        <v>0</v>
      </c>
      <c r="AR311" s="93">
        <v>0</v>
      </c>
      <c r="AS311" s="93">
        <v>0</v>
      </c>
      <c r="AT311" s="93">
        <v>0</v>
      </c>
      <c r="AU311" s="93">
        <v>0</v>
      </c>
      <c r="AV311" s="93">
        <v>0</v>
      </c>
      <c r="AW311" s="93">
        <v>0</v>
      </c>
      <c r="AX311" s="93">
        <v>0</v>
      </c>
      <c r="AY311" s="93">
        <v>0</v>
      </c>
      <c r="AZ311" s="93">
        <v>0</v>
      </c>
      <c r="BA311" s="93">
        <v>0</v>
      </c>
      <c r="BB311" s="93">
        <v>0</v>
      </c>
      <c r="BC311" s="93">
        <v>0</v>
      </c>
      <c r="BD311" s="93">
        <v>0</v>
      </c>
      <c r="BE311" s="93">
        <v>0</v>
      </c>
      <c r="BF311" s="93">
        <v>0</v>
      </c>
      <c r="BG311" s="93">
        <v>0</v>
      </c>
      <c r="BH311" s="93">
        <v>0</v>
      </c>
      <c r="BI311" s="93">
        <v>0</v>
      </c>
      <c r="BJ311" s="93">
        <v>0</v>
      </c>
      <c r="BK311" s="93">
        <v>0</v>
      </c>
      <c r="BL311" s="93">
        <v>0</v>
      </c>
      <c r="BM311" s="93">
        <v>0</v>
      </c>
      <c r="BN311" s="93">
        <v>0</v>
      </c>
      <c r="BO311" s="93">
        <v>0</v>
      </c>
      <c r="BP311" s="93">
        <v>0</v>
      </c>
      <c r="BQ311" s="93">
        <v>0</v>
      </c>
      <c r="BR311" s="93">
        <v>0</v>
      </c>
      <c r="BS311" s="93">
        <v>0</v>
      </c>
      <c r="BT311" s="93">
        <v>0</v>
      </c>
      <c r="BU311" s="93">
        <v>0</v>
      </c>
      <c r="BV311" s="93">
        <v>0</v>
      </c>
      <c r="BW311" s="93">
        <v>0</v>
      </c>
      <c r="BX311" s="93">
        <v>0</v>
      </c>
      <c r="BY311" s="93">
        <v>0</v>
      </c>
      <c r="BZ311" s="93">
        <v>0</v>
      </c>
      <c r="CA311" s="93">
        <v>0</v>
      </c>
      <c r="CB311" s="93">
        <v>0</v>
      </c>
      <c r="CC311" s="93">
        <v>0</v>
      </c>
      <c r="CD311" s="93">
        <v>0</v>
      </c>
      <c r="CE311" s="93">
        <v>0</v>
      </c>
      <c r="CF311" s="93">
        <v>0</v>
      </c>
      <c r="CG311" s="93">
        <v>0</v>
      </c>
      <c r="CH311" s="93">
        <v>0</v>
      </c>
      <c r="CJ311" s="94">
        <v>0</v>
      </c>
    </row>
    <row r="312" spans="1:88" x14ac:dyDescent="0.25">
      <c r="A312">
        <v>304</v>
      </c>
      <c r="B312" s="96"/>
      <c r="C312" s="97" t="s">
        <v>5355</v>
      </c>
      <c r="D312" s="97" t="s">
        <v>2973</v>
      </c>
      <c r="E312" s="97" t="s">
        <v>2973</v>
      </c>
      <c r="F312" s="97" t="s">
        <v>5865</v>
      </c>
      <c r="G312" s="96" t="s">
        <v>5560</v>
      </c>
      <c r="H312" s="96" t="s">
        <v>5866</v>
      </c>
      <c r="I312" s="96" t="s">
        <v>5340</v>
      </c>
      <c r="J312" s="96" t="s">
        <v>5340</v>
      </c>
      <c r="K312" s="96" t="s">
        <v>5358</v>
      </c>
      <c r="L312" s="96" t="s">
        <v>5358</v>
      </c>
      <c r="M312" s="96" t="s">
        <v>5342</v>
      </c>
      <c r="N312" s="92">
        <v>0</v>
      </c>
      <c r="O312" s="93">
        <v>0</v>
      </c>
      <c r="P312" s="93">
        <v>0</v>
      </c>
      <c r="Q312" s="93">
        <v>0</v>
      </c>
      <c r="R312" s="93">
        <v>0</v>
      </c>
      <c r="S312" s="93">
        <v>0</v>
      </c>
      <c r="T312" s="93">
        <v>0</v>
      </c>
      <c r="U312" s="93">
        <v>0</v>
      </c>
      <c r="V312" s="93">
        <v>0</v>
      </c>
      <c r="W312" s="93">
        <v>0</v>
      </c>
      <c r="X312" s="93">
        <v>0</v>
      </c>
      <c r="Y312" s="93">
        <v>0</v>
      </c>
      <c r="Z312" s="93">
        <v>0</v>
      </c>
      <c r="AA312" s="93">
        <v>0</v>
      </c>
      <c r="AB312" s="93">
        <v>0</v>
      </c>
      <c r="AC312" s="93">
        <v>0</v>
      </c>
      <c r="AD312" s="93">
        <v>0</v>
      </c>
      <c r="AE312" s="93">
        <v>0</v>
      </c>
      <c r="AF312" s="93">
        <v>0</v>
      </c>
      <c r="AG312" s="93">
        <v>0</v>
      </c>
      <c r="AH312" s="93">
        <v>0</v>
      </c>
      <c r="AI312" s="93">
        <v>0</v>
      </c>
      <c r="AJ312" s="93">
        <v>0</v>
      </c>
      <c r="AK312" s="93">
        <v>0</v>
      </c>
      <c r="AL312" s="93">
        <v>0</v>
      </c>
      <c r="AM312" s="93">
        <v>0</v>
      </c>
      <c r="AN312" s="93">
        <v>0</v>
      </c>
      <c r="AO312" s="93">
        <v>0</v>
      </c>
      <c r="AP312" s="93">
        <v>0</v>
      </c>
      <c r="AQ312" s="93">
        <v>0</v>
      </c>
      <c r="AR312" s="93">
        <v>0</v>
      </c>
      <c r="AS312" s="93">
        <v>0</v>
      </c>
      <c r="AT312" s="93">
        <v>0</v>
      </c>
      <c r="AU312" s="93">
        <v>0</v>
      </c>
      <c r="AV312" s="93">
        <v>0</v>
      </c>
      <c r="AW312" s="93">
        <v>0</v>
      </c>
      <c r="AX312" s="93">
        <v>0</v>
      </c>
      <c r="AY312" s="93">
        <v>0</v>
      </c>
      <c r="AZ312" s="93">
        <v>0</v>
      </c>
      <c r="BA312" s="93">
        <v>0</v>
      </c>
      <c r="BB312" s="93">
        <v>0</v>
      </c>
      <c r="BC312" s="93">
        <v>0</v>
      </c>
      <c r="BD312" s="93">
        <v>0</v>
      </c>
      <c r="BE312" s="93">
        <v>0</v>
      </c>
      <c r="BF312" s="93">
        <v>0</v>
      </c>
      <c r="BG312" s="93">
        <v>0</v>
      </c>
      <c r="BH312" s="93">
        <v>0</v>
      </c>
      <c r="BI312" s="93">
        <v>0</v>
      </c>
      <c r="BJ312" s="93">
        <v>0</v>
      </c>
      <c r="BK312" s="93">
        <v>0</v>
      </c>
      <c r="BL312" s="93">
        <v>0</v>
      </c>
      <c r="BM312" s="93">
        <v>0</v>
      </c>
      <c r="BN312" s="93">
        <v>0</v>
      </c>
      <c r="BO312" s="93">
        <v>0</v>
      </c>
      <c r="BP312" s="93">
        <v>0</v>
      </c>
      <c r="BQ312" s="93">
        <v>0</v>
      </c>
      <c r="BR312" s="93">
        <v>0</v>
      </c>
      <c r="BS312" s="93">
        <v>0</v>
      </c>
      <c r="BT312" s="93">
        <v>0</v>
      </c>
      <c r="BU312" s="93">
        <v>0</v>
      </c>
      <c r="BV312" s="93">
        <v>0</v>
      </c>
      <c r="BW312" s="93">
        <v>0</v>
      </c>
      <c r="BX312" s="93">
        <v>0</v>
      </c>
      <c r="BY312" s="93">
        <v>0</v>
      </c>
      <c r="BZ312" s="93">
        <v>0</v>
      </c>
      <c r="CA312" s="93">
        <v>0</v>
      </c>
      <c r="CB312" s="93">
        <v>0</v>
      </c>
      <c r="CC312" s="93">
        <v>0</v>
      </c>
      <c r="CD312" s="93">
        <v>0</v>
      </c>
      <c r="CE312" s="93">
        <v>0</v>
      </c>
      <c r="CF312" s="93">
        <v>0</v>
      </c>
      <c r="CG312" s="93">
        <v>0</v>
      </c>
      <c r="CH312" s="93">
        <v>0</v>
      </c>
      <c r="CJ312" s="94">
        <v>0</v>
      </c>
    </row>
    <row r="313" spans="1:88" x14ac:dyDescent="0.25">
      <c r="A313">
        <v>305</v>
      </c>
      <c r="B313" s="96"/>
      <c r="C313" s="97" t="s">
        <v>5355</v>
      </c>
      <c r="D313" s="97" t="s">
        <v>2973</v>
      </c>
      <c r="E313" s="97" t="s">
        <v>2973</v>
      </c>
      <c r="F313" s="97" t="s">
        <v>5867</v>
      </c>
      <c r="G313" s="96" t="s">
        <v>5560</v>
      </c>
      <c r="H313" s="96" t="s">
        <v>5868</v>
      </c>
      <c r="I313" s="96" t="s">
        <v>5340</v>
      </c>
      <c r="J313" s="96" t="s">
        <v>5340</v>
      </c>
      <c r="K313" s="96" t="s">
        <v>5358</v>
      </c>
      <c r="L313" s="96" t="s">
        <v>5358</v>
      </c>
      <c r="M313" s="96" t="s">
        <v>5342</v>
      </c>
      <c r="N313" s="92">
        <v>0</v>
      </c>
      <c r="O313" s="93">
        <v>0</v>
      </c>
      <c r="P313" s="93">
        <v>0</v>
      </c>
      <c r="Q313" s="93">
        <v>0</v>
      </c>
      <c r="R313" s="93">
        <v>0</v>
      </c>
      <c r="S313" s="93">
        <v>0</v>
      </c>
      <c r="T313" s="93">
        <v>0</v>
      </c>
      <c r="U313" s="93">
        <v>0</v>
      </c>
      <c r="V313" s="93">
        <v>0</v>
      </c>
      <c r="W313" s="93">
        <v>0</v>
      </c>
      <c r="X313" s="93">
        <v>0</v>
      </c>
      <c r="Y313" s="93">
        <v>0</v>
      </c>
      <c r="Z313" s="93">
        <v>0</v>
      </c>
      <c r="AA313" s="93">
        <v>0</v>
      </c>
      <c r="AB313" s="93">
        <v>0</v>
      </c>
      <c r="AC313" s="93">
        <v>0</v>
      </c>
      <c r="AD313" s="93">
        <v>0</v>
      </c>
      <c r="AE313" s="93">
        <v>0</v>
      </c>
      <c r="AF313" s="93">
        <v>0</v>
      </c>
      <c r="AG313" s="93">
        <v>0</v>
      </c>
      <c r="AH313" s="93">
        <v>0</v>
      </c>
      <c r="AI313" s="93">
        <v>0</v>
      </c>
      <c r="AJ313" s="93">
        <v>0</v>
      </c>
      <c r="AK313" s="93">
        <v>0</v>
      </c>
      <c r="AL313" s="93">
        <v>0</v>
      </c>
      <c r="AM313" s="93">
        <v>0</v>
      </c>
      <c r="AN313" s="93">
        <v>0</v>
      </c>
      <c r="AO313" s="93">
        <v>0</v>
      </c>
      <c r="AP313" s="93">
        <v>0</v>
      </c>
      <c r="AQ313" s="93">
        <v>0</v>
      </c>
      <c r="AR313" s="93">
        <v>0</v>
      </c>
      <c r="AS313" s="93">
        <v>0</v>
      </c>
      <c r="AT313" s="93">
        <v>0</v>
      </c>
      <c r="AU313" s="93">
        <v>0</v>
      </c>
      <c r="AV313" s="93">
        <v>0</v>
      </c>
      <c r="AW313" s="93">
        <v>0</v>
      </c>
      <c r="AX313" s="93">
        <v>0</v>
      </c>
      <c r="AY313" s="93">
        <v>0</v>
      </c>
      <c r="AZ313" s="93">
        <v>0</v>
      </c>
      <c r="BA313" s="93">
        <v>0</v>
      </c>
      <c r="BB313" s="93">
        <v>0</v>
      </c>
      <c r="BC313" s="93">
        <v>0</v>
      </c>
      <c r="BD313" s="93">
        <v>0</v>
      </c>
      <c r="BE313" s="93">
        <v>0</v>
      </c>
      <c r="BF313" s="93">
        <v>0</v>
      </c>
      <c r="BG313" s="93">
        <v>0</v>
      </c>
      <c r="BH313" s="93">
        <v>0</v>
      </c>
      <c r="BI313" s="93">
        <v>0</v>
      </c>
      <c r="BJ313" s="93">
        <v>0</v>
      </c>
      <c r="BK313" s="93">
        <v>0</v>
      </c>
      <c r="BL313" s="93">
        <v>0</v>
      </c>
      <c r="BM313" s="93">
        <v>0</v>
      </c>
      <c r="BN313" s="93">
        <v>0</v>
      </c>
      <c r="BO313" s="93">
        <v>0</v>
      </c>
      <c r="BP313" s="93">
        <v>0</v>
      </c>
      <c r="BQ313" s="93">
        <v>0</v>
      </c>
      <c r="BR313" s="93">
        <v>0</v>
      </c>
      <c r="BS313" s="93">
        <v>0</v>
      </c>
      <c r="BT313" s="93">
        <v>0</v>
      </c>
      <c r="BU313" s="93">
        <v>0</v>
      </c>
      <c r="BV313" s="93">
        <v>0</v>
      </c>
      <c r="BW313" s="93">
        <v>0</v>
      </c>
      <c r="BX313" s="93">
        <v>0</v>
      </c>
      <c r="BY313" s="93">
        <v>0</v>
      </c>
      <c r="BZ313" s="93">
        <v>0</v>
      </c>
      <c r="CA313" s="93">
        <v>0</v>
      </c>
      <c r="CB313" s="93">
        <v>0</v>
      </c>
      <c r="CC313" s="93">
        <v>0</v>
      </c>
      <c r="CD313" s="93">
        <v>0</v>
      </c>
      <c r="CE313" s="93">
        <v>0</v>
      </c>
      <c r="CF313" s="93">
        <v>0</v>
      </c>
      <c r="CG313" s="93">
        <v>0</v>
      </c>
      <c r="CH313" s="93">
        <v>0</v>
      </c>
      <c r="CJ313" s="94">
        <v>0</v>
      </c>
    </row>
    <row r="314" spans="1:88" x14ac:dyDescent="0.25">
      <c r="A314">
        <v>306</v>
      </c>
      <c r="B314" s="96"/>
      <c r="C314" s="97" t="s">
        <v>5355</v>
      </c>
      <c r="D314" s="97" t="s">
        <v>2973</v>
      </c>
      <c r="E314" s="97" t="s">
        <v>2973</v>
      </c>
      <c r="F314" s="97" t="s">
        <v>5869</v>
      </c>
      <c r="G314" s="96" t="s">
        <v>5560</v>
      </c>
      <c r="H314" s="96" t="s">
        <v>5870</v>
      </c>
      <c r="I314" s="96" t="s">
        <v>5340</v>
      </c>
      <c r="J314" s="96" t="s">
        <v>5340</v>
      </c>
      <c r="K314" s="96" t="s">
        <v>5358</v>
      </c>
      <c r="L314" s="96" t="s">
        <v>5358</v>
      </c>
      <c r="M314" s="96" t="s">
        <v>5342</v>
      </c>
      <c r="N314" s="92">
        <v>0</v>
      </c>
      <c r="O314" s="93">
        <v>0</v>
      </c>
      <c r="P314" s="93">
        <v>0</v>
      </c>
      <c r="Q314" s="93">
        <v>0</v>
      </c>
      <c r="R314" s="93">
        <v>0</v>
      </c>
      <c r="S314" s="93">
        <v>0</v>
      </c>
      <c r="T314" s="93">
        <v>0</v>
      </c>
      <c r="U314" s="93">
        <v>0</v>
      </c>
      <c r="V314" s="93">
        <v>0</v>
      </c>
      <c r="W314" s="93">
        <v>0</v>
      </c>
      <c r="X314" s="93">
        <v>0</v>
      </c>
      <c r="Y314" s="93">
        <v>0</v>
      </c>
      <c r="Z314" s="93">
        <v>0</v>
      </c>
      <c r="AA314" s="93">
        <v>0</v>
      </c>
      <c r="AB314" s="93">
        <v>0</v>
      </c>
      <c r="AC314" s="93">
        <v>0</v>
      </c>
      <c r="AD314" s="93">
        <v>0</v>
      </c>
      <c r="AE314" s="93">
        <v>0</v>
      </c>
      <c r="AF314" s="93">
        <v>0</v>
      </c>
      <c r="AG314" s="93">
        <v>0</v>
      </c>
      <c r="AH314" s="93">
        <v>0</v>
      </c>
      <c r="AI314" s="93">
        <v>0</v>
      </c>
      <c r="AJ314" s="93">
        <v>0</v>
      </c>
      <c r="AK314" s="93">
        <v>0</v>
      </c>
      <c r="AL314" s="93">
        <v>0</v>
      </c>
      <c r="AM314" s="93">
        <v>0</v>
      </c>
      <c r="AN314" s="93">
        <v>0</v>
      </c>
      <c r="AO314" s="93">
        <v>0</v>
      </c>
      <c r="AP314" s="93">
        <v>0</v>
      </c>
      <c r="AQ314" s="93">
        <v>0</v>
      </c>
      <c r="AR314" s="93">
        <v>0</v>
      </c>
      <c r="AS314" s="93">
        <v>0</v>
      </c>
      <c r="AT314" s="93">
        <v>0</v>
      </c>
      <c r="AU314" s="93">
        <v>0</v>
      </c>
      <c r="AV314" s="93">
        <v>0</v>
      </c>
      <c r="AW314" s="93">
        <v>0</v>
      </c>
      <c r="AX314" s="93">
        <v>0</v>
      </c>
      <c r="AY314" s="93">
        <v>0</v>
      </c>
      <c r="AZ314" s="93">
        <v>0</v>
      </c>
      <c r="BA314" s="93">
        <v>0</v>
      </c>
      <c r="BB314" s="93">
        <v>0</v>
      </c>
      <c r="BC314" s="93">
        <v>0</v>
      </c>
      <c r="BD314" s="93">
        <v>0</v>
      </c>
      <c r="BE314" s="93">
        <v>0</v>
      </c>
      <c r="BF314" s="93">
        <v>0</v>
      </c>
      <c r="BG314" s="93">
        <v>0</v>
      </c>
      <c r="BH314" s="93">
        <v>0</v>
      </c>
      <c r="BI314" s="93">
        <v>0</v>
      </c>
      <c r="BJ314" s="93">
        <v>0</v>
      </c>
      <c r="BK314" s="93">
        <v>0</v>
      </c>
      <c r="BL314" s="93">
        <v>0</v>
      </c>
      <c r="BM314" s="93">
        <v>0</v>
      </c>
      <c r="BN314" s="93">
        <v>0</v>
      </c>
      <c r="BO314" s="93">
        <v>0</v>
      </c>
      <c r="BP314" s="93">
        <v>0</v>
      </c>
      <c r="BQ314" s="93">
        <v>0</v>
      </c>
      <c r="BR314" s="93">
        <v>0</v>
      </c>
      <c r="BS314" s="93">
        <v>0</v>
      </c>
      <c r="BT314" s="93">
        <v>0</v>
      </c>
      <c r="BU314" s="93">
        <v>0</v>
      </c>
      <c r="BV314" s="93">
        <v>0</v>
      </c>
      <c r="BW314" s="93">
        <v>0</v>
      </c>
      <c r="BX314" s="93">
        <v>0</v>
      </c>
      <c r="BY314" s="93">
        <v>0</v>
      </c>
      <c r="BZ314" s="93">
        <v>0</v>
      </c>
      <c r="CA314" s="93">
        <v>0</v>
      </c>
      <c r="CB314" s="93">
        <v>0</v>
      </c>
      <c r="CC314" s="93">
        <v>0</v>
      </c>
      <c r="CD314" s="93">
        <v>0</v>
      </c>
      <c r="CE314" s="93">
        <v>0</v>
      </c>
      <c r="CF314" s="93">
        <v>0</v>
      </c>
      <c r="CG314" s="93">
        <v>0</v>
      </c>
      <c r="CH314" s="93">
        <v>0</v>
      </c>
      <c r="CJ314" s="94">
        <v>0</v>
      </c>
    </row>
    <row r="315" spans="1:88" x14ac:dyDescent="0.25">
      <c r="A315">
        <v>307</v>
      </c>
      <c r="B315" s="96"/>
      <c r="C315" s="97" t="s">
        <v>5355</v>
      </c>
      <c r="D315" s="97" t="s">
        <v>2973</v>
      </c>
      <c r="E315" s="97" t="s">
        <v>2973</v>
      </c>
      <c r="F315" s="97" t="s">
        <v>5871</v>
      </c>
      <c r="G315" s="96" t="s">
        <v>5560</v>
      </c>
      <c r="H315" s="96" t="s">
        <v>5872</v>
      </c>
      <c r="I315" s="96" t="s">
        <v>5340</v>
      </c>
      <c r="J315" s="96" t="s">
        <v>5340</v>
      </c>
      <c r="K315" s="96" t="s">
        <v>5358</v>
      </c>
      <c r="L315" s="96" t="s">
        <v>5358</v>
      </c>
      <c r="M315" s="96" t="s">
        <v>5342</v>
      </c>
      <c r="N315" s="92">
        <v>0</v>
      </c>
      <c r="O315" s="93">
        <v>0</v>
      </c>
      <c r="P315" s="93">
        <v>0</v>
      </c>
      <c r="Q315" s="93">
        <v>0</v>
      </c>
      <c r="R315" s="93">
        <v>0</v>
      </c>
      <c r="S315" s="93">
        <v>0</v>
      </c>
      <c r="T315" s="93">
        <v>0</v>
      </c>
      <c r="U315" s="93">
        <v>0</v>
      </c>
      <c r="V315" s="93">
        <v>0</v>
      </c>
      <c r="W315" s="93">
        <v>0</v>
      </c>
      <c r="X315" s="93">
        <v>0</v>
      </c>
      <c r="Y315" s="93">
        <v>0</v>
      </c>
      <c r="Z315" s="93">
        <v>0</v>
      </c>
      <c r="AA315" s="93">
        <v>0</v>
      </c>
      <c r="AB315" s="93">
        <v>0</v>
      </c>
      <c r="AC315" s="93">
        <v>0</v>
      </c>
      <c r="AD315" s="93">
        <v>0</v>
      </c>
      <c r="AE315" s="93">
        <v>0</v>
      </c>
      <c r="AF315" s="93">
        <v>0</v>
      </c>
      <c r="AG315" s="93">
        <v>0</v>
      </c>
      <c r="AH315" s="93">
        <v>0</v>
      </c>
      <c r="AI315" s="93">
        <v>0</v>
      </c>
      <c r="AJ315" s="93">
        <v>0</v>
      </c>
      <c r="AK315" s="93">
        <v>0</v>
      </c>
      <c r="AL315" s="93">
        <v>0</v>
      </c>
      <c r="AM315" s="93">
        <v>0</v>
      </c>
      <c r="AN315" s="93">
        <v>0</v>
      </c>
      <c r="AO315" s="93">
        <v>0</v>
      </c>
      <c r="AP315" s="93">
        <v>0</v>
      </c>
      <c r="AQ315" s="93">
        <v>0</v>
      </c>
      <c r="AR315" s="93">
        <v>0</v>
      </c>
      <c r="AS315" s="93">
        <v>0</v>
      </c>
      <c r="AT315" s="93">
        <v>0</v>
      </c>
      <c r="AU315" s="93">
        <v>0</v>
      </c>
      <c r="AV315" s="93">
        <v>0</v>
      </c>
      <c r="AW315" s="93">
        <v>0</v>
      </c>
      <c r="AX315" s="93">
        <v>0</v>
      </c>
      <c r="AY315" s="93">
        <v>0</v>
      </c>
      <c r="AZ315" s="93">
        <v>0</v>
      </c>
      <c r="BA315" s="93">
        <v>0</v>
      </c>
      <c r="BB315" s="93">
        <v>0</v>
      </c>
      <c r="BC315" s="93">
        <v>0</v>
      </c>
      <c r="BD315" s="93">
        <v>0</v>
      </c>
      <c r="BE315" s="93">
        <v>0</v>
      </c>
      <c r="BF315" s="93">
        <v>0</v>
      </c>
      <c r="BG315" s="93">
        <v>0</v>
      </c>
      <c r="BH315" s="93">
        <v>0</v>
      </c>
      <c r="BI315" s="93">
        <v>0</v>
      </c>
      <c r="BJ315" s="93">
        <v>0</v>
      </c>
      <c r="BK315" s="93">
        <v>0</v>
      </c>
      <c r="BL315" s="93">
        <v>0</v>
      </c>
      <c r="BM315" s="93">
        <v>0</v>
      </c>
      <c r="BN315" s="93">
        <v>0</v>
      </c>
      <c r="BO315" s="93">
        <v>0</v>
      </c>
      <c r="BP315" s="93">
        <v>0</v>
      </c>
      <c r="BQ315" s="93">
        <v>0</v>
      </c>
      <c r="BR315" s="93">
        <v>0</v>
      </c>
      <c r="BS315" s="93">
        <v>0</v>
      </c>
      <c r="BT315" s="93">
        <v>0</v>
      </c>
      <c r="BU315" s="93">
        <v>0</v>
      </c>
      <c r="BV315" s="93">
        <v>0</v>
      </c>
      <c r="BW315" s="93">
        <v>0</v>
      </c>
      <c r="BX315" s="93">
        <v>0</v>
      </c>
      <c r="BY315" s="93">
        <v>0</v>
      </c>
      <c r="BZ315" s="93">
        <v>0</v>
      </c>
      <c r="CA315" s="93">
        <v>0</v>
      </c>
      <c r="CB315" s="93">
        <v>0</v>
      </c>
      <c r="CC315" s="93">
        <v>0</v>
      </c>
      <c r="CD315" s="93">
        <v>0</v>
      </c>
      <c r="CE315" s="93">
        <v>0</v>
      </c>
      <c r="CF315" s="93">
        <v>0</v>
      </c>
      <c r="CG315" s="93">
        <v>0</v>
      </c>
      <c r="CH315" s="93">
        <v>0</v>
      </c>
      <c r="CJ315" s="94">
        <v>0</v>
      </c>
    </row>
    <row r="316" spans="1:88" x14ac:dyDescent="0.25">
      <c r="A316">
        <v>308</v>
      </c>
      <c r="B316" s="96"/>
      <c r="C316" s="97" t="s">
        <v>5355</v>
      </c>
      <c r="D316" s="97" t="s">
        <v>2973</v>
      </c>
      <c r="E316" s="97" t="s">
        <v>2973</v>
      </c>
      <c r="F316" s="97" t="s">
        <v>5873</v>
      </c>
      <c r="G316" s="96" t="s">
        <v>5560</v>
      </c>
      <c r="H316" s="96" t="s">
        <v>5874</v>
      </c>
      <c r="I316" s="96" t="s">
        <v>5340</v>
      </c>
      <c r="J316" s="96" t="s">
        <v>5340</v>
      </c>
      <c r="K316" s="96" t="s">
        <v>5358</v>
      </c>
      <c r="L316" s="96" t="s">
        <v>5358</v>
      </c>
      <c r="M316" s="96" t="s">
        <v>5342</v>
      </c>
      <c r="N316" s="92">
        <v>0</v>
      </c>
      <c r="O316" s="93">
        <v>0</v>
      </c>
      <c r="P316" s="93">
        <v>0</v>
      </c>
      <c r="Q316" s="93">
        <v>0</v>
      </c>
      <c r="R316" s="93">
        <v>0</v>
      </c>
      <c r="S316" s="93">
        <v>0</v>
      </c>
      <c r="T316" s="93">
        <v>0</v>
      </c>
      <c r="U316" s="93">
        <v>0</v>
      </c>
      <c r="V316" s="93">
        <v>0</v>
      </c>
      <c r="W316" s="93">
        <v>0</v>
      </c>
      <c r="X316" s="93">
        <v>0</v>
      </c>
      <c r="Y316" s="93">
        <v>0</v>
      </c>
      <c r="Z316" s="93">
        <v>0</v>
      </c>
      <c r="AA316" s="93">
        <v>0</v>
      </c>
      <c r="AB316" s="93">
        <v>0</v>
      </c>
      <c r="AC316" s="93">
        <v>0</v>
      </c>
      <c r="AD316" s="93">
        <v>0</v>
      </c>
      <c r="AE316" s="93">
        <v>0</v>
      </c>
      <c r="AF316" s="93">
        <v>0</v>
      </c>
      <c r="AG316" s="93">
        <v>0</v>
      </c>
      <c r="AH316" s="93">
        <v>0</v>
      </c>
      <c r="AI316" s="93">
        <v>0</v>
      </c>
      <c r="AJ316" s="93">
        <v>0</v>
      </c>
      <c r="AK316" s="93">
        <v>0</v>
      </c>
      <c r="AL316" s="93">
        <v>0</v>
      </c>
      <c r="AM316" s="93">
        <v>0</v>
      </c>
      <c r="AN316" s="93">
        <v>0</v>
      </c>
      <c r="AO316" s="93">
        <v>0</v>
      </c>
      <c r="AP316" s="93">
        <v>0</v>
      </c>
      <c r="AQ316" s="93">
        <v>0</v>
      </c>
      <c r="AR316" s="93">
        <v>0</v>
      </c>
      <c r="AS316" s="93">
        <v>0</v>
      </c>
      <c r="AT316" s="93">
        <v>0</v>
      </c>
      <c r="AU316" s="93">
        <v>0</v>
      </c>
      <c r="AV316" s="93">
        <v>0</v>
      </c>
      <c r="AW316" s="93">
        <v>0</v>
      </c>
      <c r="AX316" s="93">
        <v>0</v>
      </c>
      <c r="AY316" s="93">
        <v>0</v>
      </c>
      <c r="AZ316" s="93">
        <v>0</v>
      </c>
      <c r="BA316" s="93">
        <v>0</v>
      </c>
      <c r="BB316" s="93">
        <v>0</v>
      </c>
      <c r="BC316" s="93">
        <v>0</v>
      </c>
      <c r="BD316" s="93">
        <v>0</v>
      </c>
      <c r="BE316" s="93">
        <v>0</v>
      </c>
      <c r="BF316" s="93">
        <v>0</v>
      </c>
      <c r="BG316" s="93">
        <v>0</v>
      </c>
      <c r="BH316" s="93">
        <v>0</v>
      </c>
      <c r="BI316" s="93">
        <v>0</v>
      </c>
      <c r="BJ316" s="93">
        <v>0</v>
      </c>
      <c r="BK316" s="93">
        <v>0</v>
      </c>
      <c r="BL316" s="93">
        <v>0</v>
      </c>
      <c r="BM316" s="93">
        <v>0</v>
      </c>
      <c r="BN316" s="93">
        <v>0</v>
      </c>
      <c r="BO316" s="93">
        <v>0</v>
      </c>
      <c r="BP316" s="93">
        <v>0</v>
      </c>
      <c r="BQ316" s="93">
        <v>0</v>
      </c>
      <c r="BR316" s="93">
        <v>0</v>
      </c>
      <c r="BS316" s="93">
        <v>0</v>
      </c>
      <c r="BT316" s="93">
        <v>0</v>
      </c>
      <c r="BU316" s="93">
        <v>0</v>
      </c>
      <c r="BV316" s="93">
        <v>0</v>
      </c>
      <c r="BW316" s="93">
        <v>0</v>
      </c>
      <c r="BX316" s="93">
        <v>0</v>
      </c>
      <c r="BY316" s="93">
        <v>0</v>
      </c>
      <c r="BZ316" s="93">
        <v>0</v>
      </c>
      <c r="CA316" s="93">
        <v>0</v>
      </c>
      <c r="CB316" s="93">
        <v>0</v>
      </c>
      <c r="CC316" s="93">
        <v>0</v>
      </c>
      <c r="CD316" s="93">
        <v>0</v>
      </c>
      <c r="CE316" s="93">
        <v>0</v>
      </c>
      <c r="CF316" s="93">
        <v>0</v>
      </c>
      <c r="CG316" s="93">
        <v>0</v>
      </c>
      <c r="CH316" s="93">
        <v>0</v>
      </c>
      <c r="CJ316" s="94">
        <v>0</v>
      </c>
    </row>
    <row r="317" spans="1:88" x14ac:dyDescent="0.25">
      <c r="A317">
        <v>309</v>
      </c>
      <c r="B317" s="96"/>
      <c r="C317" s="97" t="s">
        <v>5355</v>
      </c>
      <c r="D317" s="97" t="s">
        <v>2973</v>
      </c>
      <c r="E317" s="97" t="s">
        <v>2973</v>
      </c>
      <c r="F317" s="97" t="s">
        <v>5875</v>
      </c>
      <c r="G317" s="96" t="s">
        <v>5560</v>
      </c>
      <c r="H317" s="96" t="s">
        <v>5876</v>
      </c>
      <c r="I317" s="96" t="s">
        <v>5340</v>
      </c>
      <c r="J317" s="96" t="s">
        <v>5340</v>
      </c>
      <c r="K317" s="96" t="s">
        <v>5358</v>
      </c>
      <c r="L317" s="96" t="s">
        <v>5358</v>
      </c>
      <c r="M317" s="96" t="s">
        <v>5342</v>
      </c>
      <c r="N317" s="92">
        <v>0</v>
      </c>
      <c r="O317" s="93">
        <v>0</v>
      </c>
      <c r="P317" s="93">
        <v>0</v>
      </c>
      <c r="Q317" s="93">
        <v>0</v>
      </c>
      <c r="R317" s="93">
        <v>0</v>
      </c>
      <c r="S317" s="93">
        <v>0</v>
      </c>
      <c r="T317" s="93">
        <v>0</v>
      </c>
      <c r="U317" s="93">
        <v>0</v>
      </c>
      <c r="V317" s="93">
        <v>0</v>
      </c>
      <c r="W317" s="93">
        <v>0</v>
      </c>
      <c r="X317" s="93">
        <v>0</v>
      </c>
      <c r="Y317" s="93">
        <v>0</v>
      </c>
      <c r="Z317" s="93">
        <v>0</v>
      </c>
      <c r="AA317" s="93">
        <v>0</v>
      </c>
      <c r="AB317" s="93">
        <v>0</v>
      </c>
      <c r="AC317" s="93">
        <v>0</v>
      </c>
      <c r="AD317" s="93">
        <v>0</v>
      </c>
      <c r="AE317" s="93">
        <v>0</v>
      </c>
      <c r="AF317" s="93">
        <v>0</v>
      </c>
      <c r="AG317" s="93">
        <v>0</v>
      </c>
      <c r="AH317" s="93">
        <v>0</v>
      </c>
      <c r="AI317" s="93">
        <v>0</v>
      </c>
      <c r="AJ317" s="93">
        <v>0</v>
      </c>
      <c r="AK317" s="93">
        <v>0</v>
      </c>
      <c r="AL317" s="93">
        <v>0</v>
      </c>
      <c r="AM317" s="93">
        <v>0</v>
      </c>
      <c r="AN317" s="93">
        <v>0</v>
      </c>
      <c r="AO317" s="93">
        <v>0</v>
      </c>
      <c r="AP317" s="93">
        <v>0</v>
      </c>
      <c r="AQ317" s="93">
        <v>0</v>
      </c>
      <c r="AR317" s="93">
        <v>0</v>
      </c>
      <c r="AS317" s="93">
        <v>0</v>
      </c>
      <c r="AT317" s="93">
        <v>0</v>
      </c>
      <c r="AU317" s="93">
        <v>0</v>
      </c>
      <c r="AV317" s="93">
        <v>0</v>
      </c>
      <c r="AW317" s="93">
        <v>0</v>
      </c>
      <c r="AX317" s="93">
        <v>0</v>
      </c>
      <c r="AY317" s="93">
        <v>0</v>
      </c>
      <c r="AZ317" s="93">
        <v>0</v>
      </c>
      <c r="BA317" s="93">
        <v>0</v>
      </c>
      <c r="BB317" s="93">
        <v>0</v>
      </c>
      <c r="BC317" s="93">
        <v>0</v>
      </c>
      <c r="BD317" s="93">
        <v>0</v>
      </c>
      <c r="BE317" s="93">
        <v>0</v>
      </c>
      <c r="BF317" s="93">
        <v>0</v>
      </c>
      <c r="BG317" s="93">
        <v>0</v>
      </c>
      <c r="BH317" s="93">
        <v>0</v>
      </c>
      <c r="BI317" s="93">
        <v>0</v>
      </c>
      <c r="BJ317" s="93">
        <v>0</v>
      </c>
      <c r="BK317" s="93">
        <v>0</v>
      </c>
      <c r="BL317" s="93">
        <v>0</v>
      </c>
      <c r="BM317" s="93">
        <v>0</v>
      </c>
      <c r="BN317" s="93">
        <v>0</v>
      </c>
      <c r="BO317" s="93">
        <v>0</v>
      </c>
      <c r="BP317" s="93">
        <v>0</v>
      </c>
      <c r="BQ317" s="93">
        <v>0</v>
      </c>
      <c r="BR317" s="93">
        <v>0</v>
      </c>
      <c r="BS317" s="93">
        <v>0</v>
      </c>
      <c r="BT317" s="93">
        <v>0</v>
      </c>
      <c r="BU317" s="93">
        <v>0</v>
      </c>
      <c r="BV317" s="93">
        <v>0</v>
      </c>
      <c r="BW317" s="93">
        <v>0</v>
      </c>
      <c r="BX317" s="93">
        <v>0</v>
      </c>
      <c r="BY317" s="93">
        <v>0</v>
      </c>
      <c r="BZ317" s="93">
        <v>0</v>
      </c>
      <c r="CA317" s="93">
        <v>0</v>
      </c>
      <c r="CB317" s="93">
        <v>0</v>
      </c>
      <c r="CC317" s="93">
        <v>0</v>
      </c>
      <c r="CD317" s="93">
        <v>0</v>
      </c>
      <c r="CE317" s="93">
        <v>0</v>
      </c>
      <c r="CF317" s="93">
        <v>0</v>
      </c>
      <c r="CG317" s="93">
        <v>0</v>
      </c>
      <c r="CH317" s="93">
        <v>0</v>
      </c>
      <c r="CJ317" s="94">
        <v>0</v>
      </c>
    </row>
    <row r="318" spans="1:88" x14ac:dyDescent="0.25">
      <c r="A318">
        <v>310</v>
      </c>
      <c r="B318" s="96"/>
      <c r="C318" s="97" t="s">
        <v>5355</v>
      </c>
      <c r="D318" s="97" t="s">
        <v>2973</v>
      </c>
      <c r="E318" s="97" t="s">
        <v>2973</v>
      </c>
      <c r="F318" s="97" t="s">
        <v>5877</v>
      </c>
      <c r="G318" s="96" t="s">
        <v>5560</v>
      </c>
      <c r="H318" s="96" t="s">
        <v>5878</v>
      </c>
      <c r="I318" s="96" t="s">
        <v>5340</v>
      </c>
      <c r="J318" s="96" t="s">
        <v>5340</v>
      </c>
      <c r="K318" s="96" t="s">
        <v>5358</v>
      </c>
      <c r="L318" s="96" t="s">
        <v>5358</v>
      </c>
      <c r="M318" s="96" t="s">
        <v>5342</v>
      </c>
      <c r="N318" s="92">
        <v>0</v>
      </c>
      <c r="O318" s="93">
        <v>0</v>
      </c>
      <c r="P318" s="93">
        <v>0</v>
      </c>
      <c r="Q318" s="93">
        <v>0</v>
      </c>
      <c r="R318" s="93">
        <v>0</v>
      </c>
      <c r="S318" s="93">
        <v>0</v>
      </c>
      <c r="T318" s="93">
        <v>0</v>
      </c>
      <c r="U318" s="93">
        <v>0</v>
      </c>
      <c r="V318" s="93">
        <v>0</v>
      </c>
      <c r="W318" s="93">
        <v>0</v>
      </c>
      <c r="X318" s="93">
        <v>0</v>
      </c>
      <c r="Y318" s="93">
        <v>0</v>
      </c>
      <c r="Z318" s="93">
        <v>0</v>
      </c>
      <c r="AA318" s="93">
        <v>0</v>
      </c>
      <c r="AB318" s="93">
        <v>0</v>
      </c>
      <c r="AC318" s="93">
        <v>0</v>
      </c>
      <c r="AD318" s="93">
        <v>0</v>
      </c>
      <c r="AE318" s="93">
        <v>0</v>
      </c>
      <c r="AF318" s="93">
        <v>0</v>
      </c>
      <c r="AG318" s="93">
        <v>0</v>
      </c>
      <c r="AH318" s="93">
        <v>0</v>
      </c>
      <c r="AI318" s="93">
        <v>0</v>
      </c>
      <c r="AJ318" s="93">
        <v>0</v>
      </c>
      <c r="AK318" s="93">
        <v>0</v>
      </c>
      <c r="AL318" s="93">
        <v>0</v>
      </c>
      <c r="AM318" s="93">
        <v>0</v>
      </c>
      <c r="AN318" s="93">
        <v>0</v>
      </c>
      <c r="AO318" s="93">
        <v>0</v>
      </c>
      <c r="AP318" s="93">
        <v>0</v>
      </c>
      <c r="AQ318" s="93">
        <v>0</v>
      </c>
      <c r="AR318" s="93">
        <v>0</v>
      </c>
      <c r="AS318" s="93">
        <v>0</v>
      </c>
      <c r="AT318" s="93">
        <v>0</v>
      </c>
      <c r="AU318" s="93">
        <v>0</v>
      </c>
      <c r="AV318" s="93">
        <v>0</v>
      </c>
      <c r="AW318" s="93">
        <v>0</v>
      </c>
      <c r="AX318" s="93">
        <v>0</v>
      </c>
      <c r="AY318" s="93">
        <v>0</v>
      </c>
      <c r="AZ318" s="93">
        <v>0</v>
      </c>
      <c r="BA318" s="93">
        <v>0</v>
      </c>
      <c r="BB318" s="93">
        <v>0</v>
      </c>
      <c r="BC318" s="93">
        <v>0</v>
      </c>
      <c r="BD318" s="93">
        <v>0</v>
      </c>
      <c r="BE318" s="93">
        <v>0</v>
      </c>
      <c r="BF318" s="93">
        <v>0</v>
      </c>
      <c r="BG318" s="93">
        <v>0</v>
      </c>
      <c r="BH318" s="93">
        <v>0</v>
      </c>
      <c r="BI318" s="93">
        <v>0</v>
      </c>
      <c r="BJ318" s="93">
        <v>0</v>
      </c>
      <c r="BK318" s="93">
        <v>0</v>
      </c>
      <c r="BL318" s="93">
        <v>0</v>
      </c>
      <c r="BM318" s="93">
        <v>0</v>
      </c>
      <c r="BN318" s="93">
        <v>0</v>
      </c>
      <c r="BO318" s="93">
        <v>0</v>
      </c>
      <c r="BP318" s="93">
        <v>0</v>
      </c>
      <c r="BQ318" s="93">
        <v>0</v>
      </c>
      <c r="BR318" s="93">
        <v>0</v>
      </c>
      <c r="BS318" s="93">
        <v>0</v>
      </c>
      <c r="BT318" s="93">
        <v>0</v>
      </c>
      <c r="BU318" s="93">
        <v>0</v>
      </c>
      <c r="BV318" s="93">
        <v>0</v>
      </c>
      <c r="BW318" s="93">
        <v>0</v>
      </c>
      <c r="BX318" s="93">
        <v>0</v>
      </c>
      <c r="BY318" s="93">
        <v>0</v>
      </c>
      <c r="BZ318" s="93">
        <v>0</v>
      </c>
      <c r="CA318" s="93">
        <v>0</v>
      </c>
      <c r="CB318" s="93">
        <v>0</v>
      </c>
      <c r="CC318" s="93">
        <v>0</v>
      </c>
      <c r="CD318" s="93">
        <v>0</v>
      </c>
      <c r="CE318" s="93">
        <v>0</v>
      </c>
      <c r="CF318" s="93">
        <v>0</v>
      </c>
      <c r="CG318" s="93">
        <v>0</v>
      </c>
      <c r="CH318" s="93">
        <v>0</v>
      </c>
      <c r="CJ318" s="94">
        <v>0</v>
      </c>
    </row>
    <row r="319" spans="1:88" x14ac:dyDescent="0.25">
      <c r="A319">
        <v>311</v>
      </c>
      <c r="B319" s="96"/>
      <c r="C319" s="97" t="s">
        <v>5355</v>
      </c>
      <c r="D319" s="97" t="s">
        <v>2973</v>
      </c>
      <c r="E319" s="97" t="s">
        <v>2973</v>
      </c>
      <c r="F319" s="97" t="s">
        <v>5879</v>
      </c>
      <c r="G319" s="96" t="s">
        <v>5560</v>
      </c>
      <c r="H319" s="96" t="s">
        <v>5880</v>
      </c>
      <c r="I319" s="96" t="s">
        <v>5340</v>
      </c>
      <c r="J319" s="96" t="s">
        <v>5340</v>
      </c>
      <c r="K319" s="96" t="s">
        <v>5358</v>
      </c>
      <c r="L319" s="96" t="s">
        <v>5358</v>
      </c>
      <c r="M319" s="96" t="s">
        <v>5342</v>
      </c>
      <c r="N319" s="92">
        <v>0</v>
      </c>
      <c r="O319" s="93">
        <v>0</v>
      </c>
      <c r="P319" s="93">
        <v>0</v>
      </c>
      <c r="Q319" s="93">
        <v>0</v>
      </c>
      <c r="R319" s="93">
        <v>0</v>
      </c>
      <c r="S319" s="93">
        <v>0</v>
      </c>
      <c r="T319" s="93">
        <v>0</v>
      </c>
      <c r="U319" s="93">
        <v>0</v>
      </c>
      <c r="V319" s="93">
        <v>0</v>
      </c>
      <c r="W319" s="93">
        <v>0</v>
      </c>
      <c r="X319" s="93">
        <v>0</v>
      </c>
      <c r="Y319" s="93">
        <v>0</v>
      </c>
      <c r="Z319" s="93">
        <v>0</v>
      </c>
      <c r="AA319" s="93">
        <v>0</v>
      </c>
      <c r="AB319" s="93">
        <v>0</v>
      </c>
      <c r="AC319" s="93">
        <v>0</v>
      </c>
      <c r="AD319" s="93">
        <v>0</v>
      </c>
      <c r="AE319" s="93">
        <v>0</v>
      </c>
      <c r="AF319" s="93">
        <v>0</v>
      </c>
      <c r="AG319" s="93">
        <v>0</v>
      </c>
      <c r="AH319" s="93">
        <v>0</v>
      </c>
      <c r="AI319" s="93">
        <v>0</v>
      </c>
      <c r="AJ319" s="93">
        <v>0</v>
      </c>
      <c r="AK319" s="93">
        <v>0</v>
      </c>
      <c r="AL319" s="93">
        <v>0</v>
      </c>
      <c r="AM319" s="93">
        <v>0</v>
      </c>
      <c r="AN319" s="93">
        <v>0</v>
      </c>
      <c r="AO319" s="93">
        <v>0</v>
      </c>
      <c r="AP319" s="93">
        <v>0</v>
      </c>
      <c r="AQ319" s="93">
        <v>0</v>
      </c>
      <c r="AR319" s="93">
        <v>0</v>
      </c>
      <c r="AS319" s="93">
        <v>0</v>
      </c>
      <c r="AT319" s="93">
        <v>0</v>
      </c>
      <c r="AU319" s="93">
        <v>0</v>
      </c>
      <c r="AV319" s="93">
        <v>0</v>
      </c>
      <c r="AW319" s="93">
        <v>0</v>
      </c>
      <c r="AX319" s="93">
        <v>0</v>
      </c>
      <c r="AY319" s="93">
        <v>0</v>
      </c>
      <c r="AZ319" s="93">
        <v>0</v>
      </c>
      <c r="BA319" s="93">
        <v>0</v>
      </c>
      <c r="BB319" s="93">
        <v>0</v>
      </c>
      <c r="BC319" s="93">
        <v>0</v>
      </c>
      <c r="BD319" s="93">
        <v>0</v>
      </c>
      <c r="BE319" s="93">
        <v>0</v>
      </c>
      <c r="BF319" s="93">
        <v>0</v>
      </c>
      <c r="BG319" s="93">
        <v>0</v>
      </c>
      <c r="BH319" s="93">
        <v>0</v>
      </c>
      <c r="BI319" s="93">
        <v>0</v>
      </c>
      <c r="BJ319" s="93">
        <v>0</v>
      </c>
      <c r="BK319" s="93">
        <v>0</v>
      </c>
      <c r="BL319" s="93">
        <v>0</v>
      </c>
      <c r="BM319" s="93">
        <v>0</v>
      </c>
      <c r="BN319" s="93">
        <v>0</v>
      </c>
      <c r="BO319" s="93">
        <v>0</v>
      </c>
      <c r="BP319" s="93">
        <v>0</v>
      </c>
      <c r="BQ319" s="93">
        <v>0</v>
      </c>
      <c r="BR319" s="93">
        <v>0</v>
      </c>
      <c r="BS319" s="93">
        <v>0</v>
      </c>
      <c r="BT319" s="93">
        <v>0</v>
      </c>
      <c r="BU319" s="93">
        <v>0</v>
      </c>
      <c r="BV319" s="93">
        <v>0</v>
      </c>
      <c r="BW319" s="93">
        <v>0</v>
      </c>
      <c r="BX319" s="93">
        <v>0</v>
      </c>
      <c r="BY319" s="93">
        <v>0</v>
      </c>
      <c r="BZ319" s="93">
        <v>0</v>
      </c>
      <c r="CA319" s="93">
        <v>0</v>
      </c>
      <c r="CB319" s="93">
        <v>0</v>
      </c>
      <c r="CC319" s="93">
        <v>0</v>
      </c>
      <c r="CD319" s="93">
        <v>0</v>
      </c>
      <c r="CE319" s="93">
        <v>0</v>
      </c>
      <c r="CF319" s="93">
        <v>0</v>
      </c>
      <c r="CG319" s="93">
        <v>0</v>
      </c>
      <c r="CH319" s="93">
        <v>0</v>
      </c>
      <c r="CJ319" s="94">
        <v>0</v>
      </c>
    </row>
    <row r="320" spans="1:88" x14ac:dyDescent="0.25">
      <c r="A320">
        <v>312</v>
      </c>
      <c r="B320" s="96"/>
      <c r="C320" s="97" t="s">
        <v>5355</v>
      </c>
      <c r="D320" s="97" t="s">
        <v>2973</v>
      </c>
      <c r="E320" s="97" t="s">
        <v>2973</v>
      </c>
      <c r="F320" s="97" t="s">
        <v>5881</v>
      </c>
      <c r="G320" s="96" t="s">
        <v>5560</v>
      </c>
      <c r="H320" s="96" t="s">
        <v>5882</v>
      </c>
      <c r="I320" s="96" t="s">
        <v>5340</v>
      </c>
      <c r="J320" s="96" t="s">
        <v>5340</v>
      </c>
      <c r="K320" s="96" t="s">
        <v>5358</v>
      </c>
      <c r="L320" s="96" t="s">
        <v>5358</v>
      </c>
      <c r="M320" s="96" t="s">
        <v>5342</v>
      </c>
      <c r="N320" s="92">
        <v>0</v>
      </c>
      <c r="O320" s="93">
        <v>0</v>
      </c>
      <c r="P320" s="93">
        <v>0</v>
      </c>
      <c r="Q320" s="93">
        <v>0</v>
      </c>
      <c r="R320" s="93">
        <v>0</v>
      </c>
      <c r="S320" s="93">
        <v>0</v>
      </c>
      <c r="T320" s="93">
        <v>0</v>
      </c>
      <c r="U320" s="93">
        <v>0</v>
      </c>
      <c r="V320" s="93">
        <v>0</v>
      </c>
      <c r="W320" s="93">
        <v>0</v>
      </c>
      <c r="X320" s="93">
        <v>0</v>
      </c>
      <c r="Y320" s="93">
        <v>0</v>
      </c>
      <c r="Z320" s="93">
        <v>0</v>
      </c>
      <c r="AA320" s="93">
        <v>0</v>
      </c>
      <c r="AB320" s="93">
        <v>0</v>
      </c>
      <c r="AC320" s="93">
        <v>0</v>
      </c>
      <c r="AD320" s="93">
        <v>0</v>
      </c>
      <c r="AE320" s="93">
        <v>0</v>
      </c>
      <c r="AF320" s="93">
        <v>0</v>
      </c>
      <c r="AG320" s="93">
        <v>0</v>
      </c>
      <c r="AH320" s="93">
        <v>0</v>
      </c>
      <c r="AI320" s="93">
        <v>0</v>
      </c>
      <c r="AJ320" s="93">
        <v>0</v>
      </c>
      <c r="AK320" s="93">
        <v>0</v>
      </c>
      <c r="AL320" s="93">
        <v>0</v>
      </c>
      <c r="AM320" s="93">
        <v>0</v>
      </c>
      <c r="AN320" s="93">
        <v>0</v>
      </c>
      <c r="AO320" s="93">
        <v>0</v>
      </c>
      <c r="AP320" s="93">
        <v>0</v>
      </c>
      <c r="AQ320" s="93">
        <v>0</v>
      </c>
      <c r="AR320" s="93">
        <v>0</v>
      </c>
      <c r="AS320" s="93">
        <v>0</v>
      </c>
      <c r="AT320" s="93">
        <v>0</v>
      </c>
      <c r="AU320" s="93">
        <v>0</v>
      </c>
      <c r="AV320" s="93">
        <v>0</v>
      </c>
      <c r="AW320" s="93">
        <v>0</v>
      </c>
      <c r="AX320" s="93">
        <v>0</v>
      </c>
      <c r="AY320" s="93">
        <v>0</v>
      </c>
      <c r="AZ320" s="93">
        <v>0</v>
      </c>
      <c r="BA320" s="93">
        <v>0</v>
      </c>
      <c r="BB320" s="93">
        <v>0</v>
      </c>
      <c r="BC320" s="93">
        <v>0</v>
      </c>
      <c r="BD320" s="93">
        <v>0</v>
      </c>
      <c r="BE320" s="93">
        <v>0</v>
      </c>
      <c r="BF320" s="93">
        <v>0</v>
      </c>
      <c r="BG320" s="93">
        <v>0</v>
      </c>
      <c r="BH320" s="93">
        <v>0</v>
      </c>
      <c r="BI320" s="93">
        <v>0</v>
      </c>
      <c r="BJ320" s="93">
        <v>0</v>
      </c>
      <c r="BK320" s="93">
        <v>0</v>
      </c>
      <c r="BL320" s="93">
        <v>0</v>
      </c>
      <c r="BM320" s="93">
        <v>0</v>
      </c>
      <c r="BN320" s="93">
        <v>0</v>
      </c>
      <c r="BO320" s="93">
        <v>0</v>
      </c>
      <c r="BP320" s="93">
        <v>0</v>
      </c>
      <c r="BQ320" s="93">
        <v>0</v>
      </c>
      <c r="BR320" s="93">
        <v>0</v>
      </c>
      <c r="BS320" s="93">
        <v>0</v>
      </c>
      <c r="BT320" s="93">
        <v>0</v>
      </c>
      <c r="BU320" s="93">
        <v>0</v>
      </c>
      <c r="BV320" s="93">
        <v>0</v>
      </c>
      <c r="BW320" s="93">
        <v>0</v>
      </c>
      <c r="BX320" s="93">
        <v>0</v>
      </c>
      <c r="BY320" s="93">
        <v>0</v>
      </c>
      <c r="BZ320" s="93">
        <v>0</v>
      </c>
      <c r="CA320" s="93">
        <v>0</v>
      </c>
      <c r="CB320" s="93">
        <v>0</v>
      </c>
      <c r="CC320" s="93">
        <v>0</v>
      </c>
      <c r="CD320" s="93">
        <v>0</v>
      </c>
      <c r="CE320" s="93">
        <v>0</v>
      </c>
      <c r="CF320" s="93">
        <v>0</v>
      </c>
      <c r="CG320" s="93">
        <v>0</v>
      </c>
      <c r="CH320" s="93">
        <v>0</v>
      </c>
      <c r="CJ320" s="94">
        <v>0</v>
      </c>
    </row>
    <row r="321" spans="1:88" x14ac:dyDescent="0.25">
      <c r="A321">
        <v>313</v>
      </c>
      <c r="B321" s="96"/>
      <c r="C321" s="97" t="s">
        <v>5355</v>
      </c>
      <c r="D321" s="97" t="s">
        <v>2973</v>
      </c>
      <c r="E321" s="97" t="s">
        <v>2973</v>
      </c>
      <c r="F321" s="97" t="s">
        <v>5883</v>
      </c>
      <c r="G321" s="96" t="s">
        <v>5560</v>
      </c>
      <c r="H321" s="96" t="s">
        <v>5884</v>
      </c>
      <c r="I321" s="96" t="s">
        <v>5340</v>
      </c>
      <c r="J321" s="96" t="s">
        <v>5340</v>
      </c>
      <c r="K321" s="96" t="s">
        <v>5358</v>
      </c>
      <c r="L321" s="96" t="s">
        <v>5358</v>
      </c>
      <c r="M321" s="96" t="s">
        <v>5342</v>
      </c>
      <c r="N321" s="92">
        <v>0</v>
      </c>
      <c r="O321" s="93">
        <v>0</v>
      </c>
      <c r="P321" s="93">
        <v>0</v>
      </c>
      <c r="Q321" s="93">
        <v>0</v>
      </c>
      <c r="R321" s="93">
        <v>0</v>
      </c>
      <c r="S321" s="93">
        <v>0</v>
      </c>
      <c r="T321" s="93">
        <v>0</v>
      </c>
      <c r="U321" s="93">
        <v>0</v>
      </c>
      <c r="V321" s="93">
        <v>0</v>
      </c>
      <c r="W321" s="93">
        <v>0</v>
      </c>
      <c r="X321" s="93">
        <v>0</v>
      </c>
      <c r="Y321" s="93">
        <v>0</v>
      </c>
      <c r="Z321" s="93">
        <v>0</v>
      </c>
      <c r="AA321" s="93">
        <v>0</v>
      </c>
      <c r="AB321" s="93">
        <v>0</v>
      </c>
      <c r="AC321" s="93">
        <v>0</v>
      </c>
      <c r="AD321" s="93">
        <v>0</v>
      </c>
      <c r="AE321" s="93">
        <v>0</v>
      </c>
      <c r="AF321" s="93">
        <v>0</v>
      </c>
      <c r="AG321" s="93">
        <v>0</v>
      </c>
      <c r="AH321" s="93">
        <v>0</v>
      </c>
      <c r="AI321" s="93">
        <v>0</v>
      </c>
      <c r="AJ321" s="93">
        <v>0</v>
      </c>
      <c r="AK321" s="93">
        <v>0</v>
      </c>
      <c r="AL321" s="93">
        <v>0</v>
      </c>
      <c r="AM321" s="93">
        <v>0</v>
      </c>
      <c r="AN321" s="93">
        <v>0</v>
      </c>
      <c r="AO321" s="93">
        <v>0</v>
      </c>
      <c r="AP321" s="93">
        <v>0</v>
      </c>
      <c r="AQ321" s="93">
        <v>0</v>
      </c>
      <c r="AR321" s="93">
        <v>0</v>
      </c>
      <c r="AS321" s="93">
        <v>0</v>
      </c>
      <c r="AT321" s="93">
        <v>0</v>
      </c>
      <c r="AU321" s="93">
        <v>0</v>
      </c>
      <c r="AV321" s="93">
        <v>0</v>
      </c>
      <c r="AW321" s="93">
        <v>0</v>
      </c>
      <c r="AX321" s="93">
        <v>0</v>
      </c>
      <c r="AY321" s="93">
        <v>0</v>
      </c>
      <c r="AZ321" s="93">
        <v>0</v>
      </c>
      <c r="BA321" s="93">
        <v>0</v>
      </c>
      <c r="BB321" s="93">
        <v>0</v>
      </c>
      <c r="BC321" s="93">
        <v>0</v>
      </c>
      <c r="BD321" s="93">
        <v>0</v>
      </c>
      <c r="BE321" s="93">
        <v>0</v>
      </c>
      <c r="BF321" s="93">
        <v>0</v>
      </c>
      <c r="BG321" s="93">
        <v>0</v>
      </c>
      <c r="BH321" s="93">
        <v>0</v>
      </c>
      <c r="BI321" s="93">
        <v>0</v>
      </c>
      <c r="BJ321" s="93">
        <v>0</v>
      </c>
      <c r="BK321" s="93">
        <v>0</v>
      </c>
      <c r="BL321" s="93">
        <v>0</v>
      </c>
      <c r="BM321" s="93">
        <v>0</v>
      </c>
      <c r="BN321" s="93">
        <v>0</v>
      </c>
      <c r="BO321" s="93">
        <v>0</v>
      </c>
      <c r="BP321" s="93">
        <v>0</v>
      </c>
      <c r="BQ321" s="93">
        <v>0</v>
      </c>
      <c r="BR321" s="93">
        <v>0</v>
      </c>
      <c r="BS321" s="93">
        <v>0</v>
      </c>
      <c r="BT321" s="93">
        <v>0</v>
      </c>
      <c r="BU321" s="93">
        <v>0</v>
      </c>
      <c r="BV321" s="93">
        <v>0</v>
      </c>
      <c r="BW321" s="93">
        <v>0</v>
      </c>
      <c r="BX321" s="93">
        <v>0</v>
      </c>
      <c r="BY321" s="93">
        <v>0</v>
      </c>
      <c r="BZ321" s="93">
        <v>0</v>
      </c>
      <c r="CA321" s="93">
        <v>0</v>
      </c>
      <c r="CB321" s="93">
        <v>0</v>
      </c>
      <c r="CC321" s="93">
        <v>0</v>
      </c>
      <c r="CD321" s="93">
        <v>0</v>
      </c>
      <c r="CE321" s="93">
        <v>0</v>
      </c>
      <c r="CF321" s="93">
        <v>0</v>
      </c>
      <c r="CG321" s="93">
        <v>0</v>
      </c>
      <c r="CH321" s="93">
        <v>0</v>
      </c>
      <c r="CJ321" s="94">
        <v>0</v>
      </c>
    </row>
    <row r="322" spans="1:88" x14ac:dyDescent="0.25">
      <c r="A322">
        <v>314</v>
      </c>
      <c r="B322" s="96"/>
      <c r="C322" s="97" t="s">
        <v>5355</v>
      </c>
      <c r="D322" s="97" t="s">
        <v>2973</v>
      </c>
      <c r="E322" s="97" t="s">
        <v>2973</v>
      </c>
      <c r="F322" s="97" t="s">
        <v>5885</v>
      </c>
      <c r="G322" s="96" t="s">
        <v>5560</v>
      </c>
      <c r="H322" s="96" t="s">
        <v>5886</v>
      </c>
      <c r="I322" s="96" t="s">
        <v>5340</v>
      </c>
      <c r="J322" s="96" t="s">
        <v>5340</v>
      </c>
      <c r="K322" s="96" t="s">
        <v>5358</v>
      </c>
      <c r="L322" s="96" t="s">
        <v>5358</v>
      </c>
      <c r="M322" s="96" t="s">
        <v>5342</v>
      </c>
      <c r="N322" s="92">
        <v>866145.23151008936</v>
      </c>
      <c r="O322" s="93">
        <v>0</v>
      </c>
      <c r="P322" s="93">
        <v>0</v>
      </c>
      <c r="Q322" s="93">
        <v>0</v>
      </c>
      <c r="R322" s="93">
        <v>0</v>
      </c>
      <c r="S322" s="93">
        <v>0</v>
      </c>
      <c r="T322" s="93">
        <v>0</v>
      </c>
      <c r="U322" s="93">
        <v>0</v>
      </c>
      <c r="V322" s="93">
        <v>0</v>
      </c>
      <c r="W322" s="93">
        <v>0</v>
      </c>
      <c r="X322" s="93">
        <v>0</v>
      </c>
      <c r="Y322" s="93">
        <v>0</v>
      </c>
      <c r="Z322" s="93">
        <v>0</v>
      </c>
      <c r="AA322" s="93">
        <v>146446.00210240943</v>
      </c>
      <c r="AB322" s="93">
        <v>143820.92176513968</v>
      </c>
      <c r="AC322" s="93">
        <v>144301.34936431635</v>
      </c>
      <c r="AD322" s="93">
        <v>144450.48108827733</v>
      </c>
      <c r="AE322" s="93">
        <v>143772.80559802696</v>
      </c>
      <c r="AF322" s="93">
        <v>143353.67159191964</v>
      </c>
      <c r="AG322" s="93">
        <v>0</v>
      </c>
      <c r="AH322" s="93">
        <v>0</v>
      </c>
      <c r="AI322" s="93">
        <v>0</v>
      </c>
      <c r="AJ322" s="93">
        <v>0</v>
      </c>
      <c r="AK322" s="93">
        <v>0</v>
      </c>
      <c r="AL322" s="93">
        <v>0</v>
      </c>
      <c r="AM322" s="93">
        <v>0</v>
      </c>
      <c r="AN322" s="93">
        <v>0</v>
      </c>
      <c r="AO322" s="93">
        <v>0</v>
      </c>
      <c r="AP322" s="93">
        <v>0</v>
      </c>
      <c r="AQ322" s="93">
        <v>0</v>
      </c>
      <c r="AR322" s="93">
        <v>0</v>
      </c>
      <c r="AS322" s="93">
        <v>0</v>
      </c>
      <c r="AT322" s="93">
        <v>0</v>
      </c>
      <c r="AU322" s="93">
        <v>0</v>
      </c>
      <c r="AV322" s="93">
        <v>0</v>
      </c>
      <c r="AW322" s="93">
        <v>0</v>
      </c>
      <c r="AX322" s="93">
        <v>0</v>
      </c>
      <c r="AY322" s="93">
        <v>0</v>
      </c>
      <c r="AZ322" s="93">
        <v>0</v>
      </c>
      <c r="BA322" s="93">
        <v>0</v>
      </c>
      <c r="BB322" s="93">
        <v>0</v>
      </c>
      <c r="BC322" s="93">
        <v>0</v>
      </c>
      <c r="BD322" s="93">
        <v>0</v>
      </c>
      <c r="BE322" s="93">
        <v>0</v>
      </c>
      <c r="BF322" s="93">
        <v>0</v>
      </c>
      <c r="BG322" s="93">
        <v>0</v>
      </c>
      <c r="BH322" s="93">
        <v>0</v>
      </c>
      <c r="BI322" s="93">
        <v>0</v>
      </c>
      <c r="BJ322" s="93">
        <v>0</v>
      </c>
      <c r="BK322" s="93">
        <v>0</v>
      </c>
      <c r="BL322" s="93">
        <v>0</v>
      </c>
      <c r="BM322" s="93">
        <v>0</v>
      </c>
      <c r="BN322" s="93">
        <v>0</v>
      </c>
      <c r="BO322" s="93">
        <v>0</v>
      </c>
      <c r="BP322" s="93">
        <v>0</v>
      </c>
      <c r="BQ322" s="93">
        <v>0</v>
      </c>
      <c r="BR322" s="93">
        <v>0</v>
      </c>
      <c r="BS322" s="93">
        <v>0</v>
      </c>
      <c r="BT322" s="93">
        <v>0</v>
      </c>
      <c r="BU322" s="93">
        <v>0</v>
      </c>
      <c r="BV322" s="93">
        <v>0</v>
      </c>
      <c r="BW322" s="93">
        <v>0</v>
      </c>
      <c r="BX322" s="93">
        <v>0</v>
      </c>
      <c r="BY322" s="93">
        <v>0</v>
      </c>
      <c r="BZ322" s="93">
        <v>0</v>
      </c>
      <c r="CA322" s="93">
        <v>0</v>
      </c>
      <c r="CB322" s="93">
        <v>0</v>
      </c>
      <c r="CC322" s="93">
        <v>0</v>
      </c>
      <c r="CD322" s="93">
        <v>0</v>
      </c>
      <c r="CE322" s="93">
        <v>0</v>
      </c>
      <c r="CF322" s="93">
        <v>0</v>
      </c>
      <c r="CG322" s="93">
        <v>0</v>
      </c>
      <c r="CH322" s="93">
        <v>0</v>
      </c>
      <c r="CJ322" s="94">
        <v>866145.23151008936</v>
      </c>
    </row>
    <row r="323" spans="1:88" x14ac:dyDescent="0.25">
      <c r="A323">
        <v>315</v>
      </c>
      <c r="B323" s="96"/>
      <c r="C323" s="97" t="s">
        <v>5355</v>
      </c>
      <c r="D323" s="97" t="s">
        <v>2973</v>
      </c>
      <c r="E323" s="97" t="s">
        <v>2973</v>
      </c>
      <c r="F323" s="97" t="s">
        <v>5887</v>
      </c>
      <c r="G323" s="96" t="s">
        <v>5560</v>
      </c>
      <c r="H323" s="96" t="s">
        <v>5888</v>
      </c>
      <c r="I323" s="96" t="s">
        <v>5340</v>
      </c>
      <c r="J323" s="96" t="s">
        <v>5340</v>
      </c>
      <c r="K323" s="96" t="s">
        <v>5358</v>
      </c>
      <c r="L323" s="96" t="s">
        <v>5358</v>
      </c>
      <c r="M323" s="96" t="s">
        <v>5342</v>
      </c>
      <c r="N323" s="92">
        <v>251616.95907335554</v>
      </c>
      <c r="O323" s="93">
        <v>0</v>
      </c>
      <c r="P323" s="93">
        <v>0</v>
      </c>
      <c r="Q323" s="93">
        <v>0</v>
      </c>
      <c r="R323" s="93">
        <v>0</v>
      </c>
      <c r="S323" s="93">
        <v>0</v>
      </c>
      <c r="T323" s="93">
        <v>0</v>
      </c>
      <c r="U323" s="93">
        <v>0</v>
      </c>
      <c r="V323" s="93">
        <v>0</v>
      </c>
      <c r="W323" s="93">
        <v>0</v>
      </c>
      <c r="X323" s="93">
        <v>0</v>
      </c>
      <c r="Y323" s="93">
        <v>0</v>
      </c>
      <c r="Z323" s="93">
        <v>0</v>
      </c>
      <c r="AA323" s="93">
        <v>0</v>
      </c>
      <c r="AB323" s="93">
        <v>0</v>
      </c>
      <c r="AC323" s="93">
        <v>0</v>
      </c>
      <c r="AD323" s="93">
        <v>0</v>
      </c>
      <c r="AE323" s="93">
        <v>0</v>
      </c>
      <c r="AF323" s="93">
        <v>0</v>
      </c>
      <c r="AG323" s="93">
        <v>0</v>
      </c>
      <c r="AH323" s="93">
        <v>0</v>
      </c>
      <c r="AI323" s="93">
        <v>0</v>
      </c>
      <c r="AJ323" s="93">
        <v>0</v>
      </c>
      <c r="AK323" s="93">
        <v>0</v>
      </c>
      <c r="AL323" s="93">
        <v>0</v>
      </c>
      <c r="AM323" s="93">
        <v>0</v>
      </c>
      <c r="AN323" s="93">
        <v>0</v>
      </c>
      <c r="AO323" s="93">
        <v>0</v>
      </c>
      <c r="AP323" s="93">
        <v>0</v>
      </c>
      <c r="AQ323" s="93">
        <v>0</v>
      </c>
      <c r="AR323" s="93">
        <v>0</v>
      </c>
      <c r="AS323" s="93">
        <v>0</v>
      </c>
      <c r="AT323" s="93">
        <v>0</v>
      </c>
      <c r="AU323" s="93">
        <v>0</v>
      </c>
      <c r="AV323" s="93">
        <v>0</v>
      </c>
      <c r="AW323" s="93">
        <v>0</v>
      </c>
      <c r="AX323" s="93">
        <v>0</v>
      </c>
      <c r="AY323" s="93">
        <v>0</v>
      </c>
      <c r="AZ323" s="93">
        <v>0</v>
      </c>
      <c r="BA323" s="93">
        <v>0</v>
      </c>
      <c r="BB323" s="93">
        <v>0</v>
      </c>
      <c r="BC323" s="93">
        <v>0</v>
      </c>
      <c r="BD323" s="93">
        <v>0</v>
      </c>
      <c r="BE323" s="93">
        <v>0</v>
      </c>
      <c r="BF323" s="93">
        <v>0</v>
      </c>
      <c r="BG323" s="93">
        <v>0</v>
      </c>
      <c r="BH323" s="93">
        <v>0</v>
      </c>
      <c r="BI323" s="93">
        <v>0</v>
      </c>
      <c r="BJ323" s="93">
        <v>0</v>
      </c>
      <c r="BK323" s="93">
        <v>0</v>
      </c>
      <c r="BL323" s="93">
        <v>0</v>
      </c>
      <c r="BM323" s="93">
        <v>0</v>
      </c>
      <c r="BN323" s="93">
        <v>0</v>
      </c>
      <c r="BO323" s="93">
        <v>0</v>
      </c>
      <c r="BP323" s="93">
        <v>0</v>
      </c>
      <c r="BQ323" s="93">
        <v>0</v>
      </c>
      <c r="BR323" s="93">
        <v>0</v>
      </c>
      <c r="BS323" s="93">
        <v>0</v>
      </c>
      <c r="BT323" s="93">
        <v>0</v>
      </c>
      <c r="BU323" s="93">
        <v>0</v>
      </c>
      <c r="BV323" s="93">
        <v>0</v>
      </c>
      <c r="BW323" s="93">
        <v>0</v>
      </c>
      <c r="BX323" s="93">
        <v>0</v>
      </c>
      <c r="BY323" s="93">
        <v>0</v>
      </c>
      <c r="BZ323" s="93">
        <v>0</v>
      </c>
      <c r="CA323" s="93">
        <v>0</v>
      </c>
      <c r="CB323" s="93">
        <v>0</v>
      </c>
      <c r="CC323" s="93">
        <v>42136.625537747233</v>
      </c>
      <c r="CD323" s="93">
        <v>42063.903439577298</v>
      </c>
      <c r="CE323" s="93">
        <v>41884.669572338113</v>
      </c>
      <c r="CF323" s="93">
        <v>41283.028654558031</v>
      </c>
      <c r="CG323" s="93">
        <v>42076.074182135249</v>
      </c>
      <c r="CH323" s="93">
        <v>42172.657686999606</v>
      </c>
      <c r="CJ323" s="94">
        <v>251616.95907335554</v>
      </c>
    </row>
    <row r="324" spans="1:88" x14ac:dyDescent="0.25">
      <c r="A324">
        <v>316</v>
      </c>
      <c r="B324" s="96"/>
      <c r="C324" s="97" t="s">
        <v>5355</v>
      </c>
      <c r="D324" s="97" t="s">
        <v>5715</v>
      </c>
      <c r="E324" s="97" t="s">
        <v>5715</v>
      </c>
      <c r="F324" s="97" t="s">
        <v>5889</v>
      </c>
      <c r="G324" s="96" t="s">
        <v>5560</v>
      </c>
      <c r="H324" s="96" t="s">
        <v>5890</v>
      </c>
      <c r="I324" s="96" t="s">
        <v>5340</v>
      </c>
      <c r="J324" s="96" t="s">
        <v>5340</v>
      </c>
      <c r="K324" s="96" t="s">
        <v>5358</v>
      </c>
      <c r="L324" s="96" t="s">
        <v>5358</v>
      </c>
      <c r="M324" s="96" t="s">
        <v>5342</v>
      </c>
      <c r="N324" s="92">
        <v>0</v>
      </c>
      <c r="O324" s="93">
        <v>0</v>
      </c>
      <c r="P324" s="93">
        <v>0</v>
      </c>
      <c r="Q324" s="93">
        <v>0</v>
      </c>
      <c r="R324" s="93">
        <v>0</v>
      </c>
      <c r="S324" s="93">
        <v>0</v>
      </c>
      <c r="T324" s="93">
        <v>0</v>
      </c>
      <c r="U324" s="93">
        <v>0</v>
      </c>
      <c r="V324" s="93">
        <v>0</v>
      </c>
      <c r="W324" s="93">
        <v>0</v>
      </c>
      <c r="X324" s="93">
        <v>0</v>
      </c>
      <c r="Y324" s="93">
        <v>0</v>
      </c>
      <c r="Z324" s="93">
        <v>0</v>
      </c>
      <c r="AA324" s="93">
        <v>0</v>
      </c>
      <c r="AB324" s="93">
        <v>0</v>
      </c>
      <c r="AC324" s="93">
        <v>0</v>
      </c>
      <c r="AD324" s="93">
        <v>0</v>
      </c>
      <c r="AE324" s="93">
        <v>0</v>
      </c>
      <c r="AF324" s="93">
        <v>0</v>
      </c>
      <c r="AG324" s="93">
        <v>0</v>
      </c>
      <c r="AH324" s="93">
        <v>0</v>
      </c>
      <c r="AI324" s="93">
        <v>0</v>
      </c>
      <c r="AJ324" s="93">
        <v>0</v>
      </c>
      <c r="AK324" s="93">
        <v>0</v>
      </c>
      <c r="AL324" s="93">
        <v>0</v>
      </c>
      <c r="AM324" s="93">
        <v>0</v>
      </c>
      <c r="AN324" s="93">
        <v>0</v>
      </c>
      <c r="AO324" s="93">
        <v>0</v>
      </c>
      <c r="AP324" s="93">
        <v>0</v>
      </c>
      <c r="AQ324" s="93">
        <v>0</v>
      </c>
      <c r="AR324" s="93">
        <v>0</v>
      </c>
      <c r="AS324" s="93">
        <v>0</v>
      </c>
      <c r="AT324" s="93">
        <v>0</v>
      </c>
      <c r="AU324" s="93">
        <v>0</v>
      </c>
      <c r="AV324" s="93">
        <v>0</v>
      </c>
      <c r="AW324" s="93">
        <v>0</v>
      </c>
      <c r="AX324" s="93">
        <v>0</v>
      </c>
      <c r="AY324" s="93">
        <v>0</v>
      </c>
      <c r="AZ324" s="93">
        <v>0</v>
      </c>
      <c r="BA324" s="93">
        <v>0</v>
      </c>
      <c r="BB324" s="93">
        <v>0</v>
      </c>
      <c r="BC324" s="93">
        <v>0</v>
      </c>
      <c r="BD324" s="93">
        <v>0</v>
      </c>
      <c r="BE324" s="93">
        <v>0</v>
      </c>
      <c r="BF324" s="93">
        <v>0</v>
      </c>
      <c r="BG324" s="93">
        <v>0</v>
      </c>
      <c r="BH324" s="93">
        <v>0</v>
      </c>
      <c r="BI324" s="93">
        <v>0</v>
      </c>
      <c r="BJ324" s="93">
        <v>0</v>
      </c>
      <c r="BK324" s="93">
        <v>0</v>
      </c>
      <c r="BL324" s="93">
        <v>0</v>
      </c>
      <c r="BM324" s="93">
        <v>0</v>
      </c>
      <c r="BN324" s="93">
        <v>0</v>
      </c>
      <c r="BO324" s="93">
        <v>0</v>
      </c>
      <c r="BP324" s="93">
        <v>0</v>
      </c>
      <c r="BQ324" s="93">
        <v>0</v>
      </c>
      <c r="BR324" s="93">
        <v>0</v>
      </c>
      <c r="BS324" s="93">
        <v>0</v>
      </c>
      <c r="BT324" s="93">
        <v>0</v>
      </c>
      <c r="BU324" s="93">
        <v>0</v>
      </c>
      <c r="BV324" s="93">
        <v>0</v>
      </c>
      <c r="BW324" s="93">
        <v>0</v>
      </c>
      <c r="BX324" s="93">
        <v>0</v>
      </c>
      <c r="BY324" s="93">
        <v>0</v>
      </c>
      <c r="BZ324" s="93">
        <v>0</v>
      </c>
      <c r="CA324" s="93">
        <v>0</v>
      </c>
      <c r="CB324" s="93">
        <v>0</v>
      </c>
      <c r="CC324" s="93">
        <v>0</v>
      </c>
      <c r="CD324" s="93">
        <v>0</v>
      </c>
      <c r="CE324" s="93">
        <v>0</v>
      </c>
      <c r="CF324" s="93">
        <v>0</v>
      </c>
      <c r="CG324" s="93">
        <v>0</v>
      </c>
      <c r="CH324" s="93">
        <v>0</v>
      </c>
      <c r="CJ324" s="94">
        <v>0</v>
      </c>
    </row>
    <row r="325" spans="1:88" x14ac:dyDescent="0.25">
      <c r="A325">
        <v>317</v>
      </c>
      <c r="B325" s="96"/>
      <c r="C325" s="97" t="s">
        <v>5355</v>
      </c>
      <c r="D325" s="97" t="s">
        <v>2973</v>
      </c>
      <c r="E325" s="97" t="s">
        <v>2973</v>
      </c>
      <c r="F325" s="97" t="s">
        <v>5891</v>
      </c>
      <c r="G325" s="96" t="s">
        <v>5560</v>
      </c>
      <c r="H325" s="96" t="s">
        <v>5892</v>
      </c>
      <c r="I325" s="96" t="s">
        <v>5340</v>
      </c>
      <c r="J325" s="96" t="s">
        <v>5340</v>
      </c>
      <c r="K325" s="96" t="s">
        <v>5358</v>
      </c>
      <c r="L325" s="96" t="s">
        <v>5358</v>
      </c>
      <c r="M325" s="96" t="s">
        <v>5342</v>
      </c>
      <c r="N325" s="92">
        <v>213452.28818071471</v>
      </c>
      <c r="O325" s="93">
        <v>0</v>
      </c>
      <c r="P325" s="93">
        <v>0</v>
      </c>
      <c r="Q325" s="93">
        <v>0</v>
      </c>
      <c r="R325" s="93">
        <v>0</v>
      </c>
      <c r="S325" s="93">
        <v>0</v>
      </c>
      <c r="T325" s="93">
        <v>0</v>
      </c>
      <c r="U325" s="93">
        <v>17694.815516929575</v>
      </c>
      <c r="V325" s="93">
        <v>17702.941498850691</v>
      </c>
      <c r="W325" s="93">
        <v>17570.364613718139</v>
      </c>
      <c r="X325" s="93">
        <v>17352.927530400797</v>
      </c>
      <c r="Y325" s="93">
        <v>17711.77247872599</v>
      </c>
      <c r="Z325" s="93">
        <v>17743.40496905391</v>
      </c>
      <c r="AA325" s="93">
        <v>18205.640539071985</v>
      </c>
      <c r="AB325" s="93">
        <v>17879.29998814932</v>
      </c>
      <c r="AC325" s="93">
        <v>17939.025020243669</v>
      </c>
      <c r="AD325" s="93">
        <v>17957.564540069579</v>
      </c>
      <c r="AE325" s="93">
        <v>17873.318359221288</v>
      </c>
      <c r="AF325" s="93">
        <v>17821.213126279759</v>
      </c>
      <c r="AG325" s="93">
        <v>0</v>
      </c>
      <c r="AH325" s="93">
        <v>0</v>
      </c>
      <c r="AI325" s="93">
        <v>0</v>
      </c>
      <c r="AJ325" s="93">
        <v>0</v>
      </c>
      <c r="AK325" s="93">
        <v>0</v>
      </c>
      <c r="AL325" s="93">
        <v>0</v>
      </c>
      <c r="AM325" s="93">
        <v>0</v>
      </c>
      <c r="AN325" s="93">
        <v>0</v>
      </c>
      <c r="AO325" s="93">
        <v>0</v>
      </c>
      <c r="AP325" s="93">
        <v>0</v>
      </c>
      <c r="AQ325" s="93">
        <v>0</v>
      </c>
      <c r="AR325" s="93">
        <v>0</v>
      </c>
      <c r="AS325" s="93">
        <v>0</v>
      </c>
      <c r="AT325" s="93">
        <v>0</v>
      </c>
      <c r="AU325" s="93">
        <v>0</v>
      </c>
      <c r="AV325" s="93">
        <v>0</v>
      </c>
      <c r="AW325" s="93">
        <v>0</v>
      </c>
      <c r="AX325" s="93">
        <v>0</v>
      </c>
      <c r="AY325" s="93">
        <v>0</v>
      </c>
      <c r="AZ325" s="93">
        <v>0</v>
      </c>
      <c r="BA325" s="93">
        <v>0</v>
      </c>
      <c r="BB325" s="93">
        <v>0</v>
      </c>
      <c r="BC325" s="93">
        <v>0</v>
      </c>
      <c r="BD325" s="93">
        <v>0</v>
      </c>
      <c r="BE325" s="93">
        <v>0</v>
      </c>
      <c r="BF325" s="93">
        <v>0</v>
      </c>
      <c r="BG325" s="93">
        <v>0</v>
      </c>
      <c r="BH325" s="93">
        <v>0</v>
      </c>
      <c r="BI325" s="93">
        <v>0</v>
      </c>
      <c r="BJ325" s="93">
        <v>0</v>
      </c>
      <c r="BK325" s="93">
        <v>0</v>
      </c>
      <c r="BL325" s="93">
        <v>0</v>
      </c>
      <c r="BM325" s="93">
        <v>0</v>
      </c>
      <c r="BN325" s="93">
        <v>0</v>
      </c>
      <c r="BO325" s="93">
        <v>0</v>
      </c>
      <c r="BP325" s="93">
        <v>0</v>
      </c>
      <c r="BQ325" s="93">
        <v>0</v>
      </c>
      <c r="BR325" s="93">
        <v>0</v>
      </c>
      <c r="BS325" s="93">
        <v>0</v>
      </c>
      <c r="BT325" s="93">
        <v>0</v>
      </c>
      <c r="BU325" s="93">
        <v>0</v>
      </c>
      <c r="BV325" s="93">
        <v>0</v>
      </c>
      <c r="BW325" s="93">
        <v>0</v>
      </c>
      <c r="BX325" s="93">
        <v>0</v>
      </c>
      <c r="BY325" s="93">
        <v>0</v>
      </c>
      <c r="BZ325" s="93">
        <v>0</v>
      </c>
      <c r="CA325" s="93">
        <v>0</v>
      </c>
      <c r="CB325" s="93">
        <v>0</v>
      </c>
      <c r="CC325" s="93">
        <v>0</v>
      </c>
      <c r="CD325" s="93">
        <v>0</v>
      </c>
      <c r="CE325" s="93">
        <v>0</v>
      </c>
      <c r="CF325" s="93">
        <v>0</v>
      </c>
      <c r="CG325" s="93">
        <v>0</v>
      </c>
      <c r="CH325" s="93">
        <v>0</v>
      </c>
      <c r="CJ325" s="94">
        <v>107676.06157303561</v>
      </c>
    </row>
    <row r="326" spans="1:88" x14ac:dyDescent="0.25">
      <c r="A326">
        <v>318</v>
      </c>
      <c r="B326" s="96"/>
      <c r="C326" s="97" t="s">
        <v>5355</v>
      </c>
      <c r="D326" s="97" t="s">
        <v>2973</v>
      </c>
      <c r="E326" s="97" t="s">
        <v>2973</v>
      </c>
      <c r="F326" s="97" t="s">
        <v>5893</v>
      </c>
      <c r="G326" s="96" t="s">
        <v>5560</v>
      </c>
      <c r="H326" s="96" t="s">
        <v>5894</v>
      </c>
      <c r="I326" s="96" t="s">
        <v>5340</v>
      </c>
      <c r="J326" s="96" t="s">
        <v>5340</v>
      </c>
      <c r="K326" s="96" t="s">
        <v>5358</v>
      </c>
      <c r="L326" s="96" t="s">
        <v>5358</v>
      </c>
      <c r="M326" s="96" t="s">
        <v>5342</v>
      </c>
      <c r="N326" s="92">
        <v>386223.18637778901</v>
      </c>
      <c r="O326" s="93">
        <v>0</v>
      </c>
      <c r="P326" s="93">
        <v>0</v>
      </c>
      <c r="Q326" s="93">
        <v>0</v>
      </c>
      <c r="R326" s="93">
        <v>0</v>
      </c>
      <c r="S326" s="93">
        <v>0</v>
      </c>
      <c r="T326" s="93">
        <v>0</v>
      </c>
      <c r="U326" s="93">
        <v>0</v>
      </c>
      <c r="V326" s="93">
        <v>0</v>
      </c>
      <c r="W326" s="93">
        <v>0</v>
      </c>
      <c r="X326" s="93">
        <v>0</v>
      </c>
      <c r="Y326" s="93">
        <v>0</v>
      </c>
      <c r="Z326" s="93">
        <v>0</v>
      </c>
      <c r="AA326" s="93">
        <v>65301.798712982098</v>
      </c>
      <c r="AB326" s="93">
        <v>64131.248029939678</v>
      </c>
      <c r="AC326" s="93">
        <v>64345.475703806966</v>
      </c>
      <c r="AD326" s="93">
        <v>64411.975093889479</v>
      </c>
      <c r="AE326" s="93">
        <v>64109.79252951932</v>
      </c>
      <c r="AF326" s="93">
        <v>63922.896307651485</v>
      </c>
      <c r="AG326" s="93">
        <v>0</v>
      </c>
      <c r="AH326" s="93">
        <v>0</v>
      </c>
      <c r="AI326" s="93">
        <v>0</v>
      </c>
      <c r="AJ326" s="93">
        <v>0</v>
      </c>
      <c r="AK326" s="93">
        <v>0</v>
      </c>
      <c r="AL326" s="93">
        <v>0</v>
      </c>
      <c r="AM326" s="93">
        <v>0</v>
      </c>
      <c r="AN326" s="93">
        <v>0</v>
      </c>
      <c r="AO326" s="93">
        <v>0</v>
      </c>
      <c r="AP326" s="93">
        <v>0</v>
      </c>
      <c r="AQ326" s="93">
        <v>0</v>
      </c>
      <c r="AR326" s="93">
        <v>0</v>
      </c>
      <c r="AS326" s="93">
        <v>0</v>
      </c>
      <c r="AT326" s="93">
        <v>0</v>
      </c>
      <c r="AU326" s="93">
        <v>0</v>
      </c>
      <c r="AV326" s="93">
        <v>0</v>
      </c>
      <c r="AW326" s="93">
        <v>0</v>
      </c>
      <c r="AX326" s="93">
        <v>0</v>
      </c>
      <c r="AY326" s="93">
        <v>0</v>
      </c>
      <c r="AZ326" s="93">
        <v>0</v>
      </c>
      <c r="BA326" s="93">
        <v>0</v>
      </c>
      <c r="BB326" s="93">
        <v>0</v>
      </c>
      <c r="BC326" s="93">
        <v>0</v>
      </c>
      <c r="BD326" s="93">
        <v>0</v>
      </c>
      <c r="BE326" s="93">
        <v>0</v>
      </c>
      <c r="BF326" s="93">
        <v>0</v>
      </c>
      <c r="BG326" s="93">
        <v>0</v>
      </c>
      <c r="BH326" s="93">
        <v>0</v>
      </c>
      <c r="BI326" s="93">
        <v>0</v>
      </c>
      <c r="BJ326" s="93">
        <v>0</v>
      </c>
      <c r="BK326" s="93">
        <v>0</v>
      </c>
      <c r="BL326" s="93">
        <v>0</v>
      </c>
      <c r="BM326" s="93">
        <v>0</v>
      </c>
      <c r="BN326" s="93">
        <v>0</v>
      </c>
      <c r="BO326" s="93">
        <v>0</v>
      </c>
      <c r="BP326" s="93">
        <v>0</v>
      </c>
      <c r="BQ326" s="93">
        <v>0</v>
      </c>
      <c r="BR326" s="93">
        <v>0</v>
      </c>
      <c r="BS326" s="93">
        <v>0</v>
      </c>
      <c r="BT326" s="93">
        <v>0</v>
      </c>
      <c r="BU326" s="93">
        <v>0</v>
      </c>
      <c r="BV326" s="93">
        <v>0</v>
      </c>
      <c r="BW326" s="93">
        <v>0</v>
      </c>
      <c r="BX326" s="93">
        <v>0</v>
      </c>
      <c r="BY326" s="93">
        <v>0</v>
      </c>
      <c r="BZ326" s="93">
        <v>0</v>
      </c>
      <c r="CA326" s="93">
        <v>0</v>
      </c>
      <c r="CB326" s="93">
        <v>0</v>
      </c>
      <c r="CC326" s="93">
        <v>0</v>
      </c>
      <c r="CD326" s="93">
        <v>0</v>
      </c>
      <c r="CE326" s="93">
        <v>0</v>
      </c>
      <c r="CF326" s="93">
        <v>0</v>
      </c>
      <c r="CG326" s="93">
        <v>0</v>
      </c>
      <c r="CH326" s="93">
        <v>0</v>
      </c>
      <c r="CJ326" s="94">
        <v>386223.18637778901</v>
      </c>
    </row>
    <row r="327" spans="1:88" x14ac:dyDescent="0.25">
      <c r="A327">
        <v>319</v>
      </c>
      <c r="B327" s="96"/>
      <c r="C327" s="97" t="s">
        <v>5355</v>
      </c>
      <c r="D327" s="97" t="s">
        <v>5725</v>
      </c>
      <c r="E327" s="97" t="s">
        <v>5725</v>
      </c>
      <c r="F327" s="97" t="s">
        <v>5895</v>
      </c>
      <c r="G327" s="96" t="s">
        <v>5560</v>
      </c>
      <c r="H327" s="96" t="s">
        <v>5896</v>
      </c>
      <c r="I327" s="96" t="s">
        <v>5340</v>
      </c>
      <c r="J327" s="96" t="s">
        <v>5340</v>
      </c>
      <c r="K327" s="96" t="s">
        <v>5358</v>
      </c>
      <c r="L327" s="96" t="s">
        <v>5358</v>
      </c>
      <c r="M327" s="96" t="s">
        <v>5342</v>
      </c>
      <c r="N327" s="92">
        <v>87845.863952523607</v>
      </c>
      <c r="O327" s="93">
        <v>0</v>
      </c>
      <c r="P327" s="93">
        <v>0</v>
      </c>
      <c r="Q327" s="93">
        <v>0</v>
      </c>
      <c r="R327" s="93">
        <v>0</v>
      </c>
      <c r="S327" s="93">
        <v>0</v>
      </c>
      <c r="T327" s="93">
        <v>0</v>
      </c>
      <c r="U327" s="93">
        <v>9740.2483386190397</v>
      </c>
      <c r="V327" s="93">
        <v>9744.7213483450432</v>
      </c>
      <c r="W327" s="93">
        <v>9671.7433744342015</v>
      </c>
      <c r="X327" s="93">
        <v>9552.0534467539528</v>
      </c>
      <c r="Y327" s="93">
        <v>9749.5824296587343</v>
      </c>
      <c r="Z327" s="93">
        <v>9766.9947791160066</v>
      </c>
      <c r="AA327" s="93">
        <v>9981.8763492248727</v>
      </c>
      <c r="AB327" s="93">
        <v>9802.9487789448431</v>
      </c>
      <c r="AC327" s="93">
        <v>9835.6951074269109</v>
      </c>
      <c r="AD327" s="93">
        <v>0</v>
      </c>
      <c r="AE327" s="93">
        <v>0</v>
      </c>
      <c r="AF327" s="93">
        <v>0</v>
      </c>
      <c r="AG327" s="93">
        <v>0</v>
      </c>
      <c r="AH327" s="93">
        <v>0</v>
      </c>
      <c r="AI327" s="93">
        <v>0</v>
      </c>
      <c r="AJ327" s="93">
        <v>0</v>
      </c>
      <c r="AK327" s="93">
        <v>0</v>
      </c>
      <c r="AL327" s="93">
        <v>0</v>
      </c>
      <c r="AM327" s="93">
        <v>0</v>
      </c>
      <c r="AN327" s="93">
        <v>0</v>
      </c>
      <c r="AO327" s="93">
        <v>0</v>
      </c>
      <c r="AP327" s="93">
        <v>0</v>
      </c>
      <c r="AQ327" s="93">
        <v>0</v>
      </c>
      <c r="AR327" s="93">
        <v>0</v>
      </c>
      <c r="AS327" s="93">
        <v>0</v>
      </c>
      <c r="AT327" s="93">
        <v>0</v>
      </c>
      <c r="AU327" s="93">
        <v>0</v>
      </c>
      <c r="AV327" s="93">
        <v>0</v>
      </c>
      <c r="AW327" s="93">
        <v>0</v>
      </c>
      <c r="AX327" s="93">
        <v>0</v>
      </c>
      <c r="AY327" s="93">
        <v>0</v>
      </c>
      <c r="AZ327" s="93">
        <v>0</v>
      </c>
      <c r="BA327" s="93">
        <v>0</v>
      </c>
      <c r="BB327" s="93">
        <v>0</v>
      </c>
      <c r="BC327" s="93">
        <v>0</v>
      </c>
      <c r="BD327" s="93">
        <v>0</v>
      </c>
      <c r="BE327" s="93">
        <v>0</v>
      </c>
      <c r="BF327" s="93">
        <v>0</v>
      </c>
      <c r="BG327" s="93">
        <v>0</v>
      </c>
      <c r="BH327" s="93">
        <v>0</v>
      </c>
      <c r="BI327" s="93">
        <v>0</v>
      </c>
      <c r="BJ327" s="93">
        <v>0</v>
      </c>
      <c r="BK327" s="93">
        <v>0</v>
      </c>
      <c r="BL327" s="93">
        <v>0</v>
      </c>
      <c r="BM327" s="93">
        <v>0</v>
      </c>
      <c r="BN327" s="93">
        <v>0</v>
      </c>
      <c r="BO327" s="93">
        <v>0</v>
      </c>
      <c r="BP327" s="93">
        <v>0</v>
      </c>
      <c r="BQ327" s="93">
        <v>0</v>
      </c>
      <c r="BR327" s="93">
        <v>0</v>
      </c>
      <c r="BS327" s="93">
        <v>0</v>
      </c>
      <c r="BT327" s="93">
        <v>0</v>
      </c>
      <c r="BU327" s="93">
        <v>0</v>
      </c>
      <c r="BV327" s="93">
        <v>0</v>
      </c>
      <c r="BW327" s="93">
        <v>0</v>
      </c>
      <c r="BX327" s="93">
        <v>0</v>
      </c>
      <c r="BY327" s="93">
        <v>0</v>
      </c>
      <c r="BZ327" s="93">
        <v>0</v>
      </c>
      <c r="CA327" s="93">
        <v>0</v>
      </c>
      <c r="CB327" s="93">
        <v>0</v>
      </c>
      <c r="CC327" s="93">
        <v>0</v>
      </c>
      <c r="CD327" s="93">
        <v>0</v>
      </c>
      <c r="CE327" s="93">
        <v>0</v>
      </c>
      <c r="CF327" s="93">
        <v>0</v>
      </c>
      <c r="CG327" s="93">
        <v>0</v>
      </c>
      <c r="CH327" s="93">
        <v>0</v>
      </c>
      <c r="CJ327" s="94">
        <v>29620.520235596625</v>
      </c>
    </row>
    <row r="328" spans="1:88" x14ac:dyDescent="0.25">
      <c r="A328">
        <v>320</v>
      </c>
      <c r="B328" s="96"/>
      <c r="C328" s="97" t="s">
        <v>5355</v>
      </c>
      <c r="D328" s="97" t="s">
        <v>2973</v>
      </c>
      <c r="E328" s="97" t="s">
        <v>2973</v>
      </c>
      <c r="F328" s="97" t="s">
        <v>5897</v>
      </c>
      <c r="G328" s="96" t="s">
        <v>5560</v>
      </c>
      <c r="H328" s="96" t="s">
        <v>5898</v>
      </c>
      <c r="I328" s="96" t="s">
        <v>5340</v>
      </c>
      <c r="J328" s="96" t="s">
        <v>5340</v>
      </c>
      <c r="K328" s="96" t="s">
        <v>5358</v>
      </c>
      <c r="L328" s="96" t="s">
        <v>5358</v>
      </c>
      <c r="M328" s="96" t="s">
        <v>5342</v>
      </c>
      <c r="N328" s="92">
        <v>1705481.4026881913</v>
      </c>
      <c r="O328" s="93">
        <v>0</v>
      </c>
      <c r="P328" s="93">
        <v>0</v>
      </c>
      <c r="Q328" s="93">
        <v>0</v>
      </c>
      <c r="R328" s="93">
        <v>0</v>
      </c>
      <c r="S328" s="93">
        <v>0</v>
      </c>
      <c r="T328" s="93">
        <v>0</v>
      </c>
      <c r="U328" s="93">
        <v>141381.37869279811</v>
      </c>
      <c r="V328" s="93">
        <v>141446.30519774699</v>
      </c>
      <c r="W328" s="93">
        <v>140387.01736369749</v>
      </c>
      <c r="X328" s="93">
        <v>138649.69749229509</v>
      </c>
      <c r="Y328" s="93">
        <v>141516.86462849032</v>
      </c>
      <c r="Z328" s="93">
        <v>141769.60787352582</v>
      </c>
      <c r="AA328" s="93">
        <v>145462.86492429732</v>
      </c>
      <c r="AB328" s="93">
        <v>142855.40756094319</v>
      </c>
      <c r="AC328" s="93">
        <v>143332.60990147534</v>
      </c>
      <c r="AD328" s="93">
        <v>143480.74045817993</v>
      </c>
      <c r="AE328" s="93">
        <v>142807.61441249953</v>
      </c>
      <c r="AF328" s="93">
        <v>142391.29418224224</v>
      </c>
      <c r="AG328" s="93">
        <v>0</v>
      </c>
      <c r="AH328" s="93">
        <v>0</v>
      </c>
      <c r="AI328" s="93">
        <v>0</v>
      </c>
      <c r="AJ328" s="93">
        <v>0</v>
      </c>
      <c r="AK328" s="93">
        <v>0</v>
      </c>
      <c r="AL328" s="93">
        <v>0</v>
      </c>
      <c r="AM328" s="93">
        <v>0</v>
      </c>
      <c r="AN328" s="93">
        <v>0</v>
      </c>
      <c r="AO328" s="93">
        <v>0</v>
      </c>
      <c r="AP328" s="93">
        <v>0</v>
      </c>
      <c r="AQ328" s="93">
        <v>0</v>
      </c>
      <c r="AR328" s="93">
        <v>0</v>
      </c>
      <c r="AS328" s="93">
        <v>0</v>
      </c>
      <c r="AT328" s="93">
        <v>0</v>
      </c>
      <c r="AU328" s="93">
        <v>0</v>
      </c>
      <c r="AV328" s="93">
        <v>0</v>
      </c>
      <c r="AW328" s="93">
        <v>0</v>
      </c>
      <c r="AX328" s="93">
        <v>0</v>
      </c>
      <c r="AY328" s="93">
        <v>0</v>
      </c>
      <c r="AZ328" s="93">
        <v>0</v>
      </c>
      <c r="BA328" s="93">
        <v>0</v>
      </c>
      <c r="BB328" s="93">
        <v>0</v>
      </c>
      <c r="BC328" s="93">
        <v>0</v>
      </c>
      <c r="BD328" s="93">
        <v>0</v>
      </c>
      <c r="BE328" s="93">
        <v>0</v>
      </c>
      <c r="BF328" s="93">
        <v>0</v>
      </c>
      <c r="BG328" s="93">
        <v>0</v>
      </c>
      <c r="BH328" s="93">
        <v>0</v>
      </c>
      <c r="BI328" s="93">
        <v>0</v>
      </c>
      <c r="BJ328" s="93">
        <v>0</v>
      </c>
      <c r="BK328" s="93">
        <v>0</v>
      </c>
      <c r="BL328" s="93">
        <v>0</v>
      </c>
      <c r="BM328" s="93">
        <v>0</v>
      </c>
      <c r="BN328" s="93">
        <v>0</v>
      </c>
      <c r="BO328" s="93">
        <v>0</v>
      </c>
      <c r="BP328" s="93">
        <v>0</v>
      </c>
      <c r="BQ328" s="93">
        <v>0</v>
      </c>
      <c r="BR328" s="93">
        <v>0</v>
      </c>
      <c r="BS328" s="93">
        <v>0</v>
      </c>
      <c r="BT328" s="93">
        <v>0</v>
      </c>
      <c r="BU328" s="93">
        <v>0</v>
      </c>
      <c r="BV328" s="93">
        <v>0</v>
      </c>
      <c r="BW328" s="93">
        <v>0</v>
      </c>
      <c r="BX328" s="93">
        <v>0</v>
      </c>
      <c r="BY328" s="93">
        <v>0</v>
      </c>
      <c r="BZ328" s="93">
        <v>0</v>
      </c>
      <c r="CA328" s="93">
        <v>0</v>
      </c>
      <c r="CB328" s="93">
        <v>0</v>
      </c>
      <c r="CC328" s="93">
        <v>0</v>
      </c>
      <c r="CD328" s="93">
        <v>0</v>
      </c>
      <c r="CE328" s="93">
        <v>0</v>
      </c>
      <c r="CF328" s="93">
        <v>0</v>
      </c>
      <c r="CG328" s="93">
        <v>0</v>
      </c>
      <c r="CH328" s="93">
        <v>0</v>
      </c>
      <c r="CJ328" s="94">
        <v>860330.53143963765</v>
      </c>
    </row>
    <row r="329" spans="1:88" x14ac:dyDescent="0.25">
      <c r="A329">
        <v>321</v>
      </c>
      <c r="B329" s="96"/>
      <c r="C329" s="97" t="s">
        <v>5355</v>
      </c>
      <c r="D329" s="97" t="s">
        <v>2973</v>
      </c>
      <c r="E329" s="97" t="s">
        <v>2973</v>
      </c>
      <c r="F329" s="97" t="s">
        <v>5899</v>
      </c>
      <c r="G329" s="96" t="s">
        <v>5560</v>
      </c>
      <c r="H329" s="96" t="s">
        <v>5900</v>
      </c>
      <c r="I329" s="96" t="s">
        <v>5340</v>
      </c>
      <c r="J329" s="96" t="s">
        <v>5340</v>
      </c>
      <c r="K329" s="96" t="s">
        <v>5358</v>
      </c>
      <c r="L329" s="96" t="s">
        <v>5358</v>
      </c>
      <c r="M329" s="96" t="s">
        <v>5342</v>
      </c>
      <c r="N329" s="92">
        <v>2172300.4827606315</v>
      </c>
      <c r="O329" s="93">
        <v>0</v>
      </c>
      <c r="P329" s="93">
        <v>0</v>
      </c>
      <c r="Q329" s="93">
        <v>0</v>
      </c>
      <c r="R329" s="93">
        <v>0</v>
      </c>
      <c r="S329" s="93">
        <v>0</v>
      </c>
      <c r="T329" s="93">
        <v>0</v>
      </c>
      <c r="U329" s="93">
        <v>0</v>
      </c>
      <c r="V329" s="93">
        <v>0</v>
      </c>
      <c r="W329" s="93">
        <v>0</v>
      </c>
      <c r="X329" s="93">
        <v>0</v>
      </c>
      <c r="Y329" s="93">
        <v>0</v>
      </c>
      <c r="Z329" s="93">
        <v>0</v>
      </c>
      <c r="AA329" s="93">
        <v>0</v>
      </c>
      <c r="AB329" s="93">
        <v>0</v>
      </c>
      <c r="AC329" s="93">
        <v>0</v>
      </c>
      <c r="AD329" s="93">
        <v>0</v>
      </c>
      <c r="AE329" s="93">
        <v>0</v>
      </c>
      <c r="AF329" s="93">
        <v>0</v>
      </c>
      <c r="AG329" s="93">
        <v>0</v>
      </c>
      <c r="AH329" s="93">
        <v>0</v>
      </c>
      <c r="AI329" s="93">
        <v>0</v>
      </c>
      <c r="AJ329" s="93">
        <v>0</v>
      </c>
      <c r="AK329" s="93">
        <v>0</v>
      </c>
      <c r="AL329" s="93">
        <v>0</v>
      </c>
      <c r="AM329" s="93">
        <v>0</v>
      </c>
      <c r="AN329" s="93">
        <v>0</v>
      </c>
      <c r="AO329" s="93">
        <v>0</v>
      </c>
      <c r="AP329" s="93">
        <v>0</v>
      </c>
      <c r="AQ329" s="93">
        <v>0</v>
      </c>
      <c r="AR329" s="93">
        <v>0</v>
      </c>
      <c r="AS329" s="93">
        <v>46989.057443980098</v>
      </c>
      <c r="AT329" s="93">
        <v>46929.818423484176</v>
      </c>
      <c r="AU329" s="93">
        <v>46802.365191998884</v>
      </c>
      <c r="AV329" s="93">
        <v>46366.517935959637</v>
      </c>
      <c r="AW329" s="93">
        <v>46955.140902829808</v>
      </c>
      <c r="AX329" s="93">
        <v>47017.808181974578</v>
      </c>
      <c r="AY329" s="93">
        <v>48412.734322765828</v>
      </c>
      <c r="AZ329" s="93">
        <v>47941.103956670762</v>
      </c>
      <c r="BA329" s="93">
        <v>0</v>
      </c>
      <c r="BB329" s="93">
        <v>0</v>
      </c>
      <c r="BC329" s="93">
        <v>0</v>
      </c>
      <c r="BD329" s="93">
        <v>0</v>
      </c>
      <c r="BE329" s="93">
        <v>225910.76167228233</v>
      </c>
      <c r="BF329" s="93">
        <v>225662.48185131815</v>
      </c>
      <c r="BG329" s="93">
        <v>225068.07266721746</v>
      </c>
      <c r="BH329" s="93">
        <v>223067.79860979892</v>
      </c>
      <c r="BI329" s="93">
        <v>225743.09188231715</v>
      </c>
      <c r="BJ329" s="93">
        <v>226032.04844164051</v>
      </c>
      <c r="BK329" s="93">
        <v>222708.61412405921</v>
      </c>
      <c r="BL329" s="93">
        <v>220693.06715233414</v>
      </c>
      <c r="BM329" s="93">
        <v>0</v>
      </c>
      <c r="BN329" s="93">
        <v>0</v>
      </c>
      <c r="BO329" s="93">
        <v>0</v>
      </c>
      <c r="BP329" s="93">
        <v>0</v>
      </c>
      <c r="BQ329" s="93">
        <v>0</v>
      </c>
      <c r="BR329" s="93">
        <v>0</v>
      </c>
      <c r="BS329" s="93">
        <v>0</v>
      </c>
      <c r="BT329" s="93">
        <v>0</v>
      </c>
      <c r="BU329" s="93">
        <v>0</v>
      </c>
      <c r="BV329" s="93">
        <v>0</v>
      </c>
      <c r="BW329" s="93">
        <v>0</v>
      </c>
      <c r="BX329" s="93">
        <v>0</v>
      </c>
      <c r="BY329" s="93">
        <v>0</v>
      </c>
      <c r="BZ329" s="93">
        <v>0</v>
      </c>
      <c r="CA329" s="93">
        <v>0</v>
      </c>
      <c r="CB329" s="93">
        <v>0</v>
      </c>
      <c r="CC329" s="93">
        <v>0</v>
      </c>
      <c r="CD329" s="93">
        <v>0</v>
      </c>
      <c r="CE329" s="93">
        <v>0</v>
      </c>
      <c r="CF329" s="93">
        <v>0</v>
      </c>
      <c r="CG329" s="93">
        <v>0</v>
      </c>
      <c r="CH329" s="93">
        <v>0</v>
      </c>
      <c r="CJ329" s="94">
        <v>2172300.4827606315</v>
      </c>
    </row>
    <row r="330" spans="1:88" x14ac:dyDescent="0.25">
      <c r="A330">
        <v>322</v>
      </c>
      <c r="B330" s="96"/>
      <c r="C330" s="97" t="s">
        <v>5355</v>
      </c>
      <c r="D330" s="97" t="s">
        <v>2973</v>
      </c>
      <c r="E330" s="97" t="s">
        <v>2973</v>
      </c>
      <c r="F330" s="97" t="s">
        <v>5901</v>
      </c>
      <c r="G330" s="96" t="s">
        <v>5560</v>
      </c>
      <c r="H330" s="96" t="s">
        <v>5902</v>
      </c>
      <c r="I330" s="96" t="s">
        <v>5340</v>
      </c>
      <c r="J330" s="96" t="s">
        <v>5340</v>
      </c>
      <c r="K330" s="96" t="s">
        <v>5358</v>
      </c>
      <c r="L330" s="96" t="s">
        <v>5358</v>
      </c>
      <c r="M330" s="96" t="s">
        <v>5342</v>
      </c>
      <c r="N330" s="92">
        <v>1478592.0398811901</v>
      </c>
      <c r="O330" s="93">
        <v>0</v>
      </c>
      <c r="P330" s="93">
        <v>0</v>
      </c>
      <c r="Q330" s="93">
        <v>0</v>
      </c>
      <c r="R330" s="93">
        <v>0</v>
      </c>
      <c r="S330" s="93">
        <v>0</v>
      </c>
      <c r="T330" s="93">
        <v>0</v>
      </c>
      <c r="U330" s="93">
        <v>0</v>
      </c>
      <c r="V330" s="93">
        <v>0</v>
      </c>
      <c r="W330" s="93">
        <v>0</v>
      </c>
      <c r="X330" s="93">
        <v>0</v>
      </c>
      <c r="Y330" s="93">
        <v>0</v>
      </c>
      <c r="Z330" s="93">
        <v>0</v>
      </c>
      <c r="AA330" s="93">
        <v>249997.21190351533</v>
      </c>
      <c r="AB330" s="93">
        <v>245515.95085221442</v>
      </c>
      <c r="AC330" s="93">
        <v>246336.08631915352</v>
      </c>
      <c r="AD330" s="93">
        <v>246590.66831293592</v>
      </c>
      <c r="AE330" s="93">
        <v>245433.8119924776</v>
      </c>
      <c r="AF330" s="93">
        <v>244718.31050089336</v>
      </c>
      <c r="AG330" s="93">
        <v>0</v>
      </c>
      <c r="AH330" s="93">
        <v>0</v>
      </c>
      <c r="AI330" s="93">
        <v>0</v>
      </c>
      <c r="AJ330" s="93">
        <v>0</v>
      </c>
      <c r="AK330" s="93">
        <v>0</v>
      </c>
      <c r="AL330" s="93">
        <v>0</v>
      </c>
      <c r="AM330" s="93">
        <v>0</v>
      </c>
      <c r="AN330" s="93">
        <v>0</v>
      </c>
      <c r="AO330" s="93">
        <v>0</v>
      </c>
      <c r="AP330" s="93">
        <v>0</v>
      </c>
      <c r="AQ330" s="93">
        <v>0</v>
      </c>
      <c r="AR330" s="93">
        <v>0</v>
      </c>
      <c r="AS330" s="93">
        <v>0</v>
      </c>
      <c r="AT330" s="93">
        <v>0</v>
      </c>
      <c r="AU330" s="93">
        <v>0</v>
      </c>
      <c r="AV330" s="93">
        <v>0</v>
      </c>
      <c r="AW330" s="93">
        <v>0</v>
      </c>
      <c r="AX330" s="93">
        <v>0</v>
      </c>
      <c r="AY330" s="93">
        <v>0</v>
      </c>
      <c r="AZ330" s="93">
        <v>0</v>
      </c>
      <c r="BA330" s="93">
        <v>0</v>
      </c>
      <c r="BB330" s="93">
        <v>0</v>
      </c>
      <c r="BC330" s="93">
        <v>0</v>
      </c>
      <c r="BD330" s="93">
        <v>0</v>
      </c>
      <c r="BE330" s="93">
        <v>0</v>
      </c>
      <c r="BF330" s="93">
        <v>0</v>
      </c>
      <c r="BG330" s="93">
        <v>0</v>
      </c>
      <c r="BH330" s="93">
        <v>0</v>
      </c>
      <c r="BI330" s="93">
        <v>0</v>
      </c>
      <c r="BJ330" s="93">
        <v>0</v>
      </c>
      <c r="BK330" s="93">
        <v>0</v>
      </c>
      <c r="BL330" s="93">
        <v>0</v>
      </c>
      <c r="BM330" s="93">
        <v>0</v>
      </c>
      <c r="BN330" s="93">
        <v>0</v>
      </c>
      <c r="BO330" s="93">
        <v>0</v>
      </c>
      <c r="BP330" s="93">
        <v>0</v>
      </c>
      <c r="BQ330" s="93">
        <v>0</v>
      </c>
      <c r="BR330" s="93">
        <v>0</v>
      </c>
      <c r="BS330" s="93">
        <v>0</v>
      </c>
      <c r="BT330" s="93">
        <v>0</v>
      </c>
      <c r="BU330" s="93">
        <v>0</v>
      </c>
      <c r="BV330" s="93">
        <v>0</v>
      </c>
      <c r="BW330" s="93">
        <v>0</v>
      </c>
      <c r="BX330" s="93">
        <v>0</v>
      </c>
      <c r="BY330" s="93">
        <v>0</v>
      </c>
      <c r="BZ330" s="93">
        <v>0</v>
      </c>
      <c r="CA330" s="93">
        <v>0</v>
      </c>
      <c r="CB330" s="93">
        <v>0</v>
      </c>
      <c r="CC330" s="93">
        <v>0</v>
      </c>
      <c r="CD330" s="93">
        <v>0</v>
      </c>
      <c r="CE330" s="93">
        <v>0</v>
      </c>
      <c r="CF330" s="93">
        <v>0</v>
      </c>
      <c r="CG330" s="93">
        <v>0</v>
      </c>
      <c r="CH330" s="93">
        <v>0</v>
      </c>
      <c r="CJ330" s="94">
        <v>1478592.0398811901</v>
      </c>
    </row>
    <row r="331" spans="1:88" x14ac:dyDescent="0.25">
      <c r="A331">
        <v>323</v>
      </c>
      <c r="B331" s="96"/>
      <c r="C331" s="97" t="s">
        <v>5355</v>
      </c>
      <c r="D331" s="97" t="s">
        <v>2973</v>
      </c>
      <c r="E331" s="97" t="s">
        <v>2973</v>
      </c>
      <c r="F331" s="97" t="s">
        <v>5903</v>
      </c>
      <c r="G331" s="96" t="s">
        <v>5560</v>
      </c>
      <c r="H331" s="96" t="s">
        <v>5904</v>
      </c>
      <c r="I331" s="96" t="s">
        <v>5340</v>
      </c>
      <c r="J331" s="96" t="s">
        <v>5340</v>
      </c>
      <c r="K331" s="96" t="s">
        <v>5358</v>
      </c>
      <c r="L331" s="96" t="s">
        <v>5358</v>
      </c>
      <c r="M331" s="96" t="s">
        <v>5342</v>
      </c>
      <c r="N331" s="92">
        <v>101448.62882002979</v>
      </c>
      <c r="O331" s="93">
        <v>0</v>
      </c>
      <c r="P331" s="93">
        <v>0</v>
      </c>
      <c r="Q331" s="93">
        <v>0</v>
      </c>
      <c r="R331" s="93">
        <v>0</v>
      </c>
      <c r="S331" s="93">
        <v>0</v>
      </c>
      <c r="T331" s="93">
        <v>0</v>
      </c>
      <c r="U331" s="93">
        <v>0</v>
      </c>
      <c r="V331" s="93">
        <v>0</v>
      </c>
      <c r="W331" s="93">
        <v>0</v>
      </c>
      <c r="X331" s="93">
        <v>0</v>
      </c>
      <c r="Y331" s="93">
        <v>0</v>
      </c>
      <c r="Z331" s="93">
        <v>0</v>
      </c>
      <c r="AA331" s="93">
        <v>0</v>
      </c>
      <c r="AB331" s="93">
        <v>0</v>
      </c>
      <c r="AC331" s="93">
        <v>0</v>
      </c>
      <c r="AD331" s="93">
        <v>0</v>
      </c>
      <c r="AE331" s="93">
        <v>0</v>
      </c>
      <c r="AF331" s="93">
        <v>0</v>
      </c>
      <c r="AG331" s="93">
        <v>0</v>
      </c>
      <c r="AH331" s="93">
        <v>0</v>
      </c>
      <c r="AI331" s="93">
        <v>0</v>
      </c>
      <c r="AJ331" s="93">
        <v>0</v>
      </c>
      <c r="AK331" s="93">
        <v>0</v>
      </c>
      <c r="AL331" s="93">
        <v>0</v>
      </c>
      <c r="AM331" s="93">
        <v>0</v>
      </c>
      <c r="AN331" s="93">
        <v>0</v>
      </c>
      <c r="AO331" s="93">
        <v>0</v>
      </c>
      <c r="AP331" s="93">
        <v>0</v>
      </c>
      <c r="AQ331" s="93">
        <v>0</v>
      </c>
      <c r="AR331" s="93">
        <v>0</v>
      </c>
      <c r="AS331" s="93">
        <v>0</v>
      </c>
      <c r="AT331" s="93">
        <v>0</v>
      </c>
      <c r="AU331" s="93">
        <v>0</v>
      </c>
      <c r="AV331" s="93">
        <v>0</v>
      </c>
      <c r="AW331" s="93">
        <v>0</v>
      </c>
      <c r="AX331" s="93">
        <v>0</v>
      </c>
      <c r="AY331" s="93">
        <v>0</v>
      </c>
      <c r="AZ331" s="93">
        <v>0</v>
      </c>
      <c r="BA331" s="93">
        <v>0</v>
      </c>
      <c r="BB331" s="93">
        <v>0</v>
      </c>
      <c r="BC331" s="93">
        <v>0</v>
      </c>
      <c r="BD331" s="93">
        <v>0</v>
      </c>
      <c r="BE331" s="93">
        <v>0</v>
      </c>
      <c r="BF331" s="93">
        <v>0</v>
      </c>
      <c r="BG331" s="93">
        <v>0</v>
      </c>
      <c r="BH331" s="93">
        <v>0</v>
      </c>
      <c r="BI331" s="93">
        <v>0</v>
      </c>
      <c r="BJ331" s="93">
        <v>0</v>
      </c>
      <c r="BK331" s="93">
        <v>0</v>
      </c>
      <c r="BL331" s="93">
        <v>0</v>
      </c>
      <c r="BM331" s="93">
        <v>0</v>
      </c>
      <c r="BN331" s="93">
        <v>0</v>
      </c>
      <c r="BO331" s="93">
        <v>0</v>
      </c>
      <c r="BP331" s="93">
        <v>0</v>
      </c>
      <c r="BQ331" s="93">
        <v>12736.692132227243</v>
      </c>
      <c r="BR331" s="93">
        <v>12718.390037737798</v>
      </c>
      <c r="BS331" s="93">
        <v>12673.28639480791</v>
      </c>
      <c r="BT331" s="93">
        <v>12525.820531133852</v>
      </c>
      <c r="BU331" s="93">
        <v>12723.668604152408</v>
      </c>
      <c r="BV331" s="93">
        <v>12745.780368259211</v>
      </c>
      <c r="BW331" s="93">
        <v>12741.868936047769</v>
      </c>
      <c r="BX331" s="93">
        <v>12583.12181566359</v>
      </c>
      <c r="BY331" s="93">
        <v>0</v>
      </c>
      <c r="BZ331" s="93">
        <v>0</v>
      </c>
      <c r="CA331" s="93">
        <v>0</v>
      </c>
      <c r="CB331" s="93">
        <v>0</v>
      </c>
      <c r="CC331" s="93">
        <v>0</v>
      </c>
      <c r="CD331" s="93">
        <v>0</v>
      </c>
      <c r="CE331" s="93">
        <v>0</v>
      </c>
      <c r="CF331" s="93">
        <v>0</v>
      </c>
      <c r="CG331" s="93">
        <v>0</v>
      </c>
      <c r="CH331" s="93">
        <v>0</v>
      </c>
      <c r="CJ331" s="94">
        <v>101448.62882002979</v>
      </c>
    </row>
    <row r="332" spans="1:88" x14ac:dyDescent="0.25">
      <c r="A332">
        <v>324</v>
      </c>
      <c r="B332" s="96"/>
      <c r="C332" s="97" t="s">
        <v>5355</v>
      </c>
      <c r="D332" s="97" t="s">
        <v>2973</v>
      </c>
      <c r="E332" s="97" t="s">
        <v>2973</v>
      </c>
      <c r="F332" s="97" t="s">
        <v>5905</v>
      </c>
      <c r="G332" s="96" t="s">
        <v>5560</v>
      </c>
      <c r="H332" s="96" t="s">
        <v>5906</v>
      </c>
      <c r="I332" s="96" t="s">
        <v>5340</v>
      </c>
      <c r="J332" s="96" t="s">
        <v>5340</v>
      </c>
      <c r="K332" s="96" t="s">
        <v>5358</v>
      </c>
      <c r="L332" s="96" t="s">
        <v>5358</v>
      </c>
      <c r="M332" s="96" t="s">
        <v>5342</v>
      </c>
      <c r="N332" s="92">
        <v>511212.7212046457</v>
      </c>
      <c r="O332" s="93">
        <v>0</v>
      </c>
      <c r="P332" s="93">
        <v>0</v>
      </c>
      <c r="Q332" s="93">
        <v>0</v>
      </c>
      <c r="R332" s="93">
        <v>0</v>
      </c>
      <c r="S332" s="93">
        <v>0</v>
      </c>
      <c r="T332" s="93">
        <v>0</v>
      </c>
      <c r="U332" s="93">
        <v>0</v>
      </c>
      <c r="V332" s="93">
        <v>0</v>
      </c>
      <c r="W332" s="93">
        <v>0</v>
      </c>
      <c r="X332" s="93">
        <v>0</v>
      </c>
      <c r="Y332" s="93">
        <v>0</v>
      </c>
      <c r="Z332" s="93">
        <v>0</v>
      </c>
      <c r="AA332" s="93">
        <v>0</v>
      </c>
      <c r="AB332" s="93">
        <v>0</v>
      </c>
      <c r="AC332" s="93">
        <v>0</v>
      </c>
      <c r="AD332" s="93">
        <v>0</v>
      </c>
      <c r="AE332" s="93">
        <v>0</v>
      </c>
      <c r="AF332" s="93">
        <v>0</v>
      </c>
      <c r="AG332" s="93">
        <v>63420.691820598455</v>
      </c>
      <c r="AH332" s="93">
        <v>63385.102564452245</v>
      </c>
      <c r="AI332" s="93">
        <v>63119.039081719573</v>
      </c>
      <c r="AJ332" s="93">
        <v>62625.096800638312</v>
      </c>
      <c r="AK332" s="93">
        <v>63389.068240907523</v>
      </c>
      <c r="AL332" s="93">
        <v>63463.479282296656</v>
      </c>
      <c r="AM332" s="93">
        <v>66214.371982695127</v>
      </c>
      <c r="AN332" s="93">
        <v>65595.871431337786</v>
      </c>
      <c r="AO332" s="93">
        <v>0</v>
      </c>
      <c r="AP332" s="93">
        <v>0</v>
      </c>
      <c r="AQ332" s="93">
        <v>0</v>
      </c>
      <c r="AR332" s="93">
        <v>0</v>
      </c>
      <c r="AS332" s="93">
        <v>0</v>
      </c>
      <c r="AT332" s="93">
        <v>0</v>
      </c>
      <c r="AU332" s="93">
        <v>0</v>
      </c>
      <c r="AV332" s="93">
        <v>0</v>
      </c>
      <c r="AW332" s="93">
        <v>0</v>
      </c>
      <c r="AX332" s="93">
        <v>0</v>
      </c>
      <c r="AY332" s="93">
        <v>0</v>
      </c>
      <c r="AZ332" s="93">
        <v>0</v>
      </c>
      <c r="BA332" s="93">
        <v>0</v>
      </c>
      <c r="BB332" s="93">
        <v>0</v>
      </c>
      <c r="BC332" s="93">
        <v>0</v>
      </c>
      <c r="BD332" s="93">
        <v>0</v>
      </c>
      <c r="BE332" s="93">
        <v>0</v>
      </c>
      <c r="BF332" s="93">
        <v>0</v>
      </c>
      <c r="BG332" s="93">
        <v>0</v>
      </c>
      <c r="BH332" s="93">
        <v>0</v>
      </c>
      <c r="BI332" s="93">
        <v>0</v>
      </c>
      <c r="BJ332" s="93">
        <v>0</v>
      </c>
      <c r="BK332" s="93">
        <v>0</v>
      </c>
      <c r="BL332" s="93">
        <v>0</v>
      </c>
      <c r="BM332" s="93">
        <v>0</v>
      </c>
      <c r="BN332" s="93">
        <v>0</v>
      </c>
      <c r="BO332" s="93">
        <v>0</v>
      </c>
      <c r="BP332" s="93">
        <v>0</v>
      </c>
      <c r="BQ332" s="93">
        <v>0</v>
      </c>
      <c r="BR332" s="93">
        <v>0</v>
      </c>
      <c r="BS332" s="93">
        <v>0</v>
      </c>
      <c r="BT332" s="93">
        <v>0</v>
      </c>
      <c r="BU332" s="93">
        <v>0</v>
      </c>
      <c r="BV332" s="93">
        <v>0</v>
      </c>
      <c r="BW332" s="93">
        <v>0</v>
      </c>
      <c r="BX332" s="93">
        <v>0</v>
      </c>
      <c r="BY332" s="93">
        <v>0</v>
      </c>
      <c r="BZ332" s="93">
        <v>0</v>
      </c>
      <c r="CA332" s="93">
        <v>0</v>
      </c>
      <c r="CB332" s="93">
        <v>0</v>
      </c>
      <c r="CC332" s="93">
        <v>0</v>
      </c>
      <c r="CD332" s="93">
        <v>0</v>
      </c>
      <c r="CE332" s="93">
        <v>0</v>
      </c>
      <c r="CF332" s="93">
        <v>0</v>
      </c>
      <c r="CG332" s="93">
        <v>0</v>
      </c>
      <c r="CH332" s="93">
        <v>0</v>
      </c>
      <c r="CJ332" s="94">
        <v>511212.7212046457</v>
      </c>
    </row>
    <row r="333" spans="1:88" x14ac:dyDescent="0.25">
      <c r="A333">
        <v>325</v>
      </c>
      <c r="B333" s="96"/>
      <c r="C333" s="97" t="s">
        <v>5355</v>
      </c>
      <c r="D333" s="97" t="s">
        <v>5725</v>
      </c>
      <c r="E333" s="97" t="s">
        <v>5725</v>
      </c>
      <c r="F333" s="97" t="s">
        <v>5907</v>
      </c>
      <c r="G333" s="96" t="s">
        <v>5560</v>
      </c>
      <c r="H333" s="96" t="s">
        <v>5908</v>
      </c>
      <c r="I333" s="96" t="s">
        <v>5340</v>
      </c>
      <c r="J333" s="96" t="s">
        <v>5340</v>
      </c>
      <c r="K333" s="96" t="s">
        <v>5358</v>
      </c>
      <c r="L333" s="96" t="s">
        <v>5358</v>
      </c>
      <c r="M333" s="96" t="s">
        <v>5342</v>
      </c>
      <c r="N333" s="92">
        <v>0</v>
      </c>
      <c r="O333" s="93">
        <v>0</v>
      </c>
      <c r="P333" s="93">
        <v>0</v>
      </c>
      <c r="Q333" s="93">
        <v>0</v>
      </c>
      <c r="R333" s="93">
        <v>0</v>
      </c>
      <c r="S333" s="93">
        <v>0</v>
      </c>
      <c r="T333" s="93">
        <v>0</v>
      </c>
      <c r="U333" s="93">
        <v>0</v>
      </c>
      <c r="V333" s="93">
        <v>0</v>
      </c>
      <c r="W333" s="93">
        <v>0</v>
      </c>
      <c r="X333" s="93">
        <v>0</v>
      </c>
      <c r="Y333" s="93">
        <v>0</v>
      </c>
      <c r="Z333" s="93">
        <v>0</v>
      </c>
      <c r="AA333" s="93">
        <v>0</v>
      </c>
      <c r="AB333" s="93">
        <v>0</v>
      </c>
      <c r="AC333" s="93">
        <v>0</v>
      </c>
      <c r="AD333" s="93">
        <v>0</v>
      </c>
      <c r="AE333" s="93">
        <v>0</v>
      </c>
      <c r="AF333" s="93">
        <v>0</v>
      </c>
      <c r="AG333" s="93">
        <v>0</v>
      </c>
      <c r="AH333" s="93">
        <v>0</v>
      </c>
      <c r="AI333" s="93">
        <v>0</v>
      </c>
      <c r="AJ333" s="93">
        <v>0</v>
      </c>
      <c r="AK333" s="93">
        <v>0</v>
      </c>
      <c r="AL333" s="93">
        <v>0</v>
      </c>
      <c r="AM333" s="93">
        <v>0</v>
      </c>
      <c r="AN333" s="93">
        <v>0</v>
      </c>
      <c r="AO333" s="93">
        <v>0</v>
      </c>
      <c r="AP333" s="93">
        <v>0</v>
      </c>
      <c r="AQ333" s="93">
        <v>0</v>
      </c>
      <c r="AR333" s="93">
        <v>0</v>
      </c>
      <c r="AS333" s="93">
        <v>0</v>
      </c>
      <c r="AT333" s="93">
        <v>0</v>
      </c>
      <c r="AU333" s="93">
        <v>0</v>
      </c>
      <c r="AV333" s="93">
        <v>0</v>
      </c>
      <c r="AW333" s="93">
        <v>0</v>
      </c>
      <c r="AX333" s="93">
        <v>0</v>
      </c>
      <c r="AY333" s="93">
        <v>0</v>
      </c>
      <c r="AZ333" s="93">
        <v>0</v>
      </c>
      <c r="BA333" s="93">
        <v>0</v>
      </c>
      <c r="BB333" s="93">
        <v>0</v>
      </c>
      <c r="BC333" s="93">
        <v>0</v>
      </c>
      <c r="BD333" s="93">
        <v>0</v>
      </c>
      <c r="BE333" s="93">
        <v>0</v>
      </c>
      <c r="BF333" s="93">
        <v>0</v>
      </c>
      <c r="BG333" s="93">
        <v>0</v>
      </c>
      <c r="BH333" s="93">
        <v>0</v>
      </c>
      <c r="BI333" s="93">
        <v>0</v>
      </c>
      <c r="BJ333" s="93">
        <v>0</v>
      </c>
      <c r="BK333" s="93">
        <v>0</v>
      </c>
      <c r="BL333" s="93">
        <v>0</v>
      </c>
      <c r="BM333" s="93">
        <v>0</v>
      </c>
      <c r="BN333" s="93">
        <v>0</v>
      </c>
      <c r="BO333" s="93">
        <v>0</v>
      </c>
      <c r="BP333" s="93">
        <v>0</v>
      </c>
      <c r="BQ333" s="93">
        <v>0</v>
      </c>
      <c r="BR333" s="93">
        <v>0</v>
      </c>
      <c r="BS333" s="93">
        <v>0</v>
      </c>
      <c r="BT333" s="93">
        <v>0</v>
      </c>
      <c r="BU333" s="93">
        <v>0</v>
      </c>
      <c r="BV333" s="93">
        <v>0</v>
      </c>
      <c r="BW333" s="93">
        <v>0</v>
      </c>
      <c r="BX333" s="93">
        <v>0</v>
      </c>
      <c r="BY333" s="93">
        <v>0</v>
      </c>
      <c r="BZ333" s="93">
        <v>0</v>
      </c>
      <c r="CA333" s="93">
        <v>0</v>
      </c>
      <c r="CB333" s="93">
        <v>0</v>
      </c>
      <c r="CC333" s="93">
        <v>0</v>
      </c>
      <c r="CD333" s="93">
        <v>0</v>
      </c>
      <c r="CE333" s="93">
        <v>0</v>
      </c>
      <c r="CF333" s="93">
        <v>0</v>
      </c>
      <c r="CG333" s="93">
        <v>0</v>
      </c>
      <c r="CH333" s="93">
        <v>0</v>
      </c>
      <c r="CJ333" s="94">
        <v>0</v>
      </c>
    </row>
    <row r="334" spans="1:88" x14ac:dyDescent="0.25">
      <c r="A334">
        <v>326</v>
      </c>
      <c r="B334" s="96"/>
      <c r="C334" s="97" t="s">
        <v>5355</v>
      </c>
      <c r="D334" s="97" t="s">
        <v>5715</v>
      </c>
      <c r="E334" s="97" t="s">
        <v>5715</v>
      </c>
      <c r="F334" s="97" t="s">
        <v>5909</v>
      </c>
      <c r="G334" s="96" t="s">
        <v>5560</v>
      </c>
      <c r="H334" s="96" t="s">
        <v>5910</v>
      </c>
      <c r="I334" s="96" t="s">
        <v>5340</v>
      </c>
      <c r="J334" s="96" t="s">
        <v>5340</v>
      </c>
      <c r="K334" s="96" t="s">
        <v>5358</v>
      </c>
      <c r="L334" s="96" t="s">
        <v>5358</v>
      </c>
      <c r="M334" s="96" t="s">
        <v>5342</v>
      </c>
      <c r="N334" s="92">
        <v>711870.86238919781</v>
      </c>
      <c r="O334" s="93">
        <v>0</v>
      </c>
      <c r="P334" s="93">
        <v>0</v>
      </c>
      <c r="Q334" s="93">
        <v>0</v>
      </c>
      <c r="R334" s="93">
        <v>0</v>
      </c>
      <c r="S334" s="93">
        <v>0</v>
      </c>
      <c r="T334" s="93">
        <v>0</v>
      </c>
      <c r="U334" s="93">
        <v>0</v>
      </c>
      <c r="V334" s="93">
        <v>0</v>
      </c>
      <c r="W334" s="93">
        <v>0</v>
      </c>
      <c r="X334" s="93">
        <v>0</v>
      </c>
      <c r="Y334" s="93">
        <v>0</v>
      </c>
      <c r="Z334" s="93">
        <v>0</v>
      </c>
      <c r="AA334" s="93">
        <v>0</v>
      </c>
      <c r="AB334" s="93">
        <v>0</v>
      </c>
      <c r="AC334" s="93">
        <v>0</v>
      </c>
      <c r="AD334" s="93">
        <v>0</v>
      </c>
      <c r="AE334" s="93">
        <v>0</v>
      </c>
      <c r="AF334" s="93">
        <v>0</v>
      </c>
      <c r="AG334" s="93">
        <v>0</v>
      </c>
      <c r="AH334" s="93">
        <v>0</v>
      </c>
      <c r="AI334" s="93">
        <v>0</v>
      </c>
      <c r="AJ334" s="93">
        <v>0</v>
      </c>
      <c r="AK334" s="93">
        <v>0</v>
      </c>
      <c r="AL334" s="93">
        <v>0</v>
      </c>
      <c r="AM334" s="93">
        <v>0</v>
      </c>
      <c r="AN334" s="93">
        <v>0</v>
      </c>
      <c r="AO334" s="93">
        <v>0</v>
      </c>
      <c r="AP334" s="93">
        <v>0</v>
      </c>
      <c r="AQ334" s="93">
        <v>0</v>
      </c>
      <c r="AR334" s="93">
        <v>0</v>
      </c>
      <c r="AS334" s="93">
        <v>0</v>
      </c>
      <c r="AT334" s="93">
        <v>0</v>
      </c>
      <c r="AU334" s="93">
        <v>0</v>
      </c>
      <c r="AV334" s="93">
        <v>0</v>
      </c>
      <c r="AW334" s="93">
        <v>0</v>
      </c>
      <c r="AX334" s="93">
        <v>0</v>
      </c>
      <c r="AY334" s="93">
        <v>0</v>
      </c>
      <c r="AZ334" s="93">
        <v>0</v>
      </c>
      <c r="BA334" s="93">
        <v>0</v>
      </c>
      <c r="BB334" s="93">
        <v>0</v>
      </c>
      <c r="BC334" s="93">
        <v>0</v>
      </c>
      <c r="BD334" s="93">
        <v>0</v>
      </c>
      <c r="BE334" s="93">
        <v>0</v>
      </c>
      <c r="BF334" s="93">
        <v>0</v>
      </c>
      <c r="BG334" s="93">
        <v>0</v>
      </c>
      <c r="BH334" s="93">
        <v>0</v>
      </c>
      <c r="BI334" s="93">
        <v>0</v>
      </c>
      <c r="BJ334" s="93">
        <v>0</v>
      </c>
      <c r="BK334" s="93">
        <v>0</v>
      </c>
      <c r="BL334" s="93">
        <v>0</v>
      </c>
      <c r="BM334" s="93">
        <v>0</v>
      </c>
      <c r="BN334" s="93">
        <v>0</v>
      </c>
      <c r="BO334" s="93">
        <v>0</v>
      </c>
      <c r="BP334" s="93">
        <v>0</v>
      </c>
      <c r="BQ334" s="93">
        <v>0</v>
      </c>
      <c r="BR334" s="93">
        <v>0</v>
      </c>
      <c r="BS334" s="93">
        <v>0</v>
      </c>
      <c r="BT334" s="93">
        <v>0</v>
      </c>
      <c r="BU334" s="93">
        <v>0</v>
      </c>
      <c r="BV334" s="93">
        <v>0</v>
      </c>
      <c r="BW334" s="93">
        <v>0</v>
      </c>
      <c r="BX334" s="93">
        <v>0</v>
      </c>
      <c r="BY334" s="93">
        <v>0</v>
      </c>
      <c r="BZ334" s="93">
        <v>0</v>
      </c>
      <c r="CA334" s="93">
        <v>0</v>
      </c>
      <c r="CB334" s="93">
        <v>0</v>
      </c>
      <c r="CC334" s="93">
        <v>119212.29820992269</v>
      </c>
      <c r="CD334" s="93">
        <v>119006.55395909997</v>
      </c>
      <c r="CE334" s="93">
        <v>118499.4682359795</v>
      </c>
      <c r="CF334" s="93">
        <v>116797.3149289615</v>
      </c>
      <c r="CG334" s="93">
        <v>119040.98723828896</v>
      </c>
      <c r="CH334" s="93">
        <v>119314.23981694519</v>
      </c>
      <c r="CJ334" s="94">
        <v>711870.86238919781</v>
      </c>
    </row>
    <row r="335" spans="1:88" x14ac:dyDescent="0.25">
      <c r="A335">
        <v>327</v>
      </c>
      <c r="B335" s="96"/>
      <c r="C335" s="97" t="s">
        <v>5355</v>
      </c>
      <c r="D335" s="97" t="s">
        <v>2973</v>
      </c>
      <c r="E335" s="97" t="s">
        <v>2973</v>
      </c>
      <c r="F335" s="97" t="s">
        <v>5911</v>
      </c>
      <c r="G335" s="96" t="s">
        <v>5560</v>
      </c>
      <c r="H335" s="96" t="s">
        <v>5912</v>
      </c>
      <c r="I335" s="96" t="s">
        <v>5340</v>
      </c>
      <c r="J335" s="96" t="s">
        <v>5340</v>
      </c>
      <c r="K335" s="96" t="s">
        <v>5358</v>
      </c>
      <c r="L335" s="96" t="s">
        <v>5358</v>
      </c>
      <c r="M335" s="96" t="s">
        <v>5342</v>
      </c>
      <c r="N335" s="92">
        <v>1073014.3886256521</v>
      </c>
      <c r="O335" s="93">
        <v>0</v>
      </c>
      <c r="P335" s="93">
        <v>0</v>
      </c>
      <c r="Q335" s="93">
        <v>0</v>
      </c>
      <c r="R335" s="93">
        <v>0</v>
      </c>
      <c r="S335" s="93">
        <v>0</v>
      </c>
      <c r="T335" s="93">
        <v>0</v>
      </c>
      <c r="U335" s="93">
        <v>0</v>
      </c>
      <c r="V335" s="93">
        <v>0</v>
      </c>
      <c r="W335" s="93">
        <v>0</v>
      </c>
      <c r="X335" s="93">
        <v>0</v>
      </c>
      <c r="Y335" s="93">
        <v>0</v>
      </c>
      <c r="Z335" s="93">
        <v>0</v>
      </c>
      <c r="AA335" s="93">
        <v>0</v>
      </c>
      <c r="AB335" s="93">
        <v>0</v>
      </c>
      <c r="AC335" s="93">
        <v>0</v>
      </c>
      <c r="AD335" s="93">
        <v>0</v>
      </c>
      <c r="AE335" s="93">
        <v>0</v>
      </c>
      <c r="AF335" s="93">
        <v>0</v>
      </c>
      <c r="AG335" s="93">
        <v>0</v>
      </c>
      <c r="AH335" s="93">
        <v>0</v>
      </c>
      <c r="AI335" s="93">
        <v>0</v>
      </c>
      <c r="AJ335" s="93">
        <v>0</v>
      </c>
      <c r="AK335" s="93">
        <v>0</v>
      </c>
      <c r="AL335" s="93">
        <v>0</v>
      </c>
      <c r="AM335" s="93">
        <v>0</v>
      </c>
      <c r="AN335" s="93">
        <v>0</v>
      </c>
      <c r="AO335" s="93">
        <v>0</v>
      </c>
      <c r="AP335" s="93">
        <v>0</v>
      </c>
      <c r="AQ335" s="93">
        <v>0</v>
      </c>
      <c r="AR335" s="93">
        <v>0</v>
      </c>
      <c r="AS335" s="93">
        <v>0</v>
      </c>
      <c r="AT335" s="93">
        <v>0</v>
      </c>
      <c r="AU335" s="93">
        <v>0</v>
      </c>
      <c r="AV335" s="93">
        <v>0</v>
      </c>
      <c r="AW335" s="93">
        <v>0</v>
      </c>
      <c r="AX335" s="93">
        <v>0</v>
      </c>
      <c r="AY335" s="93">
        <v>0</v>
      </c>
      <c r="AZ335" s="93">
        <v>0</v>
      </c>
      <c r="BA335" s="93">
        <v>0</v>
      </c>
      <c r="BB335" s="93">
        <v>0</v>
      </c>
      <c r="BC335" s="93">
        <v>0</v>
      </c>
      <c r="BD335" s="93">
        <v>0</v>
      </c>
      <c r="BE335" s="93">
        <v>0</v>
      </c>
      <c r="BF335" s="93">
        <v>0</v>
      </c>
      <c r="BG335" s="93">
        <v>0</v>
      </c>
      <c r="BH335" s="93">
        <v>0</v>
      </c>
      <c r="BI335" s="93">
        <v>0</v>
      </c>
      <c r="BJ335" s="93">
        <v>0</v>
      </c>
      <c r="BK335" s="93">
        <v>0</v>
      </c>
      <c r="BL335" s="93">
        <v>0</v>
      </c>
      <c r="BM335" s="93">
        <v>0</v>
      </c>
      <c r="BN335" s="93">
        <v>0</v>
      </c>
      <c r="BO335" s="93">
        <v>0</v>
      </c>
      <c r="BP335" s="93">
        <v>0</v>
      </c>
      <c r="BQ335" s="93">
        <v>48083.062504493275</v>
      </c>
      <c r="BR335" s="93">
        <v>48013.969152454702</v>
      </c>
      <c r="BS335" s="93">
        <v>47843.695641902676</v>
      </c>
      <c r="BT335" s="93">
        <v>47286.988274973199</v>
      </c>
      <c r="BU335" s="93">
        <v>48033.896590145305</v>
      </c>
      <c r="BV335" s="93">
        <v>48117.372058076478</v>
      </c>
      <c r="BW335" s="93">
        <v>48102.605772014758</v>
      </c>
      <c r="BX335" s="93">
        <v>47503.309845521304</v>
      </c>
      <c r="BY335" s="93">
        <v>0</v>
      </c>
      <c r="BZ335" s="93">
        <v>0</v>
      </c>
      <c r="CA335" s="93">
        <v>0</v>
      </c>
      <c r="CB335" s="93">
        <v>0</v>
      </c>
      <c r="CC335" s="93">
        <v>115554.66804010289</v>
      </c>
      <c r="CD335" s="93">
        <v>115355.23636265029</v>
      </c>
      <c r="CE335" s="93">
        <v>114863.70886688944</v>
      </c>
      <c r="CF335" s="93">
        <v>113213.78043417381</v>
      </c>
      <c r="CG335" s="93">
        <v>115388.61317197295</v>
      </c>
      <c r="CH335" s="93">
        <v>115653.48191028115</v>
      </c>
      <c r="CJ335" s="94">
        <v>1073014.3886256521</v>
      </c>
    </row>
    <row r="336" spans="1:88" x14ac:dyDescent="0.25">
      <c r="A336">
        <v>328</v>
      </c>
      <c r="B336" s="96"/>
      <c r="C336" s="97" t="s">
        <v>5355</v>
      </c>
      <c r="D336" s="97" t="s">
        <v>2973</v>
      </c>
      <c r="E336" s="97" t="s">
        <v>2973</v>
      </c>
      <c r="F336" s="97" t="s">
        <v>5913</v>
      </c>
      <c r="G336" s="96" t="s">
        <v>5560</v>
      </c>
      <c r="H336" s="96" t="s">
        <v>5914</v>
      </c>
      <c r="I336" s="96" t="s">
        <v>5340</v>
      </c>
      <c r="J336" s="96" t="s">
        <v>5340</v>
      </c>
      <c r="K336" s="96" t="s">
        <v>5358</v>
      </c>
      <c r="L336" s="96" t="s">
        <v>5358</v>
      </c>
      <c r="M336" s="96" t="s">
        <v>5342</v>
      </c>
      <c r="N336" s="92">
        <v>3002620.5779229784</v>
      </c>
      <c r="O336" s="93">
        <v>0</v>
      </c>
      <c r="P336" s="93">
        <v>0</v>
      </c>
      <c r="Q336" s="93">
        <v>0</v>
      </c>
      <c r="R336" s="93">
        <v>0</v>
      </c>
      <c r="S336" s="93">
        <v>0</v>
      </c>
      <c r="T336" s="93">
        <v>0</v>
      </c>
      <c r="U336" s="93">
        <v>0</v>
      </c>
      <c r="V336" s="93">
        <v>0</v>
      </c>
      <c r="W336" s="93">
        <v>0</v>
      </c>
      <c r="X336" s="93">
        <v>0</v>
      </c>
      <c r="Y336" s="93">
        <v>0</v>
      </c>
      <c r="Z336" s="93">
        <v>0</v>
      </c>
      <c r="AA336" s="93">
        <v>0</v>
      </c>
      <c r="AB336" s="93">
        <v>0</v>
      </c>
      <c r="AC336" s="93">
        <v>0</v>
      </c>
      <c r="AD336" s="93">
        <v>0</v>
      </c>
      <c r="AE336" s="93">
        <v>0</v>
      </c>
      <c r="AF336" s="93">
        <v>0</v>
      </c>
      <c r="AG336" s="93">
        <v>46564.222567855373</v>
      </c>
      <c r="AH336" s="93">
        <v>46538.092514766315</v>
      </c>
      <c r="AI336" s="93">
        <v>46342.745556675982</v>
      </c>
      <c r="AJ336" s="93">
        <v>45980.087287715389</v>
      </c>
      <c r="AK336" s="93">
        <v>46541.004161356766</v>
      </c>
      <c r="AL336" s="93">
        <v>46595.637628657081</v>
      </c>
      <c r="AM336" s="93">
        <v>48615.375608242466</v>
      </c>
      <c r="AN336" s="93">
        <v>48161.265183001226</v>
      </c>
      <c r="AO336" s="93">
        <v>0</v>
      </c>
      <c r="AP336" s="93">
        <v>0</v>
      </c>
      <c r="AQ336" s="93">
        <v>0</v>
      </c>
      <c r="AR336" s="93">
        <v>0</v>
      </c>
      <c r="AS336" s="93">
        <v>327103.21564756485</v>
      </c>
      <c r="AT336" s="93">
        <v>326690.83720990142</v>
      </c>
      <c r="AU336" s="93">
        <v>325803.60166760127</v>
      </c>
      <c r="AV336" s="93">
        <v>322769.55402466707</v>
      </c>
      <c r="AW336" s="93">
        <v>326867.11366388295</v>
      </c>
      <c r="AX336" s="93">
        <v>327303.35711372324</v>
      </c>
      <c r="AY336" s="93">
        <v>337013.80569609039</v>
      </c>
      <c r="AZ336" s="93">
        <v>333730.66239127703</v>
      </c>
      <c r="BA336" s="93">
        <v>0</v>
      </c>
      <c r="BB336" s="93">
        <v>0</v>
      </c>
      <c r="BC336" s="93">
        <v>0</v>
      </c>
      <c r="BD336" s="93">
        <v>0</v>
      </c>
      <c r="BE336" s="93">
        <v>0</v>
      </c>
      <c r="BF336" s="93">
        <v>0</v>
      </c>
      <c r="BG336" s="93">
        <v>0</v>
      </c>
      <c r="BH336" s="93">
        <v>0</v>
      </c>
      <c r="BI336" s="93">
        <v>0</v>
      </c>
      <c r="BJ336" s="93">
        <v>0</v>
      </c>
      <c r="BK336" s="93">
        <v>0</v>
      </c>
      <c r="BL336" s="93">
        <v>0</v>
      </c>
      <c r="BM336" s="93">
        <v>0</v>
      </c>
      <c r="BN336" s="93">
        <v>0</v>
      </c>
      <c r="BO336" s="93">
        <v>0</v>
      </c>
      <c r="BP336" s="93">
        <v>0</v>
      </c>
      <c r="BQ336" s="93">
        <v>0</v>
      </c>
      <c r="BR336" s="93">
        <v>0</v>
      </c>
      <c r="BS336" s="93">
        <v>0</v>
      </c>
      <c r="BT336" s="93">
        <v>0</v>
      </c>
      <c r="BU336" s="93">
        <v>0</v>
      </c>
      <c r="BV336" s="93">
        <v>0</v>
      </c>
      <c r="BW336" s="93">
        <v>0</v>
      </c>
      <c r="BX336" s="93">
        <v>0</v>
      </c>
      <c r="BY336" s="93">
        <v>0</v>
      </c>
      <c r="BZ336" s="93">
        <v>0</v>
      </c>
      <c r="CA336" s="93">
        <v>0</v>
      </c>
      <c r="CB336" s="93">
        <v>0</v>
      </c>
      <c r="CC336" s="93">
        <v>0</v>
      </c>
      <c r="CD336" s="93">
        <v>0</v>
      </c>
      <c r="CE336" s="93">
        <v>0</v>
      </c>
      <c r="CF336" s="93">
        <v>0</v>
      </c>
      <c r="CG336" s="93">
        <v>0</v>
      </c>
      <c r="CH336" s="93">
        <v>0</v>
      </c>
      <c r="CJ336" s="94">
        <v>3002620.5779229784</v>
      </c>
    </row>
    <row r="337" spans="1:88" x14ac:dyDescent="0.25">
      <c r="A337">
        <v>329</v>
      </c>
      <c r="B337" s="96"/>
      <c r="C337" s="97" t="s">
        <v>5355</v>
      </c>
      <c r="D337" s="97" t="s">
        <v>5725</v>
      </c>
      <c r="E337" s="97" t="s">
        <v>5725</v>
      </c>
      <c r="F337" s="97" t="s">
        <v>5915</v>
      </c>
      <c r="G337" s="96" t="s">
        <v>5560</v>
      </c>
      <c r="H337" s="96" t="s">
        <v>5916</v>
      </c>
      <c r="I337" s="96" t="s">
        <v>5340</v>
      </c>
      <c r="J337" s="96" t="s">
        <v>5340</v>
      </c>
      <c r="K337" s="96" t="s">
        <v>5358</v>
      </c>
      <c r="L337" s="96" t="s">
        <v>5358</v>
      </c>
      <c r="M337" s="96" t="s">
        <v>5342</v>
      </c>
      <c r="N337" s="92">
        <v>3997.2852316697213</v>
      </c>
      <c r="O337" s="93">
        <v>676.34804153281311</v>
      </c>
      <c r="P337" s="93">
        <v>665.19145402895833</v>
      </c>
      <c r="Q337" s="93">
        <v>666.52132057582503</v>
      </c>
      <c r="R337" s="93">
        <v>667.17803344881099</v>
      </c>
      <c r="S337" s="93">
        <v>662.95616007627427</v>
      </c>
      <c r="T337" s="93">
        <v>659.09022200703976</v>
      </c>
      <c r="U337" s="93">
        <v>0</v>
      </c>
      <c r="V337" s="93">
        <v>0</v>
      </c>
      <c r="W337" s="93">
        <v>0</v>
      </c>
      <c r="X337" s="93">
        <v>0</v>
      </c>
      <c r="Y337" s="93">
        <v>0</v>
      </c>
      <c r="Z337" s="93">
        <v>0</v>
      </c>
      <c r="AA337" s="93">
        <v>0</v>
      </c>
      <c r="AB337" s="93">
        <v>0</v>
      </c>
      <c r="AC337" s="93">
        <v>0</v>
      </c>
      <c r="AD337" s="93">
        <v>0</v>
      </c>
      <c r="AE337" s="93">
        <v>0</v>
      </c>
      <c r="AF337" s="93">
        <v>0</v>
      </c>
      <c r="AG337" s="93">
        <v>0</v>
      </c>
      <c r="AH337" s="93">
        <v>0</v>
      </c>
      <c r="AI337" s="93">
        <v>0</v>
      </c>
      <c r="AJ337" s="93">
        <v>0</v>
      </c>
      <c r="AK337" s="93">
        <v>0</v>
      </c>
      <c r="AL337" s="93">
        <v>0</v>
      </c>
      <c r="AM337" s="93">
        <v>0</v>
      </c>
      <c r="AN337" s="93">
        <v>0</v>
      </c>
      <c r="AO337" s="93">
        <v>0</v>
      </c>
      <c r="AP337" s="93">
        <v>0</v>
      </c>
      <c r="AQ337" s="93">
        <v>0</v>
      </c>
      <c r="AR337" s="93">
        <v>0</v>
      </c>
      <c r="AS337" s="93">
        <v>0</v>
      </c>
      <c r="AT337" s="93">
        <v>0</v>
      </c>
      <c r="AU337" s="93">
        <v>0</v>
      </c>
      <c r="AV337" s="93">
        <v>0</v>
      </c>
      <c r="AW337" s="93">
        <v>0</v>
      </c>
      <c r="AX337" s="93">
        <v>0</v>
      </c>
      <c r="AY337" s="93">
        <v>0</v>
      </c>
      <c r="AZ337" s="93">
        <v>0</v>
      </c>
      <c r="BA337" s="93">
        <v>0</v>
      </c>
      <c r="BB337" s="93">
        <v>0</v>
      </c>
      <c r="BC337" s="93">
        <v>0</v>
      </c>
      <c r="BD337" s="93">
        <v>0</v>
      </c>
      <c r="BE337" s="93">
        <v>0</v>
      </c>
      <c r="BF337" s="93">
        <v>0</v>
      </c>
      <c r="BG337" s="93">
        <v>0</v>
      </c>
      <c r="BH337" s="93">
        <v>0</v>
      </c>
      <c r="BI337" s="93">
        <v>0</v>
      </c>
      <c r="BJ337" s="93">
        <v>0</v>
      </c>
      <c r="BK337" s="93">
        <v>0</v>
      </c>
      <c r="BL337" s="93">
        <v>0</v>
      </c>
      <c r="BM337" s="93">
        <v>0</v>
      </c>
      <c r="BN337" s="93">
        <v>0</v>
      </c>
      <c r="BO337" s="93">
        <v>0</v>
      </c>
      <c r="BP337" s="93">
        <v>0</v>
      </c>
      <c r="BQ337" s="93">
        <v>0</v>
      </c>
      <c r="BR337" s="93">
        <v>0</v>
      </c>
      <c r="BS337" s="93">
        <v>0</v>
      </c>
      <c r="BT337" s="93">
        <v>0</v>
      </c>
      <c r="BU337" s="93">
        <v>0</v>
      </c>
      <c r="BV337" s="93">
        <v>0</v>
      </c>
      <c r="BW337" s="93">
        <v>0</v>
      </c>
      <c r="BX337" s="93">
        <v>0</v>
      </c>
      <c r="BY337" s="93">
        <v>0</v>
      </c>
      <c r="BZ337" s="93">
        <v>0</v>
      </c>
      <c r="CA337" s="93">
        <v>0</v>
      </c>
      <c r="CB337" s="93">
        <v>0</v>
      </c>
      <c r="CC337" s="93">
        <v>0</v>
      </c>
      <c r="CD337" s="93">
        <v>0</v>
      </c>
      <c r="CE337" s="93">
        <v>0</v>
      </c>
      <c r="CF337" s="93">
        <v>0</v>
      </c>
      <c r="CG337" s="93">
        <v>0</v>
      </c>
      <c r="CH337" s="93">
        <v>0</v>
      </c>
      <c r="CJ337" s="94">
        <v>0</v>
      </c>
    </row>
    <row r="338" spans="1:88" x14ac:dyDescent="0.25">
      <c r="A338">
        <v>330</v>
      </c>
      <c r="B338" s="96"/>
      <c r="C338" s="97" t="s">
        <v>5355</v>
      </c>
      <c r="D338" s="97" t="s">
        <v>5725</v>
      </c>
      <c r="E338" s="97" t="s">
        <v>5725</v>
      </c>
      <c r="F338" s="97" t="s">
        <v>5917</v>
      </c>
      <c r="G338" s="96" t="s">
        <v>5560</v>
      </c>
      <c r="H338" s="96" t="s">
        <v>5918</v>
      </c>
      <c r="I338" s="96" t="s">
        <v>5340</v>
      </c>
      <c r="J338" s="96" t="s">
        <v>5340</v>
      </c>
      <c r="K338" s="96" t="s">
        <v>5358</v>
      </c>
      <c r="L338" s="96" t="s">
        <v>5358</v>
      </c>
      <c r="M338" s="96" t="s">
        <v>5342</v>
      </c>
      <c r="N338" s="92">
        <v>25225750.752340358</v>
      </c>
      <c r="O338" s="93">
        <v>0</v>
      </c>
      <c r="P338" s="93">
        <v>0</v>
      </c>
      <c r="Q338" s="93">
        <v>0</v>
      </c>
      <c r="R338" s="93">
        <v>0</v>
      </c>
      <c r="S338" s="93">
        <v>0</v>
      </c>
      <c r="T338" s="93">
        <v>0</v>
      </c>
      <c r="U338" s="93">
        <v>0</v>
      </c>
      <c r="V338" s="93">
        <v>0</v>
      </c>
      <c r="W338" s="93">
        <v>0</v>
      </c>
      <c r="X338" s="93">
        <v>0</v>
      </c>
      <c r="Y338" s="93">
        <v>0</v>
      </c>
      <c r="Z338" s="93">
        <v>0</v>
      </c>
      <c r="AA338" s="93">
        <v>0</v>
      </c>
      <c r="AB338" s="93">
        <v>0</v>
      </c>
      <c r="AC338" s="93">
        <v>0</v>
      </c>
      <c r="AD338" s="93">
        <v>0</v>
      </c>
      <c r="AE338" s="93">
        <v>0</v>
      </c>
      <c r="AF338" s="93">
        <v>0</v>
      </c>
      <c r="AG338" s="93">
        <v>457146.92825355317</v>
      </c>
      <c r="AH338" s="93">
        <v>456890.39495725679</v>
      </c>
      <c r="AI338" s="93">
        <v>454972.56498158054</v>
      </c>
      <c r="AJ338" s="93">
        <v>451412.14660630311</v>
      </c>
      <c r="AK338" s="93">
        <v>456918.98021481192</v>
      </c>
      <c r="AL338" s="93">
        <v>457455.34741647233</v>
      </c>
      <c r="AM338" s="93">
        <v>475456.78881631111</v>
      </c>
      <c r="AN338" s="93">
        <v>471015.60365931346</v>
      </c>
      <c r="AO338" s="93">
        <v>471408.0827634625</v>
      </c>
      <c r="AP338" s="93">
        <v>471476.13075176248</v>
      </c>
      <c r="AQ338" s="93">
        <v>469652.79085285257</v>
      </c>
      <c r="AR338" s="93">
        <v>468252.83131856681</v>
      </c>
      <c r="AS338" s="93">
        <v>812458.72599415074</v>
      </c>
      <c r="AT338" s="93">
        <v>811434.46073455038</v>
      </c>
      <c r="AU338" s="93">
        <v>809230.74574835727</v>
      </c>
      <c r="AV338" s="93">
        <v>801694.7804485244</v>
      </c>
      <c r="AW338" s="93">
        <v>811872.29606105678</v>
      </c>
      <c r="AX338" s="93">
        <v>812955.83722031664</v>
      </c>
      <c r="AY338" s="93">
        <v>836418.02943677304</v>
      </c>
      <c r="AZ338" s="93">
        <v>828269.75714953232</v>
      </c>
      <c r="BA338" s="93">
        <v>830368.74026933068</v>
      </c>
      <c r="BB338" s="93">
        <v>830350.03593262227</v>
      </c>
      <c r="BC338" s="93">
        <v>827023.52887734852</v>
      </c>
      <c r="BD338" s="93">
        <v>824467.52336228045</v>
      </c>
      <c r="BE338" s="93">
        <v>825719.24600787589</v>
      </c>
      <c r="BF338" s="93">
        <v>824811.76632409566</v>
      </c>
      <c r="BG338" s="93">
        <v>822639.16020439274</v>
      </c>
      <c r="BH338" s="93">
        <v>815328.02206172631</v>
      </c>
      <c r="BI338" s="93">
        <v>825106.40148677607</v>
      </c>
      <c r="BJ338" s="93">
        <v>826162.55742431409</v>
      </c>
      <c r="BK338" s="93">
        <v>821357.58316876541</v>
      </c>
      <c r="BL338" s="93">
        <v>813924.17159655981</v>
      </c>
      <c r="BM338" s="93">
        <v>814939.1165904809</v>
      </c>
      <c r="BN338" s="93">
        <v>815134.84799661452</v>
      </c>
      <c r="BO338" s="93">
        <v>812137.23567845742</v>
      </c>
      <c r="BP338" s="93">
        <v>809887.59197320312</v>
      </c>
      <c r="BQ338" s="93">
        <v>0</v>
      </c>
      <c r="BR338" s="93">
        <v>0</v>
      </c>
      <c r="BS338" s="93">
        <v>0</v>
      </c>
      <c r="BT338" s="93">
        <v>0</v>
      </c>
      <c r="BU338" s="93">
        <v>0</v>
      </c>
      <c r="BV338" s="93">
        <v>0</v>
      </c>
      <c r="BW338" s="93">
        <v>0</v>
      </c>
      <c r="BX338" s="93">
        <v>0</v>
      </c>
      <c r="BY338" s="93">
        <v>0</v>
      </c>
      <c r="BZ338" s="93">
        <v>0</v>
      </c>
      <c r="CA338" s="93">
        <v>0</v>
      </c>
      <c r="CB338" s="93">
        <v>0</v>
      </c>
      <c r="CC338" s="93">
        <v>0</v>
      </c>
      <c r="CD338" s="93">
        <v>0</v>
      </c>
      <c r="CE338" s="93">
        <v>0</v>
      </c>
      <c r="CF338" s="93">
        <v>0</v>
      </c>
      <c r="CG338" s="93">
        <v>0</v>
      </c>
      <c r="CH338" s="93">
        <v>0</v>
      </c>
      <c r="CJ338" s="94">
        <v>25225750.752340358</v>
      </c>
    </row>
    <row r="339" spans="1:88" x14ac:dyDescent="0.25">
      <c r="A339">
        <v>331</v>
      </c>
      <c r="B339" s="96"/>
      <c r="C339" s="97" t="s">
        <v>5355</v>
      </c>
      <c r="D339" s="97" t="s">
        <v>2973</v>
      </c>
      <c r="E339" s="97" t="s">
        <v>2973</v>
      </c>
      <c r="F339" s="97" t="s">
        <v>5919</v>
      </c>
      <c r="G339" s="96" t="s">
        <v>5560</v>
      </c>
      <c r="H339" s="96" t="s">
        <v>5920</v>
      </c>
      <c r="I339" s="96" t="s">
        <v>5340</v>
      </c>
      <c r="J339" s="96" t="s">
        <v>5340</v>
      </c>
      <c r="K339" s="96" t="s">
        <v>5358</v>
      </c>
      <c r="L339" s="96" t="s">
        <v>5358</v>
      </c>
      <c r="M339" s="96" t="s">
        <v>5342</v>
      </c>
      <c r="N339" s="92">
        <v>207346.70526092517</v>
      </c>
      <c r="O339" s="93">
        <v>0</v>
      </c>
      <c r="P339" s="93">
        <v>0</v>
      </c>
      <c r="Q339" s="93">
        <v>0</v>
      </c>
      <c r="R339" s="93">
        <v>0</v>
      </c>
      <c r="S339" s="93">
        <v>0</v>
      </c>
      <c r="T339" s="93">
        <v>0</v>
      </c>
      <c r="U339" s="93">
        <v>17188.673538739433</v>
      </c>
      <c r="V339" s="93">
        <v>17196.567085314735</v>
      </c>
      <c r="W339" s="93">
        <v>17067.782425472116</v>
      </c>
      <c r="X339" s="93">
        <v>16856.564906036332</v>
      </c>
      <c r="Y339" s="93">
        <v>17205.145464103625</v>
      </c>
      <c r="Z339" s="93">
        <v>17235.873139616462</v>
      </c>
      <c r="AA339" s="93">
        <v>17684.886937100422</v>
      </c>
      <c r="AB339" s="93">
        <v>17367.881021616598</v>
      </c>
      <c r="AC339" s="93">
        <v>17425.89768066445</v>
      </c>
      <c r="AD339" s="93">
        <v>17443.906896615124</v>
      </c>
      <c r="AE339" s="93">
        <v>17362.070491024893</v>
      </c>
      <c r="AF339" s="93">
        <v>17311.455674620956</v>
      </c>
      <c r="AG339" s="93">
        <v>0</v>
      </c>
      <c r="AH339" s="93">
        <v>0</v>
      </c>
      <c r="AI339" s="93">
        <v>0</v>
      </c>
      <c r="AJ339" s="93">
        <v>0</v>
      </c>
      <c r="AK339" s="93">
        <v>0</v>
      </c>
      <c r="AL339" s="93">
        <v>0</v>
      </c>
      <c r="AM339" s="93">
        <v>0</v>
      </c>
      <c r="AN339" s="93">
        <v>0</v>
      </c>
      <c r="AO339" s="93">
        <v>0</v>
      </c>
      <c r="AP339" s="93">
        <v>0</v>
      </c>
      <c r="AQ339" s="93">
        <v>0</v>
      </c>
      <c r="AR339" s="93">
        <v>0</v>
      </c>
      <c r="AS339" s="93">
        <v>0</v>
      </c>
      <c r="AT339" s="93">
        <v>0</v>
      </c>
      <c r="AU339" s="93">
        <v>0</v>
      </c>
      <c r="AV339" s="93">
        <v>0</v>
      </c>
      <c r="AW339" s="93">
        <v>0</v>
      </c>
      <c r="AX339" s="93">
        <v>0</v>
      </c>
      <c r="AY339" s="93">
        <v>0</v>
      </c>
      <c r="AZ339" s="93">
        <v>0</v>
      </c>
      <c r="BA339" s="93">
        <v>0</v>
      </c>
      <c r="BB339" s="93">
        <v>0</v>
      </c>
      <c r="BC339" s="93">
        <v>0</v>
      </c>
      <c r="BD339" s="93">
        <v>0</v>
      </c>
      <c r="BE339" s="93">
        <v>0</v>
      </c>
      <c r="BF339" s="93">
        <v>0</v>
      </c>
      <c r="BG339" s="93">
        <v>0</v>
      </c>
      <c r="BH339" s="93">
        <v>0</v>
      </c>
      <c r="BI339" s="93">
        <v>0</v>
      </c>
      <c r="BJ339" s="93">
        <v>0</v>
      </c>
      <c r="BK339" s="93">
        <v>0</v>
      </c>
      <c r="BL339" s="93">
        <v>0</v>
      </c>
      <c r="BM339" s="93">
        <v>0</v>
      </c>
      <c r="BN339" s="93">
        <v>0</v>
      </c>
      <c r="BO339" s="93">
        <v>0</v>
      </c>
      <c r="BP339" s="93">
        <v>0</v>
      </c>
      <c r="BQ339" s="93">
        <v>0</v>
      </c>
      <c r="BR339" s="93">
        <v>0</v>
      </c>
      <c r="BS339" s="93">
        <v>0</v>
      </c>
      <c r="BT339" s="93">
        <v>0</v>
      </c>
      <c r="BU339" s="93">
        <v>0</v>
      </c>
      <c r="BV339" s="93">
        <v>0</v>
      </c>
      <c r="BW339" s="93">
        <v>0</v>
      </c>
      <c r="BX339" s="93">
        <v>0</v>
      </c>
      <c r="BY339" s="93">
        <v>0</v>
      </c>
      <c r="BZ339" s="93">
        <v>0</v>
      </c>
      <c r="CA339" s="93">
        <v>0</v>
      </c>
      <c r="CB339" s="93">
        <v>0</v>
      </c>
      <c r="CC339" s="93">
        <v>0</v>
      </c>
      <c r="CD339" s="93">
        <v>0</v>
      </c>
      <c r="CE339" s="93">
        <v>0</v>
      </c>
      <c r="CF339" s="93">
        <v>0</v>
      </c>
      <c r="CG339" s="93">
        <v>0</v>
      </c>
      <c r="CH339" s="93">
        <v>0</v>
      </c>
      <c r="CJ339" s="94">
        <v>104596.09870164243</v>
      </c>
    </row>
    <row r="340" spans="1:88" x14ac:dyDescent="0.25">
      <c r="A340">
        <v>332</v>
      </c>
      <c r="B340" s="96"/>
      <c r="C340" s="97" t="s">
        <v>5355</v>
      </c>
      <c r="D340" s="97" t="s">
        <v>2973</v>
      </c>
      <c r="E340" s="97" t="s">
        <v>2973</v>
      </c>
      <c r="F340" s="97" t="s">
        <v>5921</v>
      </c>
      <c r="G340" s="96" t="s">
        <v>5560</v>
      </c>
      <c r="H340" s="96" t="s">
        <v>5922</v>
      </c>
      <c r="I340" s="96" t="s">
        <v>5340</v>
      </c>
      <c r="J340" s="96" t="s">
        <v>5340</v>
      </c>
      <c r="K340" s="96" t="s">
        <v>5358</v>
      </c>
      <c r="L340" s="96" t="s">
        <v>5358</v>
      </c>
      <c r="M340" s="96" t="s">
        <v>5342</v>
      </c>
      <c r="N340" s="92">
        <v>211962.01333710371</v>
      </c>
      <c r="O340" s="93">
        <v>0</v>
      </c>
      <c r="P340" s="93">
        <v>0</v>
      </c>
      <c r="Q340" s="93">
        <v>0</v>
      </c>
      <c r="R340" s="93">
        <v>0</v>
      </c>
      <c r="S340" s="93">
        <v>0</v>
      </c>
      <c r="T340" s="93">
        <v>0</v>
      </c>
      <c r="U340" s="93">
        <v>0</v>
      </c>
      <c r="V340" s="93">
        <v>0</v>
      </c>
      <c r="W340" s="93">
        <v>0</v>
      </c>
      <c r="X340" s="93">
        <v>0</v>
      </c>
      <c r="Y340" s="93">
        <v>0</v>
      </c>
      <c r="Z340" s="93">
        <v>0</v>
      </c>
      <c r="AA340" s="93">
        <v>0</v>
      </c>
      <c r="AB340" s="93">
        <v>0</v>
      </c>
      <c r="AC340" s="93">
        <v>0</v>
      </c>
      <c r="AD340" s="93">
        <v>0</v>
      </c>
      <c r="AE340" s="93">
        <v>0</v>
      </c>
      <c r="AF340" s="93">
        <v>0</v>
      </c>
      <c r="AG340" s="93">
        <v>17387.238619042415</v>
      </c>
      <c r="AH340" s="93">
        <v>17377.481568604711</v>
      </c>
      <c r="AI340" s="93">
        <v>17304.538351977913</v>
      </c>
      <c r="AJ340" s="93">
        <v>17169.120524473201</v>
      </c>
      <c r="AK340" s="93">
        <v>17378.568787315744</v>
      </c>
      <c r="AL340" s="93">
        <v>17398.969109282876</v>
      </c>
      <c r="AM340" s="93">
        <v>18153.14612035227</v>
      </c>
      <c r="AN340" s="93">
        <v>17983.579747552685</v>
      </c>
      <c r="AO340" s="93">
        <v>17998.564769734257</v>
      </c>
      <c r="AP340" s="93">
        <v>18001.162871399647</v>
      </c>
      <c r="AQ340" s="93">
        <v>17931.546964359197</v>
      </c>
      <c r="AR340" s="93">
        <v>17878.095903008809</v>
      </c>
      <c r="AS340" s="93">
        <v>0</v>
      </c>
      <c r="AT340" s="93">
        <v>0</v>
      </c>
      <c r="AU340" s="93">
        <v>0</v>
      </c>
      <c r="AV340" s="93">
        <v>0</v>
      </c>
      <c r="AW340" s="93">
        <v>0</v>
      </c>
      <c r="AX340" s="93">
        <v>0</v>
      </c>
      <c r="AY340" s="93">
        <v>0</v>
      </c>
      <c r="AZ340" s="93">
        <v>0</v>
      </c>
      <c r="BA340" s="93">
        <v>0</v>
      </c>
      <c r="BB340" s="93">
        <v>0</v>
      </c>
      <c r="BC340" s="93">
        <v>0</v>
      </c>
      <c r="BD340" s="93">
        <v>0</v>
      </c>
      <c r="BE340" s="93">
        <v>0</v>
      </c>
      <c r="BF340" s="93">
        <v>0</v>
      </c>
      <c r="BG340" s="93">
        <v>0</v>
      </c>
      <c r="BH340" s="93">
        <v>0</v>
      </c>
      <c r="BI340" s="93">
        <v>0</v>
      </c>
      <c r="BJ340" s="93">
        <v>0</v>
      </c>
      <c r="BK340" s="93">
        <v>0</v>
      </c>
      <c r="BL340" s="93">
        <v>0</v>
      </c>
      <c r="BM340" s="93">
        <v>0</v>
      </c>
      <c r="BN340" s="93">
        <v>0</v>
      </c>
      <c r="BO340" s="93">
        <v>0</v>
      </c>
      <c r="BP340" s="93">
        <v>0</v>
      </c>
      <c r="BQ340" s="93">
        <v>0</v>
      </c>
      <c r="BR340" s="93">
        <v>0</v>
      </c>
      <c r="BS340" s="93">
        <v>0</v>
      </c>
      <c r="BT340" s="93">
        <v>0</v>
      </c>
      <c r="BU340" s="93">
        <v>0</v>
      </c>
      <c r="BV340" s="93">
        <v>0</v>
      </c>
      <c r="BW340" s="93">
        <v>0</v>
      </c>
      <c r="BX340" s="93">
        <v>0</v>
      </c>
      <c r="BY340" s="93">
        <v>0</v>
      </c>
      <c r="BZ340" s="93">
        <v>0</v>
      </c>
      <c r="CA340" s="93">
        <v>0</v>
      </c>
      <c r="CB340" s="93">
        <v>0</v>
      </c>
      <c r="CC340" s="93">
        <v>0</v>
      </c>
      <c r="CD340" s="93">
        <v>0</v>
      </c>
      <c r="CE340" s="93">
        <v>0</v>
      </c>
      <c r="CF340" s="93">
        <v>0</v>
      </c>
      <c r="CG340" s="93">
        <v>0</v>
      </c>
      <c r="CH340" s="93">
        <v>0</v>
      </c>
      <c r="CJ340" s="94">
        <v>211962.01333710371</v>
      </c>
    </row>
    <row r="341" spans="1:88" x14ac:dyDescent="0.25">
      <c r="A341">
        <v>333</v>
      </c>
      <c r="B341" s="96"/>
      <c r="C341" s="97" t="s">
        <v>5355</v>
      </c>
      <c r="D341" s="97" t="s">
        <v>2973</v>
      </c>
      <c r="E341" s="97" t="s">
        <v>2973</v>
      </c>
      <c r="F341" s="97" t="s">
        <v>5923</v>
      </c>
      <c r="G341" s="96" t="s">
        <v>5560</v>
      </c>
      <c r="H341" s="96" t="s">
        <v>5924</v>
      </c>
      <c r="I341" s="96" t="s">
        <v>5340</v>
      </c>
      <c r="J341" s="96" t="s">
        <v>5340</v>
      </c>
      <c r="K341" s="96" t="s">
        <v>5358</v>
      </c>
      <c r="L341" s="96" t="s">
        <v>5358</v>
      </c>
      <c r="M341" s="96" t="s">
        <v>5342</v>
      </c>
      <c r="N341" s="92">
        <v>217726.07996491456</v>
      </c>
      <c r="O341" s="93">
        <v>0</v>
      </c>
      <c r="P341" s="93">
        <v>0</v>
      </c>
      <c r="Q341" s="93">
        <v>0</v>
      </c>
      <c r="R341" s="93">
        <v>0</v>
      </c>
      <c r="S341" s="93">
        <v>0</v>
      </c>
      <c r="T341" s="93">
        <v>0</v>
      </c>
      <c r="U341" s="93">
        <v>0</v>
      </c>
      <c r="V341" s="93">
        <v>0</v>
      </c>
      <c r="W341" s="93">
        <v>0</v>
      </c>
      <c r="X341" s="93">
        <v>0</v>
      </c>
      <c r="Y341" s="93">
        <v>0</v>
      </c>
      <c r="Z341" s="93">
        <v>0</v>
      </c>
      <c r="AA341" s="93">
        <v>0</v>
      </c>
      <c r="AB341" s="93">
        <v>0</v>
      </c>
      <c r="AC341" s="93">
        <v>0</v>
      </c>
      <c r="AD341" s="93">
        <v>0</v>
      </c>
      <c r="AE341" s="93">
        <v>0</v>
      </c>
      <c r="AF341" s="93">
        <v>0</v>
      </c>
      <c r="AG341" s="93">
        <v>0</v>
      </c>
      <c r="AH341" s="93">
        <v>0</v>
      </c>
      <c r="AI341" s="93">
        <v>0</v>
      </c>
      <c r="AJ341" s="93">
        <v>0</v>
      </c>
      <c r="AK341" s="93">
        <v>0</v>
      </c>
      <c r="AL341" s="93">
        <v>0</v>
      </c>
      <c r="AM341" s="93">
        <v>0</v>
      </c>
      <c r="AN341" s="93">
        <v>0</v>
      </c>
      <c r="AO341" s="93">
        <v>0</v>
      </c>
      <c r="AP341" s="93">
        <v>0</v>
      </c>
      <c r="AQ341" s="93">
        <v>0</v>
      </c>
      <c r="AR341" s="93">
        <v>0</v>
      </c>
      <c r="AS341" s="93">
        <v>17976.152215798917</v>
      </c>
      <c r="AT341" s="93">
        <v>17953.489712921044</v>
      </c>
      <c r="AU341" s="93">
        <v>17904.731154775738</v>
      </c>
      <c r="AV341" s="93">
        <v>17737.993257835868</v>
      </c>
      <c r="AW341" s="93">
        <v>17963.17709053541</v>
      </c>
      <c r="AX341" s="93">
        <v>17987.151109384293</v>
      </c>
      <c r="AY341" s="93">
        <v>18520.794600032208</v>
      </c>
      <c r="AZ341" s="93">
        <v>18340.367502497327</v>
      </c>
      <c r="BA341" s="93">
        <v>18386.845261061288</v>
      </c>
      <c r="BB341" s="93">
        <v>18386.43109115327</v>
      </c>
      <c r="BC341" s="93">
        <v>18312.772284506369</v>
      </c>
      <c r="BD341" s="93">
        <v>18256.174684412799</v>
      </c>
      <c r="BE341" s="93">
        <v>0</v>
      </c>
      <c r="BF341" s="93">
        <v>0</v>
      </c>
      <c r="BG341" s="93">
        <v>0</v>
      </c>
      <c r="BH341" s="93">
        <v>0</v>
      </c>
      <c r="BI341" s="93">
        <v>0</v>
      </c>
      <c r="BJ341" s="93">
        <v>0</v>
      </c>
      <c r="BK341" s="93">
        <v>0</v>
      </c>
      <c r="BL341" s="93">
        <v>0</v>
      </c>
      <c r="BM341" s="93">
        <v>0</v>
      </c>
      <c r="BN341" s="93">
        <v>0</v>
      </c>
      <c r="BO341" s="93">
        <v>0</v>
      </c>
      <c r="BP341" s="93">
        <v>0</v>
      </c>
      <c r="BQ341" s="93">
        <v>0</v>
      </c>
      <c r="BR341" s="93">
        <v>0</v>
      </c>
      <c r="BS341" s="93">
        <v>0</v>
      </c>
      <c r="BT341" s="93">
        <v>0</v>
      </c>
      <c r="BU341" s="93">
        <v>0</v>
      </c>
      <c r="BV341" s="93">
        <v>0</v>
      </c>
      <c r="BW341" s="93">
        <v>0</v>
      </c>
      <c r="BX341" s="93">
        <v>0</v>
      </c>
      <c r="BY341" s="93">
        <v>0</v>
      </c>
      <c r="BZ341" s="93">
        <v>0</v>
      </c>
      <c r="CA341" s="93">
        <v>0</v>
      </c>
      <c r="CB341" s="93">
        <v>0</v>
      </c>
      <c r="CC341" s="93">
        <v>0</v>
      </c>
      <c r="CD341" s="93">
        <v>0</v>
      </c>
      <c r="CE341" s="93">
        <v>0</v>
      </c>
      <c r="CF341" s="93">
        <v>0</v>
      </c>
      <c r="CG341" s="93">
        <v>0</v>
      </c>
      <c r="CH341" s="93">
        <v>0</v>
      </c>
      <c r="CJ341" s="94">
        <v>217726.07996491456</v>
      </c>
    </row>
    <row r="342" spans="1:88" x14ac:dyDescent="0.25">
      <c r="A342">
        <v>334</v>
      </c>
      <c r="B342" s="96"/>
      <c r="C342" s="97" t="s">
        <v>5355</v>
      </c>
      <c r="D342" s="97" t="s">
        <v>2973</v>
      </c>
      <c r="E342" s="97" t="s">
        <v>2973</v>
      </c>
      <c r="F342" s="97" t="s">
        <v>5925</v>
      </c>
      <c r="G342" s="96" t="s">
        <v>5560</v>
      </c>
      <c r="H342" s="96" t="s">
        <v>5926</v>
      </c>
      <c r="I342" s="96" t="s">
        <v>5340</v>
      </c>
      <c r="J342" s="96" t="s">
        <v>5340</v>
      </c>
      <c r="K342" s="96" t="s">
        <v>5358</v>
      </c>
      <c r="L342" s="96" t="s">
        <v>5358</v>
      </c>
      <c r="M342" s="96" t="s">
        <v>5342</v>
      </c>
      <c r="N342" s="92">
        <v>216634.98855155939</v>
      </c>
      <c r="O342" s="93">
        <v>0</v>
      </c>
      <c r="P342" s="93">
        <v>0</v>
      </c>
      <c r="Q342" s="93">
        <v>0</v>
      </c>
      <c r="R342" s="93">
        <v>0</v>
      </c>
      <c r="S342" s="93">
        <v>0</v>
      </c>
      <c r="T342" s="93">
        <v>0</v>
      </c>
      <c r="U342" s="93">
        <v>0</v>
      </c>
      <c r="V342" s="93">
        <v>0</v>
      </c>
      <c r="W342" s="93">
        <v>0</v>
      </c>
      <c r="X342" s="93">
        <v>0</v>
      </c>
      <c r="Y342" s="93">
        <v>0</v>
      </c>
      <c r="Z342" s="93">
        <v>0</v>
      </c>
      <c r="AA342" s="93">
        <v>0</v>
      </c>
      <c r="AB342" s="93">
        <v>0</v>
      </c>
      <c r="AC342" s="93">
        <v>0</v>
      </c>
      <c r="AD342" s="93">
        <v>0</v>
      </c>
      <c r="AE342" s="93">
        <v>0</v>
      </c>
      <c r="AF342" s="93">
        <v>0</v>
      </c>
      <c r="AG342" s="93">
        <v>0</v>
      </c>
      <c r="AH342" s="93">
        <v>0</v>
      </c>
      <c r="AI342" s="93">
        <v>0</v>
      </c>
      <c r="AJ342" s="93">
        <v>0</v>
      </c>
      <c r="AK342" s="93">
        <v>0</v>
      </c>
      <c r="AL342" s="93">
        <v>0</v>
      </c>
      <c r="AM342" s="93">
        <v>0</v>
      </c>
      <c r="AN342" s="93">
        <v>0</v>
      </c>
      <c r="AO342" s="93">
        <v>0</v>
      </c>
      <c r="AP342" s="93">
        <v>0</v>
      </c>
      <c r="AQ342" s="93">
        <v>0</v>
      </c>
      <c r="AR342" s="93">
        <v>0</v>
      </c>
      <c r="AS342" s="93">
        <v>0</v>
      </c>
      <c r="AT342" s="93">
        <v>0</v>
      </c>
      <c r="AU342" s="93">
        <v>0</v>
      </c>
      <c r="AV342" s="93">
        <v>0</v>
      </c>
      <c r="AW342" s="93">
        <v>0</v>
      </c>
      <c r="AX342" s="93">
        <v>0</v>
      </c>
      <c r="AY342" s="93">
        <v>0</v>
      </c>
      <c r="AZ342" s="93">
        <v>0</v>
      </c>
      <c r="BA342" s="93">
        <v>0</v>
      </c>
      <c r="BB342" s="93">
        <v>0</v>
      </c>
      <c r="BC342" s="93">
        <v>0</v>
      </c>
      <c r="BD342" s="93">
        <v>0</v>
      </c>
      <c r="BE342" s="93">
        <v>18283.891564249592</v>
      </c>
      <c r="BF342" s="93">
        <v>18263.797252272252</v>
      </c>
      <c r="BG342" s="93">
        <v>18215.689260486299</v>
      </c>
      <c r="BH342" s="93">
        <v>18053.798814480568</v>
      </c>
      <c r="BI342" s="93">
        <v>18270.321355218271</v>
      </c>
      <c r="BJ342" s="93">
        <v>18293.707803736008</v>
      </c>
      <c r="BK342" s="93">
        <v>18024.728529646865</v>
      </c>
      <c r="BL342" s="93">
        <v>17861.601983567794</v>
      </c>
      <c r="BM342" s="93">
        <v>17883.874996397819</v>
      </c>
      <c r="BN342" s="93">
        <v>17888.170330771765</v>
      </c>
      <c r="BO342" s="93">
        <v>17822.387595725413</v>
      </c>
      <c r="BP342" s="93">
        <v>17773.019065006752</v>
      </c>
      <c r="BQ342" s="93">
        <v>0</v>
      </c>
      <c r="BR342" s="93">
        <v>0</v>
      </c>
      <c r="BS342" s="93">
        <v>0</v>
      </c>
      <c r="BT342" s="93">
        <v>0</v>
      </c>
      <c r="BU342" s="93">
        <v>0</v>
      </c>
      <c r="BV342" s="93">
        <v>0</v>
      </c>
      <c r="BW342" s="93">
        <v>0</v>
      </c>
      <c r="BX342" s="93">
        <v>0</v>
      </c>
      <c r="BY342" s="93">
        <v>0</v>
      </c>
      <c r="BZ342" s="93">
        <v>0</v>
      </c>
      <c r="CA342" s="93">
        <v>0</v>
      </c>
      <c r="CB342" s="93">
        <v>0</v>
      </c>
      <c r="CC342" s="93">
        <v>0</v>
      </c>
      <c r="CD342" s="93">
        <v>0</v>
      </c>
      <c r="CE342" s="93">
        <v>0</v>
      </c>
      <c r="CF342" s="93">
        <v>0</v>
      </c>
      <c r="CG342" s="93">
        <v>0</v>
      </c>
      <c r="CH342" s="93">
        <v>0</v>
      </c>
      <c r="CJ342" s="94">
        <v>216634.98855155939</v>
      </c>
    </row>
    <row r="343" spans="1:88" x14ac:dyDescent="0.25">
      <c r="A343">
        <v>335</v>
      </c>
      <c r="B343" s="96"/>
      <c r="C343" s="97" t="s">
        <v>5355</v>
      </c>
      <c r="D343" s="97" t="s">
        <v>2973</v>
      </c>
      <c r="E343" s="97" t="s">
        <v>2973</v>
      </c>
      <c r="F343" s="97" t="s">
        <v>5927</v>
      </c>
      <c r="G343" s="96" t="s">
        <v>5560</v>
      </c>
      <c r="H343" s="96" t="s">
        <v>5928</v>
      </c>
      <c r="I343" s="96" t="s">
        <v>5340</v>
      </c>
      <c r="J343" s="96" t="s">
        <v>5340</v>
      </c>
      <c r="K343" s="96" t="s">
        <v>5358</v>
      </c>
      <c r="L343" s="96" t="s">
        <v>5358</v>
      </c>
      <c r="M343" s="96" t="s">
        <v>5342</v>
      </c>
      <c r="N343" s="92">
        <v>214968.80855002589</v>
      </c>
      <c r="O343" s="93">
        <v>0</v>
      </c>
      <c r="P343" s="93">
        <v>0</v>
      </c>
      <c r="Q343" s="93">
        <v>0</v>
      </c>
      <c r="R343" s="93">
        <v>0</v>
      </c>
      <c r="S343" s="93">
        <v>0</v>
      </c>
      <c r="T343" s="93">
        <v>0</v>
      </c>
      <c r="U343" s="93">
        <v>0</v>
      </c>
      <c r="V343" s="93">
        <v>0</v>
      </c>
      <c r="W343" s="93">
        <v>0</v>
      </c>
      <c r="X343" s="93">
        <v>0</v>
      </c>
      <c r="Y343" s="93">
        <v>0</v>
      </c>
      <c r="Z343" s="93">
        <v>0</v>
      </c>
      <c r="AA343" s="93">
        <v>0</v>
      </c>
      <c r="AB343" s="93">
        <v>0</v>
      </c>
      <c r="AC343" s="93">
        <v>0</v>
      </c>
      <c r="AD343" s="93">
        <v>0</v>
      </c>
      <c r="AE343" s="93">
        <v>0</v>
      </c>
      <c r="AF343" s="93">
        <v>0</v>
      </c>
      <c r="AG343" s="93">
        <v>0</v>
      </c>
      <c r="AH343" s="93">
        <v>0</v>
      </c>
      <c r="AI343" s="93">
        <v>0</v>
      </c>
      <c r="AJ343" s="93">
        <v>0</v>
      </c>
      <c r="AK343" s="93">
        <v>0</v>
      </c>
      <c r="AL343" s="93">
        <v>0</v>
      </c>
      <c r="AM343" s="93">
        <v>0</v>
      </c>
      <c r="AN343" s="93">
        <v>0</v>
      </c>
      <c r="AO343" s="93">
        <v>0</v>
      </c>
      <c r="AP343" s="93">
        <v>0</v>
      </c>
      <c r="AQ343" s="93">
        <v>0</v>
      </c>
      <c r="AR343" s="93">
        <v>0</v>
      </c>
      <c r="AS343" s="93">
        <v>0</v>
      </c>
      <c r="AT343" s="93">
        <v>0</v>
      </c>
      <c r="AU343" s="93">
        <v>0</v>
      </c>
      <c r="AV343" s="93">
        <v>0</v>
      </c>
      <c r="AW343" s="93">
        <v>0</v>
      </c>
      <c r="AX343" s="93">
        <v>0</v>
      </c>
      <c r="AY343" s="93">
        <v>0</v>
      </c>
      <c r="AZ343" s="93">
        <v>0</v>
      </c>
      <c r="BA343" s="93">
        <v>0</v>
      </c>
      <c r="BB343" s="93">
        <v>0</v>
      </c>
      <c r="BC343" s="93">
        <v>0</v>
      </c>
      <c r="BD343" s="93">
        <v>0</v>
      </c>
      <c r="BE343" s="93">
        <v>0</v>
      </c>
      <c r="BF343" s="93">
        <v>0</v>
      </c>
      <c r="BG343" s="93">
        <v>0</v>
      </c>
      <c r="BH343" s="93">
        <v>0</v>
      </c>
      <c r="BI343" s="93">
        <v>0</v>
      </c>
      <c r="BJ343" s="93">
        <v>0</v>
      </c>
      <c r="BK343" s="93">
        <v>0</v>
      </c>
      <c r="BL343" s="93">
        <v>0</v>
      </c>
      <c r="BM343" s="93">
        <v>0</v>
      </c>
      <c r="BN343" s="93">
        <v>0</v>
      </c>
      <c r="BO343" s="93">
        <v>0</v>
      </c>
      <c r="BP343" s="93">
        <v>0</v>
      </c>
      <c r="BQ343" s="93">
        <v>18052.318167045494</v>
      </c>
      <c r="BR343" s="93">
        <v>18026.37774001648</v>
      </c>
      <c r="BS343" s="93">
        <v>17962.450206540016</v>
      </c>
      <c r="BT343" s="93">
        <v>17753.439840097421</v>
      </c>
      <c r="BU343" s="93">
        <v>18033.859302685451</v>
      </c>
      <c r="BV343" s="93">
        <v>18065.199355247543</v>
      </c>
      <c r="BW343" s="93">
        <v>18059.655496760937</v>
      </c>
      <c r="BX343" s="93">
        <v>17834.655669841337</v>
      </c>
      <c r="BY343" s="93">
        <v>17853.767154667341</v>
      </c>
      <c r="BZ343" s="93">
        <v>17865.618329908011</v>
      </c>
      <c r="CA343" s="93">
        <v>17763.491971022737</v>
      </c>
      <c r="CB343" s="93">
        <v>17697.975316193108</v>
      </c>
      <c r="CC343" s="93">
        <v>0</v>
      </c>
      <c r="CD343" s="93">
        <v>0</v>
      </c>
      <c r="CE343" s="93">
        <v>0</v>
      </c>
      <c r="CF343" s="93">
        <v>0</v>
      </c>
      <c r="CG343" s="93">
        <v>0</v>
      </c>
      <c r="CH343" s="93">
        <v>0</v>
      </c>
      <c r="CJ343" s="94">
        <v>214968.80855002589</v>
      </c>
    </row>
    <row r="344" spans="1:88" x14ac:dyDescent="0.25">
      <c r="A344">
        <v>336</v>
      </c>
      <c r="B344" s="96"/>
      <c r="C344" s="97" t="s">
        <v>5355</v>
      </c>
      <c r="D344" s="97" t="s">
        <v>2973</v>
      </c>
      <c r="E344" s="97" t="s">
        <v>2973</v>
      </c>
      <c r="F344" s="97" t="s">
        <v>5929</v>
      </c>
      <c r="G344" s="96" t="s">
        <v>5560</v>
      </c>
      <c r="H344" s="96" t="s">
        <v>5930</v>
      </c>
      <c r="I344" s="96" t="s">
        <v>5340</v>
      </c>
      <c r="J344" s="96" t="s">
        <v>5340</v>
      </c>
      <c r="K344" s="96" t="s">
        <v>5358</v>
      </c>
      <c r="L344" s="96" t="s">
        <v>5358</v>
      </c>
      <c r="M344" s="96" t="s">
        <v>5342</v>
      </c>
      <c r="N344" s="92">
        <v>107333.5198035214</v>
      </c>
      <c r="O344" s="93">
        <v>0</v>
      </c>
      <c r="P344" s="93">
        <v>0</v>
      </c>
      <c r="Q344" s="93">
        <v>0</v>
      </c>
      <c r="R344" s="93">
        <v>0</v>
      </c>
      <c r="S344" s="93">
        <v>0</v>
      </c>
      <c r="T344" s="93">
        <v>0</v>
      </c>
      <c r="U344" s="93">
        <v>0</v>
      </c>
      <c r="V344" s="93">
        <v>0</v>
      </c>
      <c r="W344" s="93">
        <v>0</v>
      </c>
      <c r="X344" s="93">
        <v>0</v>
      </c>
      <c r="Y344" s="93">
        <v>0</v>
      </c>
      <c r="Z344" s="93">
        <v>0</v>
      </c>
      <c r="AA344" s="93">
        <v>0</v>
      </c>
      <c r="AB344" s="93">
        <v>0</v>
      </c>
      <c r="AC344" s="93">
        <v>0</v>
      </c>
      <c r="AD344" s="93">
        <v>0</v>
      </c>
      <c r="AE344" s="93">
        <v>0</v>
      </c>
      <c r="AF344" s="93">
        <v>0</v>
      </c>
      <c r="AG344" s="93">
        <v>0</v>
      </c>
      <c r="AH344" s="93">
        <v>0</v>
      </c>
      <c r="AI344" s="93">
        <v>0</v>
      </c>
      <c r="AJ344" s="93">
        <v>0</v>
      </c>
      <c r="AK344" s="93">
        <v>0</v>
      </c>
      <c r="AL344" s="93">
        <v>0</v>
      </c>
      <c r="AM344" s="93">
        <v>0</v>
      </c>
      <c r="AN344" s="93">
        <v>0</v>
      </c>
      <c r="AO344" s="93">
        <v>0</v>
      </c>
      <c r="AP344" s="93">
        <v>0</v>
      </c>
      <c r="AQ344" s="93">
        <v>0</v>
      </c>
      <c r="AR344" s="93">
        <v>0</v>
      </c>
      <c r="AS344" s="93">
        <v>0</v>
      </c>
      <c r="AT344" s="93">
        <v>0</v>
      </c>
      <c r="AU344" s="93">
        <v>0</v>
      </c>
      <c r="AV344" s="93">
        <v>0</v>
      </c>
      <c r="AW344" s="93">
        <v>0</v>
      </c>
      <c r="AX344" s="93">
        <v>0</v>
      </c>
      <c r="AY344" s="93">
        <v>0</v>
      </c>
      <c r="AZ344" s="93">
        <v>0</v>
      </c>
      <c r="BA344" s="93">
        <v>0</v>
      </c>
      <c r="BB344" s="93">
        <v>0</v>
      </c>
      <c r="BC344" s="93">
        <v>0</v>
      </c>
      <c r="BD344" s="93">
        <v>0</v>
      </c>
      <c r="BE344" s="93">
        <v>0</v>
      </c>
      <c r="BF344" s="93">
        <v>0</v>
      </c>
      <c r="BG344" s="93">
        <v>0</v>
      </c>
      <c r="BH344" s="93">
        <v>0</v>
      </c>
      <c r="BI344" s="93">
        <v>0</v>
      </c>
      <c r="BJ344" s="93">
        <v>0</v>
      </c>
      <c r="BK344" s="93">
        <v>0</v>
      </c>
      <c r="BL344" s="93">
        <v>0</v>
      </c>
      <c r="BM344" s="93">
        <v>0</v>
      </c>
      <c r="BN344" s="93">
        <v>0</v>
      </c>
      <c r="BO344" s="93">
        <v>0</v>
      </c>
      <c r="BP344" s="93">
        <v>0</v>
      </c>
      <c r="BQ344" s="93">
        <v>0</v>
      </c>
      <c r="BR344" s="93">
        <v>0</v>
      </c>
      <c r="BS344" s="93">
        <v>0</v>
      </c>
      <c r="BT344" s="93">
        <v>0</v>
      </c>
      <c r="BU344" s="93">
        <v>0</v>
      </c>
      <c r="BV344" s="93">
        <v>0</v>
      </c>
      <c r="BW344" s="93">
        <v>0</v>
      </c>
      <c r="BX344" s="93">
        <v>0</v>
      </c>
      <c r="BY344" s="93">
        <v>0</v>
      </c>
      <c r="BZ344" s="93">
        <v>0</v>
      </c>
      <c r="CA344" s="93">
        <v>0</v>
      </c>
      <c r="CB344" s="93">
        <v>0</v>
      </c>
      <c r="CC344" s="93">
        <v>17974.433632237105</v>
      </c>
      <c r="CD344" s="93">
        <v>17943.412198734339</v>
      </c>
      <c r="CE344" s="93">
        <v>17866.955500785072</v>
      </c>
      <c r="CF344" s="93">
        <v>17610.310489252588</v>
      </c>
      <c r="CG344" s="93">
        <v>17948.603933990089</v>
      </c>
      <c r="CH344" s="93">
        <v>17989.804048522201</v>
      </c>
      <c r="CJ344" s="94">
        <v>107333.5198035214</v>
      </c>
    </row>
    <row r="345" spans="1:88" x14ac:dyDescent="0.25">
      <c r="A345">
        <v>337</v>
      </c>
      <c r="B345" s="96"/>
      <c r="C345" s="97" t="s">
        <v>5355</v>
      </c>
      <c r="D345" s="97" t="s">
        <v>5715</v>
      </c>
      <c r="E345" s="97" t="s">
        <v>5715</v>
      </c>
      <c r="F345" s="97" t="s">
        <v>5931</v>
      </c>
      <c r="G345" s="96" t="s">
        <v>5560</v>
      </c>
      <c r="H345" s="96" t="s">
        <v>5932</v>
      </c>
      <c r="I345" s="96" t="s">
        <v>5340</v>
      </c>
      <c r="J345" s="96" t="s">
        <v>5340</v>
      </c>
      <c r="K345" s="96" t="s">
        <v>5358</v>
      </c>
      <c r="L345" s="96" t="s">
        <v>5358</v>
      </c>
      <c r="M345" s="96" t="s">
        <v>5342</v>
      </c>
      <c r="N345" s="92">
        <v>0</v>
      </c>
      <c r="O345" s="93">
        <v>0</v>
      </c>
      <c r="P345" s="93">
        <v>0</v>
      </c>
      <c r="Q345" s="93">
        <v>0</v>
      </c>
      <c r="R345" s="93">
        <v>0</v>
      </c>
      <c r="S345" s="93">
        <v>0</v>
      </c>
      <c r="T345" s="93">
        <v>0</v>
      </c>
      <c r="U345" s="93">
        <v>0</v>
      </c>
      <c r="V345" s="93">
        <v>0</v>
      </c>
      <c r="W345" s="93">
        <v>0</v>
      </c>
      <c r="X345" s="93">
        <v>0</v>
      </c>
      <c r="Y345" s="93">
        <v>0</v>
      </c>
      <c r="Z345" s="93">
        <v>0</v>
      </c>
      <c r="AA345" s="93">
        <v>0</v>
      </c>
      <c r="AB345" s="93">
        <v>0</v>
      </c>
      <c r="AC345" s="93">
        <v>0</v>
      </c>
      <c r="AD345" s="93">
        <v>0</v>
      </c>
      <c r="AE345" s="93">
        <v>0</v>
      </c>
      <c r="AF345" s="93">
        <v>0</v>
      </c>
      <c r="AG345" s="93">
        <v>0</v>
      </c>
      <c r="AH345" s="93">
        <v>0</v>
      </c>
      <c r="AI345" s="93">
        <v>0</v>
      </c>
      <c r="AJ345" s="93">
        <v>0</v>
      </c>
      <c r="AK345" s="93">
        <v>0</v>
      </c>
      <c r="AL345" s="93">
        <v>0</v>
      </c>
      <c r="AM345" s="93">
        <v>0</v>
      </c>
      <c r="AN345" s="93">
        <v>0</v>
      </c>
      <c r="AO345" s="93">
        <v>0</v>
      </c>
      <c r="AP345" s="93">
        <v>0</v>
      </c>
      <c r="AQ345" s="93">
        <v>0</v>
      </c>
      <c r="AR345" s="93">
        <v>0</v>
      </c>
      <c r="AS345" s="93">
        <v>0</v>
      </c>
      <c r="AT345" s="93">
        <v>0</v>
      </c>
      <c r="AU345" s="93">
        <v>0</v>
      </c>
      <c r="AV345" s="93">
        <v>0</v>
      </c>
      <c r="AW345" s="93">
        <v>0</v>
      </c>
      <c r="AX345" s="93">
        <v>0</v>
      </c>
      <c r="AY345" s="93">
        <v>0</v>
      </c>
      <c r="AZ345" s="93">
        <v>0</v>
      </c>
      <c r="BA345" s="93">
        <v>0</v>
      </c>
      <c r="BB345" s="93">
        <v>0</v>
      </c>
      <c r="BC345" s="93">
        <v>0</v>
      </c>
      <c r="BD345" s="93">
        <v>0</v>
      </c>
      <c r="BE345" s="93">
        <v>0</v>
      </c>
      <c r="BF345" s="93">
        <v>0</v>
      </c>
      <c r="BG345" s="93">
        <v>0</v>
      </c>
      <c r="BH345" s="93">
        <v>0</v>
      </c>
      <c r="BI345" s="93">
        <v>0</v>
      </c>
      <c r="BJ345" s="93">
        <v>0</v>
      </c>
      <c r="BK345" s="93">
        <v>0</v>
      </c>
      <c r="BL345" s="93">
        <v>0</v>
      </c>
      <c r="BM345" s="93">
        <v>0</v>
      </c>
      <c r="BN345" s="93">
        <v>0</v>
      </c>
      <c r="BO345" s="93">
        <v>0</v>
      </c>
      <c r="BP345" s="93">
        <v>0</v>
      </c>
      <c r="BQ345" s="93">
        <v>0</v>
      </c>
      <c r="BR345" s="93">
        <v>0</v>
      </c>
      <c r="BS345" s="93">
        <v>0</v>
      </c>
      <c r="BT345" s="93">
        <v>0</v>
      </c>
      <c r="BU345" s="93">
        <v>0</v>
      </c>
      <c r="BV345" s="93">
        <v>0</v>
      </c>
      <c r="BW345" s="93">
        <v>0</v>
      </c>
      <c r="BX345" s="93">
        <v>0</v>
      </c>
      <c r="BY345" s="93">
        <v>0</v>
      </c>
      <c r="BZ345" s="93">
        <v>0</v>
      </c>
      <c r="CA345" s="93">
        <v>0</v>
      </c>
      <c r="CB345" s="93">
        <v>0</v>
      </c>
      <c r="CC345" s="93">
        <v>0</v>
      </c>
      <c r="CD345" s="93">
        <v>0</v>
      </c>
      <c r="CE345" s="93">
        <v>0</v>
      </c>
      <c r="CF345" s="93">
        <v>0</v>
      </c>
      <c r="CG345" s="93">
        <v>0</v>
      </c>
      <c r="CH345" s="93">
        <v>0</v>
      </c>
      <c r="CJ345" s="94">
        <v>0</v>
      </c>
    </row>
    <row r="346" spans="1:88" x14ac:dyDescent="0.25">
      <c r="A346">
        <v>338</v>
      </c>
      <c r="B346" s="96"/>
      <c r="C346" s="97" t="s">
        <v>5355</v>
      </c>
      <c r="D346" s="97" t="s">
        <v>5715</v>
      </c>
      <c r="E346" s="97" t="s">
        <v>5715</v>
      </c>
      <c r="F346" s="97" t="s">
        <v>5933</v>
      </c>
      <c r="G346" s="96" t="s">
        <v>5560</v>
      </c>
      <c r="H346" s="96" t="s">
        <v>5934</v>
      </c>
      <c r="I346" s="96" t="s">
        <v>5340</v>
      </c>
      <c r="J346" s="96" t="s">
        <v>5340</v>
      </c>
      <c r="K346" s="96" t="s">
        <v>5358</v>
      </c>
      <c r="L346" s="96" t="s">
        <v>5358</v>
      </c>
      <c r="M346" s="96" t="s">
        <v>5342</v>
      </c>
      <c r="N346" s="92">
        <v>367551.75536004052</v>
      </c>
      <c r="O346" s="93">
        <v>0</v>
      </c>
      <c r="P346" s="93">
        <v>0</v>
      </c>
      <c r="Q346" s="93">
        <v>0</v>
      </c>
      <c r="R346" s="93">
        <v>0</v>
      </c>
      <c r="S346" s="93">
        <v>0</v>
      </c>
      <c r="T346" s="93">
        <v>0</v>
      </c>
      <c r="U346" s="93">
        <v>0</v>
      </c>
      <c r="V346" s="93">
        <v>0</v>
      </c>
      <c r="W346" s="93">
        <v>0</v>
      </c>
      <c r="X346" s="93">
        <v>0</v>
      </c>
      <c r="Y346" s="93">
        <v>0</v>
      </c>
      <c r="Z346" s="93">
        <v>0</v>
      </c>
      <c r="AA346" s="93">
        <v>0</v>
      </c>
      <c r="AB346" s="93">
        <v>0</v>
      </c>
      <c r="AC346" s="93">
        <v>0</v>
      </c>
      <c r="AD346" s="93">
        <v>0</v>
      </c>
      <c r="AE346" s="93">
        <v>0</v>
      </c>
      <c r="AF346" s="93">
        <v>0</v>
      </c>
      <c r="AG346" s="93">
        <v>0</v>
      </c>
      <c r="AH346" s="93">
        <v>0</v>
      </c>
      <c r="AI346" s="93">
        <v>0</v>
      </c>
      <c r="AJ346" s="93">
        <v>0</v>
      </c>
      <c r="AK346" s="93">
        <v>0</v>
      </c>
      <c r="AL346" s="93">
        <v>0</v>
      </c>
      <c r="AM346" s="93">
        <v>0</v>
      </c>
      <c r="AN346" s="93">
        <v>0</v>
      </c>
      <c r="AO346" s="93">
        <v>0</v>
      </c>
      <c r="AP346" s="93">
        <v>0</v>
      </c>
      <c r="AQ346" s="93">
        <v>0</v>
      </c>
      <c r="AR346" s="93">
        <v>0</v>
      </c>
      <c r="AS346" s="93">
        <v>0</v>
      </c>
      <c r="AT346" s="93">
        <v>0</v>
      </c>
      <c r="AU346" s="93">
        <v>0</v>
      </c>
      <c r="AV346" s="93">
        <v>0</v>
      </c>
      <c r="AW346" s="93">
        <v>0</v>
      </c>
      <c r="AX346" s="93">
        <v>0</v>
      </c>
      <c r="AY346" s="93">
        <v>0</v>
      </c>
      <c r="AZ346" s="93">
        <v>0</v>
      </c>
      <c r="BA346" s="93">
        <v>0</v>
      </c>
      <c r="BB346" s="93">
        <v>0</v>
      </c>
      <c r="BC346" s="93">
        <v>0</v>
      </c>
      <c r="BD346" s="93">
        <v>0</v>
      </c>
      <c r="BE346" s="93">
        <v>31080.748111393394</v>
      </c>
      <c r="BF346" s="93">
        <v>31046.589833499173</v>
      </c>
      <c r="BG346" s="93">
        <v>30964.811161295318</v>
      </c>
      <c r="BH346" s="93">
        <v>30689.613938851373</v>
      </c>
      <c r="BI346" s="93">
        <v>31057.680142124405</v>
      </c>
      <c r="BJ346" s="93">
        <v>31097.434715872958</v>
      </c>
      <c r="BK346" s="93">
        <v>30521.61692361291</v>
      </c>
      <c r="BL346" s="93">
        <v>30245.391628940273</v>
      </c>
      <c r="BM346" s="93">
        <v>30283.106946772255</v>
      </c>
      <c r="BN346" s="93">
        <v>30290.380318468571</v>
      </c>
      <c r="BO346" s="93">
        <v>30178.989157377277</v>
      </c>
      <c r="BP346" s="93">
        <v>30095.392481832587</v>
      </c>
      <c r="BQ346" s="93">
        <v>0</v>
      </c>
      <c r="BR346" s="93">
        <v>0</v>
      </c>
      <c r="BS346" s="93">
        <v>0</v>
      </c>
      <c r="BT346" s="93">
        <v>0</v>
      </c>
      <c r="BU346" s="93">
        <v>0</v>
      </c>
      <c r="BV346" s="93">
        <v>0</v>
      </c>
      <c r="BW346" s="93">
        <v>0</v>
      </c>
      <c r="BX346" s="93">
        <v>0</v>
      </c>
      <c r="BY346" s="93">
        <v>0</v>
      </c>
      <c r="BZ346" s="93">
        <v>0</v>
      </c>
      <c r="CA346" s="93">
        <v>0</v>
      </c>
      <c r="CB346" s="93">
        <v>0</v>
      </c>
      <c r="CC346" s="93">
        <v>0</v>
      </c>
      <c r="CD346" s="93">
        <v>0</v>
      </c>
      <c r="CE346" s="93">
        <v>0</v>
      </c>
      <c r="CF346" s="93">
        <v>0</v>
      </c>
      <c r="CG346" s="93">
        <v>0</v>
      </c>
      <c r="CH346" s="93">
        <v>0</v>
      </c>
      <c r="CJ346" s="94">
        <v>367551.75536004052</v>
      </c>
    </row>
    <row r="347" spans="1:88" x14ac:dyDescent="0.25">
      <c r="A347">
        <v>339</v>
      </c>
      <c r="B347" s="96"/>
      <c r="C347" s="97" t="s">
        <v>5355</v>
      </c>
      <c r="D347" s="97" t="s">
        <v>5715</v>
      </c>
      <c r="E347" s="97" t="s">
        <v>5715</v>
      </c>
      <c r="F347" s="97" t="s">
        <v>5935</v>
      </c>
      <c r="G347" s="96" t="s">
        <v>5560</v>
      </c>
      <c r="H347" s="96" t="s">
        <v>5936</v>
      </c>
      <c r="I347" s="96" t="s">
        <v>5340</v>
      </c>
      <c r="J347" s="96" t="s">
        <v>5340</v>
      </c>
      <c r="K347" s="96" t="s">
        <v>5358</v>
      </c>
      <c r="L347" s="96" t="s">
        <v>5358</v>
      </c>
      <c r="M347" s="96" t="s">
        <v>5342</v>
      </c>
      <c r="N347" s="92">
        <v>5747.3733965912334</v>
      </c>
      <c r="O347" s="93">
        <v>972.46619028948362</v>
      </c>
      <c r="P347" s="93">
        <v>956.42503473011118</v>
      </c>
      <c r="Q347" s="93">
        <v>958.33714236554488</v>
      </c>
      <c r="R347" s="93">
        <v>959.28137673378342</v>
      </c>
      <c r="S347" s="93">
        <v>953.21108619938514</v>
      </c>
      <c r="T347" s="93">
        <v>947.65256627292422</v>
      </c>
      <c r="U347" s="93">
        <v>0</v>
      </c>
      <c r="V347" s="93">
        <v>0</v>
      </c>
      <c r="W347" s="93">
        <v>0</v>
      </c>
      <c r="X347" s="93">
        <v>0</v>
      </c>
      <c r="Y347" s="93">
        <v>0</v>
      </c>
      <c r="Z347" s="93">
        <v>0</v>
      </c>
      <c r="AA347" s="93">
        <v>0</v>
      </c>
      <c r="AB347" s="93">
        <v>0</v>
      </c>
      <c r="AC347" s="93">
        <v>0</v>
      </c>
      <c r="AD347" s="93">
        <v>0</v>
      </c>
      <c r="AE347" s="93">
        <v>0</v>
      </c>
      <c r="AF347" s="93">
        <v>0</v>
      </c>
      <c r="AG347" s="93">
        <v>0</v>
      </c>
      <c r="AH347" s="93">
        <v>0</v>
      </c>
      <c r="AI347" s="93">
        <v>0</v>
      </c>
      <c r="AJ347" s="93">
        <v>0</v>
      </c>
      <c r="AK347" s="93">
        <v>0</v>
      </c>
      <c r="AL347" s="93">
        <v>0</v>
      </c>
      <c r="AM347" s="93">
        <v>0</v>
      </c>
      <c r="AN347" s="93">
        <v>0</v>
      </c>
      <c r="AO347" s="93">
        <v>0</v>
      </c>
      <c r="AP347" s="93">
        <v>0</v>
      </c>
      <c r="AQ347" s="93">
        <v>0</v>
      </c>
      <c r="AR347" s="93">
        <v>0</v>
      </c>
      <c r="AS347" s="93">
        <v>0</v>
      </c>
      <c r="AT347" s="93">
        <v>0</v>
      </c>
      <c r="AU347" s="93">
        <v>0</v>
      </c>
      <c r="AV347" s="93">
        <v>0</v>
      </c>
      <c r="AW347" s="93">
        <v>0</v>
      </c>
      <c r="AX347" s="93">
        <v>0</v>
      </c>
      <c r="AY347" s="93">
        <v>0</v>
      </c>
      <c r="AZ347" s="93">
        <v>0</v>
      </c>
      <c r="BA347" s="93">
        <v>0</v>
      </c>
      <c r="BB347" s="93">
        <v>0</v>
      </c>
      <c r="BC347" s="93">
        <v>0</v>
      </c>
      <c r="BD347" s="93">
        <v>0</v>
      </c>
      <c r="BE347" s="93">
        <v>0</v>
      </c>
      <c r="BF347" s="93">
        <v>0</v>
      </c>
      <c r="BG347" s="93">
        <v>0</v>
      </c>
      <c r="BH347" s="93">
        <v>0</v>
      </c>
      <c r="BI347" s="93">
        <v>0</v>
      </c>
      <c r="BJ347" s="93">
        <v>0</v>
      </c>
      <c r="BK347" s="93">
        <v>0</v>
      </c>
      <c r="BL347" s="93">
        <v>0</v>
      </c>
      <c r="BM347" s="93">
        <v>0</v>
      </c>
      <c r="BN347" s="93">
        <v>0</v>
      </c>
      <c r="BO347" s="93">
        <v>0</v>
      </c>
      <c r="BP347" s="93">
        <v>0</v>
      </c>
      <c r="BQ347" s="93">
        <v>0</v>
      </c>
      <c r="BR347" s="93">
        <v>0</v>
      </c>
      <c r="BS347" s="93">
        <v>0</v>
      </c>
      <c r="BT347" s="93">
        <v>0</v>
      </c>
      <c r="BU347" s="93">
        <v>0</v>
      </c>
      <c r="BV347" s="93">
        <v>0</v>
      </c>
      <c r="BW347" s="93">
        <v>0</v>
      </c>
      <c r="BX347" s="93">
        <v>0</v>
      </c>
      <c r="BY347" s="93">
        <v>0</v>
      </c>
      <c r="BZ347" s="93">
        <v>0</v>
      </c>
      <c r="CA347" s="93">
        <v>0</v>
      </c>
      <c r="CB347" s="93">
        <v>0</v>
      </c>
      <c r="CC347" s="93">
        <v>0</v>
      </c>
      <c r="CD347" s="93">
        <v>0</v>
      </c>
      <c r="CE347" s="93">
        <v>0</v>
      </c>
      <c r="CF347" s="93">
        <v>0</v>
      </c>
      <c r="CG347" s="93">
        <v>0</v>
      </c>
      <c r="CH347" s="93">
        <v>0</v>
      </c>
      <c r="CJ347" s="94">
        <v>0</v>
      </c>
    </row>
    <row r="348" spans="1:88" x14ac:dyDescent="0.25">
      <c r="A348">
        <v>340</v>
      </c>
      <c r="B348" s="96"/>
      <c r="C348" s="97" t="s">
        <v>5355</v>
      </c>
      <c r="D348" s="97" t="s">
        <v>2973</v>
      </c>
      <c r="E348" s="97" t="s">
        <v>2973</v>
      </c>
      <c r="F348" s="97" t="s">
        <v>5937</v>
      </c>
      <c r="G348" s="96" t="s">
        <v>5560</v>
      </c>
      <c r="H348" s="96" t="s">
        <v>5938</v>
      </c>
      <c r="I348" s="96" t="s">
        <v>5340</v>
      </c>
      <c r="J348" s="96" t="s">
        <v>5340</v>
      </c>
      <c r="K348" s="96" t="s">
        <v>5358</v>
      </c>
      <c r="L348" s="96" t="s">
        <v>5358</v>
      </c>
      <c r="M348" s="96" t="s">
        <v>5342</v>
      </c>
      <c r="N348" s="92">
        <v>94499.692592099324</v>
      </c>
      <c r="O348" s="93">
        <v>0</v>
      </c>
      <c r="P348" s="93">
        <v>0</v>
      </c>
      <c r="Q348" s="93">
        <v>0</v>
      </c>
      <c r="R348" s="93">
        <v>0</v>
      </c>
      <c r="S348" s="93">
        <v>0</v>
      </c>
      <c r="T348" s="93">
        <v>0</v>
      </c>
      <c r="U348" s="93">
        <v>0</v>
      </c>
      <c r="V348" s="93">
        <v>0</v>
      </c>
      <c r="W348" s="93">
        <v>0</v>
      </c>
      <c r="X348" s="93">
        <v>0</v>
      </c>
      <c r="Y348" s="93">
        <v>0</v>
      </c>
      <c r="Z348" s="93">
        <v>0</v>
      </c>
      <c r="AA348" s="93">
        <v>0</v>
      </c>
      <c r="AB348" s="93">
        <v>0</v>
      </c>
      <c r="AC348" s="93">
        <v>0</v>
      </c>
      <c r="AD348" s="93">
        <v>0</v>
      </c>
      <c r="AE348" s="93">
        <v>0</v>
      </c>
      <c r="AF348" s="93">
        <v>0</v>
      </c>
      <c r="AG348" s="93">
        <v>0</v>
      </c>
      <c r="AH348" s="93">
        <v>0</v>
      </c>
      <c r="AI348" s="93">
        <v>0</v>
      </c>
      <c r="AJ348" s="93">
        <v>0</v>
      </c>
      <c r="AK348" s="93">
        <v>0</v>
      </c>
      <c r="AL348" s="93">
        <v>0</v>
      </c>
      <c r="AM348" s="93">
        <v>0</v>
      </c>
      <c r="AN348" s="93">
        <v>0</v>
      </c>
      <c r="AO348" s="93">
        <v>0</v>
      </c>
      <c r="AP348" s="93">
        <v>0</v>
      </c>
      <c r="AQ348" s="93">
        <v>0</v>
      </c>
      <c r="AR348" s="93">
        <v>0</v>
      </c>
      <c r="AS348" s="93">
        <v>11765.448699523655</v>
      </c>
      <c r="AT348" s="93">
        <v>11750.616019436706</v>
      </c>
      <c r="AU348" s="93">
        <v>11718.703388322125</v>
      </c>
      <c r="AV348" s="93">
        <v>11609.572905382191</v>
      </c>
      <c r="AW348" s="93">
        <v>11756.956438842641</v>
      </c>
      <c r="AX348" s="93">
        <v>11772.647510296805</v>
      </c>
      <c r="AY348" s="93">
        <v>12121.918869243915</v>
      </c>
      <c r="AZ348" s="93">
        <v>12003.828761051282</v>
      </c>
      <c r="BA348" s="93">
        <v>0</v>
      </c>
      <c r="BB348" s="93">
        <v>0</v>
      </c>
      <c r="BC348" s="93">
        <v>0</v>
      </c>
      <c r="BD348" s="93">
        <v>0</v>
      </c>
      <c r="BE348" s="93">
        <v>0</v>
      </c>
      <c r="BF348" s="93">
        <v>0</v>
      </c>
      <c r="BG348" s="93">
        <v>0</v>
      </c>
      <c r="BH348" s="93">
        <v>0</v>
      </c>
      <c r="BI348" s="93">
        <v>0</v>
      </c>
      <c r="BJ348" s="93">
        <v>0</v>
      </c>
      <c r="BK348" s="93">
        <v>0</v>
      </c>
      <c r="BL348" s="93">
        <v>0</v>
      </c>
      <c r="BM348" s="93">
        <v>0</v>
      </c>
      <c r="BN348" s="93">
        <v>0</v>
      </c>
      <c r="BO348" s="93">
        <v>0</v>
      </c>
      <c r="BP348" s="93">
        <v>0</v>
      </c>
      <c r="BQ348" s="93">
        <v>0</v>
      </c>
      <c r="BR348" s="93">
        <v>0</v>
      </c>
      <c r="BS348" s="93">
        <v>0</v>
      </c>
      <c r="BT348" s="93">
        <v>0</v>
      </c>
      <c r="BU348" s="93">
        <v>0</v>
      </c>
      <c r="BV348" s="93">
        <v>0</v>
      </c>
      <c r="BW348" s="93">
        <v>0</v>
      </c>
      <c r="BX348" s="93">
        <v>0</v>
      </c>
      <c r="BY348" s="93">
        <v>0</v>
      </c>
      <c r="BZ348" s="93">
        <v>0</v>
      </c>
      <c r="CA348" s="93">
        <v>0</v>
      </c>
      <c r="CB348" s="93">
        <v>0</v>
      </c>
      <c r="CC348" s="93">
        <v>0</v>
      </c>
      <c r="CD348" s="93">
        <v>0</v>
      </c>
      <c r="CE348" s="93">
        <v>0</v>
      </c>
      <c r="CF348" s="93">
        <v>0</v>
      </c>
      <c r="CG348" s="93">
        <v>0</v>
      </c>
      <c r="CH348" s="93">
        <v>0</v>
      </c>
      <c r="CJ348" s="94">
        <v>94499.692592099324</v>
      </c>
    </row>
    <row r="349" spans="1:88" x14ac:dyDescent="0.25">
      <c r="A349">
        <v>341</v>
      </c>
      <c r="B349" s="96"/>
      <c r="C349" s="97" t="s">
        <v>5355</v>
      </c>
      <c r="D349" s="97" t="s">
        <v>5725</v>
      </c>
      <c r="E349" s="97" t="s">
        <v>5725</v>
      </c>
      <c r="F349" s="97" t="s">
        <v>5939</v>
      </c>
      <c r="G349" s="96" t="s">
        <v>5560</v>
      </c>
      <c r="H349" s="96" t="s">
        <v>5940</v>
      </c>
      <c r="I349" s="96" t="s">
        <v>5340</v>
      </c>
      <c r="J349" s="96" t="s">
        <v>5340</v>
      </c>
      <c r="K349" s="96" t="s">
        <v>5358</v>
      </c>
      <c r="L349" s="96" t="s">
        <v>5358</v>
      </c>
      <c r="M349" s="96" t="s">
        <v>5342</v>
      </c>
      <c r="N349" s="92">
        <v>0</v>
      </c>
      <c r="O349" s="93">
        <v>0</v>
      </c>
      <c r="P349" s="93">
        <v>0</v>
      </c>
      <c r="Q349" s="93">
        <v>0</v>
      </c>
      <c r="R349" s="93">
        <v>0</v>
      </c>
      <c r="S349" s="93">
        <v>0</v>
      </c>
      <c r="T349" s="93">
        <v>0</v>
      </c>
      <c r="U349" s="93">
        <v>0</v>
      </c>
      <c r="V349" s="93">
        <v>0</v>
      </c>
      <c r="W349" s="93">
        <v>0</v>
      </c>
      <c r="X349" s="93">
        <v>0</v>
      </c>
      <c r="Y349" s="93">
        <v>0</v>
      </c>
      <c r="Z349" s="93">
        <v>0</v>
      </c>
      <c r="AA349" s="93">
        <v>0</v>
      </c>
      <c r="AB349" s="93">
        <v>0</v>
      </c>
      <c r="AC349" s="93">
        <v>0</v>
      </c>
      <c r="AD349" s="93">
        <v>0</v>
      </c>
      <c r="AE349" s="93">
        <v>0</v>
      </c>
      <c r="AF349" s="93">
        <v>0</v>
      </c>
      <c r="AG349" s="93">
        <v>0</v>
      </c>
      <c r="AH349" s="93">
        <v>0</v>
      </c>
      <c r="AI349" s="93">
        <v>0</v>
      </c>
      <c r="AJ349" s="93">
        <v>0</v>
      </c>
      <c r="AK349" s="93">
        <v>0</v>
      </c>
      <c r="AL349" s="93">
        <v>0</v>
      </c>
      <c r="AM349" s="93">
        <v>0</v>
      </c>
      <c r="AN349" s="93">
        <v>0</v>
      </c>
      <c r="AO349" s="93">
        <v>0</v>
      </c>
      <c r="AP349" s="93">
        <v>0</v>
      </c>
      <c r="AQ349" s="93">
        <v>0</v>
      </c>
      <c r="AR349" s="93">
        <v>0</v>
      </c>
      <c r="AS349" s="93">
        <v>0</v>
      </c>
      <c r="AT349" s="93">
        <v>0</v>
      </c>
      <c r="AU349" s="93">
        <v>0</v>
      </c>
      <c r="AV349" s="93">
        <v>0</v>
      </c>
      <c r="AW349" s="93">
        <v>0</v>
      </c>
      <c r="AX349" s="93">
        <v>0</v>
      </c>
      <c r="AY349" s="93">
        <v>0</v>
      </c>
      <c r="AZ349" s="93">
        <v>0</v>
      </c>
      <c r="BA349" s="93">
        <v>0</v>
      </c>
      <c r="BB349" s="93">
        <v>0</v>
      </c>
      <c r="BC349" s="93">
        <v>0</v>
      </c>
      <c r="BD349" s="93">
        <v>0</v>
      </c>
      <c r="BE349" s="93">
        <v>0</v>
      </c>
      <c r="BF349" s="93">
        <v>0</v>
      </c>
      <c r="BG349" s="93">
        <v>0</v>
      </c>
      <c r="BH349" s="93">
        <v>0</v>
      </c>
      <c r="BI349" s="93">
        <v>0</v>
      </c>
      <c r="BJ349" s="93">
        <v>0</v>
      </c>
      <c r="BK349" s="93">
        <v>0</v>
      </c>
      <c r="BL349" s="93">
        <v>0</v>
      </c>
      <c r="BM349" s="93">
        <v>0</v>
      </c>
      <c r="BN349" s="93">
        <v>0</v>
      </c>
      <c r="BO349" s="93">
        <v>0</v>
      </c>
      <c r="BP349" s="93">
        <v>0</v>
      </c>
      <c r="BQ349" s="93">
        <v>0</v>
      </c>
      <c r="BR349" s="93">
        <v>0</v>
      </c>
      <c r="BS349" s="93">
        <v>0</v>
      </c>
      <c r="BT349" s="93">
        <v>0</v>
      </c>
      <c r="BU349" s="93">
        <v>0</v>
      </c>
      <c r="BV349" s="93">
        <v>0</v>
      </c>
      <c r="BW349" s="93">
        <v>0</v>
      </c>
      <c r="BX349" s="93">
        <v>0</v>
      </c>
      <c r="BY349" s="93">
        <v>0</v>
      </c>
      <c r="BZ349" s="93">
        <v>0</v>
      </c>
      <c r="CA349" s="93">
        <v>0</v>
      </c>
      <c r="CB349" s="93">
        <v>0</v>
      </c>
      <c r="CC349" s="93">
        <v>0</v>
      </c>
      <c r="CD349" s="93">
        <v>0</v>
      </c>
      <c r="CE349" s="93">
        <v>0</v>
      </c>
      <c r="CF349" s="93">
        <v>0</v>
      </c>
      <c r="CG349" s="93">
        <v>0</v>
      </c>
      <c r="CH349" s="93">
        <v>0</v>
      </c>
      <c r="CJ349" s="94">
        <v>0</v>
      </c>
    </row>
    <row r="350" spans="1:88" x14ac:dyDescent="0.25">
      <c r="A350">
        <v>342</v>
      </c>
      <c r="B350" s="96"/>
      <c r="C350" s="97" t="s">
        <v>5355</v>
      </c>
      <c r="D350" s="97" t="s">
        <v>5715</v>
      </c>
      <c r="E350" s="97" t="s">
        <v>5715</v>
      </c>
      <c r="F350" s="97" t="s">
        <v>5941</v>
      </c>
      <c r="G350" s="96" t="s">
        <v>5560</v>
      </c>
      <c r="H350" s="96" t="s">
        <v>5942</v>
      </c>
      <c r="I350" s="96" t="s">
        <v>5340</v>
      </c>
      <c r="J350" s="96" t="s">
        <v>5340</v>
      </c>
      <c r="K350" s="96" t="s">
        <v>5358</v>
      </c>
      <c r="L350" s="96" t="s">
        <v>5358</v>
      </c>
      <c r="M350" s="96" t="s">
        <v>5342</v>
      </c>
      <c r="N350" s="92">
        <v>4145645.6785736103</v>
      </c>
      <c r="O350" s="93">
        <v>701450.90307228407</v>
      </c>
      <c r="P350" s="93">
        <v>689880.23545853852</v>
      </c>
      <c r="Q350" s="93">
        <v>691259.46040336345</v>
      </c>
      <c r="R350" s="93">
        <v>691940.54737268633</v>
      </c>
      <c r="S350" s="93">
        <v>687561.97789666476</v>
      </c>
      <c r="T350" s="93">
        <v>683552.5543700729</v>
      </c>
      <c r="U350" s="93">
        <v>0</v>
      </c>
      <c r="V350" s="93">
        <v>0</v>
      </c>
      <c r="W350" s="93">
        <v>0</v>
      </c>
      <c r="X350" s="93">
        <v>0</v>
      </c>
      <c r="Y350" s="93">
        <v>0</v>
      </c>
      <c r="Z350" s="93">
        <v>0</v>
      </c>
      <c r="AA350" s="93">
        <v>0</v>
      </c>
      <c r="AB350" s="93">
        <v>0</v>
      </c>
      <c r="AC350" s="93">
        <v>0</v>
      </c>
      <c r="AD350" s="93">
        <v>0</v>
      </c>
      <c r="AE350" s="93">
        <v>0</v>
      </c>
      <c r="AF350" s="93">
        <v>0</v>
      </c>
      <c r="AG350" s="93">
        <v>0</v>
      </c>
      <c r="AH350" s="93">
        <v>0</v>
      </c>
      <c r="AI350" s="93">
        <v>0</v>
      </c>
      <c r="AJ350" s="93">
        <v>0</v>
      </c>
      <c r="AK350" s="93">
        <v>0</v>
      </c>
      <c r="AL350" s="93">
        <v>0</v>
      </c>
      <c r="AM350" s="93">
        <v>0</v>
      </c>
      <c r="AN350" s="93">
        <v>0</v>
      </c>
      <c r="AO350" s="93">
        <v>0</v>
      </c>
      <c r="AP350" s="93">
        <v>0</v>
      </c>
      <c r="AQ350" s="93">
        <v>0</v>
      </c>
      <c r="AR350" s="93">
        <v>0</v>
      </c>
      <c r="AS350" s="93">
        <v>0</v>
      </c>
      <c r="AT350" s="93">
        <v>0</v>
      </c>
      <c r="AU350" s="93">
        <v>0</v>
      </c>
      <c r="AV350" s="93">
        <v>0</v>
      </c>
      <c r="AW350" s="93">
        <v>0</v>
      </c>
      <c r="AX350" s="93">
        <v>0</v>
      </c>
      <c r="AY350" s="93">
        <v>0</v>
      </c>
      <c r="AZ350" s="93">
        <v>0</v>
      </c>
      <c r="BA350" s="93">
        <v>0</v>
      </c>
      <c r="BB350" s="93">
        <v>0</v>
      </c>
      <c r="BC350" s="93">
        <v>0</v>
      </c>
      <c r="BD350" s="93">
        <v>0</v>
      </c>
      <c r="BE350" s="93">
        <v>0</v>
      </c>
      <c r="BF350" s="93">
        <v>0</v>
      </c>
      <c r="BG350" s="93">
        <v>0</v>
      </c>
      <c r="BH350" s="93">
        <v>0</v>
      </c>
      <c r="BI350" s="93">
        <v>0</v>
      </c>
      <c r="BJ350" s="93">
        <v>0</v>
      </c>
      <c r="BK350" s="93">
        <v>0</v>
      </c>
      <c r="BL350" s="93">
        <v>0</v>
      </c>
      <c r="BM350" s="93">
        <v>0</v>
      </c>
      <c r="BN350" s="93">
        <v>0</v>
      </c>
      <c r="BO350" s="93">
        <v>0</v>
      </c>
      <c r="BP350" s="93">
        <v>0</v>
      </c>
      <c r="BQ350" s="93">
        <v>0</v>
      </c>
      <c r="BR350" s="93">
        <v>0</v>
      </c>
      <c r="BS350" s="93">
        <v>0</v>
      </c>
      <c r="BT350" s="93">
        <v>0</v>
      </c>
      <c r="BU350" s="93">
        <v>0</v>
      </c>
      <c r="BV350" s="93">
        <v>0</v>
      </c>
      <c r="BW350" s="93">
        <v>0</v>
      </c>
      <c r="BX350" s="93">
        <v>0</v>
      </c>
      <c r="BY350" s="93">
        <v>0</v>
      </c>
      <c r="BZ350" s="93">
        <v>0</v>
      </c>
      <c r="CA350" s="93">
        <v>0</v>
      </c>
      <c r="CB350" s="93">
        <v>0</v>
      </c>
      <c r="CC350" s="93">
        <v>0</v>
      </c>
      <c r="CD350" s="93">
        <v>0</v>
      </c>
      <c r="CE350" s="93">
        <v>0</v>
      </c>
      <c r="CF350" s="93">
        <v>0</v>
      </c>
      <c r="CG350" s="93">
        <v>0</v>
      </c>
      <c r="CH350" s="93">
        <v>0</v>
      </c>
      <c r="CJ350" s="94">
        <v>0</v>
      </c>
    </row>
    <row r="351" spans="1:88" x14ac:dyDescent="0.25">
      <c r="A351">
        <v>343</v>
      </c>
      <c r="B351" s="96"/>
      <c r="C351" s="97" t="s">
        <v>5355</v>
      </c>
      <c r="D351" s="97" t="s">
        <v>2973</v>
      </c>
      <c r="E351" s="97" t="s">
        <v>2973</v>
      </c>
      <c r="F351" s="97" t="s">
        <v>5943</v>
      </c>
      <c r="G351" s="96" t="s">
        <v>5560</v>
      </c>
      <c r="H351" s="96" t="s">
        <v>5944</v>
      </c>
      <c r="I351" s="96" t="s">
        <v>5340</v>
      </c>
      <c r="J351" s="96" t="s">
        <v>5340</v>
      </c>
      <c r="K351" s="96" t="s">
        <v>5358</v>
      </c>
      <c r="L351" s="96" t="s">
        <v>5358</v>
      </c>
      <c r="M351" s="96" t="s">
        <v>5342</v>
      </c>
      <c r="N351" s="92">
        <v>161043.41168021492</v>
      </c>
      <c r="O351" s="93">
        <v>0</v>
      </c>
      <c r="P351" s="93">
        <v>0</v>
      </c>
      <c r="Q351" s="93">
        <v>0</v>
      </c>
      <c r="R351" s="93">
        <v>0</v>
      </c>
      <c r="S351" s="93">
        <v>0</v>
      </c>
      <c r="T351" s="93">
        <v>0</v>
      </c>
      <c r="U351" s="93">
        <v>0</v>
      </c>
      <c r="V351" s="93">
        <v>0</v>
      </c>
      <c r="W351" s="93">
        <v>0</v>
      </c>
      <c r="X351" s="93">
        <v>0</v>
      </c>
      <c r="Y351" s="93">
        <v>0</v>
      </c>
      <c r="Z351" s="93">
        <v>0</v>
      </c>
      <c r="AA351" s="93">
        <v>0</v>
      </c>
      <c r="AB351" s="93">
        <v>0</v>
      </c>
      <c r="AC351" s="93">
        <v>0</v>
      </c>
      <c r="AD351" s="93">
        <v>0</v>
      </c>
      <c r="AE351" s="93">
        <v>0</v>
      </c>
      <c r="AF351" s="93">
        <v>0</v>
      </c>
      <c r="AG351" s="93">
        <v>0</v>
      </c>
      <c r="AH351" s="93">
        <v>0</v>
      </c>
      <c r="AI351" s="93">
        <v>0</v>
      </c>
      <c r="AJ351" s="93">
        <v>0</v>
      </c>
      <c r="AK351" s="93">
        <v>0</v>
      </c>
      <c r="AL351" s="93">
        <v>0</v>
      </c>
      <c r="AM351" s="93">
        <v>0</v>
      </c>
      <c r="AN351" s="93">
        <v>0</v>
      </c>
      <c r="AO351" s="93">
        <v>0</v>
      </c>
      <c r="AP351" s="93">
        <v>0</v>
      </c>
      <c r="AQ351" s="93">
        <v>0</v>
      </c>
      <c r="AR351" s="93">
        <v>0</v>
      </c>
      <c r="AS351" s="93">
        <v>0</v>
      </c>
      <c r="AT351" s="93">
        <v>0</v>
      </c>
      <c r="AU351" s="93">
        <v>0</v>
      </c>
      <c r="AV351" s="93">
        <v>0</v>
      </c>
      <c r="AW351" s="93">
        <v>0</v>
      </c>
      <c r="AX351" s="93">
        <v>0</v>
      </c>
      <c r="AY351" s="93">
        <v>0</v>
      </c>
      <c r="AZ351" s="93">
        <v>0</v>
      </c>
      <c r="BA351" s="93">
        <v>0</v>
      </c>
      <c r="BB351" s="93">
        <v>0</v>
      </c>
      <c r="BC351" s="93">
        <v>0</v>
      </c>
      <c r="BD351" s="93">
        <v>0</v>
      </c>
      <c r="BE351" s="93">
        <v>0</v>
      </c>
      <c r="BF351" s="93">
        <v>0</v>
      </c>
      <c r="BG351" s="93">
        <v>0</v>
      </c>
      <c r="BH351" s="93">
        <v>0</v>
      </c>
      <c r="BI351" s="93">
        <v>0</v>
      </c>
      <c r="BJ351" s="93">
        <v>0</v>
      </c>
      <c r="BK351" s="93">
        <v>0</v>
      </c>
      <c r="BL351" s="93">
        <v>0</v>
      </c>
      <c r="BM351" s="93">
        <v>0</v>
      </c>
      <c r="BN351" s="93">
        <v>0</v>
      </c>
      <c r="BO351" s="93">
        <v>0</v>
      </c>
      <c r="BP351" s="93">
        <v>0</v>
      </c>
      <c r="BQ351" s="93">
        <v>0</v>
      </c>
      <c r="BR351" s="93">
        <v>0</v>
      </c>
      <c r="BS351" s="93">
        <v>0</v>
      </c>
      <c r="BT351" s="93">
        <v>0</v>
      </c>
      <c r="BU351" s="93">
        <v>0</v>
      </c>
      <c r="BV351" s="93">
        <v>0</v>
      </c>
      <c r="BW351" s="93">
        <v>0</v>
      </c>
      <c r="BX351" s="93">
        <v>0</v>
      </c>
      <c r="BY351" s="93">
        <v>0</v>
      </c>
      <c r="BZ351" s="93">
        <v>0</v>
      </c>
      <c r="CA351" s="93">
        <v>0</v>
      </c>
      <c r="CB351" s="93">
        <v>0</v>
      </c>
      <c r="CC351" s="93">
        <v>26968.87347451079</v>
      </c>
      <c r="CD351" s="93">
        <v>26922.328858293506</v>
      </c>
      <c r="CE351" s="93">
        <v>26807.613087245532</v>
      </c>
      <c r="CF351" s="93">
        <v>26422.54243714891</v>
      </c>
      <c r="CG351" s="93">
        <v>26930.11854747597</v>
      </c>
      <c r="CH351" s="93">
        <v>26991.935275540225</v>
      </c>
      <c r="CJ351" s="94">
        <v>161043.41168021492</v>
      </c>
    </row>
    <row r="352" spans="1:88" x14ac:dyDescent="0.25">
      <c r="A352">
        <v>344</v>
      </c>
      <c r="B352" s="96"/>
      <c r="C352" s="97" t="s">
        <v>5355</v>
      </c>
      <c r="D352" s="97" t="s">
        <v>2973</v>
      </c>
      <c r="E352" s="97" t="s">
        <v>2973</v>
      </c>
      <c r="F352" s="97" t="s">
        <v>5945</v>
      </c>
      <c r="G352" s="96" t="s">
        <v>5560</v>
      </c>
      <c r="H352" s="96" t="s">
        <v>5946</v>
      </c>
      <c r="I352" s="96" t="s">
        <v>5340</v>
      </c>
      <c r="J352" s="96" t="s">
        <v>5340</v>
      </c>
      <c r="K352" s="96" t="s">
        <v>5358</v>
      </c>
      <c r="L352" s="96" t="s">
        <v>5358</v>
      </c>
      <c r="M352" s="96" t="s">
        <v>5342</v>
      </c>
      <c r="N352" s="92">
        <v>750827.42112881644</v>
      </c>
      <c r="O352" s="93">
        <v>0</v>
      </c>
      <c r="P352" s="93">
        <v>0</v>
      </c>
      <c r="Q352" s="93">
        <v>0</v>
      </c>
      <c r="R352" s="93">
        <v>0</v>
      </c>
      <c r="S352" s="93">
        <v>0</v>
      </c>
      <c r="T352" s="93">
        <v>0</v>
      </c>
      <c r="U352" s="93">
        <v>0</v>
      </c>
      <c r="V352" s="93">
        <v>0</v>
      </c>
      <c r="W352" s="93">
        <v>0</v>
      </c>
      <c r="X352" s="93">
        <v>0</v>
      </c>
      <c r="Y352" s="93">
        <v>0</v>
      </c>
      <c r="Z352" s="93">
        <v>0</v>
      </c>
      <c r="AA352" s="93">
        <v>0</v>
      </c>
      <c r="AB352" s="93">
        <v>0</v>
      </c>
      <c r="AC352" s="93">
        <v>0</v>
      </c>
      <c r="AD352" s="93">
        <v>0</v>
      </c>
      <c r="AE352" s="93">
        <v>0</v>
      </c>
      <c r="AF352" s="93">
        <v>0</v>
      </c>
      <c r="AG352" s="93">
        <v>8685.6689946626429</v>
      </c>
      <c r="AH352" s="93">
        <v>8680.794930855096</v>
      </c>
      <c r="AI352" s="93">
        <v>8644.3566758275392</v>
      </c>
      <c r="AJ352" s="93">
        <v>8576.7096818767841</v>
      </c>
      <c r="AK352" s="93">
        <v>8681.338043079857</v>
      </c>
      <c r="AL352" s="93">
        <v>8691.5288760162384</v>
      </c>
      <c r="AM352" s="93">
        <v>9068.2725341126188</v>
      </c>
      <c r="AN352" s="93">
        <v>8983.5668819367875</v>
      </c>
      <c r="AO352" s="93">
        <v>0</v>
      </c>
      <c r="AP352" s="93">
        <v>0</v>
      </c>
      <c r="AQ352" s="93">
        <v>0</v>
      </c>
      <c r="AR352" s="93">
        <v>0</v>
      </c>
      <c r="AS352" s="93">
        <v>84763.197715249567</v>
      </c>
      <c r="AT352" s="93">
        <v>84656.336903820411</v>
      </c>
      <c r="AU352" s="93">
        <v>84426.425004167701</v>
      </c>
      <c r="AV352" s="93">
        <v>83640.20350608071</v>
      </c>
      <c r="AW352" s="93">
        <v>84702.015928686451</v>
      </c>
      <c r="AX352" s="93">
        <v>84815.060949407532</v>
      </c>
      <c r="AY352" s="93">
        <v>87331.357438457635</v>
      </c>
      <c r="AZ352" s="93">
        <v>86480.587064578824</v>
      </c>
      <c r="BA352" s="93">
        <v>0</v>
      </c>
      <c r="BB352" s="93">
        <v>0</v>
      </c>
      <c r="BC352" s="93">
        <v>0</v>
      </c>
      <c r="BD352" s="93">
        <v>0</v>
      </c>
      <c r="BE352" s="93">
        <v>0</v>
      </c>
      <c r="BF352" s="93">
        <v>0</v>
      </c>
      <c r="BG352" s="93">
        <v>0</v>
      </c>
      <c r="BH352" s="93">
        <v>0</v>
      </c>
      <c r="BI352" s="93">
        <v>0</v>
      </c>
      <c r="BJ352" s="93">
        <v>0</v>
      </c>
      <c r="BK352" s="93">
        <v>0</v>
      </c>
      <c r="BL352" s="93">
        <v>0</v>
      </c>
      <c r="BM352" s="93">
        <v>0</v>
      </c>
      <c r="BN352" s="93">
        <v>0</v>
      </c>
      <c r="BO352" s="93">
        <v>0</v>
      </c>
      <c r="BP352" s="93">
        <v>0</v>
      </c>
      <c r="BQ352" s="93">
        <v>0</v>
      </c>
      <c r="BR352" s="93">
        <v>0</v>
      </c>
      <c r="BS352" s="93">
        <v>0</v>
      </c>
      <c r="BT352" s="93">
        <v>0</v>
      </c>
      <c r="BU352" s="93">
        <v>0</v>
      </c>
      <c r="BV352" s="93">
        <v>0</v>
      </c>
      <c r="BW352" s="93">
        <v>0</v>
      </c>
      <c r="BX352" s="93">
        <v>0</v>
      </c>
      <c r="BY352" s="93">
        <v>0</v>
      </c>
      <c r="BZ352" s="93">
        <v>0</v>
      </c>
      <c r="CA352" s="93">
        <v>0</v>
      </c>
      <c r="CB352" s="93">
        <v>0</v>
      </c>
      <c r="CC352" s="93">
        <v>0</v>
      </c>
      <c r="CD352" s="93">
        <v>0</v>
      </c>
      <c r="CE352" s="93">
        <v>0</v>
      </c>
      <c r="CF352" s="93">
        <v>0</v>
      </c>
      <c r="CG352" s="93">
        <v>0</v>
      </c>
      <c r="CH352" s="93">
        <v>0</v>
      </c>
      <c r="CJ352" s="94">
        <v>750827.42112881644</v>
      </c>
    </row>
    <row r="353" spans="1:88" x14ac:dyDescent="0.25">
      <c r="A353">
        <v>345</v>
      </c>
      <c r="B353" s="96"/>
      <c r="C353" s="97" t="s">
        <v>5355</v>
      </c>
      <c r="D353" s="97" t="s">
        <v>2973</v>
      </c>
      <c r="E353" s="97" t="s">
        <v>2973</v>
      </c>
      <c r="F353" s="97" t="s">
        <v>5947</v>
      </c>
      <c r="G353" s="96" t="s">
        <v>5560</v>
      </c>
      <c r="H353" s="96" t="s">
        <v>5948</v>
      </c>
      <c r="I353" s="96" t="s">
        <v>5340</v>
      </c>
      <c r="J353" s="96" t="s">
        <v>5340</v>
      </c>
      <c r="K353" s="96" t="s">
        <v>5358</v>
      </c>
      <c r="L353" s="96" t="s">
        <v>5358</v>
      </c>
      <c r="M353" s="96" t="s">
        <v>5342</v>
      </c>
      <c r="N353" s="92">
        <v>228469.80546094544</v>
      </c>
      <c r="O353" s="93">
        <v>0</v>
      </c>
      <c r="P353" s="93">
        <v>0</v>
      </c>
      <c r="Q353" s="93">
        <v>0</v>
      </c>
      <c r="R353" s="93">
        <v>0</v>
      </c>
      <c r="S353" s="93">
        <v>0</v>
      </c>
      <c r="T353" s="93">
        <v>0</v>
      </c>
      <c r="U353" s="93">
        <v>0</v>
      </c>
      <c r="V353" s="93">
        <v>0</v>
      </c>
      <c r="W353" s="93">
        <v>0</v>
      </c>
      <c r="X353" s="93">
        <v>0</v>
      </c>
      <c r="Y353" s="93">
        <v>0</v>
      </c>
      <c r="Z353" s="93">
        <v>0</v>
      </c>
      <c r="AA353" s="93">
        <v>0</v>
      </c>
      <c r="AB353" s="93">
        <v>0</v>
      </c>
      <c r="AC353" s="93">
        <v>0</v>
      </c>
      <c r="AD353" s="93">
        <v>0</v>
      </c>
      <c r="AE353" s="93">
        <v>0</v>
      </c>
      <c r="AF353" s="93">
        <v>0</v>
      </c>
      <c r="AG353" s="93">
        <v>0</v>
      </c>
      <c r="AH353" s="93">
        <v>0</v>
      </c>
      <c r="AI353" s="93">
        <v>0</v>
      </c>
      <c r="AJ353" s="93">
        <v>0</v>
      </c>
      <c r="AK353" s="93">
        <v>0</v>
      </c>
      <c r="AL353" s="93">
        <v>0</v>
      </c>
      <c r="AM353" s="93">
        <v>0</v>
      </c>
      <c r="AN353" s="93">
        <v>0</v>
      </c>
      <c r="AO353" s="93">
        <v>0</v>
      </c>
      <c r="AP353" s="93">
        <v>0</v>
      </c>
      <c r="AQ353" s="93">
        <v>0</v>
      </c>
      <c r="AR353" s="93">
        <v>0</v>
      </c>
      <c r="AS353" s="93">
        <v>28445.063701356776</v>
      </c>
      <c r="AT353" s="93">
        <v>28409.203060533793</v>
      </c>
      <c r="AU353" s="93">
        <v>28332.048601905521</v>
      </c>
      <c r="AV353" s="93">
        <v>28068.20625995435</v>
      </c>
      <c r="AW353" s="93">
        <v>28424.53215154439</v>
      </c>
      <c r="AX353" s="93">
        <v>28462.468106088476</v>
      </c>
      <c r="AY353" s="93">
        <v>29306.893704129045</v>
      </c>
      <c r="AZ353" s="93">
        <v>29021.389875433091</v>
      </c>
      <c r="BA353" s="93">
        <v>0</v>
      </c>
      <c r="BB353" s="93">
        <v>0</v>
      </c>
      <c r="BC353" s="93">
        <v>0</v>
      </c>
      <c r="BD353" s="93">
        <v>0</v>
      </c>
      <c r="BE353" s="93">
        <v>0</v>
      </c>
      <c r="BF353" s="93">
        <v>0</v>
      </c>
      <c r="BG353" s="93">
        <v>0</v>
      </c>
      <c r="BH353" s="93">
        <v>0</v>
      </c>
      <c r="BI353" s="93">
        <v>0</v>
      </c>
      <c r="BJ353" s="93">
        <v>0</v>
      </c>
      <c r="BK353" s="93">
        <v>0</v>
      </c>
      <c r="BL353" s="93">
        <v>0</v>
      </c>
      <c r="BM353" s="93">
        <v>0</v>
      </c>
      <c r="BN353" s="93">
        <v>0</v>
      </c>
      <c r="BO353" s="93">
        <v>0</v>
      </c>
      <c r="BP353" s="93">
        <v>0</v>
      </c>
      <c r="BQ353" s="93">
        <v>0</v>
      </c>
      <c r="BR353" s="93">
        <v>0</v>
      </c>
      <c r="BS353" s="93">
        <v>0</v>
      </c>
      <c r="BT353" s="93">
        <v>0</v>
      </c>
      <c r="BU353" s="93">
        <v>0</v>
      </c>
      <c r="BV353" s="93">
        <v>0</v>
      </c>
      <c r="BW353" s="93">
        <v>0</v>
      </c>
      <c r="BX353" s="93">
        <v>0</v>
      </c>
      <c r="BY353" s="93">
        <v>0</v>
      </c>
      <c r="BZ353" s="93">
        <v>0</v>
      </c>
      <c r="CA353" s="93">
        <v>0</v>
      </c>
      <c r="CB353" s="93">
        <v>0</v>
      </c>
      <c r="CC353" s="93">
        <v>0</v>
      </c>
      <c r="CD353" s="93">
        <v>0</v>
      </c>
      <c r="CE353" s="93">
        <v>0</v>
      </c>
      <c r="CF353" s="93">
        <v>0</v>
      </c>
      <c r="CG353" s="93">
        <v>0</v>
      </c>
      <c r="CH353" s="93">
        <v>0</v>
      </c>
      <c r="CJ353" s="94">
        <v>228469.80546094544</v>
      </c>
    </row>
    <row r="354" spans="1:88" x14ac:dyDescent="0.25">
      <c r="A354">
        <v>346</v>
      </c>
      <c r="B354" s="96"/>
      <c r="C354" s="97" t="s">
        <v>5355</v>
      </c>
      <c r="D354" s="97" t="s">
        <v>5715</v>
      </c>
      <c r="E354" s="97" t="s">
        <v>5715</v>
      </c>
      <c r="F354" s="97" t="s">
        <v>5949</v>
      </c>
      <c r="G354" s="96" t="s">
        <v>5560</v>
      </c>
      <c r="H354" s="96" t="s">
        <v>5950</v>
      </c>
      <c r="I354" s="96" t="s">
        <v>5340</v>
      </c>
      <c r="J354" s="96" t="s">
        <v>5340</v>
      </c>
      <c r="K354" s="96" t="s">
        <v>5358</v>
      </c>
      <c r="L354" s="96" t="s">
        <v>5358</v>
      </c>
      <c r="M354" s="96" t="s">
        <v>5342</v>
      </c>
      <c r="N354" s="92">
        <v>1425902.5779552176</v>
      </c>
      <c r="O354" s="93">
        <v>0</v>
      </c>
      <c r="P354" s="93">
        <v>0</v>
      </c>
      <c r="Q354" s="93">
        <v>0</v>
      </c>
      <c r="R354" s="93">
        <v>0</v>
      </c>
      <c r="S354" s="93">
        <v>0</v>
      </c>
      <c r="T354" s="93">
        <v>0</v>
      </c>
      <c r="U354" s="93">
        <v>0</v>
      </c>
      <c r="V354" s="93">
        <v>0</v>
      </c>
      <c r="W354" s="93">
        <v>0</v>
      </c>
      <c r="X354" s="93">
        <v>0</v>
      </c>
      <c r="Y354" s="93">
        <v>0</v>
      </c>
      <c r="Z354" s="93">
        <v>0</v>
      </c>
      <c r="AA354" s="93">
        <v>0</v>
      </c>
      <c r="AB354" s="93">
        <v>0</v>
      </c>
      <c r="AC354" s="93">
        <v>0</v>
      </c>
      <c r="AD354" s="93">
        <v>0</v>
      </c>
      <c r="AE354" s="93">
        <v>0</v>
      </c>
      <c r="AF354" s="93">
        <v>0</v>
      </c>
      <c r="AG354" s="93">
        <v>0</v>
      </c>
      <c r="AH354" s="93">
        <v>0</v>
      </c>
      <c r="AI354" s="93">
        <v>0</v>
      </c>
      <c r="AJ354" s="93">
        <v>0</v>
      </c>
      <c r="AK354" s="93">
        <v>0</v>
      </c>
      <c r="AL354" s="93">
        <v>0</v>
      </c>
      <c r="AM354" s="93">
        <v>0</v>
      </c>
      <c r="AN354" s="93">
        <v>0</v>
      </c>
      <c r="AO354" s="93">
        <v>0</v>
      </c>
      <c r="AP354" s="93">
        <v>0</v>
      </c>
      <c r="AQ354" s="93">
        <v>0</v>
      </c>
      <c r="AR354" s="93">
        <v>0</v>
      </c>
      <c r="AS354" s="93">
        <v>0</v>
      </c>
      <c r="AT354" s="93">
        <v>0</v>
      </c>
      <c r="AU354" s="93">
        <v>0</v>
      </c>
      <c r="AV354" s="93">
        <v>0</v>
      </c>
      <c r="AW354" s="93">
        <v>0</v>
      </c>
      <c r="AX354" s="93">
        <v>0</v>
      </c>
      <c r="AY354" s="93">
        <v>0</v>
      </c>
      <c r="AZ354" s="93">
        <v>0</v>
      </c>
      <c r="BA354" s="93">
        <v>0</v>
      </c>
      <c r="BB354" s="93">
        <v>0</v>
      </c>
      <c r="BC354" s="93">
        <v>0</v>
      </c>
      <c r="BD354" s="93">
        <v>0</v>
      </c>
      <c r="BE354" s="93">
        <v>0</v>
      </c>
      <c r="BF354" s="93">
        <v>0</v>
      </c>
      <c r="BG354" s="93">
        <v>0</v>
      </c>
      <c r="BH354" s="93">
        <v>0</v>
      </c>
      <c r="BI354" s="93">
        <v>0</v>
      </c>
      <c r="BJ354" s="93">
        <v>0</v>
      </c>
      <c r="BK354" s="93">
        <v>0</v>
      </c>
      <c r="BL354" s="93">
        <v>0</v>
      </c>
      <c r="BM354" s="93">
        <v>0</v>
      </c>
      <c r="BN354" s="93">
        <v>0</v>
      </c>
      <c r="BO354" s="93">
        <v>0</v>
      </c>
      <c r="BP354" s="93">
        <v>0</v>
      </c>
      <c r="BQ354" s="93">
        <v>119755.52785222612</v>
      </c>
      <c r="BR354" s="93">
        <v>119583.44416176436</v>
      </c>
      <c r="BS354" s="93">
        <v>119159.36147914638</v>
      </c>
      <c r="BT354" s="93">
        <v>117772.8278202386</v>
      </c>
      <c r="BU354" s="93">
        <v>119633.07537689662</v>
      </c>
      <c r="BV354" s="93">
        <v>119840.97912104492</v>
      </c>
      <c r="BW354" s="93">
        <v>119777.51737262261</v>
      </c>
      <c r="BX354" s="93">
        <v>118285.2452369485</v>
      </c>
      <c r="BY354" s="93">
        <v>118411.9988290183</v>
      </c>
      <c r="BZ354" s="93">
        <v>118490.59968319949</v>
      </c>
      <c r="CA354" s="93">
        <v>117813.26440801795</v>
      </c>
      <c r="CB354" s="93">
        <v>117378.73661409371</v>
      </c>
      <c r="CC354" s="93">
        <v>0</v>
      </c>
      <c r="CD354" s="93">
        <v>0</v>
      </c>
      <c r="CE354" s="93">
        <v>0</v>
      </c>
      <c r="CF354" s="93">
        <v>0</v>
      </c>
      <c r="CG354" s="93">
        <v>0</v>
      </c>
      <c r="CH354" s="93">
        <v>0</v>
      </c>
      <c r="CJ354" s="94">
        <v>1425902.5779552176</v>
      </c>
    </row>
    <row r="355" spans="1:88" x14ac:dyDescent="0.25">
      <c r="A355">
        <v>347</v>
      </c>
      <c r="B355" s="96"/>
      <c r="C355" s="97" t="s">
        <v>5355</v>
      </c>
      <c r="D355" s="97" t="s">
        <v>5715</v>
      </c>
      <c r="E355" s="97" t="s">
        <v>5715</v>
      </c>
      <c r="F355" s="97" t="s">
        <v>5951</v>
      </c>
      <c r="G355" s="96" t="s">
        <v>5560</v>
      </c>
      <c r="H355" s="96" t="s">
        <v>5952</v>
      </c>
      <c r="I355" s="96" t="s">
        <v>5340</v>
      </c>
      <c r="J355" s="96" t="s">
        <v>5340</v>
      </c>
      <c r="K355" s="96" t="s">
        <v>5358</v>
      </c>
      <c r="L355" s="96" t="s">
        <v>5358</v>
      </c>
      <c r="M355" s="96" t="s">
        <v>5342</v>
      </c>
      <c r="N355" s="92">
        <v>717056.42483776284</v>
      </c>
      <c r="O355" s="93">
        <v>121327.27101011988</v>
      </c>
      <c r="P355" s="93">
        <v>119325.93703336947</v>
      </c>
      <c r="Q355" s="93">
        <v>119564.49627954284</v>
      </c>
      <c r="R355" s="93">
        <v>119682.30127907528</v>
      </c>
      <c r="S355" s="93">
        <v>118924.9569187967</v>
      </c>
      <c r="T355" s="93">
        <v>118231.46231685873</v>
      </c>
      <c r="U355" s="93">
        <v>0</v>
      </c>
      <c r="V355" s="93">
        <v>0</v>
      </c>
      <c r="W355" s="93">
        <v>0</v>
      </c>
      <c r="X355" s="93">
        <v>0</v>
      </c>
      <c r="Y355" s="93">
        <v>0</v>
      </c>
      <c r="Z355" s="93">
        <v>0</v>
      </c>
      <c r="AA355" s="93">
        <v>0</v>
      </c>
      <c r="AB355" s="93">
        <v>0</v>
      </c>
      <c r="AC355" s="93">
        <v>0</v>
      </c>
      <c r="AD355" s="93">
        <v>0</v>
      </c>
      <c r="AE355" s="93">
        <v>0</v>
      </c>
      <c r="AF355" s="93">
        <v>0</v>
      </c>
      <c r="AG355" s="93">
        <v>0</v>
      </c>
      <c r="AH355" s="93">
        <v>0</v>
      </c>
      <c r="AI355" s="93">
        <v>0</v>
      </c>
      <c r="AJ355" s="93">
        <v>0</v>
      </c>
      <c r="AK355" s="93">
        <v>0</v>
      </c>
      <c r="AL355" s="93">
        <v>0</v>
      </c>
      <c r="AM355" s="93">
        <v>0</v>
      </c>
      <c r="AN355" s="93">
        <v>0</v>
      </c>
      <c r="AO355" s="93">
        <v>0</v>
      </c>
      <c r="AP355" s="93">
        <v>0</v>
      </c>
      <c r="AQ355" s="93">
        <v>0</v>
      </c>
      <c r="AR355" s="93">
        <v>0</v>
      </c>
      <c r="AS355" s="93">
        <v>0</v>
      </c>
      <c r="AT355" s="93">
        <v>0</v>
      </c>
      <c r="AU355" s="93">
        <v>0</v>
      </c>
      <c r="AV355" s="93">
        <v>0</v>
      </c>
      <c r="AW355" s="93">
        <v>0</v>
      </c>
      <c r="AX355" s="93">
        <v>0</v>
      </c>
      <c r="AY355" s="93">
        <v>0</v>
      </c>
      <c r="AZ355" s="93">
        <v>0</v>
      </c>
      <c r="BA355" s="93">
        <v>0</v>
      </c>
      <c r="BB355" s="93">
        <v>0</v>
      </c>
      <c r="BC355" s="93">
        <v>0</v>
      </c>
      <c r="BD355" s="93">
        <v>0</v>
      </c>
      <c r="BE355" s="93">
        <v>0</v>
      </c>
      <c r="BF355" s="93">
        <v>0</v>
      </c>
      <c r="BG355" s="93">
        <v>0</v>
      </c>
      <c r="BH355" s="93">
        <v>0</v>
      </c>
      <c r="BI355" s="93">
        <v>0</v>
      </c>
      <c r="BJ355" s="93">
        <v>0</v>
      </c>
      <c r="BK355" s="93">
        <v>0</v>
      </c>
      <c r="BL355" s="93">
        <v>0</v>
      </c>
      <c r="BM355" s="93">
        <v>0</v>
      </c>
      <c r="BN355" s="93">
        <v>0</v>
      </c>
      <c r="BO355" s="93">
        <v>0</v>
      </c>
      <c r="BP355" s="93">
        <v>0</v>
      </c>
      <c r="BQ355" s="93">
        <v>0</v>
      </c>
      <c r="BR355" s="93">
        <v>0</v>
      </c>
      <c r="BS355" s="93">
        <v>0</v>
      </c>
      <c r="BT355" s="93">
        <v>0</v>
      </c>
      <c r="BU355" s="93">
        <v>0</v>
      </c>
      <c r="BV355" s="93">
        <v>0</v>
      </c>
      <c r="BW355" s="93">
        <v>0</v>
      </c>
      <c r="BX355" s="93">
        <v>0</v>
      </c>
      <c r="BY355" s="93">
        <v>0</v>
      </c>
      <c r="BZ355" s="93">
        <v>0</v>
      </c>
      <c r="CA355" s="93">
        <v>0</v>
      </c>
      <c r="CB355" s="93">
        <v>0</v>
      </c>
      <c r="CC355" s="93">
        <v>0</v>
      </c>
      <c r="CD355" s="93">
        <v>0</v>
      </c>
      <c r="CE355" s="93">
        <v>0</v>
      </c>
      <c r="CF355" s="93">
        <v>0</v>
      </c>
      <c r="CG355" s="93">
        <v>0</v>
      </c>
      <c r="CH355" s="93">
        <v>0</v>
      </c>
      <c r="CJ355" s="94">
        <v>0</v>
      </c>
    </row>
    <row r="356" spans="1:88" x14ac:dyDescent="0.25">
      <c r="A356">
        <v>348</v>
      </c>
      <c r="B356" s="96"/>
      <c r="C356" s="97" t="s">
        <v>5355</v>
      </c>
      <c r="D356" s="97" t="s">
        <v>2973</v>
      </c>
      <c r="E356" s="97" t="s">
        <v>2973</v>
      </c>
      <c r="F356" s="97" t="s">
        <v>5953</v>
      </c>
      <c r="G356" s="96" t="s">
        <v>5560</v>
      </c>
      <c r="H356" s="96" t="s">
        <v>5954</v>
      </c>
      <c r="I356" s="96" t="s">
        <v>5340</v>
      </c>
      <c r="J356" s="96" t="s">
        <v>5340</v>
      </c>
      <c r="K356" s="96" t="s">
        <v>5358</v>
      </c>
      <c r="L356" s="96" t="s">
        <v>5358</v>
      </c>
      <c r="M356" s="96" t="s">
        <v>5342</v>
      </c>
      <c r="N356" s="92">
        <v>344827.20015507267</v>
      </c>
      <c r="O356" s="93">
        <v>0</v>
      </c>
      <c r="P356" s="93">
        <v>0</v>
      </c>
      <c r="Q356" s="93">
        <v>0</v>
      </c>
      <c r="R356" s="93">
        <v>0</v>
      </c>
      <c r="S356" s="93">
        <v>0</v>
      </c>
      <c r="T356" s="93">
        <v>0</v>
      </c>
      <c r="U356" s="93">
        <v>0</v>
      </c>
      <c r="V356" s="93">
        <v>0</v>
      </c>
      <c r="W356" s="93">
        <v>0</v>
      </c>
      <c r="X356" s="93">
        <v>0</v>
      </c>
      <c r="Y356" s="93">
        <v>0</v>
      </c>
      <c r="Z356" s="93">
        <v>0</v>
      </c>
      <c r="AA356" s="93">
        <v>0</v>
      </c>
      <c r="AB356" s="93">
        <v>0</v>
      </c>
      <c r="AC356" s="93">
        <v>0</v>
      </c>
      <c r="AD356" s="93">
        <v>0</v>
      </c>
      <c r="AE356" s="93">
        <v>0</v>
      </c>
      <c r="AF356" s="93">
        <v>0</v>
      </c>
      <c r="AG356" s="93">
        <v>0</v>
      </c>
      <c r="AH356" s="93">
        <v>0</v>
      </c>
      <c r="AI356" s="93">
        <v>0</v>
      </c>
      <c r="AJ356" s="93">
        <v>0</v>
      </c>
      <c r="AK356" s="93">
        <v>0</v>
      </c>
      <c r="AL356" s="93">
        <v>0</v>
      </c>
      <c r="AM356" s="93">
        <v>0</v>
      </c>
      <c r="AN356" s="93">
        <v>0</v>
      </c>
      <c r="AO356" s="93">
        <v>0</v>
      </c>
      <c r="AP356" s="93">
        <v>0</v>
      </c>
      <c r="AQ356" s="93">
        <v>0</v>
      </c>
      <c r="AR356" s="93">
        <v>0</v>
      </c>
      <c r="AS356" s="93">
        <v>42931.851123969405</v>
      </c>
      <c r="AT356" s="93">
        <v>42877.727016208955</v>
      </c>
      <c r="AU356" s="93">
        <v>42761.278560822953</v>
      </c>
      <c r="AV356" s="93">
        <v>42363.063943911875</v>
      </c>
      <c r="AW356" s="93">
        <v>42900.863060481701</v>
      </c>
      <c r="AX356" s="93">
        <v>42958.119418555929</v>
      </c>
      <c r="AY356" s="93">
        <v>44232.602557035112</v>
      </c>
      <c r="AZ356" s="93">
        <v>43801.694474086755</v>
      </c>
      <c r="BA356" s="93">
        <v>0</v>
      </c>
      <c r="BB356" s="93">
        <v>0</v>
      </c>
      <c r="BC356" s="93">
        <v>0</v>
      </c>
      <c r="BD356" s="93">
        <v>0</v>
      </c>
      <c r="BE356" s="93">
        <v>0</v>
      </c>
      <c r="BF356" s="93">
        <v>0</v>
      </c>
      <c r="BG356" s="93">
        <v>0</v>
      </c>
      <c r="BH356" s="93">
        <v>0</v>
      </c>
      <c r="BI356" s="93">
        <v>0</v>
      </c>
      <c r="BJ356" s="93">
        <v>0</v>
      </c>
      <c r="BK356" s="93">
        <v>0</v>
      </c>
      <c r="BL356" s="93">
        <v>0</v>
      </c>
      <c r="BM356" s="93">
        <v>0</v>
      </c>
      <c r="BN356" s="93">
        <v>0</v>
      </c>
      <c r="BO356" s="93">
        <v>0</v>
      </c>
      <c r="BP356" s="93">
        <v>0</v>
      </c>
      <c r="BQ356" s="93">
        <v>0</v>
      </c>
      <c r="BR356" s="93">
        <v>0</v>
      </c>
      <c r="BS356" s="93">
        <v>0</v>
      </c>
      <c r="BT356" s="93">
        <v>0</v>
      </c>
      <c r="BU356" s="93">
        <v>0</v>
      </c>
      <c r="BV356" s="93">
        <v>0</v>
      </c>
      <c r="BW356" s="93">
        <v>0</v>
      </c>
      <c r="BX356" s="93">
        <v>0</v>
      </c>
      <c r="BY356" s="93">
        <v>0</v>
      </c>
      <c r="BZ356" s="93">
        <v>0</v>
      </c>
      <c r="CA356" s="93">
        <v>0</v>
      </c>
      <c r="CB356" s="93">
        <v>0</v>
      </c>
      <c r="CC356" s="93">
        <v>0</v>
      </c>
      <c r="CD356" s="93">
        <v>0</v>
      </c>
      <c r="CE356" s="93">
        <v>0</v>
      </c>
      <c r="CF356" s="93">
        <v>0</v>
      </c>
      <c r="CG356" s="93">
        <v>0</v>
      </c>
      <c r="CH356" s="93">
        <v>0</v>
      </c>
      <c r="CJ356" s="94">
        <v>344827.20015507267</v>
      </c>
    </row>
    <row r="357" spans="1:88" x14ac:dyDescent="0.25">
      <c r="A357">
        <v>349</v>
      </c>
      <c r="B357" s="96"/>
      <c r="C357" s="97" t="s">
        <v>5355</v>
      </c>
      <c r="D357" s="97" t="s">
        <v>2973</v>
      </c>
      <c r="E357" s="97" t="s">
        <v>2973</v>
      </c>
      <c r="F357" s="97" t="s">
        <v>5955</v>
      </c>
      <c r="G357" s="96" t="s">
        <v>5560</v>
      </c>
      <c r="H357" s="96" t="s">
        <v>5956</v>
      </c>
      <c r="I357" s="96" t="s">
        <v>5340</v>
      </c>
      <c r="J357" s="96" t="s">
        <v>5340</v>
      </c>
      <c r="K357" s="96" t="s">
        <v>5358</v>
      </c>
      <c r="L357" s="96" t="s">
        <v>5358</v>
      </c>
      <c r="M357" s="96" t="s">
        <v>5342</v>
      </c>
      <c r="N357" s="92">
        <v>326933.04472291074</v>
      </c>
      <c r="O357" s="93">
        <v>0</v>
      </c>
      <c r="P357" s="93">
        <v>0</v>
      </c>
      <c r="Q357" s="93">
        <v>0</v>
      </c>
      <c r="R357" s="93">
        <v>0</v>
      </c>
      <c r="S357" s="93">
        <v>0</v>
      </c>
      <c r="T357" s="93">
        <v>0</v>
      </c>
      <c r="U357" s="93">
        <v>0</v>
      </c>
      <c r="V357" s="93">
        <v>0</v>
      </c>
      <c r="W357" s="93">
        <v>0</v>
      </c>
      <c r="X357" s="93">
        <v>0</v>
      </c>
      <c r="Y357" s="93">
        <v>0</v>
      </c>
      <c r="Z357" s="93">
        <v>0</v>
      </c>
      <c r="AA357" s="93">
        <v>55277.147080017072</v>
      </c>
      <c r="AB357" s="93">
        <v>54286.290724657862</v>
      </c>
      <c r="AC357" s="93">
        <v>54467.631742368816</v>
      </c>
      <c r="AD357" s="93">
        <v>54523.922635403396</v>
      </c>
      <c r="AE357" s="93">
        <v>54268.128914787572</v>
      </c>
      <c r="AF357" s="93">
        <v>54109.92362567602</v>
      </c>
      <c r="AG357" s="93">
        <v>0</v>
      </c>
      <c r="AH357" s="93">
        <v>0</v>
      </c>
      <c r="AI357" s="93">
        <v>0</v>
      </c>
      <c r="AJ357" s="93">
        <v>0</v>
      </c>
      <c r="AK357" s="93">
        <v>0</v>
      </c>
      <c r="AL357" s="93">
        <v>0</v>
      </c>
      <c r="AM357" s="93">
        <v>0</v>
      </c>
      <c r="AN357" s="93">
        <v>0</v>
      </c>
      <c r="AO357" s="93">
        <v>0</v>
      </c>
      <c r="AP357" s="93">
        <v>0</v>
      </c>
      <c r="AQ357" s="93">
        <v>0</v>
      </c>
      <c r="AR357" s="93">
        <v>0</v>
      </c>
      <c r="AS357" s="93">
        <v>0</v>
      </c>
      <c r="AT357" s="93">
        <v>0</v>
      </c>
      <c r="AU357" s="93">
        <v>0</v>
      </c>
      <c r="AV357" s="93">
        <v>0</v>
      </c>
      <c r="AW357" s="93">
        <v>0</v>
      </c>
      <c r="AX357" s="93">
        <v>0</v>
      </c>
      <c r="AY357" s="93">
        <v>0</v>
      </c>
      <c r="AZ357" s="93">
        <v>0</v>
      </c>
      <c r="BA357" s="93">
        <v>0</v>
      </c>
      <c r="BB357" s="93">
        <v>0</v>
      </c>
      <c r="BC357" s="93">
        <v>0</v>
      </c>
      <c r="BD357" s="93">
        <v>0</v>
      </c>
      <c r="BE357" s="93">
        <v>0</v>
      </c>
      <c r="BF357" s="93">
        <v>0</v>
      </c>
      <c r="BG357" s="93">
        <v>0</v>
      </c>
      <c r="BH357" s="93">
        <v>0</v>
      </c>
      <c r="BI357" s="93">
        <v>0</v>
      </c>
      <c r="BJ357" s="93">
        <v>0</v>
      </c>
      <c r="BK357" s="93">
        <v>0</v>
      </c>
      <c r="BL357" s="93">
        <v>0</v>
      </c>
      <c r="BM357" s="93">
        <v>0</v>
      </c>
      <c r="BN357" s="93">
        <v>0</v>
      </c>
      <c r="BO357" s="93">
        <v>0</v>
      </c>
      <c r="BP357" s="93">
        <v>0</v>
      </c>
      <c r="BQ357" s="93">
        <v>0</v>
      </c>
      <c r="BR357" s="93">
        <v>0</v>
      </c>
      <c r="BS357" s="93">
        <v>0</v>
      </c>
      <c r="BT357" s="93">
        <v>0</v>
      </c>
      <c r="BU357" s="93">
        <v>0</v>
      </c>
      <c r="BV357" s="93">
        <v>0</v>
      </c>
      <c r="BW357" s="93">
        <v>0</v>
      </c>
      <c r="BX357" s="93">
        <v>0</v>
      </c>
      <c r="BY357" s="93">
        <v>0</v>
      </c>
      <c r="BZ357" s="93">
        <v>0</v>
      </c>
      <c r="CA357" s="93">
        <v>0</v>
      </c>
      <c r="CB357" s="93">
        <v>0</v>
      </c>
      <c r="CC357" s="93">
        <v>0</v>
      </c>
      <c r="CD357" s="93">
        <v>0</v>
      </c>
      <c r="CE357" s="93">
        <v>0</v>
      </c>
      <c r="CF357" s="93">
        <v>0</v>
      </c>
      <c r="CG357" s="93">
        <v>0</v>
      </c>
      <c r="CH357" s="93">
        <v>0</v>
      </c>
      <c r="CJ357" s="94">
        <v>326933.04472291074</v>
      </c>
    </row>
    <row r="358" spans="1:88" x14ac:dyDescent="0.25">
      <c r="A358">
        <v>350</v>
      </c>
      <c r="B358" s="96"/>
      <c r="C358" s="97" t="s">
        <v>5355</v>
      </c>
      <c r="D358" s="97" t="s">
        <v>2973</v>
      </c>
      <c r="E358" s="97" t="s">
        <v>2973</v>
      </c>
      <c r="F358" s="97" t="s">
        <v>5957</v>
      </c>
      <c r="G358" s="96" t="s">
        <v>5560</v>
      </c>
      <c r="H358" s="96" t="s">
        <v>5958</v>
      </c>
      <c r="I358" s="96" t="s">
        <v>5340</v>
      </c>
      <c r="J358" s="96" t="s">
        <v>5340</v>
      </c>
      <c r="K358" s="96" t="s">
        <v>5358</v>
      </c>
      <c r="L358" s="96" t="s">
        <v>5358</v>
      </c>
      <c r="M358" s="96" t="s">
        <v>5342</v>
      </c>
      <c r="N358" s="92">
        <v>785527.03882377606</v>
      </c>
      <c r="O358" s="93">
        <v>0</v>
      </c>
      <c r="P358" s="93">
        <v>0</v>
      </c>
      <c r="Q358" s="93">
        <v>0</v>
      </c>
      <c r="R358" s="93">
        <v>0</v>
      </c>
      <c r="S358" s="93">
        <v>0</v>
      </c>
      <c r="T358" s="93">
        <v>0</v>
      </c>
      <c r="U358" s="93">
        <v>0</v>
      </c>
      <c r="V358" s="93">
        <v>0</v>
      </c>
      <c r="W358" s="93">
        <v>0</v>
      </c>
      <c r="X358" s="93">
        <v>0</v>
      </c>
      <c r="Y358" s="93">
        <v>0</v>
      </c>
      <c r="Z358" s="93">
        <v>0</v>
      </c>
      <c r="AA358" s="93">
        <v>0</v>
      </c>
      <c r="AB358" s="93">
        <v>0</v>
      </c>
      <c r="AC358" s="93">
        <v>0</v>
      </c>
      <c r="AD358" s="93">
        <v>0</v>
      </c>
      <c r="AE358" s="93">
        <v>0</v>
      </c>
      <c r="AF358" s="93">
        <v>0</v>
      </c>
      <c r="AG358" s="93">
        <v>0</v>
      </c>
      <c r="AH358" s="93">
        <v>0</v>
      </c>
      <c r="AI358" s="93">
        <v>0</v>
      </c>
      <c r="AJ358" s="93">
        <v>0</v>
      </c>
      <c r="AK358" s="93">
        <v>0</v>
      </c>
      <c r="AL358" s="93">
        <v>0</v>
      </c>
      <c r="AM358" s="93">
        <v>0</v>
      </c>
      <c r="AN358" s="93">
        <v>0</v>
      </c>
      <c r="AO358" s="93">
        <v>0</v>
      </c>
      <c r="AP358" s="93">
        <v>0</v>
      </c>
      <c r="AQ358" s="93">
        <v>0</v>
      </c>
      <c r="AR358" s="93">
        <v>0</v>
      </c>
      <c r="AS358" s="93">
        <v>0</v>
      </c>
      <c r="AT358" s="93">
        <v>0</v>
      </c>
      <c r="AU358" s="93">
        <v>0</v>
      </c>
      <c r="AV358" s="93">
        <v>0</v>
      </c>
      <c r="AW358" s="93">
        <v>0</v>
      </c>
      <c r="AX358" s="93">
        <v>0</v>
      </c>
      <c r="AY358" s="93">
        <v>0</v>
      </c>
      <c r="AZ358" s="93">
        <v>0</v>
      </c>
      <c r="BA358" s="93">
        <v>0</v>
      </c>
      <c r="BB358" s="93">
        <v>0</v>
      </c>
      <c r="BC358" s="93">
        <v>0</v>
      </c>
      <c r="BD358" s="93">
        <v>0</v>
      </c>
      <c r="BE358" s="93">
        <v>11196.323838283935</v>
      </c>
      <c r="BF358" s="93">
        <v>11184.01888540144</v>
      </c>
      <c r="BG358" s="93">
        <v>11154.559475551448</v>
      </c>
      <c r="BH358" s="93">
        <v>11055.424242035295</v>
      </c>
      <c r="BI358" s="93">
        <v>11188.013985081459</v>
      </c>
      <c r="BJ358" s="93">
        <v>11202.334910695832</v>
      </c>
      <c r="BK358" s="93">
        <v>11037.622762414556</v>
      </c>
      <c r="BL358" s="93">
        <v>10937.730590657535</v>
      </c>
      <c r="BM358" s="93">
        <v>0</v>
      </c>
      <c r="BN358" s="93">
        <v>0</v>
      </c>
      <c r="BO358" s="93">
        <v>0</v>
      </c>
      <c r="BP358" s="93">
        <v>0</v>
      </c>
      <c r="BQ358" s="93">
        <v>87453.232315696121</v>
      </c>
      <c r="BR358" s="93">
        <v>87327.565674418162</v>
      </c>
      <c r="BS358" s="93">
        <v>87017.87306958191</v>
      </c>
      <c r="BT358" s="93">
        <v>86005.336509802932</v>
      </c>
      <c r="BU358" s="93">
        <v>87363.809597892046</v>
      </c>
      <c r="BV358" s="93">
        <v>87515.63435924059</v>
      </c>
      <c r="BW358" s="93">
        <v>87488.777512398228</v>
      </c>
      <c r="BX358" s="93">
        <v>86398.781094624501</v>
      </c>
      <c r="BY358" s="93">
        <v>0</v>
      </c>
      <c r="BZ358" s="93">
        <v>0</v>
      </c>
      <c r="CA358" s="93">
        <v>0</v>
      </c>
      <c r="CB358" s="93">
        <v>0</v>
      </c>
      <c r="CC358" s="93">
        <v>0</v>
      </c>
      <c r="CD358" s="93">
        <v>0</v>
      </c>
      <c r="CE358" s="93">
        <v>0</v>
      </c>
      <c r="CF358" s="93">
        <v>0</v>
      </c>
      <c r="CG358" s="93">
        <v>0</v>
      </c>
      <c r="CH358" s="93">
        <v>0</v>
      </c>
      <c r="CJ358" s="94">
        <v>785527.03882377606</v>
      </c>
    </row>
    <row r="359" spans="1:88" x14ac:dyDescent="0.25">
      <c r="A359">
        <v>351</v>
      </c>
      <c r="B359" s="96"/>
      <c r="C359" s="97" t="s">
        <v>5355</v>
      </c>
      <c r="D359" s="97" t="s">
        <v>2973</v>
      </c>
      <c r="E359" s="97" t="s">
        <v>2973</v>
      </c>
      <c r="F359" s="97" t="s">
        <v>5959</v>
      </c>
      <c r="G359" s="96" t="s">
        <v>5560</v>
      </c>
      <c r="H359" s="96" t="s">
        <v>5960</v>
      </c>
      <c r="I359" s="96" t="s">
        <v>5340</v>
      </c>
      <c r="J359" s="96" t="s">
        <v>5340</v>
      </c>
      <c r="K359" s="96" t="s">
        <v>5358</v>
      </c>
      <c r="L359" s="96" t="s">
        <v>5358</v>
      </c>
      <c r="M359" s="96" t="s">
        <v>5342</v>
      </c>
      <c r="N359" s="92">
        <v>1043317.718086915</v>
      </c>
      <c r="O359" s="93">
        <v>0</v>
      </c>
      <c r="P359" s="93">
        <v>0</v>
      </c>
      <c r="Q359" s="93">
        <v>0</v>
      </c>
      <c r="R359" s="93">
        <v>0</v>
      </c>
      <c r="S359" s="93">
        <v>0</v>
      </c>
      <c r="T359" s="93">
        <v>0</v>
      </c>
      <c r="U359" s="93">
        <v>0</v>
      </c>
      <c r="V359" s="93">
        <v>0</v>
      </c>
      <c r="W359" s="93">
        <v>0</v>
      </c>
      <c r="X359" s="93">
        <v>0</v>
      </c>
      <c r="Y359" s="93">
        <v>0</v>
      </c>
      <c r="Z359" s="93">
        <v>0</v>
      </c>
      <c r="AA359" s="93">
        <v>176401.95105623949</v>
      </c>
      <c r="AB359" s="93">
        <v>173239.90302129253</v>
      </c>
      <c r="AC359" s="93">
        <v>173818.60346117648</v>
      </c>
      <c r="AD359" s="93">
        <v>173998.24050618586</v>
      </c>
      <c r="AE359" s="93">
        <v>173181.9445544559</v>
      </c>
      <c r="AF359" s="93">
        <v>172677.07548756481</v>
      </c>
      <c r="AG359" s="93">
        <v>0</v>
      </c>
      <c r="AH359" s="93">
        <v>0</v>
      </c>
      <c r="AI359" s="93">
        <v>0</v>
      </c>
      <c r="AJ359" s="93">
        <v>0</v>
      </c>
      <c r="AK359" s="93">
        <v>0</v>
      </c>
      <c r="AL359" s="93">
        <v>0</v>
      </c>
      <c r="AM359" s="93">
        <v>0</v>
      </c>
      <c r="AN359" s="93">
        <v>0</v>
      </c>
      <c r="AO359" s="93">
        <v>0</v>
      </c>
      <c r="AP359" s="93">
        <v>0</v>
      </c>
      <c r="AQ359" s="93">
        <v>0</v>
      </c>
      <c r="AR359" s="93">
        <v>0</v>
      </c>
      <c r="AS359" s="93">
        <v>0</v>
      </c>
      <c r="AT359" s="93">
        <v>0</v>
      </c>
      <c r="AU359" s="93">
        <v>0</v>
      </c>
      <c r="AV359" s="93">
        <v>0</v>
      </c>
      <c r="AW359" s="93">
        <v>0</v>
      </c>
      <c r="AX359" s="93">
        <v>0</v>
      </c>
      <c r="AY359" s="93">
        <v>0</v>
      </c>
      <c r="AZ359" s="93">
        <v>0</v>
      </c>
      <c r="BA359" s="93">
        <v>0</v>
      </c>
      <c r="BB359" s="93">
        <v>0</v>
      </c>
      <c r="BC359" s="93">
        <v>0</v>
      </c>
      <c r="BD359" s="93">
        <v>0</v>
      </c>
      <c r="BE359" s="93">
        <v>0</v>
      </c>
      <c r="BF359" s="93">
        <v>0</v>
      </c>
      <c r="BG359" s="93">
        <v>0</v>
      </c>
      <c r="BH359" s="93">
        <v>0</v>
      </c>
      <c r="BI359" s="93">
        <v>0</v>
      </c>
      <c r="BJ359" s="93">
        <v>0</v>
      </c>
      <c r="BK359" s="93">
        <v>0</v>
      </c>
      <c r="BL359" s="93">
        <v>0</v>
      </c>
      <c r="BM359" s="93">
        <v>0</v>
      </c>
      <c r="BN359" s="93">
        <v>0</v>
      </c>
      <c r="BO359" s="93">
        <v>0</v>
      </c>
      <c r="BP359" s="93">
        <v>0</v>
      </c>
      <c r="BQ359" s="93">
        <v>0</v>
      </c>
      <c r="BR359" s="93">
        <v>0</v>
      </c>
      <c r="BS359" s="93">
        <v>0</v>
      </c>
      <c r="BT359" s="93">
        <v>0</v>
      </c>
      <c r="BU359" s="93">
        <v>0</v>
      </c>
      <c r="BV359" s="93">
        <v>0</v>
      </c>
      <c r="BW359" s="93">
        <v>0</v>
      </c>
      <c r="BX359" s="93">
        <v>0</v>
      </c>
      <c r="BY359" s="93">
        <v>0</v>
      </c>
      <c r="BZ359" s="93">
        <v>0</v>
      </c>
      <c r="CA359" s="93">
        <v>0</v>
      </c>
      <c r="CB359" s="93">
        <v>0</v>
      </c>
      <c r="CC359" s="93">
        <v>0</v>
      </c>
      <c r="CD359" s="93">
        <v>0</v>
      </c>
      <c r="CE359" s="93">
        <v>0</v>
      </c>
      <c r="CF359" s="93">
        <v>0</v>
      </c>
      <c r="CG359" s="93">
        <v>0</v>
      </c>
      <c r="CH359" s="93">
        <v>0</v>
      </c>
      <c r="CJ359" s="94">
        <v>1043317.718086915</v>
      </c>
    </row>
    <row r="360" spans="1:88" x14ac:dyDescent="0.25">
      <c r="A360">
        <v>352</v>
      </c>
      <c r="B360" s="96"/>
      <c r="C360" s="97" t="s">
        <v>5355</v>
      </c>
      <c r="D360" s="97" t="s">
        <v>2973</v>
      </c>
      <c r="E360" s="97" t="s">
        <v>2973</v>
      </c>
      <c r="F360" s="97" t="s">
        <v>5961</v>
      </c>
      <c r="G360" s="96" t="s">
        <v>5560</v>
      </c>
      <c r="H360" s="96" t="s">
        <v>5962</v>
      </c>
      <c r="I360" s="96" t="s">
        <v>5340</v>
      </c>
      <c r="J360" s="96" t="s">
        <v>5340</v>
      </c>
      <c r="K360" s="96" t="s">
        <v>5358</v>
      </c>
      <c r="L360" s="96" t="s">
        <v>5358</v>
      </c>
      <c r="M360" s="96" t="s">
        <v>5342</v>
      </c>
      <c r="N360" s="92">
        <v>125014.8798939659</v>
      </c>
      <c r="O360" s="93">
        <v>21152.748497615885</v>
      </c>
      <c r="P360" s="93">
        <v>20803.826825534357</v>
      </c>
      <c r="Q360" s="93">
        <v>20845.41833001699</v>
      </c>
      <c r="R360" s="93">
        <v>20865.956989677969</v>
      </c>
      <c r="S360" s="93">
        <v>20733.918127798999</v>
      </c>
      <c r="T360" s="93">
        <v>20613.011123321703</v>
      </c>
      <c r="U360" s="93">
        <v>0</v>
      </c>
      <c r="V360" s="93">
        <v>0</v>
      </c>
      <c r="W360" s="93">
        <v>0</v>
      </c>
      <c r="X360" s="93">
        <v>0</v>
      </c>
      <c r="Y360" s="93">
        <v>0</v>
      </c>
      <c r="Z360" s="93">
        <v>0</v>
      </c>
      <c r="AA360" s="93">
        <v>0</v>
      </c>
      <c r="AB360" s="93">
        <v>0</v>
      </c>
      <c r="AC360" s="93">
        <v>0</v>
      </c>
      <c r="AD360" s="93">
        <v>0</v>
      </c>
      <c r="AE360" s="93">
        <v>0</v>
      </c>
      <c r="AF360" s="93">
        <v>0</v>
      </c>
      <c r="AG360" s="93">
        <v>0</v>
      </c>
      <c r="AH360" s="93">
        <v>0</v>
      </c>
      <c r="AI360" s="93">
        <v>0</v>
      </c>
      <c r="AJ360" s="93">
        <v>0</v>
      </c>
      <c r="AK360" s="93">
        <v>0</v>
      </c>
      <c r="AL360" s="93">
        <v>0</v>
      </c>
      <c r="AM360" s="93">
        <v>0</v>
      </c>
      <c r="AN360" s="93">
        <v>0</v>
      </c>
      <c r="AO360" s="93">
        <v>0</v>
      </c>
      <c r="AP360" s="93">
        <v>0</v>
      </c>
      <c r="AQ360" s="93">
        <v>0</v>
      </c>
      <c r="AR360" s="93">
        <v>0</v>
      </c>
      <c r="AS360" s="93">
        <v>0</v>
      </c>
      <c r="AT360" s="93">
        <v>0</v>
      </c>
      <c r="AU360" s="93">
        <v>0</v>
      </c>
      <c r="AV360" s="93">
        <v>0</v>
      </c>
      <c r="AW360" s="93">
        <v>0</v>
      </c>
      <c r="AX360" s="93">
        <v>0</v>
      </c>
      <c r="AY360" s="93">
        <v>0</v>
      </c>
      <c r="AZ360" s="93">
        <v>0</v>
      </c>
      <c r="BA360" s="93">
        <v>0</v>
      </c>
      <c r="BB360" s="93">
        <v>0</v>
      </c>
      <c r="BC360" s="93">
        <v>0</v>
      </c>
      <c r="BD360" s="93">
        <v>0</v>
      </c>
      <c r="BE360" s="93">
        <v>0</v>
      </c>
      <c r="BF360" s="93">
        <v>0</v>
      </c>
      <c r="BG360" s="93">
        <v>0</v>
      </c>
      <c r="BH360" s="93">
        <v>0</v>
      </c>
      <c r="BI360" s="93">
        <v>0</v>
      </c>
      <c r="BJ360" s="93">
        <v>0</v>
      </c>
      <c r="BK360" s="93">
        <v>0</v>
      </c>
      <c r="BL360" s="93">
        <v>0</v>
      </c>
      <c r="BM360" s="93">
        <v>0</v>
      </c>
      <c r="BN360" s="93">
        <v>0</v>
      </c>
      <c r="BO360" s="93">
        <v>0</v>
      </c>
      <c r="BP360" s="93">
        <v>0</v>
      </c>
      <c r="BQ360" s="93">
        <v>0</v>
      </c>
      <c r="BR360" s="93">
        <v>0</v>
      </c>
      <c r="BS360" s="93">
        <v>0</v>
      </c>
      <c r="BT360" s="93">
        <v>0</v>
      </c>
      <c r="BU360" s="93">
        <v>0</v>
      </c>
      <c r="BV360" s="93">
        <v>0</v>
      </c>
      <c r="BW360" s="93">
        <v>0</v>
      </c>
      <c r="BX360" s="93">
        <v>0</v>
      </c>
      <c r="BY360" s="93">
        <v>0</v>
      </c>
      <c r="BZ360" s="93">
        <v>0</v>
      </c>
      <c r="CA360" s="93">
        <v>0</v>
      </c>
      <c r="CB360" s="93">
        <v>0</v>
      </c>
      <c r="CC360" s="93">
        <v>0</v>
      </c>
      <c r="CD360" s="93">
        <v>0</v>
      </c>
      <c r="CE360" s="93">
        <v>0</v>
      </c>
      <c r="CF360" s="93">
        <v>0</v>
      </c>
      <c r="CG360" s="93">
        <v>0</v>
      </c>
      <c r="CH360" s="93">
        <v>0</v>
      </c>
      <c r="CJ360" s="94">
        <v>0</v>
      </c>
    </row>
    <row r="361" spans="1:88" x14ac:dyDescent="0.25">
      <c r="A361">
        <v>353</v>
      </c>
      <c r="B361" s="96"/>
      <c r="C361" s="97" t="s">
        <v>5355</v>
      </c>
      <c r="D361" s="97" t="s">
        <v>2973</v>
      </c>
      <c r="E361" s="97" t="s">
        <v>2973</v>
      </c>
      <c r="F361" s="97" t="s">
        <v>5963</v>
      </c>
      <c r="G361" s="96" t="s">
        <v>5560</v>
      </c>
      <c r="H361" s="96" t="s">
        <v>5964</v>
      </c>
      <c r="I361" s="96" t="s">
        <v>5340</v>
      </c>
      <c r="J361" s="96" t="s">
        <v>5340</v>
      </c>
      <c r="K361" s="96" t="s">
        <v>5358</v>
      </c>
      <c r="L361" s="96" t="s">
        <v>5358</v>
      </c>
      <c r="M361" s="96" t="s">
        <v>5342</v>
      </c>
      <c r="N361" s="92">
        <v>123017.89871861042</v>
      </c>
      <c r="O361" s="93">
        <v>0</v>
      </c>
      <c r="P361" s="93">
        <v>0</v>
      </c>
      <c r="Q361" s="93">
        <v>0</v>
      </c>
      <c r="R361" s="93">
        <v>0</v>
      </c>
      <c r="S361" s="93">
        <v>0</v>
      </c>
      <c r="T361" s="93">
        <v>0</v>
      </c>
      <c r="U361" s="93">
        <v>0</v>
      </c>
      <c r="V361" s="93">
        <v>0</v>
      </c>
      <c r="W361" s="93">
        <v>0</v>
      </c>
      <c r="X361" s="93">
        <v>0</v>
      </c>
      <c r="Y361" s="93">
        <v>0</v>
      </c>
      <c r="Z361" s="93">
        <v>0</v>
      </c>
      <c r="AA361" s="93">
        <v>0</v>
      </c>
      <c r="AB361" s="93">
        <v>0</v>
      </c>
      <c r="AC361" s="93">
        <v>0</v>
      </c>
      <c r="AD361" s="93">
        <v>0</v>
      </c>
      <c r="AE361" s="93">
        <v>0</v>
      </c>
      <c r="AF361" s="93">
        <v>0</v>
      </c>
      <c r="AG361" s="93">
        <v>0</v>
      </c>
      <c r="AH361" s="93">
        <v>0</v>
      </c>
      <c r="AI361" s="93">
        <v>0</v>
      </c>
      <c r="AJ361" s="93">
        <v>0</v>
      </c>
      <c r="AK361" s="93">
        <v>0</v>
      </c>
      <c r="AL361" s="93">
        <v>0</v>
      </c>
      <c r="AM361" s="93">
        <v>0</v>
      </c>
      <c r="AN361" s="93">
        <v>0</v>
      </c>
      <c r="AO361" s="93">
        <v>0</v>
      </c>
      <c r="AP361" s="93">
        <v>0</v>
      </c>
      <c r="AQ361" s="93">
        <v>0</v>
      </c>
      <c r="AR361" s="93">
        <v>0</v>
      </c>
      <c r="AS361" s="93">
        <v>0</v>
      </c>
      <c r="AT361" s="93">
        <v>0</v>
      </c>
      <c r="AU361" s="93">
        <v>0</v>
      </c>
      <c r="AV361" s="93">
        <v>0</v>
      </c>
      <c r="AW361" s="93">
        <v>0</v>
      </c>
      <c r="AX361" s="93">
        <v>0</v>
      </c>
      <c r="AY361" s="93">
        <v>0</v>
      </c>
      <c r="AZ361" s="93">
        <v>0</v>
      </c>
      <c r="BA361" s="93">
        <v>0</v>
      </c>
      <c r="BB361" s="93">
        <v>0</v>
      </c>
      <c r="BC361" s="93">
        <v>0</v>
      </c>
      <c r="BD361" s="93">
        <v>0</v>
      </c>
      <c r="BE361" s="93">
        <v>0</v>
      </c>
      <c r="BF361" s="93">
        <v>0</v>
      </c>
      <c r="BG361" s="93">
        <v>0</v>
      </c>
      <c r="BH361" s="93">
        <v>0</v>
      </c>
      <c r="BI361" s="93">
        <v>0</v>
      </c>
      <c r="BJ361" s="93">
        <v>0</v>
      </c>
      <c r="BK361" s="93">
        <v>0</v>
      </c>
      <c r="BL361" s="93">
        <v>0</v>
      </c>
      <c r="BM361" s="93">
        <v>0</v>
      </c>
      <c r="BN361" s="93">
        <v>0</v>
      </c>
      <c r="BO361" s="93">
        <v>0</v>
      </c>
      <c r="BP361" s="93">
        <v>0</v>
      </c>
      <c r="BQ361" s="93">
        <v>0</v>
      </c>
      <c r="BR361" s="93">
        <v>0</v>
      </c>
      <c r="BS361" s="93">
        <v>0</v>
      </c>
      <c r="BT361" s="93">
        <v>0</v>
      </c>
      <c r="BU361" s="93">
        <v>0</v>
      </c>
      <c r="BV361" s="93">
        <v>0</v>
      </c>
      <c r="BW361" s="93">
        <v>0</v>
      </c>
      <c r="BX361" s="93">
        <v>0</v>
      </c>
      <c r="BY361" s="93">
        <v>0</v>
      </c>
      <c r="BZ361" s="93">
        <v>0</v>
      </c>
      <c r="CA361" s="93">
        <v>0</v>
      </c>
      <c r="CB361" s="93">
        <v>0</v>
      </c>
      <c r="CC361" s="93">
        <v>20600.992682831853</v>
      </c>
      <c r="CD361" s="93">
        <v>20565.438164804898</v>
      </c>
      <c r="CE361" s="93">
        <v>20477.809040726006</v>
      </c>
      <c r="CF361" s="93">
        <v>20183.661135270821</v>
      </c>
      <c r="CG361" s="93">
        <v>20571.38855535421</v>
      </c>
      <c r="CH361" s="93">
        <v>20618.60913962264</v>
      </c>
      <c r="CJ361" s="94">
        <v>123017.89871861042</v>
      </c>
    </row>
    <row r="362" spans="1:88" x14ac:dyDescent="0.25">
      <c r="A362">
        <v>354</v>
      </c>
      <c r="B362" s="96"/>
      <c r="C362" s="97" t="s">
        <v>5355</v>
      </c>
      <c r="D362" s="97" t="s">
        <v>2973</v>
      </c>
      <c r="E362" s="97" t="s">
        <v>2973</v>
      </c>
      <c r="F362" s="97" t="s">
        <v>5965</v>
      </c>
      <c r="G362" s="96" t="s">
        <v>5560</v>
      </c>
      <c r="H362" s="96" t="s">
        <v>5966</v>
      </c>
      <c r="I362" s="96" t="s">
        <v>5340</v>
      </c>
      <c r="J362" s="96" t="s">
        <v>5340</v>
      </c>
      <c r="K362" s="96" t="s">
        <v>5358</v>
      </c>
      <c r="L362" s="96" t="s">
        <v>5358</v>
      </c>
      <c r="M362" s="96" t="s">
        <v>5342</v>
      </c>
      <c r="N362" s="92">
        <v>1386439.9711910309</v>
      </c>
      <c r="O362" s="93">
        <v>0</v>
      </c>
      <c r="P362" s="93">
        <v>0</v>
      </c>
      <c r="Q362" s="93">
        <v>0</v>
      </c>
      <c r="R362" s="93">
        <v>0</v>
      </c>
      <c r="S362" s="93">
        <v>0</v>
      </c>
      <c r="T362" s="93">
        <v>0</v>
      </c>
      <c r="U362" s="93">
        <v>0</v>
      </c>
      <c r="V362" s="93">
        <v>0</v>
      </c>
      <c r="W362" s="93">
        <v>0</v>
      </c>
      <c r="X362" s="93">
        <v>0</v>
      </c>
      <c r="Y362" s="93">
        <v>0</v>
      </c>
      <c r="Z362" s="93">
        <v>0</v>
      </c>
      <c r="AA362" s="93">
        <v>234416.33521657524</v>
      </c>
      <c r="AB362" s="93">
        <v>230214.36518340406</v>
      </c>
      <c r="AC362" s="93">
        <v>230983.38636198873</v>
      </c>
      <c r="AD362" s="93">
        <v>231222.10173621355</v>
      </c>
      <c r="AE362" s="93">
        <v>230137.34556253793</v>
      </c>
      <c r="AF362" s="93">
        <v>229466.43713031156</v>
      </c>
      <c r="AG362" s="93">
        <v>0</v>
      </c>
      <c r="AH362" s="93">
        <v>0</v>
      </c>
      <c r="AI362" s="93">
        <v>0</v>
      </c>
      <c r="AJ362" s="93">
        <v>0</v>
      </c>
      <c r="AK362" s="93">
        <v>0</v>
      </c>
      <c r="AL362" s="93">
        <v>0</v>
      </c>
      <c r="AM362" s="93">
        <v>0</v>
      </c>
      <c r="AN362" s="93">
        <v>0</v>
      </c>
      <c r="AO362" s="93">
        <v>0</v>
      </c>
      <c r="AP362" s="93">
        <v>0</v>
      </c>
      <c r="AQ362" s="93">
        <v>0</v>
      </c>
      <c r="AR362" s="93">
        <v>0</v>
      </c>
      <c r="AS362" s="93">
        <v>0</v>
      </c>
      <c r="AT362" s="93">
        <v>0</v>
      </c>
      <c r="AU362" s="93">
        <v>0</v>
      </c>
      <c r="AV362" s="93">
        <v>0</v>
      </c>
      <c r="AW362" s="93">
        <v>0</v>
      </c>
      <c r="AX362" s="93">
        <v>0</v>
      </c>
      <c r="AY362" s="93">
        <v>0</v>
      </c>
      <c r="AZ362" s="93">
        <v>0</v>
      </c>
      <c r="BA362" s="93">
        <v>0</v>
      </c>
      <c r="BB362" s="93">
        <v>0</v>
      </c>
      <c r="BC362" s="93">
        <v>0</v>
      </c>
      <c r="BD362" s="93">
        <v>0</v>
      </c>
      <c r="BE362" s="93">
        <v>0</v>
      </c>
      <c r="BF362" s="93">
        <v>0</v>
      </c>
      <c r="BG362" s="93">
        <v>0</v>
      </c>
      <c r="BH362" s="93">
        <v>0</v>
      </c>
      <c r="BI362" s="93">
        <v>0</v>
      </c>
      <c r="BJ362" s="93">
        <v>0</v>
      </c>
      <c r="BK362" s="93">
        <v>0</v>
      </c>
      <c r="BL362" s="93">
        <v>0</v>
      </c>
      <c r="BM362" s="93">
        <v>0</v>
      </c>
      <c r="BN362" s="93">
        <v>0</v>
      </c>
      <c r="BO362" s="93">
        <v>0</v>
      </c>
      <c r="BP362" s="93">
        <v>0</v>
      </c>
      <c r="BQ362" s="93">
        <v>0</v>
      </c>
      <c r="BR362" s="93">
        <v>0</v>
      </c>
      <c r="BS362" s="93">
        <v>0</v>
      </c>
      <c r="BT362" s="93">
        <v>0</v>
      </c>
      <c r="BU362" s="93">
        <v>0</v>
      </c>
      <c r="BV362" s="93">
        <v>0</v>
      </c>
      <c r="BW362" s="93">
        <v>0</v>
      </c>
      <c r="BX362" s="93">
        <v>0</v>
      </c>
      <c r="BY362" s="93">
        <v>0</v>
      </c>
      <c r="BZ362" s="93">
        <v>0</v>
      </c>
      <c r="CA362" s="93">
        <v>0</v>
      </c>
      <c r="CB362" s="93">
        <v>0</v>
      </c>
      <c r="CC362" s="93">
        <v>0</v>
      </c>
      <c r="CD362" s="93">
        <v>0</v>
      </c>
      <c r="CE362" s="93">
        <v>0</v>
      </c>
      <c r="CF362" s="93">
        <v>0</v>
      </c>
      <c r="CG362" s="93">
        <v>0</v>
      </c>
      <c r="CH362" s="93">
        <v>0</v>
      </c>
      <c r="CJ362" s="94">
        <v>1386439.9711910309</v>
      </c>
    </row>
    <row r="363" spans="1:88" x14ac:dyDescent="0.25">
      <c r="A363">
        <v>355</v>
      </c>
      <c r="B363" s="96"/>
      <c r="C363" s="97" t="s">
        <v>5340</v>
      </c>
      <c r="D363" s="97" t="s">
        <v>5967</v>
      </c>
      <c r="E363" s="97" t="s">
        <v>5967</v>
      </c>
      <c r="F363" s="97" t="s">
        <v>5968</v>
      </c>
      <c r="G363" s="96" t="s">
        <v>5560</v>
      </c>
      <c r="H363" s="96" t="s">
        <v>5969</v>
      </c>
      <c r="I363" s="96" t="s">
        <v>5340</v>
      </c>
      <c r="J363" s="96" t="s">
        <v>5340</v>
      </c>
      <c r="K363" s="96" t="s">
        <v>5970</v>
      </c>
      <c r="L363" s="96" t="s">
        <v>5970</v>
      </c>
      <c r="M363" s="96"/>
      <c r="N363" s="92">
        <v>0</v>
      </c>
      <c r="O363" s="93">
        <v>0</v>
      </c>
      <c r="P363" s="93">
        <v>0</v>
      </c>
      <c r="Q363" s="93">
        <v>0</v>
      </c>
      <c r="R363" s="93">
        <v>0</v>
      </c>
      <c r="S363" s="93">
        <v>0</v>
      </c>
      <c r="T363" s="93">
        <v>0</v>
      </c>
      <c r="U363" s="93">
        <v>0</v>
      </c>
      <c r="V363" s="93">
        <v>0</v>
      </c>
      <c r="W363" s="93">
        <v>0</v>
      </c>
      <c r="X363" s="93">
        <v>0</v>
      </c>
      <c r="Y363" s="93">
        <v>0</v>
      </c>
      <c r="Z363" s="93">
        <v>0</v>
      </c>
      <c r="AA363" s="93">
        <v>0</v>
      </c>
      <c r="AB363" s="93">
        <v>0</v>
      </c>
      <c r="AC363" s="93">
        <v>0</v>
      </c>
      <c r="AD363" s="93">
        <v>0</v>
      </c>
      <c r="AE363" s="93">
        <v>0</v>
      </c>
      <c r="AF363" s="93">
        <v>0</v>
      </c>
      <c r="AG363" s="93">
        <v>0</v>
      </c>
      <c r="AH363" s="93">
        <v>0</v>
      </c>
      <c r="AI363" s="93">
        <v>0</v>
      </c>
      <c r="AJ363" s="93">
        <v>0</v>
      </c>
      <c r="AK363" s="93">
        <v>0</v>
      </c>
      <c r="AL363" s="93">
        <v>0</v>
      </c>
      <c r="AM363" s="93">
        <v>0</v>
      </c>
      <c r="AN363" s="93">
        <v>0</v>
      </c>
      <c r="AO363" s="93">
        <v>0</v>
      </c>
      <c r="AP363" s="93">
        <v>0</v>
      </c>
      <c r="AQ363" s="93">
        <v>0</v>
      </c>
      <c r="AR363" s="93">
        <v>0</v>
      </c>
      <c r="AS363" s="93">
        <v>0</v>
      </c>
      <c r="AT363" s="93">
        <v>0</v>
      </c>
      <c r="AU363" s="93">
        <v>0</v>
      </c>
      <c r="AV363" s="93">
        <v>0</v>
      </c>
      <c r="AW363" s="93">
        <v>0</v>
      </c>
      <c r="AX363" s="93">
        <v>0</v>
      </c>
      <c r="AY363" s="93">
        <v>0</v>
      </c>
      <c r="AZ363" s="93">
        <v>0</v>
      </c>
      <c r="BA363" s="93">
        <v>0</v>
      </c>
      <c r="BB363" s="93">
        <v>0</v>
      </c>
      <c r="BC363" s="93">
        <v>0</v>
      </c>
      <c r="BD363" s="93">
        <v>0</v>
      </c>
      <c r="BE363" s="93">
        <v>0</v>
      </c>
      <c r="BF363" s="93">
        <v>0</v>
      </c>
      <c r="BG363" s="93">
        <v>0</v>
      </c>
      <c r="BH363" s="93">
        <v>0</v>
      </c>
      <c r="BI363" s="93">
        <v>0</v>
      </c>
      <c r="BJ363" s="93">
        <v>0</v>
      </c>
      <c r="BK363" s="93">
        <v>0</v>
      </c>
      <c r="BL363" s="93">
        <v>0</v>
      </c>
      <c r="BM363" s="93">
        <v>0</v>
      </c>
      <c r="BN363" s="93">
        <v>0</v>
      </c>
      <c r="BO363" s="93">
        <v>0</v>
      </c>
      <c r="BP363" s="93">
        <v>0</v>
      </c>
      <c r="BQ363" s="93">
        <v>0</v>
      </c>
      <c r="BR363" s="93">
        <v>0</v>
      </c>
      <c r="BS363" s="93">
        <v>0</v>
      </c>
      <c r="BT363" s="93">
        <v>0</v>
      </c>
      <c r="BU363" s="93">
        <v>0</v>
      </c>
      <c r="BV363" s="93">
        <v>0</v>
      </c>
      <c r="BW363" s="93">
        <v>0</v>
      </c>
      <c r="BX363" s="93">
        <v>0</v>
      </c>
      <c r="BY363" s="93">
        <v>0</v>
      </c>
      <c r="BZ363" s="93">
        <v>0</v>
      </c>
      <c r="CA363" s="93">
        <v>0</v>
      </c>
      <c r="CB363" s="93">
        <v>0</v>
      </c>
      <c r="CC363" s="93">
        <v>0</v>
      </c>
      <c r="CD363" s="93">
        <v>0</v>
      </c>
      <c r="CE363" s="93">
        <v>0</v>
      </c>
      <c r="CF363" s="93">
        <v>0</v>
      </c>
      <c r="CG363" s="93">
        <v>0</v>
      </c>
      <c r="CH363" s="93">
        <v>0</v>
      </c>
      <c r="CJ363" s="94">
        <v>0</v>
      </c>
    </row>
    <row r="364" spans="1:88" x14ac:dyDescent="0.25">
      <c r="A364">
        <v>356</v>
      </c>
      <c r="B364" s="96"/>
      <c r="C364" s="97" t="s">
        <v>5355</v>
      </c>
      <c r="D364" s="97" t="s">
        <v>5715</v>
      </c>
      <c r="E364" s="97" t="s">
        <v>5715</v>
      </c>
      <c r="F364" s="97" t="s">
        <v>5971</v>
      </c>
      <c r="G364" s="96" t="s">
        <v>5560</v>
      </c>
      <c r="H364" s="96" t="s">
        <v>5972</v>
      </c>
      <c r="I364" s="96" t="s">
        <v>5340</v>
      </c>
      <c r="J364" s="96" t="s">
        <v>5340</v>
      </c>
      <c r="K364" s="96" t="s">
        <v>5358</v>
      </c>
      <c r="L364" s="96" t="s">
        <v>5358</v>
      </c>
      <c r="M364" s="96" t="s">
        <v>5342</v>
      </c>
      <c r="N364" s="92">
        <v>2868020.2578966655</v>
      </c>
      <c r="O364" s="93">
        <v>0</v>
      </c>
      <c r="P364" s="93">
        <v>0</v>
      </c>
      <c r="Q364" s="93">
        <v>0</v>
      </c>
      <c r="R364" s="93">
        <v>0</v>
      </c>
      <c r="S364" s="93">
        <v>0</v>
      </c>
      <c r="T364" s="93">
        <v>0</v>
      </c>
      <c r="U364" s="93">
        <v>0</v>
      </c>
      <c r="V364" s="93">
        <v>0</v>
      </c>
      <c r="W364" s="93">
        <v>0</v>
      </c>
      <c r="X364" s="93">
        <v>0</v>
      </c>
      <c r="Y364" s="93">
        <v>0</v>
      </c>
      <c r="Z364" s="93">
        <v>0</v>
      </c>
      <c r="AA364" s="93">
        <v>0</v>
      </c>
      <c r="AB364" s="93">
        <v>0</v>
      </c>
      <c r="AC364" s="93">
        <v>0</v>
      </c>
      <c r="AD364" s="93">
        <v>0</v>
      </c>
      <c r="AE364" s="93">
        <v>0</v>
      </c>
      <c r="AF364" s="93">
        <v>0</v>
      </c>
      <c r="AG364" s="93">
        <v>0</v>
      </c>
      <c r="AH364" s="93">
        <v>0</v>
      </c>
      <c r="AI364" s="93">
        <v>0</v>
      </c>
      <c r="AJ364" s="93">
        <v>0</v>
      </c>
      <c r="AK364" s="93">
        <v>0</v>
      </c>
      <c r="AL364" s="93">
        <v>0</v>
      </c>
      <c r="AM364" s="93">
        <v>0</v>
      </c>
      <c r="AN364" s="93">
        <v>0</v>
      </c>
      <c r="AO364" s="93">
        <v>0</v>
      </c>
      <c r="AP364" s="93">
        <v>0</v>
      </c>
      <c r="AQ364" s="93">
        <v>0</v>
      </c>
      <c r="AR364" s="93">
        <v>0</v>
      </c>
      <c r="AS364" s="93">
        <v>0</v>
      </c>
      <c r="AT364" s="93">
        <v>0</v>
      </c>
      <c r="AU364" s="93">
        <v>0</v>
      </c>
      <c r="AV364" s="93">
        <v>0</v>
      </c>
      <c r="AW364" s="93">
        <v>0</v>
      </c>
      <c r="AX364" s="93">
        <v>0</v>
      </c>
      <c r="AY364" s="93">
        <v>0</v>
      </c>
      <c r="AZ364" s="93">
        <v>0</v>
      </c>
      <c r="BA364" s="93">
        <v>0</v>
      </c>
      <c r="BB364" s="93">
        <v>0</v>
      </c>
      <c r="BC364" s="93">
        <v>0</v>
      </c>
      <c r="BD364" s="93">
        <v>0</v>
      </c>
      <c r="BE364" s="93">
        <v>0</v>
      </c>
      <c r="BF364" s="93">
        <v>0</v>
      </c>
      <c r="BG364" s="93">
        <v>0</v>
      </c>
      <c r="BH364" s="93">
        <v>0</v>
      </c>
      <c r="BI364" s="93">
        <v>0</v>
      </c>
      <c r="BJ364" s="93">
        <v>0</v>
      </c>
      <c r="BK364" s="93">
        <v>0</v>
      </c>
      <c r="BL364" s="93">
        <v>0</v>
      </c>
      <c r="BM364" s="93">
        <v>0</v>
      </c>
      <c r="BN364" s="93">
        <v>0</v>
      </c>
      <c r="BO364" s="93">
        <v>0</v>
      </c>
      <c r="BP364" s="93">
        <v>0</v>
      </c>
      <c r="BQ364" s="93">
        <v>0</v>
      </c>
      <c r="BR364" s="93">
        <v>0</v>
      </c>
      <c r="BS364" s="93">
        <v>0</v>
      </c>
      <c r="BT364" s="93">
        <v>0</v>
      </c>
      <c r="BU364" s="93">
        <v>0</v>
      </c>
      <c r="BV364" s="93">
        <v>0</v>
      </c>
      <c r="BW364" s="93">
        <v>0</v>
      </c>
      <c r="BX364" s="93">
        <v>0</v>
      </c>
      <c r="BY364" s="93">
        <v>0</v>
      </c>
      <c r="BZ364" s="93">
        <v>0</v>
      </c>
      <c r="CA364" s="93">
        <v>0</v>
      </c>
      <c r="CB364" s="93">
        <v>0</v>
      </c>
      <c r="CC364" s="93">
        <v>480288.35610573133</v>
      </c>
      <c r="CD364" s="93">
        <v>479459.44357329974</v>
      </c>
      <c r="CE364" s="93">
        <v>477416.47173214785</v>
      </c>
      <c r="CF364" s="93">
        <v>470558.75297373324</v>
      </c>
      <c r="CG364" s="93">
        <v>479598.17005794751</v>
      </c>
      <c r="CH364" s="93">
        <v>480699.06345380552</v>
      </c>
      <c r="CJ364" s="94">
        <v>2868020.2578966655</v>
      </c>
    </row>
    <row r="365" spans="1:88" x14ac:dyDescent="0.25">
      <c r="A365">
        <v>357</v>
      </c>
      <c r="B365" s="96"/>
      <c r="C365" s="97" t="s">
        <v>5355</v>
      </c>
      <c r="D365" s="97" t="s">
        <v>5715</v>
      </c>
      <c r="E365" s="97" t="s">
        <v>5715</v>
      </c>
      <c r="F365" s="97" t="s">
        <v>5973</v>
      </c>
      <c r="G365" s="96" t="s">
        <v>5560</v>
      </c>
      <c r="H365" s="96" t="s">
        <v>5974</v>
      </c>
      <c r="I365" s="96" t="s">
        <v>5340</v>
      </c>
      <c r="J365" s="96" t="s">
        <v>5340</v>
      </c>
      <c r="K365" s="96" t="s">
        <v>5358</v>
      </c>
      <c r="L365" s="96" t="s">
        <v>5358</v>
      </c>
      <c r="M365" s="96" t="s">
        <v>5342</v>
      </c>
      <c r="N365" s="92">
        <v>0</v>
      </c>
      <c r="O365" s="93">
        <v>0</v>
      </c>
      <c r="P365" s="93">
        <v>0</v>
      </c>
      <c r="Q365" s="93">
        <v>0</v>
      </c>
      <c r="R365" s="93">
        <v>0</v>
      </c>
      <c r="S365" s="93">
        <v>0</v>
      </c>
      <c r="T365" s="93">
        <v>0</v>
      </c>
      <c r="U365" s="93">
        <v>0</v>
      </c>
      <c r="V365" s="93">
        <v>0</v>
      </c>
      <c r="W365" s="93">
        <v>0</v>
      </c>
      <c r="X365" s="93">
        <v>0</v>
      </c>
      <c r="Y365" s="93">
        <v>0</v>
      </c>
      <c r="Z365" s="93">
        <v>0</v>
      </c>
      <c r="AA365" s="93">
        <v>0</v>
      </c>
      <c r="AB365" s="93">
        <v>0</v>
      </c>
      <c r="AC365" s="93">
        <v>0</v>
      </c>
      <c r="AD365" s="93">
        <v>0</v>
      </c>
      <c r="AE365" s="93">
        <v>0</v>
      </c>
      <c r="AF365" s="93">
        <v>0</v>
      </c>
      <c r="AG365" s="93">
        <v>0</v>
      </c>
      <c r="AH365" s="93">
        <v>0</v>
      </c>
      <c r="AI365" s="93">
        <v>0</v>
      </c>
      <c r="AJ365" s="93">
        <v>0</v>
      </c>
      <c r="AK365" s="93">
        <v>0</v>
      </c>
      <c r="AL365" s="93">
        <v>0</v>
      </c>
      <c r="AM365" s="93">
        <v>0</v>
      </c>
      <c r="AN365" s="93">
        <v>0</v>
      </c>
      <c r="AO365" s="93">
        <v>0</v>
      </c>
      <c r="AP365" s="93">
        <v>0</v>
      </c>
      <c r="AQ365" s="93">
        <v>0</v>
      </c>
      <c r="AR365" s="93">
        <v>0</v>
      </c>
      <c r="AS365" s="93">
        <v>0</v>
      </c>
      <c r="AT365" s="93">
        <v>0</v>
      </c>
      <c r="AU365" s="93">
        <v>0</v>
      </c>
      <c r="AV365" s="93">
        <v>0</v>
      </c>
      <c r="AW365" s="93">
        <v>0</v>
      </c>
      <c r="AX365" s="93">
        <v>0</v>
      </c>
      <c r="AY365" s="93">
        <v>0</v>
      </c>
      <c r="AZ365" s="93">
        <v>0</v>
      </c>
      <c r="BA365" s="93">
        <v>0</v>
      </c>
      <c r="BB365" s="93">
        <v>0</v>
      </c>
      <c r="BC365" s="93">
        <v>0</v>
      </c>
      <c r="BD365" s="93">
        <v>0</v>
      </c>
      <c r="BE365" s="93">
        <v>0</v>
      </c>
      <c r="BF365" s="93">
        <v>0</v>
      </c>
      <c r="BG365" s="93">
        <v>0</v>
      </c>
      <c r="BH365" s="93">
        <v>0</v>
      </c>
      <c r="BI365" s="93">
        <v>0</v>
      </c>
      <c r="BJ365" s="93">
        <v>0</v>
      </c>
      <c r="BK365" s="93">
        <v>0</v>
      </c>
      <c r="BL365" s="93">
        <v>0</v>
      </c>
      <c r="BM365" s="93">
        <v>0</v>
      </c>
      <c r="BN365" s="93">
        <v>0</v>
      </c>
      <c r="BO365" s="93">
        <v>0</v>
      </c>
      <c r="BP365" s="93">
        <v>0</v>
      </c>
      <c r="BQ365" s="93">
        <v>0</v>
      </c>
      <c r="BR365" s="93">
        <v>0</v>
      </c>
      <c r="BS365" s="93">
        <v>0</v>
      </c>
      <c r="BT365" s="93">
        <v>0</v>
      </c>
      <c r="BU365" s="93">
        <v>0</v>
      </c>
      <c r="BV365" s="93">
        <v>0</v>
      </c>
      <c r="BW365" s="93">
        <v>0</v>
      </c>
      <c r="BX365" s="93">
        <v>0</v>
      </c>
      <c r="BY365" s="93">
        <v>0</v>
      </c>
      <c r="BZ365" s="93">
        <v>0</v>
      </c>
      <c r="CA365" s="93">
        <v>0</v>
      </c>
      <c r="CB365" s="93">
        <v>0</v>
      </c>
      <c r="CC365" s="93">
        <v>0</v>
      </c>
      <c r="CD365" s="93">
        <v>0</v>
      </c>
      <c r="CE365" s="93">
        <v>0</v>
      </c>
      <c r="CF365" s="93">
        <v>0</v>
      </c>
      <c r="CG365" s="93">
        <v>0</v>
      </c>
      <c r="CH365" s="93">
        <v>0</v>
      </c>
      <c r="CJ365" s="94">
        <v>0</v>
      </c>
    </row>
    <row r="366" spans="1:88" x14ac:dyDescent="0.25">
      <c r="A366">
        <v>358</v>
      </c>
      <c r="B366" s="96"/>
      <c r="C366" s="97" t="s">
        <v>5355</v>
      </c>
      <c r="D366" s="97" t="s">
        <v>2973</v>
      </c>
      <c r="E366" s="97" t="s">
        <v>2973</v>
      </c>
      <c r="F366" s="97" t="s">
        <v>5975</v>
      </c>
      <c r="G366" s="96" t="s">
        <v>5560</v>
      </c>
      <c r="H366" s="96" t="s">
        <v>5976</v>
      </c>
      <c r="I366" s="96" t="s">
        <v>5340</v>
      </c>
      <c r="J366" s="96" t="s">
        <v>5340</v>
      </c>
      <c r="K366" s="96" t="s">
        <v>5358</v>
      </c>
      <c r="L366" s="96" t="s">
        <v>5358</v>
      </c>
      <c r="M366" s="96" t="s">
        <v>5342</v>
      </c>
      <c r="N366" s="92">
        <v>14052.779821691753</v>
      </c>
      <c r="O366" s="93">
        <v>2377.7562919929142</v>
      </c>
      <c r="P366" s="93">
        <v>2338.5344054707948</v>
      </c>
      <c r="Q366" s="93">
        <v>2343.2096589721705</v>
      </c>
      <c r="R366" s="93">
        <v>2345.5183862396211</v>
      </c>
      <c r="S366" s="93">
        <v>2330.6760486277658</v>
      </c>
      <c r="T366" s="93">
        <v>2317.0850303884868</v>
      </c>
      <c r="U366" s="93">
        <v>0</v>
      </c>
      <c r="V366" s="93">
        <v>0</v>
      </c>
      <c r="W366" s="93">
        <v>0</v>
      </c>
      <c r="X366" s="93">
        <v>0</v>
      </c>
      <c r="Y366" s="93">
        <v>0</v>
      </c>
      <c r="Z366" s="93">
        <v>0</v>
      </c>
      <c r="AA366" s="93">
        <v>0</v>
      </c>
      <c r="AB366" s="93">
        <v>0</v>
      </c>
      <c r="AC366" s="93">
        <v>0</v>
      </c>
      <c r="AD366" s="93">
        <v>0</v>
      </c>
      <c r="AE366" s="93">
        <v>0</v>
      </c>
      <c r="AF366" s="93">
        <v>0</v>
      </c>
      <c r="AG366" s="93">
        <v>0</v>
      </c>
      <c r="AH366" s="93">
        <v>0</v>
      </c>
      <c r="AI366" s="93">
        <v>0</v>
      </c>
      <c r="AJ366" s="93">
        <v>0</v>
      </c>
      <c r="AK366" s="93">
        <v>0</v>
      </c>
      <c r="AL366" s="93">
        <v>0</v>
      </c>
      <c r="AM366" s="93">
        <v>0</v>
      </c>
      <c r="AN366" s="93">
        <v>0</v>
      </c>
      <c r="AO366" s="93">
        <v>0</v>
      </c>
      <c r="AP366" s="93">
        <v>0</v>
      </c>
      <c r="AQ366" s="93">
        <v>0</v>
      </c>
      <c r="AR366" s="93">
        <v>0</v>
      </c>
      <c r="AS366" s="93">
        <v>0</v>
      </c>
      <c r="AT366" s="93">
        <v>0</v>
      </c>
      <c r="AU366" s="93">
        <v>0</v>
      </c>
      <c r="AV366" s="93">
        <v>0</v>
      </c>
      <c r="AW366" s="93">
        <v>0</v>
      </c>
      <c r="AX366" s="93">
        <v>0</v>
      </c>
      <c r="AY366" s="93">
        <v>0</v>
      </c>
      <c r="AZ366" s="93">
        <v>0</v>
      </c>
      <c r="BA366" s="93">
        <v>0</v>
      </c>
      <c r="BB366" s="93">
        <v>0</v>
      </c>
      <c r="BC366" s="93">
        <v>0</v>
      </c>
      <c r="BD366" s="93">
        <v>0</v>
      </c>
      <c r="BE366" s="93">
        <v>0</v>
      </c>
      <c r="BF366" s="93">
        <v>0</v>
      </c>
      <c r="BG366" s="93">
        <v>0</v>
      </c>
      <c r="BH366" s="93">
        <v>0</v>
      </c>
      <c r="BI366" s="93">
        <v>0</v>
      </c>
      <c r="BJ366" s="93">
        <v>0</v>
      </c>
      <c r="BK366" s="93">
        <v>0</v>
      </c>
      <c r="BL366" s="93">
        <v>0</v>
      </c>
      <c r="BM366" s="93">
        <v>0</v>
      </c>
      <c r="BN366" s="93">
        <v>0</v>
      </c>
      <c r="BO366" s="93">
        <v>0</v>
      </c>
      <c r="BP366" s="93">
        <v>0</v>
      </c>
      <c r="BQ366" s="93">
        <v>0</v>
      </c>
      <c r="BR366" s="93">
        <v>0</v>
      </c>
      <c r="BS366" s="93">
        <v>0</v>
      </c>
      <c r="BT366" s="93">
        <v>0</v>
      </c>
      <c r="BU366" s="93">
        <v>0</v>
      </c>
      <c r="BV366" s="93">
        <v>0</v>
      </c>
      <c r="BW366" s="93">
        <v>0</v>
      </c>
      <c r="BX366" s="93">
        <v>0</v>
      </c>
      <c r="BY366" s="93">
        <v>0</v>
      </c>
      <c r="BZ366" s="93">
        <v>0</v>
      </c>
      <c r="CA366" s="93">
        <v>0</v>
      </c>
      <c r="CB366" s="93">
        <v>0</v>
      </c>
      <c r="CC366" s="93">
        <v>0</v>
      </c>
      <c r="CD366" s="93">
        <v>0</v>
      </c>
      <c r="CE366" s="93">
        <v>0</v>
      </c>
      <c r="CF366" s="93">
        <v>0</v>
      </c>
      <c r="CG366" s="93">
        <v>0</v>
      </c>
      <c r="CH366" s="93">
        <v>0</v>
      </c>
      <c r="CJ366" s="94">
        <v>0</v>
      </c>
    </row>
    <row r="367" spans="1:88" x14ac:dyDescent="0.25">
      <c r="A367">
        <v>359</v>
      </c>
      <c r="B367" s="96"/>
      <c r="C367" s="97" t="s">
        <v>5355</v>
      </c>
      <c r="D367" s="97" t="s">
        <v>2973</v>
      </c>
      <c r="E367" s="97" t="s">
        <v>2973</v>
      </c>
      <c r="F367" s="97" t="s">
        <v>5977</v>
      </c>
      <c r="G367" s="96" t="s">
        <v>5560</v>
      </c>
      <c r="H367" s="96" t="s">
        <v>5978</v>
      </c>
      <c r="I367" s="96" t="s">
        <v>5340</v>
      </c>
      <c r="J367" s="96" t="s">
        <v>5340</v>
      </c>
      <c r="K367" s="96" t="s">
        <v>5358</v>
      </c>
      <c r="L367" s="96" t="s">
        <v>5358</v>
      </c>
      <c r="M367" s="96" t="s">
        <v>5342</v>
      </c>
      <c r="N367" s="92">
        <v>1038663.4225213784</v>
      </c>
      <c r="O367" s="93">
        <v>0</v>
      </c>
      <c r="P367" s="93">
        <v>0</v>
      </c>
      <c r="Q367" s="93">
        <v>0</v>
      </c>
      <c r="R367" s="93">
        <v>0</v>
      </c>
      <c r="S367" s="93">
        <v>0</v>
      </c>
      <c r="T367" s="93">
        <v>0</v>
      </c>
      <c r="U367" s="93">
        <v>0</v>
      </c>
      <c r="V367" s="93">
        <v>0</v>
      </c>
      <c r="W367" s="93">
        <v>0</v>
      </c>
      <c r="X367" s="93">
        <v>0</v>
      </c>
      <c r="Y367" s="93">
        <v>0</v>
      </c>
      <c r="Z367" s="93">
        <v>0</v>
      </c>
      <c r="AA367" s="93">
        <v>0</v>
      </c>
      <c r="AB367" s="93">
        <v>0</v>
      </c>
      <c r="AC367" s="93">
        <v>0</v>
      </c>
      <c r="AD367" s="93">
        <v>0</v>
      </c>
      <c r="AE367" s="93">
        <v>0</v>
      </c>
      <c r="AF367" s="93">
        <v>0</v>
      </c>
      <c r="AG367" s="93">
        <v>0</v>
      </c>
      <c r="AH367" s="93">
        <v>0</v>
      </c>
      <c r="AI367" s="93">
        <v>0</v>
      </c>
      <c r="AJ367" s="93">
        <v>0</v>
      </c>
      <c r="AK367" s="93">
        <v>0</v>
      </c>
      <c r="AL367" s="93">
        <v>0</v>
      </c>
      <c r="AM367" s="93">
        <v>0</v>
      </c>
      <c r="AN367" s="93">
        <v>0</v>
      </c>
      <c r="AO367" s="93">
        <v>0</v>
      </c>
      <c r="AP367" s="93">
        <v>0</v>
      </c>
      <c r="AQ367" s="93">
        <v>0</v>
      </c>
      <c r="AR367" s="93">
        <v>0</v>
      </c>
      <c r="AS367" s="93">
        <v>11007.876570866601</v>
      </c>
      <c r="AT367" s="93">
        <v>10993.998960604393</v>
      </c>
      <c r="AU367" s="93">
        <v>10964.141169938457</v>
      </c>
      <c r="AV367" s="93">
        <v>10862.03755136835</v>
      </c>
      <c r="AW367" s="93">
        <v>10999.931123160199</v>
      </c>
      <c r="AX367" s="93">
        <v>11014.611853342625</v>
      </c>
      <c r="AY367" s="93">
        <v>11341.393781275712</v>
      </c>
      <c r="AZ367" s="93">
        <v>11230.907443829279</v>
      </c>
      <c r="BA367" s="93">
        <v>0</v>
      </c>
      <c r="BB367" s="93">
        <v>0</v>
      </c>
      <c r="BC367" s="93">
        <v>0</v>
      </c>
      <c r="BD367" s="93">
        <v>0</v>
      </c>
      <c r="BE367" s="93">
        <v>119601.67690677107</v>
      </c>
      <c r="BF367" s="93">
        <v>119470.2326023499</v>
      </c>
      <c r="BG367" s="93">
        <v>119155.54048825559</v>
      </c>
      <c r="BH367" s="93">
        <v>118096.55538382995</v>
      </c>
      <c r="BI367" s="93">
        <v>119512.90916548311</v>
      </c>
      <c r="BJ367" s="93">
        <v>119665.88854898972</v>
      </c>
      <c r="BK367" s="93">
        <v>117906.39593106491</v>
      </c>
      <c r="BL367" s="93">
        <v>116839.32504024864</v>
      </c>
      <c r="BM367" s="93">
        <v>0</v>
      </c>
      <c r="BN367" s="93">
        <v>0</v>
      </c>
      <c r="BO367" s="93">
        <v>0</v>
      </c>
      <c r="BP367" s="93">
        <v>0</v>
      </c>
      <c r="BQ367" s="93">
        <v>0</v>
      </c>
      <c r="BR367" s="93">
        <v>0</v>
      </c>
      <c r="BS367" s="93">
        <v>0</v>
      </c>
      <c r="BT367" s="93">
        <v>0</v>
      </c>
      <c r="BU367" s="93">
        <v>0</v>
      </c>
      <c r="BV367" s="93">
        <v>0</v>
      </c>
      <c r="BW367" s="93">
        <v>0</v>
      </c>
      <c r="BX367" s="93">
        <v>0</v>
      </c>
      <c r="BY367" s="93">
        <v>0</v>
      </c>
      <c r="BZ367" s="93">
        <v>0</v>
      </c>
      <c r="CA367" s="93">
        <v>0</v>
      </c>
      <c r="CB367" s="93">
        <v>0</v>
      </c>
      <c r="CC367" s="93">
        <v>0</v>
      </c>
      <c r="CD367" s="93">
        <v>0</v>
      </c>
      <c r="CE367" s="93">
        <v>0</v>
      </c>
      <c r="CF367" s="93">
        <v>0</v>
      </c>
      <c r="CG367" s="93">
        <v>0</v>
      </c>
      <c r="CH367" s="93">
        <v>0</v>
      </c>
      <c r="CJ367" s="94">
        <v>1038663.4225213784</v>
      </c>
    </row>
    <row r="368" spans="1:88" x14ac:dyDescent="0.25">
      <c r="A368">
        <v>360</v>
      </c>
      <c r="B368" s="96"/>
      <c r="C368" s="97" t="s">
        <v>5355</v>
      </c>
      <c r="D368" s="97" t="s">
        <v>5725</v>
      </c>
      <c r="E368" s="97" t="s">
        <v>5725</v>
      </c>
      <c r="F368" s="97" t="s">
        <v>5979</v>
      </c>
      <c r="G368" s="96" t="s">
        <v>5560</v>
      </c>
      <c r="H368" s="96" t="s">
        <v>5980</v>
      </c>
      <c r="I368" s="96" t="s">
        <v>5340</v>
      </c>
      <c r="J368" s="96" t="s">
        <v>5340</v>
      </c>
      <c r="K368" s="96" t="s">
        <v>5358</v>
      </c>
      <c r="L368" s="96" t="s">
        <v>5358</v>
      </c>
      <c r="M368" s="96" t="s">
        <v>5342</v>
      </c>
      <c r="N368" s="92">
        <v>32447.806914884706</v>
      </c>
      <c r="O368" s="93">
        <v>0</v>
      </c>
      <c r="P368" s="93">
        <v>0</v>
      </c>
      <c r="Q368" s="93">
        <v>0</v>
      </c>
      <c r="R368" s="93">
        <v>0</v>
      </c>
      <c r="S368" s="93">
        <v>0</v>
      </c>
      <c r="T368" s="93">
        <v>0</v>
      </c>
      <c r="U368" s="93">
        <v>0</v>
      </c>
      <c r="V368" s="93">
        <v>0</v>
      </c>
      <c r="W368" s="93">
        <v>0</v>
      </c>
      <c r="X368" s="93">
        <v>0</v>
      </c>
      <c r="Y368" s="93">
        <v>0</v>
      </c>
      <c r="Z368" s="93">
        <v>0</v>
      </c>
      <c r="AA368" s="93">
        <v>0</v>
      </c>
      <c r="AB368" s="93">
        <v>0</v>
      </c>
      <c r="AC368" s="93">
        <v>0</v>
      </c>
      <c r="AD368" s="93">
        <v>0</v>
      </c>
      <c r="AE368" s="93">
        <v>0</v>
      </c>
      <c r="AF368" s="93">
        <v>0</v>
      </c>
      <c r="AG368" s="93">
        <v>0</v>
      </c>
      <c r="AH368" s="93">
        <v>0</v>
      </c>
      <c r="AI368" s="93">
        <v>0</v>
      </c>
      <c r="AJ368" s="93">
        <v>0</v>
      </c>
      <c r="AK368" s="93">
        <v>0</v>
      </c>
      <c r="AL368" s="93">
        <v>0</v>
      </c>
      <c r="AM368" s="93">
        <v>0</v>
      </c>
      <c r="AN368" s="93">
        <v>0</v>
      </c>
      <c r="AO368" s="93">
        <v>0</v>
      </c>
      <c r="AP368" s="93">
        <v>0</v>
      </c>
      <c r="AQ368" s="93">
        <v>0</v>
      </c>
      <c r="AR368" s="93">
        <v>0</v>
      </c>
      <c r="AS368" s="93">
        <v>0</v>
      </c>
      <c r="AT368" s="93">
        <v>0</v>
      </c>
      <c r="AU368" s="93">
        <v>0</v>
      </c>
      <c r="AV368" s="93">
        <v>0</v>
      </c>
      <c r="AW368" s="93">
        <v>0</v>
      </c>
      <c r="AX368" s="93">
        <v>0</v>
      </c>
      <c r="AY368" s="93">
        <v>0</v>
      </c>
      <c r="AZ368" s="93">
        <v>0</v>
      </c>
      <c r="BA368" s="93">
        <v>0</v>
      </c>
      <c r="BB368" s="93">
        <v>0</v>
      </c>
      <c r="BC368" s="93">
        <v>0</v>
      </c>
      <c r="BD368" s="93">
        <v>0</v>
      </c>
      <c r="BE368" s="93">
        <v>3625.5510252815639</v>
      </c>
      <c r="BF368" s="93">
        <v>3621.566482213379</v>
      </c>
      <c r="BG368" s="93">
        <v>3612.0270480983231</v>
      </c>
      <c r="BH368" s="93">
        <v>3579.9254536189924</v>
      </c>
      <c r="BI368" s="93">
        <v>3622.86016020539</v>
      </c>
      <c r="BJ368" s="93">
        <v>3627.4975079003934</v>
      </c>
      <c r="BK368" s="93">
        <v>3606.399926097768</v>
      </c>
      <c r="BL368" s="93">
        <v>3573.7614559673293</v>
      </c>
      <c r="BM368" s="93">
        <v>3578.2178555015616</v>
      </c>
      <c r="BN368" s="93">
        <v>0</v>
      </c>
      <c r="BO368" s="93">
        <v>0</v>
      </c>
      <c r="BP368" s="93">
        <v>0</v>
      </c>
      <c r="BQ368" s="93">
        <v>0</v>
      </c>
      <c r="BR368" s="93">
        <v>0</v>
      </c>
      <c r="BS368" s="93">
        <v>0</v>
      </c>
      <c r="BT368" s="93">
        <v>0</v>
      </c>
      <c r="BU368" s="93">
        <v>0</v>
      </c>
      <c r="BV368" s="93">
        <v>0</v>
      </c>
      <c r="BW368" s="93">
        <v>0</v>
      </c>
      <c r="BX368" s="93">
        <v>0</v>
      </c>
      <c r="BY368" s="93">
        <v>0</v>
      </c>
      <c r="BZ368" s="93">
        <v>0</v>
      </c>
      <c r="CA368" s="93">
        <v>0</v>
      </c>
      <c r="CB368" s="93">
        <v>0</v>
      </c>
      <c r="CC368" s="93">
        <v>0</v>
      </c>
      <c r="CD368" s="93">
        <v>0</v>
      </c>
      <c r="CE368" s="93">
        <v>0</v>
      </c>
      <c r="CF368" s="93">
        <v>0</v>
      </c>
      <c r="CG368" s="93">
        <v>0</v>
      </c>
      <c r="CH368" s="93">
        <v>0</v>
      </c>
      <c r="CJ368" s="94">
        <v>32447.806914884706</v>
      </c>
    </row>
    <row r="369" spans="1:88" x14ac:dyDescent="0.25">
      <c r="A369">
        <v>361</v>
      </c>
      <c r="B369" s="96"/>
      <c r="C369" s="97" t="s">
        <v>5355</v>
      </c>
      <c r="D369" s="97" t="s">
        <v>5725</v>
      </c>
      <c r="E369" s="97" t="s">
        <v>5725</v>
      </c>
      <c r="F369" s="97" t="s">
        <v>5981</v>
      </c>
      <c r="G369" s="96" t="s">
        <v>5560</v>
      </c>
      <c r="H369" s="96" t="s">
        <v>5982</v>
      </c>
      <c r="I369" s="96" t="s">
        <v>5340</v>
      </c>
      <c r="J369" s="96" t="s">
        <v>5340</v>
      </c>
      <c r="K369" s="96" t="s">
        <v>5358</v>
      </c>
      <c r="L369" s="96" t="s">
        <v>5358</v>
      </c>
      <c r="M369" s="96" t="s">
        <v>5342</v>
      </c>
      <c r="N369" s="92">
        <v>116628.4282763081</v>
      </c>
      <c r="O369" s="93">
        <v>19733.745399695006</v>
      </c>
      <c r="P369" s="93">
        <v>19408.2306590423</v>
      </c>
      <c r="Q369" s="93">
        <v>19447.032054536841</v>
      </c>
      <c r="R369" s="93">
        <v>19466.192906406552</v>
      </c>
      <c r="S369" s="93">
        <v>19343.011690335403</v>
      </c>
      <c r="T369" s="93">
        <v>19230.215566291994</v>
      </c>
      <c r="U369" s="93">
        <v>0</v>
      </c>
      <c r="V369" s="93">
        <v>0</v>
      </c>
      <c r="W369" s="93">
        <v>0</v>
      </c>
      <c r="X369" s="93">
        <v>0</v>
      </c>
      <c r="Y369" s="93">
        <v>0</v>
      </c>
      <c r="Z369" s="93">
        <v>0</v>
      </c>
      <c r="AA369" s="93">
        <v>0</v>
      </c>
      <c r="AB369" s="93">
        <v>0</v>
      </c>
      <c r="AC369" s="93">
        <v>0</v>
      </c>
      <c r="AD369" s="93">
        <v>0</v>
      </c>
      <c r="AE369" s="93">
        <v>0</v>
      </c>
      <c r="AF369" s="93">
        <v>0</v>
      </c>
      <c r="AG369" s="93">
        <v>0</v>
      </c>
      <c r="AH369" s="93">
        <v>0</v>
      </c>
      <c r="AI369" s="93">
        <v>0</v>
      </c>
      <c r="AJ369" s="93">
        <v>0</v>
      </c>
      <c r="AK369" s="93">
        <v>0</v>
      </c>
      <c r="AL369" s="93">
        <v>0</v>
      </c>
      <c r="AM369" s="93">
        <v>0</v>
      </c>
      <c r="AN369" s="93">
        <v>0</v>
      </c>
      <c r="AO369" s="93">
        <v>0</v>
      </c>
      <c r="AP369" s="93">
        <v>0</v>
      </c>
      <c r="AQ369" s="93">
        <v>0</v>
      </c>
      <c r="AR369" s="93">
        <v>0</v>
      </c>
      <c r="AS369" s="93">
        <v>0</v>
      </c>
      <c r="AT369" s="93">
        <v>0</v>
      </c>
      <c r="AU369" s="93">
        <v>0</v>
      </c>
      <c r="AV369" s="93">
        <v>0</v>
      </c>
      <c r="AW369" s="93">
        <v>0</v>
      </c>
      <c r="AX369" s="93">
        <v>0</v>
      </c>
      <c r="AY369" s="93">
        <v>0</v>
      </c>
      <c r="AZ369" s="93">
        <v>0</v>
      </c>
      <c r="BA369" s="93">
        <v>0</v>
      </c>
      <c r="BB369" s="93">
        <v>0</v>
      </c>
      <c r="BC369" s="93">
        <v>0</v>
      </c>
      <c r="BD369" s="93">
        <v>0</v>
      </c>
      <c r="BE369" s="93">
        <v>0</v>
      </c>
      <c r="BF369" s="93">
        <v>0</v>
      </c>
      <c r="BG369" s="93">
        <v>0</v>
      </c>
      <c r="BH369" s="93">
        <v>0</v>
      </c>
      <c r="BI369" s="93">
        <v>0</v>
      </c>
      <c r="BJ369" s="93">
        <v>0</v>
      </c>
      <c r="BK369" s="93">
        <v>0</v>
      </c>
      <c r="BL369" s="93">
        <v>0</v>
      </c>
      <c r="BM369" s="93">
        <v>0</v>
      </c>
      <c r="BN369" s="93">
        <v>0</v>
      </c>
      <c r="BO369" s="93">
        <v>0</v>
      </c>
      <c r="BP369" s="93">
        <v>0</v>
      </c>
      <c r="BQ369" s="93">
        <v>0</v>
      </c>
      <c r="BR369" s="93">
        <v>0</v>
      </c>
      <c r="BS369" s="93">
        <v>0</v>
      </c>
      <c r="BT369" s="93">
        <v>0</v>
      </c>
      <c r="BU369" s="93">
        <v>0</v>
      </c>
      <c r="BV369" s="93">
        <v>0</v>
      </c>
      <c r="BW369" s="93">
        <v>0</v>
      </c>
      <c r="BX369" s="93">
        <v>0</v>
      </c>
      <c r="BY369" s="93">
        <v>0</v>
      </c>
      <c r="BZ369" s="93">
        <v>0</v>
      </c>
      <c r="CA369" s="93">
        <v>0</v>
      </c>
      <c r="CB369" s="93">
        <v>0</v>
      </c>
      <c r="CC369" s="93">
        <v>0</v>
      </c>
      <c r="CD369" s="93">
        <v>0</v>
      </c>
      <c r="CE369" s="93">
        <v>0</v>
      </c>
      <c r="CF369" s="93">
        <v>0</v>
      </c>
      <c r="CG369" s="93">
        <v>0</v>
      </c>
      <c r="CH369" s="93">
        <v>0</v>
      </c>
      <c r="CJ369" s="94">
        <v>0</v>
      </c>
    </row>
    <row r="370" spans="1:88" x14ac:dyDescent="0.25">
      <c r="A370">
        <v>362</v>
      </c>
      <c r="B370" s="96"/>
      <c r="C370" s="97" t="s">
        <v>5355</v>
      </c>
      <c r="D370" s="97" t="s">
        <v>5715</v>
      </c>
      <c r="E370" s="97" t="s">
        <v>5715</v>
      </c>
      <c r="F370" s="97" t="s">
        <v>5983</v>
      </c>
      <c r="G370" s="96" t="s">
        <v>5560</v>
      </c>
      <c r="H370" s="96" t="s">
        <v>5984</v>
      </c>
      <c r="I370" s="96" t="s">
        <v>5340</v>
      </c>
      <c r="J370" s="96" t="s">
        <v>5340</v>
      </c>
      <c r="K370" s="96" t="s">
        <v>5358</v>
      </c>
      <c r="L370" s="96" t="s">
        <v>5358</v>
      </c>
      <c r="M370" s="96" t="s">
        <v>5342</v>
      </c>
      <c r="N370" s="92">
        <v>6546117.2994358419</v>
      </c>
      <c r="O370" s="93">
        <v>0</v>
      </c>
      <c r="P370" s="93">
        <v>0</v>
      </c>
      <c r="Q370" s="93">
        <v>0</v>
      </c>
      <c r="R370" s="93">
        <v>0</v>
      </c>
      <c r="S370" s="93">
        <v>0</v>
      </c>
      <c r="T370" s="93">
        <v>0</v>
      </c>
      <c r="U370" s="93">
        <v>0</v>
      </c>
      <c r="V370" s="93">
        <v>0</v>
      </c>
      <c r="W370" s="93">
        <v>0</v>
      </c>
      <c r="X370" s="93">
        <v>0</v>
      </c>
      <c r="Y370" s="93">
        <v>0</v>
      </c>
      <c r="Z370" s="93">
        <v>0</v>
      </c>
      <c r="AA370" s="93">
        <v>0</v>
      </c>
      <c r="AB370" s="93">
        <v>0</v>
      </c>
      <c r="AC370" s="93">
        <v>0</v>
      </c>
      <c r="AD370" s="93">
        <v>0</v>
      </c>
      <c r="AE370" s="93">
        <v>0</v>
      </c>
      <c r="AF370" s="93">
        <v>0</v>
      </c>
      <c r="AG370" s="93">
        <v>471805.35660834191</v>
      </c>
      <c r="AH370" s="93">
        <v>471540.59756511031</v>
      </c>
      <c r="AI370" s="93">
        <v>469561.27232049982</v>
      </c>
      <c r="AJ370" s="93">
        <v>465886.68903577834</v>
      </c>
      <c r="AK370" s="93">
        <v>471570.09940970485</v>
      </c>
      <c r="AL370" s="93">
        <v>472123.66523988376</v>
      </c>
      <c r="AM370" s="93">
        <v>490606.82715912734</v>
      </c>
      <c r="AN370" s="93">
        <v>486024.12730090244</v>
      </c>
      <c r="AO370" s="93">
        <v>486429.11242792447</v>
      </c>
      <c r="AP370" s="93">
        <v>486499.32870923571</v>
      </c>
      <c r="AQ370" s="93">
        <v>484617.88958862907</v>
      </c>
      <c r="AR370" s="93">
        <v>483173.32149869372</v>
      </c>
      <c r="AS370" s="93">
        <v>66813.654938385982</v>
      </c>
      <c r="AT370" s="93">
        <v>66729.423083362708</v>
      </c>
      <c r="AU370" s="93">
        <v>66548.197566349685</v>
      </c>
      <c r="AV370" s="93">
        <v>65928.467149208096</v>
      </c>
      <c r="AW370" s="93">
        <v>66765.429070484301</v>
      </c>
      <c r="AX370" s="93">
        <v>66854.535560217453</v>
      </c>
      <c r="AY370" s="93">
        <v>68339.851983947796</v>
      </c>
      <c r="AZ370" s="93">
        <v>67674.094309630527</v>
      </c>
      <c r="BA370" s="93">
        <v>67845.592520663122</v>
      </c>
      <c r="BB370" s="93">
        <v>67844.064275745928</v>
      </c>
      <c r="BC370" s="93">
        <v>67572.270756500482</v>
      </c>
      <c r="BD370" s="93">
        <v>67363.431357513007</v>
      </c>
      <c r="BE370" s="93">
        <v>0</v>
      </c>
      <c r="BF370" s="93">
        <v>0</v>
      </c>
      <c r="BG370" s="93">
        <v>0</v>
      </c>
      <c r="BH370" s="93">
        <v>0</v>
      </c>
      <c r="BI370" s="93">
        <v>0</v>
      </c>
      <c r="BJ370" s="93">
        <v>0</v>
      </c>
      <c r="BK370" s="93">
        <v>0</v>
      </c>
      <c r="BL370" s="93">
        <v>0</v>
      </c>
      <c r="BM370" s="93">
        <v>0</v>
      </c>
      <c r="BN370" s="93">
        <v>0</v>
      </c>
      <c r="BO370" s="93">
        <v>0</v>
      </c>
      <c r="BP370" s="93">
        <v>0</v>
      </c>
      <c r="BQ370" s="93">
        <v>0</v>
      </c>
      <c r="BR370" s="93">
        <v>0</v>
      </c>
      <c r="BS370" s="93">
        <v>0</v>
      </c>
      <c r="BT370" s="93">
        <v>0</v>
      </c>
      <c r="BU370" s="93">
        <v>0</v>
      </c>
      <c r="BV370" s="93">
        <v>0</v>
      </c>
      <c r="BW370" s="93">
        <v>0</v>
      </c>
      <c r="BX370" s="93">
        <v>0</v>
      </c>
      <c r="BY370" s="93">
        <v>0</v>
      </c>
      <c r="BZ370" s="93">
        <v>0</v>
      </c>
      <c r="CA370" s="93">
        <v>0</v>
      </c>
      <c r="CB370" s="93">
        <v>0</v>
      </c>
      <c r="CC370" s="93">
        <v>0</v>
      </c>
      <c r="CD370" s="93">
        <v>0</v>
      </c>
      <c r="CE370" s="93">
        <v>0</v>
      </c>
      <c r="CF370" s="93">
        <v>0</v>
      </c>
      <c r="CG370" s="93">
        <v>0</v>
      </c>
      <c r="CH370" s="93">
        <v>0</v>
      </c>
      <c r="CJ370" s="94">
        <v>6546117.2994358419</v>
      </c>
    </row>
    <row r="371" spans="1:88" x14ac:dyDescent="0.25">
      <c r="A371">
        <v>363</v>
      </c>
      <c r="B371" s="96"/>
      <c r="C371" s="97" t="s">
        <v>5355</v>
      </c>
      <c r="D371" s="97" t="s">
        <v>2973</v>
      </c>
      <c r="E371" s="97" t="s">
        <v>2973</v>
      </c>
      <c r="F371" s="97" t="s">
        <v>5985</v>
      </c>
      <c r="G371" s="96" t="s">
        <v>5560</v>
      </c>
      <c r="H371" s="96" t="s">
        <v>5986</v>
      </c>
      <c r="I371" s="96" t="s">
        <v>5340</v>
      </c>
      <c r="J371" s="96" t="s">
        <v>5340</v>
      </c>
      <c r="K371" s="96" t="s">
        <v>5358</v>
      </c>
      <c r="L371" s="96" t="s">
        <v>5358</v>
      </c>
      <c r="M371" s="96" t="s">
        <v>5342</v>
      </c>
      <c r="N371" s="92">
        <v>254910.0437877276</v>
      </c>
      <c r="O371" s="93">
        <v>0</v>
      </c>
      <c r="P371" s="93">
        <v>0</v>
      </c>
      <c r="Q371" s="93">
        <v>0</v>
      </c>
      <c r="R371" s="93">
        <v>0</v>
      </c>
      <c r="S371" s="93">
        <v>0</v>
      </c>
      <c r="T371" s="93">
        <v>0</v>
      </c>
      <c r="U371" s="93">
        <v>0</v>
      </c>
      <c r="V371" s="93">
        <v>0</v>
      </c>
      <c r="W371" s="93">
        <v>0</v>
      </c>
      <c r="X371" s="93">
        <v>0</v>
      </c>
      <c r="Y371" s="93">
        <v>0</v>
      </c>
      <c r="Z371" s="93">
        <v>0</v>
      </c>
      <c r="AA371" s="93">
        <v>0</v>
      </c>
      <c r="AB371" s="93">
        <v>0</v>
      </c>
      <c r="AC371" s="93">
        <v>0</v>
      </c>
      <c r="AD371" s="93">
        <v>0</v>
      </c>
      <c r="AE371" s="93">
        <v>0</v>
      </c>
      <c r="AF371" s="93">
        <v>0</v>
      </c>
      <c r="AG371" s="93">
        <v>0</v>
      </c>
      <c r="AH371" s="93">
        <v>0</v>
      </c>
      <c r="AI371" s="93">
        <v>0</v>
      </c>
      <c r="AJ371" s="93">
        <v>0</v>
      </c>
      <c r="AK371" s="93">
        <v>0</v>
      </c>
      <c r="AL371" s="93">
        <v>0</v>
      </c>
      <c r="AM371" s="93">
        <v>0</v>
      </c>
      <c r="AN371" s="93">
        <v>0</v>
      </c>
      <c r="AO371" s="93">
        <v>0</v>
      </c>
      <c r="AP371" s="93">
        <v>0</v>
      </c>
      <c r="AQ371" s="93">
        <v>0</v>
      </c>
      <c r="AR371" s="93">
        <v>0</v>
      </c>
      <c r="AS371" s="93">
        <v>0</v>
      </c>
      <c r="AT371" s="93">
        <v>0</v>
      </c>
      <c r="AU371" s="93">
        <v>0</v>
      </c>
      <c r="AV371" s="93">
        <v>0</v>
      </c>
      <c r="AW371" s="93">
        <v>0</v>
      </c>
      <c r="AX371" s="93">
        <v>0</v>
      </c>
      <c r="AY371" s="93">
        <v>0</v>
      </c>
      <c r="AZ371" s="93">
        <v>0</v>
      </c>
      <c r="BA371" s="93">
        <v>0</v>
      </c>
      <c r="BB371" s="93">
        <v>0</v>
      </c>
      <c r="BC371" s="93">
        <v>0</v>
      </c>
      <c r="BD371" s="93">
        <v>0</v>
      </c>
      <c r="BE371" s="93">
        <v>32083.88955649811</v>
      </c>
      <c r="BF371" s="93">
        <v>32048.628808865087</v>
      </c>
      <c r="BG371" s="93">
        <v>31964.210702915258</v>
      </c>
      <c r="BH371" s="93">
        <v>31680.131398919712</v>
      </c>
      <c r="BI371" s="93">
        <v>32060.077060876403</v>
      </c>
      <c r="BJ371" s="93">
        <v>32101.114726666925</v>
      </c>
      <c r="BK371" s="93">
        <v>31629.119949595479</v>
      </c>
      <c r="BL371" s="93">
        <v>31342.871583390643</v>
      </c>
      <c r="BM371" s="93">
        <v>0</v>
      </c>
      <c r="BN371" s="93">
        <v>0</v>
      </c>
      <c r="BO371" s="93">
        <v>0</v>
      </c>
      <c r="BP371" s="93">
        <v>0</v>
      </c>
      <c r="BQ371" s="93">
        <v>0</v>
      </c>
      <c r="BR371" s="93">
        <v>0</v>
      </c>
      <c r="BS371" s="93">
        <v>0</v>
      </c>
      <c r="BT371" s="93">
        <v>0</v>
      </c>
      <c r="BU371" s="93">
        <v>0</v>
      </c>
      <c r="BV371" s="93">
        <v>0</v>
      </c>
      <c r="BW371" s="93">
        <v>0</v>
      </c>
      <c r="BX371" s="93">
        <v>0</v>
      </c>
      <c r="BY371" s="93">
        <v>0</v>
      </c>
      <c r="BZ371" s="93">
        <v>0</v>
      </c>
      <c r="CA371" s="93">
        <v>0</v>
      </c>
      <c r="CB371" s="93">
        <v>0</v>
      </c>
      <c r="CC371" s="93">
        <v>0</v>
      </c>
      <c r="CD371" s="93">
        <v>0</v>
      </c>
      <c r="CE371" s="93">
        <v>0</v>
      </c>
      <c r="CF371" s="93">
        <v>0</v>
      </c>
      <c r="CG371" s="93">
        <v>0</v>
      </c>
      <c r="CH371" s="93">
        <v>0</v>
      </c>
      <c r="CJ371" s="94">
        <v>254910.0437877276</v>
      </c>
    </row>
    <row r="372" spans="1:88" x14ac:dyDescent="0.25">
      <c r="A372">
        <v>364</v>
      </c>
      <c r="B372" s="96"/>
      <c r="C372" s="97" t="s">
        <v>5355</v>
      </c>
      <c r="D372" s="97" t="s">
        <v>2973</v>
      </c>
      <c r="E372" s="97" t="s">
        <v>2973</v>
      </c>
      <c r="F372" s="97" t="s">
        <v>5987</v>
      </c>
      <c r="G372" s="96" t="s">
        <v>5560</v>
      </c>
      <c r="H372" s="96" t="s">
        <v>5988</v>
      </c>
      <c r="I372" s="96" t="s">
        <v>5340</v>
      </c>
      <c r="J372" s="96" t="s">
        <v>5340</v>
      </c>
      <c r="K372" s="96" t="s">
        <v>5358</v>
      </c>
      <c r="L372" s="96" t="s">
        <v>5358</v>
      </c>
      <c r="M372" s="96" t="s">
        <v>5342</v>
      </c>
      <c r="N372" s="92">
        <v>172982.11151307111</v>
      </c>
      <c r="O372" s="93">
        <v>0</v>
      </c>
      <c r="P372" s="93">
        <v>0</v>
      </c>
      <c r="Q372" s="93">
        <v>0</v>
      </c>
      <c r="R372" s="93">
        <v>0</v>
      </c>
      <c r="S372" s="93">
        <v>0</v>
      </c>
      <c r="T372" s="93">
        <v>0</v>
      </c>
      <c r="U372" s="93">
        <v>0</v>
      </c>
      <c r="V372" s="93">
        <v>0</v>
      </c>
      <c r="W372" s="93">
        <v>0</v>
      </c>
      <c r="X372" s="93">
        <v>0</v>
      </c>
      <c r="Y372" s="93">
        <v>0</v>
      </c>
      <c r="Z372" s="93">
        <v>0</v>
      </c>
      <c r="AA372" s="93">
        <v>0</v>
      </c>
      <c r="AB372" s="93">
        <v>0</v>
      </c>
      <c r="AC372" s="93">
        <v>0</v>
      </c>
      <c r="AD372" s="93">
        <v>0</v>
      </c>
      <c r="AE372" s="93">
        <v>0</v>
      </c>
      <c r="AF372" s="93">
        <v>0</v>
      </c>
      <c r="AG372" s="93">
        <v>0</v>
      </c>
      <c r="AH372" s="93">
        <v>0</v>
      </c>
      <c r="AI372" s="93">
        <v>0</v>
      </c>
      <c r="AJ372" s="93">
        <v>0</v>
      </c>
      <c r="AK372" s="93">
        <v>0</v>
      </c>
      <c r="AL372" s="93">
        <v>0</v>
      </c>
      <c r="AM372" s="93">
        <v>0</v>
      </c>
      <c r="AN372" s="93">
        <v>0</v>
      </c>
      <c r="AO372" s="93">
        <v>0</v>
      </c>
      <c r="AP372" s="93">
        <v>0</v>
      </c>
      <c r="AQ372" s="93">
        <v>0</v>
      </c>
      <c r="AR372" s="93">
        <v>0</v>
      </c>
      <c r="AS372" s="93">
        <v>21536.706661334385</v>
      </c>
      <c r="AT372" s="93">
        <v>21509.55537384894</v>
      </c>
      <c r="AU372" s="93">
        <v>21451.139159333372</v>
      </c>
      <c r="AV372" s="93">
        <v>21251.375320408624</v>
      </c>
      <c r="AW372" s="93">
        <v>21521.161540034871</v>
      </c>
      <c r="AX372" s="93">
        <v>21549.884116771198</v>
      </c>
      <c r="AY372" s="93">
        <v>22189.226907255204</v>
      </c>
      <c r="AZ372" s="93">
        <v>21973.062434084495</v>
      </c>
      <c r="BA372" s="93">
        <v>0</v>
      </c>
      <c r="BB372" s="93">
        <v>0</v>
      </c>
      <c r="BC372" s="93">
        <v>0</v>
      </c>
      <c r="BD372" s="93">
        <v>0</v>
      </c>
      <c r="BE372" s="93">
        <v>0</v>
      </c>
      <c r="BF372" s="93">
        <v>0</v>
      </c>
      <c r="BG372" s="93">
        <v>0</v>
      </c>
      <c r="BH372" s="93">
        <v>0</v>
      </c>
      <c r="BI372" s="93">
        <v>0</v>
      </c>
      <c r="BJ372" s="93">
        <v>0</v>
      </c>
      <c r="BK372" s="93">
        <v>0</v>
      </c>
      <c r="BL372" s="93">
        <v>0</v>
      </c>
      <c r="BM372" s="93">
        <v>0</v>
      </c>
      <c r="BN372" s="93">
        <v>0</v>
      </c>
      <c r="BO372" s="93">
        <v>0</v>
      </c>
      <c r="BP372" s="93">
        <v>0</v>
      </c>
      <c r="BQ372" s="93">
        <v>0</v>
      </c>
      <c r="BR372" s="93">
        <v>0</v>
      </c>
      <c r="BS372" s="93">
        <v>0</v>
      </c>
      <c r="BT372" s="93">
        <v>0</v>
      </c>
      <c r="BU372" s="93">
        <v>0</v>
      </c>
      <c r="BV372" s="93">
        <v>0</v>
      </c>
      <c r="BW372" s="93">
        <v>0</v>
      </c>
      <c r="BX372" s="93">
        <v>0</v>
      </c>
      <c r="BY372" s="93">
        <v>0</v>
      </c>
      <c r="BZ372" s="93">
        <v>0</v>
      </c>
      <c r="CA372" s="93">
        <v>0</v>
      </c>
      <c r="CB372" s="93">
        <v>0</v>
      </c>
      <c r="CC372" s="93">
        <v>0</v>
      </c>
      <c r="CD372" s="93">
        <v>0</v>
      </c>
      <c r="CE372" s="93">
        <v>0</v>
      </c>
      <c r="CF372" s="93">
        <v>0</v>
      </c>
      <c r="CG372" s="93">
        <v>0</v>
      </c>
      <c r="CH372" s="93">
        <v>0</v>
      </c>
      <c r="CJ372" s="94">
        <v>172982.11151307111</v>
      </c>
    </row>
    <row r="373" spans="1:88" x14ac:dyDescent="0.25">
      <c r="A373">
        <v>365</v>
      </c>
      <c r="B373" s="96"/>
      <c r="C373" s="97" t="s">
        <v>5355</v>
      </c>
      <c r="D373" s="97" t="s">
        <v>2973</v>
      </c>
      <c r="E373" s="97" t="s">
        <v>2973</v>
      </c>
      <c r="F373" s="97" t="s">
        <v>5989</v>
      </c>
      <c r="G373" s="96" t="s">
        <v>5560</v>
      </c>
      <c r="H373" s="96" t="s">
        <v>5990</v>
      </c>
      <c r="I373" s="96" t="s">
        <v>5340</v>
      </c>
      <c r="J373" s="96" t="s">
        <v>5340</v>
      </c>
      <c r="K373" s="96" t="s">
        <v>5358</v>
      </c>
      <c r="L373" s="96" t="s">
        <v>5358</v>
      </c>
      <c r="M373" s="96" t="s">
        <v>5342</v>
      </c>
      <c r="N373" s="92">
        <v>250979.64628582465</v>
      </c>
      <c r="O373" s="93">
        <v>0</v>
      </c>
      <c r="P373" s="93">
        <v>0</v>
      </c>
      <c r="Q373" s="93">
        <v>0</v>
      </c>
      <c r="R373" s="93">
        <v>0</v>
      </c>
      <c r="S373" s="93">
        <v>0</v>
      </c>
      <c r="T373" s="93">
        <v>0</v>
      </c>
      <c r="U373" s="93">
        <v>0</v>
      </c>
      <c r="V373" s="93">
        <v>0</v>
      </c>
      <c r="W373" s="93">
        <v>0</v>
      </c>
      <c r="X373" s="93">
        <v>0</v>
      </c>
      <c r="Y373" s="93">
        <v>0</v>
      </c>
      <c r="Z373" s="93">
        <v>0</v>
      </c>
      <c r="AA373" s="93">
        <v>42435.107266659244</v>
      </c>
      <c r="AB373" s="93">
        <v>41674.447609881725</v>
      </c>
      <c r="AC373" s="93">
        <v>41813.6593084751</v>
      </c>
      <c r="AD373" s="93">
        <v>41856.872647264267</v>
      </c>
      <c r="AE373" s="93">
        <v>41660.505169095341</v>
      </c>
      <c r="AF373" s="93">
        <v>41539.054284448954</v>
      </c>
      <c r="AG373" s="93">
        <v>0</v>
      </c>
      <c r="AH373" s="93">
        <v>0</v>
      </c>
      <c r="AI373" s="93">
        <v>0</v>
      </c>
      <c r="AJ373" s="93">
        <v>0</v>
      </c>
      <c r="AK373" s="93">
        <v>0</v>
      </c>
      <c r="AL373" s="93">
        <v>0</v>
      </c>
      <c r="AM373" s="93">
        <v>0</v>
      </c>
      <c r="AN373" s="93">
        <v>0</v>
      </c>
      <c r="AO373" s="93">
        <v>0</v>
      </c>
      <c r="AP373" s="93">
        <v>0</v>
      </c>
      <c r="AQ373" s="93">
        <v>0</v>
      </c>
      <c r="AR373" s="93">
        <v>0</v>
      </c>
      <c r="AS373" s="93">
        <v>0</v>
      </c>
      <c r="AT373" s="93">
        <v>0</v>
      </c>
      <c r="AU373" s="93">
        <v>0</v>
      </c>
      <c r="AV373" s="93">
        <v>0</v>
      </c>
      <c r="AW373" s="93">
        <v>0</v>
      </c>
      <c r="AX373" s="93">
        <v>0</v>
      </c>
      <c r="AY373" s="93">
        <v>0</v>
      </c>
      <c r="AZ373" s="93">
        <v>0</v>
      </c>
      <c r="BA373" s="93">
        <v>0</v>
      </c>
      <c r="BB373" s="93">
        <v>0</v>
      </c>
      <c r="BC373" s="93">
        <v>0</v>
      </c>
      <c r="BD373" s="93">
        <v>0</v>
      </c>
      <c r="BE373" s="93">
        <v>0</v>
      </c>
      <c r="BF373" s="93">
        <v>0</v>
      </c>
      <c r="BG373" s="93">
        <v>0</v>
      </c>
      <c r="BH373" s="93">
        <v>0</v>
      </c>
      <c r="BI373" s="93">
        <v>0</v>
      </c>
      <c r="BJ373" s="93">
        <v>0</v>
      </c>
      <c r="BK373" s="93">
        <v>0</v>
      </c>
      <c r="BL373" s="93">
        <v>0</v>
      </c>
      <c r="BM373" s="93">
        <v>0</v>
      </c>
      <c r="BN373" s="93">
        <v>0</v>
      </c>
      <c r="BO373" s="93">
        <v>0</v>
      </c>
      <c r="BP373" s="93">
        <v>0</v>
      </c>
      <c r="BQ373" s="93">
        <v>0</v>
      </c>
      <c r="BR373" s="93">
        <v>0</v>
      </c>
      <c r="BS373" s="93">
        <v>0</v>
      </c>
      <c r="BT373" s="93">
        <v>0</v>
      </c>
      <c r="BU373" s="93">
        <v>0</v>
      </c>
      <c r="BV373" s="93">
        <v>0</v>
      </c>
      <c r="BW373" s="93">
        <v>0</v>
      </c>
      <c r="BX373" s="93">
        <v>0</v>
      </c>
      <c r="BY373" s="93">
        <v>0</v>
      </c>
      <c r="BZ373" s="93">
        <v>0</v>
      </c>
      <c r="CA373" s="93">
        <v>0</v>
      </c>
      <c r="CB373" s="93">
        <v>0</v>
      </c>
      <c r="CC373" s="93">
        <v>0</v>
      </c>
      <c r="CD373" s="93">
        <v>0</v>
      </c>
      <c r="CE373" s="93">
        <v>0</v>
      </c>
      <c r="CF373" s="93">
        <v>0</v>
      </c>
      <c r="CG373" s="93">
        <v>0</v>
      </c>
      <c r="CH373" s="93">
        <v>0</v>
      </c>
      <c r="CJ373" s="94">
        <v>250979.64628582465</v>
      </c>
    </row>
    <row r="374" spans="1:88" x14ac:dyDescent="0.25">
      <c r="A374">
        <v>366</v>
      </c>
      <c r="B374" s="96"/>
      <c r="C374" s="97" t="s">
        <v>5355</v>
      </c>
      <c r="D374" s="97" t="s">
        <v>2973</v>
      </c>
      <c r="E374" s="97" t="s">
        <v>2973</v>
      </c>
      <c r="F374" s="97" t="s">
        <v>5991</v>
      </c>
      <c r="G374" s="96" t="s">
        <v>5560</v>
      </c>
      <c r="H374" s="96" t="s">
        <v>5992</v>
      </c>
      <c r="I374" s="96" t="s">
        <v>5340</v>
      </c>
      <c r="J374" s="96" t="s">
        <v>5340</v>
      </c>
      <c r="K374" s="96" t="s">
        <v>5358</v>
      </c>
      <c r="L374" s="96" t="s">
        <v>5358</v>
      </c>
      <c r="M374" s="96" t="s">
        <v>5342</v>
      </c>
      <c r="N374" s="92">
        <v>261150.50325761078</v>
      </c>
      <c r="O374" s="93">
        <v>0</v>
      </c>
      <c r="P374" s="93">
        <v>0</v>
      </c>
      <c r="Q374" s="93">
        <v>0</v>
      </c>
      <c r="R374" s="93">
        <v>0</v>
      </c>
      <c r="S374" s="93">
        <v>0</v>
      </c>
      <c r="T374" s="93">
        <v>0</v>
      </c>
      <c r="U374" s="93">
        <v>32574.171428481681</v>
      </c>
      <c r="V374" s="93">
        <v>32589.130450115503</v>
      </c>
      <c r="W374" s="93">
        <v>32345.071269072869</v>
      </c>
      <c r="X374" s="93">
        <v>31944.793977675679</v>
      </c>
      <c r="Y374" s="93">
        <v>32605.387293938722</v>
      </c>
      <c r="Z374" s="93">
        <v>32663.619162005602</v>
      </c>
      <c r="AA374" s="93">
        <v>33514.54302067517</v>
      </c>
      <c r="AB374" s="93">
        <v>32913.786655645563</v>
      </c>
      <c r="AC374" s="93">
        <v>0</v>
      </c>
      <c r="AD374" s="93">
        <v>0</v>
      </c>
      <c r="AE374" s="93">
        <v>0</v>
      </c>
      <c r="AF374" s="93">
        <v>0</v>
      </c>
      <c r="AG374" s="93">
        <v>0</v>
      </c>
      <c r="AH374" s="93">
        <v>0</v>
      </c>
      <c r="AI374" s="93">
        <v>0</v>
      </c>
      <c r="AJ374" s="93">
        <v>0</v>
      </c>
      <c r="AK374" s="93">
        <v>0</v>
      </c>
      <c r="AL374" s="93">
        <v>0</v>
      </c>
      <c r="AM374" s="93">
        <v>0</v>
      </c>
      <c r="AN374" s="93">
        <v>0</v>
      </c>
      <c r="AO374" s="93">
        <v>0</v>
      </c>
      <c r="AP374" s="93">
        <v>0</v>
      </c>
      <c r="AQ374" s="93">
        <v>0</v>
      </c>
      <c r="AR374" s="93">
        <v>0</v>
      </c>
      <c r="AS374" s="93">
        <v>0</v>
      </c>
      <c r="AT374" s="93">
        <v>0</v>
      </c>
      <c r="AU374" s="93">
        <v>0</v>
      </c>
      <c r="AV374" s="93">
        <v>0</v>
      </c>
      <c r="AW374" s="93">
        <v>0</v>
      </c>
      <c r="AX374" s="93">
        <v>0</v>
      </c>
      <c r="AY374" s="93">
        <v>0</v>
      </c>
      <c r="AZ374" s="93">
        <v>0</v>
      </c>
      <c r="BA374" s="93">
        <v>0</v>
      </c>
      <c r="BB374" s="93">
        <v>0</v>
      </c>
      <c r="BC374" s="93">
        <v>0</v>
      </c>
      <c r="BD374" s="93">
        <v>0</v>
      </c>
      <c r="BE374" s="93">
        <v>0</v>
      </c>
      <c r="BF374" s="93">
        <v>0</v>
      </c>
      <c r="BG374" s="93">
        <v>0</v>
      </c>
      <c r="BH374" s="93">
        <v>0</v>
      </c>
      <c r="BI374" s="93">
        <v>0</v>
      </c>
      <c r="BJ374" s="93">
        <v>0</v>
      </c>
      <c r="BK374" s="93">
        <v>0</v>
      </c>
      <c r="BL374" s="93">
        <v>0</v>
      </c>
      <c r="BM374" s="93">
        <v>0</v>
      </c>
      <c r="BN374" s="93">
        <v>0</v>
      </c>
      <c r="BO374" s="93">
        <v>0</v>
      </c>
      <c r="BP374" s="93">
        <v>0</v>
      </c>
      <c r="BQ374" s="93">
        <v>0</v>
      </c>
      <c r="BR374" s="93">
        <v>0</v>
      </c>
      <c r="BS374" s="93">
        <v>0</v>
      </c>
      <c r="BT374" s="93">
        <v>0</v>
      </c>
      <c r="BU374" s="93">
        <v>0</v>
      </c>
      <c r="BV374" s="93">
        <v>0</v>
      </c>
      <c r="BW374" s="93">
        <v>0</v>
      </c>
      <c r="BX374" s="93">
        <v>0</v>
      </c>
      <c r="BY374" s="93">
        <v>0</v>
      </c>
      <c r="BZ374" s="93">
        <v>0</v>
      </c>
      <c r="CA374" s="93">
        <v>0</v>
      </c>
      <c r="CB374" s="93">
        <v>0</v>
      </c>
      <c r="CC374" s="93">
        <v>0</v>
      </c>
      <c r="CD374" s="93">
        <v>0</v>
      </c>
      <c r="CE374" s="93">
        <v>0</v>
      </c>
      <c r="CF374" s="93">
        <v>0</v>
      </c>
      <c r="CG374" s="93">
        <v>0</v>
      </c>
      <c r="CH374" s="93">
        <v>0</v>
      </c>
      <c r="CJ374" s="94">
        <v>66428.329676320733</v>
      </c>
    </row>
    <row r="375" spans="1:88" x14ac:dyDescent="0.25">
      <c r="A375">
        <v>367</v>
      </c>
      <c r="B375" s="96"/>
      <c r="C375" s="97" t="s">
        <v>5355</v>
      </c>
      <c r="D375" s="97" t="s">
        <v>2973</v>
      </c>
      <c r="E375" s="97" t="s">
        <v>2973</v>
      </c>
      <c r="F375" s="97" t="s">
        <v>5993</v>
      </c>
      <c r="G375" s="96" t="s">
        <v>5560</v>
      </c>
      <c r="H375" s="96" t="s">
        <v>5994</v>
      </c>
      <c r="I375" s="96" t="s">
        <v>5340</v>
      </c>
      <c r="J375" s="96" t="s">
        <v>5340</v>
      </c>
      <c r="K375" s="96" t="s">
        <v>5358</v>
      </c>
      <c r="L375" s="96" t="s">
        <v>5358</v>
      </c>
      <c r="M375" s="96" t="s">
        <v>5342</v>
      </c>
      <c r="N375" s="92">
        <v>1438035.6013498618</v>
      </c>
      <c r="O375" s="93">
        <v>0</v>
      </c>
      <c r="P375" s="93">
        <v>0</v>
      </c>
      <c r="Q375" s="93">
        <v>0</v>
      </c>
      <c r="R375" s="93">
        <v>0</v>
      </c>
      <c r="S375" s="93">
        <v>0</v>
      </c>
      <c r="T375" s="93">
        <v>0</v>
      </c>
      <c r="U375" s="93">
        <v>0</v>
      </c>
      <c r="V375" s="93">
        <v>0</v>
      </c>
      <c r="W375" s="93">
        <v>0</v>
      </c>
      <c r="X375" s="93">
        <v>0</v>
      </c>
      <c r="Y375" s="93">
        <v>0</v>
      </c>
      <c r="Z375" s="93">
        <v>0</v>
      </c>
      <c r="AA375" s="93">
        <v>0</v>
      </c>
      <c r="AB375" s="93">
        <v>0</v>
      </c>
      <c r="AC375" s="93">
        <v>0</v>
      </c>
      <c r="AD375" s="93">
        <v>0</v>
      </c>
      <c r="AE375" s="93">
        <v>0</v>
      </c>
      <c r="AF375" s="93">
        <v>0</v>
      </c>
      <c r="AG375" s="93">
        <v>178401.68860694199</v>
      </c>
      <c r="AH375" s="93">
        <v>178301.57643202756</v>
      </c>
      <c r="AI375" s="93">
        <v>177553.14286510242</v>
      </c>
      <c r="AJ375" s="93">
        <v>176163.68881643741</v>
      </c>
      <c r="AK375" s="93">
        <v>178312.73183503162</v>
      </c>
      <c r="AL375" s="93">
        <v>178522.0492526397</v>
      </c>
      <c r="AM375" s="93">
        <v>186260.27929774619</v>
      </c>
      <c r="AN375" s="93">
        <v>184520.44424393505</v>
      </c>
      <c r="AO375" s="93">
        <v>0</v>
      </c>
      <c r="AP375" s="93">
        <v>0</v>
      </c>
      <c r="AQ375" s="93">
        <v>0</v>
      </c>
      <c r="AR375" s="93">
        <v>0</v>
      </c>
      <c r="AS375" s="93">
        <v>0</v>
      </c>
      <c r="AT375" s="93">
        <v>0</v>
      </c>
      <c r="AU375" s="93">
        <v>0</v>
      </c>
      <c r="AV375" s="93">
        <v>0</v>
      </c>
      <c r="AW375" s="93">
        <v>0</v>
      </c>
      <c r="AX375" s="93">
        <v>0</v>
      </c>
      <c r="AY375" s="93">
        <v>0</v>
      </c>
      <c r="AZ375" s="93">
        <v>0</v>
      </c>
      <c r="BA375" s="93">
        <v>0</v>
      </c>
      <c r="BB375" s="93">
        <v>0</v>
      </c>
      <c r="BC375" s="93">
        <v>0</v>
      </c>
      <c r="BD375" s="93">
        <v>0</v>
      </c>
      <c r="BE375" s="93">
        <v>0</v>
      </c>
      <c r="BF375" s="93">
        <v>0</v>
      </c>
      <c r="BG375" s="93">
        <v>0</v>
      </c>
      <c r="BH375" s="93">
        <v>0</v>
      </c>
      <c r="BI375" s="93">
        <v>0</v>
      </c>
      <c r="BJ375" s="93">
        <v>0</v>
      </c>
      <c r="BK375" s="93">
        <v>0</v>
      </c>
      <c r="BL375" s="93">
        <v>0</v>
      </c>
      <c r="BM375" s="93">
        <v>0</v>
      </c>
      <c r="BN375" s="93">
        <v>0</v>
      </c>
      <c r="BO375" s="93">
        <v>0</v>
      </c>
      <c r="BP375" s="93">
        <v>0</v>
      </c>
      <c r="BQ375" s="93">
        <v>0</v>
      </c>
      <c r="BR375" s="93">
        <v>0</v>
      </c>
      <c r="BS375" s="93">
        <v>0</v>
      </c>
      <c r="BT375" s="93">
        <v>0</v>
      </c>
      <c r="BU375" s="93">
        <v>0</v>
      </c>
      <c r="BV375" s="93">
        <v>0</v>
      </c>
      <c r="BW375" s="93">
        <v>0</v>
      </c>
      <c r="BX375" s="93">
        <v>0</v>
      </c>
      <c r="BY375" s="93">
        <v>0</v>
      </c>
      <c r="BZ375" s="93">
        <v>0</v>
      </c>
      <c r="CA375" s="93">
        <v>0</v>
      </c>
      <c r="CB375" s="93">
        <v>0</v>
      </c>
      <c r="CC375" s="93">
        <v>0</v>
      </c>
      <c r="CD375" s="93">
        <v>0</v>
      </c>
      <c r="CE375" s="93">
        <v>0</v>
      </c>
      <c r="CF375" s="93">
        <v>0</v>
      </c>
      <c r="CG375" s="93">
        <v>0</v>
      </c>
      <c r="CH375" s="93">
        <v>0</v>
      </c>
      <c r="CJ375" s="94">
        <v>1438035.6013498618</v>
      </c>
    </row>
    <row r="376" spans="1:88" x14ac:dyDescent="0.25">
      <c r="A376">
        <v>368</v>
      </c>
      <c r="B376" s="96"/>
      <c r="C376" s="97" t="s">
        <v>5355</v>
      </c>
      <c r="D376" s="97" t="s">
        <v>5995</v>
      </c>
      <c r="E376" s="97" t="s">
        <v>5995</v>
      </c>
      <c r="F376" s="97" t="s">
        <v>5996</v>
      </c>
      <c r="G376" s="96" t="s">
        <v>5560</v>
      </c>
      <c r="H376" s="96" t="s">
        <v>5997</v>
      </c>
      <c r="I376" s="96" t="s">
        <v>5340</v>
      </c>
      <c r="J376" s="96" t="s">
        <v>5340</v>
      </c>
      <c r="K376" s="96" t="s">
        <v>5358</v>
      </c>
      <c r="L376" s="96" t="s">
        <v>5358</v>
      </c>
      <c r="M376" s="96" t="s">
        <v>5342</v>
      </c>
      <c r="N376" s="92">
        <v>3601.3636468186241</v>
      </c>
      <c r="O376" s="93">
        <v>609.35737837146723</v>
      </c>
      <c r="P376" s="93">
        <v>599.30582429656579</v>
      </c>
      <c r="Q376" s="93">
        <v>600.50397072831504</v>
      </c>
      <c r="R376" s="93">
        <v>601.09563775483355</v>
      </c>
      <c r="S376" s="93">
        <v>597.29193088776685</v>
      </c>
      <c r="T376" s="93">
        <v>593.8089047796758</v>
      </c>
      <c r="U376" s="93">
        <v>0</v>
      </c>
      <c r="V376" s="93">
        <v>0</v>
      </c>
      <c r="W376" s="93">
        <v>0</v>
      </c>
      <c r="X376" s="93">
        <v>0</v>
      </c>
      <c r="Y376" s="93">
        <v>0</v>
      </c>
      <c r="Z376" s="93">
        <v>0</v>
      </c>
      <c r="AA376" s="93">
        <v>0</v>
      </c>
      <c r="AB376" s="93">
        <v>0</v>
      </c>
      <c r="AC376" s="93">
        <v>0</v>
      </c>
      <c r="AD376" s="93">
        <v>0</v>
      </c>
      <c r="AE376" s="93">
        <v>0</v>
      </c>
      <c r="AF376" s="93">
        <v>0</v>
      </c>
      <c r="AG376" s="93">
        <v>0</v>
      </c>
      <c r="AH376" s="93">
        <v>0</v>
      </c>
      <c r="AI376" s="93">
        <v>0</v>
      </c>
      <c r="AJ376" s="93">
        <v>0</v>
      </c>
      <c r="AK376" s="93">
        <v>0</v>
      </c>
      <c r="AL376" s="93">
        <v>0</v>
      </c>
      <c r="AM376" s="93">
        <v>0</v>
      </c>
      <c r="AN376" s="93">
        <v>0</v>
      </c>
      <c r="AO376" s="93">
        <v>0</v>
      </c>
      <c r="AP376" s="93">
        <v>0</v>
      </c>
      <c r="AQ376" s="93">
        <v>0</v>
      </c>
      <c r="AR376" s="93">
        <v>0</v>
      </c>
      <c r="AS376" s="93">
        <v>0</v>
      </c>
      <c r="AT376" s="93">
        <v>0</v>
      </c>
      <c r="AU376" s="93">
        <v>0</v>
      </c>
      <c r="AV376" s="93">
        <v>0</v>
      </c>
      <c r="AW376" s="93">
        <v>0</v>
      </c>
      <c r="AX376" s="93">
        <v>0</v>
      </c>
      <c r="AY376" s="93">
        <v>0</v>
      </c>
      <c r="AZ376" s="93">
        <v>0</v>
      </c>
      <c r="BA376" s="93">
        <v>0</v>
      </c>
      <c r="BB376" s="93">
        <v>0</v>
      </c>
      <c r="BC376" s="93">
        <v>0</v>
      </c>
      <c r="BD376" s="93">
        <v>0</v>
      </c>
      <c r="BE376" s="93">
        <v>0</v>
      </c>
      <c r="BF376" s="93">
        <v>0</v>
      </c>
      <c r="BG376" s="93">
        <v>0</v>
      </c>
      <c r="BH376" s="93">
        <v>0</v>
      </c>
      <c r="BI376" s="93">
        <v>0</v>
      </c>
      <c r="BJ376" s="93">
        <v>0</v>
      </c>
      <c r="BK376" s="93">
        <v>0</v>
      </c>
      <c r="BL376" s="93">
        <v>0</v>
      </c>
      <c r="BM376" s="93">
        <v>0</v>
      </c>
      <c r="BN376" s="93">
        <v>0</v>
      </c>
      <c r="BO376" s="93">
        <v>0</v>
      </c>
      <c r="BP376" s="93">
        <v>0</v>
      </c>
      <c r="BQ376" s="93">
        <v>0</v>
      </c>
      <c r="BR376" s="93">
        <v>0</v>
      </c>
      <c r="BS376" s="93">
        <v>0</v>
      </c>
      <c r="BT376" s="93">
        <v>0</v>
      </c>
      <c r="BU376" s="93">
        <v>0</v>
      </c>
      <c r="BV376" s="93">
        <v>0</v>
      </c>
      <c r="BW376" s="93">
        <v>0</v>
      </c>
      <c r="BX376" s="93">
        <v>0</v>
      </c>
      <c r="BY376" s="93">
        <v>0</v>
      </c>
      <c r="BZ376" s="93">
        <v>0</v>
      </c>
      <c r="CA376" s="93">
        <v>0</v>
      </c>
      <c r="CB376" s="93">
        <v>0</v>
      </c>
      <c r="CC376" s="93">
        <v>0</v>
      </c>
      <c r="CD376" s="93">
        <v>0</v>
      </c>
      <c r="CE376" s="93">
        <v>0</v>
      </c>
      <c r="CF376" s="93">
        <v>0</v>
      </c>
      <c r="CG376" s="93">
        <v>0</v>
      </c>
      <c r="CH376" s="93">
        <v>0</v>
      </c>
      <c r="CJ376" s="94">
        <v>0</v>
      </c>
    </row>
    <row r="377" spans="1:88" x14ac:dyDescent="0.25">
      <c r="A377">
        <v>369</v>
      </c>
      <c r="B377" s="96"/>
      <c r="C377" s="97" t="s">
        <v>5355</v>
      </c>
      <c r="D377" s="97" t="s">
        <v>5995</v>
      </c>
      <c r="E377" s="97" t="s">
        <v>5995</v>
      </c>
      <c r="F377" s="97" t="s">
        <v>5998</v>
      </c>
      <c r="G377" s="96" t="s">
        <v>5560</v>
      </c>
      <c r="H377" s="96" t="s">
        <v>5999</v>
      </c>
      <c r="I377" s="96" t="s">
        <v>5340</v>
      </c>
      <c r="J377" s="96" t="s">
        <v>5340</v>
      </c>
      <c r="K377" s="96" t="s">
        <v>5358</v>
      </c>
      <c r="L377" s="96" t="s">
        <v>5358</v>
      </c>
      <c r="M377" s="96" t="s">
        <v>5342</v>
      </c>
      <c r="N377" s="92">
        <v>360955.52307012182</v>
      </c>
      <c r="O377" s="93">
        <v>0</v>
      </c>
      <c r="P377" s="93">
        <v>0</v>
      </c>
      <c r="Q377" s="93">
        <v>0</v>
      </c>
      <c r="R377" s="93">
        <v>0</v>
      </c>
      <c r="S377" s="93">
        <v>0</v>
      </c>
      <c r="T377" s="93">
        <v>0</v>
      </c>
      <c r="U377" s="93">
        <v>45120.268039191142</v>
      </c>
      <c r="V377" s="93">
        <v>45140.988598951262</v>
      </c>
      <c r="W377" s="93">
        <v>44802.928866864306</v>
      </c>
      <c r="X377" s="93">
        <v>44248.482878345501</v>
      </c>
      <c r="Y377" s="93">
        <v>45163.506843272022</v>
      </c>
      <c r="Z377" s="93">
        <v>45244.166991493294</v>
      </c>
      <c r="AA377" s="93">
        <v>46030.141184681008</v>
      </c>
      <c r="AB377" s="93">
        <v>45205.039667323283</v>
      </c>
      <c r="AC377" s="93">
        <v>0</v>
      </c>
      <c r="AD377" s="93">
        <v>0</v>
      </c>
      <c r="AE377" s="93">
        <v>0</v>
      </c>
      <c r="AF377" s="93">
        <v>0</v>
      </c>
      <c r="AG377" s="93">
        <v>0</v>
      </c>
      <c r="AH377" s="93">
        <v>0</v>
      </c>
      <c r="AI377" s="93">
        <v>0</v>
      </c>
      <c r="AJ377" s="93">
        <v>0</v>
      </c>
      <c r="AK377" s="93">
        <v>0</v>
      </c>
      <c r="AL377" s="93">
        <v>0</v>
      </c>
      <c r="AM377" s="93">
        <v>0</v>
      </c>
      <c r="AN377" s="93">
        <v>0</v>
      </c>
      <c r="AO377" s="93">
        <v>0</v>
      </c>
      <c r="AP377" s="93">
        <v>0</v>
      </c>
      <c r="AQ377" s="93">
        <v>0</v>
      </c>
      <c r="AR377" s="93">
        <v>0</v>
      </c>
      <c r="AS377" s="93">
        <v>0</v>
      </c>
      <c r="AT377" s="93">
        <v>0</v>
      </c>
      <c r="AU377" s="93">
        <v>0</v>
      </c>
      <c r="AV377" s="93">
        <v>0</v>
      </c>
      <c r="AW377" s="93">
        <v>0</v>
      </c>
      <c r="AX377" s="93">
        <v>0</v>
      </c>
      <c r="AY377" s="93">
        <v>0</v>
      </c>
      <c r="AZ377" s="93">
        <v>0</v>
      </c>
      <c r="BA377" s="93">
        <v>0</v>
      </c>
      <c r="BB377" s="93">
        <v>0</v>
      </c>
      <c r="BC377" s="93">
        <v>0</v>
      </c>
      <c r="BD377" s="93">
        <v>0</v>
      </c>
      <c r="BE377" s="93">
        <v>0</v>
      </c>
      <c r="BF377" s="93">
        <v>0</v>
      </c>
      <c r="BG377" s="93">
        <v>0</v>
      </c>
      <c r="BH377" s="93">
        <v>0</v>
      </c>
      <c r="BI377" s="93">
        <v>0</v>
      </c>
      <c r="BJ377" s="93">
        <v>0</v>
      </c>
      <c r="BK377" s="93">
        <v>0</v>
      </c>
      <c r="BL377" s="93">
        <v>0</v>
      </c>
      <c r="BM377" s="93">
        <v>0</v>
      </c>
      <c r="BN377" s="93">
        <v>0</v>
      </c>
      <c r="BO377" s="93">
        <v>0</v>
      </c>
      <c r="BP377" s="93">
        <v>0</v>
      </c>
      <c r="BQ377" s="93">
        <v>0</v>
      </c>
      <c r="BR377" s="93">
        <v>0</v>
      </c>
      <c r="BS377" s="93">
        <v>0</v>
      </c>
      <c r="BT377" s="93">
        <v>0</v>
      </c>
      <c r="BU377" s="93">
        <v>0</v>
      </c>
      <c r="BV377" s="93">
        <v>0</v>
      </c>
      <c r="BW377" s="93">
        <v>0</v>
      </c>
      <c r="BX377" s="93">
        <v>0</v>
      </c>
      <c r="BY377" s="93">
        <v>0</v>
      </c>
      <c r="BZ377" s="93">
        <v>0</v>
      </c>
      <c r="CA377" s="93">
        <v>0</v>
      </c>
      <c r="CB377" s="93">
        <v>0</v>
      </c>
      <c r="CC377" s="93">
        <v>0</v>
      </c>
      <c r="CD377" s="93">
        <v>0</v>
      </c>
      <c r="CE377" s="93">
        <v>0</v>
      </c>
      <c r="CF377" s="93">
        <v>0</v>
      </c>
      <c r="CG377" s="93">
        <v>0</v>
      </c>
      <c r="CH377" s="93">
        <v>0</v>
      </c>
      <c r="CJ377" s="94">
        <v>91235.180852004298</v>
      </c>
    </row>
    <row r="378" spans="1:88" x14ac:dyDescent="0.25">
      <c r="A378">
        <v>370</v>
      </c>
      <c r="B378" s="96"/>
      <c r="C378" s="97" t="s">
        <v>5355</v>
      </c>
      <c r="D378" s="97" t="s">
        <v>5995</v>
      </c>
      <c r="E378" s="97" t="s">
        <v>5995</v>
      </c>
      <c r="F378" s="97" t="s">
        <v>6000</v>
      </c>
      <c r="G378" s="96" t="s">
        <v>5560</v>
      </c>
      <c r="H378" s="96" t="s">
        <v>6001</v>
      </c>
      <c r="I378" s="96" t="s">
        <v>5340</v>
      </c>
      <c r="J378" s="96" t="s">
        <v>5340</v>
      </c>
      <c r="K378" s="96" t="s">
        <v>5358</v>
      </c>
      <c r="L378" s="96" t="s">
        <v>5358</v>
      </c>
      <c r="M378" s="96" t="s">
        <v>5342</v>
      </c>
      <c r="N378" s="92">
        <v>360955.52307012182</v>
      </c>
      <c r="O378" s="93">
        <v>0</v>
      </c>
      <c r="P378" s="93">
        <v>0</v>
      </c>
      <c r="Q378" s="93">
        <v>0</v>
      </c>
      <c r="R378" s="93">
        <v>0</v>
      </c>
      <c r="S378" s="93">
        <v>0</v>
      </c>
      <c r="T378" s="93">
        <v>0</v>
      </c>
      <c r="U378" s="93">
        <v>45120.268039191142</v>
      </c>
      <c r="V378" s="93">
        <v>45140.988598951262</v>
      </c>
      <c r="W378" s="93">
        <v>44802.928866864306</v>
      </c>
      <c r="X378" s="93">
        <v>44248.482878345501</v>
      </c>
      <c r="Y378" s="93">
        <v>45163.506843272022</v>
      </c>
      <c r="Z378" s="93">
        <v>45244.166991493294</v>
      </c>
      <c r="AA378" s="93">
        <v>46030.141184681008</v>
      </c>
      <c r="AB378" s="93">
        <v>45205.039667323283</v>
      </c>
      <c r="AC378" s="93">
        <v>0</v>
      </c>
      <c r="AD378" s="93">
        <v>0</v>
      </c>
      <c r="AE378" s="93">
        <v>0</v>
      </c>
      <c r="AF378" s="93">
        <v>0</v>
      </c>
      <c r="AG378" s="93">
        <v>0</v>
      </c>
      <c r="AH378" s="93">
        <v>0</v>
      </c>
      <c r="AI378" s="93">
        <v>0</v>
      </c>
      <c r="AJ378" s="93">
        <v>0</v>
      </c>
      <c r="AK378" s="93">
        <v>0</v>
      </c>
      <c r="AL378" s="93">
        <v>0</v>
      </c>
      <c r="AM378" s="93">
        <v>0</v>
      </c>
      <c r="AN378" s="93">
        <v>0</v>
      </c>
      <c r="AO378" s="93">
        <v>0</v>
      </c>
      <c r="AP378" s="93">
        <v>0</v>
      </c>
      <c r="AQ378" s="93">
        <v>0</v>
      </c>
      <c r="AR378" s="93">
        <v>0</v>
      </c>
      <c r="AS378" s="93">
        <v>0</v>
      </c>
      <c r="AT378" s="93">
        <v>0</v>
      </c>
      <c r="AU378" s="93">
        <v>0</v>
      </c>
      <c r="AV378" s="93">
        <v>0</v>
      </c>
      <c r="AW378" s="93">
        <v>0</v>
      </c>
      <c r="AX378" s="93">
        <v>0</v>
      </c>
      <c r="AY378" s="93">
        <v>0</v>
      </c>
      <c r="AZ378" s="93">
        <v>0</v>
      </c>
      <c r="BA378" s="93">
        <v>0</v>
      </c>
      <c r="BB378" s="93">
        <v>0</v>
      </c>
      <c r="BC378" s="93">
        <v>0</v>
      </c>
      <c r="BD378" s="93">
        <v>0</v>
      </c>
      <c r="BE378" s="93">
        <v>0</v>
      </c>
      <c r="BF378" s="93">
        <v>0</v>
      </c>
      <c r="BG378" s="93">
        <v>0</v>
      </c>
      <c r="BH378" s="93">
        <v>0</v>
      </c>
      <c r="BI378" s="93">
        <v>0</v>
      </c>
      <c r="BJ378" s="93">
        <v>0</v>
      </c>
      <c r="BK378" s="93">
        <v>0</v>
      </c>
      <c r="BL378" s="93">
        <v>0</v>
      </c>
      <c r="BM378" s="93">
        <v>0</v>
      </c>
      <c r="BN378" s="93">
        <v>0</v>
      </c>
      <c r="BO378" s="93">
        <v>0</v>
      </c>
      <c r="BP378" s="93">
        <v>0</v>
      </c>
      <c r="BQ378" s="93">
        <v>0</v>
      </c>
      <c r="BR378" s="93">
        <v>0</v>
      </c>
      <c r="BS378" s="93">
        <v>0</v>
      </c>
      <c r="BT378" s="93">
        <v>0</v>
      </c>
      <c r="BU378" s="93">
        <v>0</v>
      </c>
      <c r="BV378" s="93">
        <v>0</v>
      </c>
      <c r="BW378" s="93">
        <v>0</v>
      </c>
      <c r="BX378" s="93">
        <v>0</v>
      </c>
      <c r="BY378" s="93">
        <v>0</v>
      </c>
      <c r="BZ378" s="93">
        <v>0</v>
      </c>
      <c r="CA378" s="93">
        <v>0</v>
      </c>
      <c r="CB378" s="93">
        <v>0</v>
      </c>
      <c r="CC378" s="93">
        <v>0</v>
      </c>
      <c r="CD378" s="93">
        <v>0</v>
      </c>
      <c r="CE378" s="93">
        <v>0</v>
      </c>
      <c r="CF378" s="93">
        <v>0</v>
      </c>
      <c r="CG378" s="93">
        <v>0</v>
      </c>
      <c r="CH378" s="93">
        <v>0</v>
      </c>
      <c r="CJ378" s="94">
        <v>91235.180852004298</v>
      </c>
    </row>
    <row r="379" spans="1:88" x14ac:dyDescent="0.25">
      <c r="A379">
        <v>371</v>
      </c>
      <c r="B379" s="96"/>
      <c r="C379" s="97" t="s">
        <v>5355</v>
      </c>
      <c r="D379" s="97" t="s">
        <v>5995</v>
      </c>
      <c r="E379" s="97" t="s">
        <v>5995</v>
      </c>
      <c r="F379" s="97" t="s">
        <v>6002</v>
      </c>
      <c r="G379" s="96" t="s">
        <v>5560</v>
      </c>
      <c r="H379" s="96" t="s">
        <v>6003</v>
      </c>
      <c r="I379" s="96" t="s">
        <v>5340</v>
      </c>
      <c r="J379" s="96" t="s">
        <v>5340</v>
      </c>
      <c r="K379" s="96" t="s">
        <v>5358</v>
      </c>
      <c r="L379" s="96" t="s">
        <v>5358</v>
      </c>
      <c r="M379" s="96" t="s">
        <v>5342</v>
      </c>
      <c r="N379" s="92">
        <v>372352.46265381412</v>
      </c>
      <c r="O379" s="93">
        <v>0</v>
      </c>
      <c r="P379" s="93">
        <v>0</v>
      </c>
      <c r="Q379" s="93">
        <v>0</v>
      </c>
      <c r="R379" s="93">
        <v>0</v>
      </c>
      <c r="S379" s="93">
        <v>0</v>
      </c>
      <c r="T379" s="93">
        <v>0</v>
      </c>
      <c r="U379" s="93">
        <v>0</v>
      </c>
      <c r="V379" s="93">
        <v>0</v>
      </c>
      <c r="W379" s="93">
        <v>0</v>
      </c>
      <c r="X379" s="93">
        <v>0</v>
      </c>
      <c r="Y379" s="93">
        <v>0</v>
      </c>
      <c r="Z379" s="93">
        <v>0</v>
      </c>
      <c r="AA379" s="93">
        <v>0</v>
      </c>
      <c r="AB379" s="93">
        <v>0</v>
      </c>
      <c r="AC379" s="93">
        <v>0</v>
      </c>
      <c r="AD379" s="93">
        <v>0</v>
      </c>
      <c r="AE379" s="93">
        <v>0</v>
      </c>
      <c r="AF379" s="93">
        <v>0</v>
      </c>
      <c r="AG379" s="93">
        <v>0</v>
      </c>
      <c r="AH379" s="93">
        <v>0</v>
      </c>
      <c r="AI379" s="93">
        <v>0</v>
      </c>
      <c r="AJ379" s="93">
        <v>0</v>
      </c>
      <c r="AK379" s="93">
        <v>0</v>
      </c>
      <c r="AL379" s="93">
        <v>0</v>
      </c>
      <c r="AM379" s="93">
        <v>0</v>
      </c>
      <c r="AN379" s="93">
        <v>0</v>
      </c>
      <c r="AO379" s="93">
        <v>0</v>
      </c>
      <c r="AP379" s="93">
        <v>0</v>
      </c>
      <c r="AQ379" s="93">
        <v>0</v>
      </c>
      <c r="AR379" s="93">
        <v>0</v>
      </c>
      <c r="AS379" s="93">
        <v>0</v>
      </c>
      <c r="AT379" s="93">
        <v>0</v>
      </c>
      <c r="AU379" s="93">
        <v>0</v>
      </c>
      <c r="AV379" s="93">
        <v>0</v>
      </c>
      <c r="AW379" s="93">
        <v>0</v>
      </c>
      <c r="AX379" s="93">
        <v>0</v>
      </c>
      <c r="AY379" s="93">
        <v>0</v>
      </c>
      <c r="AZ379" s="93">
        <v>0</v>
      </c>
      <c r="BA379" s="93">
        <v>0</v>
      </c>
      <c r="BB379" s="93">
        <v>0</v>
      </c>
      <c r="BC379" s="93">
        <v>0</v>
      </c>
      <c r="BD379" s="93">
        <v>0</v>
      </c>
      <c r="BE379" s="93">
        <v>0</v>
      </c>
      <c r="BF379" s="93">
        <v>0</v>
      </c>
      <c r="BG379" s="93">
        <v>0</v>
      </c>
      <c r="BH379" s="93">
        <v>0</v>
      </c>
      <c r="BI379" s="93">
        <v>0</v>
      </c>
      <c r="BJ379" s="93">
        <v>0</v>
      </c>
      <c r="BK379" s="93">
        <v>0</v>
      </c>
      <c r="BL379" s="93">
        <v>0</v>
      </c>
      <c r="BM379" s="93">
        <v>0</v>
      </c>
      <c r="BN379" s="93">
        <v>0</v>
      </c>
      <c r="BO379" s="93">
        <v>0</v>
      </c>
      <c r="BP379" s="93">
        <v>0</v>
      </c>
      <c r="BQ379" s="93">
        <v>46691.653195405313</v>
      </c>
      <c r="BR379" s="93">
        <v>46624.559240414601</v>
      </c>
      <c r="BS379" s="93">
        <v>46459.213039716233</v>
      </c>
      <c r="BT379" s="93">
        <v>45918.615458071647</v>
      </c>
      <c r="BU379" s="93">
        <v>46643.910025519726</v>
      </c>
      <c r="BV379" s="93">
        <v>46724.969912223096</v>
      </c>
      <c r="BW379" s="93">
        <v>46937.158877966387</v>
      </c>
      <c r="BX379" s="93">
        <v>46352.382904497121</v>
      </c>
      <c r="BY379" s="93">
        <v>0</v>
      </c>
      <c r="BZ379" s="93">
        <v>0</v>
      </c>
      <c r="CA379" s="93">
        <v>0</v>
      </c>
      <c r="CB379" s="93">
        <v>0</v>
      </c>
      <c r="CC379" s="93">
        <v>0</v>
      </c>
      <c r="CD379" s="93">
        <v>0</v>
      </c>
      <c r="CE379" s="93">
        <v>0</v>
      </c>
      <c r="CF379" s="93">
        <v>0</v>
      </c>
      <c r="CG379" s="93">
        <v>0</v>
      </c>
      <c r="CH379" s="93">
        <v>0</v>
      </c>
      <c r="CJ379" s="94">
        <v>372352.46265381412</v>
      </c>
    </row>
    <row r="380" spans="1:88" x14ac:dyDescent="0.25">
      <c r="A380">
        <v>372</v>
      </c>
      <c r="B380" s="96"/>
      <c r="C380" s="97" t="s">
        <v>5355</v>
      </c>
      <c r="D380" s="97" t="s">
        <v>5995</v>
      </c>
      <c r="E380" s="97" t="s">
        <v>5995</v>
      </c>
      <c r="F380" s="97" t="s">
        <v>6004</v>
      </c>
      <c r="G380" s="96" t="s">
        <v>5560</v>
      </c>
      <c r="H380" s="96" t="s">
        <v>6005</v>
      </c>
      <c r="I380" s="96" t="s">
        <v>5340</v>
      </c>
      <c r="J380" s="96" t="s">
        <v>5340</v>
      </c>
      <c r="K380" s="96" t="s">
        <v>5358</v>
      </c>
      <c r="L380" s="96" t="s">
        <v>5358</v>
      </c>
      <c r="M380" s="96" t="s">
        <v>5342</v>
      </c>
      <c r="N380" s="92">
        <v>372352.46265381412</v>
      </c>
      <c r="O380" s="93">
        <v>0</v>
      </c>
      <c r="P380" s="93">
        <v>0</v>
      </c>
      <c r="Q380" s="93">
        <v>0</v>
      </c>
      <c r="R380" s="93">
        <v>0</v>
      </c>
      <c r="S380" s="93">
        <v>0</v>
      </c>
      <c r="T380" s="93">
        <v>0</v>
      </c>
      <c r="U380" s="93">
        <v>0</v>
      </c>
      <c r="V380" s="93">
        <v>0</v>
      </c>
      <c r="W380" s="93">
        <v>0</v>
      </c>
      <c r="X380" s="93">
        <v>0</v>
      </c>
      <c r="Y380" s="93">
        <v>0</v>
      </c>
      <c r="Z380" s="93">
        <v>0</v>
      </c>
      <c r="AA380" s="93">
        <v>0</v>
      </c>
      <c r="AB380" s="93">
        <v>0</v>
      </c>
      <c r="AC380" s="93">
        <v>0</v>
      </c>
      <c r="AD380" s="93">
        <v>0</v>
      </c>
      <c r="AE380" s="93">
        <v>0</v>
      </c>
      <c r="AF380" s="93">
        <v>0</v>
      </c>
      <c r="AG380" s="93">
        <v>0</v>
      </c>
      <c r="AH380" s="93">
        <v>0</v>
      </c>
      <c r="AI380" s="93">
        <v>0</v>
      </c>
      <c r="AJ380" s="93">
        <v>0</v>
      </c>
      <c r="AK380" s="93">
        <v>0</v>
      </c>
      <c r="AL380" s="93">
        <v>0</v>
      </c>
      <c r="AM380" s="93">
        <v>0</v>
      </c>
      <c r="AN380" s="93">
        <v>0</v>
      </c>
      <c r="AO380" s="93">
        <v>0</v>
      </c>
      <c r="AP380" s="93">
        <v>0</v>
      </c>
      <c r="AQ380" s="93">
        <v>0</v>
      </c>
      <c r="AR380" s="93">
        <v>0</v>
      </c>
      <c r="AS380" s="93">
        <v>0</v>
      </c>
      <c r="AT380" s="93">
        <v>0</v>
      </c>
      <c r="AU380" s="93">
        <v>0</v>
      </c>
      <c r="AV380" s="93">
        <v>0</v>
      </c>
      <c r="AW380" s="93">
        <v>0</v>
      </c>
      <c r="AX380" s="93">
        <v>0</v>
      </c>
      <c r="AY380" s="93">
        <v>0</v>
      </c>
      <c r="AZ380" s="93">
        <v>0</v>
      </c>
      <c r="BA380" s="93">
        <v>0</v>
      </c>
      <c r="BB380" s="93">
        <v>0</v>
      </c>
      <c r="BC380" s="93">
        <v>0</v>
      </c>
      <c r="BD380" s="93">
        <v>0</v>
      </c>
      <c r="BE380" s="93">
        <v>0</v>
      </c>
      <c r="BF380" s="93">
        <v>0</v>
      </c>
      <c r="BG380" s="93">
        <v>0</v>
      </c>
      <c r="BH380" s="93">
        <v>0</v>
      </c>
      <c r="BI380" s="93">
        <v>0</v>
      </c>
      <c r="BJ380" s="93">
        <v>0</v>
      </c>
      <c r="BK380" s="93">
        <v>0</v>
      </c>
      <c r="BL380" s="93">
        <v>0</v>
      </c>
      <c r="BM380" s="93">
        <v>0</v>
      </c>
      <c r="BN380" s="93">
        <v>0</v>
      </c>
      <c r="BO380" s="93">
        <v>0</v>
      </c>
      <c r="BP380" s="93">
        <v>0</v>
      </c>
      <c r="BQ380" s="93">
        <v>46691.653195405313</v>
      </c>
      <c r="BR380" s="93">
        <v>46624.559240414601</v>
      </c>
      <c r="BS380" s="93">
        <v>46459.213039716233</v>
      </c>
      <c r="BT380" s="93">
        <v>45918.615458071647</v>
      </c>
      <c r="BU380" s="93">
        <v>46643.910025519726</v>
      </c>
      <c r="BV380" s="93">
        <v>46724.969912223096</v>
      </c>
      <c r="BW380" s="93">
        <v>46937.158877966387</v>
      </c>
      <c r="BX380" s="93">
        <v>46352.382904497121</v>
      </c>
      <c r="BY380" s="93">
        <v>0</v>
      </c>
      <c r="BZ380" s="93">
        <v>0</v>
      </c>
      <c r="CA380" s="93">
        <v>0</v>
      </c>
      <c r="CB380" s="93">
        <v>0</v>
      </c>
      <c r="CC380" s="93">
        <v>0</v>
      </c>
      <c r="CD380" s="93">
        <v>0</v>
      </c>
      <c r="CE380" s="93">
        <v>0</v>
      </c>
      <c r="CF380" s="93">
        <v>0</v>
      </c>
      <c r="CG380" s="93">
        <v>0</v>
      </c>
      <c r="CH380" s="93">
        <v>0</v>
      </c>
      <c r="CJ380" s="94">
        <v>372352.46265381412</v>
      </c>
    </row>
    <row r="381" spans="1:88" x14ac:dyDescent="0.25">
      <c r="A381">
        <v>373</v>
      </c>
      <c r="B381" s="96"/>
      <c r="C381" s="97" t="s">
        <v>5355</v>
      </c>
      <c r="D381" s="97" t="s">
        <v>5995</v>
      </c>
      <c r="E381" s="97" t="s">
        <v>5995</v>
      </c>
      <c r="F381" s="97" t="s">
        <v>6006</v>
      </c>
      <c r="G381" s="96" t="s">
        <v>5560</v>
      </c>
      <c r="H381" s="96" t="s">
        <v>6007</v>
      </c>
      <c r="I381" s="96" t="s">
        <v>5340</v>
      </c>
      <c r="J381" s="96" t="s">
        <v>5340</v>
      </c>
      <c r="K381" s="96" t="s">
        <v>5358</v>
      </c>
      <c r="L381" s="96" t="s">
        <v>5358</v>
      </c>
      <c r="M381" s="96" t="s">
        <v>5342</v>
      </c>
      <c r="N381" s="92">
        <v>0</v>
      </c>
      <c r="O381" s="93">
        <v>0</v>
      </c>
      <c r="P381" s="93">
        <v>0</v>
      </c>
      <c r="Q381" s="93">
        <v>0</v>
      </c>
      <c r="R381" s="93">
        <v>0</v>
      </c>
      <c r="S381" s="93">
        <v>0</v>
      </c>
      <c r="T381" s="93">
        <v>0</v>
      </c>
      <c r="U381" s="93">
        <v>0</v>
      </c>
      <c r="V381" s="93">
        <v>0</v>
      </c>
      <c r="W381" s="93">
        <v>0</v>
      </c>
      <c r="X381" s="93">
        <v>0</v>
      </c>
      <c r="Y381" s="93">
        <v>0</v>
      </c>
      <c r="Z381" s="93">
        <v>0</v>
      </c>
      <c r="AA381" s="93">
        <v>0</v>
      </c>
      <c r="AB381" s="93">
        <v>0</v>
      </c>
      <c r="AC381" s="93">
        <v>0</v>
      </c>
      <c r="AD381" s="93">
        <v>0</v>
      </c>
      <c r="AE381" s="93">
        <v>0</v>
      </c>
      <c r="AF381" s="93">
        <v>0</v>
      </c>
      <c r="AG381" s="93">
        <v>0</v>
      </c>
      <c r="AH381" s="93">
        <v>0</v>
      </c>
      <c r="AI381" s="93">
        <v>0</v>
      </c>
      <c r="AJ381" s="93">
        <v>0</v>
      </c>
      <c r="AK381" s="93">
        <v>0</v>
      </c>
      <c r="AL381" s="93">
        <v>0</v>
      </c>
      <c r="AM381" s="93">
        <v>0</v>
      </c>
      <c r="AN381" s="93">
        <v>0</v>
      </c>
      <c r="AO381" s="93">
        <v>0</v>
      </c>
      <c r="AP381" s="93">
        <v>0</v>
      </c>
      <c r="AQ381" s="93">
        <v>0</v>
      </c>
      <c r="AR381" s="93">
        <v>0</v>
      </c>
      <c r="AS381" s="93">
        <v>0</v>
      </c>
      <c r="AT381" s="93">
        <v>0</v>
      </c>
      <c r="AU381" s="93">
        <v>0</v>
      </c>
      <c r="AV381" s="93">
        <v>0</v>
      </c>
      <c r="AW381" s="93">
        <v>0</v>
      </c>
      <c r="AX381" s="93">
        <v>0</v>
      </c>
      <c r="AY381" s="93">
        <v>0</v>
      </c>
      <c r="AZ381" s="93">
        <v>0</v>
      </c>
      <c r="BA381" s="93">
        <v>0</v>
      </c>
      <c r="BB381" s="93">
        <v>0</v>
      </c>
      <c r="BC381" s="93">
        <v>0</v>
      </c>
      <c r="BD381" s="93">
        <v>0</v>
      </c>
      <c r="BE381" s="93">
        <v>0</v>
      </c>
      <c r="BF381" s="93">
        <v>0</v>
      </c>
      <c r="BG381" s="93">
        <v>0</v>
      </c>
      <c r="BH381" s="93">
        <v>0</v>
      </c>
      <c r="BI381" s="93">
        <v>0</v>
      </c>
      <c r="BJ381" s="93">
        <v>0</v>
      </c>
      <c r="BK381" s="93">
        <v>0</v>
      </c>
      <c r="BL381" s="93">
        <v>0</v>
      </c>
      <c r="BM381" s="93">
        <v>0</v>
      </c>
      <c r="BN381" s="93">
        <v>0</v>
      </c>
      <c r="BO381" s="93">
        <v>0</v>
      </c>
      <c r="BP381" s="93">
        <v>0</v>
      </c>
      <c r="BQ381" s="93">
        <v>0</v>
      </c>
      <c r="BR381" s="93">
        <v>0</v>
      </c>
      <c r="BS381" s="93">
        <v>0</v>
      </c>
      <c r="BT381" s="93">
        <v>0</v>
      </c>
      <c r="BU381" s="93">
        <v>0</v>
      </c>
      <c r="BV381" s="93">
        <v>0</v>
      </c>
      <c r="BW381" s="93">
        <v>0</v>
      </c>
      <c r="BX381" s="93">
        <v>0</v>
      </c>
      <c r="BY381" s="93">
        <v>0</v>
      </c>
      <c r="BZ381" s="93">
        <v>0</v>
      </c>
      <c r="CA381" s="93">
        <v>0</v>
      </c>
      <c r="CB381" s="93">
        <v>0</v>
      </c>
      <c r="CC381" s="93">
        <v>0</v>
      </c>
      <c r="CD381" s="93">
        <v>0</v>
      </c>
      <c r="CE381" s="93">
        <v>0</v>
      </c>
      <c r="CF381" s="93">
        <v>0</v>
      </c>
      <c r="CG381" s="93">
        <v>0</v>
      </c>
      <c r="CH381" s="93">
        <v>0</v>
      </c>
      <c r="CJ381" s="94">
        <v>0</v>
      </c>
    </row>
    <row r="382" spans="1:88" x14ac:dyDescent="0.25">
      <c r="A382">
        <v>374</v>
      </c>
      <c r="B382" s="96"/>
      <c r="C382" s="97" t="s">
        <v>5355</v>
      </c>
      <c r="D382" s="97" t="s">
        <v>5995</v>
      </c>
      <c r="E382" s="97" t="s">
        <v>5995</v>
      </c>
      <c r="F382" s="97" t="s">
        <v>6008</v>
      </c>
      <c r="G382" s="96" t="s">
        <v>5560</v>
      </c>
      <c r="H382" s="96" t="s">
        <v>6009</v>
      </c>
      <c r="I382" s="96" t="s">
        <v>5340</v>
      </c>
      <c r="J382" s="96" t="s">
        <v>5340</v>
      </c>
      <c r="K382" s="96" t="s">
        <v>5358</v>
      </c>
      <c r="L382" s="96" t="s">
        <v>5358</v>
      </c>
      <c r="M382" s="96" t="s">
        <v>5342</v>
      </c>
      <c r="N382" s="92">
        <v>0</v>
      </c>
      <c r="O382" s="93">
        <v>0</v>
      </c>
      <c r="P382" s="93">
        <v>0</v>
      </c>
      <c r="Q382" s="93">
        <v>0</v>
      </c>
      <c r="R382" s="93">
        <v>0</v>
      </c>
      <c r="S382" s="93">
        <v>0</v>
      </c>
      <c r="T382" s="93">
        <v>0</v>
      </c>
      <c r="U382" s="93">
        <v>0</v>
      </c>
      <c r="V382" s="93">
        <v>0</v>
      </c>
      <c r="W382" s="93">
        <v>0</v>
      </c>
      <c r="X382" s="93">
        <v>0</v>
      </c>
      <c r="Y382" s="93">
        <v>0</v>
      </c>
      <c r="Z382" s="93">
        <v>0</v>
      </c>
      <c r="AA382" s="93">
        <v>0</v>
      </c>
      <c r="AB382" s="93">
        <v>0</v>
      </c>
      <c r="AC382" s="93">
        <v>0</v>
      </c>
      <c r="AD382" s="93">
        <v>0</v>
      </c>
      <c r="AE382" s="93">
        <v>0</v>
      </c>
      <c r="AF382" s="93">
        <v>0</v>
      </c>
      <c r="AG382" s="93">
        <v>0</v>
      </c>
      <c r="AH382" s="93">
        <v>0</v>
      </c>
      <c r="AI382" s="93">
        <v>0</v>
      </c>
      <c r="AJ382" s="93">
        <v>0</v>
      </c>
      <c r="AK382" s="93">
        <v>0</v>
      </c>
      <c r="AL382" s="93">
        <v>0</v>
      </c>
      <c r="AM382" s="93">
        <v>0</v>
      </c>
      <c r="AN382" s="93">
        <v>0</v>
      </c>
      <c r="AO382" s="93">
        <v>0</v>
      </c>
      <c r="AP382" s="93">
        <v>0</v>
      </c>
      <c r="AQ382" s="93">
        <v>0</v>
      </c>
      <c r="AR382" s="93">
        <v>0</v>
      </c>
      <c r="AS382" s="93">
        <v>0</v>
      </c>
      <c r="AT382" s="93">
        <v>0</v>
      </c>
      <c r="AU382" s="93">
        <v>0</v>
      </c>
      <c r="AV382" s="93">
        <v>0</v>
      </c>
      <c r="AW382" s="93">
        <v>0</v>
      </c>
      <c r="AX382" s="93">
        <v>0</v>
      </c>
      <c r="AY382" s="93">
        <v>0</v>
      </c>
      <c r="AZ382" s="93">
        <v>0</v>
      </c>
      <c r="BA382" s="93">
        <v>0</v>
      </c>
      <c r="BB382" s="93">
        <v>0</v>
      </c>
      <c r="BC382" s="93">
        <v>0</v>
      </c>
      <c r="BD382" s="93">
        <v>0</v>
      </c>
      <c r="BE382" s="93">
        <v>0</v>
      </c>
      <c r="BF382" s="93">
        <v>0</v>
      </c>
      <c r="BG382" s="93">
        <v>0</v>
      </c>
      <c r="BH382" s="93">
        <v>0</v>
      </c>
      <c r="BI382" s="93">
        <v>0</v>
      </c>
      <c r="BJ382" s="93">
        <v>0</v>
      </c>
      <c r="BK382" s="93">
        <v>0</v>
      </c>
      <c r="BL382" s="93">
        <v>0</v>
      </c>
      <c r="BM382" s="93">
        <v>0</v>
      </c>
      <c r="BN382" s="93">
        <v>0</v>
      </c>
      <c r="BO382" s="93">
        <v>0</v>
      </c>
      <c r="BP382" s="93">
        <v>0</v>
      </c>
      <c r="BQ382" s="93">
        <v>0</v>
      </c>
      <c r="BR382" s="93">
        <v>0</v>
      </c>
      <c r="BS382" s="93">
        <v>0</v>
      </c>
      <c r="BT382" s="93">
        <v>0</v>
      </c>
      <c r="BU382" s="93">
        <v>0</v>
      </c>
      <c r="BV382" s="93">
        <v>0</v>
      </c>
      <c r="BW382" s="93">
        <v>0</v>
      </c>
      <c r="BX382" s="93">
        <v>0</v>
      </c>
      <c r="BY382" s="93">
        <v>0</v>
      </c>
      <c r="BZ382" s="93">
        <v>0</v>
      </c>
      <c r="CA382" s="93">
        <v>0</v>
      </c>
      <c r="CB382" s="93">
        <v>0</v>
      </c>
      <c r="CC382" s="93">
        <v>0</v>
      </c>
      <c r="CD382" s="93">
        <v>0</v>
      </c>
      <c r="CE382" s="93">
        <v>0</v>
      </c>
      <c r="CF382" s="93">
        <v>0</v>
      </c>
      <c r="CG382" s="93">
        <v>0</v>
      </c>
      <c r="CH382" s="93">
        <v>0</v>
      </c>
      <c r="CJ382" s="94">
        <v>0</v>
      </c>
    </row>
    <row r="383" spans="1:88" x14ac:dyDescent="0.25">
      <c r="A383">
        <v>375</v>
      </c>
      <c r="B383" s="96"/>
      <c r="C383" s="97" t="s">
        <v>5355</v>
      </c>
      <c r="D383" s="97" t="s">
        <v>5995</v>
      </c>
      <c r="E383" s="97" t="s">
        <v>5995</v>
      </c>
      <c r="F383" s="97" t="s">
        <v>6010</v>
      </c>
      <c r="G383" s="96" t="s">
        <v>5560</v>
      </c>
      <c r="H383" s="96" t="s">
        <v>6011</v>
      </c>
      <c r="I383" s="96" t="s">
        <v>5340</v>
      </c>
      <c r="J383" s="96" t="s">
        <v>5340</v>
      </c>
      <c r="K383" s="96" t="s">
        <v>5358</v>
      </c>
      <c r="L383" s="96" t="s">
        <v>5358</v>
      </c>
      <c r="M383" s="96" t="s">
        <v>5342</v>
      </c>
      <c r="N383" s="92">
        <v>0</v>
      </c>
      <c r="O383" s="93">
        <v>0</v>
      </c>
      <c r="P383" s="93">
        <v>0</v>
      </c>
      <c r="Q383" s="93">
        <v>0</v>
      </c>
      <c r="R383" s="93">
        <v>0</v>
      </c>
      <c r="S383" s="93">
        <v>0</v>
      </c>
      <c r="T383" s="93">
        <v>0</v>
      </c>
      <c r="U383" s="93">
        <v>0</v>
      </c>
      <c r="V383" s="93">
        <v>0</v>
      </c>
      <c r="W383" s="93">
        <v>0</v>
      </c>
      <c r="X383" s="93">
        <v>0</v>
      </c>
      <c r="Y383" s="93">
        <v>0</v>
      </c>
      <c r="Z383" s="93">
        <v>0</v>
      </c>
      <c r="AA383" s="93">
        <v>0</v>
      </c>
      <c r="AB383" s="93">
        <v>0</v>
      </c>
      <c r="AC383" s="93">
        <v>0</v>
      </c>
      <c r="AD383" s="93">
        <v>0</v>
      </c>
      <c r="AE383" s="93">
        <v>0</v>
      </c>
      <c r="AF383" s="93">
        <v>0</v>
      </c>
      <c r="AG383" s="93">
        <v>0</v>
      </c>
      <c r="AH383" s="93">
        <v>0</v>
      </c>
      <c r="AI383" s="93">
        <v>0</v>
      </c>
      <c r="AJ383" s="93">
        <v>0</v>
      </c>
      <c r="AK383" s="93">
        <v>0</v>
      </c>
      <c r="AL383" s="93">
        <v>0</v>
      </c>
      <c r="AM383" s="93">
        <v>0</v>
      </c>
      <c r="AN383" s="93">
        <v>0</v>
      </c>
      <c r="AO383" s="93">
        <v>0</v>
      </c>
      <c r="AP383" s="93">
        <v>0</v>
      </c>
      <c r="AQ383" s="93">
        <v>0</v>
      </c>
      <c r="AR383" s="93">
        <v>0</v>
      </c>
      <c r="AS383" s="93">
        <v>0</v>
      </c>
      <c r="AT383" s="93">
        <v>0</v>
      </c>
      <c r="AU383" s="93">
        <v>0</v>
      </c>
      <c r="AV383" s="93">
        <v>0</v>
      </c>
      <c r="AW383" s="93">
        <v>0</v>
      </c>
      <c r="AX383" s="93">
        <v>0</v>
      </c>
      <c r="AY383" s="93">
        <v>0</v>
      </c>
      <c r="AZ383" s="93">
        <v>0</v>
      </c>
      <c r="BA383" s="93">
        <v>0</v>
      </c>
      <c r="BB383" s="93">
        <v>0</v>
      </c>
      <c r="BC383" s="93">
        <v>0</v>
      </c>
      <c r="BD383" s="93">
        <v>0</v>
      </c>
      <c r="BE383" s="93">
        <v>0</v>
      </c>
      <c r="BF383" s="93">
        <v>0</v>
      </c>
      <c r="BG383" s="93">
        <v>0</v>
      </c>
      <c r="BH383" s="93">
        <v>0</v>
      </c>
      <c r="BI383" s="93">
        <v>0</v>
      </c>
      <c r="BJ383" s="93">
        <v>0</v>
      </c>
      <c r="BK383" s="93">
        <v>0</v>
      </c>
      <c r="BL383" s="93">
        <v>0</v>
      </c>
      <c r="BM383" s="93">
        <v>0</v>
      </c>
      <c r="BN383" s="93">
        <v>0</v>
      </c>
      <c r="BO383" s="93">
        <v>0</v>
      </c>
      <c r="BP383" s="93">
        <v>0</v>
      </c>
      <c r="BQ383" s="93">
        <v>0</v>
      </c>
      <c r="BR383" s="93">
        <v>0</v>
      </c>
      <c r="BS383" s="93">
        <v>0</v>
      </c>
      <c r="BT383" s="93">
        <v>0</v>
      </c>
      <c r="BU383" s="93">
        <v>0</v>
      </c>
      <c r="BV383" s="93">
        <v>0</v>
      </c>
      <c r="BW383" s="93">
        <v>0</v>
      </c>
      <c r="BX383" s="93">
        <v>0</v>
      </c>
      <c r="BY383" s="93">
        <v>0</v>
      </c>
      <c r="BZ383" s="93">
        <v>0</v>
      </c>
      <c r="CA383" s="93">
        <v>0</v>
      </c>
      <c r="CB383" s="93">
        <v>0</v>
      </c>
      <c r="CC383" s="93">
        <v>0</v>
      </c>
      <c r="CD383" s="93">
        <v>0</v>
      </c>
      <c r="CE383" s="93">
        <v>0</v>
      </c>
      <c r="CF383" s="93">
        <v>0</v>
      </c>
      <c r="CG383" s="93">
        <v>0</v>
      </c>
      <c r="CH383" s="93">
        <v>0</v>
      </c>
      <c r="CJ383" s="94">
        <v>0</v>
      </c>
    </row>
    <row r="384" spans="1:88" x14ac:dyDescent="0.25">
      <c r="A384">
        <v>376</v>
      </c>
      <c r="B384" s="96"/>
      <c r="C384" s="97" t="s">
        <v>5355</v>
      </c>
      <c r="D384" s="97" t="s">
        <v>5995</v>
      </c>
      <c r="E384" s="97" t="s">
        <v>5995</v>
      </c>
      <c r="F384" s="97" t="s">
        <v>6012</v>
      </c>
      <c r="G384" s="96" t="s">
        <v>5560</v>
      </c>
      <c r="H384" s="96" t="s">
        <v>6013</v>
      </c>
      <c r="I384" s="96" t="s">
        <v>5340</v>
      </c>
      <c r="J384" s="96" t="s">
        <v>5340</v>
      </c>
      <c r="K384" s="96" t="s">
        <v>5358</v>
      </c>
      <c r="L384" s="96" t="s">
        <v>5358</v>
      </c>
      <c r="M384" s="96" t="s">
        <v>5342</v>
      </c>
      <c r="N384" s="92">
        <v>0</v>
      </c>
      <c r="O384" s="93">
        <v>0</v>
      </c>
      <c r="P384" s="93">
        <v>0</v>
      </c>
      <c r="Q384" s="93">
        <v>0</v>
      </c>
      <c r="R384" s="93">
        <v>0</v>
      </c>
      <c r="S384" s="93">
        <v>0</v>
      </c>
      <c r="T384" s="93">
        <v>0</v>
      </c>
      <c r="U384" s="93">
        <v>0</v>
      </c>
      <c r="V384" s="93">
        <v>0</v>
      </c>
      <c r="W384" s="93">
        <v>0</v>
      </c>
      <c r="X384" s="93">
        <v>0</v>
      </c>
      <c r="Y384" s="93">
        <v>0</v>
      </c>
      <c r="Z384" s="93">
        <v>0</v>
      </c>
      <c r="AA384" s="93">
        <v>0</v>
      </c>
      <c r="AB384" s="93">
        <v>0</v>
      </c>
      <c r="AC384" s="93">
        <v>0</v>
      </c>
      <c r="AD384" s="93">
        <v>0</v>
      </c>
      <c r="AE384" s="93">
        <v>0</v>
      </c>
      <c r="AF384" s="93">
        <v>0</v>
      </c>
      <c r="AG384" s="93">
        <v>0</v>
      </c>
      <c r="AH384" s="93">
        <v>0</v>
      </c>
      <c r="AI384" s="93">
        <v>0</v>
      </c>
      <c r="AJ384" s="93">
        <v>0</v>
      </c>
      <c r="AK384" s="93">
        <v>0</v>
      </c>
      <c r="AL384" s="93">
        <v>0</v>
      </c>
      <c r="AM384" s="93">
        <v>0</v>
      </c>
      <c r="AN384" s="93">
        <v>0</v>
      </c>
      <c r="AO384" s="93">
        <v>0</v>
      </c>
      <c r="AP384" s="93">
        <v>0</v>
      </c>
      <c r="AQ384" s="93">
        <v>0</v>
      </c>
      <c r="AR384" s="93">
        <v>0</v>
      </c>
      <c r="AS384" s="93">
        <v>0</v>
      </c>
      <c r="AT384" s="93">
        <v>0</v>
      </c>
      <c r="AU384" s="93">
        <v>0</v>
      </c>
      <c r="AV384" s="93">
        <v>0</v>
      </c>
      <c r="AW384" s="93">
        <v>0</v>
      </c>
      <c r="AX384" s="93">
        <v>0</v>
      </c>
      <c r="AY384" s="93">
        <v>0</v>
      </c>
      <c r="AZ384" s="93">
        <v>0</v>
      </c>
      <c r="BA384" s="93">
        <v>0</v>
      </c>
      <c r="BB384" s="93">
        <v>0</v>
      </c>
      <c r="BC384" s="93">
        <v>0</v>
      </c>
      <c r="BD384" s="93">
        <v>0</v>
      </c>
      <c r="BE384" s="93">
        <v>0</v>
      </c>
      <c r="BF384" s="93">
        <v>0</v>
      </c>
      <c r="BG384" s="93">
        <v>0</v>
      </c>
      <c r="BH384" s="93">
        <v>0</v>
      </c>
      <c r="BI384" s="93">
        <v>0</v>
      </c>
      <c r="BJ384" s="93">
        <v>0</v>
      </c>
      <c r="BK384" s="93">
        <v>0</v>
      </c>
      <c r="BL384" s="93">
        <v>0</v>
      </c>
      <c r="BM384" s="93">
        <v>0</v>
      </c>
      <c r="BN384" s="93">
        <v>0</v>
      </c>
      <c r="BO384" s="93">
        <v>0</v>
      </c>
      <c r="BP384" s="93">
        <v>0</v>
      </c>
      <c r="BQ384" s="93">
        <v>0</v>
      </c>
      <c r="BR384" s="93">
        <v>0</v>
      </c>
      <c r="BS384" s="93">
        <v>0</v>
      </c>
      <c r="BT384" s="93">
        <v>0</v>
      </c>
      <c r="BU384" s="93">
        <v>0</v>
      </c>
      <c r="BV384" s="93">
        <v>0</v>
      </c>
      <c r="BW384" s="93">
        <v>0</v>
      </c>
      <c r="BX384" s="93">
        <v>0</v>
      </c>
      <c r="BY384" s="93">
        <v>0</v>
      </c>
      <c r="BZ384" s="93">
        <v>0</v>
      </c>
      <c r="CA384" s="93">
        <v>0</v>
      </c>
      <c r="CB384" s="93">
        <v>0</v>
      </c>
      <c r="CC384" s="93">
        <v>0</v>
      </c>
      <c r="CD384" s="93">
        <v>0</v>
      </c>
      <c r="CE384" s="93">
        <v>0</v>
      </c>
      <c r="CF384" s="93">
        <v>0</v>
      </c>
      <c r="CG384" s="93">
        <v>0</v>
      </c>
      <c r="CH384" s="93">
        <v>0</v>
      </c>
      <c r="CJ384" s="94">
        <v>0</v>
      </c>
    </row>
    <row r="385" spans="1:88" x14ac:dyDescent="0.25">
      <c r="A385">
        <v>377</v>
      </c>
      <c r="B385" s="96"/>
      <c r="C385" s="97" t="s">
        <v>5355</v>
      </c>
      <c r="D385" s="97" t="s">
        <v>5725</v>
      </c>
      <c r="E385" s="97" t="s">
        <v>5725</v>
      </c>
      <c r="F385" s="97" t="s">
        <v>6014</v>
      </c>
      <c r="G385" s="96" t="s">
        <v>5560</v>
      </c>
      <c r="H385" s="96" t="s">
        <v>6015</v>
      </c>
      <c r="I385" s="96" t="s">
        <v>5340</v>
      </c>
      <c r="J385" s="96" t="s">
        <v>5340</v>
      </c>
      <c r="K385" s="96" t="s">
        <v>5358</v>
      </c>
      <c r="L385" s="96" t="s">
        <v>5358</v>
      </c>
      <c r="M385" s="96" t="s">
        <v>5342</v>
      </c>
      <c r="N385" s="92">
        <v>1912239.4658576716</v>
      </c>
      <c r="O385" s="93">
        <v>18274.235280782574</v>
      </c>
      <c r="P385" s="93">
        <v>17972.795648438791</v>
      </c>
      <c r="Q385" s="93">
        <v>18008.727288182145</v>
      </c>
      <c r="R385" s="93">
        <v>18026.471001205471</v>
      </c>
      <c r="S385" s="93">
        <v>17912.400282289032</v>
      </c>
      <c r="T385" s="93">
        <v>17807.946572778692</v>
      </c>
      <c r="U385" s="93">
        <v>74255.06968735448</v>
      </c>
      <c r="V385" s="93">
        <v>74289.169808559804</v>
      </c>
      <c r="W385" s="93">
        <v>73732.820078039527</v>
      </c>
      <c r="X385" s="93">
        <v>72820.360394077201</v>
      </c>
      <c r="Y385" s="93">
        <v>74326.228404927781</v>
      </c>
      <c r="Z385" s="93">
        <v>74458.971963143194</v>
      </c>
      <c r="AA385" s="93">
        <v>76097.127932914416</v>
      </c>
      <c r="AB385" s="93">
        <v>74733.068338308847</v>
      </c>
      <c r="AC385" s="93">
        <v>74982.71093661926</v>
      </c>
      <c r="AD385" s="93">
        <v>75060.203635048776</v>
      </c>
      <c r="AE385" s="93">
        <v>74708.065934201557</v>
      </c>
      <c r="AF385" s="93">
        <v>74490.273071126474</v>
      </c>
      <c r="AG385" s="93">
        <v>74816.363050512882</v>
      </c>
      <c r="AH385" s="93">
        <v>74774.378981400805</v>
      </c>
      <c r="AI385" s="93">
        <v>74460.508199686257</v>
      </c>
      <c r="AJ385" s="93">
        <v>73877.812490028737</v>
      </c>
      <c r="AK385" s="93">
        <v>74779.057225691533</v>
      </c>
      <c r="AL385" s="93">
        <v>74866.838726140544</v>
      </c>
      <c r="AM385" s="93">
        <v>77812.942685207134</v>
      </c>
      <c r="AN385" s="93">
        <v>77086.101268269544</v>
      </c>
      <c r="AO385" s="93">
        <v>77150.334138121456</v>
      </c>
      <c r="AP385" s="93">
        <v>77161.470826750185</v>
      </c>
      <c r="AQ385" s="93">
        <v>76863.06422832339</v>
      </c>
      <c r="AR385" s="93">
        <v>76633.947779541195</v>
      </c>
      <c r="AS385" s="93">
        <v>0</v>
      </c>
      <c r="AT385" s="93">
        <v>0</v>
      </c>
      <c r="AU385" s="93">
        <v>0</v>
      </c>
      <c r="AV385" s="93">
        <v>0</v>
      </c>
      <c r="AW385" s="93">
        <v>0</v>
      </c>
      <c r="AX385" s="93">
        <v>0</v>
      </c>
      <c r="AY385" s="93">
        <v>0</v>
      </c>
      <c r="AZ385" s="93">
        <v>0</v>
      </c>
      <c r="BA385" s="93">
        <v>0</v>
      </c>
      <c r="BB385" s="93">
        <v>0</v>
      </c>
      <c r="BC385" s="93">
        <v>0</v>
      </c>
      <c r="BD385" s="93">
        <v>0</v>
      </c>
      <c r="BE385" s="93">
        <v>0</v>
      </c>
      <c r="BF385" s="93">
        <v>0</v>
      </c>
      <c r="BG385" s="93">
        <v>0</v>
      </c>
      <c r="BH385" s="93">
        <v>0</v>
      </c>
      <c r="BI385" s="93">
        <v>0</v>
      </c>
      <c r="BJ385" s="93">
        <v>0</v>
      </c>
      <c r="BK385" s="93">
        <v>0</v>
      </c>
      <c r="BL385" s="93">
        <v>0</v>
      </c>
      <c r="BM385" s="93">
        <v>0</v>
      </c>
      <c r="BN385" s="93">
        <v>0</v>
      </c>
      <c r="BO385" s="93">
        <v>0</v>
      </c>
      <c r="BP385" s="93">
        <v>0</v>
      </c>
      <c r="BQ385" s="93">
        <v>0</v>
      </c>
      <c r="BR385" s="93">
        <v>0</v>
      </c>
      <c r="BS385" s="93">
        <v>0</v>
      </c>
      <c r="BT385" s="93">
        <v>0</v>
      </c>
      <c r="BU385" s="93">
        <v>0</v>
      </c>
      <c r="BV385" s="93">
        <v>0</v>
      </c>
      <c r="BW385" s="93">
        <v>0</v>
      </c>
      <c r="BX385" s="93">
        <v>0</v>
      </c>
      <c r="BY385" s="93">
        <v>0</v>
      </c>
      <c r="BZ385" s="93">
        <v>0</v>
      </c>
      <c r="CA385" s="93">
        <v>0</v>
      </c>
      <c r="CB385" s="93">
        <v>0</v>
      </c>
      <c r="CC385" s="93">
        <v>0</v>
      </c>
      <c r="CD385" s="93">
        <v>0</v>
      </c>
      <c r="CE385" s="93">
        <v>0</v>
      </c>
      <c r="CF385" s="93">
        <v>0</v>
      </c>
      <c r="CG385" s="93">
        <v>0</v>
      </c>
      <c r="CH385" s="93">
        <v>0</v>
      </c>
      <c r="CJ385" s="94">
        <v>1360354.2694478927</v>
      </c>
    </row>
    <row r="386" spans="1:88" x14ac:dyDescent="0.25">
      <c r="A386">
        <v>378</v>
      </c>
      <c r="B386" s="96"/>
      <c r="C386" s="97" t="s">
        <v>5355</v>
      </c>
      <c r="D386" s="97" t="s">
        <v>5725</v>
      </c>
      <c r="E386" s="97" t="s">
        <v>5725</v>
      </c>
      <c r="F386" s="97" t="s">
        <v>6016</v>
      </c>
      <c r="G386" s="96" t="s">
        <v>5560</v>
      </c>
      <c r="H386" s="96" t="s">
        <v>6017</v>
      </c>
      <c r="I386" s="96" t="s">
        <v>5340</v>
      </c>
      <c r="J386" s="96" t="s">
        <v>5340</v>
      </c>
      <c r="K386" s="96" t="s">
        <v>5358</v>
      </c>
      <c r="L386" s="96" t="s">
        <v>5358</v>
      </c>
      <c r="M386" s="96" t="s">
        <v>5342</v>
      </c>
      <c r="N386" s="92">
        <v>0</v>
      </c>
      <c r="O386" s="93">
        <v>0</v>
      </c>
      <c r="P386" s="93">
        <v>0</v>
      </c>
      <c r="Q386" s="93">
        <v>0</v>
      </c>
      <c r="R386" s="93">
        <v>0</v>
      </c>
      <c r="S386" s="93">
        <v>0</v>
      </c>
      <c r="T386" s="93">
        <v>0</v>
      </c>
      <c r="U386" s="93">
        <v>0</v>
      </c>
      <c r="V386" s="93">
        <v>0</v>
      </c>
      <c r="W386" s="93">
        <v>0</v>
      </c>
      <c r="X386" s="93">
        <v>0</v>
      </c>
      <c r="Y386" s="93">
        <v>0</v>
      </c>
      <c r="Z386" s="93">
        <v>0</v>
      </c>
      <c r="AA386" s="93">
        <v>0</v>
      </c>
      <c r="AB386" s="93">
        <v>0</v>
      </c>
      <c r="AC386" s="93">
        <v>0</v>
      </c>
      <c r="AD386" s="93">
        <v>0</v>
      </c>
      <c r="AE386" s="93">
        <v>0</v>
      </c>
      <c r="AF386" s="93">
        <v>0</v>
      </c>
      <c r="AG386" s="93">
        <v>0</v>
      </c>
      <c r="AH386" s="93">
        <v>0</v>
      </c>
      <c r="AI386" s="93">
        <v>0</v>
      </c>
      <c r="AJ386" s="93">
        <v>0</v>
      </c>
      <c r="AK386" s="93">
        <v>0</v>
      </c>
      <c r="AL386" s="93">
        <v>0</v>
      </c>
      <c r="AM386" s="93">
        <v>0</v>
      </c>
      <c r="AN386" s="93">
        <v>0</v>
      </c>
      <c r="AO386" s="93">
        <v>0</v>
      </c>
      <c r="AP386" s="93">
        <v>0</v>
      </c>
      <c r="AQ386" s="93">
        <v>0</v>
      </c>
      <c r="AR386" s="93">
        <v>0</v>
      </c>
      <c r="AS386" s="93">
        <v>0</v>
      </c>
      <c r="AT386" s="93">
        <v>0</v>
      </c>
      <c r="AU386" s="93">
        <v>0</v>
      </c>
      <c r="AV386" s="93">
        <v>0</v>
      </c>
      <c r="AW386" s="93">
        <v>0</v>
      </c>
      <c r="AX386" s="93">
        <v>0</v>
      </c>
      <c r="AY386" s="93">
        <v>0</v>
      </c>
      <c r="AZ386" s="93">
        <v>0</v>
      </c>
      <c r="BA386" s="93">
        <v>0</v>
      </c>
      <c r="BB386" s="93">
        <v>0</v>
      </c>
      <c r="BC386" s="93">
        <v>0</v>
      </c>
      <c r="BD386" s="93">
        <v>0</v>
      </c>
      <c r="BE386" s="93">
        <v>0</v>
      </c>
      <c r="BF386" s="93">
        <v>0</v>
      </c>
      <c r="BG386" s="93">
        <v>0</v>
      </c>
      <c r="BH386" s="93">
        <v>0</v>
      </c>
      <c r="BI386" s="93">
        <v>0</v>
      </c>
      <c r="BJ386" s="93">
        <v>0</v>
      </c>
      <c r="BK386" s="93">
        <v>0</v>
      </c>
      <c r="BL386" s="93">
        <v>0</v>
      </c>
      <c r="BM386" s="93">
        <v>0</v>
      </c>
      <c r="BN386" s="93">
        <v>0</v>
      </c>
      <c r="BO386" s="93">
        <v>0</v>
      </c>
      <c r="BP386" s="93">
        <v>0</v>
      </c>
      <c r="BQ386" s="93">
        <v>0</v>
      </c>
      <c r="BR386" s="93">
        <v>0</v>
      </c>
      <c r="BS386" s="93">
        <v>0</v>
      </c>
      <c r="BT386" s="93">
        <v>0</v>
      </c>
      <c r="BU386" s="93">
        <v>0</v>
      </c>
      <c r="BV386" s="93">
        <v>0</v>
      </c>
      <c r="BW386" s="93">
        <v>0</v>
      </c>
      <c r="BX386" s="93">
        <v>0</v>
      </c>
      <c r="BY386" s="93">
        <v>0</v>
      </c>
      <c r="BZ386" s="93">
        <v>0</v>
      </c>
      <c r="CA386" s="93">
        <v>0</v>
      </c>
      <c r="CB386" s="93">
        <v>0</v>
      </c>
      <c r="CC386" s="93">
        <v>0</v>
      </c>
      <c r="CD386" s="93">
        <v>0</v>
      </c>
      <c r="CE386" s="93">
        <v>0</v>
      </c>
      <c r="CF386" s="93">
        <v>0</v>
      </c>
      <c r="CG386" s="93">
        <v>0</v>
      </c>
      <c r="CH386" s="93">
        <v>0</v>
      </c>
      <c r="CJ386" s="94">
        <v>0</v>
      </c>
    </row>
    <row r="387" spans="1:88" x14ac:dyDescent="0.25">
      <c r="A387">
        <v>379</v>
      </c>
      <c r="B387" s="96"/>
      <c r="C387" s="97" t="s">
        <v>5340</v>
      </c>
      <c r="D387" s="97" t="s">
        <v>5967</v>
      </c>
      <c r="E387" s="97" t="s">
        <v>5967</v>
      </c>
      <c r="F387" s="97" t="s">
        <v>6018</v>
      </c>
      <c r="G387" s="96" t="s">
        <v>5560</v>
      </c>
      <c r="H387" s="96" t="s">
        <v>6019</v>
      </c>
      <c r="I387" s="96" t="s">
        <v>5340</v>
      </c>
      <c r="J387" s="96" t="s">
        <v>5340</v>
      </c>
      <c r="K387" s="96" t="s">
        <v>5970</v>
      </c>
      <c r="L387" s="96" t="s">
        <v>5970</v>
      </c>
      <c r="M387" s="96"/>
      <c r="N387" s="92">
        <v>1112162.8361551452</v>
      </c>
      <c r="O387" s="93">
        <v>0</v>
      </c>
      <c r="P387" s="93">
        <v>0</v>
      </c>
      <c r="Q387" s="93">
        <v>0</v>
      </c>
      <c r="R387" s="93">
        <v>0</v>
      </c>
      <c r="S387" s="93">
        <v>0</v>
      </c>
      <c r="T387" s="93">
        <v>0</v>
      </c>
      <c r="U387" s="93">
        <v>0</v>
      </c>
      <c r="V387" s="93">
        <v>0</v>
      </c>
      <c r="W387" s="93">
        <v>0</v>
      </c>
      <c r="X387" s="93">
        <v>0</v>
      </c>
      <c r="Y387" s="93">
        <v>0</v>
      </c>
      <c r="Z387" s="93">
        <v>0</v>
      </c>
      <c r="AA387" s="93">
        <v>0</v>
      </c>
      <c r="AB387" s="93">
        <v>0</v>
      </c>
      <c r="AC387" s="93">
        <v>0</v>
      </c>
      <c r="AD387" s="93">
        <v>0</v>
      </c>
      <c r="AE387" s="93">
        <v>0</v>
      </c>
      <c r="AF387" s="93">
        <v>0</v>
      </c>
      <c r="AG387" s="93">
        <v>0</v>
      </c>
      <c r="AH387" s="93">
        <v>0</v>
      </c>
      <c r="AI387" s="93">
        <v>0</v>
      </c>
      <c r="AJ387" s="93">
        <v>0</v>
      </c>
      <c r="AK387" s="93">
        <v>0</v>
      </c>
      <c r="AL387" s="93">
        <v>0</v>
      </c>
      <c r="AM387" s="93">
        <v>0</v>
      </c>
      <c r="AN387" s="93">
        <v>0</v>
      </c>
      <c r="AO387" s="93">
        <v>0</v>
      </c>
      <c r="AP387" s="93">
        <v>0</v>
      </c>
      <c r="AQ387" s="93">
        <v>0</v>
      </c>
      <c r="AR387" s="93">
        <v>0</v>
      </c>
      <c r="AS387" s="93">
        <v>0</v>
      </c>
      <c r="AT387" s="93">
        <v>0</v>
      </c>
      <c r="AU387" s="93">
        <v>0</v>
      </c>
      <c r="AV387" s="93">
        <v>0</v>
      </c>
      <c r="AW387" s="93">
        <v>0</v>
      </c>
      <c r="AX387" s="93">
        <v>0</v>
      </c>
      <c r="AY387" s="93">
        <v>0</v>
      </c>
      <c r="AZ387" s="93">
        <v>0</v>
      </c>
      <c r="BA387" s="93">
        <v>0</v>
      </c>
      <c r="BB387" s="93">
        <v>0</v>
      </c>
      <c r="BC387" s="93">
        <v>0</v>
      </c>
      <c r="BD387" s="93">
        <v>0</v>
      </c>
      <c r="BE387" s="93">
        <v>0</v>
      </c>
      <c r="BF387" s="93">
        <v>0</v>
      </c>
      <c r="BG387" s="93">
        <v>0</v>
      </c>
      <c r="BH387" s="93">
        <v>0</v>
      </c>
      <c r="BI387" s="93">
        <v>0</v>
      </c>
      <c r="BJ387" s="93">
        <v>0</v>
      </c>
      <c r="BK387" s="93">
        <v>0</v>
      </c>
      <c r="BL387" s="93">
        <v>0</v>
      </c>
      <c r="BM387" s="93">
        <v>0</v>
      </c>
      <c r="BN387" s="93">
        <v>0</v>
      </c>
      <c r="BO387" s="93">
        <v>0</v>
      </c>
      <c r="BP387" s="93">
        <v>0</v>
      </c>
      <c r="BQ387" s="93">
        <v>0</v>
      </c>
      <c r="BR387" s="93">
        <v>0</v>
      </c>
      <c r="BS387" s="93">
        <v>0</v>
      </c>
      <c r="BT387" s="93">
        <v>0</v>
      </c>
      <c r="BU387" s="93">
        <v>0</v>
      </c>
      <c r="BV387" s="93">
        <v>0</v>
      </c>
      <c r="BW387" s="93">
        <v>0</v>
      </c>
      <c r="BX387" s="93">
        <v>0</v>
      </c>
      <c r="BY387" s="93">
        <v>0</v>
      </c>
      <c r="BZ387" s="93">
        <v>0</v>
      </c>
      <c r="CA387" s="93">
        <v>0</v>
      </c>
      <c r="CB387" s="93">
        <v>0</v>
      </c>
      <c r="CC387" s="93">
        <v>186246.54370139696</v>
      </c>
      <c r="CD387" s="93">
        <v>185925.10743871544</v>
      </c>
      <c r="CE387" s="93">
        <v>185132.8824358462</v>
      </c>
      <c r="CF387" s="93">
        <v>182473.59161566664</v>
      </c>
      <c r="CG387" s="93">
        <v>185978.90288879638</v>
      </c>
      <c r="CH387" s="93">
        <v>186405.80807472358</v>
      </c>
      <c r="CJ387" s="94">
        <v>1112162.8361551452</v>
      </c>
    </row>
    <row r="388" spans="1:88" x14ac:dyDescent="0.25">
      <c r="A388">
        <v>380</v>
      </c>
      <c r="B388" s="96"/>
      <c r="C388" s="97" t="s">
        <v>5355</v>
      </c>
      <c r="D388" s="97" t="s">
        <v>5715</v>
      </c>
      <c r="E388" s="97" t="s">
        <v>5715</v>
      </c>
      <c r="F388" s="97" t="s">
        <v>6020</v>
      </c>
      <c r="G388" s="96" t="s">
        <v>5560</v>
      </c>
      <c r="H388" s="96" t="s">
        <v>6021</v>
      </c>
      <c r="I388" s="96" t="s">
        <v>5340</v>
      </c>
      <c r="J388" s="96" t="s">
        <v>5340</v>
      </c>
      <c r="K388" s="96" t="s">
        <v>5358</v>
      </c>
      <c r="L388" s="96" t="s">
        <v>5358</v>
      </c>
      <c r="M388" s="96" t="s">
        <v>5342</v>
      </c>
      <c r="N388" s="92">
        <v>0</v>
      </c>
      <c r="O388" s="93">
        <v>0</v>
      </c>
      <c r="P388" s="93">
        <v>0</v>
      </c>
      <c r="Q388" s="93">
        <v>0</v>
      </c>
      <c r="R388" s="93">
        <v>0</v>
      </c>
      <c r="S388" s="93">
        <v>0</v>
      </c>
      <c r="T388" s="93">
        <v>0</v>
      </c>
      <c r="U388" s="93">
        <v>0</v>
      </c>
      <c r="V388" s="93">
        <v>0</v>
      </c>
      <c r="W388" s="93">
        <v>0</v>
      </c>
      <c r="X388" s="93">
        <v>0</v>
      </c>
      <c r="Y388" s="93">
        <v>0</v>
      </c>
      <c r="Z388" s="93">
        <v>0</v>
      </c>
      <c r="AA388" s="93">
        <v>0</v>
      </c>
      <c r="AB388" s="93">
        <v>0</v>
      </c>
      <c r="AC388" s="93">
        <v>0</v>
      </c>
      <c r="AD388" s="93">
        <v>0</v>
      </c>
      <c r="AE388" s="93">
        <v>0</v>
      </c>
      <c r="AF388" s="93">
        <v>0</v>
      </c>
      <c r="AG388" s="93">
        <v>0</v>
      </c>
      <c r="AH388" s="93">
        <v>0</v>
      </c>
      <c r="AI388" s="93">
        <v>0</v>
      </c>
      <c r="AJ388" s="93">
        <v>0</v>
      </c>
      <c r="AK388" s="93">
        <v>0</v>
      </c>
      <c r="AL388" s="93">
        <v>0</v>
      </c>
      <c r="AM388" s="93">
        <v>0</v>
      </c>
      <c r="AN388" s="93">
        <v>0</v>
      </c>
      <c r="AO388" s="93">
        <v>0</v>
      </c>
      <c r="AP388" s="93">
        <v>0</v>
      </c>
      <c r="AQ388" s="93">
        <v>0</v>
      </c>
      <c r="AR388" s="93">
        <v>0</v>
      </c>
      <c r="AS388" s="93">
        <v>0</v>
      </c>
      <c r="AT388" s="93">
        <v>0</v>
      </c>
      <c r="AU388" s="93">
        <v>0</v>
      </c>
      <c r="AV388" s="93">
        <v>0</v>
      </c>
      <c r="AW388" s="93">
        <v>0</v>
      </c>
      <c r="AX388" s="93">
        <v>0</v>
      </c>
      <c r="AY388" s="93">
        <v>0</v>
      </c>
      <c r="AZ388" s="93">
        <v>0</v>
      </c>
      <c r="BA388" s="93">
        <v>0</v>
      </c>
      <c r="BB388" s="93">
        <v>0</v>
      </c>
      <c r="BC388" s="93">
        <v>0</v>
      </c>
      <c r="BD388" s="93">
        <v>0</v>
      </c>
      <c r="BE388" s="93">
        <v>0</v>
      </c>
      <c r="BF388" s="93">
        <v>0</v>
      </c>
      <c r="BG388" s="93">
        <v>0</v>
      </c>
      <c r="BH388" s="93">
        <v>0</v>
      </c>
      <c r="BI388" s="93">
        <v>0</v>
      </c>
      <c r="BJ388" s="93">
        <v>0</v>
      </c>
      <c r="BK388" s="93">
        <v>0</v>
      </c>
      <c r="BL388" s="93">
        <v>0</v>
      </c>
      <c r="BM388" s="93">
        <v>0</v>
      </c>
      <c r="BN388" s="93">
        <v>0</v>
      </c>
      <c r="BO388" s="93">
        <v>0</v>
      </c>
      <c r="BP388" s="93">
        <v>0</v>
      </c>
      <c r="BQ388" s="93">
        <v>0</v>
      </c>
      <c r="BR388" s="93">
        <v>0</v>
      </c>
      <c r="BS388" s="93">
        <v>0</v>
      </c>
      <c r="BT388" s="93">
        <v>0</v>
      </c>
      <c r="BU388" s="93">
        <v>0</v>
      </c>
      <c r="BV388" s="93">
        <v>0</v>
      </c>
      <c r="BW388" s="93">
        <v>0</v>
      </c>
      <c r="BX388" s="93">
        <v>0</v>
      </c>
      <c r="BY388" s="93">
        <v>0</v>
      </c>
      <c r="BZ388" s="93">
        <v>0</v>
      </c>
      <c r="CA388" s="93">
        <v>0</v>
      </c>
      <c r="CB388" s="93">
        <v>0</v>
      </c>
      <c r="CC388" s="93">
        <v>0</v>
      </c>
      <c r="CD388" s="93">
        <v>0</v>
      </c>
      <c r="CE388" s="93">
        <v>0</v>
      </c>
      <c r="CF388" s="93">
        <v>0</v>
      </c>
      <c r="CG388" s="93">
        <v>0</v>
      </c>
      <c r="CH388" s="93">
        <v>0</v>
      </c>
      <c r="CJ388" s="94">
        <v>0</v>
      </c>
    </row>
    <row r="389" spans="1:88" x14ac:dyDescent="0.25">
      <c r="A389">
        <v>381</v>
      </c>
      <c r="B389" s="96"/>
      <c r="C389" s="97" t="s">
        <v>5340</v>
      </c>
      <c r="D389" s="97" t="s">
        <v>5967</v>
      </c>
      <c r="E389" s="97" t="s">
        <v>5967</v>
      </c>
      <c r="F389" s="97" t="s">
        <v>6022</v>
      </c>
      <c r="G389" s="96" t="s">
        <v>5560</v>
      </c>
      <c r="H389" s="96" t="s">
        <v>6023</v>
      </c>
      <c r="I389" s="96" t="s">
        <v>5340</v>
      </c>
      <c r="J389" s="96" t="s">
        <v>5340</v>
      </c>
      <c r="K389" s="96" t="s">
        <v>5970</v>
      </c>
      <c r="L389" s="96" t="s">
        <v>5970</v>
      </c>
      <c r="M389" s="96"/>
      <c r="N389" s="92">
        <v>2190708.8982854043</v>
      </c>
      <c r="O389" s="93">
        <v>0</v>
      </c>
      <c r="P389" s="93">
        <v>0</v>
      </c>
      <c r="Q389" s="93">
        <v>0</v>
      </c>
      <c r="R389" s="93">
        <v>0</v>
      </c>
      <c r="S389" s="93">
        <v>0</v>
      </c>
      <c r="T389" s="93">
        <v>0</v>
      </c>
      <c r="U389" s="93">
        <v>0</v>
      </c>
      <c r="V389" s="93">
        <v>0</v>
      </c>
      <c r="W389" s="93">
        <v>0</v>
      </c>
      <c r="X389" s="93">
        <v>0</v>
      </c>
      <c r="Y389" s="93">
        <v>0</v>
      </c>
      <c r="Z389" s="93">
        <v>0</v>
      </c>
      <c r="AA389" s="93">
        <v>0</v>
      </c>
      <c r="AB389" s="93">
        <v>437779.7838269287</v>
      </c>
      <c r="AC389" s="93">
        <v>439242.16835298052</v>
      </c>
      <c r="AD389" s="93">
        <v>439696.1138087337</v>
      </c>
      <c r="AE389" s="93">
        <v>437633.32192848629</v>
      </c>
      <c r="AF389" s="93">
        <v>436357.51036827517</v>
      </c>
      <c r="AG389" s="93">
        <v>0</v>
      </c>
      <c r="AH389" s="93">
        <v>0</v>
      </c>
      <c r="AI389" s="93">
        <v>0</v>
      </c>
      <c r="AJ389" s="93">
        <v>0</v>
      </c>
      <c r="AK389" s="93">
        <v>0</v>
      </c>
      <c r="AL389" s="93">
        <v>0</v>
      </c>
      <c r="AM389" s="93">
        <v>0</v>
      </c>
      <c r="AN389" s="93">
        <v>0</v>
      </c>
      <c r="AO389" s="93">
        <v>0</v>
      </c>
      <c r="AP389" s="93">
        <v>0</v>
      </c>
      <c r="AQ389" s="93">
        <v>0</v>
      </c>
      <c r="AR389" s="93">
        <v>0</v>
      </c>
      <c r="AS389" s="93">
        <v>0</v>
      </c>
      <c r="AT389" s="93">
        <v>0</v>
      </c>
      <c r="AU389" s="93">
        <v>0</v>
      </c>
      <c r="AV389" s="93">
        <v>0</v>
      </c>
      <c r="AW389" s="93">
        <v>0</v>
      </c>
      <c r="AX389" s="93">
        <v>0</v>
      </c>
      <c r="AY389" s="93">
        <v>0</v>
      </c>
      <c r="AZ389" s="93">
        <v>0</v>
      </c>
      <c r="BA389" s="93">
        <v>0</v>
      </c>
      <c r="BB389" s="93">
        <v>0</v>
      </c>
      <c r="BC389" s="93">
        <v>0</v>
      </c>
      <c r="BD389" s="93">
        <v>0</v>
      </c>
      <c r="BE389" s="93">
        <v>0</v>
      </c>
      <c r="BF389" s="93">
        <v>0</v>
      </c>
      <c r="BG389" s="93">
        <v>0</v>
      </c>
      <c r="BH389" s="93">
        <v>0</v>
      </c>
      <c r="BI389" s="93">
        <v>0</v>
      </c>
      <c r="BJ389" s="93">
        <v>0</v>
      </c>
      <c r="BK389" s="93">
        <v>0</v>
      </c>
      <c r="BL389" s="93">
        <v>0</v>
      </c>
      <c r="BM389" s="93">
        <v>0</v>
      </c>
      <c r="BN389" s="93">
        <v>0</v>
      </c>
      <c r="BO389" s="93">
        <v>0</v>
      </c>
      <c r="BP389" s="93">
        <v>0</v>
      </c>
      <c r="BQ389" s="93">
        <v>0</v>
      </c>
      <c r="BR389" s="93">
        <v>0</v>
      </c>
      <c r="BS389" s="93">
        <v>0</v>
      </c>
      <c r="BT389" s="93">
        <v>0</v>
      </c>
      <c r="BU389" s="93">
        <v>0</v>
      </c>
      <c r="BV389" s="93">
        <v>0</v>
      </c>
      <c r="BW389" s="93">
        <v>0</v>
      </c>
      <c r="BX389" s="93">
        <v>0</v>
      </c>
      <c r="BY389" s="93">
        <v>0</v>
      </c>
      <c r="BZ389" s="93">
        <v>0</v>
      </c>
      <c r="CA389" s="93">
        <v>0</v>
      </c>
      <c r="CB389" s="93">
        <v>0</v>
      </c>
      <c r="CC389" s="93">
        <v>0</v>
      </c>
      <c r="CD389" s="93">
        <v>0</v>
      </c>
      <c r="CE389" s="93">
        <v>0</v>
      </c>
      <c r="CF389" s="93">
        <v>0</v>
      </c>
      <c r="CG389" s="93">
        <v>0</v>
      </c>
      <c r="CH389" s="93">
        <v>0</v>
      </c>
      <c r="CJ389" s="94">
        <v>2190708.8982854043</v>
      </c>
    </row>
    <row r="390" spans="1:88" x14ac:dyDescent="0.25">
      <c r="A390">
        <v>382</v>
      </c>
      <c r="B390" s="96"/>
      <c r="C390" s="97" t="s">
        <v>5355</v>
      </c>
      <c r="D390" s="97" t="s">
        <v>5715</v>
      </c>
      <c r="E390" s="97" t="s">
        <v>5715</v>
      </c>
      <c r="F390" s="97" t="s">
        <v>6024</v>
      </c>
      <c r="G390" s="96" t="s">
        <v>5560</v>
      </c>
      <c r="H390" s="96" t="s">
        <v>6025</v>
      </c>
      <c r="I390" s="96" t="s">
        <v>5340</v>
      </c>
      <c r="J390" s="96" t="s">
        <v>5340</v>
      </c>
      <c r="K390" s="96" t="s">
        <v>5358</v>
      </c>
      <c r="L390" s="96" t="s">
        <v>5358</v>
      </c>
      <c r="M390" s="96" t="s">
        <v>5342</v>
      </c>
      <c r="N390" s="92">
        <v>25443207.966380201</v>
      </c>
      <c r="O390" s="93">
        <v>0</v>
      </c>
      <c r="P390" s="93">
        <v>0</v>
      </c>
      <c r="Q390" s="93">
        <v>0</v>
      </c>
      <c r="R390" s="93">
        <v>0</v>
      </c>
      <c r="S390" s="93">
        <v>0</v>
      </c>
      <c r="T390" s="93">
        <v>0</v>
      </c>
      <c r="U390" s="93">
        <v>0</v>
      </c>
      <c r="V390" s="93">
        <v>0</v>
      </c>
      <c r="W390" s="93">
        <v>0</v>
      </c>
      <c r="X390" s="93">
        <v>0</v>
      </c>
      <c r="Y390" s="93">
        <v>0</v>
      </c>
      <c r="Z390" s="93">
        <v>0</v>
      </c>
      <c r="AA390" s="93">
        <v>0</v>
      </c>
      <c r="AB390" s="93">
        <v>0</v>
      </c>
      <c r="AC390" s="93">
        <v>0</v>
      </c>
      <c r="AD390" s="93">
        <v>0</v>
      </c>
      <c r="AE390" s="93">
        <v>0</v>
      </c>
      <c r="AF390" s="93">
        <v>0</v>
      </c>
      <c r="AG390" s="93">
        <v>0</v>
      </c>
      <c r="AH390" s="93">
        <v>0</v>
      </c>
      <c r="AI390" s="93">
        <v>0</v>
      </c>
      <c r="AJ390" s="93">
        <v>0</v>
      </c>
      <c r="AK390" s="93">
        <v>0</v>
      </c>
      <c r="AL390" s="93">
        <v>0</v>
      </c>
      <c r="AM390" s="93">
        <v>0</v>
      </c>
      <c r="AN390" s="93">
        <v>0</v>
      </c>
      <c r="AO390" s="93">
        <v>0</v>
      </c>
      <c r="AP390" s="93">
        <v>0</v>
      </c>
      <c r="AQ390" s="93">
        <v>0</v>
      </c>
      <c r="AR390" s="93">
        <v>0</v>
      </c>
      <c r="AS390" s="93">
        <v>0</v>
      </c>
      <c r="AT390" s="93">
        <v>0</v>
      </c>
      <c r="AU390" s="93">
        <v>0</v>
      </c>
      <c r="AV390" s="93">
        <v>0</v>
      </c>
      <c r="AW390" s="93">
        <v>0</v>
      </c>
      <c r="AX390" s="93">
        <v>0</v>
      </c>
      <c r="AY390" s="93">
        <v>0</v>
      </c>
      <c r="AZ390" s="93">
        <v>0</v>
      </c>
      <c r="BA390" s="93">
        <v>0</v>
      </c>
      <c r="BB390" s="93">
        <v>0</v>
      </c>
      <c r="BC390" s="93">
        <v>0</v>
      </c>
      <c r="BD390" s="93">
        <v>0</v>
      </c>
      <c r="BE390" s="93">
        <v>1248385.3836796538</v>
      </c>
      <c r="BF390" s="93">
        <v>1247013.386625333</v>
      </c>
      <c r="BG390" s="93">
        <v>1243728.6748574441</v>
      </c>
      <c r="BH390" s="93">
        <v>1232675.138150516</v>
      </c>
      <c r="BI390" s="93">
        <v>1247458.8385539197</v>
      </c>
      <c r="BJ390" s="93">
        <v>1249055.6157172087</v>
      </c>
      <c r="BK390" s="93">
        <v>1225927.3913596747</v>
      </c>
      <c r="BL390" s="93">
        <v>1214832.561234093</v>
      </c>
      <c r="BM390" s="93">
        <v>1216347.4299030723</v>
      </c>
      <c r="BN390" s="93">
        <v>1216639.5712274476</v>
      </c>
      <c r="BO390" s="93">
        <v>1212165.4479895162</v>
      </c>
      <c r="BP390" s="93">
        <v>1208807.7145301912</v>
      </c>
      <c r="BQ390" s="93">
        <v>896982.38363749289</v>
      </c>
      <c r="BR390" s="93">
        <v>895693.45742570667</v>
      </c>
      <c r="BS390" s="93">
        <v>892517.03039693518</v>
      </c>
      <c r="BT390" s="93">
        <v>882131.73721952527</v>
      </c>
      <c r="BU390" s="93">
        <v>896065.20081367751</v>
      </c>
      <c r="BV390" s="93">
        <v>897622.42325958959</v>
      </c>
      <c r="BW390" s="93">
        <v>897147.08762046765</v>
      </c>
      <c r="BX390" s="93">
        <v>885969.80134984991</v>
      </c>
      <c r="BY390" s="93">
        <v>886919.20002220222</v>
      </c>
      <c r="BZ390" s="93">
        <v>887507.92926756025</v>
      </c>
      <c r="CA390" s="93">
        <v>882434.61181365757</v>
      </c>
      <c r="CB390" s="93">
        <v>879179.94972547004</v>
      </c>
      <c r="CC390" s="93">
        <v>0</v>
      </c>
      <c r="CD390" s="93">
        <v>0</v>
      </c>
      <c r="CE390" s="93">
        <v>0</v>
      </c>
      <c r="CF390" s="93">
        <v>0</v>
      </c>
      <c r="CG390" s="93">
        <v>0</v>
      </c>
      <c r="CH390" s="93">
        <v>0</v>
      </c>
      <c r="CJ390" s="94">
        <v>25443207.966380201</v>
      </c>
    </row>
    <row r="391" spans="1:88" x14ac:dyDescent="0.25">
      <c r="A391">
        <v>383</v>
      </c>
      <c r="B391" s="96"/>
      <c r="C391" s="97" t="s">
        <v>5355</v>
      </c>
      <c r="D391" s="97" t="s">
        <v>2973</v>
      </c>
      <c r="E391" s="97" t="s">
        <v>2973</v>
      </c>
      <c r="F391" s="97" t="s">
        <v>6026</v>
      </c>
      <c r="G391" s="96" t="s">
        <v>5560</v>
      </c>
      <c r="H391" s="96" t="s">
        <v>6027</v>
      </c>
      <c r="I391" s="96" t="s">
        <v>5340</v>
      </c>
      <c r="J391" s="96" t="s">
        <v>5340</v>
      </c>
      <c r="K391" s="96" t="s">
        <v>5358</v>
      </c>
      <c r="L391" s="96" t="s">
        <v>5358</v>
      </c>
      <c r="M391" s="96" t="s">
        <v>5342</v>
      </c>
      <c r="N391" s="92">
        <v>371130.25680800859</v>
      </c>
      <c r="O391" s="93">
        <v>0</v>
      </c>
      <c r="P391" s="93">
        <v>0</v>
      </c>
      <c r="Q391" s="93">
        <v>0</v>
      </c>
      <c r="R391" s="93">
        <v>0</v>
      </c>
      <c r="S391" s="93">
        <v>0</v>
      </c>
      <c r="T391" s="93">
        <v>0</v>
      </c>
      <c r="U391" s="93">
        <v>46292.31212177717</v>
      </c>
      <c r="V391" s="93">
        <v>46313.570918797668</v>
      </c>
      <c r="W391" s="93">
        <v>45966.729747110025</v>
      </c>
      <c r="X391" s="93">
        <v>45397.881469593442</v>
      </c>
      <c r="Y391" s="93">
        <v>46336.674097032905</v>
      </c>
      <c r="Z391" s="93">
        <v>46419.429473264281</v>
      </c>
      <c r="AA391" s="93">
        <v>47628.707595468673</v>
      </c>
      <c r="AB391" s="93">
        <v>46774.951384964443</v>
      </c>
      <c r="AC391" s="93">
        <v>0</v>
      </c>
      <c r="AD391" s="93">
        <v>0</v>
      </c>
      <c r="AE391" s="93">
        <v>0</v>
      </c>
      <c r="AF391" s="93">
        <v>0</v>
      </c>
      <c r="AG391" s="93">
        <v>0</v>
      </c>
      <c r="AH391" s="93">
        <v>0</v>
      </c>
      <c r="AI391" s="93">
        <v>0</v>
      </c>
      <c r="AJ391" s="93">
        <v>0</v>
      </c>
      <c r="AK391" s="93">
        <v>0</v>
      </c>
      <c r="AL391" s="93">
        <v>0</v>
      </c>
      <c r="AM391" s="93">
        <v>0</v>
      </c>
      <c r="AN391" s="93">
        <v>0</v>
      </c>
      <c r="AO391" s="93">
        <v>0</v>
      </c>
      <c r="AP391" s="93">
        <v>0</v>
      </c>
      <c r="AQ391" s="93">
        <v>0</v>
      </c>
      <c r="AR391" s="93">
        <v>0</v>
      </c>
      <c r="AS391" s="93">
        <v>0</v>
      </c>
      <c r="AT391" s="93">
        <v>0</v>
      </c>
      <c r="AU391" s="93">
        <v>0</v>
      </c>
      <c r="AV391" s="93">
        <v>0</v>
      </c>
      <c r="AW391" s="93">
        <v>0</v>
      </c>
      <c r="AX391" s="93">
        <v>0</v>
      </c>
      <c r="AY391" s="93">
        <v>0</v>
      </c>
      <c r="AZ391" s="93">
        <v>0</v>
      </c>
      <c r="BA391" s="93">
        <v>0</v>
      </c>
      <c r="BB391" s="93">
        <v>0</v>
      </c>
      <c r="BC391" s="93">
        <v>0</v>
      </c>
      <c r="BD391" s="93">
        <v>0</v>
      </c>
      <c r="BE391" s="93">
        <v>0</v>
      </c>
      <c r="BF391" s="93">
        <v>0</v>
      </c>
      <c r="BG391" s="93">
        <v>0</v>
      </c>
      <c r="BH391" s="93">
        <v>0</v>
      </c>
      <c r="BI391" s="93">
        <v>0</v>
      </c>
      <c r="BJ391" s="93">
        <v>0</v>
      </c>
      <c r="BK391" s="93">
        <v>0</v>
      </c>
      <c r="BL391" s="93">
        <v>0</v>
      </c>
      <c r="BM391" s="93">
        <v>0</v>
      </c>
      <c r="BN391" s="93">
        <v>0</v>
      </c>
      <c r="BO391" s="93">
        <v>0</v>
      </c>
      <c r="BP391" s="93">
        <v>0</v>
      </c>
      <c r="BQ391" s="93">
        <v>0</v>
      </c>
      <c r="BR391" s="93">
        <v>0</v>
      </c>
      <c r="BS391" s="93">
        <v>0</v>
      </c>
      <c r="BT391" s="93">
        <v>0</v>
      </c>
      <c r="BU391" s="93">
        <v>0</v>
      </c>
      <c r="BV391" s="93">
        <v>0</v>
      </c>
      <c r="BW391" s="93">
        <v>0</v>
      </c>
      <c r="BX391" s="93">
        <v>0</v>
      </c>
      <c r="BY391" s="93">
        <v>0</v>
      </c>
      <c r="BZ391" s="93">
        <v>0</v>
      </c>
      <c r="CA391" s="93">
        <v>0</v>
      </c>
      <c r="CB391" s="93">
        <v>0</v>
      </c>
      <c r="CC391" s="93">
        <v>0</v>
      </c>
      <c r="CD391" s="93">
        <v>0</v>
      </c>
      <c r="CE391" s="93">
        <v>0</v>
      </c>
      <c r="CF391" s="93">
        <v>0</v>
      </c>
      <c r="CG391" s="93">
        <v>0</v>
      </c>
      <c r="CH391" s="93">
        <v>0</v>
      </c>
      <c r="CJ391" s="94">
        <v>94403.658980433116</v>
      </c>
    </row>
    <row r="392" spans="1:88" x14ac:dyDescent="0.25">
      <c r="A392">
        <v>384</v>
      </c>
      <c r="B392" s="96"/>
      <c r="C392" s="97" t="s">
        <v>5355</v>
      </c>
      <c r="D392" s="97" t="s">
        <v>5715</v>
      </c>
      <c r="E392" s="97" t="s">
        <v>5715</v>
      </c>
      <c r="F392" s="97" t="s">
        <v>6028</v>
      </c>
      <c r="G392" s="96" t="s">
        <v>5560</v>
      </c>
      <c r="H392" s="96" t="s">
        <v>6029</v>
      </c>
      <c r="I392" s="96" t="s">
        <v>5340</v>
      </c>
      <c r="J392" s="96" t="s">
        <v>5340</v>
      </c>
      <c r="K392" s="96" t="s">
        <v>5358</v>
      </c>
      <c r="L392" s="96" t="s">
        <v>5358</v>
      </c>
      <c r="M392" s="96" t="s">
        <v>5342</v>
      </c>
      <c r="N392" s="92">
        <v>0</v>
      </c>
      <c r="O392" s="93">
        <v>0</v>
      </c>
      <c r="P392" s="93">
        <v>0</v>
      </c>
      <c r="Q392" s="93">
        <v>0</v>
      </c>
      <c r="R392" s="93">
        <v>0</v>
      </c>
      <c r="S392" s="93">
        <v>0</v>
      </c>
      <c r="T392" s="93">
        <v>0</v>
      </c>
      <c r="U392" s="93">
        <v>0</v>
      </c>
      <c r="V392" s="93">
        <v>0</v>
      </c>
      <c r="W392" s="93">
        <v>0</v>
      </c>
      <c r="X392" s="93">
        <v>0</v>
      </c>
      <c r="Y392" s="93">
        <v>0</v>
      </c>
      <c r="Z392" s="93">
        <v>0</v>
      </c>
      <c r="AA392" s="93">
        <v>0</v>
      </c>
      <c r="AB392" s="93">
        <v>0</v>
      </c>
      <c r="AC392" s="93">
        <v>0</v>
      </c>
      <c r="AD392" s="93">
        <v>0</v>
      </c>
      <c r="AE392" s="93">
        <v>0</v>
      </c>
      <c r="AF392" s="93">
        <v>0</v>
      </c>
      <c r="AG392" s="93">
        <v>0</v>
      </c>
      <c r="AH392" s="93">
        <v>0</v>
      </c>
      <c r="AI392" s="93">
        <v>0</v>
      </c>
      <c r="AJ392" s="93">
        <v>0</v>
      </c>
      <c r="AK392" s="93">
        <v>0</v>
      </c>
      <c r="AL392" s="93">
        <v>0</v>
      </c>
      <c r="AM392" s="93">
        <v>0</v>
      </c>
      <c r="AN392" s="93">
        <v>0</v>
      </c>
      <c r="AO392" s="93">
        <v>0</v>
      </c>
      <c r="AP392" s="93">
        <v>0</v>
      </c>
      <c r="AQ392" s="93">
        <v>0</v>
      </c>
      <c r="AR392" s="93">
        <v>0</v>
      </c>
      <c r="AS392" s="93">
        <v>0</v>
      </c>
      <c r="AT392" s="93">
        <v>0</v>
      </c>
      <c r="AU392" s="93">
        <v>0</v>
      </c>
      <c r="AV392" s="93">
        <v>0</v>
      </c>
      <c r="AW392" s="93">
        <v>0</v>
      </c>
      <c r="AX392" s="93">
        <v>0</v>
      </c>
      <c r="AY392" s="93">
        <v>0</v>
      </c>
      <c r="AZ392" s="93">
        <v>0</v>
      </c>
      <c r="BA392" s="93">
        <v>0</v>
      </c>
      <c r="BB392" s="93">
        <v>0</v>
      </c>
      <c r="BC392" s="93">
        <v>0</v>
      </c>
      <c r="BD392" s="93">
        <v>0</v>
      </c>
      <c r="BE392" s="93">
        <v>0</v>
      </c>
      <c r="BF392" s="93">
        <v>0</v>
      </c>
      <c r="BG392" s="93">
        <v>0</v>
      </c>
      <c r="BH392" s="93">
        <v>0</v>
      </c>
      <c r="BI392" s="93">
        <v>0</v>
      </c>
      <c r="BJ392" s="93">
        <v>0</v>
      </c>
      <c r="BK392" s="93">
        <v>0</v>
      </c>
      <c r="BL392" s="93">
        <v>0</v>
      </c>
      <c r="BM392" s="93">
        <v>0</v>
      </c>
      <c r="BN392" s="93">
        <v>0</v>
      </c>
      <c r="BO392" s="93">
        <v>0</v>
      </c>
      <c r="BP392" s="93">
        <v>0</v>
      </c>
      <c r="BQ392" s="93">
        <v>0</v>
      </c>
      <c r="BR392" s="93">
        <v>0</v>
      </c>
      <c r="BS392" s="93">
        <v>0</v>
      </c>
      <c r="BT392" s="93">
        <v>0</v>
      </c>
      <c r="BU392" s="93">
        <v>0</v>
      </c>
      <c r="BV392" s="93">
        <v>0</v>
      </c>
      <c r="BW392" s="93">
        <v>0</v>
      </c>
      <c r="BX392" s="93">
        <v>0</v>
      </c>
      <c r="BY392" s="93">
        <v>0</v>
      </c>
      <c r="BZ392" s="93">
        <v>0</v>
      </c>
      <c r="CA392" s="93">
        <v>0</v>
      </c>
      <c r="CB392" s="93">
        <v>0</v>
      </c>
      <c r="CC392" s="93">
        <v>0</v>
      </c>
      <c r="CD392" s="93">
        <v>0</v>
      </c>
      <c r="CE392" s="93">
        <v>0</v>
      </c>
      <c r="CF392" s="93">
        <v>0</v>
      </c>
      <c r="CG392" s="93">
        <v>0</v>
      </c>
      <c r="CH392" s="93">
        <v>0</v>
      </c>
      <c r="CJ392" s="94">
        <v>0</v>
      </c>
    </row>
    <row r="393" spans="1:88" x14ac:dyDescent="0.25">
      <c r="A393">
        <v>385</v>
      </c>
      <c r="B393" s="96"/>
      <c r="C393" s="97" t="s">
        <v>5355</v>
      </c>
      <c r="D393" s="97" t="s">
        <v>5715</v>
      </c>
      <c r="E393" s="97" t="s">
        <v>5715</v>
      </c>
      <c r="F393" s="97" t="s">
        <v>6030</v>
      </c>
      <c r="G393" s="96" t="s">
        <v>5560</v>
      </c>
      <c r="H393" s="96" t="s">
        <v>6031</v>
      </c>
      <c r="I393" s="96" t="s">
        <v>5340</v>
      </c>
      <c r="J393" s="96" t="s">
        <v>5340</v>
      </c>
      <c r="K393" s="96" t="s">
        <v>5358</v>
      </c>
      <c r="L393" s="96" t="s">
        <v>5358</v>
      </c>
      <c r="M393" s="96" t="s">
        <v>5342</v>
      </c>
      <c r="N393" s="92">
        <v>0</v>
      </c>
      <c r="O393" s="93">
        <v>0</v>
      </c>
      <c r="P393" s="93">
        <v>0</v>
      </c>
      <c r="Q393" s="93">
        <v>0</v>
      </c>
      <c r="R393" s="93">
        <v>0</v>
      </c>
      <c r="S393" s="93">
        <v>0</v>
      </c>
      <c r="T393" s="93">
        <v>0</v>
      </c>
      <c r="U393" s="93">
        <v>0</v>
      </c>
      <c r="V393" s="93">
        <v>0</v>
      </c>
      <c r="W393" s="93">
        <v>0</v>
      </c>
      <c r="X393" s="93">
        <v>0</v>
      </c>
      <c r="Y393" s="93">
        <v>0</v>
      </c>
      <c r="Z393" s="93">
        <v>0</v>
      </c>
      <c r="AA393" s="93">
        <v>0</v>
      </c>
      <c r="AB393" s="93">
        <v>0</v>
      </c>
      <c r="AC393" s="93">
        <v>0</v>
      </c>
      <c r="AD393" s="93">
        <v>0</v>
      </c>
      <c r="AE393" s="93">
        <v>0</v>
      </c>
      <c r="AF393" s="93">
        <v>0</v>
      </c>
      <c r="AG393" s="93">
        <v>0</v>
      </c>
      <c r="AH393" s="93">
        <v>0</v>
      </c>
      <c r="AI393" s="93">
        <v>0</v>
      </c>
      <c r="AJ393" s="93">
        <v>0</v>
      </c>
      <c r="AK393" s="93">
        <v>0</v>
      </c>
      <c r="AL393" s="93">
        <v>0</v>
      </c>
      <c r="AM393" s="93">
        <v>0</v>
      </c>
      <c r="AN393" s="93">
        <v>0</v>
      </c>
      <c r="AO393" s="93">
        <v>0</v>
      </c>
      <c r="AP393" s="93">
        <v>0</v>
      </c>
      <c r="AQ393" s="93">
        <v>0</v>
      </c>
      <c r="AR393" s="93">
        <v>0</v>
      </c>
      <c r="AS393" s="93">
        <v>0</v>
      </c>
      <c r="AT393" s="93">
        <v>0</v>
      </c>
      <c r="AU393" s="93">
        <v>0</v>
      </c>
      <c r="AV393" s="93">
        <v>0</v>
      </c>
      <c r="AW393" s="93">
        <v>0</v>
      </c>
      <c r="AX393" s="93">
        <v>0</v>
      </c>
      <c r="AY393" s="93">
        <v>0</v>
      </c>
      <c r="AZ393" s="93">
        <v>0</v>
      </c>
      <c r="BA393" s="93">
        <v>0</v>
      </c>
      <c r="BB393" s="93">
        <v>0</v>
      </c>
      <c r="BC393" s="93">
        <v>0</v>
      </c>
      <c r="BD393" s="93">
        <v>0</v>
      </c>
      <c r="BE393" s="93">
        <v>0</v>
      </c>
      <c r="BF393" s="93">
        <v>0</v>
      </c>
      <c r="BG393" s="93">
        <v>0</v>
      </c>
      <c r="BH393" s="93">
        <v>0</v>
      </c>
      <c r="BI393" s="93">
        <v>0</v>
      </c>
      <c r="BJ393" s="93">
        <v>0</v>
      </c>
      <c r="BK393" s="93">
        <v>0</v>
      </c>
      <c r="BL393" s="93">
        <v>0</v>
      </c>
      <c r="BM393" s="93">
        <v>0</v>
      </c>
      <c r="BN393" s="93">
        <v>0</v>
      </c>
      <c r="BO393" s="93">
        <v>0</v>
      </c>
      <c r="BP393" s="93">
        <v>0</v>
      </c>
      <c r="BQ393" s="93">
        <v>0</v>
      </c>
      <c r="BR393" s="93">
        <v>0</v>
      </c>
      <c r="BS393" s="93">
        <v>0</v>
      </c>
      <c r="BT393" s="93">
        <v>0</v>
      </c>
      <c r="BU393" s="93">
        <v>0</v>
      </c>
      <c r="BV393" s="93">
        <v>0</v>
      </c>
      <c r="BW393" s="93">
        <v>0</v>
      </c>
      <c r="BX393" s="93">
        <v>0</v>
      </c>
      <c r="BY393" s="93">
        <v>0</v>
      </c>
      <c r="BZ393" s="93">
        <v>0</v>
      </c>
      <c r="CA393" s="93">
        <v>0</v>
      </c>
      <c r="CB393" s="93">
        <v>0</v>
      </c>
      <c r="CC393" s="93">
        <v>0</v>
      </c>
      <c r="CD393" s="93">
        <v>0</v>
      </c>
      <c r="CE393" s="93">
        <v>0</v>
      </c>
      <c r="CF393" s="93">
        <v>0</v>
      </c>
      <c r="CG393" s="93">
        <v>0</v>
      </c>
      <c r="CH393" s="93">
        <v>0</v>
      </c>
      <c r="CJ393" s="94">
        <v>0</v>
      </c>
    </row>
    <row r="394" spans="1:88" x14ac:dyDescent="0.25">
      <c r="A394">
        <v>386</v>
      </c>
      <c r="B394" s="96"/>
      <c r="C394" s="97" t="s">
        <v>5355</v>
      </c>
      <c r="D394" s="97" t="s">
        <v>5725</v>
      </c>
      <c r="E394" s="97" t="s">
        <v>5725</v>
      </c>
      <c r="F394" s="97" t="s">
        <v>6032</v>
      </c>
      <c r="G394" s="96" t="s">
        <v>5560</v>
      </c>
      <c r="H394" s="96" t="s">
        <v>6033</v>
      </c>
      <c r="I394" s="96" t="s">
        <v>5340</v>
      </c>
      <c r="J394" s="96" t="s">
        <v>5340</v>
      </c>
      <c r="K394" s="96" t="s">
        <v>5358</v>
      </c>
      <c r="L394" s="96" t="s">
        <v>5358</v>
      </c>
      <c r="M394" s="96" t="s">
        <v>5342</v>
      </c>
      <c r="N394" s="92">
        <v>435511.60854096862</v>
      </c>
      <c r="O394" s="93">
        <v>0</v>
      </c>
      <c r="P394" s="93">
        <v>0</v>
      </c>
      <c r="Q394" s="93">
        <v>0</v>
      </c>
      <c r="R394" s="93">
        <v>0</v>
      </c>
      <c r="S394" s="93">
        <v>0</v>
      </c>
      <c r="T394" s="93">
        <v>0</v>
      </c>
      <c r="U394" s="93">
        <v>36175.174900421473</v>
      </c>
      <c r="V394" s="93">
        <v>36191.787609209168</v>
      </c>
      <c r="W394" s="93">
        <v>35920.74821900847</v>
      </c>
      <c r="X394" s="93">
        <v>35476.221147713521</v>
      </c>
      <c r="Y394" s="93">
        <v>36209.841611593336</v>
      </c>
      <c r="Z394" s="93">
        <v>36274.510885429721</v>
      </c>
      <c r="AA394" s="93">
        <v>37072.578666796806</v>
      </c>
      <c r="AB394" s="93">
        <v>36408.043644242585</v>
      </c>
      <c r="AC394" s="93">
        <v>36529.663147052226</v>
      </c>
      <c r="AD394" s="93">
        <v>36567.415612048826</v>
      </c>
      <c r="AE394" s="93">
        <v>36395.863111043625</v>
      </c>
      <c r="AF394" s="93">
        <v>36289.759986408841</v>
      </c>
      <c r="AG394" s="93">
        <v>0</v>
      </c>
      <c r="AH394" s="93">
        <v>0</v>
      </c>
      <c r="AI394" s="93">
        <v>0</v>
      </c>
      <c r="AJ394" s="93">
        <v>0</v>
      </c>
      <c r="AK394" s="93">
        <v>0</v>
      </c>
      <c r="AL394" s="93">
        <v>0</v>
      </c>
      <c r="AM394" s="93">
        <v>0</v>
      </c>
      <c r="AN394" s="93">
        <v>0</v>
      </c>
      <c r="AO394" s="93">
        <v>0</v>
      </c>
      <c r="AP394" s="93">
        <v>0</v>
      </c>
      <c r="AQ394" s="93">
        <v>0</v>
      </c>
      <c r="AR394" s="93">
        <v>0</v>
      </c>
      <c r="AS394" s="93">
        <v>0</v>
      </c>
      <c r="AT394" s="93">
        <v>0</v>
      </c>
      <c r="AU394" s="93">
        <v>0</v>
      </c>
      <c r="AV394" s="93">
        <v>0</v>
      </c>
      <c r="AW394" s="93">
        <v>0</v>
      </c>
      <c r="AX394" s="93">
        <v>0</v>
      </c>
      <c r="AY394" s="93">
        <v>0</v>
      </c>
      <c r="AZ394" s="93">
        <v>0</v>
      </c>
      <c r="BA394" s="93">
        <v>0</v>
      </c>
      <c r="BB394" s="93">
        <v>0</v>
      </c>
      <c r="BC394" s="93">
        <v>0</v>
      </c>
      <c r="BD394" s="93">
        <v>0</v>
      </c>
      <c r="BE394" s="93">
        <v>0</v>
      </c>
      <c r="BF394" s="93">
        <v>0</v>
      </c>
      <c r="BG394" s="93">
        <v>0</v>
      </c>
      <c r="BH394" s="93">
        <v>0</v>
      </c>
      <c r="BI394" s="93">
        <v>0</v>
      </c>
      <c r="BJ394" s="93">
        <v>0</v>
      </c>
      <c r="BK394" s="93">
        <v>0</v>
      </c>
      <c r="BL394" s="93">
        <v>0</v>
      </c>
      <c r="BM394" s="93">
        <v>0</v>
      </c>
      <c r="BN394" s="93">
        <v>0</v>
      </c>
      <c r="BO394" s="93">
        <v>0</v>
      </c>
      <c r="BP394" s="93">
        <v>0</v>
      </c>
      <c r="BQ394" s="93">
        <v>0</v>
      </c>
      <c r="BR394" s="93">
        <v>0</v>
      </c>
      <c r="BS394" s="93">
        <v>0</v>
      </c>
      <c r="BT394" s="93">
        <v>0</v>
      </c>
      <c r="BU394" s="93">
        <v>0</v>
      </c>
      <c r="BV394" s="93">
        <v>0</v>
      </c>
      <c r="BW394" s="93">
        <v>0</v>
      </c>
      <c r="BX394" s="93">
        <v>0</v>
      </c>
      <c r="BY394" s="93">
        <v>0</v>
      </c>
      <c r="BZ394" s="93">
        <v>0</v>
      </c>
      <c r="CA394" s="93">
        <v>0</v>
      </c>
      <c r="CB394" s="93">
        <v>0</v>
      </c>
      <c r="CC394" s="93">
        <v>0</v>
      </c>
      <c r="CD394" s="93">
        <v>0</v>
      </c>
      <c r="CE394" s="93">
        <v>0</v>
      </c>
      <c r="CF394" s="93">
        <v>0</v>
      </c>
      <c r="CG394" s="93">
        <v>0</v>
      </c>
      <c r="CH394" s="93">
        <v>0</v>
      </c>
      <c r="CJ394" s="94">
        <v>219263.32416759289</v>
      </c>
    </row>
    <row r="395" spans="1:88" x14ac:dyDescent="0.25">
      <c r="A395">
        <v>387</v>
      </c>
      <c r="B395" s="96"/>
      <c r="C395" s="97" t="s">
        <v>5355</v>
      </c>
      <c r="D395" s="97" t="s">
        <v>2973</v>
      </c>
      <c r="E395" s="97" t="s">
        <v>2973</v>
      </c>
      <c r="F395" s="97" t="s">
        <v>6034</v>
      </c>
      <c r="G395" s="96" t="s">
        <v>5560</v>
      </c>
      <c r="H395" s="96" t="s">
        <v>6035</v>
      </c>
      <c r="I395" s="96" t="s">
        <v>5340</v>
      </c>
      <c r="J395" s="96" t="s">
        <v>5340</v>
      </c>
      <c r="K395" s="96" t="s">
        <v>5358</v>
      </c>
      <c r="L395" s="96" t="s">
        <v>5358</v>
      </c>
      <c r="M395" s="96" t="s">
        <v>5449</v>
      </c>
      <c r="N395" s="92">
        <v>9418.3653934770464</v>
      </c>
      <c r="O395" s="93">
        <v>1593.6048140496989</v>
      </c>
      <c r="P395" s="93">
        <v>1567.3177688263297</v>
      </c>
      <c r="Q395" s="93">
        <v>1570.4511877186624</v>
      </c>
      <c r="R395" s="93">
        <v>1571.9985283355743</v>
      </c>
      <c r="S395" s="93">
        <v>1562.0509905035301</v>
      </c>
      <c r="T395" s="93">
        <v>1552.9421040432496</v>
      </c>
      <c r="U395" s="93">
        <v>0</v>
      </c>
      <c r="V395" s="93">
        <v>0</v>
      </c>
      <c r="W395" s="93">
        <v>0</v>
      </c>
      <c r="X395" s="93">
        <v>0</v>
      </c>
      <c r="Y395" s="93">
        <v>0</v>
      </c>
      <c r="Z395" s="93">
        <v>0</v>
      </c>
      <c r="AA395" s="93">
        <v>0</v>
      </c>
      <c r="AB395" s="93">
        <v>0</v>
      </c>
      <c r="AC395" s="93">
        <v>0</v>
      </c>
      <c r="AD395" s="93">
        <v>0</v>
      </c>
      <c r="AE395" s="93">
        <v>0</v>
      </c>
      <c r="AF395" s="93">
        <v>0</v>
      </c>
      <c r="AG395" s="93">
        <v>0</v>
      </c>
      <c r="AH395" s="93">
        <v>0</v>
      </c>
      <c r="AI395" s="93">
        <v>0</v>
      </c>
      <c r="AJ395" s="93">
        <v>0</v>
      </c>
      <c r="AK395" s="93">
        <v>0</v>
      </c>
      <c r="AL395" s="93">
        <v>0</v>
      </c>
      <c r="AM395" s="93">
        <v>0</v>
      </c>
      <c r="AN395" s="93">
        <v>0</v>
      </c>
      <c r="AO395" s="93">
        <v>0</v>
      </c>
      <c r="AP395" s="93">
        <v>0</v>
      </c>
      <c r="AQ395" s="93">
        <v>0</v>
      </c>
      <c r="AR395" s="93">
        <v>0</v>
      </c>
      <c r="AS395" s="93">
        <v>0</v>
      </c>
      <c r="AT395" s="93">
        <v>0</v>
      </c>
      <c r="AU395" s="93">
        <v>0</v>
      </c>
      <c r="AV395" s="93">
        <v>0</v>
      </c>
      <c r="AW395" s="93">
        <v>0</v>
      </c>
      <c r="AX395" s="93">
        <v>0</v>
      </c>
      <c r="AY395" s="93">
        <v>0</v>
      </c>
      <c r="AZ395" s="93">
        <v>0</v>
      </c>
      <c r="BA395" s="93">
        <v>0</v>
      </c>
      <c r="BB395" s="93">
        <v>0</v>
      </c>
      <c r="BC395" s="93">
        <v>0</v>
      </c>
      <c r="BD395" s="93">
        <v>0</v>
      </c>
      <c r="BE395" s="93">
        <v>0</v>
      </c>
      <c r="BF395" s="93">
        <v>0</v>
      </c>
      <c r="BG395" s="93">
        <v>0</v>
      </c>
      <c r="BH395" s="93">
        <v>0</v>
      </c>
      <c r="BI395" s="93">
        <v>0</v>
      </c>
      <c r="BJ395" s="93">
        <v>0</v>
      </c>
      <c r="BK395" s="93">
        <v>0</v>
      </c>
      <c r="BL395" s="93">
        <v>0</v>
      </c>
      <c r="BM395" s="93">
        <v>0</v>
      </c>
      <c r="BN395" s="93">
        <v>0</v>
      </c>
      <c r="BO395" s="93">
        <v>0</v>
      </c>
      <c r="BP395" s="93">
        <v>0</v>
      </c>
      <c r="BQ395" s="93">
        <v>0</v>
      </c>
      <c r="BR395" s="93">
        <v>0</v>
      </c>
      <c r="BS395" s="93">
        <v>0</v>
      </c>
      <c r="BT395" s="93">
        <v>0</v>
      </c>
      <c r="BU395" s="93">
        <v>0</v>
      </c>
      <c r="BV395" s="93">
        <v>0</v>
      </c>
      <c r="BW395" s="93">
        <v>0</v>
      </c>
      <c r="BX395" s="93">
        <v>0</v>
      </c>
      <c r="BY395" s="93">
        <v>0</v>
      </c>
      <c r="BZ395" s="93">
        <v>0</v>
      </c>
      <c r="CA395" s="93">
        <v>0</v>
      </c>
      <c r="CB395" s="93">
        <v>0</v>
      </c>
      <c r="CC395" s="93">
        <v>0</v>
      </c>
      <c r="CD395" s="93">
        <v>0</v>
      </c>
      <c r="CE395" s="93">
        <v>0</v>
      </c>
      <c r="CF395" s="93">
        <v>0</v>
      </c>
      <c r="CG395" s="93">
        <v>0</v>
      </c>
      <c r="CH395" s="93">
        <v>0</v>
      </c>
      <c r="CJ395" s="94">
        <v>0</v>
      </c>
    </row>
    <row r="396" spans="1:88" x14ac:dyDescent="0.25">
      <c r="A396">
        <v>388</v>
      </c>
      <c r="B396" s="96"/>
      <c r="C396" s="97" t="s">
        <v>5355</v>
      </c>
      <c r="D396" s="97" t="s">
        <v>5715</v>
      </c>
      <c r="E396" s="97" t="s">
        <v>5715</v>
      </c>
      <c r="F396" s="97" t="s">
        <v>6036</v>
      </c>
      <c r="G396" s="96" t="s">
        <v>5560</v>
      </c>
      <c r="H396" s="96" t="s">
        <v>6037</v>
      </c>
      <c r="I396" s="96" t="s">
        <v>5340</v>
      </c>
      <c r="J396" s="96" t="s">
        <v>5340</v>
      </c>
      <c r="K396" s="96" t="s">
        <v>5358</v>
      </c>
      <c r="L396" s="96" t="s">
        <v>5358</v>
      </c>
      <c r="M396" s="96" t="s">
        <v>5449</v>
      </c>
      <c r="N396" s="92">
        <v>0</v>
      </c>
      <c r="O396" s="93">
        <v>0</v>
      </c>
      <c r="P396" s="93">
        <v>0</v>
      </c>
      <c r="Q396" s="93">
        <v>0</v>
      </c>
      <c r="R396" s="93">
        <v>0</v>
      </c>
      <c r="S396" s="93">
        <v>0</v>
      </c>
      <c r="T396" s="93">
        <v>0</v>
      </c>
      <c r="U396" s="93">
        <v>0</v>
      </c>
      <c r="V396" s="93">
        <v>0</v>
      </c>
      <c r="W396" s="93">
        <v>0</v>
      </c>
      <c r="X396" s="93">
        <v>0</v>
      </c>
      <c r="Y396" s="93">
        <v>0</v>
      </c>
      <c r="Z396" s="93">
        <v>0</v>
      </c>
      <c r="AA396" s="93">
        <v>0</v>
      </c>
      <c r="AB396" s="93">
        <v>0</v>
      </c>
      <c r="AC396" s="93">
        <v>0</v>
      </c>
      <c r="AD396" s="93">
        <v>0</v>
      </c>
      <c r="AE396" s="93">
        <v>0</v>
      </c>
      <c r="AF396" s="93">
        <v>0</v>
      </c>
      <c r="AG396" s="93">
        <v>0</v>
      </c>
      <c r="AH396" s="93">
        <v>0</v>
      </c>
      <c r="AI396" s="93">
        <v>0</v>
      </c>
      <c r="AJ396" s="93">
        <v>0</v>
      </c>
      <c r="AK396" s="93">
        <v>0</v>
      </c>
      <c r="AL396" s="93">
        <v>0</v>
      </c>
      <c r="AM396" s="93">
        <v>0</v>
      </c>
      <c r="AN396" s="93">
        <v>0</v>
      </c>
      <c r="AO396" s="93">
        <v>0</v>
      </c>
      <c r="AP396" s="93">
        <v>0</v>
      </c>
      <c r="AQ396" s="93">
        <v>0</v>
      </c>
      <c r="AR396" s="93">
        <v>0</v>
      </c>
      <c r="AS396" s="93">
        <v>0</v>
      </c>
      <c r="AT396" s="93">
        <v>0</v>
      </c>
      <c r="AU396" s="93">
        <v>0</v>
      </c>
      <c r="AV396" s="93">
        <v>0</v>
      </c>
      <c r="AW396" s="93">
        <v>0</v>
      </c>
      <c r="AX396" s="93">
        <v>0</v>
      </c>
      <c r="AY396" s="93">
        <v>0</v>
      </c>
      <c r="AZ396" s="93">
        <v>0</v>
      </c>
      <c r="BA396" s="93">
        <v>0</v>
      </c>
      <c r="BB396" s="93">
        <v>0</v>
      </c>
      <c r="BC396" s="93">
        <v>0</v>
      </c>
      <c r="BD396" s="93">
        <v>0</v>
      </c>
      <c r="BE396" s="93">
        <v>0</v>
      </c>
      <c r="BF396" s="93">
        <v>0</v>
      </c>
      <c r="BG396" s="93">
        <v>0</v>
      </c>
      <c r="BH396" s="93">
        <v>0</v>
      </c>
      <c r="BI396" s="93">
        <v>0</v>
      </c>
      <c r="BJ396" s="93">
        <v>0</v>
      </c>
      <c r="BK396" s="93">
        <v>0</v>
      </c>
      <c r="BL396" s="93">
        <v>0</v>
      </c>
      <c r="BM396" s="93">
        <v>0</v>
      </c>
      <c r="BN396" s="93">
        <v>0</v>
      </c>
      <c r="BO396" s="93">
        <v>0</v>
      </c>
      <c r="BP396" s="93">
        <v>0</v>
      </c>
      <c r="BQ396" s="93">
        <v>0</v>
      </c>
      <c r="BR396" s="93">
        <v>0</v>
      </c>
      <c r="BS396" s="93">
        <v>0</v>
      </c>
      <c r="BT396" s="93">
        <v>0</v>
      </c>
      <c r="BU396" s="93">
        <v>0</v>
      </c>
      <c r="BV396" s="93">
        <v>0</v>
      </c>
      <c r="BW396" s="93">
        <v>0</v>
      </c>
      <c r="BX396" s="93">
        <v>0</v>
      </c>
      <c r="BY396" s="93">
        <v>0</v>
      </c>
      <c r="BZ396" s="93">
        <v>0</v>
      </c>
      <c r="CA396" s="93">
        <v>0</v>
      </c>
      <c r="CB396" s="93">
        <v>0</v>
      </c>
      <c r="CC396" s="93">
        <v>0</v>
      </c>
      <c r="CD396" s="93">
        <v>0</v>
      </c>
      <c r="CE396" s="93">
        <v>0</v>
      </c>
      <c r="CF396" s="93">
        <v>0</v>
      </c>
      <c r="CG396" s="93">
        <v>0</v>
      </c>
      <c r="CH396" s="93">
        <v>0</v>
      </c>
      <c r="CJ396" s="94">
        <v>0</v>
      </c>
    </row>
    <row r="397" spans="1:88" x14ac:dyDescent="0.25">
      <c r="A397">
        <v>389</v>
      </c>
      <c r="B397" s="96"/>
      <c r="C397" s="97" t="s">
        <v>5355</v>
      </c>
      <c r="D397" s="97" t="s">
        <v>5725</v>
      </c>
      <c r="E397" s="97" t="s">
        <v>5725</v>
      </c>
      <c r="F397" s="97" t="s">
        <v>6038</v>
      </c>
      <c r="G397" s="96" t="s">
        <v>5560</v>
      </c>
      <c r="H397" s="96" t="s">
        <v>6039</v>
      </c>
      <c r="I397" s="96" t="s">
        <v>5340</v>
      </c>
      <c r="J397" s="96" t="s">
        <v>5340</v>
      </c>
      <c r="K397" s="96" t="s">
        <v>5358</v>
      </c>
      <c r="L397" s="96" t="s">
        <v>5358</v>
      </c>
      <c r="M397" s="96" t="s">
        <v>5449</v>
      </c>
      <c r="N397" s="92">
        <v>314059.07834847737</v>
      </c>
      <c r="O397" s="93">
        <v>0</v>
      </c>
      <c r="P397" s="93">
        <v>0</v>
      </c>
      <c r="Q397" s="93">
        <v>0</v>
      </c>
      <c r="R397" s="93">
        <v>0</v>
      </c>
      <c r="S397" s="93">
        <v>0</v>
      </c>
      <c r="T397" s="93">
        <v>0</v>
      </c>
      <c r="U397" s="93">
        <v>0</v>
      </c>
      <c r="V397" s="93">
        <v>0</v>
      </c>
      <c r="W397" s="93">
        <v>0</v>
      </c>
      <c r="X397" s="93">
        <v>0</v>
      </c>
      <c r="Y397" s="93">
        <v>0</v>
      </c>
      <c r="Z397" s="93">
        <v>0</v>
      </c>
      <c r="AA397" s="93">
        <v>0</v>
      </c>
      <c r="AB397" s="93">
        <v>0</v>
      </c>
      <c r="AC397" s="93">
        <v>0</v>
      </c>
      <c r="AD397" s="93">
        <v>0</v>
      </c>
      <c r="AE397" s="93">
        <v>0</v>
      </c>
      <c r="AF397" s="93">
        <v>0</v>
      </c>
      <c r="AG397" s="93">
        <v>0</v>
      </c>
      <c r="AH397" s="93">
        <v>0</v>
      </c>
      <c r="AI397" s="93">
        <v>0</v>
      </c>
      <c r="AJ397" s="93">
        <v>0</v>
      </c>
      <c r="AK397" s="93">
        <v>0</v>
      </c>
      <c r="AL397" s="93">
        <v>0</v>
      </c>
      <c r="AM397" s="93">
        <v>0</v>
      </c>
      <c r="AN397" s="93">
        <v>0</v>
      </c>
      <c r="AO397" s="93">
        <v>0</v>
      </c>
      <c r="AP397" s="93">
        <v>0</v>
      </c>
      <c r="AQ397" s="93">
        <v>0</v>
      </c>
      <c r="AR397" s="93">
        <v>0</v>
      </c>
      <c r="AS397" s="93">
        <v>0</v>
      </c>
      <c r="AT397" s="93">
        <v>0</v>
      </c>
      <c r="AU397" s="93">
        <v>0</v>
      </c>
      <c r="AV397" s="93">
        <v>0</v>
      </c>
      <c r="AW397" s="93">
        <v>0</v>
      </c>
      <c r="AX397" s="93">
        <v>0</v>
      </c>
      <c r="AY397" s="93">
        <v>0</v>
      </c>
      <c r="AZ397" s="93">
        <v>0</v>
      </c>
      <c r="BA397" s="93">
        <v>0</v>
      </c>
      <c r="BB397" s="93">
        <v>0</v>
      </c>
      <c r="BC397" s="93">
        <v>0</v>
      </c>
      <c r="BD397" s="93">
        <v>0</v>
      </c>
      <c r="BE397" s="93">
        <v>35091.345818597722</v>
      </c>
      <c r="BF397" s="93">
        <v>35052.779824695041</v>
      </c>
      <c r="BG397" s="93">
        <v>34960.448595838854</v>
      </c>
      <c r="BH397" s="93">
        <v>34649.740473032871</v>
      </c>
      <c r="BI397" s="93">
        <v>35065.301204611926</v>
      </c>
      <c r="BJ397" s="93">
        <v>35110.185629217114</v>
      </c>
      <c r="BK397" s="93">
        <v>34905.984244707593</v>
      </c>
      <c r="BL397" s="93">
        <v>34590.079756162209</v>
      </c>
      <c r="BM397" s="93">
        <v>34633.212801614034</v>
      </c>
      <c r="BN397" s="93">
        <v>0</v>
      </c>
      <c r="BO397" s="93">
        <v>0</v>
      </c>
      <c r="BP397" s="93">
        <v>0</v>
      </c>
      <c r="BQ397" s="93">
        <v>0</v>
      </c>
      <c r="BR397" s="93">
        <v>0</v>
      </c>
      <c r="BS397" s="93">
        <v>0</v>
      </c>
      <c r="BT397" s="93">
        <v>0</v>
      </c>
      <c r="BU397" s="93">
        <v>0</v>
      </c>
      <c r="BV397" s="93">
        <v>0</v>
      </c>
      <c r="BW397" s="93">
        <v>0</v>
      </c>
      <c r="BX397" s="93">
        <v>0</v>
      </c>
      <c r="BY397" s="93">
        <v>0</v>
      </c>
      <c r="BZ397" s="93">
        <v>0</v>
      </c>
      <c r="CA397" s="93">
        <v>0</v>
      </c>
      <c r="CB397" s="93">
        <v>0</v>
      </c>
      <c r="CC397" s="93">
        <v>0</v>
      </c>
      <c r="CD397" s="93">
        <v>0</v>
      </c>
      <c r="CE397" s="93">
        <v>0</v>
      </c>
      <c r="CF397" s="93">
        <v>0</v>
      </c>
      <c r="CG397" s="93">
        <v>0</v>
      </c>
      <c r="CH397" s="93">
        <v>0</v>
      </c>
      <c r="CJ397" s="94">
        <v>314059.07834847737</v>
      </c>
    </row>
    <row r="398" spans="1:88" x14ac:dyDescent="0.25">
      <c r="A398">
        <v>390</v>
      </c>
      <c r="B398" s="96"/>
      <c r="C398" s="97" t="s">
        <v>5355</v>
      </c>
      <c r="D398" s="97" t="s">
        <v>2973</v>
      </c>
      <c r="E398" s="97" t="s">
        <v>5750</v>
      </c>
      <c r="F398" s="97" t="s">
        <v>6040</v>
      </c>
      <c r="G398" s="96" t="s">
        <v>5560</v>
      </c>
      <c r="H398" s="96" t="s">
        <v>6041</v>
      </c>
      <c r="I398" s="96" t="s">
        <v>5340</v>
      </c>
      <c r="J398" s="96" t="s">
        <v>5340</v>
      </c>
      <c r="K398" s="96" t="s">
        <v>5358</v>
      </c>
      <c r="L398" s="96" t="s">
        <v>5358</v>
      </c>
      <c r="M398" s="96" t="s">
        <v>5449</v>
      </c>
      <c r="N398" s="92">
        <v>0</v>
      </c>
      <c r="O398" s="93">
        <v>0</v>
      </c>
      <c r="P398" s="93">
        <v>0</v>
      </c>
      <c r="Q398" s="93">
        <v>0</v>
      </c>
      <c r="R398" s="93">
        <v>0</v>
      </c>
      <c r="S398" s="93">
        <v>0</v>
      </c>
      <c r="T398" s="93">
        <v>0</v>
      </c>
      <c r="U398" s="93">
        <v>0</v>
      </c>
      <c r="V398" s="93">
        <v>0</v>
      </c>
      <c r="W398" s="93">
        <v>0</v>
      </c>
      <c r="X398" s="93">
        <v>0</v>
      </c>
      <c r="Y398" s="93">
        <v>0</v>
      </c>
      <c r="Z398" s="93">
        <v>0</v>
      </c>
      <c r="AA398" s="93">
        <v>0</v>
      </c>
      <c r="AB398" s="93">
        <v>0</v>
      </c>
      <c r="AC398" s="93">
        <v>0</v>
      </c>
      <c r="AD398" s="93">
        <v>0</v>
      </c>
      <c r="AE398" s="93">
        <v>0</v>
      </c>
      <c r="AF398" s="93">
        <v>0</v>
      </c>
      <c r="AG398" s="93">
        <v>0</v>
      </c>
      <c r="AH398" s="93">
        <v>0</v>
      </c>
      <c r="AI398" s="93">
        <v>0</v>
      </c>
      <c r="AJ398" s="93">
        <v>0</v>
      </c>
      <c r="AK398" s="93">
        <v>0</v>
      </c>
      <c r="AL398" s="93">
        <v>0</v>
      </c>
      <c r="AM398" s="93">
        <v>0</v>
      </c>
      <c r="AN398" s="93">
        <v>0</v>
      </c>
      <c r="AO398" s="93">
        <v>0</v>
      </c>
      <c r="AP398" s="93">
        <v>0</v>
      </c>
      <c r="AQ398" s="93">
        <v>0</v>
      </c>
      <c r="AR398" s="93">
        <v>0</v>
      </c>
      <c r="AS398" s="93">
        <v>0</v>
      </c>
      <c r="AT398" s="93">
        <v>0</v>
      </c>
      <c r="AU398" s="93">
        <v>0</v>
      </c>
      <c r="AV398" s="93">
        <v>0</v>
      </c>
      <c r="AW398" s="93">
        <v>0</v>
      </c>
      <c r="AX398" s="93">
        <v>0</v>
      </c>
      <c r="AY398" s="93">
        <v>0</v>
      </c>
      <c r="AZ398" s="93">
        <v>0</v>
      </c>
      <c r="BA398" s="93">
        <v>0</v>
      </c>
      <c r="BB398" s="93">
        <v>0</v>
      </c>
      <c r="BC398" s="93">
        <v>0</v>
      </c>
      <c r="BD398" s="93">
        <v>0</v>
      </c>
      <c r="BE398" s="93">
        <v>0</v>
      </c>
      <c r="BF398" s="93">
        <v>0</v>
      </c>
      <c r="BG398" s="93">
        <v>0</v>
      </c>
      <c r="BH398" s="93">
        <v>0</v>
      </c>
      <c r="BI398" s="93">
        <v>0</v>
      </c>
      <c r="BJ398" s="93">
        <v>0</v>
      </c>
      <c r="BK398" s="93">
        <v>0</v>
      </c>
      <c r="BL398" s="93">
        <v>0</v>
      </c>
      <c r="BM398" s="93">
        <v>0</v>
      </c>
      <c r="BN398" s="93">
        <v>0</v>
      </c>
      <c r="BO398" s="93">
        <v>0</v>
      </c>
      <c r="BP398" s="93">
        <v>0</v>
      </c>
      <c r="BQ398" s="93">
        <v>0</v>
      </c>
      <c r="BR398" s="93">
        <v>0</v>
      </c>
      <c r="BS398" s="93">
        <v>0</v>
      </c>
      <c r="BT398" s="93">
        <v>0</v>
      </c>
      <c r="BU398" s="93">
        <v>0</v>
      </c>
      <c r="BV398" s="93">
        <v>0</v>
      </c>
      <c r="BW398" s="93">
        <v>0</v>
      </c>
      <c r="BX398" s="93">
        <v>0</v>
      </c>
      <c r="BY398" s="93">
        <v>0</v>
      </c>
      <c r="BZ398" s="93">
        <v>0</v>
      </c>
      <c r="CA398" s="93">
        <v>0</v>
      </c>
      <c r="CB398" s="93">
        <v>0</v>
      </c>
      <c r="CC398" s="93">
        <v>0</v>
      </c>
      <c r="CD398" s="93">
        <v>0</v>
      </c>
      <c r="CE398" s="93">
        <v>0</v>
      </c>
      <c r="CF398" s="93">
        <v>0</v>
      </c>
      <c r="CG398" s="93">
        <v>0</v>
      </c>
      <c r="CH398" s="93">
        <v>0</v>
      </c>
      <c r="CJ398" s="94">
        <v>0</v>
      </c>
    </row>
    <row r="399" spans="1:88" x14ac:dyDescent="0.25">
      <c r="A399">
        <v>391</v>
      </c>
      <c r="B399" s="96"/>
      <c r="C399" s="97" t="s">
        <v>5355</v>
      </c>
      <c r="D399" s="97" t="s">
        <v>2973</v>
      </c>
      <c r="E399" s="97" t="s">
        <v>5750</v>
      </c>
      <c r="F399" s="97" t="s">
        <v>6042</v>
      </c>
      <c r="G399" s="96" t="s">
        <v>5560</v>
      </c>
      <c r="H399" s="96" t="s">
        <v>6043</v>
      </c>
      <c r="I399" s="96" t="s">
        <v>5340</v>
      </c>
      <c r="J399" s="96" t="s">
        <v>5340</v>
      </c>
      <c r="K399" s="96" t="s">
        <v>5358</v>
      </c>
      <c r="L399" s="96" t="s">
        <v>5358</v>
      </c>
      <c r="M399" s="96" t="s">
        <v>5449</v>
      </c>
      <c r="N399" s="92">
        <v>0</v>
      </c>
      <c r="O399" s="93">
        <v>0</v>
      </c>
      <c r="P399" s="93">
        <v>0</v>
      </c>
      <c r="Q399" s="93">
        <v>0</v>
      </c>
      <c r="R399" s="93">
        <v>0</v>
      </c>
      <c r="S399" s="93">
        <v>0</v>
      </c>
      <c r="T399" s="93">
        <v>0</v>
      </c>
      <c r="U399" s="93">
        <v>0</v>
      </c>
      <c r="V399" s="93">
        <v>0</v>
      </c>
      <c r="W399" s="93">
        <v>0</v>
      </c>
      <c r="X399" s="93">
        <v>0</v>
      </c>
      <c r="Y399" s="93">
        <v>0</v>
      </c>
      <c r="Z399" s="93">
        <v>0</v>
      </c>
      <c r="AA399" s="93">
        <v>0</v>
      </c>
      <c r="AB399" s="93">
        <v>0</v>
      </c>
      <c r="AC399" s="93">
        <v>0</v>
      </c>
      <c r="AD399" s="93">
        <v>0</v>
      </c>
      <c r="AE399" s="93">
        <v>0</v>
      </c>
      <c r="AF399" s="93">
        <v>0</v>
      </c>
      <c r="AG399" s="93">
        <v>0</v>
      </c>
      <c r="AH399" s="93">
        <v>0</v>
      </c>
      <c r="AI399" s="93">
        <v>0</v>
      </c>
      <c r="AJ399" s="93">
        <v>0</v>
      </c>
      <c r="AK399" s="93">
        <v>0</v>
      </c>
      <c r="AL399" s="93">
        <v>0</v>
      </c>
      <c r="AM399" s="93">
        <v>0</v>
      </c>
      <c r="AN399" s="93">
        <v>0</v>
      </c>
      <c r="AO399" s="93">
        <v>0</v>
      </c>
      <c r="AP399" s="93">
        <v>0</v>
      </c>
      <c r="AQ399" s="93">
        <v>0</v>
      </c>
      <c r="AR399" s="93">
        <v>0</v>
      </c>
      <c r="AS399" s="93">
        <v>0</v>
      </c>
      <c r="AT399" s="93">
        <v>0</v>
      </c>
      <c r="AU399" s="93">
        <v>0</v>
      </c>
      <c r="AV399" s="93">
        <v>0</v>
      </c>
      <c r="AW399" s="93">
        <v>0</v>
      </c>
      <c r="AX399" s="93">
        <v>0</v>
      </c>
      <c r="AY399" s="93">
        <v>0</v>
      </c>
      <c r="AZ399" s="93">
        <v>0</v>
      </c>
      <c r="BA399" s="93">
        <v>0</v>
      </c>
      <c r="BB399" s="93">
        <v>0</v>
      </c>
      <c r="BC399" s="93">
        <v>0</v>
      </c>
      <c r="BD399" s="93">
        <v>0</v>
      </c>
      <c r="BE399" s="93">
        <v>0</v>
      </c>
      <c r="BF399" s="93">
        <v>0</v>
      </c>
      <c r="BG399" s="93">
        <v>0</v>
      </c>
      <c r="BH399" s="93">
        <v>0</v>
      </c>
      <c r="BI399" s="93">
        <v>0</v>
      </c>
      <c r="BJ399" s="93">
        <v>0</v>
      </c>
      <c r="BK399" s="93">
        <v>0</v>
      </c>
      <c r="BL399" s="93">
        <v>0</v>
      </c>
      <c r="BM399" s="93">
        <v>0</v>
      </c>
      <c r="BN399" s="93">
        <v>0</v>
      </c>
      <c r="BO399" s="93">
        <v>0</v>
      </c>
      <c r="BP399" s="93">
        <v>0</v>
      </c>
      <c r="BQ399" s="93">
        <v>0</v>
      </c>
      <c r="BR399" s="93">
        <v>0</v>
      </c>
      <c r="BS399" s="93">
        <v>0</v>
      </c>
      <c r="BT399" s="93">
        <v>0</v>
      </c>
      <c r="BU399" s="93">
        <v>0</v>
      </c>
      <c r="BV399" s="93">
        <v>0</v>
      </c>
      <c r="BW399" s="93">
        <v>0</v>
      </c>
      <c r="BX399" s="93">
        <v>0</v>
      </c>
      <c r="BY399" s="93">
        <v>0</v>
      </c>
      <c r="BZ399" s="93">
        <v>0</v>
      </c>
      <c r="CA399" s="93">
        <v>0</v>
      </c>
      <c r="CB399" s="93">
        <v>0</v>
      </c>
      <c r="CC399" s="93">
        <v>0</v>
      </c>
      <c r="CD399" s="93">
        <v>0</v>
      </c>
      <c r="CE399" s="93">
        <v>0</v>
      </c>
      <c r="CF399" s="93">
        <v>0</v>
      </c>
      <c r="CG399" s="93">
        <v>0</v>
      </c>
      <c r="CH399" s="93">
        <v>0</v>
      </c>
      <c r="CJ399" s="94">
        <v>0</v>
      </c>
    </row>
    <row r="400" spans="1:88" x14ac:dyDescent="0.25">
      <c r="A400">
        <v>392</v>
      </c>
      <c r="B400" s="96"/>
      <c r="C400" s="97" t="s">
        <v>5355</v>
      </c>
      <c r="D400" s="97" t="s">
        <v>2973</v>
      </c>
      <c r="E400" s="97" t="s">
        <v>6044</v>
      </c>
      <c r="F400" s="97" t="s">
        <v>6045</v>
      </c>
      <c r="G400" s="96" t="s">
        <v>5560</v>
      </c>
      <c r="H400" s="96" t="s">
        <v>6046</v>
      </c>
      <c r="I400" s="96" t="s">
        <v>5340</v>
      </c>
      <c r="J400" s="96" t="s">
        <v>5340</v>
      </c>
      <c r="K400" s="96" t="s">
        <v>5358</v>
      </c>
      <c r="L400" s="96" t="s">
        <v>5358</v>
      </c>
      <c r="M400" s="96" t="s">
        <v>5449</v>
      </c>
      <c r="N400" s="92">
        <v>0</v>
      </c>
      <c r="O400" s="93">
        <v>0</v>
      </c>
      <c r="P400" s="93">
        <v>0</v>
      </c>
      <c r="Q400" s="93">
        <v>0</v>
      </c>
      <c r="R400" s="93">
        <v>0</v>
      </c>
      <c r="S400" s="93">
        <v>0</v>
      </c>
      <c r="T400" s="93">
        <v>0</v>
      </c>
      <c r="U400" s="93">
        <v>0</v>
      </c>
      <c r="V400" s="93">
        <v>0</v>
      </c>
      <c r="W400" s="93">
        <v>0</v>
      </c>
      <c r="X400" s="93">
        <v>0</v>
      </c>
      <c r="Y400" s="93">
        <v>0</v>
      </c>
      <c r="Z400" s="93">
        <v>0</v>
      </c>
      <c r="AA400" s="93">
        <v>0</v>
      </c>
      <c r="AB400" s="93">
        <v>0</v>
      </c>
      <c r="AC400" s="93">
        <v>0</v>
      </c>
      <c r="AD400" s="93">
        <v>0</v>
      </c>
      <c r="AE400" s="93">
        <v>0</v>
      </c>
      <c r="AF400" s="93">
        <v>0</v>
      </c>
      <c r="AG400" s="93">
        <v>0</v>
      </c>
      <c r="AH400" s="93">
        <v>0</v>
      </c>
      <c r="AI400" s="93">
        <v>0</v>
      </c>
      <c r="AJ400" s="93">
        <v>0</v>
      </c>
      <c r="AK400" s="93">
        <v>0</v>
      </c>
      <c r="AL400" s="93">
        <v>0</v>
      </c>
      <c r="AM400" s="93">
        <v>0</v>
      </c>
      <c r="AN400" s="93">
        <v>0</v>
      </c>
      <c r="AO400" s="93">
        <v>0</v>
      </c>
      <c r="AP400" s="93">
        <v>0</v>
      </c>
      <c r="AQ400" s="93">
        <v>0</v>
      </c>
      <c r="AR400" s="93">
        <v>0</v>
      </c>
      <c r="AS400" s="93">
        <v>0</v>
      </c>
      <c r="AT400" s="93">
        <v>0</v>
      </c>
      <c r="AU400" s="93">
        <v>0</v>
      </c>
      <c r="AV400" s="93">
        <v>0</v>
      </c>
      <c r="AW400" s="93">
        <v>0</v>
      </c>
      <c r="AX400" s="93">
        <v>0</v>
      </c>
      <c r="AY400" s="93">
        <v>0</v>
      </c>
      <c r="AZ400" s="93">
        <v>0</v>
      </c>
      <c r="BA400" s="93">
        <v>0</v>
      </c>
      <c r="BB400" s="93">
        <v>0</v>
      </c>
      <c r="BC400" s="93">
        <v>0</v>
      </c>
      <c r="BD400" s="93">
        <v>0</v>
      </c>
      <c r="BE400" s="93">
        <v>0</v>
      </c>
      <c r="BF400" s="93">
        <v>0</v>
      </c>
      <c r="BG400" s="93">
        <v>0</v>
      </c>
      <c r="BH400" s="93">
        <v>0</v>
      </c>
      <c r="BI400" s="93">
        <v>0</v>
      </c>
      <c r="BJ400" s="93">
        <v>0</v>
      </c>
      <c r="BK400" s="93">
        <v>0</v>
      </c>
      <c r="BL400" s="93">
        <v>0</v>
      </c>
      <c r="BM400" s="93">
        <v>0</v>
      </c>
      <c r="BN400" s="93">
        <v>0</v>
      </c>
      <c r="BO400" s="93">
        <v>0</v>
      </c>
      <c r="BP400" s="93">
        <v>0</v>
      </c>
      <c r="BQ400" s="93">
        <v>0</v>
      </c>
      <c r="BR400" s="93">
        <v>0</v>
      </c>
      <c r="BS400" s="93">
        <v>0</v>
      </c>
      <c r="BT400" s="93">
        <v>0</v>
      </c>
      <c r="BU400" s="93">
        <v>0</v>
      </c>
      <c r="BV400" s="93">
        <v>0</v>
      </c>
      <c r="BW400" s="93">
        <v>0</v>
      </c>
      <c r="BX400" s="93">
        <v>0</v>
      </c>
      <c r="BY400" s="93">
        <v>0</v>
      </c>
      <c r="BZ400" s="93">
        <v>0</v>
      </c>
      <c r="CA400" s="93">
        <v>0</v>
      </c>
      <c r="CB400" s="93">
        <v>0</v>
      </c>
      <c r="CC400" s="93">
        <v>0</v>
      </c>
      <c r="CD400" s="93">
        <v>0</v>
      </c>
      <c r="CE400" s="93">
        <v>0</v>
      </c>
      <c r="CF400" s="93">
        <v>0</v>
      </c>
      <c r="CG400" s="93">
        <v>0</v>
      </c>
      <c r="CH400" s="93">
        <v>0</v>
      </c>
      <c r="CJ400" s="94">
        <v>0</v>
      </c>
    </row>
    <row r="401" spans="1:88" x14ac:dyDescent="0.25">
      <c r="A401">
        <v>393</v>
      </c>
      <c r="B401" s="96"/>
      <c r="C401" s="97" t="s">
        <v>5355</v>
      </c>
      <c r="D401" s="97" t="s">
        <v>5725</v>
      </c>
      <c r="E401" s="97" t="s">
        <v>5725</v>
      </c>
      <c r="F401" s="97" t="s">
        <v>6047</v>
      </c>
      <c r="G401" s="96" t="s">
        <v>5560</v>
      </c>
      <c r="H401" s="96" t="s">
        <v>6048</v>
      </c>
      <c r="I401" s="96" t="s">
        <v>5340</v>
      </c>
      <c r="J401" s="96" t="s">
        <v>5340</v>
      </c>
      <c r="K401" s="96" t="s">
        <v>5358</v>
      </c>
      <c r="L401" s="96" t="s">
        <v>5358</v>
      </c>
      <c r="M401" s="96" t="s">
        <v>5449</v>
      </c>
      <c r="N401" s="92">
        <v>460873.67978902429</v>
      </c>
      <c r="O401" s="93">
        <v>0</v>
      </c>
      <c r="P401" s="93">
        <v>0</v>
      </c>
      <c r="Q401" s="93">
        <v>0</v>
      </c>
      <c r="R401" s="93">
        <v>0</v>
      </c>
      <c r="S401" s="93">
        <v>0</v>
      </c>
      <c r="T401" s="93">
        <v>0</v>
      </c>
      <c r="U401" s="93">
        <v>0</v>
      </c>
      <c r="V401" s="93">
        <v>0</v>
      </c>
      <c r="W401" s="93">
        <v>0</v>
      </c>
      <c r="X401" s="93">
        <v>0</v>
      </c>
      <c r="Y401" s="93">
        <v>0</v>
      </c>
      <c r="Z401" s="93">
        <v>0</v>
      </c>
      <c r="AA401" s="93">
        <v>0</v>
      </c>
      <c r="AB401" s="93">
        <v>0</v>
      </c>
      <c r="AC401" s="93">
        <v>0</v>
      </c>
      <c r="AD401" s="93">
        <v>0</v>
      </c>
      <c r="AE401" s="93">
        <v>0</v>
      </c>
      <c r="AF401" s="93">
        <v>0</v>
      </c>
      <c r="AG401" s="93">
        <v>0</v>
      </c>
      <c r="AH401" s="93">
        <v>0</v>
      </c>
      <c r="AI401" s="93">
        <v>0</v>
      </c>
      <c r="AJ401" s="93">
        <v>0</v>
      </c>
      <c r="AK401" s="93">
        <v>0</v>
      </c>
      <c r="AL401" s="93">
        <v>0</v>
      </c>
      <c r="AM401" s="93">
        <v>0</v>
      </c>
      <c r="AN401" s="93">
        <v>0</v>
      </c>
      <c r="AO401" s="93">
        <v>0</v>
      </c>
      <c r="AP401" s="93">
        <v>0</v>
      </c>
      <c r="AQ401" s="93">
        <v>0</v>
      </c>
      <c r="AR401" s="93">
        <v>0</v>
      </c>
      <c r="AS401" s="93">
        <v>0</v>
      </c>
      <c r="AT401" s="93">
        <v>0</v>
      </c>
      <c r="AU401" s="93">
        <v>0</v>
      </c>
      <c r="AV401" s="93">
        <v>0</v>
      </c>
      <c r="AW401" s="93">
        <v>0</v>
      </c>
      <c r="AX401" s="93">
        <v>0</v>
      </c>
      <c r="AY401" s="93">
        <v>0</v>
      </c>
      <c r="AZ401" s="93">
        <v>0</v>
      </c>
      <c r="BA401" s="93">
        <v>0</v>
      </c>
      <c r="BB401" s="93">
        <v>0</v>
      </c>
      <c r="BC401" s="93">
        <v>0</v>
      </c>
      <c r="BD401" s="93">
        <v>0</v>
      </c>
      <c r="BE401" s="93">
        <v>0</v>
      </c>
      <c r="BF401" s="93">
        <v>0</v>
      </c>
      <c r="BG401" s="93">
        <v>0</v>
      </c>
      <c r="BH401" s="93">
        <v>0</v>
      </c>
      <c r="BI401" s="93">
        <v>0</v>
      </c>
      <c r="BJ401" s="93">
        <v>0</v>
      </c>
      <c r="BK401" s="93">
        <v>0</v>
      </c>
      <c r="BL401" s="93">
        <v>0</v>
      </c>
      <c r="BM401" s="93">
        <v>0</v>
      </c>
      <c r="BN401" s="93">
        <v>0</v>
      </c>
      <c r="BO401" s="93">
        <v>0</v>
      </c>
      <c r="BP401" s="93">
        <v>0</v>
      </c>
      <c r="BQ401" s="93">
        <v>38595.488052360888</v>
      </c>
      <c r="BR401" s="93">
        <v>38540.027948444782</v>
      </c>
      <c r="BS401" s="93">
        <v>38403.352185715827</v>
      </c>
      <c r="BT401" s="93">
        <v>37956.492285163957</v>
      </c>
      <c r="BU401" s="93">
        <v>38556.023376839752</v>
      </c>
      <c r="BV401" s="93">
        <v>38623.02777001675</v>
      </c>
      <c r="BW401" s="93">
        <v>38826.178974214265</v>
      </c>
      <c r="BX401" s="93">
        <v>38342.455264716329</v>
      </c>
      <c r="BY401" s="93">
        <v>38383.542755585149</v>
      </c>
      <c r="BZ401" s="93">
        <v>38409.021417181495</v>
      </c>
      <c r="CA401" s="93">
        <v>38189.461509808134</v>
      </c>
      <c r="CB401" s="93">
        <v>38048.608248976961</v>
      </c>
      <c r="CC401" s="93">
        <v>0</v>
      </c>
      <c r="CD401" s="93">
        <v>0</v>
      </c>
      <c r="CE401" s="93">
        <v>0</v>
      </c>
      <c r="CF401" s="93">
        <v>0</v>
      </c>
      <c r="CG401" s="93">
        <v>0</v>
      </c>
      <c r="CH401" s="93">
        <v>0</v>
      </c>
      <c r="CJ401" s="94">
        <v>460873.67978902429</v>
      </c>
    </row>
    <row r="402" spans="1:88" x14ac:dyDescent="0.25">
      <c r="A402">
        <v>394</v>
      </c>
      <c r="B402" s="96"/>
      <c r="C402" s="97" t="s">
        <v>5355</v>
      </c>
      <c r="D402" s="97" t="s">
        <v>5725</v>
      </c>
      <c r="E402" s="97" t="s">
        <v>5725</v>
      </c>
      <c r="F402" s="97" t="s">
        <v>6049</v>
      </c>
      <c r="G402" s="96" t="s">
        <v>5560</v>
      </c>
      <c r="H402" s="96" t="s">
        <v>6050</v>
      </c>
      <c r="I402" s="96" t="s">
        <v>5340</v>
      </c>
      <c r="J402" s="96" t="s">
        <v>5340</v>
      </c>
      <c r="K402" s="96" t="s">
        <v>5358</v>
      </c>
      <c r="L402" s="96" t="s">
        <v>5358</v>
      </c>
      <c r="M402" s="96" t="s">
        <v>5449</v>
      </c>
      <c r="N402" s="92">
        <v>1076292.3761900351</v>
      </c>
      <c r="O402" s="93">
        <v>0</v>
      </c>
      <c r="P402" s="93">
        <v>0</v>
      </c>
      <c r="Q402" s="93">
        <v>0</v>
      </c>
      <c r="R402" s="93">
        <v>0</v>
      </c>
      <c r="S402" s="93">
        <v>0</v>
      </c>
      <c r="T402" s="93">
        <v>0</v>
      </c>
      <c r="U402" s="93">
        <v>0</v>
      </c>
      <c r="V402" s="93">
        <v>0</v>
      </c>
      <c r="W402" s="93">
        <v>0</v>
      </c>
      <c r="X402" s="93">
        <v>0</v>
      </c>
      <c r="Y402" s="93">
        <v>0</v>
      </c>
      <c r="Z402" s="93">
        <v>0</v>
      </c>
      <c r="AA402" s="93">
        <v>0</v>
      </c>
      <c r="AB402" s="93">
        <v>0</v>
      </c>
      <c r="AC402" s="93">
        <v>0</v>
      </c>
      <c r="AD402" s="93">
        <v>0</v>
      </c>
      <c r="AE402" s="93">
        <v>0</v>
      </c>
      <c r="AF402" s="93">
        <v>0</v>
      </c>
      <c r="AG402" s="93">
        <v>0</v>
      </c>
      <c r="AH402" s="93">
        <v>0</v>
      </c>
      <c r="AI402" s="93">
        <v>0</v>
      </c>
      <c r="AJ402" s="93">
        <v>0</v>
      </c>
      <c r="AK402" s="93">
        <v>0</v>
      </c>
      <c r="AL402" s="93">
        <v>0</v>
      </c>
      <c r="AM402" s="93">
        <v>0</v>
      </c>
      <c r="AN402" s="93">
        <v>0</v>
      </c>
      <c r="AO402" s="93">
        <v>0</v>
      </c>
      <c r="AP402" s="93">
        <v>0</v>
      </c>
      <c r="AQ402" s="93">
        <v>0</v>
      </c>
      <c r="AR402" s="93">
        <v>0</v>
      </c>
      <c r="AS402" s="93">
        <v>0</v>
      </c>
      <c r="AT402" s="93">
        <v>0</v>
      </c>
      <c r="AU402" s="93">
        <v>0</v>
      </c>
      <c r="AV402" s="93">
        <v>0</v>
      </c>
      <c r="AW402" s="93">
        <v>0</v>
      </c>
      <c r="AX402" s="93">
        <v>0</v>
      </c>
      <c r="AY402" s="93">
        <v>0</v>
      </c>
      <c r="AZ402" s="93">
        <v>0</v>
      </c>
      <c r="BA402" s="93">
        <v>0</v>
      </c>
      <c r="BB402" s="93">
        <v>0</v>
      </c>
      <c r="BC402" s="93">
        <v>0</v>
      </c>
      <c r="BD402" s="93">
        <v>0</v>
      </c>
      <c r="BE402" s="93">
        <v>0</v>
      </c>
      <c r="BF402" s="93">
        <v>0</v>
      </c>
      <c r="BG402" s="93">
        <v>0</v>
      </c>
      <c r="BH402" s="93">
        <v>0</v>
      </c>
      <c r="BI402" s="93">
        <v>0</v>
      </c>
      <c r="BJ402" s="93">
        <v>0</v>
      </c>
      <c r="BK402" s="93">
        <v>0</v>
      </c>
      <c r="BL402" s="93">
        <v>0</v>
      </c>
      <c r="BM402" s="93">
        <v>0</v>
      </c>
      <c r="BN402" s="93">
        <v>0</v>
      </c>
      <c r="BO402" s="93">
        <v>0</v>
      </c>
      <c r="BP402" s="93">
        <v>0</v>
      </c>
      <c r="BQ402" s="93">
        <v>90133.22167823842</v>
      </c>
      <c r="BR402" s="93">
        <v>90003.704004209183</v>
      </c>
      <c r="BS402" s="93">
        <v>89684.520922410011</v>
      </c>
      <c r="BT402" s="93">
        <v>88640.955352753052</v>
      </c>
      <c r="BU402" s="93">
        <v>90041.058616525523</v>
      </c>
      <c r="BV402" s="93">
        <v>90197.536021745618</v>
      </c>
      <c r="BW402" s="93">
        <v>90671.961231689769</v>
      </c>
      <c r="BX402" s="93">
        <v>89542.306483444438</v>
      </c>
      <c r="BY402" s="93">
        <v>89638.259355387941</v>
      </c>
      <c r="BZ402" s="93">
        <v>89697.760451749607</v>
      </c>
      <c r="CA402" s="93">
        <v>89185.015496274762</v>
      </c>
      <c r="CB402" s="93">
        <v>88856.076575606654</v>
      </c>
      <c r="CC402" s="93">
        <v>0</v>
      </c>
      <c r="CD402" s="93">
        <v>0</v>
      </c>
      <c r="CE402" s="93">
        <v>0</v>
      </c>
      <c r="CF402" s="93">
        <v>0</v>
      </c>
      <c r="CG402" s="93">
        <v>0</v>
      </c>
      <c r="CH402" s="93">
        <v>0</v>
      </c>
      <c r="CJ402" s="94">
        <v>1076292.3761900351</v>
      </c>
    </row>
    <row r="403" spans="1:88" x14ac:dyDescent="0.25">
      <c r="A403">
        <v>395</v>
      </c>
      <c r="B403" s="96"/>
      <c r="C403" s="97" t="s">
        <v>5355</v>
      </c>
      <c r="D403" s="97" t="s">
        <v>5725</v>
      </c>
      <c r="E403" s="97" t="s">
        <v>5725</v>
      </c>
      <c r="F403" s="97" t="s">
        <v>6051</v>
      </c>
      <c r="G403" s="96" t="s">
        <v>5560</v>
      </c>
      <c r="H403" s="96" t="s">
        <v>6052</v>
      </c>
      <c r="I403" s="96" t="s">
        <v>5340</v>
      </c>
      <c r="J403" s="96" t="s">
        <v>5340</v>
      </c>
      <c r="K403" s="96" t="s">
        <v>5358</v>
      </c>
      <c r="L403" s="96" t="s">
        <v>5358</v>
      </c>
      <c r="M403" s="96" t="s">
        <v>5449</v>
      </c>
      <c r="N403" s="92">
        <v>310400.71881400055</v>
      </c>
      <c r="O403" s="93">
        <v>0</v>
      </c>
      <c r="P403" s="93">
        <v>0</v>
      </c>
      <c r="Q403" s="93">
        <v>0</v>
      </c>
      <c r="R403" s="93">
        <v>0</v>
      </c>
      <c r="S403" s="93">
        <v>0</v>
      </c>
      <c r="T403" s="93">
        <v>0</v>
      </c>
      <c r="U403" s="93">
        <v>25783.010308109249</v>
      </c>
      <c r="V403" s="93">
        <v>25794.850627972151</v>
      </c>
      <c r="W403" s="93">
        <v>25601.673638208173</v>
      </c>
      <c r="X403" s="93">
        <v>25284.847359054602</v>
      </c>
      <c r="Y403" s="93">
        <v>25807.718196155485</v>
      </c>
      <c r="Z403" s="93">
        <v>25853.809709424695</v>
      </c>
      <c r="AA403" s="93">
        <v>26422.613865595329</v>
      </c>
      <c r="AB403" s="93">
        <v>25948.982061912793</v>
      </c>
      <c r="AC403" s="93">
        <v>26035.663519659436</v>
      </c>
      <c r="AD403" s="93">
        <v>26062.570706614093</v>
      </c>
      <c r="AE403" s="93">
        <v>25940.300671597826</v>
      </c>
      <c r="AF403" s="93">
        <v>25864.678149696738</v>
      </c>
      <c r="AG403" s="93">
        <v>0</v>
      </c>
      <c r="AH403" s="93">
        <v>0</v>
      </c>
      <c r="AI403" s="93">
        <v>0</v>
      </c>
      <c r="AJ403" s="93">
        <v>0</v>
      </c>
      <c r="AK403" s="93">
        <v>0</v>
      </c>
      <c r="AL403" s="93">
        <v>0</v>
      </c>
      <c r="AM403" s="93">
        <v>0</v>
      </c>
      <c r="AN403" s="93">
        <v>0</v>
      </c>
      <c r="AO403" s="93">
        <v>0</v>
      </c>
      <c r="AP403" s="93">
        <v>0</v>
      </c>
      <c r="AQ403" s="93">
        <v>0</v>
      </c>
      <c r="AR403" s="93">
        <v>0</v>
      </c>
      <c r="AS403" s="93">
        <v>0</v>
      </c>
      <c r="AT403" s="93">
        <v>0</v>
      </c>
      <c r="AU403" s="93">
        <v>0</v>
      </c>
      <c r="AV403" s="93">
        <v>0</v>
      </c>
      <c r="AW403" s="93">
        <v>0</v>
      </c>
      <c r="AX403" s="93">
        <v>0</v>
      </c>
      <c r="AY403" s="93">
        <v>0</v>
      </c>
      <c r="AZ403" s="93">
        <v>0</v>
      </c>
      <c r="BA403" s="93">
        <v>0</v>
      </c>
      <c r="BB403" s="93">
        <v>0</v>
      </c>
      <c r="BC403" s="93">
        <v>0</v>
      </c>
      <c r="BD403" s="93">
        <v>0</v>
      </c>
      <c r="BE403" s="93">
        <v>0</v>
      </c>
      <c r="BF403" s="93">
        <v>0</v>
      </c>
      <c r="BG403" s="93">
        <v>0</v>
      </c>
      <c r="BH403" s="93">
        <v>0</v>
      </c>
      <c r="BI403" s="93">
        <v>0</v>
      </c>
      <c r="BJ403" s="93">
        <v>0</v>
      </c>
      <c r="BK403" s="93">
        <v>0</v>
      </c>
      <c r="BL403" s="93">
        <v>0</v>
      </c>
      <c r="BM403" s="93">
        <v>0</v>
      </c>
      <c r="BN403" s="93">
        <v>0</v>
      </c>
      <c r="BO403" s="93">
        <v>0</v>
      </c>
      <c r="BP403" s="93">
        <v>0</v>
      </c>
      <c r="BQ403" s="93">
        <v>0</v>
      </c>
      <c r="BR403" s="93">
        <v>0</v>
      </c>
      <c r="BS403" s="93">
        <v>0</v>
      </c>
      <c r="BT403" s="93">
        <v>0</v>
      </c>
      <c r="BU403" s="93">
        <v>0</v>
      </c>
      <c r="BV403" s="93">
        <v>0</v>
      </c>
      <c r="BW403" s="93">
        <v>0</v>
      </c>
      <c r="BX403" s="93">
        <v>0</v>
      </c>
      <c r="BY403" s="93">
        <v>0</v>
      </c>
      <c r="BZ403" s="93">
        <v>0</v>
      </c>
      <c r="CA403" s="93">
        <v>0</v>
      </c>
      <c r="CB403" s="93">
        <v>0</v>
      </c>
      <c r="CC403" s="93">
        <v>0</v>
      </c>
      <c r="CD403" s="93">
        <v>0</v>
      </c>
      <c r="CE403" s="93">
        <v>0</v>
      </c>
      <c r="CF403" s="93">
        <v>0</v>
      </c>
      <c r="CG403" s="93">
        <v>0</v>
      </c>
      <c r="CH403" s="93">
        <v>0</v>
      </c>
      <c r="CJ403" s="94">
        <v>156274.80897507622</v>
      </c>
    </row>
    <row r="404" spans="1:88" x14ac:dyDescent="0.25">
      <c r="A404">
        <v>396</v>
      </c>
      <c r="B404" s="96"/>
      <c r="C404" s="97" t="s">
        <v>5355</v>
      </c>
      <c r="D404" s="97" t="s">
        <v>5725</v>
      </c>
      <c r="E404" s="97" t="s">
        <v>5725</v>
      </c>
      <c r="F404" s="97" t="s">
        <v>6053</v>
      </c>
      <c r="G404" s="96" t="s">
        <v>5560</v>
      </c>
      <c r="H404" s="96" t="s">
        <v>6054</v>
      </c>
      <c r="I404" s="96" t="s">
        <v>5340</v>
      </c>
      <c r="J404" s="96" t="s">
        <v>5340</v>
      </c>
      <c r="K404" s="96" t="s">
        <v>5358</v>
      </c>
      <c r="L404" s="96" t="s">
        <v>5358</v>
      </c>
      <c r="M404" s="96" t="s">
        <v>5449</v>
      </c>
      <c r="N404" s="92">
        <v>233641.08381226263</v>
      </c>
      <c r="O404" s="93">
        <v>0</v>
      </c>
      <c r="P404" s="93">
        <v>0</v>
      </c>
      <c r="Q404" s="93">
        <v>0</v>
      </c>
      <c r="R404" s="93">
        <v>0</v>
      </c>
      <c r="S404" s="93">
        <v>0</v>
      </c>
      <c r="T404" s="93">
        <v>0</v>
      </c>
      <c r="U404" s="93">
        <v>0</v>
      </c>
      <c r="V404" s="93">
        <v>0</v>
      </c>
      <c r="W404" s="93">
        <v>0</v>
      </c>
      <c r="X404" s="93">
        <v>0</v>
      </c>
      <c r="Y404" s="93">
        <v>0</v>
      </c>
      <c r="Z404" s="93">
        <v>0</v>
      </c>
      <c r="AA404" s="93">
        <v>0</v>
      </c>
      <c r="AB404" s="93">
        <v>0</v>
      </c>
      <c r="AC404" s="93">
        <v>0</v>
      </c>
      <c r="AD404" s="93">
        <v>0</v>
      </c>
      <c r="AE404" s="93">
        <v>0</v>
      </c>
      <c r="AF404" s="93">
        <v>0</v>
      </c>
      <c r="AG404" s="93">
        <v>0</v>
      </c>
      <c r="AH404" s="93">
        <v>0</v>
      </c>
      <c r="AI404" s="93">
        <v>0</v>
      </c>
      <c r="AJ404" s="93">
        <v>0</v>
      </c>
      <c r="AK404" s="93">
        <v>0</v>
      </c>
      <c r="AL404" s="93">
        <v>0</v>
      </c>
      <c r="AM404" s="93">
        <v>0</v>
      </c>
      <c r="AN404" s="93">
        <v>0</v>
      </c>
      <c r="AO404" s="93">
        <v>0</v>
      </c>
      <c r="AP404" s="93">
        <v>0</v>
      </c>
      <c r="AQ404" s="93">
        <v>0</v>
      </c>
      <c r="AR404" s="93">
        <v>0</v>
      </c>
      <c r="AS404" s="93">
        <v>0</v>
      </c>
      <c r="AT404" s="93">
        <v>0</v>
      </c>
      <c r="AU404" s="93">
        <v>0</v>
      </c>
      <c r="AV404" s="93">
        <v>0</v>
      </c>
      <c r="AW404" s="93">
        <v>0</v>
      </c>
      <c r="AX404" s="93">
        <v>0</v>
      </c>
      <c r="AY404" s="93">
        <v>0</v>
      </c>
      <c r="AZ404" s="93">
        <v>0</v>
      </c>
      <c r="BA404" s="93">
        <v>0</v>
      </c>
      <c r="BB404" s="93">
        <v>0</v>
      </c>
      <c r="BC404" s="93">
        <v>0</v>
      </c>
      <c r="BD404" s="93">
        <v>0</v>
      </c>
      <c r="BE404" s="93">
        <v>19631.529457102617</v>
      </c>
      <c r="BF404" s="93">
        <v>19609.954067852625</v>
      </c>
      <c r="BG404" s="93">
        <v>19558.300214265182</v>
      </c>
      <c r="BH404" s="93">
        <v>19384.477423399388</v>
      </c>
      <c r="BI404" s="93">
        <v>19616.95903825049</v>
      </c>
      <c r="BJ404" s="93">
        <v>19642.06921522566</v>
      </c>
      <c r="BK404" s="93">
        <v>19527.83063583625</v>
      </c>
      <c r="BL404" s="93">
        <v>19351.100786130064</v>
      </c>
      <c r="BM404" s="93">
        <v>19375.231170206498</v>
      </c>
      <c r="BN404" s="93">
        <v>19379.884697278496</v>
      </c>
      <c r="BO404" s="93">
        <v>19308.616266986577</v>
      </c>
      <c r="BP404" s="93">
        <v>19255.130839728754</v>
      </c>
      <c r="BQ404" s="93">
        <v>0</v>
      </c>
      <c r="BR404" s="93">
        <v>0</v>
      </c>
      <c r="BS404" s="93">
        <v>0</v>
      </c>
      <c r="BT404" s="93">
        <v>0</v>
      </c>
      <c r="BU404" s="93">
        <v>0</v>
      </c>
      <c r="BV404" s="93">
        <v>0</v>
      </c>
      <c r="BW404" s="93">
        <v>0</v>
      </c>
      <c r="BX404" s="93">
        <v>0</v>
      </c>
      <c r="BY404" s="93">
        <v>0</v>
      </c>
      <c r="BZ404" s="93">
        <v>0</v>
      </c>
      <c r="CA404" s="93">
        <v>0</v>
      </c>
      <c r="CB404" s="93">
        <v>0</v>
      </c>
      <c r="CC404" s="93">
        <v>0</v>
      </c>
      <c r="CD404" s="93">
        <v>0</v>
      </c>
      <c r="CE404" s="93">
        <v>0</v>
      </c>
      <c r="CF404" s="93">
        <v>0</v>
      </c>
      <c r="CG404" s="93">
        <v>0</v>
      </c>
      <c r="CH404" s="93">
        <v>0</v>
      </c>
      <c r="CJ404" s="94">
        <v>233641.08381226263</v>
      </c>
    </row>
    <row r="405" spans="1:88" x14ac:dyDescent="0.25">
      <c r="A405">
        <v>397</v>
      </c>
      <c r="B405" s="96"/>
      <c r="C405" s="97" t="s">
        <v>5355</v>
      </c>
      <c r="D405" s="97" t="s">
        <v>2973</v>
      </c>
      <c r="E405" s="97" t="s">
        <v>2973</v>
      </c>
      <c r="F405" s="97" t="s">
        <v>6055</v>
      </c>
      <c r="G405" s="96" t="s">
        <v>5560</v>
      </c>
      <c r="H405" s="96" t="s">
        <v>6056</v>
      </c>
      <c r="I405" s="96" t="s">
        <v>5340</v>
      </c>
      <c r="J405" s="96" t="s">
        <v>5340</v>
      </c>
      <c r="K405" s="96" t="s">
        <v>5358</v>
      </c>
      <c r="L405" s="96" t="s">
        <v>5358</v>
      </c>
      <c r="M405" s="96" t="s">
        <v>5449</v>
      </c>
      <c r="N405" s="92">
        <v>508006.33462243108</v>
      </c>
      <c r="O405" s="93">
        <v>0</v>
      </c>
      <c r="P405" s="93">
        <v>0</v>
      </c>
      <c r="Q405" s="93">
        <v>0</v>
      </c>
      <c r="R405" s="93">
        <v>0</v>
      </c>
      <c r="S405" s="93">
        <v>0</v>
      </c>
      <c r="T405" s="93">
        <v>0</v>
      </c>
      <c r="U405" s="93">
        <v>0</v>
      </c>
      <c r="V405" s="93">
        <v>0</v>
      </c>
      <c r="W405" s="93">
        <v>0</v>
      </c>
      <c r="X405" s="93">
        <v>0</v>
      </c>
      <c r="Y405" s="93">
        <v>0</v>
      </c>
      <c r="Z405" s="93">
        <v>0</v>
      </c>
      <c r="AA405" s="93">
        <v>0</v>
      </c>
      <c r="AB405" s="93">
        <v>0</v>
      </c>
      <c r="AC405" s="93">
        <v>0</v>
      </c>
      <c r="AD405" s="93">
        <v>0</v>
      </c>
      <c r="AE405" s="93">
        <v>0</v>
      </c>
      <c r="AF405" s="93">
        <v>0</v>
      </c>
      <c r="AG405" s="93">
        <v>0</v>
      </c>
      <c r="AH405" s="93">
        <v>0</v>
      </c>
      <c r="AI405" s="93">
        <v>0</v>
      </c>
      <c r="AJ405" s="93">
        <v>0</v>
      </c>
      <c r="AK405" s="93">
        <v>0</v>
      </c>
      <c r="AL405" s="93">
        <v>0</v>
      </c>
      <c r="AM405" s="93">
        <v>0</v>
      </c>
      <c r="AN405" s="93">
        <v>0</v>
      </c>
      <c r="AO405" s="93">
        <v>0</v>
      </c>
      <c r="AP405" s="93">
        <v>0</v>
      </c>
      <c r="AQ405" s="93">
        <v>0</v>
      </c>
      <c r="AR405" s="93">
        <v>0</v>
      </c>
      <c r="AS405" s="93">
        <v>0</v>
      </c>
      <c r="AT405" s="93">
        <v>0</v>
      </c>
      <c r="AU405" s="93">
        <v>0</v>
      </c>
      <c r="AV405" s="93">
        <v>0</v>
      </c>
      <c r="AW405" s="93">
        <v>0</v>
      </c>
      <c r="AX405" s="93">
        <v>0</v>
      </c>
      <c r="AY405" s="93">
        <v>0</v>
      </c>
      <c r="AZ405" s="93">
        <v>0</v>
      </c>
      <c r="BA405" s="93">
        <v>0</v>
      </c>
      <c r="BB405" s="93">
        <v>0</v>
      </c>
      <c r="BC405" s="93">
        <v>0</v>
      </c>
      <c r="BD405" s="93">
        <v>0</v>
      </c>
      <c r="BE405" s="93">
        <v>0</v>
      </c>
      <c r="BF405" s="93">
        <v>0</v>
      </c>
      <c r="BG405" s="93">
        <v>0</v>
      </c>
      <c r="BH405" s="93">
        <v>0</v>
      </c>
      <c r="BI405" s="93">
        <v>0</v>
      </c>
      <c r="BJ405" s="93">
        <v>0</v>
      </c>
      <c r="BK405" s="93">
        <v>0</v>
      </c>
      <c r="BL405" s="93">
        <v>0</v>
      </c>
      <c r="BM405" s="93">
        <v>0</v>
      </c>
      <c r="BN405" s="93">
        <v>0</v>
      </c>
      <c r="BO405" s="93">
        <v>0</v>
      </c>
      <c r="BP405" s="93">
        <v>0</v>
      </c>
      <c r="BQ405" s="93">
        <v>63779.277852887317</v>
      </c>
      <c r="BR405" s="93">
        <v>63687.62969513853</v>
      </c>
      <c r="BS405" s="93">
        <v>63461.772169123593</v>
      </c>
      <c r="BT405" s="93">
        <v>62723.333475980377</v>
      </c>
      <c r="BU405" s="93">
        <v>63714.062237475911</v>
      </c>
      <c r="BV405" s="93">
        <v>63824.787403174043</v>
      </c>
      <c r="BW405" s="93">
        <v>63805.200816702003</v>
      </c>
      <c r="BX405" s="93">
        <v>63010.270971949314</v>
      </c>
      <c r="BY405" s="93">
        <v>0</v>
      </c>
      <c r="BZ405" s="93">
        <v>0</v>
      </c>
      <c r="CA405" s="93">
        <v>0</v>
      </c>
      <c r="CB405" s="93">
        <v>0</v>
      </c>
      <c r="CC405" s="93">
        <v>0</v>
      </c>
      <c r="CD405" s="93">
        <v>0</v>
      </c>
      <c r="CE405" s="93">
        <v>0</v>
      </c>
      <c r="CF405" s="93">
        <v>0</v>
      </c>
      <c r="CG405" s="93">
        <v>0</v>
      </c>
      <c r="CH405" s="93">
        <v>0</v>
      </c>
      <c r="CJ405" s="94">
        <v>508006.33462243108</v>
      </c>
    </row>
    <row r="406" spans="1:88" x14ac:dyDescent="0.25">
      <c r="A406">
        <v>398</v>
      </c>
      <c r="B406" s="96"/>
      <c r="C406" s="97" t="s">
        <v>5355</v>
      </c>
      <c r="D406" s="97" t="s">
        <v>2973</v>
      </c>
      <c r="E406" s="97" t="s">
        <v>2973</v>
      </c>
      <c r="F406" s="97" t="s">
        <v>6057</v>
      </c>
      <c r="G406" s="96" t="s">
        <v>5560</v>
      </c>
      <c r="H406" s="96" t="s">
        <v>6058</v>
      </c>
      <c r="I406" s="96" t="s">
        <v>5340</v>
      </c>
      <c r="J406" s="96" t="s">
        <v>5340</v>
      </c>
      <c r="K406" s="96" t="s">
        <v>5358</v>
      </c>
      <c r="L406" s="96" t="s">
        <v>5358</v>
      </c>
      <c r="M406" s="96" t="s">
        <v>5449</v>
      </c>
      <c r="N406" s="92">
        <v>869632.74706025003</v>
      </c>
      <c r="O406" s="93">
        <v>0</v>
      </c>
      <c r="P406" s="93">
        <v>0</v>
      </c>
      <c r="Q406" s="93">
        <v>0</v>
      </c>
      <c r="R406" s="93">
        <v>0</v>
      </c>
      <c r="S406" s="93">
        <v>0</v>
      </c>
      <c r="T406" s="93">
        <v>0</v>
      </c>
      <c r="U406" s="93">
        <v>0</v>
      </c>
      <c r="V406" s="93">
        <v>0</v>
      </c>
      <c r="W406" s="93">
        <v>0</v>
      </c>
      <c r="X406" s="93">
        <v>0</v>
      </c>
      <c r="Y406" s="93">
        <v>0</v>
      </c>
      <c r="Z406" s="93">
        <v>0</v>
      </c>
      <c r="AA406" s="93">
        <v>0</v>
      </c>
      <c r="AB406" s="93">
        <v>0</v>
      </c>
      <c r="AC406" s="93">
        <v>0</v>
      </c>
      <c r="AD406" s="93">
        <v>0</v>
      </c>
      <c r="AE406" s="93">
        <v>0</v>
      </c>
      <c r="AF406" s="93">
        <v>0</v>
      </c>
      <c r="AG406" s="93">
        <v>0</v>
      </c>
      <c r="AH406" s="93">
        <v>0</v>
      </c>
      <c r="AI406" s="93">
        <v>0</v>
      </c>
      <c r="AJ406" s="93">
        <v>0</v>
      </c>
      <c r="AK406" s="93">
        <v>0</v>
      </c>
      <c r="AL406" s="93">
        <v>0</v>
      </c>
      <c r="AM406" s="93">
        <v>0</v>
      </c>
      <c r="AN406" s="93">
        <v>0</v>
      </c>
      <c r="AO406" s="93">
        <v>0</v>
      </c>
      <c r="AP406" s="93">
        <v>0</v>
      </c>
      <c r="AQ406" s="93">
        <v>0</v>
      </c>
      <c r="AR406" s="93">
        <v>0</v>
      </c>
      <c r="AS406" s="93">
        <v>0</v>
      </c>
      <c r="AT406" s="93">
        <v>0</v>
      </c>
      <c r="AU406" s="93">
        <v>0</v>
      </c>
      <c r="AV406" s="93">
        <v>0</v>
      </c>
      <c r="AW406" s="93">
        <v>0</v>
      </c>
      <c r="AX406" s="93">
        <v>0</v>
      </c>
      <c r="AY406" s="93">
        <v>0</v>
      </c>
      <c r="AZ406" s="93">
        <v>0</v>
      </c>
      <c r="BA406" s="93">
        <v>0</v>
      </c>
      <c r="BB406" s="93">
        <v>0</v>
      </c>
      <c r="BC406" s="93">
        <v>0</v>
      </c>
      <c r="BD406" s="93">
        <v>0</v>
      </c>
      <c r="BE406" s="93">
        <v>0</v>
      </c>
      <c r="BF406" s="93">
        <v>0</v>
      </c>
      <c r="BG406" s="93">
        <v>0</v>
      </c>
      <c r="BH406" s="93">
        <v>0</v>
      </c>
      <c r="BI406" s="93">
        <v>0</v>
      </c>
      <c r="BJ406" s="93">
        <v>0</v>
      </c>
      <c r="BK406" s="93">
        <v>0</v>
      </c>
      <c r="BL406" s="93">
        <v>0</v>
      </c>
      <c r="BM406" s="93">
        <v>0</v>
      </c>
      <c r="BN406" s="93">
        <v>0</v>
      </c>
      <c r="BO406" s="93">
        <v>0</v>
      </c>
      <c r="BP406" s="93">
        <v>0</v>
      </c>
      <c r="BQ406" s="93">
        <v>0</v>
      </c>
      <c r="BR406" s="93">
        <v>0</v>
      </c>
      <c r="BS406" s="93">
        <v>0</v>
      </c>
      <c r="BT406" s="93">
        <v>0</v>
      </c>
      <c r="BU406" s="93">
        <v>0</v>
      </c>
      <c r="BV406" s="93">
        <v>0</v>
      </c>
      <c r="BW406" s="93">
        <v>0</v>
      </c>
      <c r="BX406" s="93">
        <v>0</v>
      </c>
      <c r="BY406" s="93">
        <v>0</v>
      </c>
      <c r="BZ406" s="93">
        <v>0</v>
      </c>
      <c r="CA406" s="93">
        <v>0</v>
      </c>
      <c r="CB406" s="93">
        <v>0</v>
      </c>
      <c r="CC406" s="93">
        <v>145631.63609157706</v>
      </c>
      <c r="CD406" s="93">
        <v>145380.29564840329</v>
      </c>
      <c r="CE406" s="93">
        <v>144760.83167861647</v>
      </c>
      <c r="CF406" s="93">
        <v>142681.45417560628</v>
      </c>
      <c r="CG406" s="93">
        <v>145422.35988891954</v>
      </c>
      <c r="CH406" s="93">
        <v>145756.1695771275</v>
      </c>
      <c r="CJ406" s="94">
        <v>869632.74706025003</v>
      </c>
    </row>
    <row r="407" spans="1:88" x14ac:dyDescent="0.25">
      <c r="A407">
        <v>399</v>
      </c>
      <c r="B407" s="96"/>
      <c r="C407" s="97" t="s">
        <v>6059</v>
      </c>
      <c r="D407" s="97" t="s">
        <v>6060</v>
      </c>
      <c r="E407" s="97" t="s">
        <v>6060</v>
      </c>
      <c r="F407" s="97" t="s">
        <v>6061</v>
      </c>
      <c r="G407" s="96" t="s">
        <v>6062</v>
      </c>
      <c r="H407" s="96" t="s">
        <v>6063</v>
      </c>
      <c r="I407" s="96" t="s">
        <v>5340</v>
      </c>
      <c r="J407" s="96" t="s">
        <v>5340</v>
      </c>
      <c r="K407" s="96" t="s">
        <v>5970</v>
      </c>
      <c r="L407" s="96" t="s">
        <v>5970</v>
      </c>
      <c r="M407" s="96"/>
      <c r="N407" s="92">
        <v>266385.87442090816</v>
      </c>
      <c r="O407" s="93">
        <v>0</v>
      </c>
      <c r="P407" s="93">
        <v>0</v>
      </c>
      <c r="Q407" s="93">
        <v>0</v>
      </c>
      <c r="R407" s="93">
        <v>0</v>
      </c>
      <c r="S407" s="93">
        <v>0</v>
      </c>
      <c r="T407" s="93">
        <v>0</v>
      </c>
      <c r="U407" s="93">
        <v>22370.939053885464</v>
      </c>
      <c r="V407" s="93">
        <v>22381.21244984919</v>
      </c>
      <c r="W407" s="93">
        <v>22213.600110832875</v>
      </c>
      <c r="X407" s="93">
        <v>21938.701978422618</v>
      </c>
      <c r="Y407" s="93">
        <v>22392.377150175536</v>
      </c>
      <c r="Z407" s="93">
        <v>22432.369006127396</v>
      </c>
      <c r="AA407" s="93">
        <v>22429.309717479875</v>
      </c>
      <c r="AB407" s="93">
        <v>22027.25886547552</v>
      </c>
      <c r="AC407" s="93">
        <v>22100.839975673498</v>
      </c>
      <c r="AD407" s="93">
        <v>22123.680623949342</v>
      </c>
      <c r="AE407" s="93">
        <v>22019.889511590074</v>
      </c>
      <c r="AF407" s="93">
        <v>21955.695977446783</v>
      </c>
      <c r="AG407" s="93">
        <v>0</v>
      </c>
      <c r="AH407" s="93">
        <v>0</v>
      </c>
      <c r="AI407" s="93">
        <v>0</v>
      </c>
      <c r="AJ407" s="93">
        <v>0</v>
      </c>
      <c r="AK407" s="93">
        <v>0</v>
      </c>
      <c r="AL407" s="93">
        <v>0</v>
      </c>
      <c r="AM407" s="93">
        <v>0</v>
      </c>
      <c r="AN407" s="93">
        <v>0</v>
      </c>
      <c r="AO407" s="93">
        <v>0</v>
      </c>
      <c r="AP407" s="93">
        <v>0</v>
      </c>
      <c r="AQ407" s="93">
        <v>0</v>
      </c>
      <c r="AR407" s="93">
        <v>0</v>
      </c>
      <c r="AS407" s="93">
        <v>0</v>
      </c>
      <c r="AT407" s="93">
        <v>0</v>
      </c>
      <c r="AU407" s="93">
        <v>0</v>
      </c>
      <c r="AV407" s="93">
        <v>0</v>
      </c>
      <c r="AW407" s="93">
        <v>0</v>
      </c>
      <c r="AX407" s="93">
        <v>0</v>
      </c>
      <c r="AY407" s="93">
        <v>0</v>
      </c>
      <c r="AZ407" s="93">
        <v>0</v>
      </c>
      <c r="BA407" s="93">
        <v>0</v>
      </c>
      <c r="BB407" s="93">
        <v>0</v>
      </c>
      <c r="BC407" s="93">
        <v>0</v>
      </c>
      <c r="BD407" s="93">
        <v>0</v>
      </c>
      <c r="BE407" s="93">
        <v>0</v>
      </c>
      <c r="BF407" s="93">
        <v>0</v>
      </c>
      <c r="BG407" s="93">
        <v>0</v>
      </c>
      <c r="BH407" s="93">
        <v>0</v>
      </c>
      <c r="BI407" s="93">
        <v>0</v>
      </c>
      <c r="BJ407" s="93">
        <v>0</v>
      </c>
      <c r="BK407" s="93">
        <v>0</v>
      </c>
      <c r="BL407" s="93">
        <v>0</v>
      </c>
      <c r="BM407" s="93">
        <v>0</v>
      </c>
      <c r="BN407" s="93">
        <v>0</v>
      </c>
      <c r="BO407" s="93">
        <v>0</v>
      </c>
      <c r="BP407" s="93">
        <v>0</v>
      </c>
      <c r="BQ407" s="93">
        <v>0</v>
      </c>
      <c r="BR407" s="93">
        <v>0</v>
      </c>
      <c r="BS407" s="93">
        <v>0</v>
      </c>
      <c r="BT407" s="93">
        <v>0</v>
      </c>
      <c r="BU407" s="93">
        <v>0</v>
      </c>
      <c r="BV407" s="93">
        <v>0</v>
      </c>
      <c r="BW407" s="93">
        <v>0</v>
      </c>
      <c r="BX407" s="93">
        <v>0</v>
      </c>
      <c r="BY407" s="93">
        <v>0</v>
      </c>
      <c r="BZ407" s="93">
        <v>0</v>
      </c>
      <c r="CA407" s="93">
        <v>0</v>
      </c>
      <c r="CB407" s="93">
        <v>0</v>
      </c>
      <c r="CC407" s="93">
        <v>0</v>
      </c>
      <c r="CD407" s="93">
        <v>0</v>
      </c>
      <c r="CE407" s="93">
        <v>0</v>
      </c>
      <c r="CF407" s="93">
        <v>0</v>
      </c>
      <c r="CG407" s="93">
        <v>0</v>
      </c>
      <c r="CH407" s="93">
        <v>0</v>
      </c>
      <c r="CJ407" s="94">
        <v>132656.67467161512</v>
      </c>
    </row>
    <row r="408" spans="1:88" x14ac:dyDescent="0.25">
      <c r="A408">
        <v>400</v>
      </c>
      <c r="B408" s="96"/>
      <c r="C408" s="97" t="s">
        <v>6059</v>
      </c>
      <c r="D408" s="97" t="s">
        <v>6060</v>
      </c>
      <c r="E408" s="97" t="s">
        <v>6060</v>
      </c>
      <c r="F408" s="97" t="s">
        <v>6064</v>
      </c>
      <c r="G408" s="96" t="s">
        <v>6062</v>
      </c>
      <c r="H408" s="96" t="s">
        <v>6065</v>
      </c>
      <c r="I408" s="96" t="s">
        <v>5340</v>
      </c>
      <c r="J408" s="96" t="s">
        <v>5340</v>
      </c>
      <c r="K408" s="96" t="s">
        <v>5970</v>
      </c>
      <c r="L408" s="96" t="s">
        <v>5970</v>
      </c>
      <c r="M408" s="96"/>
      <c r="N408" s="92">
        <v>736238.97962770553</v>
      </c>
      <c r="O408" s="93">
        <v>62235.844631498781</v>
      </c>
      <c r="P408" s="93">
        <v>61209.243526934253</v>
      </c>
      <c r="Q408" s="93">
        <v>61331.614499730887</v>
      </c>
      <c r="R408" s="93">
        <v>61392.043565568027</v>
      </c>
      <c r="S408" s="93">
        <v>61003.557402923747</v>
      </c>
      <c r="T408" s="93">
        <v>60647.823511114831</v>
      </c>
      <c r="U408" s="93">
        <v>30939.612369731018</v>
      </c>
      <c r="V408" s="93">
        <v>30953.820753566604</v>
      </c>
      <c r="W408" s="93">
        <v>30722.008365849826</v>
      </c>
      <c r="X408" s="93">
        <v>30341.816830865439</v>
      </c>
      <c r="Y408" s="93">
        <v>30969.261835386522</v>
      </c>
      <c r="Z408" s="93">
        <v>31024.571651309696</v>
      </c>
      <c r="AA408" s="93">
        <v>31020.340572558071</v>
      </c>
      <c r="AB408" s="93">
        <v>30464.293395281831</v>
      </c>
      <c r="AC408" s="93">
        <v>30566.058056200898</v>
      </c>
      <c r="AD408" s="93">
        <v>30597.64728909923</v>
      </c>
      <c r="AE408" s="93">
        <v>30454.101380003387</v>
      </c>
      <c r="AF408" s="93">
        <v>30365.319990082564</v>
      </c>
      <c r="AG408" s="93">
        <v>0</v>
      </c>
      <c r="AH408" s="93">
        <v>0</v>
      </c>
      <c r="AI408" s="93">
        <v>0</v>
      </c>
      <c r="AJ408" s="93">
        <v>0</v>
      </c>
      <c r="AK408" s="93">
        <v>0</v>
      </c>
      <c r="AL408" s="93">
        <v>0</v>
      </c>
      <c r="AM408" s="93">
        <v>0</v>
      </c>
      <c r="AN408" s="93">
        <v>0</v>
      </c>
      <c r="AO408" s="93">
        <v>0</v>
      </c>
      <c r="AP408" s="93">
        <v>0</v>
      </c>
      <c r="AQ408" s="93">
        <v>0</v>
      </c>
      <c r="AR408" s="93">
        <v>0</v>
      </c>
      <c r="AS408" s="93">
        <v>0</v>
      </c>
      <c r="AT408" s="93">
        <v>0</v>
      </c>
      <c r="AU408" s="93">
        <v>0</v>
      </c>
      <c r="AV408" s="93">
        <v>0</v>
      </c>
      <c r="AW408" s="93">
        <v>0</v>
      </c>
      <c r="AX408" s="93">
        <v>0</v>
      </c>
      <c r="AY408" s="93">
        <v>0</v>
      </c>
      <c r="AZ408" s="93">
        <v>0</v>
      </c>
      <c r="BA408" s="93">
        <v>0</v>
      </c>
      <c r="BB408" s="93">
        <v>0</v>
      </c>
      <c r="BC408" s="93">
        <v>0</v>
      </c>
      <c r="BD408" s="93">
        <v>0</v>
      </c>
      <c r="BE408" s="93">
        <v>0</v>
      </c>
      <c r="BF408" s="93">
        <v>0</v>
      </c>
      <c r="BG408" s="93">
        <v>0</v>
      </c>
      <c r="BH408" s="93">
        <v>0</v>
      </c>
      <c r="BI408" s="93">
        <v>0</v>
      </c>
      <c r="BJ408" s="93">
        <v>0</v>
      </c>
      <c r="BK408" s="93">
        <v>0</v>
      </c>
      <c r="BL408" s="93">
        <v>0</v>
      </c>
      <c r="BM408" s="93">
        <v>0</v>
      </c>
      <c r="BN408" s="93">
        <v>0</v>
      </c>
      <c r="BO408" s="93">
        <v>0</v>
      </c>
      <c r="BP408" s="93">
        <v>0</v>
      </c>
      <c r="BQ408" s="93">
        <v>0</v>
      </c>
      <c r="BR408" s="93">
        <v>0</v>
      </c>
      <c r="BS408" s="93">
        <v>0</v>
      </c>
      <c r="BT408" s="93">
        <v>0</v>
      </c>
      <c r="BU408" s="93">
        <v>0</v>
      </c>
      <c r="BV408" s="93">
        <v>0</v>
      </c>
      <c r="BW408" s="93">
        <v>0</v>
      </c>
      <c r="BX408" s="93">
        <v>0</v>
      </c>
      <c r="BY408" s="93">
        <v>0</v>
      </c>
      <c r="BZ408" s="93">
        <v>0</v>
      </c>
      <c r="CA408" s="93">
        <v>0</v>
      </c>
      <c r="CB408" s="93">
        <v>0</v>
      </c>
      <c r="CC408" s="93">
        <v>0</v>
      </c>
      <c r="CD408" s="93">
        <v>0</v>
      </c>
      <c r="CE408" s="93">
        <v>0</v>
      </c>
      <c r="CF408" s="93">
        <v>0</v>
      </c>
      <c r="CG408" s="93">
        <v>0</v>
      </c>
      <c r="CH408" s="93">
        <v>0</v>
      </c>
      <c r="CJ408" s="94">
        <v>183467.76068322596</v>
      </c>
    </row>
    <row r="409" spans="1:88" x14ac:dyDescent="0.25">
      <c r="A409">
        <v>401</v>
      </c>
      <c r="B409" s="96"/>
      <c r="C409" s="97" t="s">
        <v>6059</v>
      </c>
      <c r="D409" s="97" t="s">
        <v>6060</v>
      </c>
      <c r="E409" s="97" t="s">
        <v>6060</v>
      </c>
      <c r="F409" s="97" t="s">
        <v>6066</v>
      </c>
      <c r="G409" s="96" t="s">
        <v>6062</v>
      </c>
      <c r="H409" s="96" t="s">
        <v>6067</v>
      </c>
      <c r="I409" s="96" t="s">
        <v>5340</v>
      </c>
      <c r="J409" s="96" t="s">
        <v>5340</v>
      </c>
      <c r="K409" s="96" t="s">
        <v>5970</v>
      </c>
      <c r="L409" s="96" t="s">
        <v>5970</v>
      </c>
      <c r="M409" s="96"/>
      <c r="N409" s="92">
        <v>2986306.4282119568</v>
      </c>
      <c r="O409" s="93">
        <v>18670.753389449583</v>
      </c>
      <c r="P409" s="93">
        <v>18362.773058080318</v>
      </c>
      <c r="Q409" s="93">
        <v>18399.484349919268</v>
      </c>
      <c r="R409" s="93">
        <v>18417.613069670428</v>
      </c>
      <c r="S409" s="93">
        <v>18301.067220877092</v>
      </c>
      <c r="T409" s="93">
        <v>18194.347053334397</v>
      </c>
      <c r="U409" s="93">
        <v>74255.06968735448</v>
      </c>
      <c r="V409" s="93">
        <v>74289.169808559804</v>
      </c>
      <c r="W409" s="93">
        <v>73732.820078039527</v>
      </c>
      <c r="X409" s="93">
        <v>72820.360394077201</v>
      </c>
      <c r="Y409" s="93">
        <v>74326.228404927781</v>
      </c>
      <c r="Z409" s="93">
        <v>74458.971963143194</v>
      </c>
      <c r="AA409" s="93">
        <v>74448.8173741395</v>
      </c>
      <c r="AB409" s="93">
        <v>73114.304148676398</v>
      </c>
      <c r="AC409" s="93">
        <v>73358.539334882138</v>
      </c>
      <c r="AD409" s="93">
        <v>73434.353493838222</v>
      </c>
      <c r="AE409" s="93">
        <v>73089.84331200803</v>
      </c>
      <c r="AF409" s="93">
        <v>72876.767976198229</v>
      </c>
      <c r="AG409" s="93">
        <v>73195.794646222857</v>
      </c>
      <c r="AH409" s="93">
        <v>73154.719977850313</v>
      </c>
      <c r="AI409" s="93">
        <v>72847.647830166286</v>
      </c>
      <c r="AJ409" s="93">
        <v>72277.573667692894</v>
      </c>
      <c r="AK409" s="93">
        <v>73159.296888494529</v>
      </c>
      <c r="AL409" s="93">
        <v>73245.1769876951</v>
      </c>
      <c r="AM409" s="93">
        <v>74317.041900375581</v>
      </c>
      <c r="AN409" s="93">
        <v>73622.85527571592</v>
      </c>
      <c r="AO409" s="93">
        <v>73684.202356489841</v>
      </c>
      <c r="AP409" s="93">
        <v>73694.83870729334</v>
      </c>
      <c r="AQ409" s="93">
        <v>73409.838617162473</v>
      </c>
      <c r="AR409" s="93">
        <v>73191.015679272881</v>
      </c>
      <c r="AS409" s="93">
        <v>36796.223876898111</v>
      </c>
      <c r="AT409" s="93">
        <v>36749.834943410497</v>
      </c>
      <c r="AU409" s="93">
        <v>36650.028778003638</v>
      </c>
      <c r="AV409" s="93">
        <v>36308.725204752154</v>
      </c>
      <c r="AW409" s="93">
        <v>36769.664488198323</v>
      </c>
      <c r="AX409" s="93">
        <v>36818.73802485974</v>
      </c>
      <c r="AY409" s="93">
        <v>37339.737035147962</v>
      </c>
      <c r="AZ409" s="93">
        <v>36975.97832384763</v>
      </c>
      <c r="BA409" s="93">
        <v>37069.682040142776</v>
      </c>
      <c r="BB409" s="93">
        <v>37068.847033017635</v>
      </c>
      <c r="BC409" s="93">
        <v>36920.343659921818</v>
      </c>
      <c r="BD409" s="93">
        <v>36806.237351312942</v>
      </c>
      <c r="BE409" s="93">
        <v>27646.587973082482</v>
      </c>
      <c r="BF409" s="93">
        <v>27616.203896372761</v>
      </c>
      <c r="BG409" s="93">
        <v>27543.461076692085</v>
      </c>
      <c r="BH409" s="93">
        <v>27298.670822835382</v>
      </c>
      <c r="BI409" s="93">
        <v>27626.068819570864</v>
      </c>
      <c r="BJ409" s="93">
        <v>27661.43084871284</v>
      </c>
      <c r="BK409" s="93">
        <v>28050.824869034557</v>
      </c>
      <c r="BL409" s="93">
        <v>27796.960619815618</v>
      </c>
      <c r="BM409" s="93">
        <v>27831.622799674398</v>
      </c>
      <c r="BN409" s="93">
        <v>27838.307375926404</v>
      </c>
      <c r="BO409" s="93">
        <v>27735.933574448245</v>
      </c>
      <c r="BP409" s="93">
        <v>27659.104233748189</v>
      </c>
      <c r="BQ409" s="93">
        <v>28093.760999007114</v>
      </c>
      <c r="BR409" s="93">
        <v>28053.391438132916</v>
      </c>
      <c r="BS409" s="93">
        <v>27953.904777742602</v>
      </c>
      <c r="BT409" s="93">
        <v>27628.634237592654</v>
      </c>
      <c r="BU409" s="93">
        <v>28065.034554079353</v>
      </c>
      <c r="BV409" s="93">
        <v>28113.807234586591</v>
      </c>
      <c r="BW409" s="93">
        <v>28582.937261071296</v>
      </c>
      <c r="BX409" s="93">
        <v>28226.831025393207</v>
      </c>
      <c r="BY409" s="93">
        <v>28257.078688303824</v>
      </c>
      <c r="BZ409" s="93">
        <v>28275.835491191538</v>
      </c>
      <c r="CA409" s="93">
        <v>28114.20055251614</v>
      </c>
      <c r="CB409" s="93">
        <v>28010.507631303622</v>
      </c>
      <c r="CC409" s="93">
        <v>0</v>
      </c>
      <c r="CD409" s="93">
        <v>0</v>
      </c>
      <c r="CE409" s="93">
        <v>0</v>
      </c>
      <c r="CF409" s="93">
        <v>0</v>
      </c>
      <c r="CG409" s="93">
        <v>0</v>
      </c>
      <c r="CH409" s="93">
        <v>0</v>
      </c>
      <c r="CJ409" s="94">
        <v>2432077.7697345223</v>
      </c>
    </row>
    <row r="410" spans="1:88" x14ac:dyDescent="0.25">
      <c r="A410">
        <v>402</v>
      </c>
      <c r="B410" s="96"/>
      <c r="C410" s="97" t="s">
        <v>6059</v>
      </c>
      <c r="D410" s="97" t="s">
        <v>6060</v>
      </c>
      <c r="E410" s="97" t="s">
        <v>6060</v>
      </c>
      <c r="F410" s="97" t="s">
        <v>6068</v>
      </c>
      <c r="G410" s="96" t="s">
        <v>6062</v>
      </c>
      <c r="H410" s="96" t="s">
        <v>6069</v>
      </c>
      <c r="I410" s="96" t="s">
        <v>5340</v>
      </c>
      <c r="J410" s="96" t="s">
        <v>5340</v>
      </c>
      <c r="K410" s="96" t="s">
        <v>5970</v>
      </c>
      <c r="L410" s="96" t="s">
        <v>5970</v>
      </c>
      <c r="M410" s="96"/>
      <c r="N410" s="92">
        <v>2844737.4965692344</v>
      </c>
      <c r="O410" s="93">
        <v>14003.065042087263</v>
      </c>
      <c r="P410" s="93">
        <v>13772.07979356016</v>
      </c>
      <c r="Q410" s="93">
        <v>13799.613262439399</v>
      </c>
      <c r="R410" s="93">
        <v>13813.209802252821</v>
      </c>
      <c r="S410" s="93">
        <v>13725.800415657821</v>
      </c>
      <c r="T410" s="93">
        <v>13645.760290000799</v>
      </c>
      <c r="U410" s="93">
        <v>0</v>
      </c>
      <c r="V410" s="93">
        <v>0</v>
      </c>
      <c r="W410" s="93">
        <v>0</v>
      </c>
      <c r="X410" s="93">
        <v>0</v>
      </c>
      <c r="Y410" s="93">
        <v>0</v>
      </c>
      <c r="Z410" s="93">
        <v>0</v>
      </c>
      <c r="AA410" s="93">
        <v>279183.0651530234</v>
      </c>
      <c r="AB410" s="93">
        <v>274178.64055753645</v>
      </c>
      <c r="AC410" s="93">
        <v>275094.52250580786</v>
      </c>
      <c r="AD410" s="93">
        <v>275378.82560189388</v>
      </c>
      <c r="AE410" s="93">
        <v>274086.91242003068</v>
      </c>
      <c r="AF410" s="93">
        <v>273287.87991074374</v>
      </c>
      <c r="AG410" s="93">
        <v>18298.948661555714</v>
      </c>
      <c r="AH410" s="93">
        <v>18288.679994462524</v>
      </c>
      <c r="AI410" s="93">
        <v>18211.911957541546</v>
      </c>
      <c r="AJ410" s="93">
        <v>18069.393416923198</v>
      </c>
      <c r="AK410" s="93">
        <v>18289.824222123661</v>
      </c>
      <c r="AL410" s="93">
        <v>18311.294246923826</v>
      </c>
      <c r="AM410" s="93">
        <v>18579.260475093895</v>
      </c>
      <c r="AN410" s="93">
        <v>18405.71381892898</v>
      </c>
      <c r="AO410" s="93">
        <v>18421.050589122486</v>
      </c>
      <c r="AP410" s="93">
        <v>18423.709676823335</v>
      </c>
      <c r="AQ410" s="93">
        <v>18352.459654290644</v>
      </c>
      <c r="AR410" s="93">
        <v>18297.753919818195</v>
      </c>
      <c r="AS410" s="93">
        <v>18398.111938449056</v>
      </c>
      <c r="AT410" s="93">
        <v>18374.917471705197</v>
      </c>
      <c r="AU410" s="93">
        <v>18325.014389001819</v>
      </c>
      <c r="AV410" s="93">
        <v>18154.362602376077</v>
      </c>
      <c r="AW410" s="93">
        <v>18384.832244099161</v>
      </c>
      <c r="AX410" s="93">
        <v>18409.369012429925</v>
      </c>
      <c r="AY410" s="93">
        <v>18669.868517574036</v>
      </c>
      <c r="AZ410" s="93">
        <v>18487.989161923761</v>
      </c>
      <c r="BA410" s="93">
        <v>18534.841020071337</v>
      </c>
      <c r="BB410" s="93">
        <v>18534.423516508818</v>
      </c>
      <c r="BC410" s="93">
        <v>18460.171829960909</v>
      </c>
      <c r="BD410" s="93">
        <v>18403.118675656471</v>
      </c>
      <c r="BE410" s="93">
        <v>27646.587973082482</v>
      </c>
      <c r="BF410" s="93">
        <v>27616.203896372761</v>
      </c>
      <c r="BG410" s="93">
        <v>27543.461076692085</v>
      </c>
      <c r="BH410" s="93">
        <v>27298.670822835382</v>
      </c>
      <c r="BI410" s="93">
        <v>27626.068819570864</v>
      </c>
      <c r="BJ410" s="93">
        <v>27661.43084871284</v>
      </c>
      <c r="BK410" s="93">
        <v>28050.824869034557</v>
      </c>
      <c r="BL410" s="93">
        <v>27796.960619815618</v>
      </c>
      <c r="BM410" s="93">
        <v>27831.622799674398</v>
      </c>
      <c r="BN410" s="93">
        <v>27838.307375926404</v>
      </c>
      <c r="BO410" s="93">
        <v>27735.933574448245</v>
      </c>
      <c r="BP410" s="93">
        <v>27659.104233748189</v>
      </c>
      <c r="BQ410" s="93">
        <v>28093.760999007114</v>
      </c>
      <c r="BR410" s="93">
        <v>28053.391438132916</v>
      </c>
      <c r="BS410" s="93">
        <v>27953.904777742602</v>
      </c>
      <c r="BT410" s="93">
        <v>27628.634237592654</v>
      </c>
      <c r="BU410" s="93">
        <v>28065.034554079353</v>
      </c>
      <c r="BV410" s="93">
        <v>28113.807234586591</v>
      </c>
      <c r="BW410" s="93">
        <v>28582.937261071296</v>
      </c>
      <c r="BX410" s="93">
        <v>28226.831025393207</v>
      </c>
      <c r="BY410" s="93">
        <v>28257.078688303824</v>
      </c>
      <c r="BZ410" s="93">
        <v>28275.835491191538</v>
      </c>
      <c r="CA410" s="93">
        <v>28114.20055251614</v>
      </c>
      <c r="CB410" s="93">
        <v>28010.507631303622</v>
      </c>
      <c r="CC410" s="93">
        <v>0</v>
      </c>
      <c r="CD410" s="93">
        <v>0</v>
      </c>
      <c r="CE410" s="93">
        <v>0</v>
      </c>
      <c r="CF410" s="93">
        <v>0</v>
      </c>
      <c r="CG410" s="93">
        <v>0</v>
      </c>
      <c r="CH410" s="93">
        <v>0</v>
      </c>
      <c r="CJ410" s="94">
        <v>2761977.9679632368</v>
      </c>
    </row>
    <row r="411" spans="1:88" x14ac:dyDescent="0.25">
      <c r="A411">
        <v>403</v>
      </c>
      <c r="B411" s="96"/>
      <c r="C411" s="97" t="s">
        <v>6059</v>
      </c>
      <c r="D411" s="97" t="s">
        <v>6060</v>
      </c>
      <c r="E411" s="97" t="s">
        <v>6060</v>
      </c>
      <c r="F411" s="97" t="s">
        <v>6070</v>
      </c>
      <c r="G411" s="96" t="s">
        <v>6062</v>
      </c>
      <c r="H411" s="96" t="s">
        <v>6071</v>
      </c>
      <c r="I411" s="96" t="s">
        <v>5340</v>
      </c>
      <c r="J411" s="96" t="s">
        <v>5340</v>
      </c>
      <c r="K411" s="96" t="s">
        <v>5970</v>
      </c>
      <c r="L411" s="96" t="s">
        <v>5970</v>
      </c>
      <c r="M411" s="96"/>
      <c r="N411" s="92">
        <v>1185158.8340913097</v>
      </c>
      <c r="O411" s="93">
        <v>4074.5185121795948</v>
      </c>
      <c r="P411" s="93">
        <v>4007.3079644648556</v>
      </c>
      <c r="Q411" s="93">
        <v>4015.3194696828814</v>
      </c>
      <c r="R411" s="93">
        <v>4019.2757001941732</v>
      </c>
      <c r="S411" s="93">
        <v>3993.8418996120199</v>
      </c>
      <c r="T411" s="93">
        <v>3970.552357449179</v>
      </c>
      <c r="U411" s="93">
        <v>74255.06968735448</v>
      </c>
      <c r="V411" s="93">
        <v>74289.169808559804</v>
      </c>
      <c r="W411" s="93">
        <v>73732.820078039527</v>
      </c>
      <c r="X411" s="93">
        <v>72820.360394077201</v>
      </c>
      <c r="Y411" s="93">
        <v>74326.228404927781</v>
      </c>
      <c r="Z411" s="93">
        <v>74458.971963143194</v>
      </c>
      <c r="AA411" s="93">
        <v>74448.8173741395</v>
      </c>
      <c r="AB411" s="93">
        <v>73114.304148676398</v>
      </c>
      <c r="AC411" s="93">
        <v>73358.539334882138</v>
      </c>
      <c r="AD411" s="93">
        <v>73434.353493838222</v>
      </c>
      <c r="AE411" s="93">
        <v>73089.84331200803</v>
      </c>
      <c r="AF411" s="93">
        <v>72876.767976198229</v>
      </c>
      <c r="AG411" s="93">
        <v>9149.4743307778572</v>
      </c>
      <c r="AH411" s="93">
        <v>9144.3399972312818</v>
      </c>
      <c r="AI411" s="93">
        <v>9105.955978770784</v>
      </c>
      <c r="AJ411" s="93">
        <v>9034.6967084616099</v>
      </c>
      <c r="AK411" s="93">
        <v>9144.9121110618089</v>
      </c>
      <c r="AL411" s="93">
        <v>9155.647123461893</v>
      </c>
      <c r="AM411" s="93">
        <v>9289.6302375469477</v>
      </c>
      <c r="AN411" s="93">
        <v>9202.8569094644809</v>
      </c>
      <c r="AO411" s="93">
        <v>9210.5252945612228</v>
      </c>
      <c r="AP411" s="93">
        <v>9211.8548384116675</v>
      </c>
      <c r="AQ411" s="93">
        <v>9176.229827145311</v>
      </c>
      <c r="AR411" s="93">
        <v>9148.8769599091083</v>
      </c>
      <c r="AS411" s="93">
        <v>4599.5279846122685</v>
      </c>
      <c r="AT411" s="93">
        <v>4593.7293679263148</v>
      </c>
      <c r="AU411" s="93">
        <v>4581.2535972504547</v>
      </c>
      <c r="AV411" s="93">
        <v>4538.5906505940138</v>
      </c>
      <c r="AW411" s="93">
        <v>4596.2080610247858</v>
      </c>
      <c r="AX411" s="93">
        <v>4602.3422531074648</v>
      </c>
      <c r="AY411" s="93">
        <v>4667.467129393498</v>
      </c>
      <c r="AZ411" s="93">
        <v>4621.9972904809465</v>
      </c>
      <c r="BA411" s="93">
        <v>4633.7102550178388</v>
      </c>
      <c r="BB411" s="93">
        <v>4633.6058791272044</v>
      </c>
      <c r="BC411" s="93">
        <v>4615.0429574902373</v>
      </c>
      <c r="BD411" s="93">
        <v>4600.7796689141078</v>
      </c>
      <c r="BE411" s="93">
        <v>4607.7646621804206</v>
      </c>
      <c r="BF411" s="93">
        <v>4602.7006493954605</v>
      </c>
      <c r="BG411" s="93">
        <v>4590.5768461153475</v>
      </c>
      <c r="BH411" s="93">
        <v>4549.77847047257</v>
      </c>
      <c r="BI411" s="93">
        <v>4604.3448032618044</v>
      </c>
      <c r="BJ411" s="93">
        <v>4610.2384747854658</v>
      </c>
      <c r="BK411" s="93">
        <v>4675.1374781724153</v>
      </c>
      <c r="BL411" s="93">
        <v>4632.8267699692724</v>
      </c>
      <c r="BM411" s="93">
        <v>4638.603799945734</v>
      </c>
      <c r="BN411" s="93">
        <v>4639.7178959877274</v>
      </c>
      <c r="BO411" s="93">
        <v>4622.6555957413702</v>
      </c>
      <c r="BP411" s="93">
        <v>4609.8507056247017</v>
      </c>
      <c r="BQ411" s="93">
        <v>4682.2934998345227</v>
      </c>
      <c r="BR411" s="93">
        <v>4675.5652396888263</v>
      </c>
      <c r="BS411" s="93">
        <v>4658.9841296237664</v>
      </c>
      <c r="BT411" s="93">
        <v>4604.7723729321015</v>
      </c>
      <c r="BU411" s="93">
        <v>4677.5057590132337</v>
      </c>
      <c r="BV411" s="93">
        <v>4685.6345390977694</v>
      </c>
      <c r="BW411" s="93">
        <v>4763.8228768452127</v>
      </c>
      <c r="BX411" s="93">
        <v>4704.4718375655357</v>
      </c>
      <c r="BY411" s="93">
        <v>4709.5131147173006</v>
      </c>
      <c r="BZ411" s="93">
        <v>4712.6392485319293</v>
      </c>
      <c r="CA411" s="93">
        <v>4685.7000920860237</v>
      </c>
      <c r="CB411" s="93">
        <v>4668.4179385506031</v>
      </c>
      <c r="CC411" s="93">
        <v>0</v>
      </c>
      <c r="CD411" s="93">
        <v>0</v>
      </c>
      <c r="CE411" s="93">
        <v>0</v>
      </c>
      <c r="CF411" s="93">
        <v>0</v>
      </c>
      <c r="CG411" s="93">
        <v>0</v>
      </c>
      <c r="CH411" s="93">
        <v>0</v>
      </c>
      <c r="CJ411" s="94">
        <v>717195.39785162464</v>
      </c>
    </row>
    <row r="412" spans="1:88" x14ac:dyDescent="0.25">
      <c r="A412">
        <v>404</v>
      </c>
      <c r="B412" s="96"/>
      <c r="C412" s="97" t="s">
        <v>6059</v>
      </c>
      <c r="D412" s="97" t="s">
        <v>6060</v>
      </c>
      <c r="E412" s="97" t="s">
        <v>6060</v>
      </c>
      <c r="F412" s="97" t="s">
        <v>6072</v>
      </c>
      <c r="G412" s="96" t="s">
        <v>6062</v>
      </c>
      <c r="H412" s="96" t="s">
        <v>6073</v>
      </c>
      <c r="I412" s="96" t="s">
        <v>5340</v>
      </c>
      <c r="J412" s="96" t="s">
        <v>5340</v>
      </c>
      <c r="K412" s="96" t="s">
        <v>5970</v>
      </c>
      <c r="L412" s="96" t="s">
        <v>5970</v>
      </c>
      <c r="M412" s="96"/>
      <c r="N412" s="92">
        <v>549875.00158401963</v>
      </c>
      <c r="O412" s="93">
        <v>0</v>
      </c>
      <c r="P412" s="93">
        <v>0</v>
      </c>
      <c r="Q412" s="93">
        <v>0</v>
      </c>
      <c r="R412" s="93">
        <v>0</v>
      </c>
      <c r="S412" s="93">
        <v>0</v>
      </c>
      <c r="T412" s="93">
        <v>0</v>
      </c>
      <c r="U412" s="93">
        <v>0</v>
      </c>
      <c r="V412" s="93">
        <v>0</v>
      </c>
      <c r="W412" s="93">
        <v>0</v>
      </c>
      <c r="X412" s="93">
        <v>0</v>
      </c>
      <c r="Y412" s="93">
        <v>0</v>
      </c>
      <c r="Z412" s="93">
        <v>0</v>
      </c>
      <c r="AA412" s="93">
        <v>0</v>
      </c>
      <c r="AB412" s="93">
        <v>0</v>
      </c>
      <c r="AC412" s="93">
        <v>0</v>
      </c>
      <c r="AD412" s="93">
        <v>0</v>
      </c>
      <c r="AE412" s="93">
        <v>0</v>
      </c>
      <c r="AF412" s="93">
        <v>0</v>
      </c>
      <c r="AG412" s="93">
        <v>45747.371653889284</v>
      </c>
      <c r="AH412" s="93">
        <v>45721.699986156404</v>
      </c>
      <c r="AI412" s="93">
        <v>45529.77989385392</v>
      </c>
      <c r="AJ412" s="93">
        <v>45173.483542308</v>
      </c>
      <c r="AK412" s="93">
        <v>45724.560555309094</v>
      </c>
      <c r="AL412" s="93">
        <v>45778.235617309409</v>
      </c>
      <c r="AM412" s="93">
        <v>46448.151187734577</v>
      </c>
      <c r="AN412" s="93">
        <v>46014.284547322401</v>
      </c>
      <c r="AO412" s="93">
        <v>46052.626472806071</v>
      </c>
      <c r="AP412" s="93">
        <v>46059.274192058336</v>
      </c>
      <c r="AQ412" s="93">
        <v>45881.149135726548</v>
      </c>
      <c r="AR412" s="93">
        <v>45744.384799545536</v>
      </c>
      <c r="AS412" s="93">
        <v>0</v>
      </c>
      <c r="AT412" s="93">
        <v>0</v>
      </c>
      <c r="AU412" s="93">
        <v>0</v>
      </c>
      <c r="AV412" s="93">
        <v>0</v>
      </c>
      <c r="AW412" s="93">
        <v>0</v>
      </c>
      <c r="AX412" s="93">
        <v>0</v>
      </c>
      <c r="AY412" s="93">
        <v>0</v>
      </c>
      <c r="AZ412" s="93">
        <v>0</v>
      </c>
      <c r="BA412" s="93">
        <v>0</v>
      </c>
      <c r="BB412" s="93">
        <v>0</v>
      </c>
      <c r="BC412" s="93">
        <v>0</v>
      </c>
      <c r="BD412" s="93">
        <v>0</v>
      </c>
      <c r="BE412" s="93">
        <v>0</v>
      </c>
      <c r="BF412" s="93">
        <v>0</v>
      </c>
      <c r="BG412" s="93">
        <v>0</v>
      </c>
      <c r="BH412" s="93">
        <v>0</v>
      </c>
      <c r="BI412" s="93">
        <v>0</v>
      </c>
      <c r="BJ412" s="93">
        <v>0</v>
      </c>
      <c r="BK412" s="93">
        <v>0</v>
      </c>
      <c r="BL412" s="93">
        <v>0</v>
      </c>
      <c r="BM412" s="93">
        <v>0</v>
      </c>
      <c r="BN412" s="93">
        <v>0</v>
      </c>
      <c r="BO412" s="93">
        <v>0</v>
      </c>
      <c r="BP412" s="93">
        <v>0</v>
      </c>
      <c r="BQ412" s="93">
        <v>0</v>
      </c>
      <c r="BR412" s="93">
        <v>0</v>
      </c>
      <c r="BS412" s="93">
        <v>0</v>
      </c>
      <c r="BT412" s="93">
        <v>0</v>
      </c>
      <c r="BU412" s="93">
        <v>0</v>
      </c>
      <c r="BV412" s="93">
        <v>0</v>
      </c>
      <c r="BW412" s="93">
        <v>0</v>
      </c>
      <c r="BX412" s="93">
        <v>0</v>
      </c>
      <c r="BY412" s="93">
        <v>0</v>
      </c>
      <c r="BZ412" s="93">
        <v>0</v>
      </c>
      <c r="CA412" s="93">
        <v>0</v>
      </c>
      <c r="CB412" s="93">
        <v>0</v>
      </c>
      <c r="CC412" s="93">
        <v>0</v>
      </c>
      <c r="CD412" s="93">
        <v>0</v>
      </c>
      <c r="CE412" s="93">
        <v>0</v>
      </c>
      <c r="CF412" s="93">
        <v>0</v>
      </c>
      <c r="CG412" s="93">
        <v>0</v>
      </c>
      <c r="CH412" s="93">
        <v>0</v>
      </c>
      <c r="CJ412" s="94">
        <v>549875.00158401963</v>
      </c>
    </row>
    <row r="413" spans="1:88" x14ac:dyDescent="0.25">
      <c r="A413">
        <v>405</v>
      </c>
      <c r="B413" s="96"/>
      <c r="C413" s="97" t="s">
        <v>6059</v>
      </c>
      <c r="D413" s="97" t="s">
        <v>6060</v>
      </c>
      <c r="E413" s="97" t="s">
        <v>6060</v>
      </c>
      <c r="F413" s="97" t="s">
        <v>6074</v>
      </c>
      <c r="G413" s="96" t="s">
        <v>6062</v>
      </c>
      <c r="H413" s="96" t="s">
        <v>6075</v>
      </c>
      <c r="I413" s="96" t="s">
        <v>5340</v>
      </c>
      <c r="J413" s="96" t="s">
        <v>5340</v>
      </c>
      <c r="K413" s="96" t="s">
        <v>5970</v>
      </c>
      <c r="L413" s="96" t="s">
        <v>5970</v>
      </c>
      <c r="M413" s="96"/>
      <c r="N413" s="92">
        <v>6646214.4062027559</v>
      </c>
      <c r="O413" s="93">
        <v>0</v>
      </c>
      <c r="P413" s="93">
        <v>0</v>
      </c>
      <c r="Q413" s="93">
        <v>0</v>
      </c>
      <c r="R413" s="93">
        <v>0</v>
      </c>
      <c r="S413" s="93">
        <v>0</v>
      </c>
      <c r="T413" s="93">
        <v>0</v>
      </c>
      <c r="U413" s="93">
        <v>0</v>
      </c>
      <c r="V413" s="93">
        <v>0</v>
      </c>
      <c r="W413" s="93">
        <v>0</v>
      </c>
      <c r="X413" s="93">
        <v>0</v>
      </c>
      <c r="Y413" s="93">
        <v>0</v>
      </c>
      <c r="Z413" s="93">
        <v>0</v>
      </c>
      <c r="AA413" s="93">
        <v>223346.45212241827</v>
      </c>
      <c r="AB413" s="93">
        <v>219342.91244602937</v>
      </c>
      <c r="AC413" s="93">
        <v>220075.61800464653</v>
      </c>
      <c r="AD413" s="93">
        <v>220303.06048151452</v>
      </c>
      <c r="AE413" s="93">
        <v>219269.52993602474</v>
      </c>
      <c r="AF413" s="93">
        <v>218630.30392859475</v>
      </c>
      <c r="AG413" s="93">
        <v>109793.69196933429</v>
      </c>
      <c r="AH413" s="93">
        <v>109732.07996677555</v>
      </c>
      <c r="AI413" s="93">
        <v>109271.47174524929</v>
      </c>
      <c r="AJ413" s="93">
        <v>108416.36050153919</v>
      </c>
      <c r="AK413" s="93">
        <v>109738.94533274134</v>
      </c>
      <c r="AL413" s="93">
        <v>109867.76548154253</v>
      </c>
      <c r="AM413" s="93">
        <v>111475.56285056377</v>
      </c>
      <c r="AN413" s="93">
        <v>110434.28291357429</v>
      </c>
      <c r="AO413" s="93">
        <v>110526.30353473451</v>
      </c>
      <c r="AP413" s="93">
        <v>110542.25806094021</v>
      </c>
      <c r="AQ413" s="93">
        <v>110114.75792574344</v>
      </c>
      <c r="AR413" s="93">
        <v>109786.52351890957</v>
      </c>
      <c r="AS413" s="93">
        <v>110388.67163069414</v>
      </c>
      <c r="AT413" s="93">
        <v>110249.50483023138</v>
      </c>
      <c r="AU413" s="93">
        <v>109950.08633401072</v>
      </c>
      <c r="AV413" s="93">
        <v>108926.17561425586</v>
      </c>
      <c r="AW413" s="93">
        <v>110308.99346459538</v>
      </c>
      <c r="AX413" s="93">
        <v>110456.21407457891</v>
      </c>
      <c r="AY413" s="93">
        <v>112019.211105444</v>
      </c>
      <c r="AZ413" s="93">
        <v>110927.93497154299</v>
      </c>
      <c r="BA413" s="93">
        <v>111209.04612042864</v>
      </c>
      <c r="BB413" s="93">
        <v>111206.54109905312</v>
      </c>
      <c r="BC413" s="93">
        <v>110761.03097976606</v>
      </c>
      <c r="BD413" s="93">
        <v>110418.71205393823</v>
      </c>
      <c r="BE413" s="93">
        <v>110586.35189233032</v>
      </c>
      <c r="BF413" s="93">
        <v>110464.81558549085</v>
      </c>
      <c r="BG413" s="93">
        <v>110173.84430676854</v>
      </c>
      <c r="BH413" s="93">
        <v>109194.68329134172</v>
      </c>
      <c r="BI413" s="93">
        <v>110504.27527828366</v>
      </c>
      <c r="BJ413" s="93">
        <v>110645.72339485158</v>
      </c>
      <c r="BK413" s="93">
        <v>112203.2994761376</v>
      </c>
      <c r="BL413" s="93">
        <v>111187.84247926268</v>
      </c>
      <c r="BM413" s="93">
        <v>111326.49119869719</v>
      </c>
      <c r="BN413" s="93">
        <v>111353.22950370562</v>
      </c>
      <c r="BO413" s="93">
        <v>110943.73429779257</v>
      </c>
      <c r="BP413" s="93">
        <v>110636.41693499275</v>
      </c>
      <c r="BQ413" s="93">
        <v>112375.04399602888</v>
      </c>
      <c r="BR413" s="93">
        <v>112213.56575253207</v>
      </c>
      <c r="BS413" s="93">
        <v>111815.61911097063</v>
      </c>
      <c r="BT413" s="93">
        <v>110514.53695037102</v>
      </c>
      <c r="BU413" s="93">
        <v>112260.13821631805</v>
      </c>
      <c r="BV413" s="93">
        <v>112455.22893834596</v>
      </c>
      <c r="BW413" s="93">
        <v>114331.74904428537</v>
      </c>
      <c r="BX413" s="93">
        <v>112907.32410157241</v>
      </c>
      <c r="BY413" s="93">
        <v>113028.3147532155</v>
      </c>
      <c r="BZ413" s="93">
        <v>113103.34196476657</v>
      </c>
      <c r="CA413" s="93">
        <v>112456.80221006415</v>
      </c>
      <c r="CB413" s="93">
        <v>112042.0305252149</v>
      </c>
      <c r="CC413" s="93">
        <v>0</v>
      </c>
      <c r="CD413" s="93">
        <v>0</v>
      </c>
      <c r="CE413" s="93">
        <v>0</v>
      </c>
      <c r="CF413" s="93">
        <v>0</v>
      </c>
      <c r="CG413" s="93">
        <v>0</v>
      </c>
      <c r="CH413" s="93">
        <v>0</v>
      </c>
      <c r="CJ413" s="94">
        <v>6646214.4062027559</v>
      </c>
    </row>
    <row r="414" spans="1:88" x14ac:dyDescent="0.25">
      <c r="A414">
        <v>406</v>
      </c>
      <c r="B414" s="96"/>
      <c r="C414" s="97" t="s">
        <v>6059</v>
      </c>
      <c r="D414" s="97" t="s">
        <v>6060</v>
      </c>
      <c r="E414" s="97" t="s">
        <v>6060</v>
      </c>
      <c r="F414" s="97" t="s">
        <v>6076</v>
      </c>
      <c r="G414" s="96" t="s">
        <v>6062</v>
      </c>
      <c r="H414" s="96" t="s">
        <v>6077</v>
      </c>
      <c r="I414" s="96" t="s">
        <v>5340</v>
      </c>
      <c r="J414" s="96" t="s">
        <v>5340</v>
      </c>
      <c r="K414" s="96" t="s">
        <v>5970</v>
      </c>
      <c r="L414" s="96" t="s">
        <v>5970</v>
      </c>
      <c r="M414" s="96"/>
      <c r="N414" s="92">
        <v>1698762.8934030617</v>
      </c>
      <c r="O414" s="93">
        <v>0</v>
      </c>
      <c r="P414" s="93">
        <v>0</v>
      </c>
      <c r="Q414" s="93">
        <v>0</v>
      </c>
      <c r="R414" s="93">
        <v>0</v>
      </c>
      <c r="S414" s="93">
        <v>0</v>
      </c>
      <c r="T414" s="93">
        <v>0</v>
      </c>
      <c r="U414" s="93">
        <v>0</v>
      </c>
      <c r="V414" s="93">
        <v>0</v>
      </c>
      <c r="W414" s="93">
        <v>0</v>
      </c>
      <c r="X414" s="93">
        <v>0</v>
      </c>
      <c r="Y414" s="93">
        <v>0</v>
      </c>
      <c r="Z414" s="93">
        <v>0</v>
      </c>
      <c r="AA414" s="93">
        <v>0</v>
      </c>
      <c r="AB414" s="93">
        <v>0</v>
      </c>
      <c r="AC414" s="93">
        <v>0</v>
      </c>
      <c r="AD414" s="93">
        <v>0</v>
      </c>
      <c r="AE414" s="93">
        <v>0</v>
      </c>
      <c r="AF414" s="93">
        <v>0</v>
      </c>
      <c r="AG414" s="93">
        <v>0</v>
      </c>
      <c r="AH414" s="93">
        <v>0</v>
      </c>
      <c r="AI414" s="93">
        <v>0</v>
      </c>
      <c r="AJ414" s="93">
        <v>0</v>
      </c>
      <c r="AK414" s="93">
        <v>0</v>
      </c>
      <c r="AL414" s="93">
        <v>0</v>
      </c>
      <c r="AM414" s="93">
        <v>0</v>
      </c>
      <c r="AN414" s="93">
        <v>0</v>
      </c>
      <c r="AO414" s="93">
        <v>0</v>
      </c>
      <c r="AP414" s="93">
        <v>0</v>
      </c>
      <c r="AQ414" s="93">
        <v>0</v>
      </c>
      <c r="AR414" s="93">
        <v>0</v>
      </c>
      <c r="AS414" s="93">
        <v>0</v>
      </c>
      <c r="AT414" s="93">
        <v>0</v>
      </c>
      <c r="AU414" s="93">
        <v>0</v>
      </c>
      <c r="AV414" s="93">
        <v>0</v>
      </c>
      <c r="AW414" s="93">
        <v>0</v>
      </c>
      <c r="AX414" s="93">
        <v>0</v>
      </c>
      <c r="AY414" s="93">
        <v>0</v>
      </c>
      <c r="AZ414" s="93">
        <v>0</v>
      </c>
      <c r="BA414" s="93">
        <v>0</v>
      </c>
      <c r="BB414" s="93">
        <v>0</v>
      </c>
      <c r="BC414" s="93">
        <v>0</v>
      </c>
      <c r="BD414" s="93">
        <v>0</v>
      </c>
      <c r="BE414" s="93">
        <v>0</v>
      </c>
      <c r="BF414" s="93">
        <v>0</v>
      </c>
      <c r="BG414" s="93">
        <v>0</v>
      </c>
      <c r="BH414" s="93">
        <v>0</v>
      </c>
      <c r="BI414" s="93">
        <v>0</v>
      </c>
      <c r="BJ414" s="93">
        <v>0</v>
      </c>
      <c r="BK414" s="93">
        <v>0</v>
      </c>
      <c r="BL414" s="93">
        <v>0</v>
      </c>
      <c r="BM414" s="93">
        <v>0</v>
      </c>
      <c r="BN414" s="93">
        <v>0</v>
      </c>
      <c r="BO414" s="93">
        <v>0</v>
      </c>
      <c r="BP414" s="93">
        <v>0</v>
      </c>
      <c r="BQ414" s="93">
        <v>0</v>
      </c>
      <c r="BR414" s="93">
        <v>0</v>
      </c>
      <c r="BS414" s="93">
        <v>0</v>
      </c>
      <c r="BT414" s="93">
        <v>0</v>
      </c>
      <c r="BU414" s="93">
        <v>0</v>
      </c>
      <c r="BV414" s="93">
        <v>0</v>
      </c>
      <c r="BW414" s="93">
        <v>0</v>
      </c>
      <c r="BX414" s="93">
        <v>0</v>
      </c>
      <c r="BY414" s="93">
        <v>0</v>
      </c>
      <c r="BZ414" s="93">
        <v>0</v>
      </c>
      <c r="CA414" s="93">
        <v>0</v>
      </c>
      <c r="CB414" s="93">
        <v>0</v>
      </c>
      <c r="CC414" s="93">
        <v>284480.56991212873</v>
      </c>
      <c r="CD414" s="93">
        <v>283989.59504955739</v>
      </c>
      <c r="CE414" s="93">
        <v>282779.51825652865</v>
      </c>
      <c r="CF414" s="93">
        <v>278717.60895581398</v>
      </c>
      <c r="CG414" s="93">
        <v>284071.76441492426</v>
      </c>
      <c r="CH414" s="93">
        <v>284723.83681410883</v>
      </c>
      <c r="CJ414" s="94">
        <v>1698762.8934030617</v>
      </c>
    </row>
    <row r="415" spans="1:88" x14ac:dyDescent="0.25">
      <c r="A415">
        <v>407</v>
      </c>
      <c r="B415" s="96"/>
      <c r="C415" s="97" t="s">
        <v>6059</v>
      </c>
      <c r="D415" s="97" t="s">
        <v>6060</v>
      </c>
      <c r="E415" s="97" t="s">
        <v>6060</v>
      </c>
      <c r="F415" s="97" t="s">
        <v>6078</v>
      </c>
      <c r="G415" s="96" t="s">
        <v>6062</v>
      </c>
      <c r="H415" s="96" t="s">
        <v>6079</v>
      </c>
      <c r="I415" s="96" t="s">
        <v>5340</v>
      </c>
      <c r="J415" s="96" t="s">
        <v>5340</v>
      </c>
      <c r="K415" s="96" t="s">
        <v>5970</v>
      </c>
      <c r="L415" s="96" t="s">
        <v>5970</v>
      </c>
      <c r="M415" s="96"/>
      <c r="N415" s="92">
        <v>8307768.0077534392</v>
      </c>
      <c r="O415" s="93">
        <v>0</v>
      </c>
      <c r="P415" s="93">
        <v>0</v>
      </c>
      <c r="Q415" s="93">
        <v>0</v>
      </c>
      <c r="R415" s="93">
        <v>0</v>
      </c>
      <c r="S415" s="93">
        <v>0</v>
      </c>
      <c r="T415" s="93">
        <v>0</v>
      </c>
      <c r="U415" s="93">
        <v>0</v>
      </c>
      <c r="V415" s="93">
        <v>0</v>
      </c>
      <c r="W415" s="93">
        <v>0</v>
      </c>
      <c r="X415" s="93">
        <v>0</v>
      </c>
      <c r="Y415" s="93">
        <v>0</v>
      </c>
      <c r="Z415" s="93">
        <v>0</v>
      </c>
      <c r="AA415" s="93">
        <v>279183.0651530234</v>
      </c>
      <c r="AB415" s="93">
        <v>274178.64055753645</v>
      </c>
      <c r="AC415" s="93">
        <v>275094.52250580786</v>
      </c>
      <c r="AD415" s="93">
        <v>275378.82560189388</v>
      </c>
      <c r="AE415" s="93">
        <v>274086.91242003068</v>
      </c>
      <c r="AF415" s="93">
        <v>273287.87991074374</v>
      </c>
      <c r="AG415" s="93">
        <v>137242.11496166786</v>
      </c>
      <c r="AH415" s="93">
        <v>137165.09995846893</v>
      </c>
      <c r="AI415" s="93">
        <v>136589.33968156137</v>
      </c>
      <c r="AJ415" s="93">
        <v>135520.45062692399</v>
      </c>
      <c r="AK415" s="93">
        <v>137173.6816659277</v>
      </c>
      <c r="AL415" s="93">
        <v>137334.70685192847</v>
      </c>
      <c r="AM415" s="93">
        <v>139344.45356320398</v>
      </c>
      <c r="AN415" s="93">
        <v>138042.85364196709</v>
      </c>
      <c r="AO415" s="93">
        <v>138157.87941841787</v>
      </c>
      <c r="AP415" s="93">
        <v>138177.82257617501</v>
      </c>
      <c r="AQ415" s="93">
        <v>137643.44740718007</v>
      </c>
      <c r="AR415" s="93">
        <v>137233.15439863669</v>
      </c>
      <c r="AS415" s="93">
        <v>137985.83953836819</v>
      </c>
      <c r="AT415" s="93">
        <v>137811.88103778975</v>
      </c>
      <c r="AU415" s="93">
        <v>137437.60791751315</v>
      </c>
      <c r="AV415" s="93">
        <v>136157.71951782034</v>
      </c>
      <c r="AW415" s="93">
        <v>137886.24183074397</v>
      </c>
      <c r="AX415" s="93">
        <v>138070.26759322366</v>
      </c>
      <c r="AY415" s="93">
        <v>140024.01388180474</v>
      </c>
      <c r="AZ415" s="93">
        <v>138659.91871442797</v>
      </c>
      <c r="BA415" s="93">
        <v>139011.30765053476</v>
      </c>
      <c r="BB415" s="93">
        <v>139008.17637381612</v>
      </c>
      <c r="BC415" s="93">
        <v>138451.2887247068</v>
      </c>
      <c r="BD415" s="93">
        <v>138023.39006742302</v>
      </c>
      <c r="BE415" s="93">
        <v>138232.93986541239</v>
      </c>
      <c r="BF415" s="93">
        <v>138081.01948186432</v>
      </c>
      <c r="BG415" s="93">
        <v>137717.30538346095</v>
      </c>
      <c r="BH415" s="93">
        <v>136493.35411417688</v>
      </c>
      <c r="BI415" s="93">
        <v>138130.34409785381</v>
      </c>
      <c r="BJ415" s="93">
        <v>138307.15424356371</v>
      </c>
      <c r="BK415" s="93">
        <v>140254.12434517223</v>
      </c>
      <c r="BL415" s="93">
        <v>138984.80309907757</v>
      </c>
      <c r="BM415" s="93">
        <v>139158.11399837252</v>
      </c>
      <c r="BN415" s="93">
        <v>139191.53687963152</v>
      </c>
      <c r="BO415" s="93">
        <v>138679.66787224071</v>
      </c>
      <c r="BP415" s="93">
        <v>138295.52116874093</v>
      </c>
      <c r="BQ415" s="93">
        <v>140468.8049950361</v>
      </c>
      <c r="BR415" s="93">
        <v>140266.9571906651</v>
      </c>
      <c r="BS415" s="93">
        <v>139769.52388871301</v>
      </c>
      <c r="BT415" s="93">
        <v>138143.17118796328</v>
      </c>
      <c r="BU415" s="93">
        <v>140325.17277039675</v>
      </c>
      <c r="BV415" s="93">
        <v>140569.03617293347</v>
      </c>
      <c r="BW415" s="93">
        <v>142914.68630535647</v>
      </c>
      <c r="BX415" s="93">
        <v>141134.15512696604</v>
      </c>
      <c r="BY415" s="93">
        <v>141285.39344151862</v>
      </c>
      <c r="BZ415" s="93">
        <v>141379.17745595769</v>
      </c>
      <c r="CA415" s="93">
        <v>140571.00276258017</v>
      </c>
      <c r="CB415" s="93">
        <v>140052.5381565186</v>
      </c>
      <c r="CC415" s="93">
        <v>0</v>
      </c>
      <c r="CD415" s="93">
        <v>0</v>
      </c>
      <c r="CE415" s="93">
        <v>0</v>
      </c>
      <c r="CF415" s="93">
        <v>0</v>
      </c>
      <c r="CG415" s="93">
        <v>0</v>
      </c>
      <c r="CH415" s="93">
        <v>0</v>
      </c>
      <c r="CJ415" s="94">
        <v>8307768.0077534392</v>
      </c>
    </row>
    <row r="416" spans="1:88" x14ac:dyDescent="0.25">
      <c r="A416">
        <v>408</v>
      </c>
      <c r="B416" s="96"/>
      <c r="C416" s="97" t="s">
        <v>6059</v>
      </c>
      <c r="D416" s="97" t="s">
        <v>6060</v>
      </c>
      <c r="E416" s="97" t="s">
        <v>6060</v>
      </c>
      <c r="F416" s="97" t="s">
        <v>6080</v>
      </c>
      <c r="G416" s="96" t="s">
        <v>6062</v>
      </c>
      <c r="H416" s="96" t="s">
        <v>6081</v>
      </c>
      <c r="I416" s="96" t="s">
        <v>5340</v>
      </c>
      <c r="J416" s="96" t="s">
        <v>5340</v>
      </c>
      <c r="K416" s="96" t="s">
        <v>5970</v>
      </c>
      <c r="L416" s="96" t="s">
        <v>5970</v>
      </c>
      <c r="M416" s="96"/>
      <c r="N416" s="92">
        <v>2217184.7994157649</v>
      </c>
      <c r="O416" s="93">
        <v>0</v>
      </c>
      <c r="P416" s="93">
        <v>0</v>
      </c>
      <c r="Q416" s="93">
        <v>0</v>
      </c>
      <c r="R416" s="93">
        <v>0</v>
      </c>
      <c r="S416" s="93">
        <v>0</v>
      </c>
      <c r="T416" s="93">
        <v>0</v>
      </c>
      <c r="U416" s="93">
        <v>37127.53484367724</v>
      </c>
      <c r="V416" s="93">
        <v>37144.584904279902</v>
      </c>
      <c r="W416" s="93">
        <v>36866.410039019815</v>
      </c>
      <c r="X416" s="93">
        <v>36410.18019703855</v>
      </c>
      <c r="Y416" s="93">
        <v>37163.11420246389</v>
      </c>
      <c r="Z416" s="93">
        <v>37229.485981571597</v>
      </c>
      <c r="AA416" s="93">
        <v>37224.40868706975</v>
      </c>
      <c r="AB416" s="93">
        <v>36557.152074338199</v>
      </c>
      <c r="AC416" s="93">
        <v>36679.269667441113</v>
      </c>
      <c r="AD416" s="93">
        <v>36717.176746919111</v>
      </c>
      <c r="AE416" s="93">
        <v>36544.921656004015</v>
      </c>
      <c r="AF416" s="93">
        <v>36438.383988099165</v>
      </c>
      <c r="AG416" s="93">
        <v>36597.897323111429</v>
      </c>
      <c r="AH416" s="93">
        <v>36577.359988925156</v>
      </c>
      <c r="AI416" s="93">
        <v>36423.823915083092</v>
      </c>
      <c r="AJ416" s="93">
        <v>36138.786833846396</v>
      </c>
      <c r="AK416" s="93">
        <v>36579.648444247214</v>
      </c>
      <c r="AL416" s="93">
        <v>36622.58849384755</v>
      </c>
      <c r="AM416" s="93">
        <v>37158.520950187791</v>
      </c>
      <c r="AN416" s="93">
        <v>36811.42763785796</v>
      </c>
      <c r="AO416" s="93">
        <v>36842.10117824487</v>
      </c>
      <c r="AP416" s="93">
        <v>36847.41935364667</v>
      </c>
      <c r="AQ416" s="93">
        <v>36704.919308581288</v>
      </c>
      <c r="AR416" s="93">
        <v>36595.507839636492</v>
      </c>
      <c r="AS416" s="93">
        <v>36796.223876898111</v>
      </c>
      <c r="AT416" s="93">
        <v>36749.834943410497</v>
      </c>
      <c r="AU416" s="93">
        <v>36650.028778003638</v>
      </c>
      <c r="AV416" s="93">
        <v>36308.725204752154</v>
      </c>
      <c r="AW416" s="93">
        <v>36769.664488198323</v>
      </c>
      <c r="AX416" s="93">
        <v>36818.73802485974</v>
      </c>
      <c r="AY416" s="93">
        <v>37339.737035147962</v>
      </c>
      <c r="AZ416" s="93">
        <v>36975.97832384763</v>
      </c>
      <c r="BA416" s="93">
        <v>37069.682040142776</v>
      </c>
      <c r="BB416" s="93">
        <v>37068.847033017635</v>
      </c>
      <c r="BC416" s="93">
        <v>36920.343659921818</v>
      </c>
      <c r="BD416" s="93">
        <v>36806.237351312942</v>
      </c>
      <c r="BE416" s="93">
        <v>36862.117297443343</v>
      </c>
      <c r="BF416" s="93">
        <v>36821.605195163684</v>
      </c>
      <c r="BG416" s="93">
        <v>36724.61476892278</v>
      </c>
      <c r="BH416" s="93">
        <v>36398.227763780538</v>
      </c>
      <c r="BI416" s="93">
        <v>36834.75842609445</v>
      </c>
      <c r="BJ416" s="93">
        <v>36881.907798283755</v>
      </c>
      <c r="BK416" s="93">
        <v>37401.0998253793</v>
      </c>
      <c r="BL416" s="93">
        <v>37062.614159754114</v>
      </c>
      <c r="BM416" s="93">
        <v>37108.830399565872</v>
      </c>
      <c r="BN416" s="93">
        <v>37117.743167901848</v>
      </c>
      <c r="BO416" s="93">
        <v>36981.244765931027</v>
      </c>
      <c r="BP416" s="93">
        <v>36878.805644997665</v>
      </c>
      <c r="BQ416" s="93">
        <v>37458.347998676116</v>
      </c>
      <c r="BR416" s="93">
        <v>37404.521917510589</v>
      </c>
      <c r="BS416" s="93">
        <v>37271.873036990131</v>
      </c>
      <c r="BT416" s="93">
        <v>36838.178983456841</v>
      </c>
      <c r="BU416" s="93">
        <v>37420.046072105848</v>
      </c>
      <c r="BV416" s="93">
        <v>37485.076312782192</v>
      </c>
      <c r="BW416" s="93">
        <v>38110.58301476176</v>
      </c>
      <c r="BX416" s="93">
        <v>37635.774700524285</v>
      </c>
      <c r="BY416" s="93">
        <v>37676.10491773847</v>
      </c>
      <c r="BZ416" s="93">
        <v>37701.11398825542</v>
      </c>
      <c r="CA416" s="93">
        <v>37485.600736688189</v>
      </c>
      <c r="CB416" s="93">
        <v>37347.343508404825</v>
      </c>
      <c r="CC416" s="93">
        <v>0</v>
      </c>
      <c r="CD416" s="93">
        <v>0</v>
      </c>
      <c r="CE416" s="93">
        <v>0</v>
      </c>
      <c r="CF416" s="93">
        <v>0</v>
      </c>
      <c r="CG416" s="93">
        <v>0</v>
      </c>
      <c r="CH416" s="93">
        <v>0</v>
      </c>
      <c r="CJ416" s="94">
        <v>1995243.4892477139</v>
      </c>
    </row>
    <row r="417" spans="1:88" x14ac:dyDescent="0.25">
      <c r="A417">
        <v>409</v>
      </c>
      <c r="B417" s="96"/>
      <c r="C417" s="97" t="s">
        <v>6059</v>
      </c>
      <c r="D417" s="97" t="s">
        <v>6060</v>
      </c>
      <c r="E417" s="97" t="s">
        <v>6060</v>
      </c>
      <c r="F417" s="97" t="s">
        <v>6082</v>
      </c>
      <c r="G417" s="96" t="s">
        <v>6062</v>
      </c>
      <c r="H417" s="96" t="s">
        <v>6083</v>
      </c>
      <c r="I417" s="96" t="s">
        <v>5340</v>
      </c>
      <c r="J417" s="96" t="s">
        <v>5340</v>
      </c>
      <c r="K417" s="96" t="s">
        <v>6084</v>
      </c>
      <c r="L417" s="96" t="s">
        <v>6084</v>
      </c>
      <c r="M417" s="96"/>
      <c r="N417" s="92">
        <v>6206429.300029044</v>
      </c>
      <c r="O417" s="93">
        <v>0</v>
      </c>
      <c r="P417" s="93">
        <v>0</v>
      </c>
      <c r="Q417" s="93">
        <v>0</v>
      </c>
      <c r="R417" s="93">
        <v>0</v>
      </c>
      <c r="S417" s="93">
        <v>0</v>
      </c>
      <c r="T417" s="93">
        <v>0</v>
      </c>
      <c r="U417" s="93">
        <v>0</v>
      </c>
      <c r="V417" s="93">
        <v>0</v>
      </c>
      <c r="W417" s="93">
        <v>0</v>
      </c>
      <c r="X417" s="93">
        <v>0</v>
      </c>
      <c r="Y417" s="93">
        <v>0</v>
      </c>
      <c r="Z417" s="93">
        <v>0</v>
      </c>
      <c r="AA417" s="93">
        <v>260570.86080948834</v>
      </c>
      <c r="AB417" s="93">
        <v>255900.06452036777</v>
      </c>
      <c r="AC417" s="93">
        <v>256754.88767208744</v>
      </c>
      <c r="AD417" s="93">
        <v>257020.23722843343</v>
      </c>
      <c r="AE417" s="93">
        <v>255814.45159202834</v>
      </c>
      <c r="AF417" s="93">
        <v>255068.68791669371</v>
      </c>
      <c r="AG417" s="93">
        <v>73195.794646222857</v>
      </c>
      <c r="AH417" s="93">
        <v>73154.719977850313</v>
      </c>
      <c r="AI417" s="93">
        <v>72847.647830166286</v>
      </c>
      <c r="AJ417" s="93">
        <v>72277.573667692894</v>
      </c>
      <c r="AK417" s="93">
        <v>73159.296888494529</v>
      </c>
      <c r="AL417" s="93">
        <v>73245.1769876951</v>
      </c>
      <c r="AM417" s="93">
        <v>74317.041900375581</v>
      </c>
      <c r="AN417" s="93">
        <v>73622.85527571592</v>
      </c>
      <c r="AO417" s="93">
        <v>73684.202356489841</v>
      </c>
      <c r="AP417" s="93">
        <v>73694.83870729334</v>
      </c>
      <c r="AQ417" s="93">
        <v>73409.838617162473</v>
      </c>
      <c r="AR417" s="93">
        <v>73191.015679272881</v>
      </c>
      <c r="AS417" s="93">
        <v>119587.72759991883</v>
      </c>
      <c r="AT417" s="93">
        <v>119436.96356608384</v>
      </c>
      <c r="AU417" s="93">
        <v>119112.59352851153</v>
      </c>
      <c r="AV417" s="93">
        <v>118003.35691544435</v>
      </c>
      <c r="AW417" s="93">
        <v>119501.40958664491</v>
      </c>
      <c r="AX417" s="93">
        <v>119660.89858079383</v>
      </c>
      <c r="AY417" s="93">
        <v>121354.14536423091</v>
      </c>
      <c r="AZ417" s="93">
        <v>120171.92955250431</v>
      </c>
      <c r="BA417" s="93">
        <v>120476.46663046436</v>
      </c>
      <c r="BB417" s="93">
        <v>120473.7528573071</v>
      </c>
      <c r="BC417" s="93">
        <v>119991.11689474632</v>
      </c>
      <c r="BD417" s="93">
        <v>119620.27139176716</v>
      </c>
      <c r="BE417" s="93">
        <v>73724.234594886686</v>
      </c>
      <c r="BF417" s="93">
        <v>73643.210390327367</v>
      </c>
      <c r="BG417" s="93">
        <v>73449.22953784556</v>
      </c>
      <c r="BH417" s="93">
        <v>72796.455527561178</v>
      </c>
      <c r="BI417" s="93">
        <v>73669.516852188899</v>
      </c>
      <c r="BJ417" s="93">
        <v>73763.815596567511</v>
      </c>
      <c r="BK417" s="93">
        <v>74802.199650758703</v>
      </c>
      <c r="BL417" s="93">
        <v>74125.228319508329</v>
      </c>
      <c r="BM417" s="93">
        <v>74217.660799131743</v>
      </c>
      <c r="BN417" s="93">
        <v>74235.486335803696</v>
      </c>
      <c r="BO417" s="93">
        <v>73962.489531861938</v>
      </c>
      <c r="BP417" s="93">
        <v>73757.61128999533</v>
      </c>
      <c r="BQ417" s="93">
        <v>121739.63099569727</v>
      </c>
      <c r="BR417" s="93">
        <v>121564.69623190974</v>
      </c>
      <c r="BS417" s="93">
        <v>121133.58737021773</v>
      </c>
      <c r="BT417" s="93">
        <v>119724.08169623511</v>
      </c>
      <c r="BU417" s="93">
        <v>121615.14973434359</v>
      </c>
      <c r="BV417" s="93">
        <v>121826.49801654249</v>
      </c>
      <c r="BW417" s="93">
        <v>123859.39479797575</v>
      </c>
      <c r="BX417" s="93">
        <v>122316.26777670432</v>
      </c>
      <c r="BY417" s="93">
        <v>122447.34098264955</v>
      </c>
      <c r="BZ417" s="93">
        <v>122528.62046182994</v>
      </c>
      <c r="CA417" s="93">
        <v>121828.20239423649</v>
      </c>
      <c r="CB417" s="93">
        <v>121378.86640231581</v>
      </c>
      <c r="CC417" s="93">
        <v>0</v>
      </c>
      <c r="CD417" s="93">
        <v>0</v>
      </c>
      <c r="CE417" s="93">
        <v>0</v>
      </c>
      <c r="CF417" s="93">
        <v>0</v>
      </c>
      <c r="CG417" s="93">
        <v>0</v>
      </c>
      <c r="CH417" s="93">
        <v>0</v>
      </c>
      <c r="CJ417" s="94">
        <v>6206429.300029044</v>
      </c>
    </row>
    <row r="418" spans="1:88" x14ac:dyDescent="0.25">
      <c r="A418">
        <v>410</v>
      </c>
      <c r="B418" s="96"/>
      <c r="C418" s="97" t="s">
        <v>6059</v>
      </c>
      <c r="D418" s="97" t="s">
        <v>6060</v>
      </c>
      <c r="E418" s="97" t="s">
        <v>6060</v>
      </c>
      <c r="F418" s="97" t="s">
        <v>6085</v>
      </c>
      <c r="G418" s="96" t="s">
        <v>6062</v>
      </c>
      <c r="H418" s="96" t="s">
        <v>6086</v>
      </c>
      <c r="I418" s="96" t="s">
        <v>5340</v>
      </c>
      <c r="J418" s="96" t="s">
        <v>5340</v>
      </c>
      <c r="K418" s="96" t="s">
        <v>6084</v>
      </c>
      <c r="L418" s="96" t="s">
        <v>6084</v>
      </c>
      <c r="M418" s="96"/>
      <c r="N418" s="92">
        <v>663987.89504140255</v>
      </c>
      <c r="O418" s="93">
        <v>0</v>
      </c>
      <c r="P418" s="93">
        <v>0</v>
      </c>
      <c r="Q418" s="93">
        <v>0</v>
      </c>
      <c r="R418" s="93">
        <v>0</v>
      </c>
      <c r="S418" s="93">
        <v>0</v>
      </c>
      <c r="T418" s="93">
        <v>0</v>
      </c>
      <c r="U418" s="93">
        <v>37127.53484367724</v>
      </c>
      <c r="V418" s="93">
        <v>37144.584904279902</v>
      </c>
      <c r="W418" s="93">
        <v>36866.410039019815</v>
      </c>
      <c r="X418" s="93">
        <v>36410.18019703855</v>
      </c>
      <c r="Y418" s="93">
        <v>37163.11420246389</v>
      </c>
      <c r="Z418" s="93">
        <v>37229.485981571597</v>
      </c>
      <c r="AA418" s="93">
        <v>37224.40868706975</v>
      </c>
      <c r="AB418" s="93">
        <v>36557.152074338199</v>
      </c>
      <c r="AC418" s="93">
        <v>36679.269667441113</v>
      </c>
      <c r="AD418" s="93">
        <v>36717.176746919111</v>
      </c>
      <c r="AE418" s="93">
        <v>36544.921656004015</v>
      </c>
      <c r="AF418" s="93">
        <v>36438.383988099165</v>
      </c>
      <c r="AG418" s="93">
        <v>4574.7371653889286</v>
      </c>
      <c r="AH418" s="93">
        <v>4572.1699986156409</v>
      </c>
      <c r="AI418" s="93">
        <v>4552.977989385392</v>
      </c>
      <c r="AJ418" s="93">
        <v>4517.3483542307995</v>
      </c>
      <c r="AK418" s="93">
        <v>4572.456055530909</v>
      </c>
      <c r="AL418" s="93">
        <v>4577.823561730951</v>
      </c>
      <c r="AM418" s="93">
        <v>4644.8151187734684</v>
      </c>
      <c r="AN418" s="93">
        <v>4601.4284547322404</v>
      </c>
      <c r="AO418" s="93">
        <v>4605.2626472806169</v>
      </c>
      <c r="AP418" s="93">
        <v>4605.9274192058338</v>
      </c>
      <c r="AQ418" s="93">
        <v>4588.1149135726555</v>
      </c>
      <c r="AR418" s="93">
        <v>4574.4384799545542</v>
      </c>
      <c r="AS418" s="93">
        <v>4599.5279846122685</v>
      </c>
      <c r="AT418" s="93">
        <v>4593.7293679263148</v>
      </c>
      <c r="AU418" s="93">
        <v>4581.2535972504547</v>
      </c>
      <c r="AV418" s="93">
        <v>4538.5906505940138</v>
      </c>
      <c r="AW418" s="93">
        <v>4596.2080610247858</v>
      </c>
      <c r="AX418" s="93">
        <v>4602.3422531074648</v>
      </c>
      <c r="AY418" s="93">
        <v>4667.467129393498</v>
      </c>
      <c r="AZ418" s="93">
        <v>4621.9972904809465</v>
      </c>
      <c r="BA418" s="93">
        <v>4633.7102550178388</v>
      </c>
      <c r="BB418" s="93">
        <v>4633.6058791272044</v>
      </c>
      <c r="BC418" s="93">
        <v>4615.0429574902373</v>
      </c>
      <c r="BD418" s="93">
        <v>4600.7796689141078</v>
      </c>
      <c r="BE418" s="93">
        <v>4607.7646621804206</v>
      </c>
      <c r="BF418" s="93">
        <v>4602.7006493954605</v>
      </c>
      <c r="BG418" s="93">
        <v>4590.5768461153475</v>
      </c>
      <c r="BH418" s="93">
        <v>4549.77847047257</v>
      </c>
      <c r="BI418" s="93">
        <v>4604.3448032618044</v>
      </c>
      <c r="BJ418" s="93">
        <v>4610.2384747854658</v>
      </c>
      <c r="BK418" s="93">
        <v>4675.1374781724153</v>
      </c>
      <c r="BL418" s="93">
        <v>4632.8267699692724</v>
      </c>
      <c r="BM418" s="93">
        <v>4638.603799945734</v>
      </c>
      <c r="BN418" s="93">
        <v>4639.7178959877274</v>
      </c>
      <c r="BO418" s="93">
        <v>4622.6555957413702</v>
      </c>
      <c r="BP418" s="93">
        <v>4609.8507056247017</v>
      </c>
      <c r="BQ418" s="93">
        <v>4682.2934998345227</v>
      </c>
      <c r="BR418" s="93">
        <v>4675.5652396888263</v>
      </c>
      <c r="BS418" s="93">
        <v>4658.9841296237664</v>
      </c>
      <c r="BT418" s="93">
        <v>4604.7723729321015</v>
      </c>
      <c r="BU418" s="93">
        <v>4677.5057590132337</v>
      </c>
      <c r="BV418" s="93">
        <v>4685.6345390977694</v>
      </c>
      <c r="BW418" s="93">
        <v>4763.8228768452127</v>
      </c>
      <c r="BX418" s="93">
        <v>4704.4718375655357</v>
      </c>
      <c r="BY418" s="93">
        <v>4709.5131147173006</v>
      </c>
      <c r="BZ418" s="93">
        <v>4712.6392485319293</v>
      </c>
      <c r="CA418" s="93">
        <v>4685.7000920860237</v>
      </c>
      <c r="CB418" s="93">
        <v>4668.4179385506031</v>
      </c>
      <c r="CC418" s="93">
        <v>0</v>
      </c>
      <c r="CD418" s="93">
        <v>0</v>
      </c>
      <c r="CE418" s="93">
        <v>0</v>
      </c>
      <c r="CF418" s="93">
        <v>0</v>
      </c>
      <c r="CG418" s="93">
        <v>0</v>
      </c>
      <c r="CH418" s="93">
        <v>0</v>
      </c>
      <c r="CJ418" s="94">
        <v>442046.58487335162</v>
      </c>
    </row>
    <row r="419" spans="1:88" x14ac:dyDescent="0.25">
      <c r="A419">
        <v>411</v>
      </c>
      <c r="B419" s="96"/>
      <c r="C419" s="97" t="s">
        <v>6059</v>
      </c>
      <c r="D419" s="97" t="s">
        <v>6060</v>
      </c>
      <c r="E419" s="97" t="s">
        <v>6060</v>
      </c>
      <c r="F419" s="97" t="s">
        <v>6087</v>
      </c>
      <c r="G419" s="96" t="s">
        <v>6062</v>
      </c>
      <c r="H419" s="96" t="s">
        <v>6088</v>
      </c>
      <c r="I419" s="96" t="s">
        <v>5340</v>
      </c>
      <c r="J419" s="96" t="s">
        <v>5340</v>
      </c>
      <c r="K419" s="96" t="s">
        <v>6084</v>
      </c>
      <c r="L419" s="96" t="s">
        <v>6084</v>
      </c>
      <c r="M419" s="96"/>
      <c r="N419" s="92">
        <v>552077.62330472632</v>
      </c>
      <c r="O419" s="93">
        <v>0</v>
      </c>
      <c r="P419" s="93">
        <v>0</v>
      </c>
      <c r="Q419" s="93">
        <v>0</v>
      </c>
      <c r="R419" s="93">
        <v>0</v>
      </c>
      <c r="S419" s="93">
        <v>0</v>
      </c>
      <c r="T419" s="93">
        <v>0</v>
      </c>
      <c r="U419" s="93">
        <v>37127.53484367724</v>
      </c>
      <c r="V419" s="93">
        <v>37144.584904279902</v>
      </c>
      <c r="W419" s="93">
        <v>36866.410039019815</v>
      </c>
      <c r="X419" s="93">
        <v>36410.18019703855</v>
      </c>
      <c r="Y419" s="93">
        <v>37163.11420246389</v>
      </c>
      <c r="Z419" s="93">
        <v>37229.485981571597</v>
      </c>
      <c r="AA419" s="93">
        <v>37224.40868706975</v>
      </c>
      <c r="AB419" s="93">
        <v>36557.152074338199</v>
      </c>
      <c r="AC419" s="93">
        <v>36679.269667441113</v>
      </c>
      <c r="AD419" s="93">
        <v>36717.176746919111</v>
      </c>
      <c r="AE419" s="93">
        <v>36544.921656004015</v>
      </c>
      <c r="AF419" s="93">
        <v>36438.383988099165</v>
      </c>
      <c r="AG419" s="93">
        <v>9149.4743307778572</v>
      </c>
      <c r="AH419" s="93">
        <v>9144.3399972312818</v>
      </c>
      <c r="AI419" s="93">
        <v>9105.955978770784</v>
      </c>
      <c r="AJ419" s="93">
        <v>9034.6967084616099</v>
      </c>
      <c r="AK419" s="93">
        <v>9144.9121110618089</v>
      </c>
      <c r="AL419" s="93">
        <v>9155.647123461893</v>
      </c>
      <c r="AM419" s="93">
        <v>9289.6302375469477</v>
      </c>
      <c r="AN419" s="93">
        <v>9202.8569094644809</v>
      </c>
      <c r="AO419" s="93">
        <v>9210.5252945612228</v>
      </c>
      <c r="AP419" s="93">
        <v>9211.8548384116675</v>
      </c>
      <c r="AQ419" s="93">
        <v>9176.229827145311</v>
      </c>
      <c r="AR419" s="93">
        <v>9148.8769599091083</v>
      </c>
      <c r="AS419" s="93">
        <v>0</v>
      </c>
      <c r="AT419" s="93">
        <v>0</v>
      </c>
      <c r="AU419" s="93">
        <v>0</v>
      </c>
      <c r="AV419" s="93">
        <v>0</v>
      </c>
      <c r="AW419" s="93">
        <v>0</v>
      </c>
      <c r="AX419" s="93">
        <v>0</v>
      </c>
      <c r="AY419" s="93">
        <v>0</v>
      </c>
      <c r="AZ419" s="93">
        <v>0</v>
      </c>
      <c r="BA419" s="93">
        <v>0</v>
      </c>
      <c r="BB419" s="93">
        <v>0</v>
      </c>
      <c r="BC419" s="93">
        <v>0</v>
      </c>
      <c r="BD419" s="93">
        <v>0</v>
      </c>
      <c r="BE419" s="93">
        <v>0</v>
      </c>
      <c r="BF419" s="93">
        <v>0</v>
      </c>
      <c r="BG419" s="93">
        <v>0</v>
      </c>
      <c r="BH419" s="93">
        <v>0</v>
      </c>
      <c r="BI419" s="93">
        <v>0</v>
      </c>
      <c r="BJ419" s="93">
        <v>0</v>
      </c>
      <c r="BK419" s="93">
        <v>0</v>
      </c>
      <c r="BL419" s="93">
        <v>0</v>
      </c>
      <c r="BM419" s="93">
        <v>0</v>
      </c>
      <c r="BN419" s="93">
        <v>0</v>
      </c>
      <c r="BO419" s="93">
        <v>0</v>
      </c>
      <c r="BP419" s="93">
        <v>0</v>
      </c>
      <c r="BQ419" s="93">
        <v>0</v>
      </c>
      <c r="BR419" s="93">
        <v>0</v>
      </c>
      <c r="BS419" s="93">
        <v>0</v>
      </c>
      <c r="BT419" s="93">
        <v>0</v>
      </c>
      <c r="BU419" s="93">
        <v>0</v>
      </c>
      <c r="BV419" s="93">
        <v>0</v>
      </c>
      <c r="BW419" s="93">
        <v>0</v>
      </c>
      <c r="BX419" s="93">
        <v>0</v>
      </c>
      <c r="BY419" s="93">
        <v>0</v>
      </c>
      <c r="BZ419" s="93">
        <v>0</v>
      </c>
      <c r="CA419" s="93">
        <v>0</v>
      </c>
      <c r="CB419" s="93">
        <v>0</v>
      </c>
      <c r="CC419" s="93">
        <v>0</v>
      </c>
      <c r="CD419" s="93">
        <v>0</v>
      </c>
      <c r="CE419" s="93">
        <v>0</v>
      </c>
      <c r="CF419" s="93">
        <v>0</v>
      </c>
      <c r="CG419" s="93">
        <v>0</v>
      </c>
      <c r="CH419" s="93">
        <v>0</v>
      </c>
      <c r="CJ419" s="94">
        <v>330136.31313667528</v>
      </c>
    </row>
    <row r="420" spans="1:88" x14ac:dyDescent="0.25">
      <c r="A420">
        <v>412</v>
      </c>
      <c r="B420" s="96"/>
      <c r="C420" s="97" t="s">
        <v>6059</v>
      </c>
      <c r="D420" s="97" t="s">
        <v>6060</v>
      </c>
      <c r="E420" s="97" t="s">
        <v>6060</v>
      </c>
      <c r="F420" s="97" t="s">
        <v>6089</v>
      </c>
      <c r="G420" s="96" t="s">
        <v>6062</v>
      </c>
      <c r="H420" s="96" t="s">
        <v>6090</v>
      </c>
      <c r="I420" s="96" t="s">
        <v>5340</v>
      </c>
      <c r="J420" s="96" t="s">
        <v>5340</v>
      </c>
      <c r="K420" s="96" t="s">
        <v>6084</v>
      </c>
      <c r="L420" s="96" t="s">
        <v>6084</v>
      </c>
      <c r="M420" s="96"/>
      <c r="N420" s="92">
        <v>3732861.4186646263</v>
      </c>
      <c r="O420" s="93">
        <v>0</v>
      </c>
      <c r="P420" s="93">
        <v>0</v>
      </c>
      <c r="Q420" s="93">
        <v>0</v>
      </c>
      <c r="R420" s="93">
        <v>0</v>
      </c>
      <c r="S420" s="93">
        <v>0</v>
      </c>
      <c r="T420" s="93">
        <v>0</v>
      </c>
      <c r="U420" s="93">
        <v>19491.955792930552</v>
      </c>
      <c r="V420" s="93">
        <v>19500.907074746974</v>
      </c>
      <c r="W420" s="93">
        <v>19354.865270485428</v>
      </c>
      <c r="X420" s="93">
        <v>19115.344603445235</v>
      </c>
      <c r="Y420" s="93">
        <v>19510.634956293488</v>
      </c>
      <c r="Z420" s="93">
        <v>19545.480140325035</v>
      </c>
      <c r="AA420" s="93">
        <v>19542.814560711573</v>
      </c>
      <c r="AB420" s="93">
        <v>19192.504839027533</v>
      </c>
      <c r="AC420" s="93">
        <v>19256.616575406584</v>
      </c>
      <c r="AD420" s="93">
        <v>19276.51779213253</v>
      </c>
      <c r="AE420" s="93">
        <v>19186.083869402071</v>
      </c>
      <c r="AF420" s="93">
        <v>19130.151593752078</v>
      </c>
      <c r="AG420" s="93">
        <v>38427.792189266998</v>
      </c>
      <c r="AH420" s="93">
        <v>38406.227988371444</v>
      </c>
      <c r="AI420" s="93">
        <v>38245.015110837303</v>
      </c>
      <c r="AJ420" s="93">
        <v>37945.726175538723</v>
      </c>
      <c r="AK420" s="93">
        <v>38408.630866459571</v>
      </c>
      <c r="AL420" s="93">
        <v>38453.717918539944</v>
      </c>
      <c r="AM420" s="93">
        <v>39016.44699769716</v>
      </c>
      <c r="AN420" s="93">
        <v>38651.999019750852</v>
      </c>
      <c r="AO420" s="93">
        <v>38684.20623715713</v>
      </c>
      <c r="AP420" s="93">
        <v>38689.790321329026</v>
      </c>
      <c r="AQ420" s="93">
        <v>38540.165274010353</v>
      </c>
      <c r="AR420" s="93">
        <v>38425.283231618305</v>
      </c>
      <c r="AS420" s="93">
        <v>77272.070141486096</v>
      </c>
      <c r="AT420" s="93">
        <v>77174.653381162076</v>
      </c>
      <c r="AU420" s="93">
        <v>76965.060433807608</v>
      </c>
      <c r="AV420" s="93">
        <v>76248.322929979389</v>
      </c>
      <c r="AW420" s="93">
        <v>77216.295425216464</v>
      </c>
      <c r="AX420" s="93">
        <v>77319.349852205443</v>
      </c>
      <c r="AY420" s="93">
        <v>78413.447773810796</v>
      </c>
      <c r="AZ420" s="93">
        <v>77649.554480079882</v>
      </c>
      <c r="BA420" s="93">
        <v>77846.332284299744</v>
      </c>
      <c r="BB420" s="93">
        <v>77844.57876933708</v>
      </c>
      <c r="BC420" s="93">
        <v>77532.721685835932</v>
      </c>
      <c r="BD420" s="93">
        <v>77293.098437757042</v>
      </c>
      <c r="BE420" s="93">
        <v>83861.316851683587</v>
      </c>
      <c r="BF420" s="93">
        <v>83769.151818997358</v>
      </c>
      <c r="BG420" s="93">
        <v>83548.498599299332</v>
      </c>
      <c r="BH420" s="93">
        <v>82805.968162600853</v>
      </c>
      <c r="BI420" s="93">
        <v>83799.075419364832</v>
      </c>
      <c r="BJ420" s="93">
        <v>83906.340241095488</v>
      </c>
      <c r="BK420" s="93">
        <v>85087.502102738013</v>
      </c>
      <c r="BL420" s="93">
        <v>84317.447213440668</v>
      </c>
      <c r="BM420" s="93">
        <v>84422.589159012379</v>
      </c>
      <c r="BN420" s="93">
        <v>84442.865706976663</v>
      </c>
      <c r="BO420" s="93">
        <v>84132.331842492975</v>
      </c>
      <c r="BP420" s="93">
        <v>83899.282842369677</v>
      </c>
      <c r="BQ420" s="93">
        <v>91772.952596756557</v>
      </c>
      <c r="BR420" s="93">
        <v>91641.078697900986</v>
      </c>
      <c r="BS420" s="93">
        <v>91316.088940625821</v>
      </c>
      <c r="BT420" s="93">
        <v>90253.538509469319</v>
      </c>
      <c r="BU420" s="93">
        <v>91679.112876659448</v>
      </c>
      <c r="BV420" s="93">
        <v>91838.43696631628</v>
      </c>
      <c r="BW420" s="93">
        <v>93370.92838616627</v>
      </c>
      <c r="BX420" s="93">
        <v>92207.648016284424</v>
      </c>
      <c r="BY420" s="93">
        <v>92306.45704845911</v>
      </c>
      <c r="BZ420" s="93">
        <v>92367.729271225835</v>
      </c>
      <c r="CA420" s="93">
        <v>91839.721804885994</v>
      </c>
      <c r="CB420" s="93">
        <v>91500.991595591884</v>
      </c>
      <c r="CC420" s="93">
        <v>0</v>
      </c>
      <c r="CD420" s="93">
        <v>0</v>
      </c>
      <c r="CE420" s="93">
        <v>0</v>
      </c>
      <c r="CF420" s="93">
        <v>0</v>
      </c>
      <c r="CG420" s="93">
        <v>0</v>
      </c>
      <c r="CH420" s="93">
        <v>0</v>
      </c>
      <c r="CJ420" s="94">
        <v>3616342.2308263998</v>
      </c>
    </row>
    <row r="421" spans="1:88" x14ac:dyDescent="0.25">
      <c r="A421">
        <v>413</v>
      </c>
      <c r="B421" s="96"/>
      <c r="C421" s="97" t="s">
        <v>6059</v>
      </c>
      <c r="D421" s="97" t="s">
        <v>6060</v>
      </c>
      <c r="E421" s="97" t="s">
        <v>6060</v>
      </c>
      <c r="F421" s="97" t="s">
        <v>6091</v>
      </c>
      <c r="G421" s="96" t="s">
        <v>6062</v>
      </c>
      <c r="H421" s="96" t="s">
        <v>6092</v>
      </c>
      <c r="I421" s="96" t="s">
        <v>5340</v>
      </c>
      <c r="J421" s="96" t="s">
        <v>5340</v>
      </c>
      <c r="K421" s="96" t="s">
        <v>6084</v>
      </c>
      <c r="L421" s="96" t="s">
        <v>6084</v>
      </c>
      <c r="M421" s="96"/>
      <c r="N421" s="92">
        <v>1108592.3997078824</v>
      </c>
      <c r="O421" s="93">
        <v>0</v>
      </c>
      <c r="P421" s="93">
        <v>0</v>
      </c>
      <c r="Q421" s="93">
        <v>0</v>
      </c>
      <c r="R421" s="93">
        <v>0</v>
      </c>
      <c r="S421" s="93">
        <v>0</v>
      </c>
      <c r="T421" s="93">
        <v>0</v>
      </c>
      <c r="U421" s="93">
        <v>18563.767421838675</v>
      </c>
      <c r="V421" s="93">
        <v>18572.292452140002</v>
      </c>
      <c r="W421" s="93">
        <v>18433.205019509856</v>
      </c>
      <c r="X421" s="93">
        <v>18205.090098519322</v>
      </c>
      <c r="Y421" s="93">
        <v>18581.557101231891</v>
      </c>
      <c r="Z421" s="93">
        <v>18614.742990785799</v>
      </c>
      <c r="AA421" s="93">
        <v>18612.204343534821</v>
      </c>
      <c r="AB421" s="93">
        <v>18278.576037169099</v>
      </c>
      <c r="AC421" s="93">
        <v>18339.634833720556</v>
      </c>
      <c r="AD421" s="93">
        <v>18358.588373459555</v>
      </c>
      <c r="AE421" s="93">
        <v>18272.460828002007</v>
      </c>
      <c r="AF421" s="93">
        <v>18219.191994049583</v>
      </c>
      <c r="AG421" s="93">
        <v>18298.948661555714</v>
      </c>
      <c r="AH421" s="93">
        <v>18288.679994462524</v>
      </c>
      <c r="AI421" s="93">
        <v>18211.911957541546</v>
      </c>
      <c r="AJ421" s="93">
        <v>18069.393416923198</v>
      </c>
      <c r="AK421" s="93">
        <v>18289.824222123661</v>
      </c>
      <c r="AL421" s="93">
        <v>18311.294246923826</v>
      </c>
      <c r="AM421" s="93">
        <v>18579.260475093895</v>
      </c>
      <c r="AN421" s="93">
        <v>18405.71381892898</v>
      </c>
      <c r="AO421" s="93">
        <v>18421.050589122486</v>
      </c>
      <c r="AP421" s="93">
        <v>18423.709676823335</v>
      </c>
      <c r="AQ421" s="93">
        <v>18352.459654290644</v>
      </c>
      <c r="AR421" s="93">
        <v>18297.753919818195</v>
      </c>
      <c r="AS421" s="93">
        <v>18398.111938449056</v>
      </c>
      <c r="AT421" s="93">
        <v>18374.917471705197</v>
      </c>
      <c r="AU421" s="93">
        <v>18325.014389001819</v>
      </c>
      <c r="AV421" s="93">
        <v>18154.362602376077</v>
      </c>
      <c r="AW421" s="93">
        <v>18384.832244099161</v>
      </c>
      <c r="AX421" s="93">
        <v>18409.369012429925</v>
      </c>
      <c r="AY421" s="93">
        <v>18669.868517574036</v>
      </c>
      <c r="AZ421" s="93">
        <v>18487.989161923761</v>
      </c>
      <c r="BA421" s="93">
        <v>18534.841020071337</v>
      </c>
      <c r="BB421" s="93">
        <v>18534.423516508818</v>
      </c>
      <c r="BC421" s="93">
        <v>18460.171829960909</v>
      </c>
      <c r="BD421" s="93">
        <v>18403.118675656471</v>
      </c>
      <c r="BE421" s="93">
        <v>18431.058648721722</v>
      </c>
      <c r="BF421" s="93">
        <v>18410.802597581842</v>
      </c>
      <c r="BG421" s="93">
        <v>18362.30738446139</v>
      </c>
      <c r="BH421" s="93">
        <v>18199.113881890324</v>
      </c>
      <c r="BI421" s="93">
        <v>18417.379213047177</v>
      </c>
      <c r="BJ421" s="93">
        <v>18440.953899141823</v>
      </c>
      <c r="BK421" s="93">
        <v>18700.549912689701</v>
      </c>
      <c r="BL421" s="93">
        <v>18531.307079877115</v>
      </c>
      <c r="BM421" s="93">
        <v>18554.415199782936</v>
      </c>
      <c r="BN421" s="93">
        <v>18558.871583950971</v>
      </c>
      <c r="BO421" s="93">
        <v>18490.622382965463</v>
      </c>
      <c r="BP421" s="93">
        <v>18439.402822498832</v>
      </c>
      <c r="BQ421" s="93">
        <v>18729.173999338112</v>
      </c>
      <c r="BR421" s="93">
        <v>18702.260958755345</v>
      </c>
      <c r="BS421" s="93">
        <v>18635.936518495066</v>
      </c>
      <c r="BT421" s="93">
        <v>18419.089491728471</v>
      </c>
      <c r="BU421" s="93">
        <v>18710.023036052975</v>
      </c>
      <c r="BV421" s="93">
        <v>18742.538156391096</v>
      </c>
      <c r="BW421" s="93">
        <v>19055.291507380825</v>
      </c>
      <c r="BX421" s="93">
        <v>18817.887350262143</v>
      </c>
      <c r="BY421" s="93">
        <v>18838.052458869184</v>
      </c>
      <c r="BZ421" s="93">
        <v>18850.556994127761</v>
      </c>
      <c r="CA421" s="93">
        <v>18742.800368344095</v>
      </c>
      <c r="CB421" s="93">
        <v>18673.671754202413</v>
      </c>
      <c r="CC421" s="93">
        <v>0</v>
      </c>
      <c r="CD421" s="93">
        <v>0</v>
      </c>
      <c r="CE421" s="93">
        <v>0</v>
      </c>
      <c r="CF421" s="93">
        <v>0</v>
      </c>
      <c r="CG421" s="93">
        <v>0</v>
      </c>
      <c r="CH421" s="93">
        <v>0</v>
      </c>
      <c r="CJ421" s="94">
        <v>997621.74462385708</v>
      </c>
    </row>
    <row r="422" spans="1:88" x14ac:dyDescent="0.25">
      <c r="A422">
        <v>414</v>
      </c>
      <c r="B422" s="96"/>
      <c r="C422" s="97" t="s">
        <v>5340</v>
      </c>
      <c r="D422" s="97" t="s">
        <v>6093</v>
      </c>
      <c r="E422" s="97" t="s">
        <v>6093</v>
      </c>
      <c r="F422" s="97" t="s">
        <v>6094</v>
      </c>
      <c r="G422" s="96" t="s">
        <v>6095</v>
      </c>
      <c r="H422" s="96" t="s">
        <v>6096</v>
      </c>
      <c r="I422" s="96" t="s">
        <v>5387</v>
      </c>
      <c r="J422" s="96" t="s">
        <v>5387</v>
      </c>
      <c r="K422" s="96" t="s">
        <v>5970</v>
      </c>
      <c r="L422" s="96" t="s">
        <v>5970</v>
      </c>
      <c r="M422" s="96"/>
      <c r="N422" s="92">
        <v>2571062.6886930158</v>
      </c>
      <c r="O422" s="93">
        <v>435028.55397417635</v>
      </c>
      <c r="P422" s="93">
        <v>427852.61225327023</v>
      </c>
      <c r="Q422" s="93">
        <v>428707.98535311868</v>
      </c>
      <c r="R422" s="93">
        <v>429130.384523321</v>
      </c>
      <c r="S422" s="93">
        <v>426414.8662464376</v>
      </c>
      <c r="T422" s="93">
        <v>423928.28634269221</v>
      </c>
      <c r="U422" s="93">
        <v>0</v>
      </c>
      <c r="V422" s="93">
        <v>0</v>
      </c>
      <c r="W422" s="93">
        <v>0</v>
      </c>
      <c r="X422" s="93">
        <v>0</v>
      </c>
      <c r="Y422" s="93">
        <v>0</v>
      </c>
      <c r="Z422" s="93">
        <v>0</v>
      </c>
      <c r="AA422" s="93">
        <v>0</v>
      </c>
      <c r="AB422" s="93">
        <v>0</v>
      </c>
      <c r="AC422" s="93">
        <v>0</v>
      </c>
      <c r="AD422" s="93">
        <v>0</v>
      </c>
      <c r="AE422" s="93">
        <v>0</v>
      </c>
      <c r="AF422" s="93">
        <v>0</v>
      </c>
      <c r="AG422" s="93">
        <v>0</v>
      </c>
      <c r="AH422" s="93">
        <v>0</v>
      </c>
      <c r="AI422" s="93">
        <v>0</v>
      </c>
      <c r="AJ422" s="93">
        <v>0</v>
      </c>
      <c r="AK422" s="93">
        <v>0</v>
      </c>
      <c r="AL422" s="93">
        <v>0</v>
      </c>
      <c r="AM422" s="93">
        <v>0</v>
      </c>
      <c r="AN422" s="93">
        <v>0</v>
      </c>
      <c r="AO422" s="93">
        <v>0</v>
      </c>
      <c r="AP422" s="93">
        <v>0</v>
      </c>
      <c r="AQ422" s="93">
        <v>0</v>
      </c>
      <c r="AR422" s="93">
        <v>0</v>
      </c>
      <c r="AS422" s="93">
        <v>0</v>
      </c>
      <c r="AT422" s="93">
        <v>0</v>
      </c>
      <c r="AU422" s="93">
        <v>0</v>
      </c>
      <c r="AV422" s="93">
        <v>0</v>
      </c>
      <c r="AW422" s="93">
        <v>0</v>
      </c>
      <c r="AX422" s="93">
        <v>0</v>
      </c>
      <c r="AY422" s="93">
        <v>0</v>
      </c>
      <c r="AZ422" s="93">
        <v>0</v>
      </c>
      <c r="BA422" s="93">
        <v>0</v>
      </c>
      <c r="BB422" s="93">
        <v>0</v>
      </c>
      <c r="BC422" s="93">
        <v>0</v>
      </c>
      <c r="BD422" s="93">
        <v>0</v>
      </c>
      <c r="BE422" s="93">
        <v>0</v>
      </c>
      <c r="BF422" s="93">
        <v>0</v>
      </c>
      <c r="BG422" s="93">
        <v>0</v>
      </c>
      <c r="BH422" s="93">
        <v>0</v>
      </c>
      <c r="BI422" s="93">
        <v>0</v>
      </c>
      <c r="BJ422" s="93">
        <v>0</v>
      </c>
      <c r="BK422" s="93">
        <v>0</v>
      </c>
      <c r="BL422" s="93">
        <v>0</v>
      </c>
      <c r="BM422" s="93">
        <v>0</v>
      </c>
      <c r="BN422" s="93">
        <v>0</v>
      </c>
      <c r="BO422" s="93">
        <v>0</v>
      </c>
      <c r="BP422" s="93">
        <v>0</v>
      </c>
      <c r="BQ422" s="93">
        <v>0</v>
      </c>
      <c r="BR422" s="93">
        <v>0</v>
      </c>
      <c r="BS422" s="93">
        <v>0</v>
      </c>
      <c r="BT422" s="93">
        <v>0</v>
      </c>
      <c r="BU422" s="93">
        <v>0</v>
      </c>
      <c r="BV422" s="93">
        <v>0</v>
      </c>
      <c r="BW422" s="93">
        <v>0</v>
      </c>
      <c r="BX422" s="93">
        <v>0</v>
      </c>
      <c r="BY422" s="93">
        <v>0</v>
      </c>
      <c r="BZ422" s="93">
        <v>0</v>
      </c>
      <c r="CA422" s="93">
        <v>0</v>
      </c>
      <c r="CB422" s="93">
        <v>0</v>
      </c>
      <c r="CC422" s="93">
        <v>0</v>
      </c>
      <c r="CD422" s="93">
        <v>0</v>
      </c>
      <c r="CE422" s="93">
        <v>0</v>
      </c>
      <c r="CF422" s="93">
        <v>0</v>
      </c>
      <c r="CG422" s="93">
        <v>0</v>
      </c>
      <c r="CH422" s="93">
        <v>0</v>
      </c>
      <c r="CJ422" s="94">
        <v>0</v>
      </c>
    </row>
    <row r="423" spans="1:88" x14ac:dyDescent="0.25">
      <c r="A423">
        <v>415</v>
      </c>
      <c r="B423" s="96"/>
      <c r="C423" s="97" t="s">
        <v>5340</v>
      </c>
      <c r="D423" s="97" t="s">
        <v>6093</v>
      </c>
      <c r="E423" s="97" t="s">
        <v>6093</v>
      </c>
      <c r="F423" s="97" t="s">
        <v>6097</v>
      </c>
      <c r="G423" s="96" t="s">
        <v>6095</v>
      </c>
      <c r="H423" s="96" t="s">
        <v>6098</v>
      </c>
      <c r="I423" s="96" t="s">
        <v>5387</v>
      </c>
      <c r="J423" s="96" t="s">
        <v>5387</v>
      </c>
      <c r="K423" s="96" t="s">
        <v>5970</v>
      </c>
      <c r="L423" s="96" t="s">
        <v>5970</v>
      </c>
      <c r="M423" s="96"/>
      <c r="N423" s="92">
        <v>2008518.5263929646</v>
      </c>
      <c r="O423" s="93">
        <v>0</v>
      </c>
      <c r="P423" s="93">
        <v>0</v>
      </c>
      <c r="Q423" s="93">
        <v>0</v>
      </c>
      <c r="R423" s="93">
        <v>0</v>
      </c>
      <c r="S423" s="93">
        <v>0</v>
      </c>
      <c r="T423" s="93">
        <v>0</v>
      </c>
      <c r="U423" s="93">
        <v>0</v>
      </c>
      <c r="V423" s="93">
        <v>0</v>
      </c>
      <c r="W423" s="93">
        <v>0</v>
      </c>
      <c r="X423" s="93">
        <v>0</v>
      </c>
      <c r="Y423" s="93">
        <v>0</v>
      </c>
      <c r="Z423" s="93">
        <v>0</v>
      </c>
      <c r="AA423" s="93">
        <v>0</v>
      </c>
      <c r="AB423" s="93">
        <v>401371.81484262174</v>
      </c>
      <c r="AC423" s="93">
        <v>402712.58011526184</v>
      </c>
      <c r="AD423" s="93">
        <v>403128.77318343549</v>
      </c>
      <c r="AE423" s="93">
        <v>401237.53345240105</v>
      </c>
      <c r="AF423" s="93">
        <v>400067.82479924487</v>
      </c>
      <c r="AG423" s="93">
        <v>0</v>
      </c>
      <c r="AH423" s="93">
        <v>0</v>
      </c>
      <c r="AI423" s="93">
        <v>0</v>
      </c>
      <c r="AJ423" s="93">
        <v>0</v>
      </c>
      <c r="AK423" s="93">
        <v>0</v>
      </c>
      <c r="AL423" s="93">
        <v>0</v>
      </c>
      <c r="AM423" s="93">
        <v>0</v>
      </c>
      <c r="AN423" s="93">
        <v>0</v>
      </c>
      <c r="AO423" s="93">
        <v>0</v>
      </c>
      <c r="AP423" s="93">
        <v>0</v>
      </c>
      <c r="AQ423" s="93">
        <v>0</v>
      </c>
      <c r="AR423" s="93">
        <v>0</v>
      </c>
      <c r="AS423" s="93">
        <v>0</v>
      </c>
      <c r="AT423" s="93">
        <v>0</v>
      </c>
      <c r="AU423" s="93">
        <v>0</v>
      </c>
      <c r="AV423" s="93">
        <v>0</v>
      </c>
      <c r="AW423" s="93">
        <v>0</v>
      </c>
      <c r="AX423" s="93">
        <v>0</v>
      </c>
      <c r="AY423" s="93">
        <v>0</v>
      </c>
      <c r="AZ423" s="93">
        <v>0</v>
      </c>
      <c r="BA423" s="93">
        <v>0</v>
      </c>
      <c r="BB423" s="93">
        <v>0</v>
      </c>
      <c r="BC423" s="93">
        <v>0</v>
      </c>
      <c r="BD423" s="93">
        <v>0</v>
      </c>
      <c r="BE423" s="93">
        <v>0</v>
      </c>
      <c r="BF423" s="93">
        <v>0</v>
      </c>
      <c r="BG423" s="93">
        <v>0</v>
      </c>
      <c r="BH423" s="93">
        <v>0</v>
      </c>
      <c r="BI423" s="93">
        <v>0</v>
      </c>
      <c r="BJ423" s="93">
        <v>0</v>
      </c>
      <c r="BK423" s="93">
        <v>0</v>
      </c>
      <c r="BL423" s="93">
        <v>0</v>
      </c>
      <c r="BM423" s="93">
        <v>0</v>
      </c>
      <c r="BN423" s="93">
        <v>0</v>
      </c>
      <c r="BO423" s="93">
        <v>0</v>
      </c>
      <c r="BP423" s="93">
        <v>0</v>
      </c>
      <c r="BQ423" s="93">
        <v>0</v>
      </c>
      <c r="BR423" s="93">
        <v>0</v>
      </c>
      <c r="BS423" s="93">
        <v>0</v>
      </c>
      <c r="BT423" s="93">
        <v>0</v>
      </c>
      <c r="BU423" s="93">
        <v>0</v>
      </c>
      <c r="BV423" s="93">
        <v>0</v>
      </c>
      <c r="BW423" s="93">
        <v>0</v>
      </c>
      <c r="BX423" s="93">
        <v>0</v>
      </c>
      <c r="BY423" s="93">
        <v>0</v>
      </c>
      <c r="BZ423" s="93">
        <v>0</v>
      </c>
      <c r="CA423" s="93">
        <v>0</v>
      </c>
      <c r="CB423" s="93">
        <v>0</v>
      </c>
      <c r="CC423" s="93">
        <v>0</v>
      </c>
      <c r="CD423" s="93">
        <v>0</v>
      </c>
      <c r="CE423" s="93">
        <v>0</v>
      </c>
      <c r="CF423" s="93">
        <v>0</v>
      </c>
      <c r="CG423" s="93">
        <v>0</v>
      </c>
      <c r="CH423" s="93">
        <v>0</v>
      </c>
      <c r="CJ423" s="94">
        <v>2008518.5263929646</v>
      </c>
    </row>
    <row r="424" spans="1:88" x14ac:dyDescent="0.25">
      <c r="A424">
        <v>416</v>
      </c>
      <c r="B424" s="96"/>
      <c r="C424" s="97" t="s">
        <v>5340</v>
      </c>
      <c r="D424" s="97" t="s">
        <v>6093</v>
      </c>
      <c r="E424" s="97" t="s">
        <v>6093</v>
      </c>
      <c r="F424" s="97" t="s">
        <v>6099</v>
      </c>
      <c r="G424" s="96" t="s">
        <v>6095</v>
      </c>
      <c r="H424" s="96" t="s">
        <v>6100</v>
      </c>
      <c r="I424" s="96" t="s">
        <v>5340</v>
      </c>
      <c r="J424" s="96" t="s">
        <v>5340</v>
      </c>
      <c r="K424" s="96" t="s">
        <v>5970</v>
      </c>
      <c r="L424" s="96" t="s">
        <v>5970</v>
      </c>
      <c r="M424" s="96"/>
      <c r="N424" s="92">
        <v>2190314.6416499075</v>
      </c>
      <c r="O424" s="93">
        <v>0</v>
      </c>
      <c r="P424" s="93">
        <v>0</v>
      </c>
      <c r="Q424" s="93">
        <v>0</v>
      </c>
      <c r="R424" s="93">
        <v>0</v>
      </c>
      <c r="S424" s="93">
        <v>0</v>
      </c>
      <c r="T424" s="93">
        <v>0</v>
      </c>
      <c r="U424" s="93">
        <v>0</v>
      </c>
      <c r="V424" s="93">
        <v>0</v>
      </c>
      <c r="W424" s="93">
        <v>0</v>
      </c>
      <c r="X424" s="93">
        <v>0</v>
      </c>
      <c r="Y424" s="93">
        <v>0</v>
      </c>
      <c r="Z424" s="93">
        <v>0</v>
      </c>
      <c r="AA424" s="93">
        <v>0</v>
      </c>
      <c r="AB424" s="93">
        <v>437700.99764735217</v>
      </c>
      <c r="AC424" s="93">
        <v>439163.11899156199</v>
      </c>
      <c r="AD424" s="93">
        <v>439616.98275183834</v>
      </c>
      <c r="AE424" s="93">
        <v>437554.56210730696</v>
      </c>
      <c r="AF424" s="93">
        <v>436278.98015184782</v>
      </c>
      <c r="AG424" s="93">
        <v>0</v>
      </c>
      <c r="AH424" s="93">
        <v>0</v>
      </c>
      <c r="AI424" s="93">
        <v>0</v>
      </c>
      <c r="AJ424" s="93">
        <v>0</v>
      </c>
      <c r="AK424" s="93">
        <v>0</v>
      </c>
      <c r="AL424" s="93">
        <v>0</v>
      </c>
      <c r="AM424" s="93">
        <v>0</v>
      </c>
      <c r="AN424" s="93">
        <v>0</v>
      </c>
      <c r="AO424" s="93">
        <v>0</v>
      </c>
      <c r="AP424" s="93">
        <v>0</v>
      </c>
      <c r="AQ424" s="93">
        <v>0</v>
      </c>
      <c r="AR424" s="93">
        <v>0</v>
      </c>
      <c r="AS424" s="93">
        <v>0</v>
      </c>
      <c r="AT424" s="93">
        <v>0</v>
      </c>
      <c r="AU424" s="93">
        <v>0</v>
      </c>
      <c r="AV424" s="93">
        <v>0</v>
      </c>
      <c r="AW424" s="93">
        <v>0</v>
      </c>
      <c r="AX424" s="93">
        <v>0</v>
      </c>
      <c r="AY424" s="93">
        <v>0</v>
      </c>
      <c r="AZ424" s="93">
        <v>0</v>
      </c>
      <c r="BA424" s="93">
        <v>0</v>
      </c>
      <c r="BB424" s="93">
        <v>0</v>
      </c>
      <c r="BC424" s="93">
        <v>0</v>
      </c>
      <c r="BD424" s="93">
        <v>0</v>
      </c>
      <c r="BE424" s="93">
        <v>0</v>
      </c>
      <c r="BF424" s="93">
        <v>0</v>
      </c>
      <c r="BG424" s="93">
        <v>0</v>
      </c>
      <c r="BH424" s="93">
        <v>0</v>
      </c>
      <c r="BI424" s="93">
        <v>0</v>
      </c>
      <c r="BJ424" s="93">
        <v>0</v>
      </c>
      <c r="BK424" s="93">
        <v>0</v>
      </c>
      <c r="BL424" s="93">
        <v>0</v>
      </c>
      <c r="BM424" s="93">
        <v>0</v>
      </c>
      <c r="BN424" s="93">
        <v>0</v>
      </c>
      <c r="BO424" s="93">
        <v>0</v>
      </c>
      <c r="BP424" s="93">
        <v>0</v>
      </c>
      <c r="BQ424" s="93">
        <v>0</v>
      </c>
      <c r="BR424" s="93">
        <v>0</v>
      </c>
      <c r="BS424" s="93">
        <v>0</v>
      </c>
      <c r="BT424" s="93">
        <v>0</v>
      </c>
      <c r="BU424" s="93">
        <v>0</v>
      </c>
      <c r="BV424" s="93">
        <v>0</v>
      </c>
      <c r="BW424" s="93">
        <v>0</v>
      </c>
      <c r="BX424" s="93">
        <v>0</v>
      </c>
      <c r="BY424" s="93">
        <v>0</v>
      </c>
      <c r="BZ424" s="93">
        <v>0</v>
      </c>
      <c r="CA424" s="93">
        <v>0</v>
      </c>
      <c r="CB424" s="93">
        <v>0</v>
      </c>
      <c r="CC424" s="93">
        <v>0</v>
      </c>
      <c r="CD424" s="93">
        <v>0</v>
      </c>
      <c r="CE424" s="93">
        <v>0</v>
      </c>
      <c r="CF424" s="93">
        <v>0</v>
      </c>
      <c r="CG424" s="93">
        <v>0</v>
      </c>
      <c r="CH424" s="93">
        <v>0</v>
      </c>
      <c r="CJ424" s="94">
        <v>2190314.6416499075</v>
      </c>
    </row>
    <row r="425" spans="1:88" x14ac:dyDescent="0.25">
      <c r="A425">
        <v>417</v>
      </c>
      <c r="B425" s="96"/>
      <c r="C425" s="97" t="s">
        <v>5340</v>
      </c>
      <c r="D425" s="97" t="s">
        <v>6093</v>
      </c>
      <c r="E425" s="97" t="s">
        <v>6093</v>
      </c>
      <c r="F425" s="97" t="s">
        <v>6101</v>
      </c>
      <c r="G425" s="96" t="s">
        <v>6095</v>
      </c>
      <c r="H425" s="96" t="s">
        <v>6102</v>
      </c>
      <c r="I425" s="96" t="s">
        <v>5387</v>
      </c>
      <c r="J425" s="96" t="s">
        <v>5387</v>
      </c>
      <c r="K425" s="96" t="s">
        <v>5970</v>
      </c>
      <c r="L425" s="96" t="s">
        <v>5970</v>
      </c>
      <c r="M425" s="96"/>
      <c r="N425" s="92">
        <v>1402234.4378993076</v>
      </c>
      <c r="O425" s="93">
        <v>0</v>
      </c>
      <c r="P425" s="93">
        <v>0</v>
      </c>
      <c r="Q425" s="93">
        <v>0</v>
      </c>
      <c r="R425" s="93">
        <v>0</v>
      </c>
      <c r="S425" s="93">
        <v>0</v>
      </c>
      <c r="T425" s="93">
        <v>0</v>
      </c>
      <c r="U425" s="93">
        <v>0</v>
      </c>
      <c r="V425" s="93">
        <v>0</v>
      </c>
      <c r="W425" s="93">
        <v>0</v>
      </c>
      <c r="X425" s="93">
        <v>0</v>
      </c>
      <c r="Y425" s="93">
        <v>0</v>
      </c>
      <c r="Z425" s="93">
        <v>0</v>
      </c>
      <c r="AA425" s="93">
        <v>0</v>
      </c>
      <c r="AB425" s="93">
        <v>0</v>
      </c>
      <c r="AC425" s="93">
        <v>0</v>
      </c>
      <c r="AD425" s="93">
        <v>0</v>
      </c>
      <c r="AE425" s="93">
        <v>0</v>
      </c>
      <c r="AF425" s="93">
        <v>0</v>
      </c>
      <c r="AG425" s="93">
        <v>116850.35812816818</v>
      </c>
      <c r="AH425" s="93">
        <v>116784.78619562036</v>
      </c>
      <c r="AI425" s="93">
        <v>116294.57373735704</v>
      </c>
      <c r="AJ425" s="93">
        <v>115384.50273714987</v>
      </c>
      <c r="AK425" s="93">
        <v>116792.09281276204</v>
      </c>
      <c r="AL425" s="93">
        <v>116929.19249719322</v>
      </c>
      <c r="AM425" s="93">
        <v>118255.99432485567</v>
      </c>
      <c r="AN425" s="93">
        <v>117151.37918616143</v>
      </c>
      <c r="AO425" s="93">
        <v>117248.99690412123</v>
      </c>
      <c r="AP425" s="93">
        <v>117265.92185441637</v>
      </c>
      <c r="AQ425" s="93">
        <v>116812.4192905463</v>
      </c>
      <c r="AR425" s="93">
        <v>116464.22023095591</v>
      </c>
      <c r="AS425" s="93">
        <v>0</v>
      </c>
      <c r="AT425" s="93">
        <v>0</v>
      </c>
      <c r="AU425" s="93">
        <v>0</v>
      </c>
      <c r="AV425" s="93">
        <v>0</v>
      </c>
      <c r="AW425" s="93">
        <v>0</v>
      </c>
      <c r="AX425" s="93">
        <v>0</v>
      </c>
      <c r="AY425" s="93">
        <v>0</v>
      </c>
      <c r="AZ425" s="93">
        <v>0</v>
      </c>
      <c r="BA425" s="93">
        <v>0</v>
      </c>
      <c r="BB425" s="93">
        <v>0</v>
      </c>
      <c r="BC425" s="93">
        <v>0</v>
      </c>
      <c r="BD425" s="93">
        <v>0</v>
      </c>
      <c r="BE425" s="93">
        <v>0</v>
      </c>
      <c r="BF425" s="93">
        <v>0</v>
      </c>
      <c r="BG425" s="93">
        <v>0</v>
      </c>
      <c r="BH425" s="93">
        <v>0</v>
      </c>
      <c r="BI425" s="93">
        <v>0</v>
      </c>
      <c r="BJ425" s="93">
        <v>0</v>
      </c>
      <c r="BK425" s="93">
        <v>0</v>
      </c>
      <c r="BL425" s="93">
        <v>0</v>
      </c>
      <c r="BM425" s="93">
        <v>0</v>
      </c>
      <c r="BN425" s="93">
        <v>0</v>
      </c>
      <c r="BO425" s="93">
        <v>0</v>
      </c>
      <c r="BP425" s="93">
        <v>0</v>
      </c>
      <c r="BQ425" s="93">
        <v>0</v>
      </c>
      <c r="BR425" s="93">
        <v>0</v>
      </c>
      <c r="BS425" s="93">
        <v>0</v>
      </c>
      <c r="BT425" s="93">
        <v>0</v>
      </c>
      <c r="BU425" s="93">
        <v>0</v>
      </c>
      <c r="BV425" s="93">
        <v>0</v>
      </c>
      <c r="BW425" s="93">
        <v>0</v>
      </c>
      <c r="BX425" s="93">
        <v>0</v>
      </c>
      <c r="BY425" s="93">
        <v>0</v>
      </c>
      <c r="BZ425" s="93">
        <v>0</v>
      </c>
      <c r="CA425" s="93">
        <v>0</v>
      </c>
      <c r="CB425" s="93">
        <v>0</v>
      </c>
      <c r="CC425" s="93">
        <v>0</v>
      </c>
      <c r="CD425" s="93">
        <v>0</v>
      </c>
      <c r="CE425" s="93">
        <v>0</v>
      </c>
      <c r="CF425" s="93">
        <v>0</v>
      </c>
      <c r="CG425" s="93">
        <v>0</v>
      </c>
      <c r="CH425" s="93">
        <v>0</v>
      </c>
      <c r="CJ425" s="94">
        <v>1402234.4378993076</v>
      </c>
    </row>
    <row r="426" spans="1:88" x14ac:dyDescent="0.25">
      <c r="A426">
        <v>418</v>
      </c>
      <c r="B426" s="96"/>
      <c r="C426" s="97" t="s">
        <v>5340</v>
      </c>
      <c r="D426" s="97" t="s">
        <v>6093</v>
      </c>
      <c r="E426" s="97" t="s">
        <v>6093</v>
      </c>
      <c r="F426" s="97" t="s">
        <v>6103</v>
      </c>
      <c r="G426" s="96" t="s">
        <v>6095</v>
      </c>
      <c r="H426" s="96" t="s">
        <v>6104</v>
      </c>
      <c r="I426" s="96" t="s">
        <v>5340</v>
      </c>
      <c r="J426" s="96" t="s">
        <v>5340</v>
      </c>
      <c r="K426" s="96" t="s">
        <v>5970</v>
      </c>
      <c r="L426" s="96" t="s">
        <v>5970</v>
      </c>
      <c r="M426" s="96"/>
      <c r="N426" s="92">
        <v>2190991.3092176686</v>
      </c>
      <c r="O426" s="93">
        <v>0</v>
      </c>
      <c r="P426" s="93">
        <v>0</v>
      </c>
      <c r="Q426" s="93">
        <v>0</v>
      </c>
      <c r="R426" s="93">
        <v>0</v>
      </c>
      <c r="S426" s="93">
        <v>0</v>
      </c>
      <c r="T426" s="93">
        <v>0</v>
      </c>
      <c r="U426" s="93">
        <v>0</v>
      </c>
      <c r="V426" s="93">
        <v>0</v>
      </c>
      <c r="W426" s="93">
        <v>0</v>
      </c>
      <c r="X426" s="93">
        <v>0</v>
      </c>
      <c r="Y426" s="93">
        <v>0</v>
      </c>
      <c r="Z426" s="93">
        <v>0</v>
      </c>
      <c r="AA426" s="93">
        <v>0</v>
      </c>
      <c r="AB426" s="93">
        <v>0</v>
      </c>
      <c r="AC426" s="93">
        <v>0</v>
      </c>
      <c r="AD426" s="93">
        <v>0</v>
      </c>
      <c r="AE426" s="93">
        <v>0</v>
      </c>
      <c r="AF426" s="93">
        <v>0</v>
      </c>
      <c r="AG426" s="93">
        <v>182578.68457526277</v>
      </c>
      <c r="AH426" s="93">
        <v>182476.22843065625</v>
      </c>
      <c r="AI426" s="93">
        <v>181710.27146462005</v>
      </c>
      <c r="AJ426" s="93">
        <v>180288.28552679668</v>
      </c>
      <c r="AK426" s="93">
        <v>182487.6450199417</v>
      </c>
      <c r="AL426" s="93">
        <v>182701.8632768653</v>
      </c>
      <c r="AM426" s="93">
        <v>184774.99113258705</v>
      </c>
      <c r="AN426" s="93">
        <v>183049.02997837702</v>
      </c>
      <c r="AO426" s="93">
        <v>183201.55766268965</v>
      </c>
      <c r="AP426" s="93">
        <v>183228.00289752576</v>
      </c>
      <c r="AQ426" s="93">
        <v>182519.40514147817</v>
      </c>
      <c r="AR426" s="93">
        <v>181975.34411086835</v>
      </c>
      <c r="AS426" s="93">
        <v>0</v>
      </c>
      <c r="AT426" s="93">
        <v>0</v>
      </c>
      <c r="AU426" s="93">
        <v>0</v>
      </c>
      <c r="AV426" s="93">
        <v>0</v>
      </c>
      <c r="AW426" s="93">
        <v>0</v>
      </c>
      <c r="AX426" s="93">
        <v>0</v>
      </c>
      <c r="AY426" s="93">
        <v>0</v>
      </c>
      <c r="AZ426" s="93">
        <v>0</v>
      </c>
      <c r="BA426" s="93">
        <v>0</v>
      </c>
      <c r="BB426" s="93">
        <v>0</v>
      </c>
      <c r="BC426" s="93">
        <v>0</v>
      </c>
      <c r="BD426" s="93">
        <v>0</v>
      </c>
      <c r="BE426" s="93">
        <v>0</v>
      </c>
      <c r="BF426" s="93">
        <v>0</v>
      </c>
      <c r="BG426" s="93">
        <v>0</v>
      </c>
      <c r="BH426" s="93">
        <v>0</v>
      </c>
      <c r="BI426" s="93">
        <v>0</v>
      </c>
      <c r="BJ426" s="93">
        <v>0</v>
      </c>
      <c r="BK426" s="93">
        <v>0</v>
      </c>
      <c r="BL426" s="93">
        <v>0</v>
      </c>
      <c r="BM426" s="93">
        <v>0</v>
      </c>
      <c r="BN426" s="93">
        <v>0</v>
      </c>
      <c r="BO426" s="93">
        <v>0</v>
      </c>
      <c r="BP426" s="93">
        <v>0</v>
      </c>
      <c r="BQ426" s="93">
        <v>0</v>
      </c>
      <c r="BR426" s="93">
        <v>0</v>
      </c>
      <c r="BS426" s="93">
        <v>0</v>
      </c>
      <c r="BT426" s="93">
        <v>0</v>
      </c>
      <c r="BU426" s="93">
        <v>0</v>
      </c>
      <c r="BV426" s="93">
        <v>0</v>
      </c>
      <c r="BW426" s="93">
        <v>0</v>
      </c>
      <c r="BX426" s="93">
        <v>0</v>
      </c>
      <c r="BY426" s="93">
        <v>0</v>
      </c>
      <c r="BZ426" s="93">
        <v>0</v>
      </c>
      <c r="CA426" s="93">
        <v>0</v>
      </c>
      <c r="CB426" s="93">
        <v>0</v>
      </c>
      <c r="CC426" s="93">
        <v>0</v>
      </c>
      <c r="CD426" s="93">
        <v>0</v>
      </c>
      <c r="CE426" s="93">
        <v>0</v>
      </c>
      <c r="CF426" s="93">
        <v>0</v>
      </c>
      <c r="CG426" s="93">
        <v>0</v>
      </c>
      <c r="CH426" s="93">
        <v>0</v>
      </c>
      <c r="CJ426" s="94">
        <v>2190991.3092176686</v>
      </c>
    </row>
    <row r="427" spans="1:88" x14ac:dyDescent="0.25">
      <c r="A427">
        <v>419</v>
      </c>
      <c r="B427" s="96"/>
      <c r="C427" s="97" t="s">
        <v>5340</v>
      </c>
      <c r="D427" s="97" t="s">
        <v>6093</v>
      </c>
      <c r="E427" s="97" t="s">
        <v>6093</v>
      </c>
      <c r="F427" s="97" t="s">
        <v>6105</v>
      </c>
      <c r="G427" s="96" t="s">
        <v>6095</v>
      </c>
      <c r="H427" s="96" t="s">
        <v>6106</v>
      </c>
      <c r="I427" s="96" t="s">
        <v>5387</v>
      </c>
      <c r="J427" s="96" t="s">
        <v>5387</v>
      </c>
      <c r="K427" s="96" t="s">
        <v>5970</v>
      </c>
      <c r="L427" s="96" t="s">
        <v>5970</v>
      </c>
      <c r="M427" s="96"/>
      <c r="N427" s="92">
        <v>142630.07109323403</v>
      </c>
      <c r="O427" s="93">
        <v>0</v>
      </c>
      <c r="P427" s="93">
        <v>0</v>
      </c>
      <c r="Q427" s="93">
        <v>0</v>
      </c>
      <c r="R427" s="93">
        <v>0</v>
      </c>
      <c r="S427" s="93">
        <v>0</v>
      </c>
      <c r="T427" s="93">
        <v>0</v>
      </c>
      <c r="U427" s="93">
        <v>0</v>
      </c>
      <c r="V427" s="93">
        <v>0</v>
      </c>
      <c r="W427" s="93">
        <v>0</v>
      </c>
      <c r="X427" s="93">
        <v>0</v>
      </c>
      <c r="Y427" s="93">
        <v>0</v>
      </c>
      <c r="Z427" s="93">
        <v>0</v>
      </c>
      <c r="AA427" s="93">
        <v>0</v>
      </c>
      <c r="AB427" s="93">
        <v>0</v>
      </c>
      <c r="AC427" s="93">
        <v>0</v>
      </c>
      <c r="AD427" s="93">
        <v>0</v>
      </c>
      <c r="AE427" s="93">
        <v>0</v>
      </c>
      <c r="AF427" s="93">
        <v>0</v>
      </c>
      <c r="AG427" s="93">
        <v>0</v>
      </c>
      <c r="AH427" s="93">
        <v>0</v>
      </c>
      <c r="AI427" s="93">
        <v>0</v>
      </c>
      <c r="AJ427" s="93">
        <v>0</v>
      </c>
      <c r="AK427" s="93">
        <v>0</v>
      </c>
      <c r="AL427" s="93">
        <v>0</v>
      </c>
      <c r="AM427" s="93">
        <v>0</v>
      </c>
      <c r="AN427" s="93">
        <v>0</v>
      </c>
      <c r="AO427" s="93">
        <v>0</v>
      </c>
      <c r="AP427" s="93">
        <v>0</v>
      </c>
      <c r="AQ427" s="93">
        <v>0</v>
      </c>
      <c r="AR427" s="93">
        <v>0</v>
      </c>
      <c r="AS427" s="93">
        <v>11893.272790089115</v>
      </c>
      <c r="AT427" s="93">
        <v>11878.278962400269</v>
      </c>
      <c r="AU427" s="93">
        <v>11846.019620917627</v>
      </c>
      <c r="AV427" s="93">
        <v>11735.703504935409</v>
      </c>
      <c r="AW427" s="93">
        <v>11884.688266416253</v>
      </c>
      <c r="AX427" s="93">
        <v>11900.549811346482</v>
      </c>
      <c r="AY427" s="93">
        <v>12014.880112836459</v>
      </c>
      <c r="AZ427" s="93">
        <v>11897.832761855883</v>
      </c>
      <c r="BA427" s="93">
        <v>11927.983989657965</v>
      </c>
      <c r="BB427" s="93">
        <v>11927.715307784429</v>
      </c>
      <c r="BC427" s="93">
        <v>11879.931087386296</v>
      </c>
      <c r="BD427" s="93">
        <v>11843.214877607836</v>
      </c>
      <c r="BE427" s="93">
        <v>0</v>
      </c>
      <c r="BF427" s="93">
        <v>0</v>
      </c>
      <c r="BG427" s="93">
        <v>0</v>
      </c>
      <c r="BH427" s="93">
        <v>0</v>
      </c>
      <c r="BI427" s="93">
        <v>0</v>
      </c>
      <c r="BJ427" s="93">
        <v>0</v>
      </c>
      <c r="BK427" s="93">
        <v>0</v>
      </c>
      <c r="BL427" s="93">
        <v>0</v>
      </c>
      <c r="BM427" s="93">
        <v>0</v>
      </c>
      <c r="BN427" s="93">
        <v>0</v>
      </c>
      <c r="BO427" s="93">
        <v>0</v>
      </c>
      <c r="BP427" s="93">
        <v>0</v>
      </c>
      <c r="BQ427" s="93">
        <v>0</v>
      </c>
      <c r="BR427" s="93">
        <v>0</v>
      </c>
      <c r="BS427" s="93">
        <v>0</v>
      </c>
      <c r="BT427" s="93">
        <v>0</v>
      </c>
      <c r="BU427" s="93">
        <v>0</v>
      </c>
      <c r="BV427" s="93">
        <v>0</v>
      </c>
      <c r="BW427" s="93">
        <v>0</v>
      </c>
      <c r="BX427" s="93">
        <v>0</v>
      </c>
      <c r="BY427" s="93">
        <v>0</v>
      </c>
      <c r="BZ427" s="93">
        <v>0</v>
      </c>
      <c r="CA427" s="93">
        <v>0</v>
      </c>
      <c r="CB427" s="93">
        <v>0</v>
      </c>
      <c r="CC427" s="93">
        <v>0</v>
      </c>
      <c r="CD427" s="93">
        <v>0</v>
      </c>
      <c r="CE427" s="93">
        <v>0</v>
      </c>
      <c r="CF427" s="93">
        <v>0</v>
      </c>
      <c r="CG427" s="93">
        <v>0</v>
      </c>
      <c r="CH427" s="93">
        <v>0</v>
      </c>
      <c r="CJ427" s="94">
        <v>142630.07109323403</v>
      </c>
    </row>
    <row r="428" spans="1:88" x14ac:dyDescent="0.25">
      <c r="A428">
        <v>420</v>
      </c>
      <c r="B428" s="96"/>
      <c r="C428" s="97" t="s">
        <v>5340</v>
      </c>
      <c r="D428" s="97" t="s">
        <v>6093</v>
      </c>
      <c r="E428" s="97" t="s">
        <v>6093</v>
      </c>
      <c r="F428" s="97" t="s">
        <v>6107</v>
      </c>
      <c r="G428" s="96" t="s">
        <v>6095</v>
      </c>
      <c r="H428" s="96" t="s">
        <v>6108</v>
      </c>
      <c r="I428" s="96" t="s">
        <v>5340</v>
      </c>
      <c r="J428" s="96" t="s">
        <v>5340</v>
      </c>
      <c r="K428" s="96" t="s">
        <v>5970</v>
      </c>
      <c r="L428" s="96" t="s">
        <v>5970</v>
      </c>
      <c r="M428" s="96"/>
      <c r="N428" s="92">
        <v>2194308.7860497534</v>
      </c>
      <c r="O428" s="93">
        <v>0</v>
      </c>
      <c r="P428" s="93">
        <v>0</v>
      </c>
      <c r="Q428" s="93">
        <v>0</v>
      </c>
      <c r="R428" s="93">
        <v>0</v>
      </c>
      <c r="S428" s="93">
        <v>0</v>
      </c>
      <c r="T428" s="93">
        <v>0</v>
      </c>
      <c r="U428" s="93">
        <v>0</v>
      </c>
      <c r="V428" s="93">
        <v>0</v>
      </c>
      <c r="W428" s="93">
        <v>0</v>
      </c>
      <c r="X428" s="93">
        <v>0</v>
      </c>
      <c r="Y428" s="93">
        <v>0</v>
      </c>
      <c r="Z428" s="93">
        <v>0</v>
      </c>
      <c r="AA428" s="93">
        <v>0</v>
      </c>
      <c r="AB428" s="93">
        <v>0</v>
      </c>
      <c r="AC428" s="93">
        <v>0</v>
      </c>
      <c r="AD428" s="93">
        <v>0</v>
      </c>
      <c r="AE428" s="93">
        <v>0</v>
      </c>
      <c r="AF428" s="93">
        <v>0</v>
      </c>
      <c r="AG428" s="93">
        <v>0</v>
      </c>
      <c r="AH428" s="93">
        <v>0</v>
      </c>
      <c r="AI428" s="93">
        <v>0</v>
      </c>
      <c r="AJ428" s="93">
        <v>0</v>
      </c>
      <c r="AK428" s="93">
        <v>0</v>
      </c>
      <c r="AL428" s="93">
        <v>0</v>
      </c>
      <c r="AM428" s="93">
        <v>0</v>
      </c>
      <c r="AN428" s="93">
        <v>0</v>
      </c>
      <c r="AO428" s="93">
        <v>0</v>
      </c>
      <c r="AP428" s="93">
        <v>0</v>
      </c>
      <c r="AQ428" s="93">
        <v>0</v>
      </c>
      <c r="AR428" s="93">
        <v>0</v>
      </c>
      <c r="AS428" s="93">
        <v>182973.4275398326</v>
      </c>
      <c r="AT428" s="93">
        <v>182742.75326769633</v>
      </c>
      <c r="AU428" s="93">
        <v>182246.45570642548</v>
      </c>
      <c r="AV428" s="93">
        <v>180549.28469131424</v>
      </c>
      <c r="AW428" s="93">
        <v>182841.35794486487</v>
      </c>
      <c r="AX428" s="93">
        <v>183085.38171302277</v>
      </c>
      <c r="AY428" s="93">
        <v>184844.30942825371</v>
      </c>
      <c r="AZ428" s="93">
        <v>183043.58095162921</v>
      </c>
      <c r="BA428" s="93">
        <v>183507.44599473686</v>
      </c>
      <c r="BB428" s="93">
        <v>183503.31242745306</v>
      </c>
      <c r="BC428" s="93">
        <v>182768.17057517316</v>
      </c>
      <c r="BD428" s="93">
        <v>182203.30580935115</v>
      </c>
      <c r="BE428" s="93">
        <v>0</v>
      </c>
      <c r="BF428" s="93">
        <v>0</v>
      </c>
      <c r="BG428" s="93">
        <v>0</v>
      </c>
      <c r="BH428" s="93">
        <v>0</v>
      </c>
      <c r="BI428" s="93">
        <v>0</v>
      </c>
      <c r="BJ428" s="93">
        <v>0</v>
      </c>
      <c r="BK428" s="93">
        <v>0</v>
      </c>
      <c r="BL428" s="93">
        <v>0</v>
      </c>
      <c r="BM428" s="93">
        <v>0</v>
      </c>
      <c r="BN428" s="93">
        <v>0</v>
      </c>
      <c r="BO428" s="93">
        <v>0</v>
      </c>
      <c r="BP428" s="93">
        <v>0</v>
      </c>
      <c r="BQ428" s="93">
        <v>0</v>
      </c>
      <c r="BR428" s="93">
        <v>0</v>
      </c>
      <c r="BS428" s="93">
        <v>0</v>
      </c>
      <c r="BT428" s="93">
        <v>0</v>
      </c>
      <c r="BU428" s="93">
        <v>0</v>
      </c>
      <c r="BV428" s="93">
        <v>0</v>
      </c>
      <c r="BW428" s="93">
        <v>0</v>
      </c>
      <c r="BX428" s="93">
        <v>0</v>
      </c>
      <c r="BY428" s="93">
        <v>0</v>
      </c>
      <c r="BZ428" s="93">
        <v>0</v>
      </c>
      <c r="CA428" s="93">
        <v>0</v>
      </c>
      <c r="CB428" s="93">
        <v>0</v>
      </c>
      <c r="CC428" s="93">
        <v>0</v>
      </c>
      <c r="CD428" s="93">
        <v>0</v>
      </c>
      <c r="CE428" s="93">
        <v>0</v>
      </c>
      <c r="CF428" s="93">
        <v>0</v>
      </c>
      <c r="CG428" s="93">
        <v>0</v>
      </c>
      <c r="CH428" s="93">
        <v>0</v>
      </c>
      <c r="CJ428" s="94">
        <v>2194308.7860497534</v>
      </c>
    </row>
    <row r="429" spans="1:88" x14ac:dyDescent="0.25">
      <c r="A429">
        <v>421</v>
      </c>
      <c r="B429" s="96"/>
      <c r="C429" s="97" t="s">
        <v>5340</v>
      </c>
      <c r="D429" s="97" t="s">
        <v>6093</v>
      </c>
      <c r="E429" s="97" t="s">
        <v>6093</v>
      </c>
      <c r="F429" s="97" t="s">
        <v>6109</v>
      </c>
      <c r="G429" s="96" t="s">
        <v>6095</v>
      </c>
      <c r="H429" s="96" t="s">
        <v>6110</v>
      </c>
      <c r="I429" s="96" t="s">
        <v>5387</v>
      </c>
      <c r="J429" s="96" t="s">
        <v>5387</v>
      </c>
      <c r="K429" s="96" t="s">
        <v>5970</v>
      </c>
      <c r="L429" s="96" t="s">
        <v>5970</v>
      </c>
      <c r="M429" s="96"/>
      <c r="N429" s="92">
        <v>2727949.7903793571</v>
      </c>
      <c r="O429" s="93">
        <v>0</v>
      </c>
      <c r="P429" s="93">
        <v>0</v>
      </c>
      <c r="Q429" s="93">
        <v>0</v>
      </c>
      <c r="R429" s="93">
        <v>0</v>
      </c>
      <c r="S429" s="93">
        <v>0</v>
      </c>
      <c r="T429" s="93">
        <v>0</v>
      </c>
      <c r="U429" s="93">
        <v>0</v>
      </c>
      <c r="V429" s="93">
        <v>0</v>
      </c>
      <c r="W429" s="93">
        <v>0</v>
      </c>
      <c r="X429" s="93">
        <v>0</v>
      </c>
      <c r="Y429" s="93">
        <v>0</v>
      </c>
      <c r="Z429" s="93">
        <v>0</v>
      </c>
      <c r="AA429" s="93">
        <v>0</v>
      </c>
      <c r="AB429" s="93">
        <v>0</v>
      </c>
      <c r="AC429" s="93">
        <v>0</v>
      </c>
      <c r="AD429" s="93">
        <v>0</v>
      </c>
      <c r="AE429" s="93">
        <v>0</v>
      </c>
      <c r="AF429" s="93">
        <v>0</v>
      </c>
      <c r="AG429" s="93">
        <v>0</v>
      </c>
      <c r="AH429" s="93">
        <v>0</v>
      </c>
      <c r="AI429" s="93">
        <v>0</v>
      </c>
      <c r="AJ429" s="93">
        <v>0</v>
      </c>
      <c r="AK429" s="93">
        <v>0</v>
      </c>
      <c r="AL429" s="93">
        <v>0</v>
      </c>
      <c r="AM429" s="93">
        <v>0</v>
      </c>
      <c r="AN429" s="93">
        <v>0</v>
      </c>
      <c r="AO429" s="93">
        <v>0</v>
      </c>
      <c r="AP429" s="93">
        <v>0</v>
      </c>
      <c r="AQ429" s="93">
        <v>0</v>
      </c>
      <c r="AR429" s="93">
        <v>0</v>
      </c>
      <c r="AS429" s="93">
        <v>0</v>
      </c>
      <c r="AT429" s="93">
        <v>0</v>
      </c>
      <c r="AU429" s="93">
        <v>0</v>
      </c>
      <c r="AV429" s="93">
        <v>0</v>
      </c>
      <c r="AW429" s="93">
        <v>0</v>
      </c>
      <c r="AX429" s="93">
        <v>0</v>
      </c>
      <c r="AY429" s="93">
        <v>0</v>
      </c>
      <c r="AZ429" s="93">
        <v>0</v>
      </c>
      <c r="BA429" s="93">
        <v>0</v>
      </c>
      <c r="BB429" s="93">
        <v>0</v>
      </c>
      <c r="BC429" s="93">
        <v>0</v>
      </c>
      <c r="BD429" s="93">
        <v>0</v>
      </c>
      <c r="BE429" s="93">
        <v>227552.47322820631</v>
      </c>
      <c r="BF429" s="93">
        <v>227302.38913794525</v>
      </c>
      <c r="BG429" s="93">
        <v>226703.66033480852</v>
      </c>
      <c r="BH429" s="93">
        <v>224688.85012598734</v>
      </c>
      <c r="BI429" s="93">
        <v>227383.58496847982</v>
      </c>
      <c r="BJ429" s="93">
        <v>227674.64139820851</v>
      </c>
      <c r="BK429" s="93">
        <v>229673.86294730406</v>
      </c>
      <c r="BL429" s="93">
        <v>227595.2794099382</v>
      </c>
      <c r="BM429" s="93">
        <v>227879.08556478424</v>
      </c>
      <c r="BN429" s="93">
        <v>227933.81737595619</v>
      </c>
      <c r="BO429" s="93">
        <v>227095.60364927026</v>
      </c>
      <c r="BP429" s="93">
        <v>226466.5422384683</v>
      </c>
      <c r="BQ429" s="93">
        <v>0</v>
      </c>
      <c r="BR429" s="93">
        <v>0</v>
      </c>
      <c r="BS429" s="93">
        <v>0</v>
      </c>
      <c r="BT429" s="93">
        <v>0</v>
      </c>
      <c r="BU429" s="93">
        <v>0</v>
      </c>
      <c r="BV429" s="93">
        <v>0</v>
      </c>
      <c r="BW429" s="93">
        <v>0</v>
      </c>
      <c r="BX429" s="93">
        <v>0</v>
      </c>
      <c r="BY429" s="93">
        <v>0</v>
      </c>
      <c r="BZ429" s="93">
        <v>0</v>
      </c>
      <c r="CA429" s="93">
        <v>0</v>
      </c>
      <c r="CB429" s="93">
        <v>0</v>
      </c>
      <c r="CC429" s="93">
        <v>0</v>
      </c>
      <c r="CD429" s="93">
        <v>0</v>
      </c>
      <c r="CE429" s="93">
        <v>0</v>
      </c>
      <c r="CF429" s="93">
        <v>0</v>
      </c>
      <c r="CG429" s="93">
        <v>0</v>
      </c>
      <c r="CH429" s="93">
        <v>0</v>
      </c>
      <c r="CJ429" s="94">
        <v>2727949.7903793571</v>
      </c>
    </row>
    <row r="430" spans="1:88" x14ac:dyDescent="0.25">
      <c r="A430">
        <v>422</v>
      </c>
      <c r="B430" s="96"/>
      <c r="C430" s="97" t="s">
        <v>5340</v>
      </c>
      <c r="D430" s="97" t="s">
        <v>6093</v>
      </c>
      <c r="E430" s="97" t="s">
        <v>6093</v>
      </c>
      <c r="F430" s="97" t="s">
        <v>6111</v>
      </c>
      <c r="G430" s="96" t="s">
        <v>6095</v>
      </c>
      <c r="H430" s="96" t="s">
        <v>6112</v>
      </c>
      <c r="I430" s="96" t="s">
        <v>5387</v>
      </c>
      <c r="J430" s="96" t="s">
        <v>5387</v>
      </c>
      <c r="K430" s="96" t="s">
        <v>5970</v>
      </c>
      <c r="L430" s="96" t="s">
        <v>5970</v>
      </c>
      <c r="M430" s="96"/>
      <c r="N430" s="92">
        <v>4169577.0162083856</v>
      </c>
      <c r="O430" s="93">
        <v>0</v>
      </c>
      <c r="P430" s="93">
        <v>0</v>
      </c>
      <c r="Q430" s="93">
        <v>0</v>
      </c>
      <c r="R430" s="93">
        <v>0</v>
      </c>
      <c r="S430" s="93">
        <v>0</v>
      </c>
      <c r="T430" s="93">
        <v>0</v>
      </c>
      <c r="U430" s="93">
        <v>0</v>
      </c>
      <c r="V430" s="93">
        <v>0</v>
      </c>
      <c r="W430" s="93">
        <v>0</v>
      </c>
      <c r="X430" s="93">
        <v>0</v>
      </c>
      <c r="Y430" s="93">
        <v>0</v>
      </c>
      <c r="Z430" s="93">
        <v>0</v>
      </c>
      <c r="AA430" s="93">
        <v>0</v>
      </c>
      <c r="AB430" s="93">
        <v>0</v>
      </c>
      <c r="AC430" s="93">
        <v>0</v>
      </c>
      <c r="AD430" s="93">
        <v>0</v>
      </c>
      <c r="AE430" s="93">
        <v>0</v>
      </c>
      <c r="AF430" s="93">
        <v>0</v>
      </c>
      <c r="AG430" s="93">
        <v>0</v>
      </c>
      <c r="AH430" s="93">
        <v>0</v>
      </c>
      <c r="AI430" s="93">
        <v>0</v>
      </c>
      <c r="AJ430" s="93">
        <v>0</v>
      </c>
      <c r="AK430" s="93">
        <v>0</v>
      </c>
      <c r="AL430" s="93">
        <v>0</v>
      </c>
      <c r="AM430" s="93">
        <v>0</v>
      </c>
      <c r="AN430" s="93">
        <v>0</v>
      </c>
      <c r="AO430" s="93">
        <v>0</v>
      </c>
      <c r="AP430" s="93">
        <v>0</v>
      </c>
      <c r="AQ430" s="93">
        <v>0</v>
      </c>
      <c r="AR430" s="93">
        <v>0</v>
      </c>
      <c r="AS430" s="93">
        <v>0</v>
      </c>
      <c r="AT430" s="93">
        <v>0</v>
      </c>
      <c r="AU430" s="93">
        <v>0</v>
      </c>
      <c r="AV430" s="93">
        <v>0</v>
      </c>
      <c r="AW430" s="93">
        <v>0</v>
      </c>
      <c r="AX430" s="93">
        <v>0</v>
      </c>
      <c r="AY430" s="93">
        <v>0</v>
      </c>
      <c r="AZ430" s="93">
        <v>0</v>
      </c>
      <c r="BA430" s="93">
        <v>0</v>
      </c>
      <c r="BB430" s="93">
        <v>0</v>
      </c>
      <c r="BC430" s="93">
        <v>0</v>
      </c>
      <c r="BD430" s="93">
        <v>0</v>
      </c>
      <c r="BE430" s="93">
        <v>0</v>
      </c>
      <c r="BF430" s="93">
        <v>0</v>
      </c>
      <c r="BG430" s="93">
        <v>0</v>
      </c>
      <c r="BH430" s="93">
        <v>0</v>
      </c>
      <c r="BI430" s="93">
        <v>0</v>
      </c>
      <c r="BJ430" s="93">
        <v>0</v>
      </c>
      <c r="BK430" s="93">
        <v>0</v>
      </c>
      <c r="BL430" s="93">
        <v>0</v>
      </c>
      <c r="BM430" s="93">
        <v>0</v>
      </c>
      <c r="BN430" s="93">
        <v>0</v>
      </c>
      <c r="BO430" s="93">
        <v>0</v>
      </c>
      <c r="BP430" s="93">
        <v>0</v>
      </c>
      <c r="BQ430" s="93">
        <v>347989.53020959493</v>
      </c>
      <c r="BR430" s="93">
        <v>347489.48379274557</v>
      </c>
      <c r="BS430" s="93">
        <v>346257.1704612344</v>
      </c>
      <c r="BT430" s="93">
        <v>342228.13559965766</v>
      </c>
      <c r="BU430" s="93">
        <v>347633.70380118577</v>
      </c>
      <c r="BV430" s="93">
        <v>348237.83730176423</v>
      </c>
      <c r="BW430" s="93">
        <v>352462.73691609281</v>
      </c>
      <c r="BX430" s="93">
        <v>348071.50947457465</v>
      </c>
      <c r="BY430" s="93">
        <v>348444.50032423565</v>
      </c>
      <c r="BZ430" s="93">
        <v>348675.79475073947</v>
      </c>
      <c r="CA430" s="93">
        <v>346682.63735244836</v>
      </c>
      <c r="CB430" s="93">
        <v>345403.97622411244</v>
      </c>
      <c r="CC430" s="93">
        <v>0</v>
      </c>
      <c r="CD430" s="93">
        <v>0</v>
      </c>
      <c r="CE430" s="93">
        <v>0</v>
      </c>
      <c r="CF430" s="93">
        <v>0</v>
      </c>
      <c r="CG430" s="93">
        <v>0</v>
      </c>
      <c r="CH430" s="93">
        <v>0</v>
      </c>
      <c r="CJ430" s="94">
        <v>4169577.0162083856</v>
      </c>
    </row>
    <row r="431" spans="1:88" x14ac:dyDescent="0.25">
      <c r="A431">
        <v>423</v>
      </c>
      <c r="B431" s="96"/>
      <c r="C431" s="97" t="s">
        <v>5340</v>
      </c>
      <c r="D431" s="97" t="s">
        <v>6093</v>
      </c>
      <c r="E431" s="97" t="s">
        <v>6093</v>
      </c>
      <c r="F431" s="97" t="s">
        <v>6113</v>
      </c>
      <c r="G431" s="96" t="s">
        <v>6095</v>
      </c>
      <c r="H431" s="96" t="s">
        <v>6114</v>
      </c>
      <c r="I431" s="96" t="s">
        <v>5387</v>
      </c>
      <c r="J431" s="96" t="s">
        <v>5387</v>
      </c>
      <c r="K431" s="96" t="s">
        <v>5970</v>
      </c>
      <c r="L431" s="96" t="s">
        <v>5970</v>
      </c>
      <c r="M431" s="96"/>
      <c r="N431" s="92">
        <v>1068211.8261029022</v>
      </c>
      <c r="O431" s="93">
        <v>0</v>
      </c>
      <c r="P431" s="93">
        <v>0</v>
      </c>
      <c r="Q431" s="93">
        <v>0</v>
      </c>
      <c r="R431" s="93">
        <v>0</v>
      </c>
      <c r="S431" s="93">
        <v>0</v>
      </c>
      <c r="T431" s="93">
        <v>0</v>
      </c>
      <c r="U431" s="93">
        <v>0</v>
      </c>
      <c r="V431" s="93">
        <v>0</v>
      </c>
      <c r="W431" s="93">
        <v>0</v>
      </c>
      <c r="X431" s="93">
        <v>0</v>
      </c>
      <c r="Y431" s="93">
        <v>0</v>
      </c>
      <c r="Z431" s="93">
        <v>0</v>
      </c>
      <c r="AA431" s="93">
        <v>0</v>
      </c>
      <c r="AB431" s="93">
        <v>0</v>
      </c>
      <c r="AC431" s="93">
        <v>0</v>
      </c>
      <c r="AD431" s="93">
        <v>0</v>
      </c>
      <c r="AE431" s="93">
        <v>0</v>
      </c>
      <c r="AF431" s="93">
        <v>0</v>
      </c>
      <c r="AG431" s="93">
        <v>0</v>
      </c>
      <c r="AH431" s="93">
        <v>0</v>
      </c>
      <c r="AI431" s="93">
        <v>0</v>
      </c>
      <c r="AJ431" s="93">
        <v>0</v>
      </c>
      <c r="AK431" s="93">
        <v>0</v>
      </c>
      <c r="AL431" s="93">
        <v>0</v>
      </c>
      <c r="AM431" s="93">
        <v>0</v>
      </c>
      <c r="AN431" s="93">
        <v>0</v>
      </c>
      <c r="AO431" s="93">
        <v>0</v>
      </c>
      <c r="AP431" s="93">
        <v>0</v>
      </c>
      <c r="AQ431" s="93">
        <v>0</v>
      </c>
      <c r="AR431" s="93">
        <v>0</v>
      </c>
      <c r="AS431" s="93">
        <v>0</v>
      </c>
      <c r="AT431" s="93">
        <v>0</v>
      </c>
      <c r="AU431" s="93">
        <v>0</v>
      </c>
      <c r="AV431" s="93">
        <v>0</v>
      </c>
      <c r="AW431" s="93">
        <v>0</v>
      </c>
      <c r="AX431" s="93">
        <v>0</v>
      </c>
      <c r="AY431" s="93">
        <v>0</v>
      </c>
      <c r="AZ431" s="93">
        <v>0</v>
      </c>
      <c r="BA431" s="93">
        <v>0</v>
      </c>
      <c r="BB431" s="93">
        <v>0</v>
      </c>
      <c r="BC431" s="93">
        <v>0</v>
      </c>
      <c r="BD431" s="93">
        <v>0</v>
      </c>
      <c r="BE431" s="93">
        <v>0</v>
      </c>
      <c r="BF431" s="93">
        <v>0</v>
      </c>
      <c r="BG431" s="93">
        <v>0</v>
      </c>
      <c r="BH431" s="93">
        <v>0</v>
      </c>
      <c r="BI431" s="93">
        <v>0</v>
      </c>
      <c r="BJ431" s="93">
        <v>0</v>
      </c>
      <c r="BK431" s="93">
        <v>0</v>
      </c>
      <c r="BL431" s="93">
        <v>0</v>
      </c>
      <c r="BM431" s="93">
        <v>0</v>
      </c>
      <c r="BN431" s="93">
        <v>0</v>
      </c>
      <c r="BO431" s="93">
        <v>0</v>
      </c>
      <c r="BP431" s="93">
        <v>0</v>
      </c>
      <c r="BQ431" s="93">
        <v>0</v>
      </c>
      <c r="BR431" s="93">
        <v>0</v>
      </c>
      <c r="BS431" s="93">
        <v>0</v>
      </c>
      <c r="BT431" s="93">
        <v>0</v>
      </c>
      <c r="BU431" s="93">
        <v>0</v>
      </c>
      <c r="BV431" s="93">
        <v>0</v>
      </c>
      <c r="BW431" s="93">
        <v>0</v>
      </c>
      <c r="BX431" s="93">
        <v>0</v>
      </c>
      <c r="BY431" s="93">
        <v>0</v>
      </c>
      <c r="BZ431" s="93">
        <v>0</v>
      </c>
      <c r="CA431" s="93">
        <v>0</v>
      </c>
      <c r="CB431" s="93">
        <v>0</v>
      </c>
      <c r="CC431" s="93">
        <v>178886.35915979269</v>
      </c>
      <c r="CD431" s="93">
        <v>178577.62557692855</v>
      </c>
      <c r="CE431" s="93">
        <v>177816.70811998023</v>
      </c>
      <c r="CF431" s="93">
        <v>175262.5084912795</v>
      </c>
      <c r="CG431" s="93">
        <v>178629.29511137001</v>
      </c>
      <c r="CH431" s="93">
        <v>179039.32964355114</v>
      </c>
      <c r="CJ431" s="94">
        <v>1068211.8261029022</v>
      </c>
    </row>
    <row r="432" spans="1:88" x14ac:dyDescent="0.25">
      <c r="A432">
        <v>424</v>
      </c>
      <c r="B432" s="96"/>
      <c r="C432" s="97" t="s">
        <v>5340</v>
      </c>
      <c r="D432" s="97" t="s">
        <v>6093</v>
      </c>
      <c r="E432" s="97" t="s">
        <v>6093</v>
      </c>
      <c r="F432" s="97" t="s">
        <v>6115</v>
      </c>
      <c r="G432" s="96" t="s">
        <v>6095</v>
      </c>
      <c r="H432" s="96" t="s">
        <v>6116</v>
      </c>
      <c r="I432" s="96" t="s">
        <v>5387</v>
      </c>
      <c r="J432" s="96" t="s">
        <v>5387</v>
      </c>
      <c r="K432" s="96" t="s">
        <v>5970</v>
      </c>
      <c r="L432" s="96" t="s">
        <v>5970</v>
      </c>
      <c r="M432" s="96"/>
      <c r="N432" s="92">
        <v>0</v>
      </c>
      <c r="O432" s="93">
        <v>0</v>
      </c>
      <c r="P432" s="93">
        <v>0</v>
      </c>
      <c r="Q432" s="93">
        <v>0</v>
      </c>
      <c r="R432" s="93">
        <v>0</v>
      </c>
      <c r="S432" s="93">
        <v>0</v>
      </c>
      <c r="T432" s="93">
        <v>0</v>
      </c>
      <c r="U432" s="93">
        <v>0</v>
      </c>
      <c r="V432" s="93">
        <v>0</v>
      </c>
      <c r="W432" s="93">
        <v>0</v>
      </c>
      <c r="X432" s="93">
        <v>0</v>
      </c>
      <c r="Y432" s="93">
        <v>0</v>
      </c>
      <c r="Z432" s="93">
        <v>0</v>
      </c>
      <c r="AA432" s="93">
        <v>0</v>
      </c>
      <c r="AB432" s="93">
        <v>0</v>
      </c>
      <c r="AC432" s="93">
        <v>0</v>
      </c>
      <c r="AD432" s="93">
        <v>0</v>
      </c>
      <c r="AE432" s="93">
        <v>0</v>
      </c>
      <c r="AF432" s="93">
        <v>0</v>
      </c>
      <c r="AG432" s="93">
        <v>0</v>
      </c>
      <c r="AH432" s="93">
        <v>0</v>
      </c>
      <c r="AI432" s="93">
        <v>0</v>
      </c>
      <c r="AJ432" s="93">
        <v>0</v>
      </c>
      <c r="AK432" s="93">
        <v>0</v>
      </c>
      <c r="AL432" s="93">
        <v>0</v>
      </c>
      <c r="AM432" s="93">
        <v>0</v>
      </c>
      <c r="AN432" s="93">
        <v>0</v>
      </c>
      <c r="AO432" s="93">
        <v>0</v>
      </c>
      <c r="AP432" s="93">
        <v>0</v>
      </c>
      <c r="AQ432" s="93">
        <v>0</v>
      </c>
      <c r="AR432" s="93">
        <v>0</v>
      </c>
      <c r="AS432" s="93">
        <v>0</v>
      </c>
      <c r="AT432" s="93">
        <v>0</v>
      </c>
      <c r="AU432" s="93">
        <v>0</v>
      </c>
      <c r="AV432" s="93">
        <v>0</v>
      </c>
      <c r="AW432" s="93">
        <v>0</v>
      </c>
      <c r="AX432" s="93">
        <v>0</v>
      </c>
      <c r="AY432" s="93">
        <v>0</v>
      </c>
      <c r="AZ432" s="93">
        <v>0</v>
      </c>
      <c r="BA432" s="93">
        <v>0</v>
      </c>
      <c r="BB432" s="93">
        <v>0</v>
      </c>
      <c r="BC432" s="93">
        <v>0</v>
      </c>
      <c r="BD432" s="93">
        <v>0</v>
      </c>
      <c r="BE432" s="93">
        <v>0</v>
      </c>
      <c r="BF432" s="93">
        <v>0</v>
      </c>
      <c r="BG432" s="93">
        <v>0</v>
      </c>
      <c r="BH432" s="93">
        <v>0</v>
      </c>
      <c r="BI432" s="93">
        <v>0</v>
      </c>
      <c r="BJ432" s="93">
        <v>0</v>
      </c>
      <c r="BK432" s="93">
        <v>0</v>
      </c>
      <c r="BL432" s="93">
        <v>0</v>
      </c>
      <c r="BM432" s="93">
        <v>0</v>
      </c>
      <c r="BN432" s="93">
        <v>0</v>
      </c>
      <c r="BO432" s="93">
        <v>0</v>
      </c>
      <c r="BP432" s="93">
        <v>0</v>
      </c>
      <c r="BQ432" s="93">
        <v>0</v>
      </c>
      <c r="BR432" s="93">
        <v>0</v>
      </c>
      <c r="BS432" s="93">
        <v>0</v>
      </c>
      <c r="BT432" s="93">
        <v>0</v>
      </c>
      <c r="BU432" s="93">
        <v>0</v>
      </c>
      <c r="BV432" s="93">
        <v>0</v>
      </c>
      <c r="BW432" s="93">
        <v>0</v>
      </c>
      <c r="BX432" s="93">
        <v>0</v>
      </c>
      <c r="BY432" s="93">
        <v>0</v>
      </c>
      <c r="BZ432" s="93">
        <v>0</v>
      </c>
      <c r="CA432" s="93">
        <v>0</v>
      </c>
      <c r="CB432" s="93">
        <v>0</v>
      </c>
      <c r="CC432" s="93">
        <v>0</v>
      </c>
      <c r="CD432" s="93">
        <v>0</v>
      </c>
      <c r="CE432" s="93">
        <v>0</v>
      </c>
      <c r="CF432" s="93">
        <v>0</v>
      </c>
      <c r="CG432" s="93">
        <v>0</v>
      </c>
      <c r="CH432" s="93">
        <v>0</v>
      </c>
      <c r="CJ432" s="94">
        <v>0</v>
      </c>
    </row>
    <row r="433" spans="1:88" x14ac:dyDescent="0.25">
      <c r="A433">
        <v>425</v>
      </c>
      <c r="B433" s="96"/>
      <c r="C433" s="97" t="s">
        <v>5340</v>
      </c>
      <c r="D433" s="97" t="s">
        <v>6093</v>
      </c>
      <c r="E433" s="97" t="s">
        <v>6093</v>
      </c>
      <c r="F433" s="97" t="s">
        <v>6117</v>
      </c>
      <c r="G433" s="96" t="s">
        <v>6095</v>
      </c>
      <c r="H433" s="96" t="s">
        <v>6118</v>
      </c>
      <c r="I433" s="96" t="s">
        <v>5387</v>
      </c>
      <c r="J433" s="96" t="s">
        <v>5387</v>
      </c>
      <c r="K433" s="96" t="s">
        <v>5970</v>
      </c>
      <c r="L433" s="96" t="s">
        <v>5970</v>
      </c>
      <c r="M433" s="96"/>
      <c r="N433" s="92">
        <v>0</v>
      </c>
      <c r="O433" s="93">
        <v>0</v>
      </c>
      <c r="P433" s="93">
        <v>0</v>
      </c>
      <c r="Q433" s="93">
        <v>0</v>
      </c>
      <c r="R433" s="93">
        <v>0</v>
      </c>
      <c r="S433" s="93">
        <v>0</v>
      </c>
      <c r="T433" s="93">
        <v>0</v>
      </c>
      <c r="U433" s="93">
        <v>0</v>
      </c>
      <c r="V433" s="93">
        <v>0</v>
      </c>
      <c r="W433" s="93">
        <v>0</v>
      </c>
      <c r="X433" s="93">
        <v>0</v>
      </c>
      <c r="Y433" s="93">
        <v>0</v>
      </c>
      <c r="Z433" s="93">
        <v>0</v>
      </c>
      <c r="AA433" s="93">
        <v>0</v>
      </c>
      <c r="AB433" s="93">
        <v>0</v>
      </c>
      <c r="AC433" s="93">
        <v>0</v>
      </c>
      <c r="AD433" s="93">
        <v>0</v>
      </c>
      <c r="AE433" s="93">
        <v>0</v>
      </c>
      <c r="AF433" s="93">
        <v>0</v>
      </c>
      <c r="AG433" s="93">
        <v>0</v>
      </c>
      <c r="AH433" s="93">
        <v>0</v>
      </c>
      <c r="AI433" s="93">
        <v>0</v>
      </c>
      <c r="AJ433" s="93">
        <v>0</v>
      </c>
      <c r="AK433" s="93">
        <v>0</v>
      </c>
      <c r="AL433" s="93">
        <v>0</v>
      </c>
      <c r="AM433" s="93">
        <v>0</v>
      </c>
      <c r="AN433" s="93">
        <v>0</v>
      </c>
      <c r="AO433" s="93">
        <v>0</v>
      </c>
      <c r="AP433" s="93">
        <v>0</v>
      </c>
      <c r="AQ433" s="93">
        <v>0</v>
      </c>
      <c r="AR433" s="93">
        <v>0</v>
      </c>
      <c r="AS433" s="93">
        <v>0</v>
      </c>
      <c r="AT433" s="93">
        <v>0</v>
      </c>
      <c r="AU433" s="93">
        <v>0</v>
      </c>
      <c r="AV433" s="93">
        <v>0</v>
      </c>
      <c r="AW433" s="93">
        <v>0</v>
      </c>
      <c r="AX433" s="93">
        <v>0</v>
      </c>
      <c r="AY433" s="93">
        <v>0</v>
      </c>
      <c r="AZ433" s="93">
        <v>0</v>
      </c>
      <c r="BA433" s="93">
        <v>0</v>
      </c>
      <c r="BB433" s="93">
        <v>0</v>
      </c>
      <c r="BC433" s="93">
        <v>0</v>
      </c>
      <c r="BD433" s="93">
        <v>0</v>
      </c>
      <c r="BE433" s="93">
        <v>0</v>
      </c>
      <c r="BF433" s="93">
        <v>0</v>
      </c>
      <c r="BG433" s="93">
        <v>0</v>
      </c>
      <c r="BH433" s="93">
        <v>0</v>
      </c>
      <c r="BI433" s="93">
        <v>0</v>
      </c>
      <c r="BJ433" s="93">
        <v>0</v>
      </c>
      <c r="BK433" s="93">
        <v>0</v>
      </c>
      <c r="BL433" s="93">
        <v>0</v>
      </c>
      <c r="BM433" s="93">
        <v>0</v>
      </c>
      <c r="BN433" s="93">
        <v>0</v>
      </c>
      <c r="BO433" s="93">
        <v>0</v>
      </c>
      <c r="BP433" s="93">
        <v>0</v>
      </c>
      <c r="BQ433" s="93">
        <v>0</v>
      </c>
      <c r="BR433" s="93">
        <v>0</v>
      </c>
      <c r="BS433" s="93">
        <v>0</v>
      </c>
      <c r="BT433" s="93">
        <v>0</v>
      </c>
      <c r="BU433" s="93">
        <v>0</v>
      </c>
      <c r="BV433" s="93">
        <v>0</v>
      </c>
      <c r="BW433" s="93">
        <v>0</v>
      </c>
      <c r="BX433" s="93">
        <v>0</v>
      </c>
      <c r="BY433" s="93">
        <v>0</v>
      </c>
      <c r="BZ433" s="93">
        <v>0</v>
      </c>
      <c r="CA433" s="93">
        <v>0</v>
      </c>
      <c r="CB433" s="93">
        <v>0</v>
      </c>
      <c r="CC433" s="93">
        <v>0</v>
      </c>
      <c r="CD433" s="93">
        <v>0</v>
      </c>
      <c r="CE433" s="93">
        <v>0</v>
      </c>
      <c r="CF433" s="93">
        <v>0</v>
      </c>
      <c r="CG433" s="93">
        <v>0</v>
      </c>
      <c r="CH433" s="93">
        <v>0</v>
      </c>
      <c r="CJ433" s="94">
        <v>0</v>
      </c>
    </row>
    <row r="434" spans="1:88" x14ac:dyDescent="0.25">
      <c r="A434">
        <v>426</v>
      </c>
      <c r="B434" s="96"/>
      <c r="C434" s="97" t="s">
        <v>5340</v>
      </c>
      <c r="D434" s="97" t="s">
        <v>6093</v>
      </c>
      <c r="E434" s="97" t="s">
        <v>6093</v>
      </c>
      <c r="F434" s="97" t="s">
        <v>6119</v>
      </c>
      <c r="G434" s="96" t="s">
        <v>6095</v>
      </c>
      <c r="H434" s="96" t="s">
        <v>6120</v>
      </c>
      <c r="I434" s="96" t="s">
        <v>5387</v>
      </c>
      <c r="J434" s="96" t="s">
        <v>5387</v>
      </c>
      <c r="K434" s="96" t="s">
        <v>5970</v>
      </c>
      <c r="L434" s="96" t="s">
        <v>5970</v>
      </c>
      <c r="M434" s="96"/>
      <c r="N434" s="92">
        <v>0</v>
      </c>
      <c r="O434" s="93">
        <v>0</v>
      </c>
      <c r="P434" s="93">
        <v>0</v>
      </c>
      <c r="Q434" s="93">
        <v>0</v>
      </c>
      <c r="R434" s="93">
        <v>0</v>
      </c>
      <c r="S434" s="93">
        <v>0</v>
      </c>
      <c r="T434" s="93">
        <v>0</v>
      </c>
      <c r="U434" s="93">
        <v>0</v>
      </c>
      <c r="V434" s="93">
        <v>0</v>
      </c>
      <c r="W434" s="93">
        <v>0</v>
      </c>
      <c r="X434" s="93">
        <v>0</v>
      </c>
      <c r="Y434" s="93">
        <v>0</v>
      </c>
      <c r="Z434" s="93">
        <v>0</v>
      </c>
      <c r="AA434" s="93">
        <v>0</v>
      </c>
      <c r="AB434" s="93">
        <v>0</v>
      </c>
      <c r="AC434" s="93">
        <v>0</v>
      </c>
      <c r="AD434" s="93">
        <v>0</v>
      </c>
      <c r="AE434" s="93">
        <v>0</v>
      </c>
      <c r="AF434" s="93">
        <v>0</v>
      </c>
      <c r="AG434" s="93">
        <v>0</v>
      </c>
      <c r="AH434" s="93">
        <v>0</v>
      </c>
      <c r="AI434" s="93">
        <v>0</v>
      </c>
      <c r="AJ434" s="93">
        <v>0</v>
      </c>
      <c r="AK434" s="93">
        <v>0</v>
      </c>
      <c r="AL434" s="93">
        <v>0</v>
      </c>
      <c r="AM434" s="93">
        <v>0</v>
      </c>
      <c r="AN434" s="93">
        <v>0</v>
      </c>
      <c r="AO434" s="93">
        <v>0</v>
      </c>
      <c r="AP434" s="93">
        <v>0</v>
      </c>
      <c r="AQ434" s="93">
        <v>0</v>
      </c>
      <c r="AR434" s="93">
        <v>0</v>
      </c>
      <c r="AS434" s="93">
        <v>0</v>
      </c>
      <c r="AT434" s="93">
        <v>0</v>
      </c>
      <c r="AU434" s="93">
        <v>0</v>
      </c>
      <c r="AV434" s="93">
        <v>0</v>
      </c>
      <c r="AW434" s="93">
        <v>0</v>
      </c>
      <c r="AX434" s="93">
        <v>0</v>
      </c>
      <c r="AY434" s="93">
        <v>0</v>
      </c>
      <c r="AZ434" s="93">
        <v>0</v>
      </c>
      <c r="BA434" s="93">
        <v>0</v>
      </c>
      <c r="BB434" s="93">
        <v>0</v>
      </c>
      <c r="BC434" s="93">
        <v>0</v>
      </c>
      <c r="BD434" s="93">
        <v>0</v>
      </c>
      <c r="BE434" s="93">
        <v>0</v>
      </c>
      <c r="BF434" s="93">
        <v>0</v>
      </c>
      <c r="BG434" s="93">
        <v>0</v>
      </c>
      <c r="BH434" s="93">
        <v>0</v>
      </c>
      <c r="BI434" s="93">
        <v>0</v>
      </c>
      <c r="BJ434" s="93">
        <v>0</v>
      </c>
      <c r="BK434" s="93">
        <v>0</v>
      </c>
      <c r="BL434" s="93">
        <v>0</v>
      </c>
      <c r="BM434" s="93">
        <v>0</v>
      </c>
      <c r="BN434" s="93">
        <v>0</v>
      </c>
      <c r="BO434" s="93">
        <v>0</v>
      </c>
      <c r="BP434" s="93">
        <v>0</v>
      </c>
      <c r="BQ434" s="93">
        <v>0</v>
      </c>
      <c r="BR434" s="93">
        <v>0</v>
      </c>
      <c r="BS434" s="93">
        <v>0</v>
      </c>
      <c r="BT434" s="93">
        <v>0</v>
      </c>
      <c r="BU434" s="93">
        <v>0</v>
      </c>
      <c r="BV434" s="93">
        <v>0</v>
      </c>
      <c r="BW434" s="93">
        <v>0</v>
      </c>
      <c r="BX434" s="93">
        <v>0</v>
      </c>
      <c r="BY434" s="93">
        <v>0</v>
      </c>
      <c r="BZ434" s="93">
        <v>0</v>
      </c>
      <c r="CA434" s="93">
        <v>0</v>
      </c>
      <c r="CB434" s="93">
        <v>0</v>
      </c>
      <c r="CC434" s="93">
        <v>0</v>
      </c>
      <c r="CD434" s="93">
        <v>0</v>
      </c>
      <c r="CE434" s="93">
        <v>0</v>
      </c>
      <c r="CF434" s="93">
        <v>0</v>
      </c>
      <c r="CG434" s="93">
        <v>0</v>
      </c>
      <c r="CH434" s="93">
        <v>0</v>
      </c>
      <c r="CJ434" s="94">
        <v>0</v>
      </c>
    </row>
    <row r="435" spans="1:88" x14ac:dyDescent="0.25">
      <c r="A435">
        <v>427</v>
      </c>
      <c r="B435" s="96"/>
      <c r="C435" s="97" t="s">
        <v>5340</v>
      </c>
      <c r="D435" s="97" t="s">
        <v>6121</v>
      </c>
      <c r="E435" s="97" t="s">
        <v>6121</v>
      </c>
      <c r="F435" s="97" t="s">
        <v>6122</v>
      </c>
      <c r="G435" s="96" t="s">
        <v>6095</v>
      </c>
      <c r="H435" s="96" t="s">
        <v>6123</v>
      </c>
      <c r="I435" s="96" t="s">
        <v>5387</v>
      </c>
      <c r="J435" s="96" t="s">
        <v>5387</v>
      </c>
      <c r="K435" s="96" t="s">
        <v>5970</v>
      </c>
      <c r="L435" s="96" t="s">
        <v>5970</v>
      </c>
      <c r="M435" s="96"/>
      <c r="N435" s="92">
        <v>0</v>
      </c>
      <c r="O435" s="93">
        <v>0</v>
      </c>
      <c r="P435" s="93">
        <v>0</v>
      </c>
      <c r="Q435" s="93">
        <v>0</v>
      </c>
      <c r="R435" s="93">
        <v>0</v>
      </c>
      <c r="S435" s="93">
        <v>0</v>
      </c>
      <c r="T435" s="93">
        <v>0</v>
      </c>
      <c r="U435" s="93">
        <v>0</v>
      </c>
      <c r="V435" s="93">
        <v>0</v>
      </c>
      <c r="W435" s="93">
        <v>0</v>
      </c>
      <c r="X435" s="93">
        <v>0</v>
      </c>
      <c r="Y435" s="93">
        <v>0</v>
      </c>
      <c r="Z435" s="93">
        <v>0</v>
      </c>
      <c r="AA435" s="93">
        <v>0</v>
      </c>
      <c r="AB435" s="93">
        <v>0</v>
      </c>
      <c r="AC435" s="93">
        <v>0</v>
      </c>
      <c r="AD435" s="93">
        <v>0</v>
      </c>
      <c r="AE435" s="93">
        <v>0</v>
      </c>
      <c r="AF435" s="93">
        <v>0</v>
      </c>
      <c r="AG435" s="93">
        <v>0</v>
      </c>
      <c r="AH435" s="93">
        <v>0</v>
      </c>
      <c r="AI435" s="93">
        <v>0</v>
      </c>
      <c r="AJ435" s="93">
        <v>0</v>
      </c>
      <c r="AK435" s="93">
        <v>0</v>
      </c>
      <c r="AL435" s="93">
        <v>0</v>
      </c>
      <c r="AM435" s="93">
        <v>0</v>
      </c>
      <c r="AN435" s="93">
        <v>0</v>
      </c>
      <c r="AO435" s="93">
        <v>0</v>
      </c>
      <c r="AP435" s="93">
        <v>0</v>
      </c>
      <c r="AQ435" s="93">
        <v>0</v>
      </c>
      <c r="AR435" s="93">
        <v>0</v>
      </c>
      <c r="AS435" s="93">
        <v>0</v>
      </c>
      <c r="AT435" s="93">
        <v>0</v>
      </c>
      <c r="AU435" s="93">
        <v>0</v>
      </c>
      <c r="AV435" s="93">
        <v>0</v>
      </c>
      <c r="AW435" s="93">
        <v>0</v>
      </c>
      <c r="AX435" s="93">
        <v>0</v>
      </c>
      <c r="AY435" s="93">
        <v>0</v>
      </c>
      <c r="AZ435" s="93">
        <v>0</v>
      </c>
      <c r="BA435" s="93">
        <v>0</v>
      </c>
      <c r="BB435" s="93">
        <v>0</v>
      </c>
      <c r="BC435" s="93">
        <v>0</v>
      </c>
      <c r="BD435" s="93">
        <v>0</v>
      </c>
      <c r="BE435" s="93">
        <v>0</v>
      </c>
      <c r="BF435" s="93">
        <v>0</v>
      </c>
      <c r="BG435" s="93">
        <v>0</v>
      </c>
      <c r="BH435" s="93">
        <v>0</v>
      </c>
      <c r="BI435" s="93">
        <v>0</v>
      </c>
      <c r="BJ435" s="93">
        <v>0</v>
      </c>
      <c r="BK435" s="93">
        <v>0</v>
      </c>
      <c r="BL435" s="93">
        <v>0</v>
      </c>
      <c r="BM435" s="93">
        <v>0</v>
      </c>
      <c r="BN435" s="93">
        <v>0</v>
      </c>
      <c r="BO435" s="93">
        <v>0</v>
      </c>
      <c r="BP435" s="93">
        <v>0</v>
      </c>
      <c r="BQ435" s="93">
        <v>0</v>
      </c>
      <c r="BR435" s="93">
        <v>0</v>
      </c>
      <c r="BS435" s="93">
        <v>0</v>
      </c>
      <c r="BT435" s="93">
        <v>0</v>
      </c>
      <c r="BU435" s="93">
        <v>0</v>
      </c>
      <c r="BV435" s="93">
        <v>0</v>
      </c>
      <c r="BW435" s="93">
        <v>0</v>
      </c>
      <c r="BX435" s="93">
        <v>0</v>
      </c>
      <c r="BY435" s="93">
        <v>0</v>
      </c>
      <c r="BZ435" s="93">
        <v>0</v>
      </c>
      <c r="CA435" s="93">
        <v>0</v>
      </c>
      <c r="CB435" s="93">
        <v>0</v>
      </c>
      <c r="CC435" s="93">
        <v>0</v>
      </c>
      <c r="CD435" s="93">
        <v>0</v>
      </c>
      <c r="CE435" s="93">
        <v>0</v>
      </c>
      <c r="CF435" s="93">
        <v>0</v>
      </c>
      <c r="CG435" s="93">
        <v>0</v>
      </c>
      <c r="CH435" s="93">
        <v>0</v>
      </c>
      <c r="CJ435" s="94">
        <v>0</v>
      </c>
    </row>
    <row r="436" spans="1:88" x14ac:dyDescent="0.25">
      <c r="A436">
        <v>428</v>
      </c>
      <c r="B436" s="96"/>
      <c r="C436" s="97" t="s">
        <v>5340</v>
      </c>
      <c r="D436" s="97" t="s">
        <v>6121</v>
      </c>
      <c r="E436" s="97" t="s">
        <v>6121</v>
      </c>
      <c r="F436" s="97" t="s">
        <v>6124</v>
      </c>
      <c r="G436" s="96" t="s">
        <v>6095</v>
      </c>
      <c r="H436" s="96" t="s">
        <v>6125</v>
      </c>
      <c r="I436" s="96" t="s">
        <v>5387</v>
      </c>
      <c r="J436" s="96" t="s">
        <v>5387</v>
      </c>
      <c r="K436" s="96" t="s">
        <v>5970</v>
      </c>
      <c r="L436" s="96" t="s">
        <v>5970</v>
      </c>
      <c r="M436" s="96"/>
      <c r="N436" s="92">
        <v>331206.27907393413</v>
      </c>
      <c r="O436" s="93">
        <v>0</v>
      </c>
      <c r="P436" s="93">
        <v>0</v>
      </c>
      <c r="Q436" s="93">
        <v>0</v>
      </c>
      <c r="R436" s="93">
        <v>0</v>
      </c>
      <c r="S436" s="93">
        <v>0</v>
      </c>
      <c r="T436" s="93">
        <v>0</v>
      </c>
      <c r="U436" s="93">
        <v>27845.651132757957</v>
      </c>
      <c r="V436" s="93">
        <v>27858.43867820995</v>
      </c>
      <c r="W436" s="93">
        <v>27649.807529264835</v>
      </c>
      <c r="X436" s="93">
        <v>27307.635147778936</v>
      </c>
      <c r="Y436" s="93">
        <v>27872.335651847941</v>
      </c>
      <c r="Z436" s="93">
        <v>27922.114486178696</v>
      </c>
      <c r="AA436" s="93">
        <v>27855.63134477659</v>
      </c>
      <c r="AB436" s="93">
        <v>27356.312352959485</v>
      </c>
      <c r="AC436" s="93">
        <v>27447.694936972595</v>
      </c>
      <c r="AD436" s="93">
        <v>27476.061421989911</v>
      </c>
      <c r="AE436" s="93">
        <v>27347.160131706725</v>
      </c>
      <c r="AF436" s="93">
        <v>27267.436259490514</v>
      </c>
      <c r="AG436" s="93">
        <v>0</v>
      </c>
      <c r="AH436" s="93">
        <v>0</v>
      </c>
      <c r="AI436" s="93">
        <v>0</v>
      </c>
      <c r="AJ436" s="93">
        <v>0</v>
      </c>
      <c r="AK436" s="93">
        <v>0</v>
      </c>
      <c r="AL436" s="93">
        <v>0</v>
      </c>
      <c r="AM436" s="93">
        <v>0</v>
      </c>
      <c r="AN436" s="93">
        <v>0</v>
      </c>
      <c r="AO436" s="93">
        <v>0</v>
      </c>
      <c r="AP436" s="93">
        <v>0</v>
      </c>
      <c r="AQ436" s="93">
        <v>0</v>
      </c>
      <c r="AR436" s="93">
        <v>0</v>
      </c>
      <c r="AS436" s="93">
        <v>0</v>
      </c>
      <c r="AT436" s="93">
        <v>0</v>
      </c>
      <c r="AU436" s="93">
        <v>0</v>
      </c>
      <c r="AV436" s="93">
        <v>0</v>
      </c>
      <c r="AW436" s="93">
        <v>0</v>
      </c>
      <c r="AX436" s="93">
        <v>0</v>
      </c>
      <c r="AY436" s="93">
        <v>0</v>
      </c>
      <c r="AZ436" s="93">
        <v>0</v>
      </c>
      <c r="BA436" s="93">
        <v>0</v>
      </c>
      <c r="BB436" s="93">
        <v>0</v>
      </c>
      <c r="BC436" s="93">
        <v>0</v>
      </c>
      <c r="BD436" s="93">
        <v>0</v>
      </c>
      <c r="BE436" s="93">
        <v>0</v>
      </c>
      <c r="BF436" s="93">
        <v>0</v>
      </c>
      <c r="BG436" s="93">
        <v>0</v>
      </c>
      <c r="BH436" s="93">
        <v>0</v>
      </c>
      <c r="BI436" s="93">
        <v>0</v>
      </c>
      <c r="BJ436" s="93">
        <v>0</v>
      </c>
      <c r="BK436" s="93">
        <v>0</v>
      </c>
      <c r="BL436" s="93">
        <v>0</v>
      </c>
      <c r="BM436" s="93">
        <v>0</v>
      </c>
      <c r="BN436" s="93">
        <v>0</v>
      </c>
      <c r="BO436" s="93">
        <v>0</v>
      </c>
      <c r="BP436" s="93">
        <v>0</v>
      </c>
      <c r="BQ436" s="93">
        <v>0</v>
      </c>
      <c r="BR436" s="93">
        <v>0</v>
      </c>
      <c r="BS436" s="93">
        <v>0</v>
      </c>
      <c r="BT436" s="93">
        <v>0</v>
      </c>
      <c r="BU436" s="93">
        <v>0</v>
      </c>
      <c r="BV436" s="93">
        <v>0</v>
      </c>
      <c r="BW436" s="93">
        <v>0</v>
      </c>
      <c r="BX436" s="93">
        <v>0</v>
      </c>
      <c r="BY436" s="93">
        <v>0</v>
      </c>
      <c r="BZ436" s="93">
        <v>0</v>
      </c>
      <c r="CA436" s="93">
        <v>0</v>
      </c>
      <c r="CB436" s="93">
        <v>0</v>
      </c>
      <c r="CC436" s="93">
        <v>0</v>
      </c>
      <c r="CD436" s="93">
        <v>0</v>
      </c>
      <c r="CE436" s="93">
        <v>0</v>
      </c>
      <c r="CF436" s="93">
        <v>0</v>
      </c>
      <c r="CG436" s="93">
        <v>0</v>
      </c>
      <c r="CH436" s="93">
        <v>0</v>
      </c>
      <c r="CJ436" s="94">
        <v>164750.29644789585</v>
      </c>
    </row>
    <row r="437" spans="1:88" x14ac:dyDescent="0.25">
      <c r="A437">
        <v>429</v>
      </c>
      <c r="B437" s="96"/>
      <c r="C437" s="97" t="s">
        <v>5340</v>
      </c>
      <c r="D437" s="97" t="s">
        <v>6121</v>
      </c>
      <c r="E437" s="97" t="s">
        <v>6121</v>
      </c>
      <c r="F437" s="97" t="s">
        <v>6126</v>
      </c>
      <c r="G437" s="96" t="s">
        <v>6095</v>
      </c>
      <c r="H437" s="96" t="s">
        <v>6127</v>
      </c>
      <c r="I437" s="96" t="s">
        <v>5387</v>
      </c>
      <c r="J437" s="96" t="s">
        <v>5387</v>
      </c>
      <c r="K437" s="96" t="s">
        <v>5970</v>
      </c>
      <c r="L437" s="96" t="s">
        <v>5970</v>
      </c>
      <c r="M437" s="96"/>
      <c r="N437" s="92">
        <v>328648.69638265017</v>
      </c>
      <c r="O437" s="93">
        <v>0</v>
      </c>
      <c r="P437" s="93">
        <v>0</v>
      </c>
      <c r="Q437" s="93">
        <v>0</v>
      </c>
      <c r="R437" s="93">
        <v>0</v>
      </c>
      <c r="S437" s="93">
        <v>0</v>
      </c>
      <c r="T437" s="93">
        <v>0</v>
      </c>
      <c r="U437" s="93">
        <v>0</v>
      </c>
      <c r="V437" s="93">
        <v>0</v>
      </c>
      <c r="W437" s="93">
        <v>0</v>
      </c>
      <c r="X437" s="93">
        <v>0</v>
      </c>
      <c r="Y437" s="93">
        <v>0</v>
      </c>
      <c r="Z437" s="93">
        <v>0</v>
      </c>
      <c r="AA437" s="93">
        <v>0</v>
      </c>
      <c r="AB437" s="93">
        <v>0</v>
      </c>
      <c r="AC437" s="93">
        <v>0</v>
      </c>
      <c r="AD437" s="93">
        <v>0</v>
      </c>
      <c r="AE437" s="93">
        <v>0</v>
      </c>
      <c r="AF437" s="93">
        <v>0</v>
      </c>
      <c r="AG437" s="93">
        <v>27386.802686289418</v>
      </c>
      <c r="AH437" s="93">
        <v>27371.434264598538</v>
      </c>
      <c r="AI437" s="93">
        <v>27256.540719693061</v>
      </c>
      <c r="AJ437" s="93">
        <v>27043.242829019502</v>
      </c>
      <c r="AK437" s="93">
        <v>27373.146752991204</v>
      </c>
      <c r="AL437" s="93">
        <v>27405.279491529742</v>
      </c>
      <c r="AM437" s="93">
        <v>27716.248669888006</v>
      </c>
      <c r="AN437" s="93">
        <v>27457.354496756496</v>
      </c>
      <c r="AO437" s="93">
        <v>27480.233649403399</v>
      </c>
      <c r="AP437" s="93">
        <v>27484.200434628867</v>
      </c>
      <c r="AQ437" s="93">
        <v>27377.910771221676</v>
      </c>
      <c r="AR437" s="93">
        <v>27296.301616630302</v>
      </c>
      <c r="AS437" s="93">
        <v>0</v>
      </c>
      <c r="AT437" s="93">
        <v>0</v>
      </c>
      <c r="AU437" s="93">
        <v>0</v>
      </c>
      <c r="AV437" s="93">
        <v>0</v>
      </c>
      <c r="AW437" s="93">
        <v>0</v>
      </c>
      <c r="AX437" s="93">
        <v>0</v>
      </c>
      <c r="AY437" s="93">
        <v>0</v>
      </c>
      <c r="AZ437" s="93">
        <v>0</v>
      </c>
      <c r="BA437" s="93">
        <v>0</v>
      </c>
      <c r="BB437" s="93">
        <v>0</v>
      </c>
      <c r="BC437" s="93">
        <v>0</v>
      </c>
      <c r="BD437" s="93">
        <v>0</v>
      </c>
      <c r="BE437" s="93">
        <v>0</v>
      </c>
      <c r="BF437" s="93">
        <v>0</v>
      </c>
      <c r="BG437" s="93">
        <v>0</v>
      </c>
      <c r="BH437" s="93">
        <v>0</v>
      </c>
      <c r="BI437" s="93">
        <v>0</v>
      </c>
      <c r="BJ437" s="93">
        <v>0</v>
      </c>
      <c r="BK437" s="93">
        <v>0</v>
      </c>
      <c r="BL437" s="93">
        <v>0</v>
      </c>
      <c r="BM437" s="93">
        <v>0</v>
      </c>
      <c r="BN437" s="93">
        <v>0</v>
      </c>
      <c r="BO437" s="93">
        <v>0</v>
      </c>
      <c r="BP437" s="93">
        <v>0</v>
      </c>
      <c r="BQ437" s="93">
        <v>0</v>
      </c>
      <c r="BR437" s="93">
        <v>0</v>
      </c>
      <c r="BS437" s="93">
        <v>0</v>
      </c>
      <c r="BT437" s="93">
        <v>0</v>
      </c>
      <c r="BU437" s="93">
        <v>0</v>
      </c>
      <c r="BV437" s="93">
        <v>0</v>
      </c>
      <c r="BW437" s="93">
        <v>0</v>
      </c>
      <c r="BX437" s="93">
        <v>0</v>
      </c>
      <c r="BY437" s="93">
        <v>0</v>
      </c>
      <c r="BZ437" s="93">
        <v>0</v>
      </c>
      <c r="CA437" s="93">
        <v>0</v>
      </c>
      <c r="CB437" s="93">
        <v>0</v>
      </c>
      <c r="CC437" s="93">
        <v>0</v>
      </c>
      <c r="CD437" s="93">
        <v>0</v>
      </c>
      <c r="CE437" s="93">
        <v>0</v>
      </c>
      <c r="CF437" s="93">
        <v>0</v>
      </c>
      <c r="CG437" s="93">
        <v>0</v>
      </c>
      <c r="CH437" s="93">
        <v>0</v>
      </c>
      <c r="CJ437" s="94">
        <v>328648.69638265017</v>
      </c>
    </row>
    <row r="438" spans="1:88" x14ac:dyDescent="0.25">
      <c r="A438">
        <v>430</v>
      </c>
      <c r="B438" s="96"/>
      <c r="C438" s="97" t="s">
        <v>5340</v>
      </c>
      <c r="D438" s="97" t="s">
        <v>6121</v>
      </c>
      <c r="E438" s="97" t="s">
        <v>6121</v>
      </c>
      <c r="F438" s="97" t="s">
        <v>6128</v>
      </c>
      <c r="G438" s="96" t="s">
        <v>6095</v>
      </c>
      <c r="H438" s="96" t="s">
        <v>6129</v>
      </c>
      <c r="I438" s="96" t="s">
        <v>5387</v>
      </c>
      <c r="J438" s="96" t="s">
        <v>5387</v>
      </c>
      <c r="K438" s="96" t="s">
        <v>5970</v>
      </c>
      <c r="L438" s="96" t="s">
        <v>5970</v>
      </c>
      <c r="M438" s="96"/>
      <c r="N438" s="92">
        <v>329146.31790746324</v>
      </c>
      <c r="O438" s="93">
        <v>0</v>
      </c>
      <c r="P438" s="93">
        <v>0</v>
      </c>
      <c r="Q438" s="93">
        <v>0</v>
      </c>
      <c r="R438" s="93">
        <v>0</v>
      </c>
      <c r="S438" s="93">
        <v>0</v>
      </c>
      <c r="T438" s="93">
        <v>0</v>
      </c>
      <c r="U438" s="93">
        <v>0</v>
      </c>
      <c r="V438" s="93">
        <v>0</v>
      </c>
      <c r="W438" s="93">
        <v>0</v>
      </c>
      <c r="X438" s="93">
        <v>0</v>
      </c>
      <c r="Y438" s="93">
        <v>0</v>
      </c>
      <c r="Z438" s="93">
        <v>0</v>
      </c>
      <c r="AA438" s="93">
        <v>0</v>
      </c>
      <c r="AB438" s="93">
        <v>0</v>
      </c>
      <c r="AC438" s="93">
        <v>0</v>
      </c>
      <c r="AD438" s="93">
        <v>0</v>
      </c>
      <c r="AE438" s="93">
        <v>0</v>
      </c>
      <c r="AF438" s="93">
        <v>0</v>
      </c>
      <c r="AG438" s="93">
        <v>0</v>
      </c>
      <c r="AH438" s="93">
        <v>0</v>
      </c>
      <c r="AI438" s="93">
        <v>0</v>
      </c>
      <c r="AJ438" s="93">
        <v>0</v>
      </c>
      <c r="AK438" s="93">
        <v>0</v>
      </c>
      <c r="AL438" s="93">
        <v>0</v>
      </c>
      <c r="AM438" s="93">
        <v>0</v>
      </c>
      <c r="AN438" s="93">
        <v>0</v>
      </c>
      <c r="AO438" s="93">
        <v>0</v>
      </c>
      <c r="AP438" s="93">
        <v>0</v>
      </c>
      <c r="AQ438" s="93">
        <v>0</v>
      </c>
      <c r="AR438" s="93">
        <v>0</v>
      </c>
      <c r="AS438" s="93">
        <v>27446.014130974942</v>
      </c>
      <c r="AT438" s="93">
        <v>27411.412990154506</v>
      </c>
      <c r="AU438" s="93">
        <v>27336.968355963825</v>
      </c>
      <c r="AV438" s="93">
        <v>27082.392703697085</v>
      </c>
      <c r="AW438" s="93">
        <v>27426.203691729679</v>
      </c>
      <c r="AX438" s="93">
        <v>27462.807256953522</v>
      </c>
      <c r="AY438" s="93">
        <v>27726.646414238054</v>
      </c>
      <c r="AZ438" s="93">
        <v>27456.537142744433</v>
      </c>
      <c r="BA438" s="93">
        <v>27526.116899210585</v>
      </c>
      <c r="BB438" s="93">
        <v>27525.496864117962</v>
      </c>
      <c r="BC438" s="93">
        <v>27415.225586275974</v>
      </c>
      <c r="BD438" s="93">
        <v>27330.495871402676</v>
      </c>
      <c r="BE438" s="93">
        <v>0</v>
      </c>
      <c r="BF438" s="93">
        <v>0</v>
      </c>
      <c r="BG438" s="93">
        <v>0</v>
      </c>
      <c r="BH438" s="93">
        <v>0</v>
      </c>
      <c r="BI438" s="93">
        <v>0</v>
      </c>
      <c r="BJ438" s="93">
        <v>0</v>
      </c>
      <c r="BK438" s="93">
        <v>0</v>
      </c>
      <c r="BL438" s="93">
        <v>0</v>
      </c>
      <c r="BM438" s="93">
        <v>0</v>
      </c>
      <c r="BN438" s="93">
        <v>0</v>
      </c>
      <c r="BO438" s="93">
        <v>0</v>
      </c>
      <c r="BP438" s="93">
        <v>0</v>
      </c>
      <c r="BQ438" s="93">
        <v>0</v>
      </c>
      <c r="BR438" s="93">
        <v>0</v>
      </c>
      <c r="BS438" s="93">
        <v>0</v>
      </c>
      <c r="BT438" s="93">
        <v>0</v>
      </c>
      <c r="BU438" s="93">
        <v>0</v>
      </c>
      <c r="BV438" s="93">
        <v>0</v>
      </c>
      <c r="BW438" s="93">
        <v>0</v>
      </c>
      <c r="BX438" s="93">
        <v>0</v>
      </c>
      <c r="BY438" s="93">
        <v>0</v>
      </c>
      <c r="BZ438" s="93">
        <v>0</v>
      </c>
      <c r="CA438" s="93">
        <v>0</v>
      </c>
      <c r="CB438" s="93">
        <v>0</v>
      </c>
      <c r="CC438" s="93">
        <v>0</v>
      </c>
      <c r="CD438" s="93">
        <v>0</v>
      </c>
      <c r="CE438" s="93">
        <v>0</v>
      </c>
      <c r="CF438" s="93">
        <v>0</v>
      </c>
      <c r="CG438" s="93">
        <v>0</v>
      </c>
      <c r="CH438" s="93">
        <v>0</v>
      </c>
      <c r="CJ438" s="94">
        <v>329146.31790746324</v>
      </c>
    </row>
    <row r="439" spans="1:88" x14ac:dyDescent="0.25">
      <c r="A439">
        <v>431</v>
      </c>
      <c r="B439" s="96"/>
      <c r="C439" s="97" t="s">
        <v>5340</v>
      </c>
      <c r="D439" s="97" t="s">
        <v>6121</v>
      </c>
      <c r="E439" s="97" t="s">
        <v>6121</v>
      </c>
      <c r="F439" s="97" t="s">
        <v>6130</v>
      </c>
      <c r="G439" s="96" t="s">
        <v>6095</v>
      </c>
      <c r="H439" s="96" t="s">
        <v>6131</v>
      </c>
      <c r="I439" s="96" t="s">
        <v>5387</v>
      </c>
      <c r="J439" s="96" t="s">
        <v>5387</v>
      </c>
      <c r="K439" s="96" t="s">
        <v>5970</v>
      </c>
      <c r="L439" s="96" t="s">
        <v>5970</v>
      </c>
      <c r="M439" s="96"/>
      <c r="N439" s="92">
        <v>328141.51448027545</v>
      </c>
      <c r="O439" s="93">
        <v>0</v>
      </c>
      <c r="P439" s="93">
        <v>0</v>
      </c>
      <c r="Q439" s="93">
        <v>0</v>
      </c>
      <c r="R439" s="93">
        <v>0</v>
      </c>
      <c r="S439" s="93">
        <v>0</v>
      </c>
      <c r="T439" s="93">
        <v>0</v>
      </c>
      <c r="U439" s="93">
        <v>0</v>
      </c>
      <c r="V439" s="93">
        <v>0</v>
      </c>
      <c r="W439" s="93">
        <v>0</v>
      </c>
      <c r="X439" s="93">
        <v>0</v>
      </c>
      <c r="Y439" s="93">
        <v>0</v>
      </c>
      <c r="Z439" s="93">
        <v>0</v>
      </c>
      <c r="AA439" s="93">
        <v>0</v>
      </c>
      <c r="AB439" s="93">
        <v>0</v>
      </c>
      <c r="AC439" s="93">
        <v>0</v>
      </c>
      <c r="AD439" s="93">
        <v>0</v>
      </c>
      <c r="AE439" s="93">
        <v>0</v>
      </c>
      <c r="AF439" s="93">
        <v>0</v>
      </c>
      <c r="AG439" s="93">
        <v>0</v>
      </c>
      <c r="AH439" s="93">
        <v>0</v>
      </c>
      <c r="AI439" s="93">
        <v>0</v>
      </c>
      <c r="AJ439" s="93">
        <v>0</v>
      </c>
      <c r="AK439" s="93">
        <v>0</v>
      </c>
      <c r="AL439" s="93">
        <v>0</v>
      </c>
      <c r="AM439" s="93">
        <v>0</v>
      </c>
      <c r="AN439" s="93">
        <v>0</v>
      </c>
      <c r="AO439" s="93">
        <v>0</v>
      </c>
      <c r="AP439" s="93">
        <v>0</v>
      </c>
      <c r="AQ439" s="93">
        <v>0</v>
      </c>
      <c r="AR439" s="93">
        <v>0</v>
      </c>
      <c r="AS439" s="93">
        <v>0</v>
      </c>
      <c r="AT439" s="93">
        <v>0</v>
      </c>
      <c r="AU439" s="93">
        <v>0</v>
      </c>
      <c r="AV439" s="93">
        <v>0</v>
      </c>
      <c r="AW439" s="93">
        <v>0</v>
      </c>
      <c r="AX439" s="93">
        <v>0</v>
      </c>
      <c r="AY439" s="93">
        <v>0</v>
      </c>
      <c r="AZ439" s="93">
        <v>0</v>
      </c>
      <c r="BA439" s="93">
        <v>0</v>
      </c>
      <c r="BB439" s="93">
        <v>0</v>
      </c>
      <c r="BC439" s="93">
        <v>0</v>
      </c>
      <c r="BD439" s="93">
        <v>0</v>
      </c>
      <c r="BE439" s="93">
        <v>27371.989562334264</v>
      </c>
      <c r="BF439" s="93">
        <v>27341.907274011039</v>
      </c>
      <c r="BG439" s="93">
        <v>27269.8869689024</v>
      </c>
      <c r="BH439" s="93">
        <v>27027.528082516474</v>
      </c>
      <c r="BI439" s="93">
        <v>27351.674214332015</v>
      </c>
      <c r="BJ439" s="93">
        <v>27386.68501181341</v>
      </c>
      <c r="BK439" s="93">
        <v>27627.168758697415</v>
      </c>
      <c r="BL439" s="93">
        <v>27377.138661981295</v>
      </c>
      <c r="BM439" s="93">
        <v>27411.277333374164</v>
      </c>
      <c r="BN439" s="93">
        <v>27417.860951398117</v>
      </c>
      <c r="BO439" s="93">
        <v>27317.033317875346</v>
      </c>
      <c r="BP439" s="93">
        <v>27241.364343039491</v>
      </c>
      <c r="BQ439" s="93">
        <v>0</v>
      </c>
      <c r="BR439" s="93">
        <v>0</v>
      </c>
      <c r="BS439" s="93">
        <v>0</v>
      </c>
      <c r="BT439" s="93">
        <v>0</v>
      </c>
      <c r="BU439" s="93">
        <v>0</v>
      </c>
      <c r="BV439" s="93">
        <v>0</v>
      </c>
      <c r="BW439" s="93">
        <v>0</v>
      </c>
      <c r="BX439" s="93">
        <v>0</v>
      </c>
      <c r="BY439" s="93">
        <v>0</v>
      </c>
      <c r="BZ439" s="93">
        <v>0</v>
      </c>
      <c r="CA439" s="93">
        <v>0</v>
      </c>
      <c r="CB439" s="93">
        <v>0</v>
      </c>
      <c r="CC439" s="93">
        <v>0</v>
      </c>
      <c r="CD439" s="93">
        <v>0</v>
      </c>
      <c r="CE439" s="93">
        <v>0</v>
      </c>
      <c r="CF439" s="93">
        <v>0</v>
      </c>
      <c r="CG439" s="93">
        <v>0</v>
      </c>
      <c r="CH439" s="93">
        <v>0</v>
      </c>
      <c r="CJ439" s="94">
        <v>328141.51448027545</v>
      </c>
    </row>
    <row r="440" spans="1:88" x14ac:dyDescent="0.25">
      <c r="A440">
        <v>432</v>
      </c>
      <c r="B440" s="96"/>
      <c r="C440" s="97" t="s">
        <v>5340</v>
      </c>
      <c r="D440" s="97" t="s">
        <v>6121</v>
      </c>
      <c r="E440" s="97" t="s">
        <v>6121</v>
      </c>
      <c r="F440" s="97" t="s">
        <v>6132</v>
      </c>
      <c r="G440" s="96" t="s">
        <v>6095</v>
      </c>
      <c r="H440" s="96" t="s">
        <v>6133</v>
      </c>
      <c r="I440" s="96" t="s">
        <v>5387</v>
      </c>
      <c r="J440" s="96" t="s">
        <v>5387</v>
      </c>
      <c r="K440" s="96" t="s">
        <v>5970</v>
      </c>
      <c r="L440" s="96" t="s">
        <v>5970</v>
      </c>
      <c r="M440" s="96"/>
      <c r="N440" s="92">
        <v>331532.76036642329</v>
      </c>
      <c r="O440" s="93">
        <v>0</v>
      </c>
      <c r="P440" s="93">
        <v>0</v>
      </c>
      <c r="Q440" s="93">
        <v>0</v>
      </c>
      <c r="R440" s="93">
        <v>0</v>
      </c>
      <c r="S440" s="93">
        <v>0</v>
      </c>
      <c r="T440" s="93">
        <v>0</v>
      </c>
      <c r="U440" s="93">
        <v>0</v>
      </c>
      <c r="V440" s="93">
        <v>0</v>
      </c>
      <c r="W440" s="93">
        <v>0</v>
      </c>
      <c r="X440" s="93">
        <v>0</v>
      </c>
      <c r="Y440" s="93">
        <v>0</v>
      </c>
      <c r="Z440" s="93">
        <v>0</v>
      </c>
      <c r="AA440" s="93">
        <v>0</v>
      </c>
      <c r="AB440" s="93">
        <v>0</v>
      </c>
      <c r="AC440" s="93">
        <v>0</v>
      </c>
      <c r="AD440" s="93">
        <v>0</v>
      </c>
      <c r="AE440" s="93">
        <v>0</v>
      </c>
      <c r="AF440" s="93">
        <v>0</v>
      </c>
      <c r="AG440" s="93">
        <v>0</v>
      </c>
      <c r="AH440" s="93">
        <v>0</v>
      </c>
      <c r="AI440" s="93">
        <v>0</v>
      </c>
      <c r="AJ440" s="93">
        <v>0</v>
      </c>
      <c r="AK440" s="93">
        <v>0</v>
      </c>
      <c r="AL440" s="93">
        <v>0</v>
      </c>
      <c r="AM440" s="93">
        <v>0</v>
      </c>
      <c r="AN440" s="93">
        <v>0</v>
      </c>
      <c r="AO440" s="93">
        <v>0</v>
      </c>
      <c r="AP440" s="93">
        <v>0</v>
      </c>
      <c r="AQ440" s="93">
        <v>0</v>
      </c>
      <c r="AR440" s="93">
        <v>0</v>
      </c>
      <c r="AS440" s="93">
        <v>0</v>
      </c>
      <c r="AT440" s="93">
        <v>0</v>
      </c>
      <c r="AU440" s="93">
        <v>0</v>
      </c>
      <c r="AV440" s="93">
        <v>0</v>
      </c>
      <c r="AW440" s="93">
        <v>0</v>
      </c>
      <c r="AX440" s="93">
        <v>0</v>
      </c>
      <c r="AY440" s="93">
        <v>0</v>
      </c>
      <c r="AZ440" s="93">
        <v>0</v>
      </c>
      <c r="BA440" s="93">
        <v>0</v>
      </c>
      <c r="BB440" s="93">
        <v>0</v>
      </c>
      <c r="BC440" s="93">
        <v>0</v>
      </c>
      <c r="BD440" s="93">
        <v>0</v>
      </c>
      <c r="BE440" s="93">
        <v>0</v>
      </c>
      <c r="BF440" s="93">
        <v>0</v>
      </c>
      <c r="BG440" s="93">
        <v>0</v>
      </c>
      <c r="BH440" s="93">
        <v>0</v>
      </c>
      <c r="BI440" s="93">
        <v>0</v>
      </c>
      <c r="BJ440" s="93">
        <v>0</v>
      </c>
      <c r="BK440" s="93">
        <v>0</v>
      </c>
      <c r="BL440" s="93">
        <v>0</v>
      </c>
      <c r="BM440" s="93">
        <v>0</v>
      </c>
      <c r="BN440" s="93">
        <v>0</v>
      </c>
      <c r="BO440" s="93">
        <v>0</v>
      </c>
      <c r="BP440" s="93">
        <v>0</v>
      </c>
      <c r="BQ440" s="93">
        <v>27669.456417407469</v>
      </c>
      <c r="BR440" s="93">
        <v>27629.696564490732</v>
      </c>
      <c r="BS440" s="93">
        <v>27531.712467100548</v>
      </c>
      <c r="BT440" s="93">
        <v>27211.354540126526</v>
      </c>
      <c r="BU440" s="93">
        <v>27641.163832588234</v>
      </c>
      <c r="BV440" s="93">
        <v>27689.199891473439</v>
      </c>
      <c r="BW440" s="93">
        <v>28025.13148020878</v>
      </c>
      <c r="BX440" s="93">
        <v>27675.974779319509</v>
      </c>
      <c r="BY440" s="93">
        <v>27705.63214875976</v>
      </c>
      <c r="BZ440" s="93">
        <v>27724.022906234237</v>
      </c>
      <c r="CA440" s="93">
        <v>27565.542328580555</v>
      </c>
      <c r="CB440" s="93">
        <v>27463.87301013351</v>
      </c>
      <c r="CC440" s="93">
        <v>0</v>
      </c>
      <c r="CD440" s="93">
        <v>0</v>
      </c>
      <c r="CE440" s="93">
        <v>0</v>
      </c>
      <c r="CF440" s="93">
        <v>0</v>
      </c>
      <c r="CG440" s="93">
        <v>0</v>
      </c>
      <c r="CH440" s="93">
        <v>0</v>
      </c>
      <c r="CJ440" s="94">
        <v>331532.76036642329</v>
      </c>
    </row>
    <row r="441" spans="1:88" x14ac:dyDescent="0.25">
      <c r="A441">
        <v>433</v>
      </c>
      <c r="B441" s="96"/>
      <c r="C441" s="97" t="s">
        <v>5340</v>
      </c>
      <c r="D441" s="97" t="s">
        <v>6121</v>
      </c>
      <c r="E441" s="97" t="s">
        <v>6121</v>
      </c>
      <c r="F441" s="97" t="s">
        <v>6134</v>
      </c>
      <c r="G441" s="96" t="s">
        <v>6095</v>
      </c>
      <c r="H441" s="96" t="s">
        <v>6135</v>
      </c>
      <c r="I441" s="96" t="s">
        <v>5387</v>
      </c>
      <c r="J441" s="96" t="s">
        <v>5387</v>
      </c>
      <c r="K441" s="96" t="s">
        <v>5970</v>
      </c>
      <c r="L441" s="96" t="s">
        <v>5970</v>
      </c>
      <c r="M441" s="96"/>
      <c r="N441" s="92">
        <v>166561.09554619071</v>
      </c>
      <c r="O441" s="93">
        <v>0</v>
      </c>
      <c r="P441" s="93">
        <v>0</v>
      </c>
      <c r="Q441" s="93">
        <v>0</v>
      </c>
      <c r="R441" s="93">
        <v>0</v>
      </c>
      <c r="S441" s="93">
        <v>0</v>
      </c>
      <c r="T441" s="93">
        <v>0</v>
      </c>
      <c r="U441" s="93">
        <v>0</v>
      </c>
      <c r="V441" s="93">
        <v>0</v>
      </c>
      <c r="W441" s="93">
        <v>0</v>
      </c>
      <c r="X441" s="93">
        <v>0</v>
      </c>
      <c r="Y441" s="93">
        <v>0</v>
      </c>
      <c r="Z441" s="93">
        <v>0</v>
      </c>
      <c r="AA441" s="93">
        <v>0</v>
      </c>
      <c r="AB441" s="93">
        <v>0</v>
      </c>
      <c r="AC441" s="93">
        <v>0</v>
      </c>
      <c r="AD441" s="93">
        <v>0</v>
      </c>
      <c r="AE441" s="93">
        <v>0</v>
      </c>
      <c r="AF441" s="93">
        <v>0</v>
      </c>
      <c r="AG441" s="93">
        <v>0</v>
      </c>
      <c r="AH441" s="93">
        <v>0</v>
      </c>
      <c r="AI441" s="93">
        <v>0</v>
      </c>
      <c r="AJ441" s="93">
        <v>0</v>
      </c>
      <c r="AK441" s="93">
        <v>0</v>
      </c>
      <c r="AL441" s="93">
        <v>0</v>
      </c>
      <c r="AM441" s="93">
        <v>0</v>
      </c>
      <c r="AN441" s="93">
        <v>0</v>
      </c>
      <c r="AO441" s="93">
        <v>0</v>
      </c>
      <c r="AP441" s="93">
        <v>0</v>
      </c>
      <c r="AQ441" s="93">
        <v>0</v>
      </c>
      <c r="AR441" s="93">
        <v>0</v>
      </c>
      <c r="AS441" s="93">
        <v>0</v>
      </c>
      <c r="AT441" s="93">
        <v>0</v>
      </c>
      <c r="AU441" s="93">
        <v>0</v>
      </c>
      <c r="AV441" s="93">
        <v>0</v>
      </c>
      <c r="AW441" s="93">
        <v>0</v>
      </c>
      <c r="AX441" s="93">
        <v>0</v>
      </c>
      <c r="AY441" s="93">
        <v>0</v>
      </c>
      <c r="AZ441" s="93">
        <v>0</v>
      </c>
      <c r="BA441" s="93">
        <v>0</v>
      </c>
      <c r="BB441" s="93">
        <v>0</v>
      </c>
      <c r="BC441" s="93">
        <v>0</v>
      </c>
      <c r="BD441" s="93">
        <v>0</v>
      </c>
      <c r="BE441" s="93">
        <v>0</v>
      </c>
      <c r="BF441" s="93">
        <v>0</v>
      </c>
      <c r="BG441" s="93">
        <v>0</v>
      </c>
      <c r="BH441" s="93">
        <v>0</v>
      </c>
      <c r="BI441" s="93">
        <v>0</v>
      </c>
      <c r="BJ441" s="93">
        <v>0</v>
      </c>
      <c r="BK441" s="93">
        <v>0</v>
      </c>
      <c r="BL441" s="93">
        <v>0</v>
      </c>
      <c r="BM441" s="93">
        <v>0</v>
      </c>
      <c r="BN441" s="93">
        <v>0</v>
      </c>
      <c r="BO441" s="93">
        <v>0</v>
      </c>
      <c r="BP441" s="93">
        <v>0</v>
      </c>
      <c r="BQ441" s="93">
        <v>0</v>
      </c>
      <c r="BR441" s="93">
        <v>0</v>
      </c>
      <c r="BS441" s="93">
        <v>0</v>
      </c>
      <c r="BT441" s="93">
        <v>0</v>
      </c>
      <c r="BU441" s="93">
        <v>0</v>
      </c>
      <c r="BV441" s="93">
        <v>0</v>
      </c>
      <c r="BW441" s="93">
        <v>0</v>
      </c>
      <c r="BX441" s="93">
        <v>0</v>
      </c>
      <c r="BY441" s="93">
        <v>0</v>
      </c>
      <c r="BZ441" s="93">
        <v>0</v>
      </c>
      <c r="CA441" s="93">
        <v>0</v>
      </c>
      <c r="CB441" s="93">
        <v>0</v>
      </c>
      <c r="CC441" s="93">
        <v>27892.883444874198</v>
      </c>
      <c r="CD441" s="93">
        <v>27844.744112826687</v>
      </c>
      <c r="CE441" s="93">
        <v>27726.097939705887</v>
      </c>
      <c r="CF441" s="93">
        <v>27327.833964336736</v>
      </c>
      <c r="CG441" s="93">
        <v>27852.800693041023</v>
      </c>
      <c r="CH441" s="93">
        <v>27916.735391406164</v>
      </c>
      <c r="CJ441" s="94">
        <v>166561.09554619071</v>
      </c>
    </row>
    <row r="442" spans="1:88" x14ac:dyDescent="0.25">
      <c r="A442">
        <v>434</v>
      </c>
      <c r="B442" s="96"/>
      <c r="C442" s="97" t="s">
        <v>5340</v>
      </c>
      <c r="D442" s="97" t="s">
        <v>6121</v>
      </c>
      <c r="E442" s="97" t="s">
        <v>6121</v>
      </c>
      <c r="F442" s="97" t="s">
        <v>6136</v>
      </c>
      <c r="G442" s="96" t="s">
        <v>6095</v>
      </c>
      <c r="H442" s="96" t="s">
        <v>6137</v>
      </c>
      <c r="I442" s="96" t="s">
        <v>5387</v>
      </c>
      <c r="J442" s="96" t="s">
        <v>5387</v>
      </c>
      <c r="K442" s="96" t="s">
        <v>5970</v>
      </c>
      <c r="L442" s="96" t="s">
        <v>5970</v>
      </c>
      <c r="M442" s="96"/>
      <c r="N442" s="92">
        <v>0</v>
      </c>
      <c r="O442" s="93">
        <v>0</v>
      </c>
      <c r="P442" s="93">
        <v>0</v>
      </c>
      <c r="Q442" s="93">
        <v>0</v>
      </c>
      <c r="R442" s="93">
        <v>0</v>
      </c>
      <c r="S442" s="93">
        <v>0</v>
      </c>
      <c r="T442" s="93">
        <v>0</v>
      </c>
      <c r="U442" s="93">
        <v>0</v>
      </c>
      <c r="V442" s="93">
        <v>0</v>
      </c>
      <c r="W442" s="93">
        <v>0</v>
      </c>
      <c r="X442" s="93">
        <v>0</v>
      </c>
      <c r="Y442" s="93">
        <v>0</v>
      </c>
      <c r="Z442" s="93">
        <v>0</v>
      </c>
      <c r="AA442" s="93">
        <v>0</v>
      </c>
      <c r="AB442" s="93">
        <v>0</v>
      </c>
      <c r="AC442" s="93">
        <v>0</v>
      </c>
      <c r="AD442" s="93">
        <v>0</v>
      </c>
      <c r="AE442" s="93">
        <v>0</v>
      </c>
      <c r="AF442" s="93">
        <v>0</v>
      </c>
      <c r="AG442" s="93">
        <v>0</v>
      </c>
      <c r="AH442" s="93">
        <v>0</v>
      </c>
      <c r="AI442" s="93">
        <v>0</v>
      </c>
      <c r="AJ442" s="93">
        <v>0</v>
      </c>
      <c r="AK442" s="93">
        <v>0</v>
      </c>
      <c r="AL442" s="93">
        <v>0</v>
      </c>
      <c r="AM442" s="93">
        <v>0</v>
      </c>
      <c r="AN442" s="93">
        <v>0</v>
      </c>
      <c r="AO442" s="93">
        <v>0</v>
      </c>
      <c r="AP442" s="93">
        <v>0</v>
      </c>
      <c r="AQ442" s="93">
        <v>0</v>
      </c>
      <c r="AR442" s="93">
        <v>0</v>
      </c>
      <c r="AS442" s="93">
        <v>0</v>
      </c>
      <c r="AT442" s="93">
        <v>0</v>
      </c>
      <c r="AU442" s="93">
        <v>0</v>
      </c>
      <c r="AV442" s="93">
        <v>0</v>
      </c>
      <c r="AW442" s="93">
        <v>0</v>
      </c>
      <c r="AX442" s="93">
        <v>0</v>
      </c>
      <c r="AY442" s="93">
        <v>0</v>
      </c>
      <c r="AZ442" s="93">
        <v>0</v>
      </c>
      <c r="BA442" s="93">
        <v>0</v>
      </c>
      <c r="BB442" s="93">
        <v>0</v>
      </c>
      <c r="BC442" s="93">
        <v>0</v>
      </c>
      <c r="BD442" s="93">
        <v>0</v>
      </c>
      <c r="BE442" s="93">
        <v>0</v>
      </c>
      <c r="BF442" s="93">
        <v>0</v>
      </c>
      <c r="BG442" s="93">
        <v>0</v>
      </c>
      <c r="BH442" s="93">
        <v>0</v>
      </c>
      <c r="BI442" s="93">
        <v>0</v>
      </c>
      <c r="BJ442" s="93">
        <v>0</v>
      </c>
      <c r="BK442" s="93">
        <v>0</v>
      </c>
      <c r="BL442" s="93">
        <v>0</v>
      </c>
      <c r="BM442" s="93">
        <v>0</v>
      </c>
      <c r="BN442" s="93">
        <v>0</v>
      </c>
      <c r="BO442" s="93">
        <v>0</v>
      </c>
      <c r="BP442" s="93">
        <v>0</v>
      </c>
      <c r="BQ442" s="93">
        <v>0</v>
      </c>
      <c r="BR442" s="93">
        <v>0</v>
      </c>
      <c r="BS442" s="93">
        <v>0</v>
      </c>
      <c r="BT442" s="93">
        <v>0</v>
      </c>
      <c r="BU442" s="93">
        <v>0</v>
      </c>
      <c r="BV442" s="93">
        <v>0</v>
      </c>
      <c r="BW442" s="93">
        <v>0</v>
      </c>
      <c r="BX442" s="93">
        <v>0</v>
      </c>
      <c r="BY442" s="93">
        <v>0</v>
      </c>
      <c r="BZ442" s="93">
        <v>0</v>
      </c>
      <c r="CA442" s="93">
        <v>0</v>
      </c>
      <c r="CB442" s="93">
        <v>0</v>
      </c>
      <c r="CC442" s="93">
        <v>0</v>
      </c>
      <c r="CD442" s="93">
        <v>0</v>
      </c>
      <c r="CE442" s="93">
        <v>0</v>
      </c>
      <c r="CF442" s="93">
        <v>0</v>
      </c>
      <c r="CG442" s="93">
        <v>0</v>
      </c>
      <c r="CH442" s="93">
        <v>0</v>
      </c>
      <c r="CJ442" s="94">
        <v>0</v>
      </c>
    </row>
    <row r="443" spans="1:88" x14ac:dyDescent="0.25">
      <c r="A443">
        <v>435</v>
      </c>
      <c r="B443" s="96"/>
      <c r="C443" s="97" t="s">
        <v>5340</v>
      </c>
      <c r="D443" s="97" t="s">
        <v>6121</v>
      </c>
      <c r="E443" s="97" t="s">
        <v>6121</v>
      </c>
      <c r="F443" s="97" t="s">
        <v>6138</v>
      </c>
      <c r="G443" s="96" t="s">
        <v>6095</v>
      </c>
      <c r="H443" s="96" t="s">
        <v>6139</v>
      </c>
      <c r="I443" s="96" t="s">
        <v>5387</v>
      </c>
      <c r="J443" s="96" t="s">
        <v>5387</v>
      </c>
      <c r="K443" s="96" t="s">
        <v>5970</v>
      </c>
      <c r="L443" s="96" t="s">
        <v>5970</v>
      </c>
      <c r="M443" s="96"/>
      <c r="N443" s="92">
        <v>0</v>
      </c>
      <c r="O443" s="93">
        <v>0</v>
      </c>
      <c r="P443" s="93">
        <v>0</v>
      </c>
      <c r="Q443" s="93">
        <v>0</v>
      </c>
      <c r="R443" s="93">
        <v>0</v>
      </c>
      <c r="S443" s="93">
        <v>0</v>
      </c>
      <c r="T443" s="93">
        <v>0</v>
      </c>
      <c r="U443" s="93">
        <v>0</v>
      </c>
      <c r="V443" s="93">
        <v>0</v>
      </c>
      <c r="W443" s="93">
        <v>0</v>
      </c>
      <c r="X443" s="93">
        <v>0</v>
      </c>
      <c r="Y443" s="93">
        <v>0</v>
      </c>
      <c r="Z443" s="93">
        <v>0</v>
      </c>
      <c r="AA443" s="93">
        <v>0</v>
      </c>
      <c r="AB443" s="93">
        <v>0</v>
      </c>
      <c r="AC443" s="93">
        <v>0</v>
      </c>
      <c r="AD443" s="93">
        <v>0</v>
      </c>
      <c r="AE443" s="93">
        <v>0</v>
      </c>
      <c r="AF443" s="93">
        <v>0</v>
      </c>
      <c r="AG443" s="93">
        <v>0</v>
      </c>
      <c r="AH443" s="93">
        <v>0</v>
      </c>
      <c r="AI443" s="93">
        <v>0</v>
      </c>
      <c r="AJ443" s="93">
        <v>0</v>
      </c>
      <c r="AK443" s="93">
        <v>0</v>
      </c>
      <c r="AL443" s="93">
        <v>0</v>
      </c>
      <c r="AM443" s="93">
        <v>0</v>
      </c>
      <c r="AN443" s="93">
        <v>0</v>
      </c>
      <c r="AO443" s="93">
        <v>0</v>
      </c>
      <c r="AP443" s="93">
        <v>0</v>
      </c>
      <c r="AQ443" s="93">
        <v>0</v>
      </c>
      <c r="AR443" s="93">
        <v>0</v>
      </c>
      <c r="AS443" s="93">
        <v>0</v>
      </c>
      <c r="AT443" s="93">
        <v>0</v>
      </c>
      <c r="AU443" s="93">
        <v>0</v>
      </c>
      <c r="AV443" s="93">
        <v>0</v>
      </c>
      <c r="AW443" s="93">
        <v>0</v>
      </c>
      <c r="AX443" s="93">
        <v>0</v>
      </c>
      <c r="AY443" s="93">
        <v>0</v>
      </c>
      <c r="AZ443" s="93">
        <v>0</v>
      </c>
      <c r="BA443" s="93">
        <v>0</v>
      </c>
      <c r="BB443" s="93">
        <v>0</v>
      </c>
      <c r="BC443" s="93">
        <v>0</v>
      </c>
      <c r="BD443" s="93">
        <v>0</v>
      </c>
      <c r="BE443" s="93">
        <v>0</v>
      </c>
      <c r="BF443" s="93">
        <v>0</v>
      </c>
      <c r="BG443" s="93">
        <v>0</v>
      </c>
      <c r="BH443" s="93">
        <v>0</v>
      </c>
      <c r="BI443" s="93">
        <v>0</v>
      </c>
      <c r="BJ443" s="93">
        <v>0</v>
      </c>
      <c r="BK443" s="93">
        <v>0</v>
      </c>
      <c r="BL443" s="93">
        <v>0</v>
      </c>
      <c r="BM443" s="93">
        <v>0</v>
      </c>
      <c r="BN443" s="93">
        <v>0</v>
      </c>
      <c r="BO443" s="93">
        <v>0</v>
      </c>
      <c r="BP443" s="93">
        <v>0</v>
      </c>
      <c r="BQ443" s="93">
        <v>0</v>
      </c>
      <c r="BR443" s="93">
        <v>0</v>
      </c>
      <c r="BS443" s="93">
        <v>0</v>
      </c>
      <c r="BT443" s="93">
        <v>0</v>
      </c>
      <c r="BU443" s="93">
        <v>0</v>
      </c>
      <c r="BV443" s="93">
        <v>0</v>
      </c>
      <c r="BW443" s="93">
        <v>0</v>
      </c>
      <c r="BX443" s="93">
        <v>0</v>
      </c>
      <c r="BY443" s="93">
        <v>0</v>
      </c>
      <c r="BZ443" s="93">
        <v>0</v>
      </c>
      <c r="CA443" s="93">
        <v>0</v>
      </c>
      <c r="CB443" s="93">
        <v>0</v>
      </c>
      <c r="CC443" s="93">
        <v>0</v>
      </c>
      <c r="CD443" s="93">
        <v>0</v>
      </c>
      <c r="CE443" s="93">
        <v>0</v>
      </c>
      <c r="CF443" s="93">
        <v>0</v>
      </c>
      <c r="CG443" s="93">
        <v>0</v>
      </c>
      <c r="CH443" s="93">
        <v>0</v>
      </c>
      <c r="CJ443" s="94">
        <v>0</v>
      </c>
    </row>
    <row r="444" spans="1:88" x14ac:dyDescent="0.25">
      <c r="A444">
        <v>436</v>
      </c>
      <c r="B444" s="96"/>
      <c r="C444" s="97" t="s">
        <v>5340</v>
      </c>
      <c r="D444" s="97" t="s">
        <v>6121</v>
      </c>
      <c r="E444" s="97" t="s">
        <v>6121</v>
      </c>
      <c r="F444" s="97" t="s">
        <v>6140</v>
      </c>
      <c r="G444" s="96" t="s">
        <v>6095</v>
      </c>
      <c r="H444" s="96" t="s">
        <v>6141</v>
      </c>
      <c r="I444" s="96" t="s">
        <v>5387</v>
      </c>
      <c r="J444" s="96" t="s">
        <v>5387</v>
      </c>
      <c r="K444" s="96" t="s">
        <v>5970</v>
      </c>
      <c r="L444" s="96" t="s">
        <v>5970</v>
      </c>
      <c r="M444" s="96"/>
      <c r="N444" s="92">
        <v>0</v>
      </c>
      <c r="O444" s="93">
        <v>0</v>
      </c>
      <c r="P444" s="93">
        <v>0</v>
      </c>
      <c r="Q444" s="93">
        <v>0</v>
      </c>
      <c r="R444" s="93">
        <v>0</v>
      </c>
      <c r="S444" s="93">
        <v>0</v>
      </c>
      <c r="T444" s="93">
        <v>0</v>
      </c>
      <c r="U444" s="93">
        <v>0</v>
      </c>
      <c r="V444" s="93">
        <v>0</v>
      </c>
      <c r="W444" s="93">
        <v>0</v>
      </c>
      <c r="X444" s="93">
        <v>0</v>
      </c>
      <c r="Y444" s="93">
        <v>0</v>
      </c>
      <c r="Z444" s="93">
        <v>0</v>
      </c>
      <c r="AA444" s="93">
        <v>0</v>
      </c>
      <c r="AB444" s="93">
        <v>0</v>
      </c>
      <c r="AC444" s="93">
        <v>0</v>
      </c>
      <c r="AD444" s="93">
        <v>0</v>
      </c>
      <c r="AE444" s="93">
        <v>0</v>
      </c>
      <c r="AF444" s="93">
        <v>0</v>
      </c>
      <c r="AG444" s="93">
        <v>0</v>
      </c>
      <c r="AH444" s="93">
        <v>0</v>
      </c>
      <c r="AI444" s="93">
        <v>0</v>
      </c>
      <c r="AJ444" s="93">
        <v>0</v>
      </c>
      <c r="AK444" s="93">
        <v>0</v>
      </c>
      <c r="AL444" s="93">
        <v>0</v>
      </c>
      <c r="AM444" s="93">
        <v>0</v>
      </c>
      <c r="AN444" s="93">
        <v>0</v>
      </c>
      <c r="AO444" s="93">
        <v>0</v>
      </c>
      <c r="AP444" s="93">
        <v>0</v>
      </c>
      <c r="AQ444" s="93">
        <v>0</v>
      </c>
      <c r="AR444" s="93">
        <v>0</v>
      </c>
      <c r="AS444" s="93">
        <v>0</v>
      </c>
      <c r="AT444" s="93">
        <v>0</v>
      </c>
      <c r="AU444" s="93">
        <v>0</v>
      </c>
      <c r="AV444" s="93">
        <v>0</v>
      </c>
      <c r="AW444" s="93">
        <v>0</v>
      </c>
      <c r="AX444" s="93">
        <v>0</v>
      </c>
      <c r="AY444" s="93">
        <v>0</v>
      </c>
      <c r="AZ444" s="93">
        <v>0</v>
      </c>
      <c r="BA444" s="93">
        <v>0</v>
      </c>
      <c r="BB444" s="93">
        <v>0</v>
      </c>
      <c r="BC444" s="93">
        <v>0</v>
      </c>
      <c r="BD444" s="93">
        <v>0</v>
      </c>
      <c r="BE444" s="93">
        <v>0</v>
      </c>
      <c r="BF444" s="93">
        <v>0</v>
      </c>
      <c r="BG444" s="93">
        <v>0</v>
      </c>
      <c r="BH444" s="93">
        <v>0</v>
      </c>
      <c r="BI444" s="93">
        <v>0</v>
      </c>
      <c r="BJ444" s="93">
        <v>0</v>
      </c>
      <c r="BK444" s="93">
        <v>0</v>
      </c>
      <c r="BL444" s="93">
        <v>0</v>
      </c>
      <c r="BM444" s="93">
        <v>0</v>
      </c>
      <c r="BN444" s="93">
        <v>0</v>
      </c>
      <c r="BO444" s="93">
        <v>0</v>
      </c>
      <c r="BP444" s="93">
        <v>0</v>
      </c>
      <c r="BQ444" s="93">
        <v>0</v>
      </c>
      <c r="BR444" s="93">
        <v>0</v>
      </c>
      <c r="BS444" s="93">
        <v>0</v>
      </c>
      <c r="BT444" s="93">
        <v>0</v>
      </c>
      <c r="BU444" s="93">
        <v>0</v>
      </c>
      <c r="BV444" s="93">
        <v>0</v>
      </c>
      <c r="BW444" s="93">
        <v>0</v>
      </c>
      <c r="BX444" s="93">
        <v>0</v>
      </c>
      <c r="BY444" s="93">
        <v>0</v>
      </c>
      <c r="BZ444" s="93">
        <v>0</v>
      </c>
      <c r="CA444" s="93">
        <v>0</v>
      </c>
      <c r="CB444" s="93">
        <v>0</v>
      </c>
      <c r="CC444" s="93">
        <v>0</v>
      </c>
      <c r="CD444" s="93">
        <v>0</v>
      </c>
      <c r="CE444" s="93">
        <v>0</v>
      </c>
      <c r="CF444" s="93">
        <v>0</v>
      </c>
      <c r="CG444" s="93">
        <v>0</v>
      </c>
      <c r="CH444" s="93">
        <v>0</v>
      </c>
      <c r="CJ444" s="94">
        <v>0</v>
      </c>
    </row>
    <row r="445" spans="1:88" x14ac:dyDescent="0.25">
      <c r="A445">
        <v>437</v>
      </c>
      <c r="B445" s="96"/>
      <c r="C445" s="97" t="s">
        <v>5340</v>
      </c>
      <c r="D445" s="97" t="s">
        <v>5967</v>
      </c>
      <c r="E445" s="97" t="s">
        <v>5967</v>
      </c>
      <c r="F445" s="97" t="s">
        <v>6142</v>
      </c>
      <c r="G445" s="96" t="s">
        <v>6095</v>
      </c>
      <c r="H445" s="96" t="s">
        <v>6143</v>
      </c>
      <c r="I445" s="96" t="s">
        <v>5387</v>
      </c>
      <c r="J445" s="96" t="s">
        <v>5387</v>
      </c>
      <c r="K445" s="96" t="s">
        <v>5970</v>
      </c>
      <c r="L445" s="96" t="s">
        <v>5970</v>
      </c>
      <c r="M445" s="96"/>
      <c r="N445" s="92">
        <v>165519.05721199675</v>
      </c>
      <c r="O445" s="93">
        <v>28006.130084174427</v>
      </c>
      <c r="P445" s="93">
        <v>27544.159587120423</v>
      </c>
      <c r="Q445" s="93">
        <v>27599.226524878901</v>
      </c>
      <c r="R445" s="93">
        <v>27626.419604505641</v>
      </c>
      <c r="S445" s="93">
        <v>27451.600831315744</v>
      </c>
      <c r="T445" s="93">
        <v>27291.520580001597</v>
      </c>
      <c r="U445" s="93">
        <v>0</v>
      </c>
      <c r="V445" s="93">
        <v>0</v>
      </c>
      <c r="W445" s="93">
        <v>0</v>
      </c>
      <c r="X445" s="93">
        <v>0</v>
      </c>
      <c r="Y445" s="93">
        <v>0</v>
      </c>
      <c r="Z445" s="93">
        <v>0</v>
      </c>
      <c r="AA445" s="93">
        <v>0</v>
      </c>
      <c r="AB445" s="93">
        <v>0</v>
      </c>
      <c r="AC445" s="93">
        <v>0</v>
      </c>
      <c r="AD445" s="93">
        <v>0</v>
      </c>
      <c r="AE445" s="93">
        <v>0</v>
      </c>
      <c r="AF445" s="93">
        <v>0</v>
      </c>
      <c r="AG445" s="93">
        <v>0</v>
      </c>
      <c r="AH445" s="93">
        <v>0</v>
      </c>
      <c r="AI445" s="93">
        <v>0</v>
      </c>
      <c r="AJ445" s="93">
        <v>0</v>
      </c>
      <c r="AK445" s="93">
        <v>0</v>
      </c>
      <c r="AL445" s="93">
        <v>0</v>
      </c>
      <c r="AM445" s="93">
        <v>0</v>
      </c>
      <c r="AN445" s="93">
        <v>0</v>
      </c>
      <c r="AO445" s="93">
        <v>0</v>
      </c>
      <c r="AP445" s="93">
        <v>0</v>
      </c>
      <c r="AQ445" s="93">
        <v>0</v>
      </c>
      <c r="AR445" s="93">
        <v>0</v>
      </c>
      <c r="AS445" s="93">
        <v>0</v>
      </c>
      <c r="AT445" s="93">
        <v>0</v>
      </c>
      <c r="AU445" s="93">
        <v>0</v>
      </c>
      <c r="AV445" s="93">
        <v>0</v>
      </c>
      <c r="AW445" s="93">
        <v>0</v>
      </c>
      <c r="AX445" s="93">
        <v>0</v>
      </c>
      <c r="AY445" s="93">
        <v>0</v>
      </c>
      <c r="AZ445" s="93">
        <v>0</v>
      </c>
      <c r="BA445" s="93">
        <v>0</v>
      </c>
      <c r="BB445" s="93">
        <v>0</v>
      </c>
      <c r="BC445" s="93">
        <v>0</v>
      </c>
      <c r="BD445" s="93">
        <v>0</v>
      </c>
      <c r="BE445" s="93">
        <v>0</v>
      </c>
      <c r="BF445" s="93">
        <v>0</v>
      </c>
      <c r="BG445" s="93">
        <v>0</v>
      </c>
      <c r="BH445" s="93">
        <v>0</v>
      </c>
      <c r="BI445" s="93">
        <v>0</v>
      </c>
      <c r="BJ445" s="93">
        <v>0</v>
      </c>
      <c r="BK445" s="93">
        <v>0</v>
      </c>
      <c r="BL445" s="93">
        <v>0</v>
      </c>
      <c r="BM445" s="93">
        <v>0</v>
      </c>
      <c r="BN445" s="93">
        <v>0</v>
      </c>
      <c r="BO445" s="93">
        <v>0</v>
      </c>
      <c r="BP445" s="93">
        <v>0</v>
      </c>
      <c r="BQ445" s="93">
        <v>0</v>
      </c>
      <c r="BR445" s="93">
        <v>0</v>
      </c>
      <c r="BS445" s="93">
        <v>0</v>
      </c>
      <c r="BT445" s="93">
        <v>0</v>
      </c>
      <c r="BU445" s="93">
        <v>0</v>
      </c>
      <c r="BV445" s="93">
        <v>0</v>
      </c>
      <c r="BW445" s="93">
        <v>0</v>
      </c>
      <c r="BX445" s="93">
        <v>0</v>
      </c>
      <c r="BY445" s="93">
        <v>0</v>
      </c>
      <c r="BZ445" s="93">
        <v>0</v>
      </c>
      <c r="CA445" s="93">
        <v>0</v>
      </c>
      <c r="CB445" s="93">
        <v>0</v>
      </c>
      <c r="CC445" s="93">
        <v>0</v>
      </c>
      <c r="CD445" s="93">
        <v>0</v>
      </c>
      <c r="CE445" s="93">
        <v>0</v>
      </c>
      <c r="CF445" s="93">
        <v>0</v>
      </c>
      <c r="CG445" s="93">
        <v>0</v>
      </c>
      <c r="CH445" s="93">
        <v>0</v>
      </c>
      <c r="CJ445" s="94">
        <v>0</v>
      </c>
    </row>
    <row r="446" spans="1:88" x14ac:dyDescent="0.25">
      <c r="A446">
        <v>438</v>
      </c>
      <c r="B446" s="96"/>
      <c r="C446" s="97" t="s">
        <v>5340</v>
      </c>
      <c r="D446" s="97" t="s">
        <v>5967</v>
      </c>
      <c r="E446" s="97" t="s">
        <v>5967</v>
      </c>
      <c r="F446" s="97" t="s">
        <v>6144</v>
      </c>
      <c r="G446" s="96" t="s">
        <v>6095</v>
      </c>
      <c r="H446" s="96" t="s">
        <v>6145</v>
      </c>
      <c r="I446" s="96" t="s">
        <v>5387</v>
      </c>
      <c r="J446" s="96" t="s">
        <v>5387</v>
      </c>
      <c r="K446" s="96" t="s">
        <v>5970</v>
      </c>
      <c r="L446" s="96" t="s">
        <v>5970</v>
      </c>
      <c r="M446" s="96"/>
      <c r="N446" s="92">
        <v>331235.93412729475</v>
      </c>
      <c r="O446" s="93">
        <v>0</v>
      </c>
      <c r="P446" s="93">
        <v>0</v>
      </c>
      <c r="Q446" s="93">
        <v>0</v>
      </c>
      <c r="R446" s="93">
        <v>0</v>
      </c>
      <c r="S446" s="93">
        <v>0</v>
      </c>
      <c r="T446" s="93">
        <v>0</v>
      </c>
      <c r="U446" s="93">
        <v>27845.651132757957</v>
      </c>
      <c r="V446" s="93">
        <v>27858.43867820995</v>
      </c>
      <c r="W446" s="93">
        <v>27649.807529264835</v>
      </c>
      <c r="X446" s="93">
        <v>27307.635147778936</v>
      </c>
      <c r="Y446" s="93">
        <v>27872.335651847941</v>
      </c>
      <c r="Z446" s="93">
        <v>27922.114486178696</v>
      </c>
      <c r="AA446" s="93">
        <v>27860.645358418653</v>
      </c>
      <c r="AB446" s="93">
        <v>27361.236489183018</v>
      </c>
      <c r="AC446" s="93">
        <v>27452.635522061253</v>
      </c>
      <c r="AD446" s="93">
        <v>27481.007113045871</v>
      </c>
      <c r="AE446" s="93">
        <v>27352.082620530433</v>
      </c>
      <c r="AF446" s="93">
        <v>27272.344398017223</v>
      </c>
      <c r="AG446" s="93">
        <v>0</v>
      </c>
      <c r="AH446" s="93">
        <v>0</v>
      </c>
      <c r="AI446" s="93">
        <v>0</v>
      </c>
      <c r="AJ446" s="93">
        <v>0</v>
      </c>
      <c r="AK446" s="93">
        <v>0</v>
      </c>
      <c r="AL446" s="93">
        <v>0</v>
      </c>
      <c r="AM446" s="93">
        <v>0</v>
      </c>
      <c r="AN446" s="93">
        <v>0</v>
      </c>
      <c r="AO446" s="93">
        <v>0</v>
      </c>
      <c r="AP446" s="93">
        <v>0</v>
      </c>
      <c r="AQ446" s="93">
        <v>0</v>
      </c>
      <c r="AR446" s="93">
        <v>0</v>
      </c>
      <c r="AS446" s="93">
        <v>0</v>
      </c>
      <c r="AT446" s="93">
        <v>0</v>
      </c>
      <c r="AU446" s="93">
        <v>0</v>
      </c>
      <c r="AV446" s="93">
        <v>0</v>
      </c>
      <c r="AW446" s="93">
        <v>0</v>
      </c>
      <c r="AX446" s="93">
        <v>0</v>
      </c>
      <c r="AY446" s="93">
        <v>0</v>
      </c>
      <c r="AZ446" s="93">
        <v>0</v>
      </c>
      <c r="BA446" s="93">
        <v>0</v>
      </c>
      <c r="BB446" s="93">
        <v>0</v>
      </c>
      <c r="BC446" s="93">
        <v>0</v>
      </c>
      <c r="BD446" s="93">
        <v>0</v>
      </c>
      <c r="BE446" s="93">
        <v>0</v>
      </c>
      <c r="BF446" s="93">
        <v>0</v>
      </c>
      <c r="BG446" s="93">
        <v>0</v>
      </c>
      <c r="BH446" s="93">
        <v>0</v>
      </c>
      <c r="BI446" s="93">
        <v>0</v>
      </c>
      <c r="BJ446" s="93">
        <v>0</v>
      </c>
      <c r="BK446" s="93">
        <v>0</v>
      </c>
      <c r="BL446" s="93">
        <v>0</v>
      </c>
      <c r="BM446" s="93">
        <v>0</v>
      </c>
      <c r="BN446" s="93">
        <v>0</v>
      </c>
      <c r="BO446" s="93">
        <v>0</v>
      </c>
      <c r="BP446" s="93">
        <v>0</v>
      </c>
      <c r="BQ446" s="93">
        <v>0</v>
      </c>
      <c r="BR446" s="93">
        <v>0</v>
      </c>
      <c r="BS446" s="93">
        <v>0</v>
      </c>
      <c r="BT446" s="93">
        <v>0</v>
      </c>
      <c r="BU446" s="93">
        <v>0</v>
      </c>
      <c r="BV446" s="93">
        <v>0</v>
      </c>
      <c r="BW446" s="93">
        <v>0</v>
      </c>
      <c r="BX446" s="93">
        <v>0</v>
      </c>
      <c r="BY446" s="93">
        <v>0</v>
      </c>
      <c r="BZ446" s="93">
        <v>0</v>
      </c>
      <c r="CA446" s="93">
        <v>0</v>
      </c>
      <c r="CB446" s="93">
        <v>0</v>
      </c>
      <c r="CC446" s="93">
        <v>0</v>
      </c>
      <c r="CD446" s="93">
        <v>0</v>
      </c>
      <c r="CE446" s="93">
        <v>0</v>
      </c>
      <c r="CF446" s="93">
        <v>0</v>
      </c>
      <c r="CG446" s="93">
        <v>0</v>
      </c>
      <c r="CH446" s="93">
        <v>0</v>
      </c>
      <c r="CJ446" s="94">
        <v>164779.95150125644</v>
      </c>
    </row>
    <row r="447" spans="1:88" x14ac:dyDescent="0.25">
      <c r="A447">
        <v>439</v>
      </c>
      <c r="B447" s="96"/>
      <c r="C447" s="97" t="s">
        <v>5340</v>
      </c>
      <c r="D447" s="97" t="s">
        <v>5967</v>
      </c>
      <c r="E447" s="97" t="s">
        <v>5967</v>
      </c>
      <c r="F447" s="97" t="s">
        <v>6146</v>
      </c>
      <c r="G447" s="96" t="s">
        <v>6095</v>
      </c>
      <c r="H447" s="96" t="s">
        <v>6147</v>
      </c>
      <c r="I447" s="96" t="s">
        <v>5340</v>
      </c>
      <c r="J447" s="96" t="s">
        <v>5340</v>
      </c>
      <c r="K447" s="96" t="s">
        <v>5970</v>
      </c>
      <c r="L447" s="96" t="s">
        <v>5970</v>
      </c>
      <c r="M447" s="96"/>
      <c r="N447" s="92">
        <v>0</v>
      </c>
      <c r="O447" s="93">
        <v>0</v>
      </c>
      <c r="P447" s="93">
        <v>0</v>
      </c>
      <c r="Q447" s="93">
        <v>0</v>
      </c>
      <c r="R447" s="93">
        <v>0</v>
      </c>
      <c r="S447" s="93">
        <v>0</v>
      </c>
      <c r="T447" s="93">
        <v>0</v>
      </c>
      <c r="U447" s="93">
        <v>0</v>
      </c>
      <c r="V447" s="93">
        <v>0</v>
      </c>
      <c r="W447" s="93">
        <v>0</v>
      </c>
      <c r="X447" s="93">
        <v>0</v>
      </c>
      <c r="Y447" s="93">
        <v>0</v>
      </c>
      <c r="Z447" s="93">
        <v>0</v>
      </c>
      <c r="AA447" s="93">
        <v>0</v>
      </c>
      <c r="AB447" s="93">
        <v>0</v>
      </c>
      <c r="AC447" s="93">
        <v>0</v>
      </c>
      <c r="AD447" s="93">
        <v>0</v>
      </c>
      <c r="AE447" s="93">
        <v>0</v>
      </c>
      <c r="AF447" s="93">
        <v>0</v>
      </c>
      <c r="AG447" s="93">
        <v>0</v>
      </c>
      <c r="AH447" s="93">
        <v>0</v>
      </c>
      <c r="AI447" s="93">
        <v>0</v>
      </c>
      <c r="AJ447" s="93">
        <v>0</v>
      </c>
      <c r="AK447" s="93">
        <v>0</v>
      </c>
      <c r="AL447" s="93">
        <v>0</v>
      </c>
      <c r="AM447" s="93">
        <v>0</v>
      </c>
      <c r="AN447" s="93">
        <v>0</v>
      </c>
      <c r="AO447" s="93">
        <v>0</v>
      </c>
      <c r="AP447" s="93">
        <v>0</v>
      </c>
      <c r="AQ447" s="93">
        <v>0</v>
      </c>
      <c r="AR447" s="93">
        <v>0</v>
      </c>
      <c r="AS447" s="93">
        <v>0</v>
      </c>
      <c r="AT447" s="93">
        <v>0</v>
      </c>
      <c r="AU447" s="93">
        <v>0</v>
      </c>
      <c r="AV447" s="93">
        <v>0</v>
      </c>
      <c r="AW447" s="93">
        <v>0</v>
      </c>
      <c r="AX447" s="93">
        <v>0</v>
      </c>
      <c r="AY447" s="93">
        <v>0</v>
      </c>
      <c r="AZ447" s="93">
        <v>0</v>
      </c>
      <c r="BA447" s="93">
        <v>0</v>
      </c>
      <c r="BB447" s="93">
        <v>0</v>
      </c>
      <c r="BC447" s="93">
        <v>0</v>
      </c>
      <c r="BD447" s="93">
        <v>0</v>
      </c>
      <c r="BE447" s="93">
        <v>0</v>
      </c>
      <c r="BF447" s="93">
        <v>0</v>
      </c>
      <c r="BG447" s="93">
        <v>0</v>
      </c>
      <c r="BH447" s="93">
        <v>0</v>
      </c>
      <c r="BI447" s="93">
        <v>0</v>
      </c>
      <c r="BJ447" s="93">
        <v>0</v>
      </c>
      <c r="BK447" s="93">
        <v>0</v>
      </c>
      <c r="BL447" s="93">
        <v>0</v>
      </c>
      <c r="BM447" s="93">
        <v>0</v>
      </c>
      <c r="BN447" s="93">
        <v>0</v>
      </c>
      <c r="BO447" s="93">
        <v>0</v>
      </c>
      <c r="BP447" s="93">
        <v>0</v>
      </c>
      <c r="BQ447" s="93">
        <v>0</v>
      </c>
      <c r="BR447" s="93">
        <v>0</v>
      </c>
      <c r="BS447" s="93">
        <v>0</v>
      </c>
      <c r="BT447" s="93">
        <v>0</v>
      </c>
      <c r="BU447" s="93">
        <v>0</v>
      </c>
      <c r="BV447" s="93">
        <v>0</v>
      </c>
      <c r="BW447" s="93">
        <v>0</v>
      </c>
      <c r="BX447" s="93">
        <v>0</v>
      </c>
      <c r="BY447" s="93">
        <v>0</v>
      </c>
      <c r="BZ447" s="93">
        <v>0</v>
      </c>
      <c r="CA447" s="93">
        <v>0</v>
      </c>
      <c r="CB447" s="93">
        <v>0</v>
      </c>
      <c r="CC447" s="93">
        <v>0</v>
      </c>
      <c r="CD447" s="93">
        <v>0</v>
      </c>
      <c r="CE447" s="93">
        <v>0</v>
      </c>
      <c r="CF447" s="93">
        <v>0</v>
      </c>
      <c r="CG447" s="93">
        <v>0</v>
      </c>
      <c r="CH447" s="93">
        <v>0</v>
      </c>
      <c r="CJ447" s="94">
        <v>0</v>
      </c>
    </row>
    <row r="448" spans="1:88" x14ac:dyDescent="0.25">
      <c r="A448">
        <v>440</v>
      </c>
      <c r="B448" s="96"/>
      <c r="C448" s="97" t="s">
        <v>5340</v>
      </c>
      <c r="D448" s="97" t="s">
        <v>5967</v>
      </c>
      <c r="E448" s="97" t="s">
        <v>5967</v>
      </c>
      <c r="F448" s="97" t="s">
        <v>6148</v>
      </c>
      <c r="G448" s="96" t="s">
        <v>6095</v>
      </c>
      <c r="H448" s="96" t="s">
        <v>6149</v>
      </c>
      <c r="I448" s="96" t="s">
        <v>5387</v>
      </c>
      <c r="J448" s="96" t="s">
        <v>5387</v>
      </c>
      <c r="K448" s="96" t="s">
        <v>5970</v>
      </c>
      <c r="L448" s="96" t="s">
        <v>5970</v>
      </c>
      <c r="M448" s="96"/>
      <c r="N448" s="92">
        <v>328750.71204611834</v>
      </c>
      <c r="O448" s="93">
        <v>0</v>
      </c>
      <c r="P448" s="93">
        <v>0</v>
      </c>
      <c r="Q448" s="93">
        <v>0</v>
      </c>
      <c r="R448" s="93">
        <v>0</v>
      </c>
      <c r="S448" s="93">
        <v>0</v>
      </c>
      <c r="T448" s="93">
        <v>0</v>
      </c>
      <c r="U448" s="93">
        <v>0</v>
      </c>
      <c r="V448" s="93">
        <v>0</v>
      </c>
      <c r="W448" s="93">
        <v>0</v>
      </c>
      <c r="X448" s="93">
        <v>0</v>
      </c>
      <c r="Y448" s="93">
        <v>0</v>
      </c>
      <c r="Z448" s="93">
        <v>0</v>
      </c>
      <c r="AA448" s="93">
        <v>0</v>
      </c>
      <c r="AB448" s="93">
        <v>0</v>
      </c>
      <c r="AC448" s="93">
        <v>0</v>
      </c>
      <c r="AD448" s="93">
        <v>0</v>
      </c>
      <c r="AE448" s="93">
        <v>0</v>
      </c>
      <c r="AF448" s="93">
        <v>0</v>
      </c>
      <c r="AG448" s="93">
        <v>27391.732310772953</v>
      </c>
      <c r="AH448" s="93">
        <v>27376.361122766168</v>
      </c>
      <c r="AI448" s="93">
        <v>27261.446897022608</v>
      </c>
      <c r="AJ448" s="93">
        <v>27048.110612728728</v>
      </c>
      <c r="AK448" s="93">
        <v>27378.073919406743</v>
      </c>
      <c r="AL448" s="93">
        <v>27410.212441838219</v>
      </c>
      <c r="AM448" s="93">
        <v>27728.445116423198</v>
      </c>
      <c r="AN448" s="93">
        <v>27469.437017739263</v>
      </c>
      <c r="AO448" s="93">
        <v>27492.326238284073</v>
      </c>
      <c r="AP448" s="93">
        <v>27496.294769080687</v>
      </c>
      <c r="AQ448" s="93">
        <v>27389.958333247239</v>
      </c>
      <c r="AR448" s="93">
        <v>27308.313266808538</v>
      </c>
      <c r="AS448" s="93">
        <v>0</v>
      </c>
      <c r="AT448" s="93">
        <v>0</v>
      </c>
      <c r="AU448" s="93">
        <v>0</v>
      </c>
      <c r="AV448" s="93">
        <v>0</v>
      </c>
      <c r="AW448" s="93">
        <v>0</v>
      </c>
      <c r="AX448" s="93">
        <v>0</v>
      </c>
      <c r="AY448" s="93">
        <v>0</v>
      </c>
      <c r="AZ448" s="93">
        <v>0</v>
      </c>
      <c r="BA448" s="93">
        <v>0</v>
      </c>
      <c r="BB448" s="93">
        <v>0</v>
      </c>
      <c r="BC448" s="93">
        <v>0</v>
      </c>
      <c r="BD448" s="93">
        <v>0</v>
      </c>
      <c r="BE448" s="93">
        <v>0</v>
      </c>
      <c r="BF448" s="93">
        <v>0</v>
      </c>
      <c r="BG448" s="93">
        <v>0</v>
      </c>
      <c r="BH448" s="93">
        <v>0</v>
      </c>
      <c r="BI448" s="93">
        <v>0</v>
      </c>
      <c r="BJ448" s="93">
        <v>0</v>
      </c>
      <c r="BK448" s="93">
        <v>0</v>
      </c>
      <c r="BL448" s="93">
        <v>0</v>
      </c>
      <c r="BM448" s="93">
        <v>0</v>
      </c>
      <c r="BN448" s="93">
        <v>0</v>
      </c>
      <c r="BO448" s="93">
        <v>0</v>
      </c>
      <c r="BP448" s="93">
        <v>0</v>
      </c>
      <c r="BQ448" s="93">
        <v>0</v>
      </c>
      <c r="BR448" s="93">
        <v>0</v>
      </c>
      <c r="BS448" s="93">
        <v>0</v>
      </c>
      <c r="BT448" s="93">
        <v>0</v>
      </c>
      <c r="BU448" s="93">
        <v>0</v>
      </c>
      <c r="BV448" s="93">
        <v>0</v>
      </c>
      <c r="BW448" s="93">
        <v>0</v>
      </c>
      <c r="BX448" s="93">
        <v>0</v>
      </c>
      <c r="BY448" s="93">
        <v>0</v>
      </c>
      <c r="BZ448" s="93">
        <v>0</v>
      </c>
      <c r="CA448" s="93">
        <v>0</v>
      </c>
      <c r="CB448" s="93">
        <v>0</v>
      </c>
      <c r="CC448" s="93">
        <v>0</v>
      </c>
      <c r="CD448" s="93">
        <v>0</v>
      </c>
      <c r="CE448" s="93">
        <v>0</v>
      </c>
      <c r="CF448" s="93">
        <v>0</v>
      </c>
      <c r="CG448" s="93">
        <v>0</v>
      </c>
      <c r="CH448" s="93">
        <v>0</v>
      </c>
      <c r="CJ448" s="94">
        <v>328750.71204611834</v>
      </c>
    </row>
    <row r="449" spans="1:88" x14ac:dyDescent="0.25">
      <c r="A449">
        <v>441</v>
      </c>
      <c r="B449" s="96"/>
      <c r="C449" s="97" t="s">
        <v>5340</v>
      </c>
      <c r="D449" s="97" t="s">
        <v>5967</v>
      </c>
      <c r="E449" s="97" t="s">
        <v>5967</v>
      </c>
      <c r="F449" s="97" t="s">
        <v>6150</v>
      </c>
      <c r="G449" s="96" t="s">
        <v>6095</v>
      </c>
      <c r="H449" s="96" t="s">
        <v>6151</v>
      </c>
      <c r="I449" s="96" t="s">
        <v>5387</v>
      </c>
      <c r="J449" s="96" t="s">
        <v>5387</v>
      </c>
      <c r="K449" s="96" t="s">
        <v>5970</v>
      </c>
      <c r="L449" s="96" t="s">
        <v>5970</v>
      </c>
      <c r="M449" s="96"/>
      <c r="N449" s="92">
        <v>329350.57681384409</v>
      </c>
      <c r="O449" s="93">
        <v>0</v>
      </c>
      <c r="P449" s="93">
        <v>0</v>
      </c>
      <c r="Q449" s="93">
        <v>0</v>
      </c>
      <c r="R449" s="93">
        <v>0</v>
      </c>
      <c r="S449" s="93">
        <v>0</v>
      </c>
      <c r="T449" s="93">
        <v>0</v>
      </c>
      <c r="U449" s="93">
        <v>0</v>
      </c>
      <c r="V449" s="93">
        <v>0</v>
      </c>
      <c r="W449" s="93">
        <v>0</v>
      </c>
      <c r="X449" s="93">
        <v>0</v>
      </c>
      <c r="Y449" s="93">
        <v>0</v>
      </c>
      <c r="Z449" s="93">
        <v>0</v>
      </c>
      <c r="AA449" s="93">
        <v>0</v>
      </c>
      <c r="AB449" s="93">
        <v>0</v>
      </c>
      <c r="AC449" s="93">
        <v>0</v>
      </c>
      <c r="AD449" s="93">
        <v>0</v>
      </c>
      <c r="AE449" s="93">
        <v>0</v>
      </c>
      <c r="AF449" s="93">
        <v>0</v>
      </c>
      <c r="AG449" s="93">
        <v>0</v>
      </c>
      <c r="AH449" s="93">
        <v>0</v>
      </c>
      <c r="AI449" s="93">
        <v>0</v>
      </c>
      <c r="AJ449" s="93">
        <v>0</v>
      </c>
      <c r="AK449" s="93">
        <v>0</v>
      </c>
      <c r="AL449" s="93">
        <v>0</v>
      </c>
      <c r="AM449" s="93">
        <v>0</v>
      </c>
      <c r="AN449" s="93">
        <v>0</v>
      </c>
      <c r="AO449" s="93">
        <v>0</v>
      </c>
      <c r="AP449" s="93">
        <v>0</v>
      </c>
      <c r="AQ449" s="93">
        <v>0</v>
      </c>
      <c r="AR449" s="93">
        <v>0</v>
      </c>
      <c r="AS449" s="93">
        <v>27458.091661666036</v>
      </c>
      <c r="AT449" s="93">
        <v>27423.475294724303</v>
      </c>
      <c r="AU449" s="93">
        <v>27348.99790141057</v>
      </c>
      <c r="AV449" s="93">
        <v>27094.310223942692</v>
      </c>
      <c r="AW449" s="93">
        <v>27438.272504900375</v>
      </c>
      <c r="AX449" s="93">
        <v>27474.892177405964</v>
      </c>
      <c r="AY449" s="93">
        <v>27748.833421344429</v>
      </c>
      <c r="AZ449" s="93">
        <v>27478.508007002642</v>
      </c>
      <c r="BA449" s="93">
        <v>27548.143441552904</v>
      </c>
      <c r="BB449" s="93">
        <v>27547.522910304964</v>
      </c>
      <c r="BC449" s="93">
        <v>27437.163392811181</v>
      </c>
      <c r="BD449" s="93">
        <v>27352.365876778018</v>
      </c>
      <c r="BE449" s="93">
        <v>0</v>
      </c>
      <c r="BF449" s="93">
        <v>0</v>
      </c>
      <c r="BG449" s="93">
        <v>0</v>
      </c>
      <c r="BH449" s="93">
        <v>0</v>
      </c>
      <c r="BI449" s="93">
        <v>0</v>
      </c>
      <c r="BJ449" s="93">
        <v>0</v>
      </c>
      <c r="BK449" s="93">
        <v>0</v>
      </c>
      <c r="BL449" s="93">
        <v>0</v>
      </c>
      <c r="BM449" s="93">
        <v>0</v>
      </c>
      <c r="BN449" s="93">
        <v>0</v>
      </c>
      <c r="BO449" s="93">
        <v>0</v>
      </c>
      <c r="BP449" s="93">
        <v>0</v>
      </c>
      <c r="BQ449" s="93">
        <v>0</v>
      </c>
      <c r="BR449" s="93">
        <v>0</v>
      </c>
      <c r="BS449" s="93">
        <v>0</v>
      </c>
      <c r="BT449" s="93">
        <v>0</v>
      </c>
      <c r="BU449" s="93">
        <v>0</v>
      </c>
      <c r="BV449" s="93">
        <v>0</v>
      </c>
      <c r="BW449" s="93">
        <v>0</v>
      </c>
      <c r="BX449" s="93">
        <v>0</v>
      </c>
      <c r="BY449" s="93">
        <v>0</v>
      </c>
      <c r="BZ449" s="93">
        <v>0</v>
      </c>
      <c r="CA449" s="93">
        <v>0</v>
      </c>
      <c r="CB449" s="93">
        <v>0</v>
      </c>
      <c r="CC449" s="93">
        <v>0</v>
      </c>
      <c r="CD449" s="93">
        <v>0</v>
      </c>
      <c r="CE449" s="93">
        <v>0</v>
      </c>
      <c r="CF449" s="93">
        <v>0</v>
      </c>
      <c r="CG449" s="93">
        <v>0</v>
      </c>
      <c r="CH449" s="93">
        <v>0</v>
      </c>
      <c r="CJ449" s="94">
        <v>329350.57681384409</v>
      </c>
    </row>
    <row r="450" spans="1:88" x14ac:dyDescent="0.25">
      <c r="A450">
        <v>442</v>
      </c>
      <c r="B450" s="96"/>
      <c r="C450" s="97" t="s">
        <v>5340</v>
      </c>
      <c r="D450" s="97" t="s">
        <v>5967</v>
      </c>
      <c r="E450" s="97" t="s">
        <v>5967</v>
      </c>
      <c r="F450" s="97" t="s">
        <v>6152</v>
      </c>
      <c r="G450" s="96" t="s">
        <v>6095</v>
      </c>
      <c r="H450" s="96" t="s">
        <v>6153</v>
      </c>
      <c r="I450" s="96" t="s">
        <v>5387</v>
      </c>
      <c r="J450" s="96" t="s">
        <v>5387</v>
      </c>
      <c r="K450" s="96" t="s">
        <v>5970</v>
      </c>
      <c r="L450" s="96" t="s">
        <v>5970</v>
      </c>
      <c r="M450" s="96"/>
      <c r="N450" s="92">
        <v>328473.19485606934</v>
      </c>
      <c r="O450" s="93">
        <v>0</v>
      </c>
      <c r="P450" s="93">
        <v>0</v>
      </c>
      <c r="Q450" s="93">
        <v>0</v>
      </c>
      <c r="R450" s="93">
        <v>0</v>
      </c>
      <c r="S450" s="93">
        <v>0</v>
      </c>
      <c r="T450" s="93">
        <v>0</v>
      </c>
      <c r="U450" s="93">
        <v>0</v>
      </c>
      <c r="V450" s="93">
        <v>0</v>
      </c>
      <c r="W450" s="93">
        <v>0</v>
      </c>
      <c r="X450" s="93">
        <v>0</v>
      </c>
      <c r="Y450" s="93">
        <v>0</v>
      </c>
      <c r="Z450" s="93">
        <v>0</v>
      </c>
      <c r="AA450" s="93">
        <v>0</v>
      </c>
      <c r="AB450" s="93">
        <v>0</v>
      </c>
      <c r="AC450" s="93">
        <v>0</v>
      </c>
      <c r="AD450" s="93">
        <v>0</v>
      </c>
      <c r="AE450" s="93">
        <v>0</v>
      </c>
      <c r="AF450" s="93">
        <v>0</v>
      </c>
      <c r="AG450" s="93">
        <v>0</v>
      </c>
      <c r="AH450" s="93">
        <v>0</v>
      </c>
      <c r="AI450" s="93">
        <v>0</v>
      </c>
      <c r="AJ450" s="93">
        <v>0</v>
      </c>
      <c r="AK450" s="93">
        <v>0</v>
      </c>
      <c r="AL450" s="93">
        <v>0</v>
      </c>
      <c r="AM450" s="93">
        <v>0</v>
      </c>
      <c r="AN450" s="93">
        <v>0</v>
      </c>
      <c r="AO450" s="93">
        <v>0</v>
      </c>
      <c r="AP450" s="93">
        <v>0</v>
      </c>
      <c r="AQ450" s="93">
        <v>0</v>
      </c>
      <c r="AR450" s="93">
        <v>0</v>
      </c>
      <c r="AS450" s="93">
        <v>0</v>
      </c>
      <c r="AT450" s="93">
        <v>0</v>
      </c>
      <c r="AU450" s="93">
        <v>0</v>
      </c>
      <c r="AV450" s="93">
        <v>0</v>
      </c>
      <c r="AW450" s="93">
        <v>0</v>
      </c>
      <c r="AX450" s="93">
        <v>0</v>
      </c>
      <c r="AY450" s="93">
        <v>0</v>
      </c>
      <c r="AZ450" s="93">
        <v>0</v>
      </c>
      <c r="BA450" s="93">
        <v>0</v>
      </c>
      <c r="BB450" s="93">
        <v>0</v>
      </c>
      <c r="BC450" s="93">
        <v>0</v>
      </c>
      <c r="BD450" s="93">
        <v>0</v>
      </c>
      <c r="BE450" s="93">
        <v>27393.892771177554</v>
      </c>
      <c r="BF450" s="93">
        <v>27363.78641085028</v>
      </c>
      <c r="BG450" s="93">
        <v>27291.708474717772</v>
      </c>
      <c r="BH450" s="93">
        <v>27049.155651486613</v>
      </c>
      <c r="BI450" s="93">
        <v>27373.561166727854</v>
      </c>
      <c r="BJ450" s="93">
        <v>27408.599980032039</v>
      </c>
      <c r="BK450" s="93">
        <v>27660.888859253442</v>
      </c>
      <c r="BL450" s="93">
        <v>27410.553590477277</v>
      </c>
      <c r="BM450" s="93">
        <v>27444.733929528611</v>
      </c>
      <c r="BN450" s="93">
        <v>27451.325583130285</v>
      </c>
      <c r="BO450" s="93">
        <v>27350.374885316312</v>
      </c>
      <c r="BP450" s="93">
        <v>27274.613553371313</v>
      </c>
      <c r="BQ450" s="93">
        <v>0</v>
      </c>
      <c r="BR450" s="93">
        <v>0</v>
      </c>
      <c r="BS450" s="93">
        <v>0</v>
      </c>
      <c r="BT450" s="93">
        <v>0</v>
      </c>
      <c r="BU450" s="93">
        <v>0</v>
      </c>
      <c r="BV450" s="93">
        <v>0</v>
      </c>
      <c r="BW450" s="93">
        <v>0</v>
      </c>
      <c r="BX450" s="93">
        <v>0</v>
      </c>
      <c r="BY450" s="93">
        <v>0</v>
      </c>
      <c r="BZ450" s="93">
        <v>0</v>
      </c>
      <c r="CA450" s="93">
        <v>0</v>
      </c>
      <c r="CB450" s="93">
        <v>0</v>
      </c>
      <c r="CC450" s="93">
        <v>0</v>
      </c>
      <c r="CD450" s="93">
        <v>0</v>
      </c>
      <c r="CE450" s="93">
        <v>0</v>
      </c>
      <c r="CF450" s="93">
        <v>0</v>
      </c>
      <c r="CG450" s="93">
        <v>0</v>
      </c>
      <c r="CH450" s="93">
        <v>0</v>
      </c>
      <c r="CJ450" s="94">
        <v>328473.19485606934</v>
      </c>
    </row>
    <row r="451" spans="1:88" x14ac:dyDescent="0.25">
      <c r="A451">
        <v>443</v>
      </c>
      <c r="B451" s="96"/>
      <c r="C451" s="97" t="s">
        <v>5340</v>
      </c>
      <c r="D451" s="97" t="s">
        <v>5967</v>
      </c>
      <c r="E451" s="97" t="s">
        <v>5967</v>
      </c>
      <c r="F451" s="97" t="s">
        <v>6154</v>
      </c>
      <c r="G451" s="96" t="s">
        <v>6095</v>
      </c>
      <c r="H451" s="96" t="s">
        <v>6155</v>
      </c>
      <c r="I451" s="96" t="s">
        <v>5387</v>
      </c>
      <c r="J451" s="96" t="s">
        <v>5387</v>
      </c>
      <c r="K451" s="96" t="s">
        <v>5970</v>
      </c>
      <c r="L451" s="96" t="s">
        <v>5970</v>
      </c>
      <c r="M451" s="96"/>
      <c r="N451" s="92">
        <v>331997.30046728539</v>
      </c>
      <c r="O451" s="93">
        <v>0</v>
      </c>
      <c r="P451" s="93">
        <v>0</v>
      </c>
      <c r="Q451" s="93">
        <v>0</v>
      </c>
      <c r="R451" s="93">
        <v>0</v>
      </c>
      <c r="S451" s="93">
        <v>0</v>
      </c>
      <c r="T451" s="93">
        <v>0</v>
      </c>
      <c r="U451" s="93">
        <v>0</v>
      </c>
      <c r="V451" s="93">
        <v>0</v>
      </c>
      <c r="W451" s="93">
        <v>0</v>
      </c>
      <c r="X451" s="93">
        <v>0</v>
      </c>
      <c r="Y451" s="93">
        <v>0</v>
      </c>
      <c r="Z451" s="93">
        <v>0</v>
      </c>
      <c r="AA451" s="93">
        <v>0</v>
      </c>
      <c r="AB451" s="93">
        <v>0</v>
      </c>
      <c r="AC451" s="93">
        <v>0</v>
      </c>
      <c r="AD451" s="93">
        <v>0</v>
      </c>
      <c r="AE451" s="93">
        <v>0</v>
      </c>
      <c r="AF451" s="93">
        <v>0</v>
      </c>
      <c r="AG451" s="93">
        <v>0</v>
      </c>
      <c r="AH451" s="93">
        <v>0</v>
      </c>
      <c r="AI451" s="93">
        <v>0</v>
      </c>
      <c r="AJ451" s="93">
        <v>0</v>
      </c>
      <c r="AK451" s="93">
        <v>0</v>
      </c>
      <c r="AL451" s="93">
        <v>0</v>
      </c>
      <c r="AM451" s="93">
        <v>0</v>
      </c>
      <c r="AN451" s="93">
        <v>0</v>
      </c>
      <c r="AO451" s="93">
        <v>0</v>
      </c>
      <c r="AP451" s="93">
        <v>0</v>
      </c>
      <c r="AQ451" s="93">
        <v>0</v>
      </c>
      <c r="AR451" s="93">
        <v>0</v>
      </c>
      <c r="AS451" s="93">
        <v>0</v>
      </c>
      <c r="AT451" s="93">
        <v>0</v>
      </c>
      <c r="AU451" s="93">
        <v>0</v>
      </c>
      <c r="AV451" s="93">
        <v>0</v>
      </c>
      <c r="AW451" s="93">
        <v>0</v>
      </c>
      <c r="AX451" s="93">
        <v>0</v>
      </c>
      <c r="AY451" s="93">
        <v>0</v>
      </c>
      <c r="AZ451" s="93">
        <v>0</v>
      </c>
      <c r="BA451" s="93">
        <v>0</v>
      </c>
      <c r="BB451" s="93">
        <v>0</v>
      </c>
      <c r="BC451" s="93">
        <v>0</v>
      </c>
      <c r="BD451" s="93">
        <v>0</v>
      </c>
      <c r="BE451" s="93">
        <v>0</v>
      </c>
      <c r="BF451" s="93">
        <v>0</v>
      </c>
      <c r="BG451" s="93">
        <v>0</v>
      </c>
      <c r="BH451" s="93">
        <v>0</v>
      </c>
      <c r="BI451" s="93">
        <v>0</v>
      </c>
      <c r="BJ451" s="93">
        <v>0</v>
      </c>
      <c r="BK451" s="93">
        <v>0</v>
      </c>
      <c r="BL451" s="93">
        <v>0</v>
      </c>
      <c r="BM451" s="93">
        <v>0</v>
      </c>
      <c r="BN451" s="93">
        <v>0</v>
      </c>
      <c r="BO451" s="93">
        <v>0</v>
      </c>
      <c r="BP451" s="93">
        <v>0</v>
      </c>
      <c r="BQ451" s="93">
        <v>27703.228131797561</v>
      </c>
      <c r="BR451" s="93">
        <v>27663.419750338137</v>
      </c>
      <c r="BS451" s="93">
        <v>27565.316059310044</v>
      </c>
      <c r="BT451" s="93">
        <v>27244.567122254397</v>
      </c>
      <c r="BU451" s="93">
        <v>27674.901014709983</v>
      </c>
      <c r="BV451" s="93">
        <v>27722.995703589095</v>
      </c>
      <c r="BW451" s="93">
        <v>28069.438672135333</v>
      </c>
      <c r="BX451" s="93">
        <v>27719.729961241414</v>
      </c>
      <c r="BY451" s="93">
        <v>27749.434218410297</v>
      </c>
      <c r="BZ451" s="93">
        <v>27767.854051317361</v>
      </c>
      <c r="CA451" s="93">
        <v>27609.122918929417</v>
      </c>
      <c r="CB451" s="93">
        <v>27507.292863252336</v>
      </c>
      <c r="CC451" s="93">
        <v>0</v>
      </c>
      <c r="CD451" s="93">
        <v>0</v>
      </c>
      <c r="CE451" s="93">
        <v>0</v>
      </c>
      <c r="CF451" s="93">
        <v>0</v>
      </c>
      <c r="CG451" s="93">
        <v>0</v>
      </c>
      <c r="CH451" s="93">
        <v>0</v>
      </c>
      <c r="CJ451" s="94">
        <v>331997.30046728539</v>
      </c>
    </row>
    <row r="452" spans="1:88" x14ac:dyDescent="0.25">
      <c r="A452">
        <v>444</v>
      </c>
      <c r="B452" s="96"/>
      <c r="C452" s="97" t="s">
        <v>5340</v>
      </c>
      <c r="D452" s="97" t="s">
        <v>5967</v>
      </c>
      <c r="E452" s="97" t="s">
        <v>5967</v>
      </c>
      <c r="F452" s="97" t="s">
        <v>6156</v>
      </c>
      <c r="G452" s="96" t="s">
        <v>6095</v>
      </c>
      <c r="H452" s="96" t="s">
        <v>6157</v>
      </c>
      <c r="I452" s="96" t="s">
        <v>5387</v>
      </c>
      <c r="J452" s="96" t="s">
        <v>5387</v>
      </c>
      <c r="K452" s="96" t="s">
        <v>5970</v>
      </c>
      <c r="L452" s="96" t="s">
        <v>5970</v>
      </c>
      <c r="M452" s="96"/>
      <c r="N452" s="92">
        <v>166824.42542327166</v>
      </c>
      <c r="O452" s="93">
        <v>0</v>
      </c>
      <c r="P452" s="93">
        <v>0</v>
      </c>
      <c r="Q452" s="93">
        <v>0</v>
      </c>
      <c r="R452" s="93">
        <v>0</v>
      </c>
      <c r="S452" s="93">
        <v>0</v>
      </c>
      <c r="T452" s="93">
        <v>0</v>
      </c>
      <c r="U452" s="93">
        <v>0</v>
      </c>
      <c r="V452" s="93">
        <v>0</v>
      </c>
      <c r="W452" s="93">
        <v>0</v>
      </c>
      <c r="X452" s="93">
        <v>0</v>
      </c>
      <c r="Y452" s="93">
        <v>0</v>
      </c>
      <c r="Z452" s="93">
        <v>0</v>
      </c>
      <c r="AA452" s="93">
        <v>0</v>
      </c>
      <c r="AB452" s="93">
        <v>0</v>
      </c>
      <c r="AC452" s="93">
        <v>0</v>
      </c>
      <c r="AD452" s="93">
        <v>0</v>
      </c>
      <c r="AE452" s="93">
        <v>0</v>
      </c>
      <c r="AF452" s="93">
        <v>0</v>
      </c>
      <c r="AG452" s="93">
        <v>0</v>
      </c>
      <c r="AH452" s="93">
        <v>0</v>
      </c>
      <c r="AI452" s="93">
        <v>0</v>
      </c>
      <c r="AJ452" s="93">
        <v>0</v>
      </c>
      <c r="AK452" s="93">
        <v>0</v>
      </c>
      <c r="AL452" s="93">
        <v>0</v>
      </c>
      <c r="AM452" s="93">
        <v>0</v>
      </c>
      <c r="AN452" s="93">
        <v>0</v>
      </c>
      <c r="AO452" s="93">
        <v>0</v>
      </c>
      <c r="AP452" s="93">
        <v>0</v>
      </c>
      <c r="AQ452" s="93">
        <v>0</v>
      </c>
      <c r="AR452" s="93">
        <v>0</v>
      </c>
      <c r="AS452" s="93">
        <v>0</v>
      </c>
      <c r="AT452" s="93">
        <v>0</v>
      </c>
      <c r="AU452" s="93">
        <v>0</v>
      </c>
      <c r="AV452" s="93">
        <v>0</v>
      </c>
      <c r="AW452" s="93">
        <v>0</v>
      </c>
      <c r="AX452" s="93">
        <v>0</v>
      </c>
      <c r="AY452" s="93">
        <v>0</v>
      </c>
      <c r="AZ452" s="93">
        <v>0</v>
      </c>
      <c r="BA452" s="93">
        <v>0</v>
      </c>
      <c r="BB452" s="93">
        <v>0</v>
      </c>
      <c r="BC452" s="93">
        <v>0</v>
      </c>
      <c r="BD452" s="93">
        <v>0</v>
      </c>
      <c r="BE452" s="93">
        <v>0</v>
      </c>
      <c r="BF452" s="93">
        <v>0</v>
      </c>
      <c r="BG452" s="93">
        <v>0</v>
      </c>
      <c r="BH452" s="93">
        <v>0</v>
      </c>
      <c r="BI452" s="93">
        <v>0</v>
      </c>
      <c r="BJ452" s="93">
        <v>0</v>
      </c>
      <c r="BK452" s="93">
        <v>0</v>
      </c>
      <c r="BL452" s="93">
        <v>0</v>
      </c>
      <c r="BM452" s="93">
        <v>0</v>
      </c>
      <c r="BN452" s="93">
        <v>0</v>
      </c>
      <c r="BO452" s="93">
        <v>0</v>
      </c>
      <c r="BP452" s="93">
        <v>0</v>
      </c>
      <c r="BQ452" s="93">
        <v>0</v>
      </c>
      <c r="BR452" s="93">
        <v>0</v>
      </c>
      <c r="BS452" s="93">
        <v>0</v>
      </c>
      <c r="BT452" s="93">
        <v>0</v>
      </c>
      <c r="BU452" s="93">
        <v>0</v>
      </c>
      <c r="BV452" s="93">
        <v>0</v>
      </c>
      <c r="BW452" s="93">
        <v>0</v>
      </c>
      <c r="BX452" s="93">
        <v>0</v>
      </c>
      <c r="BY452" s="93">
        <v>0</v>
      </c>
      <c r="BZ452" s="93">
        <v>0</v>
      </c>
      <c r="CA452" s="93">
        <v>0</v>
      </c>
      <c r="CB452" s="93">
        <v>0</v>
      </c>
      <c r="CC452" s="93">
        <v>27936.981555209553</v>
      </c>
      <c r="CD452" s="93">
        <v>27888.766115807262</v>
      </c>
      <c r="CE452" s="93">
        <v>27769.932365376877</v>
      </c>
      <c r="CF452" s="93">
        <v>27371.038742349996</v>
      </c>
      <c r="CG452" s="93">
        <v>27896.835433319407</v>
      </c>
      <c r="CH452" s="93">
        <v>27960.871211208592</v>
      </c>
      <c r="CJ452" s="94">
        <v>166824.42542327166</v>
      </c>
    </row>
    <row r="453" spans="1:88" x14ac:dyDescent="0.25">
      <c r="A453">
        <v>445</v>
      </c>
      <c r="B453" s="96"/>
      <c r="C453" s="97" t="s">
        <v>5340</v>
      </c>
      <c r="D453" s="97" t="s">
        <v>5967</v>
      </c>
      <c r="E453" s="97" t="s">
        <v>5967</v>
      </c>
      <c r="F453" s="97" t="s">
        <v>6158</v>
      </c>
      <c r="G453" s="96" t="s">
        <v>6095</v>
      </c>
      <c r="H453" s="96" t="s">
        <v>6159</v>
      </c>
      <c r="I453" s="96" t="s">
        <v>5387</v>
      </c>
      <c r="J453" s="96" t="s">
        <v>5387</v>
      </c>
      <c r="K453" s="96" t="s">
        <v>5970</v>
      </c>
      <c r="L453" s="96" t="s">
        <v>5970</v>
      </c>
      <c r="M453" s="96"/>
      <c r="N453" s="92">
        <v>0</v>
      </c>
      <c r="O453" s="93">
        <v>0</v>
      </c>
      <c r="P453" s="93">
        <v>0</v>
      </c>
      <c r="Q453" s="93">
        <v>0</v>
      </c>
      <c r="R453" s="93">
        <v>0</v>
      </c>
      <c r="S453" s="93">
        <v>0</v>
      </c>
      <c r="T453" s="93">
        <v>0</v>
      </c>
      <c r="U453" s="93">
        <v>0</v>
      </c>
      <c r="V453" s="93">
        <v>0</v>
      </c>
      <c r="W453" s="93">
        <v>0</v>
      </c>
      <c r="X453" s="93">
        <v>0</v>
      </c>
      <c r="Y453" s="93">
        <v>0</v>
      </c>
      <c r="Z453" s="93">
        <v>0</v>
      </c>
      <c r="AA453" s="93">
        <v>0</v>
      </c>
      <c r="AB453" s="93">
        <v>0</v>
      </c>
      <c r="AC453" s="93">
        <v>0</v>
      </c>
      <c r="AD453" s="93">
        <v>0</v>
      </c>
      <c r="AE453" s="93">
        <v>0</v>
      </c>
      <c r="AF453" s="93">
        <v>0</v>
      </c>
      <c r="AG453" s="93">
        <v>0</v>
      </c>
      <c r="AH453" s="93">
        <v>0</v>
      </c>
      <c r="AI453" s="93">
        <v>0</v>
      </c>
      <c r="AJ453" s="93">
        <v>0</v>
      </c>
      <c r="AK453" s="93">
        <v>0</v>
      </c>
      <c r="AL453" s="93">
        <v>0</v>
      </c>
      <c r="AM453" s="93">
        <v>0</v>
      </c>
      <c r="AN453" s="93">
        <v>0</v>
      </c>
      <c r="AO453" s="93">
        <v>0</v>
      </c>
      <c r="AP453" s="93">
        <v>0</v>
      </c>
      <c r="AQ453" s="93">
        <v>0</v>
      </c>
      <c r="AR453" s="93">
        <v>0</v>
      </c>
      <c r="AS453" s="93">
        <v>0</v>
      </c>
      <c r="AT453" s="93">
        <v>0</v>
      </c>
      <c r="AU453" s="93">
        <v>0</v>
      </c>
      <c r="AV453" s="93">
        <v>0</v>
      </c>
      <c r="AW453" s="93">
        <v>0</v>
      </c>
      <c r="AX453" s="93">
        <v>0</v>
      </c>
      <c r="AY453" s="93">
        <v>0</v>
      </c>
      <c r="AZ453" s="93">
        <v>0</v>
      </c>
      <c r="BA453" s="93">
        <v>0</v>
      </c>
      <c r="BB453" s="93">
        <v>0</v>
      </c>
      <c r="BC453" s="93">
        <v>0</v>
      </c>
      <c r="BD453" s="93">
        <v>0</v>
      </c>
      <c r="BE453" s="93">
        <v>0</v>
      </c>
      <c r="BF453" s="93">
        <v>0</v>
      </c>
      <c r="BG453" s="93">
        <v>0</v>
      </c>
      <c r="BH453" s="93">
        <v>0</v>
      </c>
      <c r="BI453" s="93">
        <v>0</v>
      </c>
      <c r="BJ453" s="93">
        <v>0</v>
      </c>
      <c r="BK453" s="93">
        <v>0</v>
      </c>
      <c r="BL453" s="93">
        <v>0</v>
      </c>
      <c r="BM453" s="93">
        <v>0</v>
      </c>
      <c r="BN453" s="93">
        <v>0</v>
      </c>
      <c r="BO453" s="93">
        <v>0</v>
      </c>
      <c r="BP453" s="93">
        <v>0</v>
      </c>
      <c r="BQ453" s="93">
        <v>0</v>
      </c>
      <c r="BR453" s="93">
        <v>0</v>
      </c>
      <c r="BS453" s="93">
        <v>0</v>
      </c>
      <c r="BT453" s="93">
        <v>0</v>
      </c>
      <c r="BU453" s="93">
        <v>0</v>
      </c>
      <c r="BV453" s="93">
        <v>0</v>
      </c>
      <c r="BW453" s="93">
        <v>0</v>
      </c>
      <c r="BX453" s="93">
        <v>0</v>
      </c>
      <c r="BY453" s="93">
        <v>0</v>
      </c>
      <c r="BZ453" s="93">
        <v>0</v>
      </c>
      <c r="CA453" s="93">
        <v>0</v>
      </c>
      <c r="CB453" s="93">
        <v>0</v>
      </c>
      <c r="CC453" s="93">
        <v>0</v>
      </c>
      <c r="CD453" s="93">
        <v>0</v>
      </c>
      <c r="CE453" s="93">
        <v>0</v>
      </c>
      <c r="CF453" s="93">
        <v>0</v>
      </c>
      <c r="CG453" s="93">
        <v>0</v>
      </c>
      <c r="CH453" s="93">
        <v>0</v>
      </c>
      <c r="CJ453" s="94">
        <v>0</v>
      </c>
    </row>
    <row r="454" spans="1:88" x14ac:dyDescent="0.25">
      <c r="A454">
        <v>446</v>
      </c>
      <c r="B454" s="96"/>
      <c r="C454" s="97" t="s">
        <v>5340</v>
      </c>
      <c r="D454" s="97" t="s">
        <v>5967</v>
      </c>
      <c r="E454" s="97" t="s">
        <v>5967</v>
      </c>
      <c r="F454" s="97" t="s">
        <v>6160</v>
      </c>
      <c r="G454" s="96" t="s">
        <v>6095</v>
      </c>
      <c r="H454" s="96" t="s">
        <v>6161</v>
      </c>
      <c r="I454" s="96" t="s">
        <v>5387</v>
      </c>
      <c r="J454" s="96" t="s">
        <v>5387</v>
      </c>
      <c r="K454" s="96" t="s">
        <v>5970</v>
      </c>
      <c r="L454" s="96" t="s">
        <v>5970</v>
      </c>
      <c r="M454" s="96"/>
      <c r="N454" s="92">
        <v>0</v>
      </c>
      <c r="O454" s="93">
        <v>0</v>
      </c>
      <c r="P454" s="93">
        <v>0</v>
      </c>
      <c r="Q454" s="93">
        <v>0</v>
      </c>
      <c r="R454" s="93">
        <v>0</v>
      </c>
      <c r="S454" s="93">
        <v>0</v>
      </c>
      <c r="T454" s="93">
        <v>0</v>
      </c>
      <c r="U454" s="93">
        <v>0</v>
      </c>
      <c r="V454" s="93">
        <v>0</v>
      </c>
      <c r="W454" s="93">
        <v>0</v>
      </c>
      <c r="X454" s="93">
        <v>0</v>
      </c>
      <c r="Y454" s="93">
        <v>0</v>
      </c>
      <c r="Z454" s="93">
        <v>0</v>
      </c>
      <c r="AA454" s="93">
        <v>0</v>
      </c>
      <c r="AB454" s="93">
        <v>0</v>
      </c>
      <c r="AC454" s="93">
        <v>0</v>
      </c>
      <c r="AD454" s="93">
        <v>0</v>
      </c>
      <c r="AE454" s="93">
        <v>0</v>
      </c>
      <c r="AF454" s="93">
        <v>0</v>
      </c>
      <c r="AG454" s="93">
        <v>0</v>
      </c>
      <c r="AH454" s="93">
        <v>0</v>
      </c>
      <c r="AI454" s="93">
        <v>0</v>
      </c>
      <c r="AJ454" s="93">
        <v>0</v>
      </c>
      <c r="AK454" s="93">
        <v>0</v>
      </c>
      <c r="AL454" s="93">
        <v>0</v>
      </c>
      <c r="AM454" s="93">
        <v>0</v>
      </c>
      <c r="AN454" s="93">
        <v>0</v>
      </c>
      <c r="AO454" s="93">
        <v>0</v>
      </c>
      <c r="AP454" s="93">
        <v>0</v>
      </c>
      <c r="AQ454" s="93">
        <v>0</v>
      </c>
      <c r="AR454" s="93">
        <v>0</v>
      </c>
      <c r="AS454" s="93">
        <v>0</v>
      </c>
      <c r="AT454" s="93">
        <v>0</v>
      </c>
      <c r="AU454" s="93">
        <v>0</v>
      </c>
      <c r="AV454" s="93">
        <v>0</v>
      </c>
      <c r="AW454" s="93">
        <v>0</v>
      </c>
      <c r="AX454" s="93">
        <v>0</v>
      </c>
      <c r="AY454" s="93">
        <v>0</v>
      </c>
      <c r="AZ454" s="93">
        <v>0</v>
      </c>
      <c r="BA454" s="93">
        <v>0</v>
      </c>
      <c r="BB454" s="93">
        <v>0</v>
      </c>
      <c r="BC454" s="93">
        <v>0</v>
      </c>
      <c r="BD454" s="93">
        <v>0</v>
      </c>
      <c r="BE454" s="93">
        <v>0</v>
      </c>
      <c r="BF454" s="93">
        <v>0</v>
      </c>
      <c r="BG454" s="93">
        <v>0</v>
      </c>
      <c r="BH454" s="93">
        <v>0</v>
      </c>
      <c r="BI454" s="93">
        <v>0</v>
      </c>
      <c r="BJ454" s="93">
        <v>0</v>
      </c>
      <c r="BK454" s="93">
        <v>0</v>
      </c>
      <c r="BL454" s="93">
        <v>0</v>
      </c>
      <c r="BM454" s="93">
        <v>0</v>
      </c>
      <c r="BN454" s="93">
        <v>0</v>
      </c>
      <c r="BO454" s="93">
        <v>0</v>
      </c>
      <c r="BP454" s="93">
        <v>0</v>
      </c>
      <c r="BQ454" s="93">
        <v>0</v>
      </c>
      <c r="BR454" s="93">
        <v>0</v>
      </c>
      <c r="BS454" s="93">
        <v>0</v>
      </c>
      <c r="BT454" s="93">
        <v>0</v>
      </c>
      <c r="BU454" s="93">
        <v>0</v>
      </c>
      <c r="BV454" s="93">
        <v>0</v>
      </c>
      <c r="BW454" s="93">
        <v>0</v>
      </c>
      <c r="BX454" s="93">
        <v>0</v>
      </c>
      <c r="BY454" s="93">
        <v>0</v>
      </c>
      <c r="BZ454" s="93">
        <v>0</v>
      </c>
      <c r="CA454" s="93">
        <v>0</v>
      </c>
      <c r="CB454" s="93">
        <v>0</v>
      </c>
      <c r="CC454" s="93">
        <v>0</v>
      </c>
      <c r="CD454" s="93">
        <v>0</v>
      </c>
      <c r="CE454" s="93">
        <v>0</v>
      </c>
      <c r="CF454" s="93">
        <v>0</v>
      </c>
      <c r="CG454" s="93">
        <v>0</v>
      </c>
      <c r="CH454" s="93">
        <v>0</v>
      </c>
      <c r="CJ454" s="94">
        <v>0</v>
      </c>
    </row>
    <row r="455" spans="1:88" x14ac:dyDescent="0.25">
      <c r="A455">
        <v>447</v>
      </c>
      <c r="B455" s="96"/>
      <c r="C455" s="97" t="s">
        <v>5340</v>
      </c>
      <c r="D455" s="97" t="s">
        <v>5967</v>
      </c>
      <c r="E455" s="97" t="s">
        <v>5967</v>
      </c>
      <c r="F455" s="97" t="s">
        <v>6162</v>
      </c>
      <c r="G455" s="96" t="s">
        <v>6095</v>
      </c>
      <c r="H455" s="96" t="s">
        <v>6163</v>
      </c>
      <c r="I455" s="96" t="s">
        <v>5387</v>
      </c>
      <c r="J455" s="96" t="s">
        <v>5387</v>
      </c>
      <c r="K455" s="96" t="s">
        <v>5970</v>
      </c>
      <c r="L455" s="96" t="s">
        <v>5970</v>
      </c>
      <c r="M455" s="96"/>
      <c r="N455" s="92">
        <v>0</v>
      </c>
      <c r="O455" s="93">
        <v>0</v>
      </c>
      <c r="P455" s="93">
        <v>0</v>
      </c>
      <c r="Q455" s="93">
        <v>0</v>
      </c>
      <c r="R455" s="93">
        <v>0</v>
      </c>
      <c r="S455" s="93">
        <v>0</v>
      </c>
      <c r="T455" s="93">
        <v>0</v>
      </c>
      <c r="U455" s="93">
        <v>0</v>
      </c>
      <c r="V455" s="93">
        <v>0</v>
      </c>
      <c r="W455" s="93">
        <v>0</v>
      </c>
      <c r="X455" s="93">
        <v>0</v>
      </c>
      <c r="Y455" s="93">
        <v>0</v>
      </c>
      <c r="Z455" s="93">
        <v>0</v>
      </c>
      <c r="AA455" s="93">
        <v>0</v>
      </c>
      <c r="AB455" s="93">
        <v>0</v>
      </c>
      <c r="AC455" s="93">
        <v>0</v>
      </c>
      <c r="AD455" s="93">
        <v>0</v>
      </c>
      <c r="AE455" s="93">
        <v>0</v>
      </c>
      <c r="AF455" s="93">
        <v>0</v>
      </c>
      <c r="AG455" s="93">
        <v>0</v>
      </c>
      <c r="AH455" s="93">
        <v>0</v>
      </c>
      <c r="AI455" s="93">
        <v>0</v>
      </c>
      <c r="AJ455" s="93">
        <v>0</v>
      </c>
      <c r="AK455" s="93">
        <v>0</v>
      </c>
      <c r="AL455" s="93">
        <v>0</v>
      </c>
      <c r="AM455" s="93">
        <v>0</v>
      </c>
      <c r="AN455" s="93">
        <v>0</v>
      </c>
      <c r="AO455" s="93">
        <v>0</v>
      </c>
      <c r="AP455" s="93">
        <v>0</v>
      </c>
      <c r="AQ455" s="93">
        <v>0</v>
      </c>
      <c r="AR455" s="93">
        <v>0</v>
      </c>
      <c r="AS455" s="93">
        <v>0</v>
      </c>
      <c r="AT455" s="93">
        <v>0</v>
      </c>
      <c r="AU455" s="93">
        <v>0</v>
      </c>
      <c r="AV455" s="93">
        <v>0</v>
      </c>
      <c r="AW455" s="93">
        <v>0</v>
      </c>
      <c r="AX455" s="93">
        <v>0</v>
      </c>
      <c r="AY455" s="93">
        <v>0</v>
      </c>
      <c r="AZ455" s="93">
        <v>0</v>
      </c>
      <c r="BA455" s="93">
        <v>0</v>
      </c>
      <c r="BB455" s="93">
        <v>0</v>
      </c>
      <c r="BC455" s="93">
        <v>0</v>
      </c>
      <c r="BD455" s="93">
        <v>0</v>
      </c>
      <c r="BE455" s="93">
        <v>0</v>
      </c>
      <c r="BF455" s="93">
        <v>0</v>
      </c>
      <c r="BG455" s="93">
        <v>0</v>
      </c>
      <c r="BH455" s="93">
        <v>0</v>
      </c>
      <c r="BI455" s="93">
        <v>0</v>
      </c>
      <c r="BJ455" s="93">
        <v>0</v>
      </c>
      <c r="BK455" s="93">
        <v>0</v>
      </c>
      <c r="BL455" s="93">
        <v>0</v>
      </c>
      <c r="BM455" s="93">
        <v>0</v>
      </c>
      <c r="BN455" s="93">
        <v>0</v>
      </c>
      <c r="BO455" s="93">
        <v>0</v>
      </c>
      <c r="BP455" s="93">
        <v>0</v>
      </c>
      <c r="BQ455" s="93">
        <v>0</v>
      </c>
      <c r="BR455" s="93">
        <v>0</v>
      </c>
      <c r="BS455" s="93">
        <v>0</v>
      </c>
      <c r="BT455" s="93">
        <v>0</v>
      </c>
      <c r="BU455" s="93">
        <v>0</v>
      </c>
      <c r="BV455" s="93">
        <v>0</v>
      </c>
      <c r="BW455" s="93">
        <v>0</v>
      </c>
      <c r="BX455" s="93">
        <v>0</v>
      </c>
      <c r="BY455" s="93">
        <v>0</v>
      </c>
      <c r="BZ455" s="93">
        <v>0</v>
      </c>
      <c r="CA455" s="93">
        <v>0</v>
      </c>
      <c r="CB455" s="93">
        <v>0</v>
      </c>
      <c r="CC455" s="93">
        <v>0</v>
      </c>
      <c r="CD455" s="93">
        <v>0</v>
      </c>
      <c r="CE455" s="93">
        <v>0</v>
      </c>
      <c r="CF455" s="93">
        <v>0</v>
      </c>
      <c r="CG455" s="93">
        <v>0</v>
      </c>
      <c r="CH455" s="93">
        <v>0</v>
      </c>
      <c r="CJ455" s="94">
        <v>0</v>
      </c>
    </row>
    <row r="456" spans="1:88" x14ac:dyDescent="0.25">
      <c r="A456">
        <v>448</v>
      </c>
      <c r="B456" s="96"/>
      <c r="C456" s="97" t="s">
        <v>5340</v>
      </c>
      <c r="D456" s="97" t="s">
        <v>5967</v>
      </c>
      <c r="E456" s="97" t="s">
        <v>5967</v>
      </c>
      <c r="F456" s="97" t="s">
        <v>6164</v>
      </c>
      <c r="G456" s="96" t="s">
        <v>6095</v>
      </c>
      <c r="H456" s="96" t="s">
        <v>6165</v>
      </c>
      <c r="I456" s="96" t="s">
        <v>5387</v>
      </c>
      <c r="J456" s="96" t="s">
        <v>5421</v>
      </c>
      <c r="K456" s="96" t="s">
        <v>5970</v>
      </c>
      <c r="L456" s="96" t="s">
        <v>5970</v>
      </c>
      <c r="M456" s="96"/>
      <c r="N456" s="92">
        <v>0</v>
      </c>
      <c r="O456" s="93">
        <v>0</v>
      </c>
      <c r="P456" s="93">
        <v>0</v>
      </c>
      <c r="Q456" s="93">
        <v>0</v>
      </c>
      <c r="R456" s="93">
        <v>0</v>
      </c>
      <c r="S456" s="93">
        <v>0</v>
      </c>
      <c r="T456" s="93">
        <v>0</v>
      </c>
      <c r="U456" s="93">
        <v>0</v>
      </c>
      <c r="V456" s="93">
        <v>0</v>
      </c>
      <c r="W456" s="93">
        <v>0</v>
      </c>
      <c r="X456" s="93">
        <v>0</v>
      </c>
      <c r="Y456" s="93">
        <v>0</v>
      </c>
      <c r="Z456" s="93">
        <v>0</v>
      </c>
      <c r="AA456" s="93">
        <v>0</v>
      </c>
      <c r="AB456" s="93">
        <v>0</v>
      </c>
      <c r="AC456" s="93">
        <v>0</v>
      </c>
      <c r="AD456" s="93">
        <v>0</v>
      </c>
      <c r="AE456" s="93">
        <v>0</v>
      </c>
      <c r="AF456" s="93">
        <v>0</v>
      </c>
      <c r="AG456" s="93">
        <v>0</v>
      </c>
      <c r="AH456" s="93">
        <v>0</v>
      </c>
      <c r="AI456" s="93">
        <v>0</v>
      </c>
      <c r="AJ456" s="93">
        <v>0</v>
      </c>
      <c r="AK456" s="93">
        <v>0</v>
      </c>
      <c r="AL456" s="93">
        <v>0</v>
      </c>
      <c r="AM456" s="93">
        <v>0</v>
      </c>
      <c r="AN456" s="93">
        <v>0</v>
      </c>
      <c r="AO456" s="93">
        <v>0</v>
      </c>
      <c r="AP456" s="93">
        <v>0</v>
      </c>
      <c r="AQ456" s="93">
        <v>0</v>
      </c>
      <c r="AR456" s="93">
        <v>0</v>
      </c>
      <c r="AS456" s="93">
        <v>0</v>
      </c>
      <c r="AT456" s="93">
        <v>0</v>
      </c>
      <c r="AU456" s="93">
        <v>0</v>
      </c>
      <c r="AV456" s="93">
        <v>0</v>
      </c>
      <c r="AW456" s="93">
        <v>0</v>
      </c>
      <c r="AX456" s="93">
        <v>0</v>
      </c>
      <c r="AY456" s="93">
        <v>0</v>
      </c>
      <c r="AZ456" s="93">
        <v>0</v>
      </c>
      <c r="BA456" s="93">
        <v>0</v>
      </c>
      <c r="BB456" s="93">
        <v>0</v>
      </c>
      <c r="BC456" s="93">
        <v>0</v>
      </c>
      <c r="BD456" s="93">
        <v>0</v>
      </c>
      <c r="BE456" s="93">
        <v>0</v>
      </c>
      <c r="BF456" s="93">
        <v>0</v>
      </c>
      <c r="BG456" s="93">
        <v>0</v>
      </c>
      <c r="BH456" s="93">
        <v>0</v>
      </c>
      <c r="BI456" s="93">
        <v>0</v>
      </c>
      <c r="BJ456" s="93">
        <v>0</v>
      </c>
      <c r="BK456" s="93">
        <v>0</v>
      </c>
      <c r="BL456" s="93">
        <v>0</v>
      </c>
      <c r="BM456" s="93">
        <v>0</v>
      </c>
      <c r="BN456" s="93">
        <v>0</v>
      </c>
      <c r="BO456" s="93">
        <v>0</v>
      </c>
      <c r="BP456" s="93">
        <v>0</v>
      </c>
      <c r="BQ456" s="93">
        <v>0</v>
      </c>
      <c r="BR456" s="93">
        <v>0</v>
      </c>
      <c r="BS456" s="93">
        <v>0</v>
      </c>
      <c r="BT456" s="93">
        <v>0</v>
      </c>
      <c r="BU456" s="93">
        <v>0</v>
      </c>
      <c r="BV456" s="93">
        <v>0</v>
      </c>
      <c r="BW456" s="93">
        <v>0</v>
      </c>
      <c r="BX456" s="93">
        <v>0</v>
      </c>
      <c r="BY456" s="93">
        <v>0</v>
      </c>
      <c r="BZ456" s="93">
        <v>0</v>
      </c>
      <c r="CA456" s="93">
        <v>0</v>
      </c>
      <c r="CB456" s="93">
        <v>0</v>
      </c>
      <c r="CC456" s="93">
        <v>0</v>
      </c>
      <c r="CD456" s="93">
        <v>0</v>
      </c>
      <c r="CE456" s="93">
        <v>0</v>
      </c>
      <c r="CF456" s="93">
        <v>0</v>
      </c>
      <c r="CG456" s="93">
        <v>0</v>
      </c>
      <c r="CH456" s="93">
        <v>0</v>
      </c>
      <c r="CJ456" s="94">
        <v>0</v>
      </c>
    </row>
    <row r="457" spans="1:88" x14ac:dyDescent="0.25">
      <c r="A457">
        <v>449</v>
      </c>
      <c r="B457" s="96"/>
      <c r="C457" s="97" t="s">
        <v>5340</v>
      </c>
      <c r="D457" s="97" t="s">
        <v>6093</v>
      </c>
      <c r="E457" s="97" t="s">
        <v>6093</v>
      </c>
      <c r="F457" s="97" t="s">
        <v>6166</v>
      </c>
      <c r="G457" s="96" t="s">
        <v>6095</v>
      </c>
      <c r="H457" s="96" t="s">
        <v>6167</v>
      </c>
      <c r="I457" s="96" t="s">
        <v>5387</v>
      </c>
      <c r="J457" s="96" t="s">
        <v>5421</v>
      </c>
      <c r="K457" s="96" t="s">
        <v>5970</v>
      </c>
      <c r="L457" s="96" t="s">
        <v>5970</v>
      </c>
      <c r="M457" s="96"/>
      <c r="N457" s="92">
        <v>0</v>
      </c>
      <c r="O457" s="93">
        <v>0</v>
      </c>
      <c r="P457" s="93">
        <v>0</v>
      </c>
      <c r="Q457" s="93">
        <v>0</v>
      </c>
      <c r="R457" s="93">
        <v>0</v>
      </c>
      <c r="S457" s="93">
        <v>0</v>
      </c>
      <c r="T457" s="93">
        <v>0</v>
      </c>
      <c r="U457" s="93">
        <v>0</v>
      </c>
      <c r="V457" s="93">
        <v>0</v>
      </c>
      <c r="W457" s="93">
        <v>0</v>
      </c>
      <c r="X457" s="93">
        <v>0</v>
      </c>
      <c r="Y457" s="93">
        <v>0</v>
      </c>
      <c r="Z457" s="93">
        <v>0</v>
      </c>
      <c r="AA457" s="93">
        <v>0</v>
      </c>
      <c r="AB457" s="93">
        <v>0</v>
      </c>
      <c r="AC457" s="93">
        <v>0</v>
      </c>
      <c r="AD457" s="93">
        <v>0</v>
      </c>
      <c r="AE457" s="93">
        <v>0</v>
      </c>
      <c r="AF457" s="93">
        <v>0</v>
      </c>
      <c r="AG457" s="93">
        <v>0</v>
      </c>
      <c r="AH457" s="93">
        <v>0</v>
      </c>
      <c r="AI457" s="93">
        <v>0</v>
      </c>
      <c r="AJ457" s="93">
        <v>0</v>
      </c>
      <c r="AK457" s="93">
        <v>0</v>
      </c>
      <c r="AL457" s="93">
        <v>0</v>
      </c>
      <c r="AM457" s="93">
        <v>0</v>
      </c>
      <c r="AN457" s="93">
        <v>0</v>
      </c>
      <c r="AO457" s="93">
        <v>0</v>
      </c>
      <c r="AP457" s="93">
        <v>0</v>
      </c>
      <c r="AQ457" s="93">
        <v>0</v>
      </c>
      <c r="AR457" s="93">
        <v>0</v>
      </c>
      <c r="AS457" s="93">
        <v>0</v>
      </c>
      <c r="AT457" s="93">
        <v>0</v>
      </c>
      <c r="AU457" s="93">
        <v>0</v>
      </c>
      <c r="AV457" s="93">
        <v>0</v>
      </c>
      <c r="AW457" s="93">
        <v>0</v>
      </c>
      <c r="AX457" s="93">
        <v>0</v>
      </c>
      <c r="AY457" s="93">
        <v>0</v>
      </c>
      <c r="AZ457" s="93">
        <v>0</v>
      </c>
      <c r="BA457" s="93">
        <v>0</v>
      </c>
      <c r="BB457" s="93">
        <v>0</v>
      </c>
      <c r="BC457" s="93">
        <v>0</v>
      </c>
      <c r="BD457" s="93">
        <v>0</v>
      </c>
      <c r="BE457" s="93">
        <v>0</v>
      </c>
      <c r="BF457" s="93">
        <v>0</v>
      </c>
      <c r="BG457" s="93">
        <v>0</v>
      </c>
      <c r="BH457" s="93">
        <v>0</v>
      </c>
      <c r="BI457" s="93">
        <v>0</v>
      </c>
      <c r="BJ457" s="93">
        <v>0</v>
      </c>
      <c r="BK457" s="93">
        <v>0</v>
      </c>
      <c r="BL457" s="93">
        <v>0</v>
      </c>
      <c r="BM457" s="93">
        <v>0</v>
      </c>
      <c r="BN457" s="93">
        <v>0</v>
      </c>
      <c r="BO457" s="93">
        <v>0</v>
      </c>
      <c r="BP457" s="93">
        <v>0</v>
      </c>
      <c r="BQ457" s="93">
        <v>0</v>
      </c>
      <c r="BR457" s="93">
        <v>0</v>
      </c>
      <c r="BS457" s="93">
        <v>0</v>
      </c>
      <c r="BT457" s="93">
        <v>0</v>
      </c>
      <c r="BU457" s="93">
        <v>0</v>
      </c>
      <c r="BV457" s="93">
        <v>0</v>
      </c>
      <c r="BW457" s="93">
        <v>0</v>
      </c>
      <c r="BX457" s="93">
        <v>0</v>
      </c>
      <c r="BY457" s="93">
        <v>0</v>
      </c>
      <c r="BZ457" s="93">
        <v>0</v>
      </c>
      <c r="CA457" s="93">
        <v>0</v>
      </c>
      <c r="CB457" s="93">
        <v>0</v>
      </c>
      <c r="CC457" s="93">
        <v>0</v>
      </c>
      <c r="CD457" s="93">
        <v>0</v>
      </c>
      <c r="CE457" s="93">
        <v>0</v>
      </c>
      <c r="CF457" s="93">
        <v>0</v>
      </c>
      <c r="CG457" s="93">
        <v>0</v>
      </c>
      <c r="CH457" s="93">
        <v>0</v>
      </c>
      <c r="CJ457" s="94">
        <v>0</v>
      </c>
    </row>
    <row r="458" spans="1:88" x14ac:dyDescent="0.25">
      <c r="A458">
        <v>450</v>
      </c>
      <c r="B458" s="96"/>
      <c r="C458" s="97" t="s">
        <v>5340</v>
      </c>
      <c r="D458" s="97" t="s">
        <v>6121</v>
      </c>
      <c r="E458" s="97" t="s">
        <v>6121</v>
      </c>
      <c r="F458" s="97" t="s">
        <v>6168</v>
      </c>
      <c r="G458" s="96" t="s">
        <v>6095</v>
      </c>
      <c r="H458" s="96" t="s">
        <v>6169</v>
      </c>
      <c r="I458" s="96" t="s">
        <v>5387</v>
      </c>
      <c r="J458" s="96" t="s">
        <v>5387</v>
      </c>
      <c r="K458" s="96" t="s">
        <v>5970</v>
      </c>
      <c r="L458" s="96" t="s">
        <v>5970</v>
      </c>
      <c r="M458" s="96"/>
      <c r="N458" s="92">
        <v>0</v>
      </c>
      <c r="O458" s="93">
        <v>0</v>
      </c>
      <c r="P458" s="93">
        <v>0</v>
      </c>
      <c r="Q458" s="93">
        <v>0</v>
      </c>
      <c r="R458" s="93">
        <v>0</v>
      </c>
      <c r="S458" s="93">
        <v>0</v>
      </c>
      <c r="T458" s="93">
        <v>0</v>
      </c>
      <c r="U458" s="93">
        <v>0</v>
      </c>
      <c r="V458" s="93">
        <v>0</v>
      </c>
      <c r="W458" s="93">
        <v>0</v>
      </c>
      <c r="X458" s="93">
        <v>0</v>
      </c>
      <c r="Y458" s="93">
        <v>0</v>
      </c>
      <c r="Z458" s="93">
        <v>0</v>
      </c>
      <c r="AA458" s="93">
        <v>0</v>
      </c>
      <c r="AB458" s="93">
        <v>0</v>
      </c>
      <c r="AC458" s="93">
        <v>0</v>
      </c>
      <c r="AD458" s="93">
        <v>0</v>
      </c>
      <c r="AE458" s="93">
        <v>0</v>
      </c>
      <c r="AF458" s="93">
        <v>0</v>
      </c>
      <c r="AG458" s="93">
        <v>0</v>
      </c>
      <c r="AH458" s="93">
        <v>0</v>
      </c>
      <c r="AI458" s="93">
        <v>0</v>
      </c>
      <c r="AJ458" s="93">
        <v>0</v>
      </c>
      <c r="AK458" s="93">
        <v>0</v>
      </c>
      <c r="AL458" s="93">
        <v>0</v>
      </c>
      <c r="AM458" s="93">
        <v>0</v>
      </c>
      <c r="AN458" s="93">
        <v>0</v>
      </c>
      <c r="AO458" s="93">
        <v>0</v>
      </c>
      <c r="AP458" s="93">
        <v>0</v>
      </c>
      <c r="AQ458" s="93">
        <v>0</v>
      </c>
      <c r="AR458" s="93">
        <v>0</v>
      </c>
      <c r="AS458" s="93">
        <v>0</v>
      </c>
      <c r="AT458" s="93">
        <v>0</v>
      </c>
      <c r="AU458" s="93">
        <v>0</v>
      </c>
      <c r="AV458" s="93">
        <v>0</v>
      </c>
      <c r="AW458" s="93">
        <v>0</v>
      </c>
      <c r="AX458" s="93">
        <v>0</v>
      </c>
      <c r="AY458" s="93">
        <v>0</v>
      </c>
      <c r="AZ458" s="93">
        <v>0</v>
      </c>
      <c r="BA458" s="93">
        <v>0</v>
      </c>
      <c r="BB458" s="93">
        <v>0</v>
      </c>
      <c r="BC458" s="93">
        <v>0</v>
      </c>
      <c r="BD458" s="93">
        <v>0</v>
      </c>
      <c r="BE458" s="93">
        <v>0</v>
      </c>
      <c r="BF458" s="93">
        <v>0</v>
      </c>
      <c r="BG458" s="93">
        <v>0</v>
      </c>
      <c r="BH458" s="93">
        <v>0</v>
      </c>
      <c r="BI458" s="93">
        <v>0</v>
      </c>
      <c r="BJ458" s="93">
        <v>0</v>
      </c>
      <c r="BK458" s="93">
        <v>0</v>
      </c>
      <c r="BL458" s="93">
        <v>0</v>
      </c>
      <c r="BM458" s="93">
        <v>0</v>
      </c>
      <c r="BN458" s="93">
        <v>0</v>
      </c>
      <c r="BO458" s="93">
        <v>0</v>
      </c>
      <c r="BP458" s="93">
        <v>0</v>
      </c>
      <c r="BQ458" s="93">
        <v>0</v>
      </c>
      <c r="BR458" s="93">
        <v>0</v>
      </c>
      <c r="BS458" s="93">
        <v>0</v>
      </c>
      <c r="BT458" s="93">
        <v>0</v>
      </c>
      <c r="BU458" s="93">
        <v>0</v>
      </c>
      <c r="BV458" s="93">
        <v>0</v>
      </c>
      <c r="BW458" s="93">
        <v>0</v>
      </c>
      <c r="BX458" s="93">
        <v>0</v>
      </c>
      <c r="BY458" s="93">
        <v>0</v>
      </c>
      <c r="BZ458" s="93">
        <v>0</v>
      </c>
      <c r="CA458" s="93">
        <v>0</v>
      </c>
      <c r="CB458" s="93">
        <v>0</v>
      </c>
      <c r="CC458" s="93">
        <v>0</v>
      </c>
      <c r="CD458" s="93">
        <v>0</v>
      </c>
      <c r="CE458" s="93">
        <v>0</v>
      </c>
      <c r="CF458" s="93">
        <v>0</v>
      </c>
      <c r="CG458" s="93">
        <v>0</v>
      </c>
      <c r="CH458" s="93">
        <v>0</v>
      </c>
      <c r="CJ458" s="94">
        <v>0</v>
      </c>
    </row>
    <row r="459" spans="1:88" x14ac:dyDescent="0.25">
      <c r="A459">
        <v>451</v>
      </c>
      <c r="B459" s="96"/>
      <c r="C459" s="97" t="s">
        <v>5361</v>
      </c>
      <c r="D459" s="97" t="s">
        <v>6170</v>
      </c>
      <c r="E459" s="97" t="s">
        <v>6170</v>
      </c>
      <c r="F459" s="97" t="s">
        <v>6171</v>
      </c>
      <c r="G459" s="96" t="s">
        <v>6172</v>
      </c>
      <c r="H459" s="96" t="s">
        <v>6173</v>
      </c>
      <c r="I459" s="96" t="s">
        <v>5340</v>
      </c>
      <c r="J459" s="96" t="s">
        <v>5340</v>
      </c>
      <c r="K459" s="96" t="s">
        <v>5365</v>
      </c>
      <c r="L459" s="96" t="s">
        <v>5365</v>
      </c>
      <c r="M459" s="96" t="s">
        <v>5342</v>
      </c>
      <c r="N459" s="92">
        <v>3406139.3379228492</v>
      </c>
      <c r="O459" s="93">
        <v>0</v>
      </c>
      <c r="P459" s="93">
        <v>0</v>
      </c>
      <c r="Q459" s="93">
        <v>0</v>
      </c>
      <c r="R459" s="93">
        <v>0</v>
      </c>
      <c r="S459" s="93">
        <v>0</v>
      </c>
      <c r="T459" s="93">
        <v>0</v>
      </c>
      <c r="U459" s="93">
        <v>27845.651132757957</v>
      </c>
      <c r="V459" s="93">
        <v>27858.43867820995</v>
      </c>
      <c r="W459" s="93">
        <v>27649.807529264835</v>
      </c>
      <c r="X459" s="93">
        <v>27307.635147778936</v>
      </c>
      <c r="Y459" s="93">
        <v>27872.335651847941</v>
      </c>
      <c r="Z459" s="93">
        <v>27922.114486178696</v>
      </c>
      <c r="AA459" s="93">
        <v>28206.612299720775</v>
      </c>
      <c r="AB459" s="93">
        <v>27701.001888606774</v>
      </c>
      <c r="AC459" s="93">
        <v>27793.535893178447</v>
      </c>
      <c r="AD459" s="93">
        <v>27822.259795906983</v>
      </c>
      <c r="AE459" s="93">
        <v>27691.73434936623</v>
      </c>
      <c r="AF459" s="93">
        <v>27611.005956360092</v>
      </c>
      <c r="AG459" s="93">
        <v>55463.752800273331</v>
      </c>
      <c r="AH459" s="93">
        <v>55432.628672664854</v>
      </c>
      <c r="AI459" s="93">
        <v>55199.946265522281</v>
      </c>
      <c r="AJ459" s="93">
        <v>54767.975377330295</v>
      </c>
      <c r="AK459" s="93">
        <v>55436.096804157787</v>
      </c>
      <c r="AL459" s="93">
        <v>55501.172026246029</v>
      </c>
      <c r="AM459" s="93">
        <v>57026.235407817083</v>
      </c>
      <c r="AN459" s="93">
        <v>56493.560144344323</v>
      </c>
      <c r="AO459" s="93">
        <v>56540.634045300772</v>
      </c>
      <c r="AP459" s="93">
        <v>56548.795713597734</v>
      </c>
      <c r="AQ459" s="93">
        <v>56330.104524935487</v>
      </c>
      <c r="AR459" s="93">
        <v>56162.193531041979</v>
      </c>
      <c r="AS459" s="93">
        <v>56470.227319748352</v>
      </c>
      <c r="AT459" s="93">
        <v>56399.035405384093</v>
      </c>
      <c r="AU459" s="93">
        <v>56245.865426114178</v>
      </c>
      <c r="AV459" s="93">
        <v>55722.075527698595</v>
      </c>
      <c r="AW459" s="93">
        <v>56429.467302569079</v>
      </c>
      <c r="AX459" s="93">
        <v>56504.779209027838</v>
      </c>
      <c r="AY459" s="93">
        <v>57843.443208567223</v>
      </c>
      <c r="AZ459" s="93">
        <v>57279.940141073181</v>
      </c>
      <c r="BA459" s="93">
        <v>57425.097713737618</v>
      </c>
      <c r="BB459" s="93">
        <v>57423.80419399016</v>
      </c>
      <c r="BC459" s="93">
        <v>57193.755802919295</v>
      </c>
      <c r="BD459" s="93">
        <v>57016.992325031075</v>
      </c>
      <c r="BE459" s="93">
        <v>57103.556632847569</v>
      </c>
      <c r="BF459" s="93">
        <v>57040.798839848932</v>
      </c>
      <c r="BG459" s="93">
        <v>56890.549784619659</v>
      </c>
      <c r="BH459" s="93">
        <v>56384.93968409361</v>
      </c>
      <c r="BI459" s="93">
        <v>57061.174670713379</v>
      </c>
      <c r="BJ459" s="93">
        <v>57134.214339685452</v>
      </c>
      <c r="BK459" s="93">
        <v>57434.186822701726</v>
      </c>
      <c r="BL459" s="93">
        <v>56914.398660131934</v>
      </c>
      <c r="BM459" s="93">
        <v>56985.369625263476</v>
      </c>
      <c r="BN459" s="93">
        <v>56999.056324427613</v>
      </c>
      <c r="BO459" s="93">
        <v>56789.445517355147</v>
      </c>
      <c r="BP459" s="93">
        <v>56632.137105647795</v>
      </c>
      <c r="BQ459" s="93">
        <v>57522.098736943255</v>
      </c>
      <c r="BR459" s="93">
        <v>57439.441884176122</v>
      </c>
      <c r="BS459" s="93">
        <v>57235.742511130789</v>
      </c>
      <c r="BT459" s="93">
        <v>56569.749655016385</v>
      </c>
      <c r="BU459" s="93">
        <v>57463.281215090217</v>
      </c>
      <c r="BV459" s="93">
        <v>57563.143492123862</v>
      </c>
      <c r="BW459" s="93">
        <v>58357.643966280652</v>
      </c>
      <c r="BX459" s="93">
        <v>57630.583597149947</v>
      </c>
      <c r="BY459" s="93">
        <v>57692.340103376868</v>
      </c>
      <c r="BZ459" s="93">
        <v>57730.635776591793</v>
      </c>
      <c r="CA459" s="93">
        <v>57400.626508559697</v>
      </c>
      <c r="CB459" s="93">
        <v>57188.917175726878</v>
      </c>
      <c r="CC459" s="93">
        <v>58082.259575426004</v>
      </c>
      <c r="CD459" s="93">
        <v>57982.017476566129</v>
      </c>
      <c r="CE459" s="93">
        <v>57734.956686366728</v>
      </c>
      <c r="CF459" s="93">
        <v>56905.638640326353</v>
      </c>
      <c r="CG459" s="93">
        <v>57998.793955922381</v>
      </c>
      <c r="CH459" s="93">
        <v>58131.927260467957</v>
      </c>
      <c r="CJ459" s="94">
        <v>3239683.3552968116</v>
      </c>
    </row>
    <row r="460" spans="1:88" x14ac:dyDescent="0.25">
      <c r="A460">
        <v>452</v>
      </c>
      <c r="B460" s="96"/>
      <c r="C460" s="97" t="s">
        <v>5361</v>
      </c>
      <c r="D460" s="97" t="s">
        <v>6170</v>
      </c>
      <c r="E460" s="97" t="s">
        <v>6170</v>
      </c>
      <c r="F460" s="97" t="s">
        <v>6174</v>
      </c>
      <c r="G460" s="96" t="s">
        <v>6172</v>
      </c>
      <c r="H460" s="96" t="s">
        <v>6173</v>
      </c>
      <c r="I460" s="96" t="s">
        <v>5340</v>
      </c>
      <c r="J460" s="96" t="s">
        <v>5340</v>
      </c>
      <c r="K460" s="96" t="s">
        <v>5365</v>
      </c>
      <c r="L460" s="96" t="s">
        <v>5365</v>
      </c>
      <c r="M460" s="96" t="s">
        <v>5342</v>
      </c>
      <c r="N460" s="92">
        <v>3406139.3379228492</v>
      </c>
      <c r="O460" s="93">
        <v>0</v>
      </c>
      <c r="P460" s="93">
        <v>0</v>
      </c>
      <c r="Q460" s="93">
        <v>0</v>
      </c>
      <c r="R460" s="93">
        <v>0</v>
      </c>
      <c r="S460" s="93">
        <v>0</v>
      </c>
      <c r="T460" s="93">
        <v>0</v>
      </c>
      <c r="U460" s="93">
        <v>27845.651132757957</v>
      </c>
      <c r="V460" s="93">
        <v>27858.43867820995</v>
      </c>
      <c r="W460" s="93">
        <v>27649.807529264835</v>
      </c>
      <c r="X460" s="93">
        <v>27307.635147778936</v>
      </c>
      <c r="Y460" s="93">
        <v>27872.335651847941</v>
      </c>
      <c r="Z460" s="93">
        <v>27922.114486178696</v>
      </c>
      <c r="AA460" s="93">
        <v>28206.612299720775</v>
      </c>
      <c r="AB460" s="93">
        <v>27701.001888606774</v>
      </c>
      <c r="AC460" s="93">
        <v>27793.535893178447</v>
      </c>
      <c r="AD460" s="93">
        <v>27822.259795906983</v>
      </c>
      <c r="AE460" s="93">
        <v>27691.73434936623</v>
      </c>
      <c r="AF460" s="93">
        <v>27611.005956360092</v>
      </c>
      <c r="AG460" s="93">
        <v>55463.752800273331</v>
      </c>
      <c r="AH460" s="93">
        <v>55432.628672664854</v>
      </c>
      <c r="AI460" s="93">
        <v>55199.946265522281</v>
      </c>
      <c r="AJ460" s="93">
        <v>54767.975377330295</v>
      </c>
      <c r="AK460" s="93">
        <v>55436.096804157787</v>
      </c>
      <c r="AL460" s="93">
        <v>55501.172026246029</v>
      </c>
      <c r="AM460" s="93">
        <v>57026.235407817083</v>
      </c>
      <c r="AN460" s="93">
        <v>56493.560144344323</v>
      </c>
      <c r="AO460" s="93">
        <v>56540.634045300772</v>
      </c>
      <c r="AP460" s="93">
        <v>56548.795713597734</v>
      </c>
      <c r="AQ460" s="93">
        <v>56330.104524935487</v>
      </c>
      <c r="AR460" s="93">
        <v>56162.193531041979</v>
      </c>
      <c r="AS460" s="93">
        <v>56470.227319748352</v>
      </c>
      <c r="AT460" s="93">
        <v>56399.035405384093</v>
      </c>
      <c r="AU460" s="93">
        <v>56245.865426114178</v>
      </c>
      <c r="AV460" s="93">
        <v>55722.075527698595</v>
      </c>
      <c r="AW460" s="93">
        <v>56429.467302569079</v>
      </c>
      <c r="AX460" s="93">
        <v>56504.779209027838</v>
      </c>
      <c r="AY460" s="93">
        <v>57843.443208567223</v>
      </c>
      <c r="AZ460" s="93">
        <v>57279.940141073181</v>
      </c>
      <c r="BA460" s="93">
        <v>57425.097713737618</v>
      </c>
      <c r="BB460" s="93">
        <v>57423.80419399016</v>
      </c>
      <c r="BC460" s="93">
        <v>57193.755802919295</v>
      </c>
      <c r="BD460" s="93">
        <v>57016.992325031075</v>
      </c>
      <c r="BE460" s="93">
        <v>57103.556632847569</v>
      </c>
      <c r="BF460" s="93">
        <v>57040.798839848932</v>
      </c>
      <c r="BG460" s="93">
        <v>56890.549784619659</v>
      </c>
      <c r="BH460" s="93">
        <v>56384.93968409361</v>
      </c>
      <c r="BI460" s="93">
        <v>57061.174670713379</v>
      </c>
      <c r="BJ460" s="93">
        <v>57134.214339685452</v>
      </c>
      <c r="BK460" s="93">
        <v>57434.186822701726</v>
      </c>
      <c r="BL460" s="93">
        <v>56914.398660131934</v>
      </c>
      <c r="BM460" s="93">
        <v>56985.369625263476</v>
      </c>
      <c r="BN460" s="93">
        <v>56999.056324427613</v>
      </c>
      <c r="BO460" s="93">
        <v>56789.445517355147</v>
      </c>
      <c r="BP460" s="93">
        <v>56632.137105647795</v>
      </c>
      <c r="BQ460" s="93">
        <v>57522.098736943255</v>
      </c>
      <c r="BR460" s="93">
        <v>57439.441884176122</v>
      </c>
      <c r="BS460" s="93">
        <v>57235.742511130789</v>
      </c>
      <c r="BT460" s="93">
        <v>56569.749655016385</v>
      </c>
      <c r="BU460" s="93">
        <v>57463.281215090217</v>
      </c>
      <c r="BV460" s="93">
        <v>57563.143492123862</v>
      </c>
      <c r="BW460" s="93">
        <v>58357.643966280652</v>
      </c>
      <c r="BX460" s="93">
        <v>57630.583597149947</v>
      </c>
      <c r="BY460" s="93">
        <v>57692.340103376868</v>
      </c>
      <c r="BZ460" s="93">
        <v>57730.635776591793</v>
      </c>
      <c r="CA460" s="93">
        <v>57400.626508559697</v>
      </c>
      <c r="CB460" s="93">
        <v>57188.917175726878</v>
      </c>
      <c r="CC460" s="93">
        <v>58082.259575426004</v>
      </c>
      <c r="CD460" s="93">
        <v>57982.017476566129</v>
      </c>
      <c r="CE460" s="93">
        <v>57734.956686366728</v>
      </c>
      <c r="CF460" s="93">
        <v>56905.638640326353</v>
      </c>
      <c r="CG460" s="93">
        <v>57998.793955922381</v>
      </c>
      <c r="CH460" s="93">
        <v>58131.927260467957</v>
      </c>
      <c r="CJ460" s="94">
        <v>3239683.3552968116</v>
      </c>
    </row>
    <row r="461" spans="1:88" x14ac:dyDescent="0.25">
      <c r="A461">
        <v>453</v>
      </c>
      <c r="B461" s="96"/>
      <c r="C461" s="97" t="s">
        <v>5340</v>
      </c>
      <c r="D461" s="97" t="s">
        <v>6121</v>
      </c>
      <c r="E461" s="97" t="s">
        <v>6121</v>
      </c>
      <c r="F461" s="97" t="s">
        <v>6175</v>
      </c>
      <c r="G461" s="96" t="s">
        <v>6172</v>
      </c>
      <c r="H461" s="96" t="s">
        <v>6176</v>
      </c>
      <c r="I461" s="96" t="s">
        <v>5340</v>
      </c>
      <c r="J461" s="96" t="s">
        <v>5340</v>
      </c>
      <c r="K461" s="96" t="s">
        <v>5970</v>
      </c>
      <c r="L461" s="96" t="s">
        <v>5970</v>
      </c>
      <c r="M461" s="96"/>
      <c r="N461" s="92">
        <v>439047.60261477419</v>
      </c>
      <c r="O461" s="93">
        <v>0</v>
      </c>
      <c r="P461" s="93">
        <v>0</v>
      </c>
      <c r="Q461" s="93">
        <v>0</v>
      </c>
      <c r="R461" s="93">
        <v>0</v>
      </c>
      <c r="S461" s="93">
        <v>0</v>
      </c>
      <c r="T461" s="93">
        <v>0</v>
      </c>
      <c r="U461" s="93">
        <v>9281.8837109193155</v>
      </c>
      <c r="V461" s="93">
        <v>9286.1462260699791</v>
      </c>
      <c r="W461" s="93">
        <v>9216.6025097549482</v>
      </c>
      <c r="X461" s="93">
        <v>9102.545049259641</v>
      </c>
      <c r="Y461" s="93">
        <v>9290.7785506159671</v>
      </c>
      <c r="Z461" s="93">
        <v>9307.3714953928884</v>
      </c>
      <c r="AA461" s="93">
        <v>9285.2104482588493</v>
      </c>
      <c r="AB461" s="93">
        <v>9118.7707843198295</v>
      </c>
      <c r="AC461" s="93">
        <v>9149.231645657539</v>
      </c>
      <c r="AD461" s="93">
        <v>9158.6871406632854</v>
      </c>
      <c r="AE461" s="93">
        <v>9115.7200439022345</v>
      </c>
      <c r="AF461" s="93">
        <v>9089.1454198301617</v>
      </c>
      <c r="AG461" s="93">
        <v>9128.9342287631389</v>
      </c>
      <c r="AH461" s="93">
        <v>9123.8114215328314</v>
      </c>
      <c r="AI461" s="93">
        <v>9085.5135732310137</v>
      </c>
      <c r="AJ461" s="93">
        <v>9014.4142763398449</v>
      </c>
      <c r="AK461" s="93">
        <v>9124.3822509970651</v>
      </c>
      <c r="AL461" s="93">
        <v>9135.0931638432448</v>
      </c>
      <c r="AM461" s="93">
        <v>9238.7495566293528</v>
      </c>
      <c r="AN461" s="93">
        <v>9152.451498918841</v>
      </c>
      <c r="AO461" s="93">
        <v>9160.0778831344633</v>
      </c>
      <c r="AP461" s="93">
        <v>9161.4001448762883</v>
      </c>
      <c r="AQ461" s="93">
        <v>9125.9702570738991</v>
      </c>
      <c r="AR461" s="93">
        <v>9098.7672055434286</v>
      </c>
      <c r="AS461" s="93">
        <v>9148.6713769916387</v>
      </c>
      <c r="AT461" s="93">
        <v>9137.1376633848395</v>
      </c>
      <c r="AU461" s="93">
        <v>9112.3227853212647</v>
      </c>
      <c r="AV461" s="93">
        <v>9027.4642345657012</v>
      </c>
      <c r="AW461" s="93">
        <v>9142.0678972432343</v>
      </c>
      <c r="AX461" s="93">
        <v>9154.2690856511708</v>
      </c>
      <c r="AY461" s="93">
        <v>9242.2154714126737</v>
      </c>
      <c r="AZ461" s="93">
        <v>9152.1790475814723</v>
      </c>
      <c r="BA461" s="93">
        <v>9175.3722997368532</v>
      </c>
      <c r="BB461" s="93">
        <v>9175.1656213726637</v>
      </c>
      <c r="BC461" s="93">
        <v>9138.4085287586677</v>
      </c>
      <c r="BD461" s="93">
        <v>9110.1652904675466</v>
      </c>
      <c r="BE461" s="93">
        <v>9123.9965207781024</v>
      </c>
      <c r="BF461" s="93">
        <v>9113.9690913370141</v>
      </c>
      <c r="BG461" s="93">
        <v>9089.962322967478</v>
      </c>
      <c r="BH461" s="93">
        <v>9009.176027505504</v>
      </c>
      <c r="BI461" s="93">
        <v>9117.224738110659</v>
      </c>
      <c r="BJ461" s="93">
        <v>9128.8950039377887</v>
      </c>
      <c r="BK461" s="93">
        <v>9209.0562528991268</v>
      </c>
      <c r="BL461" s="93">
        <v>9125.712887327094</v>
      </c>
      <c r="BM461" s="93">
        <v>9137.092444458056</v>
      </c>
      <c r="BN461" s="93">
        <v>9139.2869837993694</v>
      </c>
      <c r="BO461" s="93">
        <v>9105.6777726251075</v>
      </c>
      <c r="BP461" s="93">
        <v>9080.4547810131826</v>
      </c>
      <c r="BQ461" s="93">
        <v>0</v>
      </c>
      <c r="BR461" s="93">
        <v>0</v>
      </c>
      <c r="BS461" s="93">
        <v>0</v>
      </c>
      <c r="BT461" s="93">
        <v>0</v>
      </c>
      <c r="BU461" s="93">
        <v>0</v>
      </c>
      <c r="BV461" s="93">
        <v>0</v>
      </c>
      <c r="BW461" s="93">
        <v>0</v>
      </c>
      <c r="BX461" s="93">
        <v>0</v>
      </c>
      <c r="BY461" s="93">
        <v>0</v>
      </c>
      <c r="BZ461" s="93">
        <v>0</v>
      </c>
      <c r="CA461" s="93">
        <v>0</v>
      </c>
      <c r="CB461" s="93">
        <v>0</v>
      </c>
      <c r="CC461" s="93">
        <v>0</v>
      </c>
      <c r="CD461" s="93">
        <v>0</v>
      </c>
      <c r="CE461" s="93">
        <v>0</v>
      </c>
      <c r="CF461" s="93">
        <v>0</v>
      </c>
      <c r="CG461" s="93">
        <v>0</v>
      </c>
      <c r="CH461" s="93">
        <v>0</v>
      </c>
      <c r="CJ461" s="94">
        <v>383562.27507276146</v>
      </c>
    </row>
    <row r="462" spans="1:88" x14ac:dyDescent="0.25">
      <c r="A462">
        <v>454</v>
      </c>
      <c r="B462" s="96"/>
      <c r="C462" s="97" t="s">
        <v>5340</v>
      </c>
      <c r="D462" s="97" t="s">
        <v>6121</v>
      </c>
      <c r="E462" s="97" t="s">
        <v>6121</v>
      </c>
      <c r="F462" s="97" t="s">
        <v>6177</v>
      </c>
      <c r="G462" s="96" t="s">
        <v>6172</v>
      </c>
      <c r="H462" s="96" t="s">
        <v>6178</v>
      </c>
      <c r="I462" s="96" t="s">
        <v>5340</v>
      </c>
      <c r="J462" s="96" t="s">
        <v>5340</v>
      </c>
      <c r="K462" s="96" t="s">
        <v>5970</v>
      </c>
      <c r="L462" s="96" t="s">
        <v>5970</v>
      </c>
      <c r="M462" s="96"/>
      <c r="N462" s="92">
        <v>439047.60261477419</v>
      </c>
      <c r="O462" s="93">
        <v>0</v>
      </c>
      <c r="P462" s="93">
        <v>0</v>
      </c>
      <c r="Q462" s="93">
        <v>0</v>
      </c>
      <c r="R462" s="93">
        <v>0</v>
      </c>
      <c r="S462" s="93">
        <v>0</v>
      </c>
      <c r="T462" s="93">
        <v>0</v>
      </c>
      <c r="U462" s="93">
        <v>9281.8837109193155</v>
      </c>
      <c r="V462" s="93">
        <v>9286.1462260699791</v>
      </c>
      <c r="W462" s="93">
        <v>9216.6025097549482</v>
      </c>
      <c r="X462" s="93">
        <v>9102.545049259641</v>
      </c>
      <c r="Y462" s="93">
        <v>9290.7785506159671</v>
      </c>
      <c r="Z462" s="93">
        <v>9307.3714953928884</v>
      </c>
      <c r="AA462" s="93">
        <v>9285.2104482588493</v>
      </c>
      <c r="AB462" s="93">
        <v>9118.7707843198295</v>
      </c>
      <c r="AC462" s="93">
        <v>9149.231645657539</v>
      </c>
      <c r="AD462" s="93">
        <v>9158.6871406632854</v>
      </c>
      <c r="AE462" s="93">
        <v>9115.7200439022345</v>
      </c>
      <c r="AF462" s="93">
        <v>9089.1454198301617</v>
      </c>
      <c r="AG462" s="93">
        <v>9128.9342287631389</v>
      </c>
      <c r="AH462" s="93">
        <v>9123.8114215328314</v>
      </c>
      <c r="AI462" s="93">
        <v>9085.5135732310137</v>
      </c>
      <c r="AJ462" s="93">
        <v>9014.4142763398449</v>
      </c>
      <c r="AK462" s="93">
        <v>9124.3822509970651</v>
      </c>
      <c r="AL462" s="93">
        <v>9135.0931638432448</v>
      </c>
      <c r="AM462" s="93">
        <v>9238.7495566293528</v>
      </c>
      <c r="AN462" s="93">
        <v>9152.451498918841</v>
      </c>
      <c r="AO462" s="93">
        <v>9160.0778831344633</v>
      </c>
      <c r="AP462" s="93">
        <v>9161.4001448762883</v>
      </c>
      <c r="AQ462" s="93">
        <v>9125.9702570738991</v>
      </c>
      <c r="AR462" s="93">
        <v>9098.7672055434286</v>
      </c>
      <c r="AS462" s="93">
        <v>9148.6713769916387</v>
      </c>
      <c r="AT462" s="93">
        <v>9137.1376633848395</v>
      </c>
      <c r="AU462" s="93">
        <v>9112.3227853212647</v>
      </c>
      <c r="AV462" s="93">
        <v>9027.4642345657012</v>
      </c>
      <c r="AW462" s="93">
        <v>9142.0678972432343</v>
      </c>
      <c r="AX462" s="93">
        <v>9154.2690856511708</v>
      </c>
      <c r="AY462" s="93">
        <v>9242.2154714126737</v>
      </c>
      <c r="AZ462" s="93">
        <v>9152.1790475814723</v>
      </c>
      <c r="BA462" s="93">
        <v>9175.3722997368532</v>
      </c>
      <c r="BB462" s="93">
        <v>9175.1656213726637</v>
      </c>
      <c r="BC462" s="93">
        <v>9138.4085287586677</v>
      </c>
      <c r="BD462" s="93">
        <v>9110.1652904675466</v>
      </c>
      <c r="BE462" s="93">
        <v>9123.9965207781024</v>
      </c>
      <c r="BF462" s="93">
        <v>9113.9690913370141</v>
      </c>
      <c r="BG462" s="93">
        <v>9089.962322967478</v>
      </c>
      <c r="BH462" s="93">
        <v>9009.176027505504</v>
      </c>
      <c r="BI462" s="93">
        <v>9117.224738110659</v>
      </c>
      <c r="BJ462" s="93">
        <v>9128.8950039377887</v>
      </c>
      <c r="BK462" s="93">
        <v>9209.0562528991268</v>
      </c>
      <c r="BL462" s="93">
        <v>9125.712887327094</v>
      </c>
      <c r="BM462" s="93">
        <v>9137.092444458056</v>
      </c>
      <c r="BN462" s="93">
        <v>9139.2869837993694</v>
      </c>
      <c r="BO462" s="93">
        <v>9105.6777726251075</v>
      </c>
      <c r="BP462" s="93">
        <v>9080.4547810131826</v>
      </c>
      <c r="BQ462" s="93">
        <v>0</v>
      </c>
      <c r="BR462" s="93">
        <v>0</v>
      </c>
      <c r="BS462" s="93">
        <v>0</v>
      </c>
      <c r="BT462" s="93">
        <v>0</v>
      </c>
      <c r="BU462" s="93">
        <v>0</v>
      </c>
      <c r="BV462" s="93">
        <v>0</v>
      </c>
      <c r="BW462" s="93">
        <v>0</v>
      </c>
      <c r="BX462" s="93">
        <v>0</v>
      </c>
      <c r="BY462" s="93">
        <v>0</v>
      </c>
      <c r="BZ462" s="93">
        <v>0</v>
      </c>
      <c r="CA462" s="93">
        <v>0</v>
      </c>
      <c r="CB462" s="93">
        <v>0</v>
      </c>
      <c r="CC462" s="93">
        <v>0</v>
      </c>
      <c r="CD462" s="93">
        <v>0</v>
      </c>
      <c r="CE462" s="93">
        <v>0</v>
      </c>
      <c r="CF462" s="93">
        <v>0</v>
      </c>
      <c r="CG462" s="93">
        <v>0</v>
      </c>
      <c r="CH462" s="93">
        <v>0</v>
      </c>
      <c r="CJ462" s="94">
        <v>383562.27507276146</v>
      </c>
    </row>
    <row r="463" spans="1:88" x14ac:dyDescent="0.25">
      <c r="A463">
        <v>455</v>
      </c>
      <c r="B463" s="96"/>
      <c r="C463" s="97" t="s">
        <v>5340</v>
      </c>
      <c r="D463" s="97" t="s">
        <v>6121</v>
      </c>
      <c r="E463" s="97" t="s">
        <v>6121</v>
      </c>
      <c r="F463" s="97" t="s">
        <v>6179</v>
      </c>
      <c r="G463" s="96" t="s">
        <v>6172</v>
      </c>
      <c r="H463" s="96" t="s">
        <v>6180</v>
      </c>
      <c r="I463" s="96" t="s">
        <v>5340</v>
      </c>
      <c r="J463" s="96" t="s">
        <v>5340</v>
      </c>
      <c r="K463" s="96" t="s">
        <v>5970</v>
      </c>
      <c r="L463" s="96" t="s">
        <v>5970</v>
      </c>
      <c r="M463" s="96"/>
      <c r="N463" s="92">
        <v>101518.35509002469</v>
      </c>
      <c r="O463" s="93">
        <v>17177.093118293637</v>
      </c>
      <c r="P463" s="93">
        <v>16893.751213433872</v>
      </c>
      <c r="Q463" s="93">
        <v>16927.525601925699</v>
      </c>
      <c r="R463" s="93">
        <v>16944.204024096794</v>
      </c>
      <c r="S463" s="93">
        <v>16836.981843207006</v>
      </c>
      <c r="T463" s="93">
        <v>16738.79928906768</v>
      </c>
      <c r="U463" s="93">
        <v>0</v>
      </c>
      <c r="V463" s="93">
        <v>0</v>
      </c>
      <c r="W463" s="93">
        <v>0</v>
      </c>
      <c r="X463" s="93">
        <v>0</v>
      </c>
      <c r="Y463" s="93">
        <v>0</v>
      </c>
      <c r="Z463" s="93">
        <v>0</v>
      </c>
      <c r="AA463" s="93">
        <v>0</v>
      </c>
      <c r="AB463" s="93">
        <v>0</v>
      </c>
      <c r="AC463" s="93">
        <v>0</v>
      </c>
      <c r="AD463" s="93">
        <v>0</v>
      </c>
      <c r="AE463" s="93">
        <v>0</v>
      </c>
      <c r="AF463" s="93">
        <v>0</v>
      </c>
      <c r="AG463" s="93">
        <v>0</v>
      </c>
      <c r="AH463" s="93">
        <v>0</v>
      </c>
      <c r="AI463" s="93">
        <v>0</v>
      </c>
      <c r="AJ463" s="93">
        <v>0</v>
      </c>
      <c r="AK463" s="93">
        <v>0</v>
      </c>
      <c r="AL463" s="93">
        <v>0</v>
      </c>
      <c r="AM463" s="93">
        <v>0</v>
      </c>
      <c r="AN463" s="93">
        <v>0</v>
      </c>
      <c r="AO463" s="93">
        <v>0</v>
      </c>
      <c r="AP463" s="93">
        <v>0</v>
      </c>
      <c r="AQ463" s="93">
        <v>0</v>
      </c>
      <c r="AR463" s="93">
        <v>0</v>
      </c>
      <c r="AS463" s="93">
        <v>0</v>
      </c>
      <c r="AT463" s="93">
        <v>0</v>
      </c>
      <c r="AU463" s="93">
        <v>0</v>
      </c>
      <c r="AV463" s="93">
        <v>0</v>
      </c>
      <c r="AW463" s="93">
        <v>0</v>
      </c>
      <c r="AX463" s="93">
        <v>0</v>
      </c>
      <c r="AY463" s="93">
        <v>0</v>
      </c>
      <c r="AZ463" s="93">
        <v>0</v>
      </c>
      <c r="BA463" s="93">
        <v>0</v>
      </c>
      <c r="BB463" s="93">
        <v>0</v>
      </c>
      <c r="BC463" s="93">
        <v>0</v>
      </c>
      <c r="BD463" s="93">
        <v>0</v>
      </c>
      <c r="BE463" s="93">
        <v>0</v>
      </c>
      <c r="BF463" s="93">
        <v>0</v>
      </c>
      <c r="BG463" s="93">
        <v>0</v>
      </c>
      <c r="BH463" s="93">
        <v>0</v>
      </c>
      <c r="BI463" s="93">
        <v>0</v>
      </c>
      <c r="BJ463" s="93">
        <v>0</v>
      </c>
      <c r="BK463" s="93">
        <v>0</v>
      </c>
      <c r="BL463" s="93">
        <v>0</v>
      </c>
      <c r="BM463" s="93">
        <v>0</v>
      </c>
      <c r="BN463" s="93">
        <v>0</v>
      </c>
      <c r="BO463" s="93">
        <v>0</v>
      </c>
      <c r="BP463" s="93">
        <v>0</v>
      </c>
      <c r="BQ463" s="93">
        <v>0</v>
      </c>
      <c r="BR463" s="93">
        <v>0</v>
      </c>
      <c r="BS463" s="93">
        <v>0</v>
      </c>
      <c r="BT463" s="93">
        <v>0</v>
      </c>
      <c r="BU463" s="93">
        <v>0</v>
      </c>
      <c r="BV463" s="93">
        <v>0</v>
      </c>
      <c r="BW463" s="93">
        <v>0</v>
      </c>
      <c r="BX463" s="93">
        <v>0</v>
      </c>
      <c r="BY463" s="93">
        <v>0</v>
      </c>
      <c r="BZ463" s="93">
        <v>0</v>
      </c>
      <c r="CA463" s="93">
        <v>0</v>
      </c>
      <c r="CB463" s="93">
        <v>0</v>
      </c>
      <c r="CC463" s="93">
        <v>0</v>
      </c>
      <c r="CD463" s="93">
        <v>0</v>
      </c>
      <c r="CE463" s="93">
        <v>0</v>
      </c>
      <c r="CF463" s="93">
        <v>0</v>
      </c>
      <c r="CG463" s="93">
        <v>0</v>
      </c>
      <c r="CH463" s="93">
        <v>0</v>
      </c>
      <c r="CJ463" s="94">
        <v>0</v>
      </c>
    </row>
    <row r="464" spans="1:88" x14ac:dyDescent="0.25">
      <c r="A464">
        <v>456</v>
      </c>
      <c r="B464" s="96"/>
      <c r="C464" s="97" t="s">
        <v>5340</v>
      </c>
      <c r="D464" s="97" t="s">
        <v>6121</v>
      </c>
      <c r="E464" s="97" t="s">
        <v>6121</v>
      </c>
      <c r="F464" s="97" t="s">
        <v>6181</v>
      </c>
      <c r="G464" s="96" t="s">
        <v>6172</v>
      </c>
      <c r="H464" s="96" t="s">
        <v>6182</v>
      </c>
      <c r="I464" s="96" t="s">
        <v>5340</v>
      </c>
      <c r="J464" s="96" t="s">
        <v>5340</v>
      </c>
      <c r="K464" s="96" t="s">
        <v>5970</v>
      </c>
      <c r="L464" s="96" t="s">
        <v>5970</v>
      </c>
      <c r="M464" s="96"/>
      <c r="N464" s="92">
        <v>61793.781359145578</v>
      </c>
      <c r="O464" s="93">
        <v>10455.621898091827</v>
      </c>
      <c r="P464" s="93">
        <v>10283.152912524989</v>
      </c>
      <c r="Q464" s="93">
        <v>10303.711235954785</v>
      </c>
      <c r="R464" s="93">
        <v>10313.863319015441</v>
      </c>
      <c r="S464" s="93">
        <v>10248.597643691242</v>
      </c>
      <c r="T464" s="93">
        <v>10188.834349867289</v>
      </c>
      <c r="U464" s="93">
        <v>0</v>
      </c>
      <c r="V464" s="93">
        <v>0</v>
      </c>
      <c r="W464" s="93">
        <v>0</v>
      </c>
      <c r="X464" s="93">
        <v>0</v>
      </c>
      <c r="Y464" s="93">
        <v>0</v>
      </c>
      <c r="Z464" s="93">
        <v>0</v>
      </c>
      <c r="AA464" s="93">
        <v>0</v>
      </c>
      <c r="AB464" s="93">
        <v>0</v>
      </c>
      <c r="AC464" s="93">
        <v>0</v>
      </c>
      <c r="AD464" s="93">
        <v>0</v>
      </c>
      <c r="AE464" s="93">
        <v>0</v>
      </c>
      <c r="AF464" s="93">
        <v>0</v>
      </c>
      <c r="AG464" s="93">
        <v>0</v>
      </c>
      <c r="AH464" s="93">
        <v>0</v>
      </c>
      <c r="AI464" s="93">
        <v>0</v>
      </c>
      <c r="AJ464" s="93">
        <v>0</v>
      </c>
      <c r="AK464" s="93">
        <v>0</v>
      </c>
      <c r="AL464" s="93">
        <v>0</v>
      </c>
      <c r="AM464" s="93">
        <v>0</v>
      </c>
      <c r="AN464" s="93">
        <v>0</v>
      </c>
      <c r="AO464" s="93">
        <v>0</v>
      </c>
      <c r="AP464" s="93">
        <v>0</v>
      </c>
      <c r="AQ464" s="93">
        <v>0</v>
      </c>
      <c r="AR464" s="93">
        <v>0</v>
      </c>
      <c r="AS464" s="93">
        <v>0</v>
      </c>
      <c r="AT464" s="93">
        <v>0</v>
      </c>
      <c r="AU464" s="93">
        <v>0</v>
      </c>
      <c r="AV464" s="93">
        <v>0</v>
      </c>
      <c r="AW464" s="93">
        <v>0</v>
      </c>
      <c r="AX464" s="93">
        <v>0</v>
      </c>
      <c r="AY464" s="93">
        <v>0</v>
      </c>
      <c r="AZ464" s="93">
        <v>0</v>
      </c>
      <c r="BA464" s="93">
        <v>0</v>
      </c>
      <c r="BB464" s="93">
        <v>0</v>
      </c>
      <c r="BC464" s="93">
        <v>0</v>
      </c>
      <c r="BD464" s="93">
        <v>0</v>
      </c>
      <c r="BE464" s="93">
        <v>0</v>
      </c>
      <c r="BF464" s="93">
        <v>0</v>
      </c>
      <c r="BG464" s="93">
        <v>0</v>
      </c>
      <c r="BH464" s="93">
        <v>0</v>
      </c>
      <c r="BI464" s="93">
        <v>0</v>
      </c>
      <c r="BJ464" s="93">
        <v>0</v>
      </c>
      <c r="BK464" s="93">
        <v>0</v>
      </c>
      <c r="BL464" s="93">
        <v>0</v>
      </c>
      <c r="BM464" s="93">
        <v>0</v>
      </c>
      <c r="BN464" s="93">
        <v>0</v>
      </c>
      <c r="BO464" s="93">
        <v>0</v>
      </c>
      <c r="BP464" s="93">
        <v>0</v>
      </c>
      <c r="BQ464" s="93">
        <v>0</v>
      </c>
      <c r="BR464" s="93">
        <v>0</v>
      </c>
      <c r="BS464" s="93">
        <v>0</v>
      </c>
      <c r="BT464" s="93">
        <v>0</v>
      </c>
      <c r="BU464" s="93">
        <v>0</v>
      </c>
      <c r="BV464" s="93">
        <v>0</v>
      </c>
      <c r="BW464" s="93">
        <v>0</v>
      </c>
      <c r="BX464" s="93">
        <v>0</v>
      </c>
      <c r="BY464" s="93">
        <v>0</v>
      </c>
      <c r="BZ464" s="93">
        <v>0</v>
      </c>
      <c r="CA464" s="93">
        <v>0</v>
      </c>
      <c r="CB464" s="93">
        <v>0</v>
      </c>
      <c r="CC464" s="93">
        <v>0</v>
      </c>
      <c r="CD464" s="93">
        <v>0</v>
      </c>
      <c r="CE464" s="93">
        <v>0</v>
      </c>
      <c r="CF464" s="93">
        <v>0</v>
      </c>
      <c r="CG464" s="93">
        <v>0</v>
      </c>
      <c r="CH464" s="93">
        <v>0</v>
      </c>
      <c r="CJ464" s="94">
        <v>0</v>
      </c>
    </row>
    <row r="465" spans="1:88" x14ac:dyDescent="0.25">
      <c r="A465">
        <v>457</v>
      </c>
      <c r="B465" s="96"/>
      <c r="C465" s="97" t="s">
        <v>5340</v>
      </c>
      <c r="D465" s="97" t="s">
        <v>5967</v>
      </c>
      <c r="E465" s="97" t="s">
        <v>5967</v>
      </c>
      <c r="F465" s="97" t="s">
        <v>6183</v>
      </c>
      <c r="G465" s="96" t="s">
        <v>6184</v>
      </c>
      <c r="H465" s="96" t="s">
        <v>6185</v>
      </c>
      <c r="I465" s="96" t="s">
        <v>5387</v>
      </c>
      <c r="J465" s="96" t="s">
        <v>5387</v>
      </c>
      <c r="K465" s="96" t="s">
        <v>5970</v>
      </c>
      <c r="L465" s="96" t="s">
        <v>5970</v>
      </c>
      <c r="M465" s="96"/>
      <c r="N465" s="92">
        <v>0</v>
      </c>
      <c r="O465" s="93">
        <v>0</v>
      </c>
      <c r="P465" s="93">
        <v>0</v>
      </c>
      <c r="Q465" s="93">
        <v>0</v>
      </c>
      <c r="R465" s="93">
        <v>0</v>
      </c>
      <c r="S465" s="93">
        <v>0</v>
      </c>
      <c r="T465" s="93">
        <v>0</v>
      </c>
      <c r="U465" s="93">
        <v>0</v>
      </c>
      <c r="V465" s="93">
        <v>0</v>
      </c>
      <c r="W465" s="93">
        <v>0</v>
      </c>
      <c r="X465" s="93">
        <v>0</v>
      </c>
      <c r="Y465" s="93">
        <v>0</v>
      </c>
      <c r="Z465" s="93">
        <v>0</v>
      </c>
      <c r="AA465" s="93">
        <v>0</v>
      </c>
      <c r="AB465" s="93">
        <v>0</v>
      </c>
      <c r="AC465" s="93">
        <v>0</v>
      </c>
      <c r="AD465" s="93">
        <v>0</v>
      </c>
      <c r="AE465" s="93">
        <v>0</v>
      </c>
      <c r="AF465" s="93">
        <v>0</v>
      </c>
      <c r="AG465" s="93">
        <v>0</v>
      </c>
      <c r="AH465" s="93">
        <v>0</v>
      </c>
      <c r="AI465" s="93">
        <v>0</v>
      </c>
      <c r="AJ465" s="93">
        <v>0</v>
      </c>
      <c r="AK465" s="93">
        <v>0</v>
      </c>
      <c r="AL465" s="93">
        <v>0</v>
      </c>
      <c r="AM465" s="93">
        <v>0</v>
      </c>
      <c r="AN465" s="93">
        <v>0</v>
      </c>
      <c r="AO465" s="93">
        <v>0</v>
      </c>
      <c r="AP465" s="93">
        <v>0</v>
      </c>
      <c r="AQ465" s="93">
        <v>0</v>
      </c>
      <c r="AR465" s="93">
        <v>0</v>
      </c>
      <c r="AS465" s="93">
        <v>0</v>
      </c>
      <c r="AT465" s="93">
        <v>0</v>
      </c>
      <c r="AU465" s="93">
        <v>0</v>
      </c>
      <c r="AV465" s="93">
        <v>0</v>
      </c>
      <c r="AW465" s="93">
        <v>0</v>
      </c>
      <c r="AX465" s="93">
        <v>0</v>
      </c>
      <c r="AY465" s="93">
        <v>0</v>
      </c>
      <c r="AZ465" s="93">
        <v>0</v>
      </c>
      <c r="BA465" s="93">
        <v>0</v>
      </c>
      <c r="BB465" s="93">
        <v>0</v>
      </c>
      <c r="BC465" s="93">
        <v>0</v>
      </c>
      <c r="BD465" s="93">
        <v>0</v>
      </c>
      <c r="BE465" s="93">
        <v>0</v>
      </c>
      <c r="BF465" s="93">
        <v>0</v>
      </c>
      <c r="BG465" s="93">
        <v>0</v>
      </c>
      <c r="BH465" s="93">
        <v>0</v>
      </c>
      <c r="BI465" s="93">
        <v>0</v>
      </c>
      <c r="BJ465" s="93">
        <v>0</v>
      </c>
      <c r="BK465" s="93">
        <v>0</v>
      </c>
      <c r="BL465" s="93">
        <v>0</v>
      </c>
      <c r="BM465" s="93">
        <v>0</v>
      </c>
      <c r="BN465" s="93">
        <v>0</v>
      </c>
      <c r="BO465" s="93">
        <v>0</v>
      </c>
      <c r="BP465" s="93">
        <v>0</v>
      </c>
      <c r="BQ465" s="93">
        <v>0</v>
      </c>
      <c r="BR465" s="93">
        <v>0</v>
      </c>
      <c r="BS465" s="93">
        <v>0</v>
      </c>
      <c r="BT465" s="93">
        <v>0</v>
      </c>
      <c r="BU465" s="93">
        <v>0</v>
      </c>
      <c r="BV465" s="93">
        <v>0</v>
      </c>
      <c r="BW465" s="93">
        <v>0</v>
      </c>
      <c r="BX465" s="93">
        <v>0</v>
      </c>
      <c r="BY465" s="93">
        <v>0</v>
      </c>
      <c r="BZ465" s="93">
        <v>0</v>
      </c>
      <c r="CA465" s="93">
        <v>0</v>
      </c>
      <c r="CB465" s="93">
        <v>0</v>
      </c>
      <c r="CC465" s="93">
        <v>0</v>
      </c>
      <c r="CD465" s="93">
        <v>0</v>
      </c>
      <c r="CE465" s="93">
        <v>0</v>
      </c>
      <c r="CF465" s="93">
        <v>0</v>
      </c>
      <c r="CG465" s="93">
        <v>0</v>
      </c>
      <c r="CH465" s="93">
        <v>0</v>
      </c>
      <c r="CJ465" s="94">
        <v>0</v>
      </c>
    </row>
    <row r="466" spans="1:88" x14ac:dyDescent="0.25">
      <c r="A466">
        <v>458</v>
      </c>
      <c r="B466" s="96"/>
      <c r="C466" s="97" t="s">
        <v>5361</v>
      </c>
      <c r="D466" s="97" t="s">
        <v>6186</v>
      </c>
      <c r="E466" s="97" t="s">
        <v>6186</v>
      </c>
      <c r="F466" s="97" t="s">
        <v>6187</v>
      </c>
      <c r="G466" s="96" t="s">
        <v>5560</v>
      </c>
      <c r="H466" s="96" t="s">
        <v>6188</v>
      </c>
      <c r="I466" s="96" t="s">
        <v>5340</v>
      </c>
      <c r="J466" s="96" t="s">
        <v>5340</v>
      </c>
      <c r="K466" s="96" t="s">
        <v>5365</v>
      </c>
      <c r="L466" s="96" t="s">
        <v>5365</v>
      </c>
      <c r="M466" s="96" t="s">
        <v>5342</v>
      </c>
      <c r="N466" s="92">
        <v>157063.43714311725</v>
      </c>
      <c r="O466" s="93">
        <v>0</v>
      </c>
      <c r="P466" s="93">
        <v>0</v>
      </c>
      <c r="Q466" s="93">
        <v>0</v>
      </c>
      <c r="R466" s="93">
        <v>0</v>
      </c>
      <c r="S466" s="93">
        <v>0</v>
      </c>
      <c r="T466" s="93">
        <v>0</v>
      </c>
      <c r="U466" s="93">
        <v>0</v>
      </c>
      <c r="V466" s="93">
        <v>0</v>
      </c>
      <c r="W466" s="93">
        <v>0</v>
      </c>
      <c r="X466" s="93">
        <v>0</v>
      </c>
      <c r="Y466" s="93">
        <v>0</v>
      </c>
      <c r="Z466" s="93">
        <v>0</v>
      </c>
      <c r="AA466" s="93">
        <v>0</v>
      </c>
      <c r="AB466" s="93">
        <v>0</v>
      </c>
      <c r="AC466" s="93">
        <v>0</v>
      </c>
      <c r="AD466" s="93">
        <v>0</v>
      </c>
      <c r="AE466" s="93">
        <v>0</v>
      </c>
      <c r="AF466" s="93">
        <v>0</v>
      </c>
      <c r="AG466" s="93">
        <v>0</v>
      </c>
      <c r="AH466" s="93">
        <v>0</v>
      </c>
      <c r="AI466" s="93">
        <v>0</v>
      </c>
      <c r="AJ466" s="93">
        <v>0</v>
      </c>
      <c r="AK466" s="93">
        <v>0</v>
      </c>
      <c r="AL466" s="93">
        <v>0</v>
      </c>
      <c r="AM466" s="93">
        <v>0</v>
      </c>
      <c r="AN466" s="93">
        <v>0</v>
      </c>
      <c r="AO466" s="93">
        <v>0</v>
      </c>
      <c r="AP466" s="93">
        <v>0</v>
      </c>
      <c r="AQ466" s="93">
        <v>0</v>
      </c>
      <c r="AR466" s="93">
        <v>0</v>
      </c>
      <c r="AS466" s="93">
        <v>0</v>
      </c>
      <c r="AT466" s="93">
        <v>0</v>
      </c>
      <c r="AU466" s="93">
        <v>0</v>
      </c>
      <c r="AV466" s="93">
        <v>0</v>
      </c>
      <c r="AW466" s="93">
        <v>0</v>
      </c>
      <c r="AX466" s="93">
        <v>0</v>
      </c>
      <c r="AY466" s="93">
        <v>0</v>
      </c>
      <c r="AZ466" s="93">
        <v>0</v>
      </c>
      <c r="BA466" s="93">
        <v>0</v>
      </c>
      <c r="BB466" s="93">
        <v>0</v>
      </c>
      <c r="BC466" s="93">
        <v>0</v>
      </c>
      <c r="BD466" s="93">
        <v>0</v>
      </c>
      <c r="BE466" s="93">
        <v>13063.910985328615</v>
      </c>
      <c r="BF466" s="93">
        <v>13049.553521981059</v>
      </c>
      <c r="BG466" s="93">
        <v>13015.180176450916</v>
      </c>
      <c r="BH466" s="93">
        <v>12899.508828884524</v>
      </c>
      <c r="BI466" s="93">
        <v>13054.215018678653</v>
      </c>
      <c r="BJ466" s="93">
        <v>13070.924726271591</v>
      </c>
      <c r="BK466" s="93">
        <v>13261.387044854146</v>
      </c>
      <c r="BL466" s="93">
        <v>13141.36946670934</v>
      </c>
      <c r="BM466" s="93">
        <v>13157.756456577603</v>
      </c>
      <c r="BN466" s="93">
        <v>13160.916675691455</v>
      </c>
      <c r="BO466" s="93">
        <v>13112.518148696425</v>
      </c>
      <c r="BP466" s="93">
        <v>13076.196092992945</v>
      </c>
      <c r="BQ466" s="93">
        <v>0</v>
      </c>
      <c r="BR466" s="93">
        <v>0</v>
      </c>
      <c r="BS466" s="93">
        <v>0</v>
      </c>
      <c r="BT466" s="93">
        <v>0</v>
      </c>
      <c r="BU466" s="93">
        <v>0</v>
      </c>
      <c r="BV466" s="93">
        <v>0</v>
      </c>
      <c r="BW466" s="93">
        <v>0</v>
      </c>
      <c r="BX466" s="93">
        <v>0</v>
      </c>
      <c r="BY466" s="93">
        <v>0</v>
      </c>
      <c r="BZ466" s="93">
        <v>0</v>
      </c>
      <c r="CA466" s="93">
        <v>0</v>
      </c>
      <c r="CB466" s="93">
        <v>0</v>
      </c>
      <c r="CC466" s="93">
        <v>0</v>
      </c>
      <c r="CD466" s="93">
        <v>0</v>
      </c>
      <c r="CE466" s="93">
        <v>0</v>
      </c>
      <c r="CF466" s="93">
        <v>0</v>
      </c>
      <c r="CG466" s="93">
        <v>0</v>
      </c>
      <c r="CH466" s="93">
        <v>0</v>
      </c>
      <c r="CJ466" s="94">
        <v>157063.43714311725</v>
      </c>
    </row>
    <row r="467" spans="1:88" x14ac:dyDescent="0.25">
      <c r="A467">
        <v>459</v>
      </c>
      <c r="B467" s="96"/>
      <c r="C467" s="97" t="s">
        <v>5361</v>
      </c>
      <c r="D467" s="97" t="s">
        <v>6186</v>
      </c>
      <c r="E467" s="97" t="s">
        <v>6186</v>
      </c>
      <c r="F467" s="97" t="s">
        <v>6189</v>
      </c>
      <c r="G467" s="96" t="s">
        <v>5560</v>
      </c>
      <c r="H467" s="96" t="s">
        <v>6190</v>
      </c>
      <c r="I467" s="96" t="s">
        <v>5340</v>
      </c>
      <c r="J467" s="96" t="s">
        <v>5340</v>
      </c>
      <c r="K467" s="96" t="s">
        <v>5365</v>
      </c>
      <c r="L467" s="96" t="s">
        <v>5365</v>
      </c>
      <c r="M467" s="96" t="s">
        <v>5342</v>
      </c>
      <c r="N467" s="92">
        <v>0</v>
      </c>
      <c r="O467" s="93">
        <v>0</v>
      </c>
      <c r="P467" s="93">
        <v>0</v>
      </c>
      <c r="Q467" s="93">
        <v>0</v>
      </c>
      <c r="R467" s="93">
        <v>0</v>
      </c>
      <c r="S467" s="93">
        <v>0</v>
      </c>
      <c r="T467" s="93">
        <v>0</v>
      </c>
      <c r="U467" s="93">
        <v>0</v>
      </c>
      <c r="V467" s="93">
        <v>0</v>
      </c>
      <c r="W467" s="93">
        <v>0</v>
      </c>
      <c r="X467" s="93">
        <v>0</v>
      </c>
      <c r="Y467" s="93">
        <v>0</v>
      </c>
      <c r="Z467" s="93">
        <v>0</v>
      </c>
      <c r="AA467" s="93">
        <v>0</v>
      </c>
      <c r="AB467" s="93">
        <v>0</v>
      </c>
      <c r="AC467" s="93">
        <v>0</v>
      </c>
      <c r="AD467" s="93">
        <v>0</v>
      </c>
      <c r="AE467" s="93">
        <v>0</v>
      </c>
      <c r="AF467" s="93">
        <v>0</v>
      </c>
      <c r="AG467" s="93">
        <v>0</v>
      </c>
      <c r="AH467" s="93">
        <v>0</v>
      </c>
      <c r="AI467" s="93">
        <v>0</v>
      </c>
      <c r="AJ467" s="93">
        <v>0</v>
      </c>
      <c r="AK467" s="93">
        <v>0</v>
      </c>
      <c r="AL467" s="93">
        <v>0</v>
      </c>
      <c r="AM467" s="93">
        <v>0</v>
      </c>
      <c r="AN467" s="93">
        <v>0</v>
      </c>
      <c r="AO467" s="93">
        <v>0</v>
      </c>
      <c r="AP467" s="93">
        <v>0</v>
      </c>
      <c r="AQ467" s="93">
        <v>0</v>
      </c>
      <c r="AR467" s="93">
        <v>0</v>
      </c>
      <c r="AS467" s="93">
        <v>0</v>
      </c>
      <c r="AT467" s="93">
        <v>0</v>
      </c>
      <c r="AU467" s="93">
        <v>0</v>
      </c>
      <c r="AV467" s="93">
        <v>0</v>
      </c>
      <c r="AW467" s="93">
        <v>0</v>
      </c>
      <c r="AX467" s="93">
        <v>0</v>
      </c>
      <c r="AY467" s="93">
        <v>0</v>
      </c>
      <c r="AZ467" s="93">
        <v>0</v>
      </c>
      <c r="BA467" s="93">
        <v>0</v>
      </c>
      <c r="BB467" s="93">
        <v>0</v>
      </c>
      <c r="BC467" s="93">
        <v>0</v>
      </c>
      <c r="BD467" s="93">
        <v>0</v>
      </c>
      <c r="BE467" s="93">
        <v>0</v>
      </c>
      <c r="BF467" s="93">
        <v>0</v>
      </c>
      <c r="BG467" s="93">
        <v>0</v>
      </c>
      <c r="BH467" s="93">
        <v>0</v>
      </c>
      <c r="BI467" s="93">
        <v>0</v>
      </c>
      <c r="BJ467" s="93">
        <v>0</v>
      </c>
      <c r="BK467" s="93">
        <v>0</v>
      </c>
      <c r="BL467" s="93">
        <v>0</v>
      </c>
      <c r="BM467" s="93">
        <v>0</v>
      </c>
      <c r="BN467" s="93">
        <v>0</v>
      </c>
      <c r="BO467" s="93">
        <v>0</v>
      </c>
      <c r="BP467" s="93">
        <v>0</v>
      </c>
      <c r="BQ467" s="93">
        <v>0</v>
      </c>
      <c r="BR467" s="93">
        <v>0</v>
      </c>
      <c r="BS467" s="93">
        <v>0</v>
      </c>
      <c r="BT467" s="93">
        <v>0</v>
      </c>
      <c r="BU467" s="93">
        <v>0</v>
      </c>
      <c r="BV467" s="93">
        <v>0</v>
      </c>
      <c r="BW467" s="93">
        <v>0</v>
      </c>
      <c r="BX467" s="93">
        <v>0</v>
      </c>
      <c r="BY467" s="93">
        <v>0</v>
      </c>
      <c r="BZ467" s="93">
        <v>0</v>
      </c>
      <c r="CA467" s="93">
        <v>0</v>
      </c>
      <c r="CB467" s="93">
        <v>0</v>
      </c>
      <c r="CC467" s="93">
        <v>0</v>
      </c>
      <c r="CD467" s="93">
        <v>0</v>
      </c>
      <c r="CE467" s="93">
        <v>0</v>
      </c>
      <c r="CF467" s="93">
        <v>0</v>
      </c>
      <c r="CG467" s="93">
        <v>0</v>
      </c>
      <c r="CH467" s="93">
        <v>0</v>
      </c>
      <c r="CJ467" s="94">
        <v>0</v>
      </c>
    </row>
    <row r="468" spans="1:88" x14ac:dyDescent="0.25">
      <c r="A468">
        <v>460</v>
      </c>
      <c r="B468" s="96"/>
      <c r="C468" s="97" t="s">
        <v>5361</v>
      </c>
      <c r="D468" s="97" t="s">
        <v>6186</v>
      </c>
      <c r="E468" s="97" t="s">
        <v>6186</v>
      </c>
      <c r="F468" s="97" t="s">
        <v>6191</v>
      </c>
      <c r="G468" s="96" t="s">
        <v>5560</v>
      </c>
      <c r="H468" s="96" t="s">
        <v>6192</v>
      </c>
      <c r="I468" s="96" t="s">
        <v>5340</v>
      </c>
      <c r="J468" s="96" t="s">
        <v>5340</v>
      </c>
      <c r="K468" s="96" t="s">
        <v>5365</v>
      </c>
      <c r="L468" s="96" t="s">
        <v>5365</v>
      </c>
      <c r="M468" s="96" t="s">
        <v>5342</v>
      </c>
      <c r="N468" s="92">
        <v>0</v>
      </c>
      <c r="O468" s="93">
        <v>0</v>
      </c>
      <c r="P468" s="93">
        <v>0</v>
      </c>
      <c r="Q468" s="93">
        <v>0</v>
      </c>
      <c r="R468" s="93">
        <v>0</v>
      </c>
      <c r="S468" s="93">
        <v>0</v>
      </c>
      <c r="T468" s="93">
        <v>0</v>
      </c>
      <c r="U468" s="93">
        <v>0</v>
      </c>
      <c r="V468" s="93">
        <v>0</v>
      </c>
      <c r="W468" s="93">
        <v>0</v>
      </c>
      <c r="X468" s="93">
        <v>0</v>
      </c>
      <c r="Y468" s="93">
        <v>0</v>
      </c>
      <c r="Z468" s="93">
        <v>0</v>
      </c>
      <c r="AA468" s="93">
        <v>0</v>
      </c>
      <c r="AB468" s="93">
        <v>0</v>
      </c>
      <c r="AC468" s="93">
        <v>0</v>
      </c>
      <c r="AD468" s="93">
        <v>0</v>
      </c>
      <c r="AE468" s="93">
        <v>0</v>
      </c>
      <c r="AF468" s="93">
        <v>0</v>
      </c>
      <c r="AG468" s="93">
        <v>0</v>
      </c>
      <c r="AH468" s="93">
        <v>0</v>
      </c>
      <c r="AI468" s="93">
        <v>0</v>
      </c>
      <c r="AJ468" s="93">
        <v>0</v>
      </c>
      <c r="AK468" s="93">
        <v>0</v>
      </c>
      <c r="AL468" s="93">
        <v>0</v>
      </c>
      <c r="AM468" s="93">
        <v>0</v>
      </c>
      <c r="AN468" s="93">
        <v>0</v>
      </c>
      <c r="AO468" s="93">
        <v>0</v>
      </c>
      <c r="AP468" s="93">
        <v>0</v>
      </c>
      <c r="AQ468" s="93">
        <v>0</v>
      </c>
      <c r="AR468" s="93">
        <v>0</v>
      </c>
      <c r="AS468" s="93">
        <v>0</v>
      </c>
      <c r="AT468" s="93">
        <v>0</v>
      </c>
      <c r="AU468" s="93">
        <v>0</v>
      </c>
      <c r="AV468" s="93">
        <v>0</v>
      </c>
      <c r="AW468" s="93">
        <v>0</v>
      </c>
      <c r="AX468" s="93">
        <v>0</v>
      </c>
      <c r="AY468" s="93">
        <v>0</v>
      </c>
      <c r="AZ468" s="93">
        <v>0</v>
      </c>
      <c r="BA468" s="93">
        <v>0</v>
      </c>
      <c r="BB468" s="93">
        <v>0</v>
      </c>
      <c r="BC468" s="93">
        <v>0</v>
      </c>
      <c r="BD468" s="93">
        <v>0</v>
      </c>
      <c r="BE468" s="93">
        <v>0</v>
      </c>
      <c r="BF468" s="93">
        <v>0</v>
      </c>
      <c r="BG468" s="93">
        <v>0</v>
      </c>
      <c r="BH468" s="93">
        <v>0</v>
      </c>
      <c r="BI468" s="93">
        <v>0</v>
      </c>
      <c r="BJ468" s="93">
        <v>0</v>
      </c>
      <c r="BK468" s="93">
        <v>0</v>
      </c>
      <c r="BL468" s="93">
        <v>0</v>
      </c>
      <c r="BM468" s="93">
        <v>0</v>
      </c>
      <c r="BN468" s="93">
        <v>0</v>
      </c>
      <c r="BO468" s="93">
        <v>0</v>
      </c>
      <c r="BP468" s="93">
        <v>0</v>
      </c>
      <c r="BQ468" s="93">
        <v>0</v>
      </c>
      <c r="BR468" s="93">
        <v>0</v>
      </c>
      <c r="BS468" s="93">
        <v>0</v>
      </c>
      <c r="BT468" s="93">
        <v>0</v>
      </c>
      <c r="BU468" s="93">
        <v>0</v>
      </c>
      <c r="BV468" s="93">
        <v>0</v>
      </c>
      <c r="BW468" s="93">
        <v>0</v>
      </c>
      <c r="BX468" s="93">
        <v>0</v>
      </c>
      <c r="BY468" s="93">
        <v>0</v>
      </c>
      <c r="BZ468" s="93">
        <v>0</v>
      </c>
      <c r="CA468" s="93">
        <v>0</v>
      </c>
      <c r="CB468" s="93">
        <v>0</v>
      </c>
      <c r="CC468" s="93">
        <v>0</v>
      </c>
      <c r="CD468" s="93">
        <v>0</v>
      </c>
      <c r="CE468" s="93">
        <v>0</v>
      </c>
      <c r="CF468" s="93">
        <v>0</v>
      </c>
      <c r="CG468" s="93">
        <v>0</v>
      </c>
      <c r="CH468" s="93">
        <v>0</v>
      </c>
      <c r="CJ468" s="94">
        <v>0</v>
      </c>
    </row>
    <row r="469" spans="1:88" x14ac:dyDescent="0.25">
      <c r="A469">
        <v>461</v>
      </c>
      <c r="B469" s="96"/>
      <c r="C469" s="97" t="s">
        <v>5361</v>
      </c>
      <c r="D469" s="97" t="s">
        <v>6186</v>
      </c>
      <c r="E469" s="97" t="s">
        <v>6186</v>
      </c>
      <c r="F469" s="97" t="s">
        <v>6193</v>
      </c>
      <c r="G469" s="96" t="s">
        <v>5560</v>
      </c>
      <c r="H469" s="96" t="s">
        <v>6194</v>
      </c>
      <c r="I469" s="96" t="s">
        <v>5340</v>
      </c>
      <c r="J469" s="96" t="s">
        <v>5340</v>
      </c>
      <c r="K469" s="96" t="s">
        <v>5365</v>
      </c>
      <c r="L469" s="96" t="s">
        <v>5365</v>
      </c>
      <c r="M469" s="96" t="s">
        <v>5342</v>
      </c>
      <c r="N469" s="92">
        <v>0</v>
      </c>
      <c r="O469" s="93">
        <v>0</v>
      </c>
      <c r="P469" s="93">
        <v>0</v>
      </c>
      <c r="Q469" s="93">
        <v>0</v>
      </c>
      <c r="R469" s="93">
        <v>0</v>
      </c>
      <c r="S469" s="93">
        <v>0</v>
      </c>
      <c r="T469" s="93">
        <v>0</v>
      </c>
      <c r="U469" s="93">
        <v>0</v>
      </c>
      <c r="V469" s="93">
        <v>0</v>
      </c>
      <c r="W469" s="93">
        <v>0</v>
      </c>
      <c r="X469" s="93">
        <v>0</v>
      </c>
      <c r="Y469" s="93">
        <v>0</v>
      </c>
      <c r="Z469" s="93">
        <v>0</v>
      </c>
      <c r="AA469" s="93">
        <v>0</v>
      </c>
      <c r="AB469" s="93">
        <v>0</v>
      </c>
      <c r="AC469" s="93">
        <v>0</v>
      </c>
      <c r="AD469" s="93">
        <v>0</v>
      </c>
      <c r="AE469" s="93">
        <v>0</v>
      </c>
      <c r="AF469" s="93">
        <v>0</v>
      </c>
      <c r="AG469" s="93">
        <v>0</v>
      </c>
      <c r="AH469" s="93">
        <v>0</v>
      </c>
      <c r="AI469" s="93">
        <v>0</v>
      </c>
      <c r="AJ469" s="93">
        <v>0</v>
      </c>
      <c r="AK469" s="93">
        <v>0</v>
      </c>
      <c r="AL469" s="93">
        <v>0</v>
      </c>
      <c r="AM469" s="93">
        <v>0</v>
      </c>
      <c r="AN469" s="93">
        <v>0</v>
      </c>
      <c r="AO469" s="93">
        <v>0</v>
      </c>
      <c r="AP469" s="93">
        <v>0</v>
      </c>
      <c r="AQ469" s="93">
        <v>0</v>
      </c>
      <c r="AR469" s="93">
        <v>0</v>
      </c>
      <c r="AS469" s="93">
        <v>0</v>
      </c>
      <c r="AT469" s="93">
        <v>0</v>
      </c>
      <c r="AU469" s="93">
        <v>0</v>
      </c>
      <c r="AV469" s="93">
        <v>0</v>
      </c>
      <c r="AW469" s="93">
        <v>0</v>
      </c>
      <c r="AX469" s="93">
        <v>0</v>
      </c>
      <c r="AY469" s="93">
        <v>0</v>
      </c>
      <c r="AZ469" s="93">
        <v>0</v>
      </c>
      <c r="BA469" s="93">
        <v>0</v>
      </c>
      <c r="BB469" s="93">
        <v>0</v>
      </c>
      <c r="BC469" s="93">
        <v>0</v>
      </c>
      <c r="BD469" s="93">
        <v>0</v>
      </c>
      <c r="BE469" s="93">
        <v>0</v>
      </c>
      <c r="BF469" s="93">
        <v>0</v>
      </c>
      <c r="BG469" s="93">
        <v>0</v>
      </c>
      <c r="BH469" s="93">
        <v>0</v>
      </c>
      <c r="BI469" s="93">
        <v>0</v>
      </c>
      <c r="BJ469" s="93">
        <v>0</v>
      </c>
      <c r="BK469" s="93">
        <v>0</v>
      </c>
      <c r="BL469" s="93">
        <v>0</v>
      </c>
      <c r="BM469" s="93">
        <v>0</v>
      </c>
      <c r="BN469" s="93">
        <v>0</v>
      </c>
      <c r="BO469" s="93">
        <v>0</v>
      </c>
      <c r="BP469" s="93">
        <v>0</v>
      </c>
      <c r="BQ469" s="93">
        <v>0</v>
      </c>
      <c r="BR469" s="93">
        <v>0</v>
      </c>
      <c r="BS469" s="93">
        <v>0</v>
      </c>
      <c r="BT469" s="93">
        <v>0</v>
      </c>
      <c r="BU469" s="93">
        <v>0</v>
      </c>
      <c r="BV469" s="93">
        <v>0</v>
      </c>
      <c r="BW469" s="93">
        <v>0</v>
      </c>
      <c r="BX469" s="93">
        <v>0</v>
      </c>
      <c r="BY469" s="93">
        <v>0</v>
      </c>
      <c r="BZ469" s="93">
        <v>0</v>
      </c>
      <c r="CA469" s="93">
        <v>0</v>
      </c>
      <c r="CB469" s="93">
        <v>0</v>
      </c>
      <c r="CC469" s="93">
        <v>0</v>
      </c>
      <c r="CD469" s="93">
        <v>0</v>
      </c>
      <c r="CE469" s="93">
        <v>0</v>
      </c>
      <c r="CF469" s="93">
        <v>0</v>
      </c>
      <c r="CG469" s="93">
        <v>0</v>
      </c>
      <c r="CH469" s="93">
        <v>0</v>
      </c>
      <c r="CJ469" s="94">
        <v>0</v>
      </c>
    </row>
    <row r="470" spans="1:88" x14ac:dyDescent="0.25">
      <c r="A470">
        <v>462</v>
      </c>
      <c r="B470" s="96"/>
      <c r="C470" s="97" t="s">
        <v>5361</v>
      </c>
      <c r="D470" s="97" t="s">
        <v>6186</v>
      </c>
      <c r="E470" s="97" t="s">
        <v>6186</v>
      </c>
      <c r="F470" s="97" t="s">
        <v>6195</v>
      </c>
      <c r="G470" s="96" t="s">
        <v>5560</v>
      </c>
      <c r="H470" s="96" t="s">
        <v>6196</v>
      </c>
      <c r="I470" s="96" t="s">
        <v>5340</v>
      </c>
      <c r="J470" s="96" t="s">
        <v>5340</v>
      </c>
      <c r="K470" s="96" t="s">
        <v>5365</v>
      </c>
      <c r="L470" s="96" t="s">
        <v>5365</v>
      </c>
      <c r="M470" s="96" t="s">
        <v>5342</v>
      </c>
      <c r="N470" s="92">
        <v>254146.71808122861</v>
      </c>
      <c r="O470" s="93">
        <v>0</v>
      </c>
      <c r="P470" s="93">
        <v>0</v>
      </c>
      <c r="Q470" s="93">
        <v>0</v>
      </c>
      <c r="R470" s="93">
        <v>0</v>
      </c>
      <c r="S470" s="93">
        <v>0</v>
      </c>
      <c r="T470" s="93">
        <v>0</v>
      </c>
      <c r="U470" s="93">
        <v>0</v>
      </c>
      <c r="V470" s="93">
        <v>0</v>
      </c>
      <c r="W470" s="93">
        <v>0</v>
      </c>
      <c r="X470" s="93">
        <v>0</v>
      </c>
      <c r="Y470" s="93">
        <v>0</v>
      </c>
      <c r="Z470" s="93">
        <v>0</v>
      </c>
      <c r="AA470" s="93">
        <v>0</v>
      </c>
      <c r="AB470" s="93">
        <v>0</v>
      </c>
      <c r="AC470" s="93">
        <v>0</v>
      </c>
      <c r="AD470" s="93">
        <v>0</v>
      </c>
      <c r="AE470" s="93">
        <v>0</v>
      </c>
      <c r="AF470" s="93">
        <v>0</v>
      </c>
      <c r="AG470" s="93">
        <v>0</v>
      </c>
      <c r="AH470" s="93">
        <v>0</v>
      </c>
      <c r="AI470" s="93">
        <v>0</v>
      </c>
      <c r="AJ470" s="93">
        <v>0</v>
      </c>
      <c r="AK470" s="93">
        <v>0</v>
      </c>
      <c r="AL470" s="93">
        <v>0</v>
      </c>
      <c r="AM470" s="93">
        <v>0</v>
      </c>
      <c r="AN470" s="93">
        <v>0</v>
      </c>
      <c r="AO470" s="93">
        <v>0</v>
      </c>
      <c r="AP470" s="93">
        <v>0</v>
      </c>
      <c r="AQ470" s="93">
        <v>0</v>
      </c>
      <c r="AR470" s="93">
        <v>0</v>
      </c>
      <c r="AS470" s="93">
        <v>21068.582397442817</v>
      </c>
      <c r="AT470" s="93">
        <v>21042.021273377879</v>
      </c>
      <c r="AU470" s="93">
        <v>20984.874800232108</v>
      </c>
      <c r="AV470" s="93">
        <v>20789.453050444699</v>
      </c>
      <c r="AW470" s="93">
        <v>21053.375166637816</v>
      </c>
      <c r="AX470" s="93">
        <v>21081.473426234905</v>
      </c>
      <c r="AY470" s="93">
        <v>21533.029059792516</v>
      </c>
      <c r="AZ470" s="93">
        <v>21323.25717806202</v>
      </c>
      <c r="BA470" s="93">
        <v>21377.294110461717</v>
      </c>
      <c r="BB470" s="93">
        <v>21376.812579682013</v>
      </c>
      <c r="BC470" s="93">
        <v>21291.173855302764</v>
      </c>
      <c r="BD470" s="93">
        <v>21225.371183557356</v>
      </c>
      <c r="BE470" s="93">
        <v>0</v>
      </c>
      <c r="BF470" s="93">
        <v>0</v>
      </c>
      <c r="BG470" s="93">
        <v>0</v>
      </c>
      <c r="BH470" s="93">
        <v>0</v>
      </c>
      <c r="BI470" s="93">
        <v>0</v>
      </c>
      <c r="BJ470" s="93">
        <v>0</v>
      </c>
      <c r="BK470" s="93">
        <v>0</v>
      </c>
      <c r="BL470" s="93">
        <v>0</v>
      </c>
      <c r="BM470" s="93">
        <v>0</v>
      </c>
      <c r="BN470" s="93">
        <v>0</v>
      </c>
      <c r="BO470" s="93">
        <v>0</v>
      </c>
      <c r="BP470" s="93">
        <v>0</v>
      </c>
      <c r="BQ470" s="93">
        <v>0</v>
      </c>
      <c r="BR470" s="93">
        <v>0</v>
      </c>
      <c r="BS470" s="93">
        <v>0</v>
      </c>
      <c r="BT470" s="93">
        <v>0</v>
      </c>
      <c r="BU470" s="93">
        <v>0</v>
      </c>
      <c r="BV470" s="93">
        <v>0</v>
      </c>
      <c r="BW470" s="93">
        <v>0</v>
      </c>
      <c r="BX470" s="93">
        <v>0</v>
      </c>
      <c r="BY470" s="93">
        <v>0</v>
      </c>
      <c r="BZ470" s="93">
        <v>0</v>
      </c>
      <c r="CA470" s="93">
        <v>0</v>
      </c>
      <c r="CB470" s="93">
        <v>0</v>
      </c>
      <c r="CC470" s="93">
        <v>0</v>
      </c>
      <c r="CD470" s="93">
        <v>0</v>
      </c>
      <c r="CE470" s="93">
        <v>0</v>
      </c>
      <c r="CF470" s="93">
        <v>0</v>
      </c>
      <c r="CG470" s="93">
        <v>0</v>
      </c>
      <c r="CH470" s="93">
        <v>0</v>
      </c>
      <c r="CJ470" s="94">
        <v>254146.71808122861</v>
      </c>
    </row>
    <row r="471" spans="1:88" x14ac:dyDescent="0.25">
      <c r="A471">
        <v>463</v>
      </c>
      <c r="B471" s="96"/>
      <c r="C471" s="97" t="s">
        <v>5361</v>
      </c>
      <c r="D471" s="97" t="s">
        <v>6186</v>
      </c>
      <c r="E471" s="97" t="s">
        <v>6186</v>
      </c>
      <c r="F471" s="97" t="s">
        <v>6197</v>
      </c>
      <c r="G471" s="96" t="s">
        <v>5560</v>
      </c>
      <c r="H471" s="96" t="s">
        <v>6198</v>
      </c>
      <c r="I471" s="96" t="s">
        <v>5340</v>
      </c>
      <c r="J471" s="96" t="s">
        <v>5340</v>
      </c>
      <c r="K471" s="96" t="s">
        <v>5365</v>
      </c>
      <c r="L471" s="96" t="s">
        <v>5365</v>
      </c>
      <c r="M471" s="96" t="s">
        <v>5342</v>
      </c>
      <c r="N471" s="92">
        <v>780932.63913848449</v>
      </c>
      <c r="O471" s="93">
        <v>0</v>
      </c>
      <c r="P471" s="93">
        <v>0</v>
      </c>
      <c r="Q471" s="93">
        <v>0</v>
      </c>
      <c r="R471" s="93">
        <v>0</v>
      </c>
      <c r="S471" s="93">
        <v>0</v>
      </c>
      <c r="T471" s="93">
        <v>0</v>
      </c>
      <c r="U471" s="93">
        <v>0</v>
      </c>
      <c r="V471" s="93">
        <v>0</v>
      </c>
      <c r="W471" s="93">
        <v>0</v>
      </c>
      <c r="X471" s="93">
        <v>0</v>
      </c>
      <c r="Y471" s="93">
        <v>0</v>
      </c>
      <c r="Z471" s="93">
        <v>0</v>
      </c>
      <c r="AA471" s="93">
        <v>0</v>
      </c>
      <c r="AB471" s="93">
        <v>0</v>
      </c>
      <c r="AC471" s="93">
        <v>0</v>
      </c>
      <c r="AD471" s="93">
        <v>0</v>
      </c>
      <c r="AE471" s="93">
        <v>0</v>
      </c>
      <c r="AF471" s="93">
        <v>0</v>
      </c>
      <c r="AG471" s="93">
        <v>0</v>
      </c>
      <c r="AH471" s="93">
        <v>0</v>
      </c>
      <c r="AI471" s="93">
        <v>0</v>
      </c>
      <c r="AJ471" s="93">
        <v>0</v>
      </c>
      <c r="AK471" s="93">
        <v>0</v>
      </c>
      <c r="AL471" s="93">
        <v>0</v>
      </c>
      <c r="AM471" s="93">
        <v>0</v>
      </c>
      <c r="AN471" s="93">
        <v>0</v>
      </c>
      <c r="AO471" s="93">
        <v>0</v>
      </c>
      <c r="AP471" s="93">
        <v>0</v>
      </c>
      <c r="AQ471" s="93">
        <v>0</v>
      </c>
      <c r="AR471" s="93">
        <v>0</v>
      </c>
      <c r="AS471" s="93">
        <v>64738.761054089169</v>
      </c>
      <c r="AT471" s="93">
        <v>64657.145014066657</v>
      </c>
      <c r="AU471" s="93">
        <v>64481.547444174248</v>
      </c>
      <c r="AV471" s="93">
        <v>63881.062716459957</v>
      </c>
      <c r="AW471" s="93">
        <v>64692.032837505423</v>
      </c>
      <c r="AX471" s="93">
        <v>64778.372130761003</v>
      </c>
      <c r="AY471" s="93">
        <v>66165.895586874612</v>
      </c>
      <c r="AZ471" s="93">
        <v>65521.316304271088</v>
      </c>
      <c r="BA471" s="93">
        <v>65687.358992323483</v>
      </c>
      <c r="BB471" s="93">
        <v>65685.879362346459</v>
      </c>
      <c r="BC471" s="93">
        <v>65422.731856264531</v>
      </c>
      <c r="BD471" s="93">
        <v>65220.535839347744</v>
      </c>
      <c r="BE471" s="93">
        <v>0</v>
      </c>
      <c r="BF471" s="93">
        <v>0</v>
      </c>
      <c r="BG471" s="93">
        <v>0</v>
      </c>
      <c r="BH471" s="93">
        <v>0</v>
      </c>
      <c r="BI471" s="93">
        <v>0</v>
      </c>
      <c r="BJ471" s="93">
        <v>0</v>
      </c>
      <c r="BK471" s="93">
        <v>0</v>
      </c>
      <c r="BL471" s="93">
        <v>0</v>
      </c>
      <c r="BM471" s="93">
        <v>0</v>
      </c>
      <c r="BN471" s="93">
        <v>0</v>
      </c>
      <c r="BO471" s="93">
        <v>0</v>
      </c>
      <c r="BP471" s="93">
        <v>0</v>
      </c>
      <c r="BQ471" s="93">
        <v>0</v>
      </c>
      <c r="BR471" s="93">
        <v>0</v>
      </c>
      <c r="BS471" s="93">
        <v>0</v>
      </c>
      <c r="BT471" s="93">
        <v>0</v>
      </c>
      <c r="BU471" s="93">
        <v>0</v>
      </c>
      <c r="BV471" s="93">
        <v>0</v>
      </c>
      <c r="BW471" s="93">
        <v>0</v>
      </c>
      <c r="BX471" s="93">
        <v>0</v>
      </c>
      <c r="BY471" s="93">
        <v>0</v>
      </c>
      <c r="BZ471" s="93">
        <v>0</v>
      </c>
      <c r="CA471" s="93">
        <v>0</v>
      </c>
      <c r="CB471" s="93">
        <v>0</v>
      </c>
      <c r="CC471" s="93">
        <v>0</v>
      </c>
      <c r="CD471" s="93">
        <v>0</v>
      </c>
      <c r="CE471" s="93">
        <v>0</v>
      </c>
      <c r="CF471" s="93">
        <v>0</v>
      </c>
      <c r="CG471" s="93">
        <v>0</v>
      </c>
      <c r="CH471" s="93">
        <v>0</v>
      </c>
      <c r="CJ471" s="94">
        <v>780932.63913848449</v>
      </c>
    </row>
    <row r="472" spans="1:88" x14ac:dyDescent="0.25">
      <c r="A472">
        <v>464</v>
      </c>
      <c r="B472" s="96"/>
      <c r="C472" s="97" t="s">
        <v>5361</v>
      </c>
      <c r="D472" s="97" t="s">
        <v>6186</v>
      </c>
      <c r="E472" s="97" t="s">
        <v>6186</v>
      </c>
      <c r="F472" s="97" t="s">
        <v>6199</v>
      </c>
      <c r="G472" s="96" t="s">
        <v>5560</v>
      </c>
      <c r="H472" s="96" t="s">
        <v>6200</v>
      </c>
      <c r="I472" s="96" t="s">
        <v>5340</v>
      </c>
      <c r="J472" s="96" t="s">
        <v>5340</v>
      </c>
      <c r="K472" s="96" t="s">
        <v>5365</v>
      </c>
      <c r="L472" s="96" t="s">
        <v>5365</v>
      </c>
      <c r="M472" s="96" t="s">
        <v>5342</v>
      </c>
      <c r="N472" s="92">
        <v>209417.91619082299</v>
      </c>
      <c r="O472" s="93">
        <v>0</v>
      </c>
      <c r="P472" s="93">
        <v>0</v>
      </c>
      <c r="Q472" s="93">
        <v>0</v>
      </c>
      <c r="R472" s="93">
        <v>0</v>
      </c>
      <c r="S472" s="93">
        <v>0</v>
      </c>
      <c r="T472" s="93">
        <v>0</v>
      </c>
      <c r="U472" s="93">
        <v>0</v>
      </c>
      <c r="V472" s="93">
        <v>0</v>
      </c>
      <c r="W472" s="93">
        <v>0</v>
      </c>
      <c r="X472" s="93">
        <v>0</v>
      </c>
      <c r="Y472" s="93">
        <v>0</v>
      </c>
      <c r="Z472" s="93">
        <v>0</v>
      </c>
      <c r="AA472" s="93">
        <v>0</v>
      </c>
      <c r="AB472" s="93">
        <v>0</v>
      </c>
      <c r="AC472" s="93">
        <v>0</v>
      </c>
      <c r="AD472" s="93">
        <v>0</v>
      </c>
      <c r="AE472" s="93">
        <v>0</v>
      </c>
      <c r="AF472" s="93">
        <v>0</v>
      </c>
      <c r="AG472" s="93">
        <v>0</v>
      </c>
      <c r="AH472" s="93">
        <v>0</v>
      </c>
      <c r="AI472" s="93">
        <v>0</v>
      </c>
      <c r="AJ472" s="93">
        <v>0</v>
      </c>
      <c r="AK472" s="93">
        <v>0</v>
      </c>
      <c r="AL472" s="93">
        <v>0</v>
      </c>
      <c r="AM472" s="93">
        <v>0</v>
      </c>
      <c r="AN472" s="93">
        <v>0</v>
      </c>
      <c r="AO472" s="93">
        <v>0</v>
      </c>
      <c r="AP472" s="93">
        <v>0</v>
      </c>
      <c r="AQ472" s="93">
        <v>0</v>
      </c>
      <c r="AR472" s="93">
        <v>0</v>
      </c>
      <c r="AS472" s="93">
        <v>0</v>
      </c>
      <c r="AT472" s="93">
        <v>0</v>
      </c>
      <c r="AU472" s="93">
        <v>0</v>
      </c>
      <c r="AV472" s="93">
        <v>0</v>
      </c>
      <c r="AW472" s="93">
        <v>0</v>
      </c>
      <c r="AX472" s="93">
        <v>0</v>
      </c>
      <c r="AY472" s="93">
        <v>0</v>
      </c>
      <c r="AZ472" s="93">
        <v>0</v>
      </c>
      <c r="BA472" s="93">
        <v>0</v>
      </c>
      <c r="BB472" s="93">
        <v>0</v>
      </c>
      <c r="BC472" s="93">
        <v>0</v>
      </c>
      <c r="BD472" s="93">
        <v>0</v>
      </c>
      <c r="BE472" s="93">
        <v>17418.547980438114</v>
      </c>
      <c r="BF472" s="93">
        <v>17399.404695974779</v>
      </c>
      <c r="BG472" s="93">
        <v>17353.573568601183</v>
      </c>
      <c r="BH472" s="93">
        <v>17199.345105179364</v>
      </c>
      <c r="BI472" s="93">
        <v>17405.620024904903</v>
      </c>
      <c r="BJ472" s="93">
        <v>17427.899635028756</v>
      </c>
      <c r="BK472" s="93">
        <v>17681.849393138826</v>
      </c>
      <c r="BL472" s="93">
        <v>17521.825955612494</v>
      </c>
      <c r="BM472" s="93">
        <v>17543.675275436875</v>
      </c>
      <c r="BN472" s="93">
        <v>17547.888900921906</v>
      </c>
      <c r="BO472" s="93">
        <v>17483.357531595306</v>
      </c>
      <c r="BP472" s="93">
        <v>17434.928123990518</v>
      </c>
      <c r="BQ472" s="93">
        <v>0</v>
      </c>
      <c r="BR472" s="93">
        <v>0</v>
      </c>
      <c r="BS472" s="93">
        <v>0</v>
      </c>
      <c r="BT472" s="93">
        <v>0</v>
      </c>
      <c r="BU472" s="93">
        <v>0</v>
      </c>
      <c r="BV472" s="93">
        <v>0</v>
      </c>
      <c r="BW472" s="93">
        <v>0</v>
      </c>
      <c r="BX472" s="93">
        <v>0</v>
      </c>
      <c r="BY472" s="93">
        <v>0</v>
      </c>
      <c r="BZ472" s="93">
        <v>0</v>
      </c>
      <c r="CA472" s="93">
        <v>0</v>
      </c>
      <c r="CB472" s="93">
        <v>0</v>
      </c>
      <c r="CC472" s="93">
        <v>0</v>
      </c>
      <c r="CD472" s="93">
        <v>0</v>
      </c>
      <c r="CE472" s="93">
        <v>0</v>
      </c>
      <c r="CF472" s="93">
        <v>0</v>
      </c>
      <c r="CG472" s="93">
        <v>0</v>
      </c>
      <c r="CH472" s="93">
        <v>0</v>
      </c>
      <c r="CJ472" s="94">
        <v>209417.91619082299</v>
      </c>
    </row>
    <row r="473" spans="1:88" x14ac:dyDescent="0.25">
      <c r="A473">
        <v>465</v>
      </c>
      <c r="B473" s="96"/>
      <c r="C473" s="97" t="s">
        <v>5361</v>
      </c>
      <c r="D473" s="97" t="s">
        <v>6186</v>
      </c>
      <c r="E473" s="97" t="s">
        <v>6186</v>
      </c>
      <c r="F473" s="97" t="s">
        <v>6201</v>
      </c>
      <c r="G473" s="96" t="s">
        <v>5560</v>
      </c>
      <c r="H473" s="96" t="s">
        <v>6202</v>
      </c>
      <c r="I473" s="96" t="s">
        <v>5340</v>
      </c>
      <c r="J473" s="96" t="s">
        <v>5340</v>
      </c>
      <c r="K473" s="96" t="s">
        <v>5365</v>
      </c>
      <c r="L473" s="96" t="s">
        <v>5365</v>
      </c>
      <c r="M473" s="96" t="s">
        <v>5342</v>
      </c>
      <c r="N473" s="92">
        <v>80493.48267659251</v>
      </c>
      <c r="O473" s="93">
        <v>0</v>
      </c>
      <c r="P473" s="93">
        <v>0</v>
      </c>
      <c r="Q473" s="93">
        <v>0</v>
      </c>
      <c r="R473" s="93">
        <v>0</v>
      </c>
      <c r="S473" s="93">
        <v>0</v>
      </c>
      <c r="T473" s="93">
        <v>0</v>
      </c>
      <c r="U473" s="93">
        <v>0</v>
      </c>
      <c r="V473" s="93">
        <v>0</v>
      </c>
      <c r="W473" s="93">
        <v>0</v>
      </c>
      <c r="X473" s="93">
        <v>0</v>
      </c>
      <c r="Y473" s="93">
        <v>0</v>
      </c>
      <c r="Z473" s="93">
        <v>0</v>
      </c>
      <c r="AA473" s="93">
        <v>0</v>
      </c>
      <c r="AB473" s="93">
        <v>0</v>
      </c>
      <c r="AC473" s="93">
        <v>0</v>
      </c>
      <c r="AD473" s="93">
        <v>0</v>
      </c>
      <c r="AE473" s="93">
        <v>0</v>
      </c>
      <c r="AF473" s="93">
        <v>0</v>
      </c>
      <c r="AG473" s="93">
        <v>0</v>
      </c>
      <c r="AH473" s="93">
        <v>0</v>
      </c>
      <c r="AI473" s="93">
        <v>0</v>
      </c>
      <c r="AJ473" s="93">
        <v>0</v>
      </c>
      <c r="AK473" s="93">
        <v>0</v>
      </c>
      <c r="AL473" s="93">
        <v>0</v>
      </c>
      <c r="AM473" s="93">
        <v>0</v>
      </c>
      <c r="AN473" s="93">
        <v>0</v>
      </c>
      <c r="AO473" s="93">
        <v>0</v>
      </c>
      <c r="AP473" s="93">
        <v>0</v>
      </c>
      <c r="AQ473" s="93">
        <v>0</v>
      </c>
      <c r="AR473" s="93">
        <v>0</v>
      </c>
      <c r="AS473" s="93">
        <v>0</v>
      </c>
      <c r="AT473" s="93">
        <v>0</v>
      </c>
      <c r="AU473" s="93">
        <v>0</v>
      </c>
      <c r="AV473" s="93">
        <v>0</v>
      </c>
      <c r="AW473" s="93">
        <v>0</v>
      </c>
      <c r="AX473" s="93">
        <v>0</v>
      </c>
      <c r="AY473" s="93">
        <v>0</v>
      </c>
      <c r="AZ473" s="93">
        <v>0</v>
      </c>
      <c r="BA473" s="93">
        <v>0</v>
      </c>
      <c r="BB473" s="93">
        <v>0</v>
      </c>
      <c r="BC473" s="93">
        <v>0</v>
      </c>
      <c r="BD473" s="93">
        <v>0</v>
      </c>
      <c r="BE473" s="93">
        <v>0</v>
      </c>
      <c r="BF473" s="93">
        <v>0</v>
      </c>
      <c r="BG473" s="93">
        <v>0</v>
      </c>
      <c r="BH473" s="93">
        <v>0</v>
      </c>
      <c r="BI473" s="93">
        <v>0</v>
      </c>
      <c r="BJ473" s="93">
        <v>0</v>
      </c>
      <c r="BK473" s="93">
        <v>0</v>
      </c>
      <c r="BL473" s="93">
        <v>0</v>
      </c>
      <c r="BM473" s="93">
        <v>0</v>
      </c>
      <c r="BN473" s="93">
        <v>0</v>
      </c>
      <c r="BO473" s="93">
        <v>0</v>
      </c>
      <c r="BP473" s="93">
        <v>0</v>
      </c>
      <c r="BQ473" s="93">
        <v>0</v>
      </c>
      <c r="BR473" s="93">
        <v>0</v>
      </c>
      <c r="BS473" s="93">
        <v>0</v>
      </c>
      <c r="BT473" s="93">
        <v>0</v>
      </c>
      <c r="BU473" s="93">
        <v>0</v>
      </c>
      <c r="BV473" s="93">
        <v>0</v>
      </c>
      <c r="BW473" s="93">
        <v>0</v>
      </c>
      <c r="BX473" s="93">
        <v>0</v>
      </c>
      <c r="BY473" s="93">
        <v>0</v>
      </c>
      <c r="BZ473" s="93">
        <v>0</v>
      </c>
      <c r="CA473" s="93">
        <v>0</v>
      </c>
      <c r="CB473" s="93">
        <v>0</v>
      </c>
      <c r="CC473" s="93">
        <v>13479.710390999209</v>
      </c>
      <c r="CD473" s="93">
        <v>13456.446239922845</v>
      </c>
      <c r="CE473" s="93">
        <v>13399.10845855544</v>
      </c>
      <c r="CF473" s="93">
        <v>13206.6406178693</v>
      </c>
      <c r="CG473" s="93">
        <v>13460.339719356256</v>
      </c>
      <c r="CH473" s="93">
        <v>13491.237249889473</v>
      </c>
      <c r="CJ473" s="94">
        <v>80493.48267659251</v>
      </c>
    </row>
    <row r="474" spans="1:88" x14ac:dyDescent="0.25">
      <c r="A474">
        <v>466</v>
      </c>
      <c r="B474" s="96"/>
      <c r="C474" s="97" t="s">
        <v>5361</v>
      </c>
      <c r="D474" s="97" t="s">
        <v>6186</v>
      </c>
      <c r="E474" s="97" t="s">
        <v>6186</v>
      </c>
      <c r="F474" s="97" t="s">
        <v>6203</v>
      </c>
      <c r="G474" s="96" t="s">
        <v>5560</v>
      </c>
      <c r="H474" s="96" t="s">
        <v>6204</v>
      </c>
      <c r="I474" s="96" t="s">
        <v>5340</v>
      </c>
      <c r="J474" s="96" t="s">
        <v>5340</v>
      </c>
      <c r="K474" s="96" t="s">
        <v>5365</v>
      </c>
      <c r="L474" s="96" t="s">
        <v>5365</v>
      </c>
      <c r="M474" s="96" t="s">
        <v>5342</v>
      </c>
      <c r="N474" s="92">
        <v>90341.28571296786</v>
      </c>
      <c r="O474" s="93">
        <v>15285.912343062628</v>
      </c>
      <c r="P474" s="93">
        <v>15033.766098585982</v>
      </c>
      <c r="Q474" s="93">
        <v>15063.821960679294</v>
      </c>
      <c r="R474" s="93">
        <v>15078.664105247703</v>
      </c>
      <c r="S474" s="93">
        <v>14983.246979251668</v>
      </c>
      <c r="T474" s="93">
        <v>14895.874226140582</v>
      </c>
      <c r="U474" s="93">
        <v>0</v>
      </c>
      <c r="V474" s="93">
        <v>0</v>
      </c>
      <c r="W474" s="93">
        <v>0</v>
      </c>
      <c r="X474" s="93">
        <v>0</v>
      </c>
      <c r="Y474" s="93">
        <v>0</v>
      </c>
      <c r="Z474" s="93">
        <v>0</v>
      </c>
      <c r="AA474" s="93">
        <v>0</v>
      </c>
      <c r="AB474" s="93">
        <v>0</v>
      </c>
      <c r="AC474" s="93">
        <v>0</v>
      </c>
      <c r="AD474" s="93">
        <v>0</v>
      </c>
      <c r="AE474" s="93">
        <v>0</v>
      </c>
      <c r="AF474" s="93">
        <v>0</v>
      </c>
      <c r="AG474" s="93">
        <v>0</v>
      </c>
      <c r="AH474" s="93">
        <v>0</v>
      </c>
      <c r="AI474" s="93">
        <v>0</v>
      </c>
      <c r="AJ474" s="93">
        <v>0</v>
      </c>
      <c r="AK474" s="93">
        <v>0</v>
      </c>
      <c r="AL474" s="93">
        <v>0</v>
      </c>
      <c r="AM474" s="93">
        <v>0</v>
      </c>
      <c r="AN474" s="93">
        <v>0</v>
      </c>
      <c r="AO474" s="93">
        <v>0</v>
      </c>
      <c r="AP474" s="93">
        <v>0</v>
      </c>
      <c r="AQ474" s="93">
        <v>0</v>
      </c>
      <c r="AR474" s="93">
        <v>0</v>
      </c>
      <c r="AS474" s="93">
        <v>0</v>
      </c>
      <c r="AT474" s="93">
        <v>0</v>
      </c>
      <c r="AU474" s="93">
        <v>0</v>
      </c>
      <c r="AV474" s="93">
        <v>0</v>
      </c>
      <c r="AW474" s="93">
        <v>0</v>
      </c>
      <c r="AX474" s="93">
        <v>0</v>
      </c>
      <c r="AY474" s="93">
        <v>0</v>
      </c>
      <c r="AZ474" s="93">
        <v>0</v>
      </c>
      <c r="BA474" s="93">
        <v>0</v>
      </c>
      <c r="BB474" s="93">
        <v>0</v>
      </c>
      <c r="BC474" s="93">
        <v>0</v>
      </c>
      <c r="BD474" s="93">
        <v>0</v>
      </c>
      <c r="BE474" s="93">
        <v>0</v>
      </c>
      <c r="BF474" s="93">
        <v>0</v>
      </c>
      <c r="BG474" s="93">
        <v>0</v>
      </c>
      <c r="BH474" s="93">
        <v>0</v>
      </c>
      <c r="BI474" s="93">
        <v>0</v>
      </c>
      <c r="BJ474" s="93">
        <v>0</v>
      </c>
      <c r="BK474" s="93">
        <v>0</v>
      </c>
      <c r="BL474" s="93">
        <v>0</v>
      </c>
      <c r="BM474" s="93">
        <v>0</v>
      </c>
      <c r="BN474" s="93">
        <v>0</v>
      </c>
      <c r="BO474" s="93">
        <v>0</v>
      </c>
      <c r="BP474" s="93">
        <v>0</v>
      </c>
      <c r="BQ474" s="93">
        <v>0</v>
      </c>
      <c r="BR474" s="93">
        <v>0</v>
      </c>
      <c r="BS474" s="93">
        <v>0</v>
      </c>
      <c r="BT474" s="93">
        <v>0</v>
      </c>
      <c r="BU474" s="93">
        <v>0</v>
      </c>
      <c r="BV474" s="93">
        <v>0</v>
      </c>
      <c r="BW474" s="93">
        <v>0</v>
      </c>
      <c r="BX474" s="93">
        <v>0</v>
      </c>
      <c r="BY474" s="93">
        <v>0</v>
      </c>
      <c r="BZ474" s="93">
        <v>0</v>
      </c>
      <c r="CA474" s="93">
        <v>0</v>
      </c>
      <c r="CB474" s="93">
        <v>0</v>
      </c>
      <c r="CC474" s="93">
        <v>0</v>
      </c>
      <c r="CD474" s="93">
        <v>0</v>
      </c>
      <c r="CE474" s="93">
        <v>0</v>
      </c>
      <c r="CF474" s="93">
        <v>0</v>
      </c>
      <c r="CG474" s="93">
        <v>0</v>
      </c>
      <c r="CH474" s="93">
        <v>0</v>
      </c>
      <c r="CJ474" s="94">
        <v>0</v>
      </c>
    </row>
    <row r="475" spans="1:88" x14ac:dyDescent="0.25">
      <c r="A475">
        <v>467</v>
      </c>
      <c r="B475" s="96"/>
      <c r="C475" s="97" t="s">
        <v>5361</v>
      </c>
      <c r="D475" s="97" t="s">
        <v>6186</v>
      </c>
      <c r="E475" s="97" t="s">
        <v>6186</v>
      </c>
      <c r="F475" s="97" t="s">
        <v>6205</v>
      </c>
      <c r="G475" s="96" t="s">
        <v>5560</v>
      </c>
      <c r="H475" s="96" t="s">
        <v>6206</v>
      </c>
      <c r="I475" s="96" t="s">
        <v>5340</v>
      </c>
      <c r="J475" s="96" t="s">
        <v>5340</v>
      </c>
      <c r="K475" s="96" t="s">
        <v>5365</v>
      </c>
      <c r="L475" s="96" t="s">
        <v>5365</v>
      </c>
      <c r="M475" s="96" t="s">
        <v>5342</v>
      </c>
      <c r="N475" s="92">
        <v>102810.22867130993</v>
      </c>
      <c r="O475" s="93">
        <v>0</v>
      </c>
      <c r="P475" s="93">
        <v>0</v>
      </c>
      <c r="Q475" s="93">
        <v>0</v>
      </c>
      <c r="R475" s="93">
        <v>0</v>
      </c>
      <c r="S475" s="93">
        <v>0</v>
      </c>
      <c r="T475" s="93">
        <v>0</v>
      </c>
      <c r="U475" s="93">
        <v>0</v>
      </c>
      <c r="V475" s="93">
        <v>0</v>
      </c>
      <c r="W475" s="93">
        <v>0</v>
      </c>
      <c r="X475" s="93">
        <v>0</v>
      </c>
      <c r="Y475" s="93">
        <v>0</v>
      </c>
      <c r="Z475" s="93">
        <v>0</v>
      </c>
      <c r="AA475" s="93">
        <v>0</v>
      </c>
      <c r="AB475" s="93">
        <v>0</v>
      </c>
      <c r="AC475" s="93">
        <v>0</v>
      </c>
      <c r="AD475" s="93">
        <v>0</v>
      </c>
      <c r="AE475" s="93">
        <v>0</v>
      </c>
      <c r="AF475" s="93">
        <v>0</v>
      </c>
      <c r="AG475" s="93">
        <v>8521.1838852001147</v>
      </c>
      <c r="AH475" s="93">
        <v>8516.402124117827</v>
      </c>
      <c r="AI475" s="93">
        <v>8480.6539196057256</v>
      </c>
      <c r="AJ475" s="93">
        <v>8414.2879925724028</v>
      </c>
      <c r="AK475" s="93">
        <v>8516.9349511390174</v>
      </c>
      <c r="AL475" s="93">
        <v>8526.9327948799764</v>
      </c>
      <c r="AM475" s="93">
        <v>8716.8241935748702</v>
      </c>
      <c r="AN475" s="93">
        <v>8635.4013784310428</v>
      </c>
      <c r="AO475" s="93">
        <v>8642.5969247582598</v>
      </c>
      <c r="AP475" s="93">
        <v>8643.8444878695645</v>
      </c>
      <c r="AQ475" s="93">
        <v>8610.4161433432309</v>
      </c>
      <c r="AR475" s="93">
        <v>8584.7498758179136</v>
      </c>
      <c r="AS475" s="93">
        <v>0</v>
      </c>
      <c r="AT475" s="93">
        <v>0</v>
      </c>
      <c r="AU475" s="93">
        <v>0</v>
      </c>
      <c r="AV475" s="93">
        <v>0</v>
      </c>
      <c r="AW475" s="93">
        <v>0</v>
      </c>
      <c r="AX475" s="93">
        <v>0</v>
      </c>
      <c r="AY475" s="93">
        <v>0</v>
      </c>
      <c r="AZ475" s="93">
        <v>0</v>
      </c>
      <c r="BA475" s="93">
        <v>0</v>
      </c>
      <c r="BB475" s="93">
        <v>0</v>
      </c>
      <c r="BC475" s="93">
        <v>0</v>
      </c>
      <c r="BD475" s="93">
        <v>0</v>
      </c>
      <c r="BE475" s="93">
        <v>0</v>
      </c>
      <c r="BF475" s="93">
        <v>0</v>
      </c>
      <c r="BG475" s="93">
        <v>0</v>
      </c>
      <c r="BH475" s="93">
        <v>0</v>
      </c>
      <c r="BI475" s="93">
        <v>0</v>
      </c>
      <c r="BJ475" s="93">
        <v>0</v>
      </c>
      <c r="BK475" s="93">
        <v>0</v>
      </c>
      <c r="BL475" s="93">
        <v>0</v>
      </c>
      <c r="BM475" s="93">
        <v>0</v>
      </c>
      <c r="BN475" s="93">
        <v>0</v>
      </c>
      <c r="BO475" s="93">
        <v>0</v>
      </c>
      <c r="BP475" s="93">
        <v>0</v>
      </c>
      <c r="BQ475" s="93">
        <v>0</v>
      </c>
      <c r="BR475" s="93">
        <v>0</v>
      </c>
      <c r="BS475" s="93">
        <v>0</v>
      </c>
      <c r="BT475" s="93">
        <v>0</v>
      </c>
      <c r="BU475" s="93">
        <v>0</v>
      </c>
      <c r="BV475" s="93">
        <v>0</v>
      </c>
      <c r="BW475" s="93">
        <v>0</v>
      </c>
      <c r="BX475" s="93">
        <v>0</v>
      </c>
      <c r="BY475" s="93">
        <v>0</v>
      </c>
      <c r="BZ475" s="93">
        <v>0</v>
      </c>
      <c r="CA475" s="93">
        <v>0</v>
      </c>
      <c r="CB475" s="93">
        <v>0</v>
      </c>
      <c r="CC475" s="93">
        <v>0</v>
      </c>
      <c r="CD475" s="93">
        <v>0</v>
      </c>
      <c r="CE475" s="93">
        <v>0</v>
      </c>
      <c r="CF475" s="93">
        <v>0</v>
      </c>
      <c r="CG475" s="93">
        <v>0</v>
      </c>
      <c r="CH475" s="93">
        <v>0</v>
      </c>
      <c r="CJ475" s="94">
        <v>102810.22867130993</v>
      </c>
    </row>
    <row r="476" spans="1:88" x14ac:dyDescent="0.25">
      <c r="A476">
        <v>468</v>
      </c>
      <c r="B476" s="96"/>
      <c r="C476" s="97" t="s">
        <v>5361</v>
      </c>
      <c r="D476" s="97" t="s">
        <v>6186</v>
      </c>
      <c r="E476" s="97" t="s">
        <v>6186</v>
      </c>
      <c r="F476" s="97" t="s">
        <v>6207</v>
      </c>
      <c r="G476" s="96" t="s">
        <v>5560</v>
      </c>
      <c r="H476" s="96" t="s">
        <v>6208</v>
      </c>
      <c r="I476" s="96" t="s">
        <v>5340</v>
      </c>
      <c r="J476" s="96" t="s">
        <v>5340</v>
      </c>
      <c r="K476" s="96" t="s">
        <v>5365</v>
      </c>
      <c r="L476" s="96" t="s">
        <v>5365</v>
      </c>
      <c r="M476" s="96" t="s">
        <v>5342</v>
      </c>
      <c r="N476" s="92">
        <v>51405.114335654958</v>
      </c>
      <c r="O476" s="93">
        <v>0</v>
      </c>
      <c r="P476" s="93">
        <v>0</v>
      </c>
      <c r="Q476" s="93">
        <v>0</v>
      </c>
      <c r="R476" s="93">
        <v>0</v>
      </c>
      <c r="S476" s="93">
        <v>0</v>
      </c>
      <c r="T476" s="93">
        <v>0</v>
      </c>
      <c r="U476" s="93">
        <v>0</v>
      </c>
      <c r="V476" s="93">
        <v>0</v>
      </c>
      <c r="W476" s="93">
        <v>0</v>
      </c>
      <c r="X476" s="93">
        <v>0</v>
      </c>
      <c r="Y476" s="93">
        <v>0</v>
      </c>
      <c r="Z476" s="93">
        <v>0</v>
      </c>
      <c r="AA476" s="93">
        <v>0</v>
      </c>
      <c r="AB476" s="93">
        <v>0</v>
      </c>
      <c r="AC476" s="93">
        <v>0</v>
      </c>
      <c r="AD476" s="93">
        <v>0</v>
      </c>
      <c r="AE476" s="93">
        <v>0</v>
      </c>
      <c r="AF476" s="93">
        <v>0</v>
      </c>
      <c r="AG476" s="93">
        <v>4260.5919426000573</v>
      </c>
      <c r="AH476" s="93">
        <v>4258.201062058909</v>
      </c>
      <c r="AI476" s="93">
        <v>4240.3269598028583</v>
      </c>
      <c r="AJ476" s="93">
        <v>4207.1439962862014</v>
      </c>
      <c r="AK476" s="93">
        <v>4258.467475569515</v>
      </c>
      <c r="AL476" s="93">
        <v>4263.4663974399882</v>
      </c>
      <c r="AM476" s="93">
        <v>4358.4120967874305</v>
      </c>
      <c r="AN476" s="93">
        <v>4317.7006892155277</v>
      </c>
      <c r="AO476" s="93">
        <v>4321.2984623791253</v>
      </c>
      <c r="AP476" s="93">
        <v>4321.9222439347823</v>
      </c>
      <c r="AQ476" s="93">
        <v>4305.2080716716091</v>
      </c>
      <c r="AR476" s="93">
        <v>4292.3749379089568</v>
      </c>
      <c r="AS476" s="93">
        <v>0</v>
      </c>
      <c r="AT476" s="93">
        <v>0</v>
      </c>
      <c r="AU476" s="93">
        <v>0</v>
      </c>
      <c r="AV476" s="93">
        <v>0</v>
      </c>
      <c r="AW476" s="93">
        <v>0</v>
      </c>
      <c r="AX476" s="93">
        <v>0</v>
      </c>
      <c r="AY476" s="93">
        <v>0</v>
      </c>
      <c r="AZ476" s="93">
        <v>0</v>
      </c>
      <c r="BA476" s="93">
        <v>0</v>
      </c>
      <c r="BB476" s="93">
        <v>0</v>
      </c>
      <c r="BC476" s="93">
        <v>0</v>
      </c>
      <c r="BD476" s="93">
        <v>0</v>
      </c>
      <c r="BE476" s="93">
        <v>0</v>
      </c>
      <c r="BF476" s="93">
        <v>0</v>
      </c>
      <c r="BG476" s="93">
        <v>0</v>
      </c>
      <c r="BH476" s="93">
        <v>0</v>
      </c>
      <c r="BI476" s="93">
        <v>0</v>
      </c>
      <c r="BJ476" s="93">
        <v>0</v>
      </c>
      <c r="BK476" s="93">
        <v>0</v>
      </c>
      <c r="BL476" s="93">
        <v>0</v>
      </c>
      <c r="BM476" s="93">
        <v>0</v>
      </c>
      <c r="BN476" s="93">
        <v>0</v>
      </c>
      <c r="BO476" s="93">
        <v>0</v>
      </c>
      <c r="BP476" s="93">
        <v>0</v>
      </c>
      <c r="BQ476" s="93">
        <v>0</v>
      </c>
      <c r="BR476" s="93">
        <v>0</v>
      </c>
      <c r="BS476" s="93">
        <v>0</v>
      </c>
      <c r="BT476" s="93">
        <v>0</v>
      </c>
      <c r="BU476" s="93">
        <v>0</v>
      </c>
      <c r="BV476" s="93">
        <v>0</v>
      </c>
      <c r="BW476" s="93">
        <v>0</v>
      </c>
      <c r="BX476" s="93">
        <v>0</v>
      </c>
      <c r="BY476" s="93">
        <v>0</v>
      </c>
      <c r="BZ476" s="93">
        <v>0</v>
      </c>
      <c r="CA476" s="93">
        <v>0</v>
      </c>
      <c r="CB476" s="93">
        <v>0</v>
      </c>
      <c r="CC476" s="93">
        <v>0</v>
      </c>
      <c r="CD476" s="93">
        <v>0</v>
      </c>
      <c r="CE476" s="93">
        <v>0</v>
      </c>
      <c r="CF476" s="93">
        <v>0</v>
      </c>
      <c r="CG476" s="93">
        <v>0</v>
      </c>
      <c r="CH476" s="93">
        <v>0</v>
      </c>
      <c r="CJ476" s="94">
        <v>51405.114335654958</v>
      </c>
    </row>
    <row r="477" spans="1:88" x14ac:dyDescent="0.25">
      <c r="A477">
        <v>469</v>
      </c>
      <c r="B477" s="96"/>
      <c r="C477" s="97" t="s">
        <v>5361</v>
      </c>
      <c r="D477" s="97" t="s">
        <v>6186</v>
      </c>
      <c r="E477" s="97" t="s">
        <v>6186</v>
      </c>
      <c r="F477" s="97" t="s">
        <v>6209</v>
      </c>
      <c r="G477" s="96" t="s">
        <v>5560</v>
      </c>
      <c r="H477" s="96" t="s">
        <v>6208</v>
      </c>
      <c r="I477" s="96" t="s">
        <v>5340</v>
      </c>
      <c r="J477" s="96" t="s">
        <v>5340</v>
      </c>
      <c r="K477" s="96" t="s">
        <v>5365</v>
      </c>
      <c r="L477" s="96" t="s">
        <v>5365</v>
      </c>
      <c r="M477" s="96" t="s">
        <v>5342</v>
      </c>
      <c r="N477" s="92">
        <v>52062.175942565635</v>
      </c>
      <c r="O477" s="93">
        <v>0</v>
      </c>
      <c r="P477" s="93">
        <v>0</v>
      </c>
      <c r="Q477" s="93">
        <v>0</v>
      </c>
      <c r="R477" s="93">
        <v>0</v>
      </c>
      <c r="S477" s="93">
        <v>0</v>
      </c>
      <c r="T477" s="93">
        <v>0</v>
      </c>
      <c r="U477" s="93">
        <v>0</v>
      </c>
      <c r="V477" s="93">
        <v>0</v>
      </c>
      <c r="W477" s="93">
        <v>0</v>
      </c>
      <c r="X477" s="93">
        <v>0</v>
      </c>
      <c r="Y477" s="93">
        <v>0</v>
      </c>
      <c r="Z477" s="93">
        <v>0</v>
      </c>
      <c r="AA477" s="93">
        <v>0</v>
      </c>
      <c r="AB477" s="93">
        <v>0</v>
      </c>
      <c r="AC477" s="93">
        <v>0</v>
      </c>
      <c r="AD477" s="93">
        <v>0</v>
      </c>
      <c r="AE477" s="93">
        <v>0</v>
      </c>
      <c r="AF477" s="93">
        <v>0</v>
      </c>
      <c r="AG477" s="93">
        <v>0</v>
      </c>
      <c r="AH477" s="93">
        <v>0</v>
      </c>
      <c r="AI477" s="93">
        <v>0</v>
      </c>
      <c r="AJ477" s="93">
        <v>0</v>
      </c>
      <c r="AK477" s="93">
        <v>0</v>
      </c>
      <c r="AL477" s="93">
        <v>0</v>
      </c>
      <c r="AM477" s="93">
        <v>0</v>
      </c>
      <c r="AN477" s="93">
        <v>0</v>
      </c>
      <c r="AO477" s="93">
        <v>0</v>
      </c>
      <c r="AP477" s="93">
        <v>0</v>
      </c>
      <c r="AQ477" s="93">
        <v>0</v>
      </c>
      <c r="AR477" s="93">
        <v>0</v>
      </c>
      <c r="AS477" s="93">
        <v>4315.9174036059476</v>
      </c>
      <c r="AT477" s="93">
        <v>4310.476334271114</v>
      </c>
      <c r="AU477" s="93">
        <v>4298.7698296116241</v>
      </c>
      <c r="AV477" s="93">
        <v>4258.7375144306607</v>
      </c>
      <c r="AW477" s="93">
        <v>4312.8021891670314</v>
      </c>
      <c r="AX477" s="93">
        <v>4318.5581420507369</v>
      </c>
      <c r="AY477" s="93">
        <v>4411.0597057916339</v>
      </c>
      <c r="AZ477" s="93">
        <v>4368.0877536180715</v>
      </c>
      <c r="BA477" s="93">
        <v>4379.1572661548953</v>
      </c>
      <c r="BB477" s="93">
        <v>4379.0586241564306</v>
      </c>
      <c r="BC477" s="93">
        <v>4361.5154570843024</v>
      </c>
      <c r="BD477" s="93">
        <v>4348.035722623189</v>
      </c>
      <c r="BE477" s="93">
        <v>0</v>
      </c>
      <c r="BF477" s="93">
        <v>0</v>
      </c>
      <c r="BG477" s="93">
        <v>0</v>
      </c>
      <c r="BH477" s="93">
        <v>0</v>
      </c>
      <c r="BI477" s="93">
        <v>0</v>
      </c>
      <c r="BJ477" s="93">
        <v>0</v>
      </c>
      <c r="BK477" s="93">
        <v>0</v>
      </c>
      <c r="BL477" s="93">
        <v>0</v>
      </c>
      <c r="BM477" s="93">
        <v>0</v>
      </c>
      <c r="BN477" s="93">
        <v>0</v>
      </c>
      <c r="BO477" s="93">
        <v>0</v>
      </c>
      <c r="BP477" s="93">
        <v>0</v>
      </c>
      <c r="BQ477" s="93">
        <v>0</v>
      </c>
      <c r="BR477" s="93">
        <v>0</v>
      </c>
      <c r="BS477" s="93">
        <v>0</v>
      </c>
      <c r="BT477" s="93">
        <v>0</v>
      </c>
      <c r="BU477" s="93">
        <v>0</v>
      </c>
      <c r="BV477" s="93">
        <v>0</v>
      </c>
      <c r="BW477" s="93">
        <v>0</v>
      </c>
      <c r="BX477" s="93">
        <v>0</v>
      </c>
      <c r="BY477" s="93">
        <v>0</v>
      </c>
      <c r="BZ477" s="93">
        <v>0</v>
      </c>
      <c r="CA477" s="93">
        <v>0</v>
      </c>
      <c r="CB477" s="93">
        <v>0</v>
      </c>
      <c r="CC477" s="93">
        <v>0</v>
      </c>
      <c r="CD477" s="93">
        <v>0</v>
      </c>
      <c r="CE477" s="93">
        <v>0</v>
      </c>
      <c r="CF477" s="93">
        <v>0</v>
      </c>
      <c r="CG477" s="93">
        <v>0</v>
      </c>
      <c r="CH477" s="93">
        <v>0</v>
      </c>
      <c r="CJ477" s="94">
        <v>52062.175942565635</v>
      </c>
    </row>
    <row r="478" spans="1:88" x14ac:dyDescent="0.25">
      <c r="A478">
        <v>470</v>
      </c>
      <c r="B478" s="96"/>
      <c r="C478" s="97" t="s">
        <v>5361</v>
      </c>
      <c r="D478" s="97" t="s">
        <v>6186</v>
      </c>
      <c r="E478" s="97" t="s">
        <v>6186</v>
      </c>
      <c r="F478" s="97" t="s">
        <v>6210</v>
      </c>
      <c r="G478" s="96" t="s">
        <v>5560</v>
      </c>
      <c r="H478" s="96" t="s">
        <v>6208</v>
      </c>
      <c r="I478" s="96" t="s">
        <v>5340</v>
      </c>
      <c r="J478" s="96" t="s">
        <v>5340</v>
      </c>
      <c r="K478" s="96" t="s">
        <v>5365</v>
      </c>
      <c r="L478" s="96" t="s">
        <v>5365</v>
      </c>
      <c r="M478" s="96" t="s">
        <v>5342</v>
      </c>
      <c r="N478" s="92">
        <v>52354.479047705805</v>
      </c>
      <c r="O478" s="93">
        <v>0</v>
      </c>
      <c r="P478" s="93">
        <v>0</v>
      </c>
      <c r="Q478" s="93">
        <v>0</v>
      </c>
      <c r="R478" s="93">
        <v>0</v>
      </c>
      <c r="S478" s="93">
        <v>0</v>
      </c>
      <c r="T478" s="93">
        <v>0</v>
      </c>
      <c r="U478" s="93">
        <v>0</v>
      </c>
      <c r="V478" s="93">
        <v>0</v>
      </c>
      <c r="W478" s="93">
        <v>0</v>
      </c>
      <c r="X478" s="93">
        <v>0</v>
      </c>
      <c r="Y478" s="93">
        <v>0</v>
      </c>
      <c r="Z478" s="93">
        <v>0</v>
      </c>
      <c r="AA478" s="93">
        <v>0</v>
      </c>
      <c r="AB478" s="93">
        <v>0</v>
      </c>
      <c r="AC478" s="93">
        <v>0</v>
      </c>
      <c r="AD478" s="93">
        <v>0</v>
      </c>
      <c r="AE478" s="93">
        <v>0</v>
      </c>
      <c r="AF478" s="93">
        <v>0</v>
      </c>
      <c r="AG478" s="93">
        <v>0</v>
      </c>
      <c r="AH478" s="93">
        <v>0</v>
      </c>
      <c r="AI478" s="93">
        <v>0</v>
      </c>
      <c r="AJ478" s="93">
        <v>0</v>
      </c>
      <c r="AK478" s="93">
        <v>0</v>
      </c>
      <c r="AL478" s="93">
        <v>0</v>
      </c>
      <c r="AM478" s="93">
        <v>0</v>
      </c>
      <c r="AN478" s="93">
        <v>0</v>
      </c>
      <c r="AO478" s="93">
        <v>0</v>
      </c>
      <c r="AP478" s="93">
        <v>0</v>
      </c>
      <c r="AQ478" s="93">
        <v>0</v>
      </c>
      <c r="AR478" s="93">
        <v>0</v>
      </c>
      <c r="AS478" s="93">
        <v>0</v>
      </c>
      <c r="AT478" s="93">
        <v>0</v>
      </c>
      <c r="AU478" s="93">
        <v>0</v>
      </c>
      <c r="AV478" s="93">
        <v>0</v>
      </c>
      <c r="AW478" s="93">
        <v>0</v>
      </c>
      <c r="AX478" s="93">
        <v>0</v>
      </c>
      <c r="AY478" s="93">
        <v>0</v>
      </c>
      <c r="AZ478" s="93">
        <v>0</v>
      </c>
      <c r="BA478" s="93">
        <v>0</v>
      </c>
      <c r="BB478" s="93">
        <v>0</v>
      </c>
      <c r="BC478" s="93">
        <v>0</v>
      </c>
      <c r="BD478" s="93">
        <v>0</v>
      </c>
      <c r="BE478" s="93">
        <v>4354.6369951095458</v>
      </c>
      <c r="BF478" s="93">
        <v>4349.8511739937003</v>
      </c>
      <c r="BG478" s="93">
        <v>4338.3933921503021</v>
      </c>
      <c r="BH478" s="93">
        <v>4299.83627629483</v>
      </c>
      <c r="BI478" s="93">
        <v>4351.4050062262304</v>
      </c>
      <c r="BJ478" s="93">
        <v>4356.9749087572036</v>
      </c>
      <c r="BK478" s="93">
        <v>4420.4623482847001</v>
      </c>
      <c r="BL478" s="93">
        <v>4380.456488903128</v>
      </c>
      <c r="BM478" s="93">
        <v>4385.9188188592188</v>
      </c>
      <c r="BN478" s="93">
        <v>4386.9722252304809</v>
      </c>
      <c r="BO478" s="93">
        <v>4370.8393828988264</v>
      </c>
      <c r="BP478" s="93">
        <v>4358.7320309976403</v>
      </c>
      <c r="BQ478" s="93">
        <v>0</v>
      </c>
      <c r="BR478" s="93">
        <v>0</v>
      </c>
      <c r="BS478" s="93">
        <v>0</v>
      </c>
      <c r="BT478" s="93">
        <v>0</v>
      </c>
      <c r="BU478" s="93">
        <v>0</v>
      </c>
      <c r="BV478" s="93">
        <v>0</v>
      </c>
      <c r="BW478" s="93">
        <v>0</v>
      </c>
      <c r="BX478" s="93">
        <v>0</v>
      </c>
      <c r="BY478" s="93">
        <v>0</v>
      </c>
      <c r="BZ478" s="93">
        <v>0</v>
      </c>
      <c r="CA478" s="93">
        <v>0</v>
      </c>
      <c r="CB478" s="93">
        <v>0</v>
      </c>
      <c r="CC478" s="93">
        <v>0</v>
      </c>
      <c r="CD478" s="93">
        <v>0</v>
      </c>
      <c r="CE478" s="93">
        <v>0</v>
      </c>
      <c r="CF478" s="93">
        <v>0</v>
      </c>
      <c r="CG478" s="93">
        <v>0</v>
      </c>
      <c r="CH478" s="93">
        <v>0</v>
      </c>
      <c r="CJ478" s="94">
        <v>52354.479047705805</v>
      </c>
    </row>
    <row r="479" spans="1:88" x14ac:dyDescent="0.25">
      <c r="A479">
        <v>471</v>
      </c>
      <c r="B479" s="96"/>
      <c r="C479" s="97" t="s">
        <v>5361</v>
      </c>
      <c r="D479" s="97" t="s">
        <v>6186</v>
      </c>
      <c r="E479" s="97" t="s">
        <v>6186</v>
      </c>
      <c r="F479" s="97" t="s">
        <v>6211</v>
      </c>
      <c r="G479" s="96" t="s">
        <v>5560</v>
      </c>
      <c r="H479" s="96" t="s">
        <v>6208</v>
      </c>
      <c r="I479" s="96" t="s">
        <v>5340</v>
      </c>
      <c r="J479" s="96" t="s">
        <v>5340</v>
      </c>
      <c r="K479" s="96" t="s">
        <v>5365</v>
      </c>
      <c r="L479" s="96" t="s">
        <v>5365</v>
      </c>
      <c r="M479" s="96" t="s">
        <v>5342</v>
      </c>
      <c r="N479" s="92">
        <v>53226.881112653435</v>
      </c>
      <c r="O479" s="93">
        <v>0</v>
      </c>
      <c r="P479" s="93">
        <v>0</v>
      </c>
      <c r="Q479" s="93">
        <v>0</v>
      </c>
      <c r="R479" s="93">
        <v>0</v>
      </c>
      <c r="S479" s="93">
        <v>0</v>
      </c>
      <c r="T479" s="93">
        <v>0</v>
      </c>
      <c r="U479" s="93">
        <v>0</v>
      </c>
      <c r="V479" s="93">
        <v>0</v>
      </c>
      <c r="W479" s="93">
        <v>0</v>
      </c>
      <c r="X479" s="93">
        <v>0</v>
      </c>
      <c r="Y479" s="93">
        <v>0</v>
      </c>
      <c r="Z479" s="93">
        <v>0</v>
      </c>
      <c r="AA479" s="93">
        <v>0</v>
      </c>
      <c r="AB479" s="93">
        <v>0</v>
      </c>
      <c r="AC479" s="93">
        <v>0</v>
      </c>
      <c r="AD479" s="93">
        <v>0</v>
      </c>
      <c r="AE479" s="93">
        <v>0</v>
      </c>
      <c r="AF479" s="93">
        <v>0</v>
      </c>
      <c r="AG479" s="93">
        <v>0</v>
      </c>
      <c r="AH479" s="93">
        <v>0</v>
      </c>
      <c r="AI479" s="93">
        <v>0</v>
      </c>
      <c r="AJ479" s="93">
        <v>0</v>
      </c>
      <c r="AK479" s="93">
        <v>0</v>
      </c>
      <c r="AL479" s="93">
        <v>0</v>
      </c>
      <c r="AM479" s="93">
        <v>0</v>
      </c>
      <c r="AN479" s="93">
        <v>0</v>
      </c>
      <c r="AO479" s="93">
        <v>0</v>
      </c>
      <c r="AP479" s="93">
        <v>0</v>
      </c>
      <c r="AQ479" s="93">
        <v>0</v>
      </c>
      <c r="AR479" s="93">
        <v>0</v>
      </c>
      <c r="AS479" s="93">
        <v>0</v>
      </c>
      <c r="AT479" s="93">
        <v>0</v>
      </c>
      <c r="AU479" s="93">
        <v>0</v>
      </c>
      <c r="AV479" s="93">
        <v>0</v>
      </c>
      <c r="AW479" s="93">
        <v>0</v>
      </c>
      <c r="AX479" s="93">
        <v>0</v>
      </c>
      <c r="AY479" s="93">
        <v>0</v>
      </c>
      <c r="AZ479" s="93">
        <v>0</v>
      </c>
      <c r="BA479" s="93">
        <v>0</v>
      </c>
      <c r="BB479" s="93">
        <v>0</v>
      </c>
      <c r="BC479" s="93">
        <v>0</v>
      </c>
      <c r="BD479" s="93">
        <v>0</v>
      </c>
      <c r="BE479" s="93">
        <v>0</v>
      </c>
      <c r="BF479" s="93">
        <v>0</v>
      </c>
      <c r="BG479" s="93">
        <v>0</v>
      </c>
      <c r="BH479" s="93">
        <v>0</v>
      </c>
      <c r="BI479" s="93">
        <v>0</v>
      </c>
      <c r="BJ479" s="93">
        <v>0</v>
      </c>
      <c r="BK479" s="93">
        <v>0</v>
      </c>
      <c r="BL479" s="93">
        <v>0</v>
      </c>
      <c r="BM479" s="93">
        <v>0</v>
      </c>
      <c r="BN479" s="93">
        <v>0</v>
      </c>
      <c r="BO479" s="93">
        <v>0</v>
      </c>
      <c r="BP479" s="93">
        <v>0</v>
      </c>
      <c r="BQ479" s="93">
        <v>4427.2285502345876</v>
      </c>
      <c r="BR479" s="93">
        <v>4420.8668077655511</v>
      </c>
      <c r="BS479" s="93">
        <v>4405.188943087217</v>
      </c>
      <c r="BT479" s="93">
        <v>4353.930337236864</v>
      </c>
      <c r="BU479" s="93">
        <v>4422.70161853843</v>
      </c>
      <c r="BV479" s="93">
        <v>4430.3875885166317</v>
      </c>
      <c r="BW479" s="93">
        <v>4514.5405012177152</v>
      </c>
      <c r="BX479" s="93">
        <v>4458.2951962296011</v>
      </c>
      <c r="BY479" s="93">
        <v>4463.0726723171738</v>
      </c>
      <c r="BZ479" s="93">
        <v>4466.0352211111112</v>
      </c>
      <c r="CA479" s="93">
        <v>4440.5057427934344</v>
      </c>
      <c r="CB479" s="93">
        <v>4424.1279336051184</v>
      </c>
      <c r="CC479" s="93">
        <v>0</v>
      </c>
      <c r="CD479" s="93">
        <v>0</v>
      </c>
      <c r="CE479" s="93">
        <v>0</v>
      </c>
      <c r="CF479" s="93">
        <v>0</v>
      </c>
      <c r="CG479" s="93">
        <v>0</v>
      </c>
      <c r="CH479" s="93">
        <v>0</v>
      </c>
      <c r="CJ479" s="94">
        <v>53226.881112653435</v>
      </c>
    </row>
    <row r="480" spans="1:88" x14ac:dyDescent="0.25">
      <c r="A480">
        <v>472</v>
      </c>
      <c r="B480" s="96"/>
      <c r="C480" s="97" t="s">
        <v>5361</v>
      </c>
      <c r="D480" s="97" t="s">
        <v>6186</v>
      </c>
      <c r="E480" s="97" t="s">
        <v>6186</v>
      </c>
      <c r="F480" s="97" t="s">
        <v>6212</v>
      </c>
      <c r="G480" s="96" t="s">
        <v>5560</v>
      </c>
      <c r="H480" s="96" t="s">
        <v>6208</v>
      </c>
      <c r="I480" s="96" t="s">
        <v>5340</v>
      </c>
      <c r="J480" s="96" t="s">
        <v>5340</v>
      </c>
      <c r="K480" s="96" t="s">
        <v>5365</v>
      </c>
      <c r="L480" s="96" t="s">
        <v>5365</v>
      </c>
      <c r="M480" s="96" t="s">
        <v>5342</v>
      </c>
      <c r="N480" s="92">
        <v>26831.160892197513</v>
      </c>
      <c r="O480" s="93">
        <v>0</v>
      </c>
      <c r="P480" s="93">
        <v>0</v>
      </c>
      <c r="Q480" s="93">
        <v>0</v>
      </c>
      <c r="R480" s="93">
        <v>0</v>
      </c>
      <c r="S480" s="93">
        <v>0</v>
      </c>
      <c r="T480" s="93">
        <v>0</v>
      </c>
      <c r="U480" s="93">
        <v>0</v>
      </c>
      <c r="V480" s="93">
        <v>0</v>
      </c>
      <c r="W480" s="93">
        <v>0</v>
      </c>
      <c r="X480" s="93">
        <v>0</v>
      </c>
      <c r="Y480" s="93">
        <v>0</v>
      </c>
      <c r="Z480" s="93">
        <v>0</v>
      </c>
      <c r="AA480" s="93">
        <v>0</v>
      </c>
      <c r="AB480" s="93">
        <v>0</v>
      </c>
      <c r="AC480" s="93">
        <v>0</v>
      </c>
      <c r="AD480" s="93">
        <v>0</v>
      </c>
      <c r="AE480" s="93">
        <v>0</v>
      </c>
      <c r="AF480" s="93">
        <v>0</v>
      </c>
      <c r="AG480" s="93">
        <v>0</v>
      </c>
      <c r="AH480" s="93">
        <v>0</v>
      </c>
      <c r="AI480" s="93">
        <v>0</v>
      </c>
      <c r="AJ480" s="93">
        <v>0</v>
      </c>
      <c r="AK480" s="93">
        <v>0</v>
      </c>
      <c r="AL480" s="93">
        <v>0</v>
      </c>
      <c r="AM480" s="93">
        <v>0</v>
      </c>
      <c r="AN480" s="93">
        <v>0</v>
      </c>
      <c r="AO480" s="93">
        <v>0</v>
      </c>
      <c r="AP480" s="93">
        <v>0</v>
      </c>
      <c r="AQ480" s="93">
        <v>0</v>
      </c>
      <c r="AR480" s="93">
        <v>0</v>
      </c>
      <c r="AS480" s="93">
        <v>0</v>
      </c>
      <c r="AT480" s="93">
        <v>0</v>
      </c>
      <c r="AU480" s="93">
        <v>0</v>
      </c>
      <c r="AV480" s="93">
        <v>0</v>
      </c>
      <c r="AW480" s="93">
        <v>0</v>
      </c>
      <c r="AX480" s="93">
        <v>0</v>
      </c>
      <c r="AY480" s="93">
        <v>0</v>
      </c>
      <c r="AZ480" s="93">
        <v>0</v>
      </c>
      <c r="BA480" s="93">
        <v>0</v>
      </c>
      <c r="BB480" s="93">
        <v>0</v>
      </c>
      <c r="BC480" s="93">
        <v>0</v>
      </c>
      <c r="BD480" s="93">
        <v>0</v>
      </c>
      <c r="BE480" s="93">
        <v>0</v>
      </c>
      <c r="BF480" s="93">
        <v>0</v>
      </c>
      <c r="BG480" s="93">
        <v>0</v>
      </c>
      <c r="BH480" s="93">
        <v>0</v>
      </c>
      <c r="BI480" s="93">
        <v>0</v>
      </c>
      <c r="BJ480" s="93">
        <v>0</v>
      </c>
      <c r="BK480" s="93">
        <v>0</v>
      </c>
      <c r="BL480" s="93">
        <v>0</v>
      </c>
      <c r="BM480" s="93">
        <v>0</v>
      </c>
      <c r="BN480" s="93">
        <v>0</v>
      </c>
      <c r="BO480" s="93">
        <v>0</v>
      </c>
      <c r="BP480" s="93">
        <v>0</v>
      </c>
      <c r="BQ480" s="93">
        <v>0</v>
      </c>
      <c r="BR480" s="93">
        <v>0</v>
      </c>
      <c r="BS480" s="93">
        <v>0</v>
      </c>
      <c r="BT480" s="93">
        <v>0</v>
      </c>
      <c r="BU480" s="93">
        <v>0</v>
      </c>
      <c r="BV480" s="93">
        <v>0</v>
      </c>
      <c r="BW480" s="93">
        <v>0</v>
      </c>
      <c r="BX480" s="93">
        <v>0</v>
      </c>
      <c r="BY480" s="93">
        <v>0</v>
      </c>
      <c r="BZ480" s="93">
        <v>0</v>
      </c>
      <c r="CA480" s="93">
        <v>0</v>
      </c>
      <c r="CB480" s="93">
        <v>0</v>
      </c>
      <c r="CC480" s="93">
        <v>4493.2367969997176</v>
      </c>
      <c r="CD480" s="93">
        <v>4485.4820799742847</v>
      </c>
      <c r="CE480" s="93">
        <v>4466.3694861851509</v>
      </c>
      <c r="CF480" s="93">
        <v>4402.2135392897735</v>
      </c>
      <c r="CG480" s="93">
        <v>4486.7799064520887</v>
      </c>
      <c r="CH480" s="93">
        <v>4497.0790832965013</v>
      </c>
      <c r="CJ480" s="94">
        <v>26831.160892197513</v>
      </c>
    </row>
    <row r="481" spans="1:88" x14ac:dyDescent="0.25">
      <c r="A481">
        <v>473</v>
      </c>
      <c r="B481" s="96"/>
      <c r="C481" s="97" t="s">
        <v>5361</v>
      </c>
      <c r="D481" s="97" t="s">
        <v>6186</v>
      </c>
      <c r="E481" s="97" t="s">
        <v>6186</v>
      </c>
      <c r="F481" s="97" t="s">
        <v>6213</v>
      </c>
      <c r="G481" s="96" t="s">
        <v>5560</v>
      </c>
      <c r="H481" s="96" t="s">
        <v>6208</v>
      </c>
      <c r="I481" s="96" t="s">
        <v>5340</v>
      </c>
      <c r="J481" s="96" t="s">
        <v>5340</v>
      </c>
      <c r="K481" s="96" t="s">
        <v>5365</v>
      </c>
      <c r="L481" s="96" t="s">
        <v>5365</v>
      </c>
      <c r="M481" s="96" t="s">
        <v>5342</v>
      </c>
      <c r="N481" s="92">
        <v>0</v>
      </c>
      <c r="O481" s="93">
        <v>0</v>
      </c>
      <c r="P481" s="93">
        <v>0</v>
      </c>
      <c r="Q481" s="93">
        <v>0</v>
      </c>
      <c r="R481" s="93">
        <v>0</v>
      </c>
      <c r="S481" s="93">
        <v>0</v>
      </c>
      <c r="T481" s="93">
        <v>0</v>
      </c>
      <c r="U481" s="93">
        <v>0</v>
      </c>
      <c r="V481" s="93">
        <v>0</v>
      </c>
      <c r="W481" s="93">
        <v>0</v>
      </c>
      <c r="X481" s="93">
        <v>0</v>
      </c>
      <c r="Y481" s="93">
        <v>0</v>
      </c>
      <c r="Z481" s="93">
        <v>0</v>
      </c>
      <c r="AA481" s="93">
        <v>0</v>
      </c>
      <c r="AB481" s="93">
        <v>0</v>
      </c>
      <c r="AC481" s="93">
        <v>0</v>
      </c>
      <c r="AD481" s="93">
        <v>0</v>
      </c>
      <c r="AE481" s="93">
        <v>0</v>
      </c>
      <c r="AF481" s="93">
        <v>0</v>
      </c>
      <c r="AG481" s="93">
        <v>0</v>
      </c>
      <c r="AH481" s="93">
        <v>0</v>
      </c>
      <c r="AI481" s="93">
        <v>0</v>
      </c>
      <c r="AJ481" s="93">
        <v>0</v>
      </c>
      <c r="AK481" s="93">
        <v>0</v>
      </c>
      <c r="AL481" s="93">
        <v>0</v>
      </c>
      <c r="AM481" s="93">
        <v>0</v>
      </c>
      <c r="AN481" s="93">
        <v>0</v>
      </c>
      <c r="AO481" s="93">
        <v>0</v>
      </c>
      <c r="AP481" s="93">
        <v>0</v>
      </c>
      <c r="AQ481" s="93">
        <v>0</v>
      </c>
      <c r="AR481" s="93">
        <v>0</v>
      </c>
      <c r="AS481" s="93">
        <v>0</v>
      </c>
      <c r="AT481" s="93">
        <v>0</v>
      </c>
      <c r="AU481" s="93">
        <v>0</v>
      </c>
      <c r="AV481" s="93">
        <v>0</v>
      </c>
      <c r="AW481" s="93">
        <v>0</v>
      </c>
      <c r="AX481" s="93">
        <v>0</v>
      </c>
      <c r="AY481" s="93">
        <v>0</v>
      </c>
      <c r="AZ481" s="93">
        <v>0</v>
      </c>
      <c r="BA481" s="93">
        <v>0</v>
      </c>
      <c r="BB481" s="93">
        <v>0</v>
      </c>
      <c r="BC481" s="93">
        <v>0</v>
      </c>
      <c r="BD481" s="93">
        <v>0</v>
      </c>
      <c r="BE481" s="93">
        <v>0</v>
      </c>
      <c r="BF481" s="93">
        <v>0</v>
      </c>
      <c r="BG481" s="93">
        <v>0</v>
      </c>
      <c r="BH481" s="93">
        <v>0</v>
      </c>
      <c r="BI481" s="93">
        <v>0</v>
      </c>
      <c r="BJ481" s="93">
        <v>0</v>
      </c>
      <c r="BK481" s="93">
        <v>0</v>
      </c>
      <c r="BL481" s="93">
        <v>0</v>
      </c>
      <c r="BM481" s="93">
        <v>0</v>
      </c>
      <c r="BN481" s="93">
        <v>0</v>
      </c>
      <c r="BO481" s="93">
        <v>0</v>
      </c>
      <c r="BP481" s="93">
        <v>0</v>
      </c>
      <c r="BQ481" s="93">
        <v>0</v>
      </c>
      <c r="BR481" s="93">
        <v>0</v>
      </c>
      <c r="BS481" s="93">
        <v>0</v>
      </c>
      <c r="BT481" s="93">
        <v>0</v>
      </c>
      <c r="BU481" s="93">
        <v>0</v>
      </c>
      <c r="BV481" s="93">
        <v>0</v>
      </c>
      <c r="BW481" s="93">
        <v>0</v>
      </c>
      <c r="BX481" s="93">
        <v>0</v>
      </c>
      <c r="BY481" s="93">
        <v>0</v>
      </c>
      <c r="BZ481" s="93">
        <v>0</v>
      </c>
      <c r="CA481" s="93">
        <v>0</v>
      </c>
      <c r="CB481" s="93">
        <v>0</v>
      </c>
      <c r="CC481" s="93">
        <v>0</v>
      </c>
      <c r="CD481" s="93">
        <v>0</v>
      </c>
      <c r="CE481" s="93">
        <v>0</v>
      </c>
      <c r="CF481" s="93">
        <v>0</v>
      </c>
      <c r="CG481" s="93">
        <v>0</v>
      </c>
      <c r="CH481" s="93">
        <v>0</v>
      </c>
      <c r="CJ481" s="94">
        <v>0</v>
      </c>
    </row>
    <row r="482" spans="1:88" x14ac:dyDescent="0.25">
      <c r="A482">
        <v>474</v>
      </c>
      <c r="B482" s="96"/>
      <c r="C482" s="97" t="s">
        <v>5361</v>
      </c>
      <c r="D482" s="97" t="s">
        <v>6186</v>
      </c>
      <c r="E482" s="97" t="s">
        <v>6186</v>
      </c>
      <c r="F482" s="97" t="s">
        <v>6214</v>
      </c>
      <c r="G482" s="96" t="s">
        <v>5560</v>
      </c>
      <c r="H482" s="96" t="s">
        <v>6208</v>
      </c>
      <c r="I482" s="96" t="s">
        <v>5340</v>
      </c>
      <c r="J482" s="96" t="s">
        <v>5340</v>
      </c>
      <c r="K482" s="96" t="s">
        <v>5365</v>
      </c>
      <c r="L482" s="96" t="s">
        <v>5365</v>
      </c>
      <c r="M482" s="96" t="s">
        <v>5342</v>
      </c>
      <c r="N482" s="92">
        <v>0</v>
      </c>
      <c r="O482" s="93">
        <v>0</v>
      </c>
      <c r="P482" s="93">
        <v>0</v>
      </c>
      <c r="Q482" s="93">
        <v>0</v>
      </c>
      <c r="R482" s="93">
        <v>0</v>
      </c>
      <c r="S482" s="93">
        <v>0</v>
      </c>
      <c r="T482" s="93">
        <v>0</v>
      </c>
      <c r="U482" s="93">
        <v>0</v>
      </c>
      <c r="V482" s="93">
        <v>0</v>
      </c>
      <c r="W482" s="93">
        <v>0</v>
      </c>
      <c r="X482" s="93">
        <v>0</v>
      </c>
      <c r="Y482" s="93">
        <v>0</v>
      </c>
      <c r="Z482" s="93">
        <v>0</v>
      </c>
      <c r="AA482" s="93">
        <v>0</v>
      </c>
      <c r="AB482" s="93">
        <v>0</v>
      </c>
      <c r="AC482" s="93">
        <v>0</v>
      </c>
      <c r="AD482" s="93">
        <v>0</v>
      </c>
      <c r="AE482" s="93">
        <v>0</v>
      </c>
      <c r="AF482" s="93">
        <v>0</v>
      </c>
      <c r="AG482" s="93">
        <v>0</v>
      </c>
      <c r="AH482" s="93">
        <v>0</v>
      </c>
      <c r="AI482" s="93">
        <v>0</v>
      </c>
      <c r="AJ482" s="93">
        <v>0</v>
      </c>
      <c r="AK482" s="93">
        <v>0</v>
      </c>
      <c r="AL482" s="93">
        <v>0</v>
      </c>
      <c r="AM482" s="93">
        <v>0</v>
      </c>
      <c r="AN482" s="93">
        <v>0</v>
      </c>
      <c r="AO482" s="93">
        <v>0</v>
      </c>
      <c r="AP482" s="93">
        <v>0</v>
      </c>
      <c r="AQ482" s="93">
        <v>0</v>
      </c>
      <c r="AR482" s="93">
        <v>0</v>
      </c>
      <c r="AS482" s="93">
        <v>0</v>
      </c>
      <c r="AT482" s="93">
        <v>0</v>
      </c>
      <c r="AU482" s="93">
        <v>0</v>
      </c>
      <c r="AV482" s="93">
        <v>0</v>
      </c>
      <c r="AW482" s="93">
        <v>0</v>
      </c>
      <c r="AX482" s="93">
        <v>0</v>
      </c>
      <c r="AY482" s="93">
        <v>0</v>
      </c>
      <c r="AZ482" s="93">
        <v>0</v>
      </c>
      <c r="BA482" s="93">
        <v>0</v>
      </c>
      <c r="BB482" s="93">
        <v>0</v>
      </c>
      <c r="BC482" s="93">
        <v>0</v>
      </c>
      <c r="BD482" s="93">
        <v>0</v>
      </c>
      <c r="BE482" s="93">
        <v>0</v>
      </c>
      <c r="BF482" s="93">
        <v>0</v>
      </c>
      <c r="BG482" s="93">
        <v>0</v>
      </c>
      <c r="BH482" s="93">
        <v>0</v>
      </c>
      <c r="BI482" s="93">
        <v>0</v>
      </c>
      <c r="BJ482" s="93">
        <v>0</v>
      </c>
      <c r="BK482" s="93">
        <v>0</v>
      </c>
      <c r="BL482" s="93">
        <v>0</v>
      </c>
      <c r="BM482" s="93">
        <v>0</v>
      </c>
      <c r="BN482" s="93">
        <v>0</v>
      </c>
      <c r="BO482" s="93">
        <v>0</v>
      </c>
      <c r="BP482" s="93">
        <v>0</v>
      </c>
      <c r="BQ482" s="93">
        <v>0</v>
      </c>
      <c r="BR482" s="93">
        <v>0</v>
      </c>
      <c r="BS482" s="93">
        <v>0</v>
      </c>
      <c r="BT482" s="93">
        <v>0</v>
      </c>
      <c r="BU482" s="93">
        <v>0</v>
      </c>
      <c r="BV482" s="93">
        <v>0</v>
      </c>
      <c r="BW482" s="93">
        <v>0</v>
      </c>
      <c r="BX482" s="93">
        <v>0</v>
      </c>
      <c r="BY482" s="93">
        <v>0</v>
      </c>
      <c r="BZ482" s="93">
        <v>0</v>
      </c>
      <c r="CA482" s="93">
        <v>0</v>
      </c>
      <c r="CB482" s="93">
        <v>0</v>
      </c>
      <c r="CC482" s="93">
        <v>0</v>
      </c>
      <c r="CD482" s="93">
        <v>0</v>
      </c>
      <c r="CE482" s="93">
        <v>0</v>
      </c>
      <c r="CF482" s="93">
        <v>0</v>
      </c>
      <c r="CG482" s="93">
        <v>0</v>
      </c>
      <c r="CH482" s="93">
        <v>0</v>
      </c>
      <c r="CJ482" s="94">
        <v>0</v>
      </c>
    </row>
    <row r="483" spans="1:88" x14ac:dyDescent="0.25">
      <c r="A483">
        <v>475</v>
      </c>
      <c r="B483" s="96"/>
      <c r="C483" s="97" t="s">
        <v>5361</v>
      </c>
      <c r="D483" s="97" t="s">
        <v>6186</v>
      </c>
      <c r="E483" s="97" t="s">
        <v>6186</v>
      </c>
      <c r="F483" s="97" t="s">
        <v>6215</v>
      </c>
      <c r="G483" s="96" t="s">
        <v>5560</v>
      </c>
      <c r="H483" s="96" t="s">
        <v>6208</v>
      </c>
      <c r="I483" s="96" t="s">
        <v>5340</v>
      </c>
      <c r="J483" s="96" t="s">
        <v>5340</v>
      </c>
      <c r="K483" s="96" t="s">
        <v>5365</v>
      </c>
      <c r="L483" s="96" t="s">
        <v>5365</v>
      </c>
      <c r="M483" s="96" t="s">
        <v>5342</v>
      </c>
      <c r="N483" s="92">
        <v>0</v>
      </c>
      <c r="O483" s="93">
        <v>0</v>
      </c>
      <c r="P483" s="93">
        <v>0</v>
      </c>
      <c r="Q483" s="93">
        <v>0</v>
      </c>
      <c r="R483" s="93">
        <v>0</v>
      </c>
      <c r="S483" s="93">
        <v>0</v>
      </c>
      <c r="T483" s="93">
        <v>0</v>
      </c>
      <c r="U483" s="93">
        <v>0</v>
      </c>
      <c r="V483" s="93">
        <v>0</v>
      </c>
      <c r="W483" s="93">
        <v>0</v>
      </c>
      <c r="X483" s="93">
        <v>0</v>
      </c>
      <c r="Y483" s="93">
        <v>0</v>
      </c>
      <c r="Z483" s="93">
        <v>0</v>
      </c>
      <c r="AA483" s="93">
        <v>0</v>
      </c>
      <c r="AB483" s="93">
        <v>0</v>
      </c>
      <c r="AC483" s="93">
        <v>0</v>
      </c>
      <c r="AD483" s="93">
        <v>0</v>
      </c>
      <c r="AE483" s="93">
        <v>0</v>
      </c>
      <c r="AF483" s="93">
        <v>0</v>
      </c>
      <c r="AG483" s="93">
        <v>0</v>
      </c>
      <c r="AH483" s="93">
        <v>0</v>
      </c>
      <c r="AI483" s="93">
        <v>0</v>
      </c>
      <c r="AJ483" s="93">
        <v>0</v>
      </c>
      <c r="AK483" s="93">
        <v>0</v>
      </c>
      <c r="AL483" s="93">
        <v>0</v>
      </c>
      <c r="AM483" s="93">
        <v>0</v>
      </c>
      <c r="AN483" s="93">
        <v>0</v>
      </c>
      <c r="AO483" s="93">
        <v>0</v>
      </c>
      <c r="AP483" s="93">
        <v>0</v>
      </c>
      <c r="AQ483" s="93">
        <v>0</v>
      </c>
      <c r="AR483" s="93">
        <v>0</v>
      </c>
      <c r="AS483" s="93">
        <v>0</v>
      </c>
      <c r="AT483" s="93">
        <v>0</v>
      </c>
      <c r="AU483" s="93">
        <v>0</v>
      </c>
      <c r="AV483" s="93">
        <v>0</v>
      </c>
      <c r="AW483" s="93">
        <v>0</v>
      </c>
      <c r="AX483" s="93">
        <v>0</v>
      </c>
      <c r="AY483" s="93">
        <v>0</v>
      </c>
      <c r="AZ483" s="93">
        <v>0</v>
      </c>
      <c r="BA483" s="93">
        <v>0</v>
      </c>
      <c r="BB483" s="93">
        <v>0</v>
      </c>
      <c r="BC483" s="93">
        <v>0</v>
      </c>
      <c r="BD483" s="93">
        <v>0</v>
      </c>
      <c r="BE483" s="93">
        <v>0</v>
      </c>
      <c r="BF483" s="93">
        <v>0</v>
      </c>
      <c r="BG483" s="93">
        <v>0</v>
      </c>
      <c r="BH483" s="93">
        <v>0</v>
      </c>
      <c r="BI483" s="93">
        <v>0</v>
      </c>
      <c r="BJ483" s="93">
        <v>0</v>
      </c>
      <c r="BK483" s="93">
        <v>0</v>
      </c>
      <c r="BL483" s="93">
        <v>0</v>
      </c>
      <c r="BM483" s="93">
        <v>0</v>
      </c>
      <c r="BN483" s="93">
        <v>0</v>
      </c>
      <c r="BO483" s="93">
        <v>0</v>
      </c>
      <c r="BP483" s="93">
        <v>0</v>
      </c>
      <c r="BQ483" s="93">
        <v>0</v>
      </c>
      <c r="BR483" s="93">
        <v>0</v>
      </c>
      <c r="BS483" s="93">
        <v>0</v>
      </c>
      <c r="BT483" s="93">
        <v>0</v>
      </c>
      <c r="BU483" s="93">
        <v>0</v>
      </c>
      <c r="BV483" s="93">
        <v>0</v>
      </c>
      <c r="BW483" s="93">
        <v>0</v>
      </c>
      <c r="BX483" s="93">
        <v>0</v>
      </c>
      <c r="BY483" s="93">
        <v>0</v>
      </c>
      <c r="BZ483" s="93">
        <v>0</v>
      </c>
      <c r="CA483" s="93">
        <v>0</v>
      </c>
      <c r="CB483" s="93">
        <v>0</v>
      </c>
      <c r="CC483" s="93">
        <v>0</v>
      </c>
      <c r="CD483" s="93">
        <v>0</v>
      </c>
      <c r="CE483" s="93">
        <v>0</v>
      </c>
      <c r="CF483" s="93">
        <v>0</v>
      </c>
      <c r="CG483" s="93">
        <v>0</v>
      </c>
      <c r="CH483" s="93">
        <v>0</v>
      </c>
      <c r="CJ483" s="94">
        <v>0</v>
      </c>
    </row>
    <row r="484" spans="1:88" x14ac:dyDescent="0.25">
      <c r="A484">
        <v>476</v>
      </c>
      <c r="B484" s="96"/>
      <c r="C484" s="97" t="s">
        <v>5361</v>
      </c>
      <c r="D484" s="97" t="s">
        <v>6186</v>
      </c>
      <c r="E484" s="97" t="s">
        <v>6186</v>
      </c>
      <c r="F484" s="97" t="s">
        <v>6216</v>
      </c>
      <c r="G484" s="96" t="s">
        <v>5560</v>
      </c>
      <c r="H484" s="96" t="s">
        <v>6208</v>
      </c>
      <c r="I484" s="96" t="s">
        <v>5340</v>
      </c>
      <c r="J484" s="96" t="s">
        <v>5340</v>
      </c>
      <c r="K484" s="96" t="s">
        <v>5365</v>
      </c>
      <c r="L484" s="96" t="s">
        <v>5365</v>
      </c>
      <c r="M484" s="96" t="s">
        <v>5342</v>
      </c>
      <c r="N484" s="92">
        <v>0</v>
      </c>
      <c r="O484" s="93">
        <v>0</v>
      </c>
      <c r="P484" s="93">
        <v>0</v>
      </c>
      <c r="Q484" s="93">
        <v>0</v>
      </c>
      <c r="R484" s="93">
        <v>0</v>
      </c>
      <c r="S484" s="93">
        <v>0</v>
      </c>
      <c r="T484" s="93">
        <v>0</v>
      </c>
      <c r="U484" s="93">
        <v>0</v>
      </c>
      <c r="V484" s="93">
        <v>0</v>
      </c>
      <c r="W484" s="93">
        <v>0</v>
      </c>
      <c r="X484" s="93">
        <v>0</v>
      </c>
      <c r="Y484" s="93">
        <v>0</v>
      </c>
      <c r="Z484" s="93">
        <v>0</v>
      </c>
      <c r="AA484" s="93">
        <v>0</v>
      </c>
      <c r="AB484" s="93">
        <v>0</v>
      </c>
      <c r="AC484" s="93">
        <v>0</v>
      </c>
      <c r="AD484" s="93">
        <v>0</v>
      </c>
      <c r="AE484" s="93">
        <v>0</v>
      </c>
      <c r="AF484" s="93">
        <v>0</v>
      </c>
      <c r="AG484" s="93">
        <v>0</v>
      </c>
      <c r="AH484" s="93">
        <v>0</v>
      </c>
      <c r="AI484" s="93">
        <v>0</v>
      </c>
      <c r="AJ484" s="93">
        <v>0</v>
      </c>
      <c r="AK484" s="93">
        <v>0</v>
      </c>
      <c r="AL484" s="93">
        <v>0</v>
      </c>
      <c r="AM484" s="93">
        <v>0</v>
      </c>
      <c r="AN484" s="93">
        <v>0</v>
      </c>
      <c r="AO484" s="93">
        <v>0</v>
      </c>
      <c r="AP484" s="93">
        <v>0</v>
      </c>
      <c r="AQ484" s="93">
        <v>0</v>
      </c>
      <c r="AR484" s="93">
        <v>0</v>
      </c>
      <c r="AS484" s="93">
        <v>0</v>
      </c>
      <c r="AT484" s="93">
        <v>0</v>
      </c>
      <c r="AU484" s="93">
        <v>0</v>
      </c>
      <c r="AV484" s="93">
        <v>0</v>
      </c>
      <c r="AW484" s="93">
        <v>0</v>
      </c>
      <c r="AX484" s="93">
        <v>0</v>
      </c>
      <c r="AY484" s="93">
        <v>0</v>
      </c>
      <c r="AZ484" s="93">
        <v>0</v>
      </c>
      <c r="BA484" s="93">
        <v>0</v>
      </c>
      <c r="BB484" s="93">
        <v>0</v>
      </c>
      <c r="BC484" s="93">
        <v>0</v>
      </c>
      <c r="BD484" s="93">
        <v>0</v>
      </c>
      <c r="BE484" s="93">
        <v>0</v>
      </c>
      <c r="BF484" s="93">
        <v>0</v>
      </c>
      <c r="BG484" s="93">
        <v>0</v>
      </c>
      <c r="BH484" s="93">
        <v>0</v>
      </c>
      <c r="BI484" s="93">
        <v>0</v>
      </c>
      <c r="BJ484" s="93">
        <v>0</v>
      </c>
      <c r="BK484" s="93">
        <v>0</v>
      </c>
      <c r="BL484" s="93">
        <v>0</v>
      </c>
      <c r="BM484" s="93">
        <v>0</v>
      </c>
      <c r="BN484" s="93">
        <v>0</v>
      </c>
      <c r="BO484" s="93">
        <v>0</v>
      </c>
      <c r="BP484" s="93">
        <v>0</v>
      </c>
      <c r="BQ484" s="93">
        <v>0</v>
      </c>
      <c r="BR484" s="93">
        <v>0</v>
      </c>
      <c r="BS484" s="93">
        <v>0</v>
      </c>
      <c r="BT484" s="93">
        <v>0</v>
      </c>
      <c r="BU484" s="93">
        <v>0</v>
      </c>
      <c r="BV484" s="93">
        <v>0</v>
      </c>
      <c r="BW484" s="93">
        <v>0</v>
      </c>
      <c r="BX484" s="93">
        <v>0</v>
      </c>
      <c r="BY484" s="93">
        <v>0</v>
      </c>
      <c r="BZ484" s="93">
        <v>0</v>
      </c>
      <c r="CA484" s="93">
        <v>0</v>
      </c>
      <c r="CB484" s="93">
        <v>0</v>
      </c>
      <c r="CC484" s="93">
        <v>0</v>
      </c>
      <c r="CD484" s="93">
        <v>0</v>
      </c>
      <c r="CE484" s="93">
        <v>0</v>
      </c>
      <c r="CF484" s="93">
        <v>0</v>
      </c>
      <c r="CG484" s="93">
        <v>0</v>
      </c>
      <c r="CH484" s="93">
        <v>0</v>
      </c>
      <c r="CJ484" s="94">
        <v>0</v>
      </c>
    </row>
    <row r="485" spans="1:88" x14ac:dyDescent="0.25">
      <c r="A485">
        <v>477</v>
      </c>
      <c r="B485" s="96"/>
      <c r="C485" s="97" t="s">
        <v>5361</v>
      </c>
      <c r="D485" s="97" t="s">
        <v>6186</v>
      </c>
      <c r="E485" s="97" t="s">
        <v>6186</v>
      </c>
      <c r="F485" s="97" t="s">
        <v>6217</v>
      </c>
      <c r="G485" s="96" t="s">
        <v>5560</v>
      </c>
      <c r="H485" s="96" t="s">
        <v>6218</v>
      </c>
      <c r="I485" s="96" t="s">
        <v>5340</v>
      </c>
      <c r="J485" s="96" t="s">
        <v>5340</v>
      </c>
      <c r="K485" s="96" t="s">
        <v>5365</v>
      </c>
      <c r="L485" s="96" t="s">
        <v>5365</v>
      </c>
      <c r="M485" s="96" t="s">
        <v>5342</v>
      </c>
      <c r="N485" s="92">
        <v>250939.20614093324</v>
      </c>
      <c r="O485" s="93">
        <v>0</v>
      </c>
      <c r="P485" s="93">
        <v>0</v>
      </c>
      <c r="Q485" s="93">
        <v>0</v>
      </c>
      <c r="R485" s="93">
        <v>0</v>
      </c>
      <c r="S485" s="93">
        <v>0</v>
      </c>
      <c r="T485" s="93">
        <v>0</v>
      </c>
      <c r="U485" s="93">
        <v>0</v>
      </c>
      <c r="V485" s="93">
        <v>0</v>
      </c>
      <c r="W485" s="93">
        <v>0</v>
      </c>
      <c r="X485" s="93">
        <v>0</v>
      </c>
      <c r="Y485" s="93">
        <v>0</v>
      </c>
      <c r="Z485" s="93">
        <v>0</v>
      </c>
      <c r="AA485" s="93">
        <v>0</v>
      </c>
      <c r="AB485" s="93">
        <v>0</v>
      </c>
      <c r="AC485" s="93">
        <v>0</v>
      </c>
      <c r="AD485" s="93">
        <v>0</v>
      </c>
      <c r="AE485" s="93">
        <v>0</v>
      </c>
      <c r="AF485" s="93">
        <v>0</v>
      </c>
      <c r="AG485" s="93">
        <v>20798.50562699643</v>
      </c>
      <c r="AH485" s="93">
        <v>20786.834304546745</v>
      </c>
      <c r="AI485" s="93">
        <v>20699.580086973598</v>
      </c>
      <c r="AJ485" s="93">
        <v>20537.5941322707</v>
      </c>
      <c r="AK485" s="93">
        <v>20788.134828740152</v>
      </c>
      <c r="AL485" s="93">
        <v>20812.537565743067</v>
      </c>
      <c r="AM485" s="93">
        <v>21276.024491677497</v>
      </c>
      <c r="AN485" s="93">
        <v>21077.287684474515</v>
      </c>
      <c r="AO485" s="93">
        <v>21094.850573950007</v>
      </c>
      <c r="AP485" s="93">
        <v>21097.895625992016</v>
      </c>
      <c r="AQ485" s="93">
        <v>21016.30372267215</v>
      </c>
      <c r="AR485" s="93">
        <v>20953.657496896369</v>
      </c>
      <c r="AS485" s="93">
        <v>0</v>
      </c>
      <c r="AT485" s="93">
        <v>0</v>
      </c>
      <c r="AU485" s="93">
        <v>0</v>
      </c>
      <c r="AV485" s="93">
        <v>0</v>
      </c>
      <c r="AW485" s="93">
        <v>0</v>
      </c>
      <c r="AX485" s="93">
        <v>0</v>
      </c>
      <c r="AY485" s="93">
        <v>0</v>
      </c>
      <c r="AZ485" s="93">
        <v>0</v>
      </c>
      <c r="BA485" s="93">
        <v>0</v>
      </c>
      <c r="BB485" s="93">
        <v>0</v>
      </c>
      <c r="BC485" s="93">
        <v>0</v>
      </c>
      <c r="BD485" s="93">
        <v>0</v>
      </c>
      <c r="BE485" s="93">
        <v>0</v>
      </c>
      <c r="BF485" s="93">
        <v>0</v>
      </c>
      <c r="BG485" s="93">
        <v>0</v>
      </c>
      <c r="BH485" s="93">
        <v>0</v>
      </c>
      <c r="BI485" s="93">
        <v>0</v>
      </c>
      <c r="BJ485" s="93">
        <v>0</v>
      </c>
      <c r="BK485" s="93">
        <v>0</v>
      </c>
      <c r="BL485" s="93">
        <v>0</v>
      </c>
      <c r="BM485" s="93">
        <v>0</v>
      </c>
      <c r="BN485" s="93">
        <v>0</v>
      </c>
      <c r="BO485" s="93">
        <v>0</v>
      </c>
      <c r="BP485" s="93">
        <v>0</v>
      </c>
      <c r="BQ485" s="93">
        <v>0</v>
      </c>
      <c r="BR485" s="93">
        <v>0</v>
      </c>
      <c r="BS485" s="93">
        <v>0</v>
      </c>
      <c r="BT485" s="93">
        <v>0</v>
      </c>
      <c r="BU485" s="93">
        <v>0</v>
      </c>
      <c r="BV485" s="93">
        <v>0</v>
      </c>
      <c r="BW485" s="93">
        <v>0</v>
      </c>
      <c r="BX485" s="93">
        <v>0</v>
      </c>
      <c r="BY485" s="93">
        <v>0</v>
      </c>
      <c r="BZ485" s="93">
        <v>0</v>
      </c>
      <c r="CA485" s="93">
        <v>0</v>
      </c>
      <c r="CB485" s="93">
        <v>0</v>
      </c>
      <c r="CC485" s="93">
        <v>0</v>
      </c>
      <c r="CD485" s="93">
        <v>0</v>
      </c>
      <c r="CE485" s="93">
        <v>0</v>
      </c>
      <c r="CF485" s="93">
        <v>0</v>
      </c>
      <c r="CG485" s="93">
        <v>0</v>
      </c>
      <c r="CH485" s="93">
        <v>0</v>
      </c>
      <c r="CJ485" s="94">
        <v>250939.20614093324</v>
      </c>
    </row>
    <row r="486" spans="1:88" x14ac:dyDescent="0.25">
      <c r="A486">
        <v>478</v>
      </c>
      <c r="B486" s="96"/>
      <c r="C486" s="97" t="s">
        <v>5361</v>
      </c>
      <c r="D486" s="97" t="s">
        <v>6186</v>
      </c>
      <c r="E486" s="97" t="s">
        <v>6186</v>
      </c>
      <c r="F486" s="97" t="s">
        <v>6219</v>
      </c>
      <c r="G486" s="96" t="s">
        <v>5560</v>
      </c>
      <c r="H486" s="96" t="s">
        <v>6220</v>
      </c>
      <c r="I486" s="96" t="s">
        <v>5340</v>
      </c>
      <c r="J486" s="96" t="s">
        <v>5340</v>
      </c>
      <c r="K486" s="96" t="s">
        <v>5365</v>
      </c>
      <c r="L486" s="96" t="s">
        <v>5365</v>
      </c>
      <c r="M486" s="96" t="s">
        <v>5342</v>
      </c>
      <c r="N486" s="92">
        <v>0</v>
      </c>
      <c r="O486" s="93">
        <v>0</v>
      </c>
      <c r="P486" s="93">
        <v>0</v>
      </c>
      <c r="Q486" s="93">
        <v>0</v>
      </c>
      <c r="R486" s="93">
        <v>0</v>
      </c>
      <c r="S486" s="93">
        <v>0</v>
      </c>
      <c r="T486" s="93">
        <v>0</v>
      </c>
      <c r="U486" s="93">
        <v>0</v>
      </c>
      <c r="V486" s="93">
        <v>0</v>
      </c>
      <c r="W486" s="93">
        <v>0</v>
      </c>
      <c r="X486" s="93">
        <v>0</v>
      </c>
      <c r="Y486" s="93">
        <v>0</v>
      </c>
      <c r="Z486" s="93">
        <v>0</v>
      </c>
      <c r="AA486" s="93">
        <v>0</v>
      </c>
      <c r="AB486" s="93">
        <v>0</v>
      </c>
      <c r="AC486" s="93">
        <v>0</v>
      </c>
      <c r="AD486" s="93">
        <v>0</v>
      </c>
      <c r="AE486" s="93">
        <v>0</v>
      </c>
      <c r="AF486" s="93">
        <v>0</v>
      </c>
      <c r="AG486" s="93">
        <v>0</v>
      </c>
      <c r="AH486" s="93">
        <v>0</v>
      </c>
      <c r="AI486" s="93">
        <v>0</v>
      </c>
      <c r="AJ486" s="93">
        <v>0</v>
      </c>
      <c r="AK486" s="93">
        <v>0</v>
      </c>
      <c r="AL486" s="93">
        <v>0</v>
      </c>
      <c r="AM486" s="93">
        <v>0</v>
      </c>
      <c r="AN486" s="93">
        <v>0</v>
      </c>
      <c r="AO486" s="93">
        <v>0</v>
      </c>
      <c r="AP486" s="93">
        <v>0</v>
      </c>
      <c r="AQ486" s="93">
        <v>0</v>
      </c>
      <c r="AR486" s="93">
        <v>0</v>
      </c>
      <c r="AS486" s="93">
        <v>0</v>
      </c>
      <c r="AT486" s="93">
        <v>0</v>
      </c>
      <c r="AU486" s="93">
        <v>0</v>
      </c>
      <c r="AV486" s="93">
        <v>0</v>
      </c>
      <c r="AW486" s="93">
        <v>0</v>
      </c>
      <c r="AX486" s="93">
        <v>0</v>
      </c>
      <c r="AY486" s="93">
        <v>0</v>
      </c>
      <c r="AZ486" s="93">
        <v>0</v>
      </c>
      <c r="BA486" s="93">
        <v>0</v>
      </c>
      <c r="BB486" s="93">
        <v>0</v>
      </c>
      <c r="BC486" s="93">
        <v>0</v>
      </c>
      <c r="BD486" s="93">
        <v>0</v>
      </c>
      <c r="BE486" s="93">
        <v>0</v>
      </c>
      <c r="BF486" s="93">
        <v>0</v>
      </c>
      <c r="BG486" s="93">
        <v>0</v>
      </c>
      <c r="BH486" s="93">
        <v>0</v>
      </c>
      <c r="BI486" s="93">
        <v>0</v>
      </c>
      <c r="BJ486" s="93">
        <v>0</v>
      </c>
      <c r="BK486" s="93">
        <v>0</v>
      </c>
      <c r="BL486" s="93">
        <v>0</v>
      </c>
      <c r="BM486" s="93">
        <v>0</v>
      </c>
      <c r="BN486" s="93">
        <v>0</v>
      </c>
      <c r="BO486" s="93">
        <v>0</v>
      </c>
      <c r="BP486" s="93">
        <v>0</v>
      </c>
      <c r="BQ486" s="93">
        <v>0</v>
      </c>
      <c r="BR486" s="93">
        <v>0</v>
      </c>
      <c r="BS486" s="93">
        <v>0</v>
      </c>
      <c r="BT486" s="93">
        <v>0</v>
      </c>
      <c r="BU486" s="93">
        <v>0</v>
      </c>
      <c r="BV486" s="93">
        <v>0</v>
      </c>
      <c r="BW486" s="93">
        <v>0</v>
      </c>
      <c r="BX486" s="93">
        <v>0</v>
      </c>
      <c r="BY486" s="93">
        <v>0</v>
      </c>
      <c r="BZ486" s="93">
        <v>0</v>
      </c>
      <c r="CA486" s="93">
        <v>0</v>
      </c>
      <c r="CB486" s="93">
        <v>0</v>
      </c>
      <c r="CC486" s="93">
        <v>0</v>
      </c>
      <c r="CD486" s="93">
        <v>0</v>
      </c>
      <c r="CE486" s="93">
        <v>0</v>
      </c>
      <c r="CF486" s="93">
        <v>0</v>
      </c>
      <c r="CG486" s="93">
        <v>0</v>
      </c>
      <c r="CH486" s="93">
        <v>0</v>
      </c>
      <c r="CJ486" s="94">
        <v>0</v>
      </c>
    </row>
    <row r="487" spans="1:88" x14ac:dyDescent="0.25">
      <c r="A487">
        <v>479</v>
      </c>
      <c r="B487" s="96"/>
      <c r="C487" s="97" t="s">
        <v>5361</v>
      </c>
      <c r="D487" s="97" t="s">
        <v>6186</v>
      </c>
      <c r="E487" s="97" t="s">
        <v>6186</v>
      </c>
      <c r="F487" s="97" t="s">
        <v>6221</v>
      </c>
      <c r="G487" s="96" t="s">
        <v>5560</v>
      </c>
      <c r="H487" s="96" t="s">
        <v>6222</v>
      </c>
      <c r="I487" s="96" t="s">
        <v>5340</v>
      </c>
      <c r="J487" s="96" t="s">
        <v>5340</v>
      </c>
      <c r="K487" s="96" t="s">
        <v>5365</v>
      </c>
      <c r="L487" s="96" t="s">
        <v>5365</v>
      </c>
      <c r="M487" s="96" t="s">
        <v>5342</v>
      </c>
      <c r="N487" s="92">
        <v>156186.52782769676</v>
      </c>
      <c r="O487" s="93">
        <v>0</v>
      </c>
      <c r="P487" s="93">
        <v>0</v>
      </c>
      <c r="Q487" s="93">
        <v>0</v>
      </c>
      <c r="R487" s="93">
        <v>0</v>
      </c>
      <c r="S487" s="93">
        <v>0</v>
      </c>
      <c r="T487" s="93">
        <v>0</v>
      </c>
      <c r="U487" s="93">
        <v>0</v>
      </c>
      <c r="V487" s="93">
        <v>0</v>
      </c>
      <c r="W487" s="93">
        <v>0</v>
      </c>
      <c r="X487" s="93">
        <v>0</v>
      </c>
      <c r="Y487" s="93">
        <v>0</v>
      </c>
      <c r="Z487" s="93">
        <v>0</v>
      </c>
      <c r="AA487" s="93">
        <v>0</v>
      </c>
      <c r="AB487" s="93">
        <v>0</v>
      </c>
      <c r="AC487" s="93">
        <v>0</v>
      </c>
      <c r="AD487" s="93">
        <v>0</v>
      </c>
      <c r="AE487" s="93">
        <v>0</v>
      </c>
      <c r="AF487" s="93">
        <v>0</v>
      </c>
      <c r="AG487" s="93">
        <v>0</v>
      </c>
      <c r="AH487" s="93">
        <v>0</v>
      </c>
      <c r="AI487" s="93">
        <v>0</v>
      </c>
      <c r="AJ487" s="93">
        <v>0</v>
      </c>
      <c r="AK487" s="93">
        <v>0</v>
      </c>
      <c r="AL487" s="93">
        <v>0</v>
      </c>
      <c r="AM487" s="93">
        <v>0</v>
      </c>
      <c r="AN487" s="93">
        <v>0</v>
      </c>
      <c r="AO487" s="93">
        <v>0</v>
      </c>
      <c r="AP487" s="93">
        <v>0</v>
      </c>
      <c r="AQ487" s="93">
        <v>0</v>
      </c>
      <c r="AR487" s="93">
        <v>0</v>
      </c>
      <c r="AS487" s="93">
        <v>12947.752210817793</v>
      </c>
      <c r="AT487" s="93">
        <v>12931.429002813311</v>
      </c>
      <c r="AU487" s="93">
        <v>12896.309488834851</v>
      </c>
      <c r="AV487" s="93">
        <v>12776.212543291971</v>
      </c>
      <c r="AW487" s="93">
        <v>12938.406567501082</v>
      </c>
      <c r="AX487" s="93">
        <v>12955.67442615222</v>
      </c>
      <c r="AY487" s="93">
        <v>13233.179117374943</v>
      </c>
      <c r="AZ487" s="93">
        <v>13104.263260854217</v>
      </c>
      <c r="BA487" s="93">
        <v>13137.471798464738</v>
      </c>
      <c r="BB487" s="93">
        <v>13137.175872469248</v>
      </c>
      <c r="BC487" s="93">
        <v>13084.5463712528</v>
      </c>
      <c r="BD487" s="93">
        <v>13044.107167869568</v>
      </c>
      <c r="BE487" s="93">
        <v>0</v>
      </c>
      <c r="BF487" s="93">
        <v>0</v>
      </c>
      <c r="BG487" s="93">
        <v>0</v>
      </c>
      <c r="BH487" s="93">
        <v>0</v>
      </c>
      <c r="BI487" s="93">
        <v>0</v>
      </c>
      <c r="BJ487" s="93">
        <v>0</v>
      </c>
      <c r="BK487" s="93">
        <v>0</v>
      </c>
      <c r="BL487" s="93">
        <v>0</v>
      </c>
      <c r="BM487" s="93">
        <v>0</v>
      </c>
      <c r="BN487" s="93">
        <v>0</v>
      </c>
      <c r="BO487" s="93">
        <v>0</v>
      </c>
      <c r="BP487" s="93">
        <v>0</v>
      </c>
      <c r="BQ487" s="93">
        <v>0</v>
      </c>
      <c r="BR487" s="93">
        <v>0</v>
      </c>
      <c r="BS487" s="93">
        <v>0</v>
      </c>
      <c r="BT487" s="93">
        <v>0</v>
      </c>
      <c r="BU487" s="93">
        <v>0</v>
      </c>
      <c r="BV487" s="93">
        <v>0</v>
      </c>
      <c r="BW487" s="93">
        <v>0</v>
      </c>
      <c r="BX487" s="93">
        <v>0</v>
      </c>
      <c r="BY487" s="93">
        <v>0</v>
      </c>
      <c r="BZ487" s="93">
        <v>0</v>
      </c>
      <c r="CA487" s="93">
        <v>0</v>
      </c>
      <c r="CB487" s="93">
        <v>0</v>
      </c>
      <c r="CC487" s="93">
        <v>0</v>
      </c>
      <c r="CD487" s="93">
        <v>0</v>
      </c>
      <c r="CE487" s="93">
        <v>0</v>
      </c>
      <c r="CF487" s="93">
        <v>0</v>
      </c>
      <c r="CG487" s="93">
        <v>0</v>
      </c>
      <c r="CH487" s="93">
        <v>0</v>
      </c>
      <c r="CJ487" s="94">
        <v>156186.52782769676</v>
      </c>
    </row>
    <row r="488" spans="1:88" x14ac:dyDescent="0.25">
      <c r="A488">
        <v>480</v>
      </c>
      <c r="B488" s="96"/>
      <c r="C488" s="97" t="s">
        <v>5361</v>
      </c>
      <c r="D488" s="97" t="s">
        <v>6186</v>
      </c>
      <c r="E488" s="97" t="s">
        <v>6186</v>
      </c>
      <c r="F488" s="97" t="s">
        <v>6223</v>
      </c>
      <c r="G488" s="96" t="s">
        <v>5560</v>
      </c>
      <c r="H488" s="96" t="s">
        <v>6224</v>
      </c>
      <c r="I488" s="96" t="s">
        <v>5340</v>
      </c>
      <c r="J488" s="96" t="s">
        <v>5340</v>
      </c>
      <c r="K488" s="96" t="s">
        <v>5365</v>
      </c>
      <c r="L488" s="96" t="s">
        <v>5365</v>
      </c>
      <c r="M488" s="96" t="s">
        <v>5342</v>
      </c>
      <c r="N488" s="92">
        <v>0</v>
      </c>
      <c r="O488" s="93">
        <v>0</v>
      </c>
      <c r="P488" s="93">
        <v>0</v>
      </c>
      <c r="Q488" s="93">
        <v>0</v>
      </c>
      <c r="R488" s="93">
        <v>0</v>
      </c>
      <c r="S488" s="93">
        <v>0</v>
      </c>
      <c r="T488" s="93">
        <v>0</v>
      </c>
      <c r="U488" s="93">
        <v>0</v>
      </c>
      <c r="V488" s="93">
        <v>0</v>
      </c>
      <c r="W488" s="93">
        <v>0</v>
      </c>
      <c r="X488" s="93">
        <v>0</v>
      </c>
      <c r="Y488" s="93">
        <v>0</v>
      </c>
      <c r="Z488" s="93">
        <v>0</v>
      </c>
      <c r="AA488" s="93">
        <v>0</v>
      </c>
      <c r="AB488" s="93">
        <v>0</v>
      </c>
      <c r="AC488" s="93">
        <v>0</v>
      </c>
      <c r="AD488" s="93">
        <v>0</v>
      </c>
      <c r="AE488" s="93">
        <v>0</v>
      </c>
      <c r="AF488" s="93">
        <v>0</v>
      </c>
      <c r="AG488" s="93">
        <v>0</v>
      </c>
      <c r="AH488" s="93">
        <v>0</v>
      </c>
      <c r="AI488" s="93">
        <v>0</v>
      </c>
      <c r="AJ488" s="93">
        <v>0</v>
      </c>
      <c r="AK488" s="93">
        <v>0</v>
      </c>
      <c r="AL488" s="93">
        <v>0</v>
      </c>
      <c r="AM488" s="93">
        <v>0</v>
      </c>
      <c r="AN488" s="93">
        <v>0</v>
      </c>
      <c r="AO488" s="93">
        <v>0</v>
      </c>
      <c r="AP488" s="93">
        <v>0</v>
      </c>
      <c r="AQ488" s="93">
        <v>0</v>
      </c>
      <c r="AR488" s="93">
        <v>0</v>
      </c>
      <c r="AS488" s="93">
        <v>0</v>
      </c>
      <c r="AT488" s="93">
        <v>0</v>
      </c>
      <c r="AU488" s="93">
        <v>0</v>
      </c>
      <c r="AV488" s="93">
        <v>0</v>
      </c>
      <c r="AW488" s="93">
        <v>0</v>
      </c>
      <c r="AX488" s="93">
        <v>0</v>
      </c>
      <c r="AY488" s="93">
        <v>0</v>
      </c>
      <c r="AZ488" s="93">
        <v>0</v>
      </c>
      <c r="BA488" s="93">
        <v>0</v>
      </c>
      <c r="BB488" s="93">
        <v>0</v>
      </c>
      <c r="BC488" s="93">
        <v>0</v>
      </c>
      <c r="BD488" s="93">
        <v>0</v>
      </c>
      <c r="BE488" s="93">
        <v>0</v>
      </c>
      <c r="BF488" s="93">
        <v>0</v>
      </c>
      <c r="BG488" s="93">
        <v>0</v>
      </c>
      <c r="BH488" s="93">
        <v>0</v>
      </c>
      <c r="BI488" s="93">
        <v>0</v>
      </c>
      <c r="BJ488" s="93">
        <v>0</v>
      </c>
      <c r="BK488" s="93">
        <v>0</v>
      </c>
      <c r="BL488" s="93">
        <v>0</v>
      </c>
      <c r="BM488" s="93">
        <v>0</v>
      </c>
      <c r="BN488" s="93">
        <v>0</v>
      </c>
      <c r="BO488" s="93">
        <v>0</v>
      </c>
      <c r="BP488" s="93">
        <v>0</v>
      </c>
      <c r="BQ488" s="93">
        <v>0</v>
      </c>
      <c r="BR488" s="93">
        <v>0</v>
      </c>
      <c r="BS488" s="93">
        <v>0</v>
      </c>
      <c r="BT488" s="93">
        <v>0</v>
      </c>
      <c r="BU488" s="93">
        <v>0</v>
      </c>
      <c r="BV488" s="93">
        <v>0</v>
      </c>
      <c r="BW488" s="93">
        <v>0</v>
      </c>
      <c r="BX488" s="93">
        <v>0</v>
      </c>
      <c r="BY488" s="93">
        <v>0</v>
      </c>
      <c r="BZ488" s="93">
        <v>0</v>
      </c>
      <c r="CA488" s="93">
        <v>0</v>
      </c>
      <c r="CB488" s="93">
        <v>0</v>
      </c>
      <c r="CC488" s="93">
        <v>0</v>
      </c>
      <c r="CD488" s="93">
        <v>0</v>
      </c>
      <c r="CE488" s="93">
        <v>0</v>
      </c>
      <c r="CF488" s="93">
        <v>0</v>
      </c>
      <c r="CG488" s="93">
        <v>0</v>
      </c>
      <c r="CH488" s="93">
        <v>0</v>
      </c>
      <c r="CJ488" s="94">
        <v>0</v>
      </c>
    </row>
    <row r="489" spans="1:88" x14ac:dyDescent="0.25">
      <c r="A489">
        <v>481</v>
      </c>
      <c r="B489" s="96"/>
      <c r="C489" s="97" t="s">
        <v>5361</v>
      </c>
      <c r="D489" s="97" t="s">
        <v>6186</v>
      </c>
      <c r="E489" s="97" t="s">
        <v>6186</v>
      </c>
      <c r="F489" s="97" t="s">
        <v>6225</v>
      </c>
      <c r="G489" s="96" t="s">
        <v>5560</v>
      </c>
      <c r="H489" s="96" t="s">
        <v>6226</v>
      </c>
      <c r="I489" s="96" t="s">
        <v>5340</v>
      </c>
      <c r="J489" s="96" t="s">
        <v>5340</v>
      </c>
      <c r="K489" s="96" t="s">
        <v>5365</v>
      </c>
      <c r="L489" s="96" t="s">
        <v>5365</v>
      </c>
      <c r="M489" s="96" t="s">
        <v>5342</v>
      </c>
      <c r="N489" s="92">
        <v>0</v>
      </c>
      <c r="O489" s="93">
        <v>0</v>
      </c>
      <c r="P489" s="93">
        <v>0</v>
      </c>
      <c r="Q489" s="93">
        <v>0</v>
      </c>
      <c r="R489" s="93">
        <v>0</v>
      </c>
      <c r="S489" s="93">
        <v>0</v>
      </c>
      <c r="T489" s="93">
        <v>0</v>
      </c>
      <c r="U489" s="93">
        <v>0</v>
      </c>
      <c r="V489" s="93">
        <v>0</v>
      </c>
      <c r="W489" s="93">
        <v>0</v>
      </c>
      <c r="X489" s="93">
        <v>0</v>
      </c>
      <c r="Y489" s="93">
        <v>0</v>
      </c>
      <c r="Z489" s="93">
        <v>0</v>
      </c>
      <c r="AA489" s="93">
        <v>0</v>
      </c>
      <c r="AB489" s="93">
        <v>0</v>
      </c>
      <c r="AC489" s="93">
        <v>0</v>
      </c>
      <c r="AD489" s="93">
        <v>0</v>
      </c>
      <c r="AE489" s="93">
        <v>0</v>
      </c>
      <c r="AF489" s="93">
        <v>0</v>
      </c>
      <c r="AG489" s="93">
        <v>0</v>
      </c>
      <c r="AH489" s="93">
        <v>0</v>
      </c>
      <c r="AI489" s="93">
        <v>0</v>
      </c>
      <c r="AJ489" s="93">
        <v>0</v>
      </c>
      <c r="AK489" s="93">
        <v>0</v>
      </c>
      <c r="AL489" s="93">
        <v>0</v>
      </c>
      <c r="AM489" s="93">
        <v>0</v>
      </c>
      <c r="AN489" s="93">
        <v>0</v>
      </c>
      <c r="AO489" s="93">
        <v>0</v>
      </c>
      <c r="AP489" s="93">
        <v>0</v>
      </c>
      <c r="AQ489" s="93">
        <v>0</v>
      </c>
      <c r="AR489" s="93">
        <v>0</v>
      </c>
      <c r="AS489" s="93">
        <v>0</v>
      </c>
      <c r="AT489" s="93">
        <v>0</v>
      </c>
      <c r="AU489" s="93">
        <v>0</v>
      </c>
      <c r="AV489" s="93">
        <v>0</v>
      </c>
      <c r="AW489" s="93">
        <v>0</v>
      </c>
      <c r="AX489" s="93">
        <v>0</v>
      </c>
      <c r="AY489" s="93">
        <v>0</v>
      </c>
      <c r="AZ489" s="93">
        <v>0</v>
      </c>
      <c r="BA489" s="93">
        <v>0</v>
      </c>
      <c r="BB489" s="93">
        <v>0</v>
      </c>
      <c r="BC489" s="93">
        <v>0</v>
      </c>
      <c r="BD489" s="93">
        <v>0</v>
      </c>
      <c r="BE489" s="93">
        <v>0</v>
      </c>
      <c r="BF489" s="93">
        <v>0</v>
      </c>
      <c r="BG489" s="93">
        <v>0</v>
      </c>
      <c r="BH489" s="93">
        <v>0</v>
      </c>
      <c r="BI489" s="93">
        <v>0</v>
      </c>
      <c r="BJ489" s="93">
        <v>0</v>
      </c>
      <c r="BK489" s="93">
        <v>0</v>
      </c>
      <c r="BL489" s="93">
        <v>0</v>
      </c>
      <c r="BM489" s="93">
        <v>0</v>
      </c>
      <c r="BN489" s="93">
        <v>0</v>
      </c>
      <c r="BO489" s="93">
        <v>0</v>
      </c>
      <c r="BP489" s="93">
        <v>0</v>
      </c>
      <c r="BQ489" s="93">
        <v>0</v>
      </c>
      <c r="BR489" s="93">
        <v>0</v>
      </c>
      <c r="BS489" s="93">
        <v>0</v>
      </c>
      <c r="BT489" s="93">
        <v>0</v>
      </c>
      <c r="BU489" s="93">
        <v>0</v>
      </c>
      <c r="BV489" s="93">
        <v>0</v>
      </c>
      <c r="BW489" s="93">
        <v>0</v>
      </c>
      <c r="BX489" s="93">
        <v>0</v>
      </c>
      <c r="BY489" s="93">
        <v>0</v>
      </c>
      <c r="BZ489" s="93">
        <v>0</v>
      </c>
      <c r="CA489" s="93">
        <v>0</v>
      </c>
      <c r="CB489" s="93">
        <v>0</v>
      </c>
      <c r="CC489" s="93">
        <v>0</v>
      </c>
      <c r="CD489" s="93">
        <v>0</v>
      </c>
      <c r="CE489" s="93">
        <v>0</v>
      </c>
      <c r="CF489" s="93">
        <v>0</v>
      </c>
      <c r="CG489" s="93">
        <v>0</v>
      </c>
      <c r="CH489" s="93">
        <v>0</v>
      </c>
      <c r="CJ489" s="94">
        <v>0</v>
      </c>
    </row>
    <row r="490" spans="1:88" x14ac:dyDescent="0.25">
      <c r="A490">
        <v>482</v>
      </c>
      <c r="B490" s="96"/>
      <c r="C490" s="97" t="s">
        <v>5361</v>
      </c>
      <c r="D490" s="97" t="s">
        <v>6186</v>
      </c>
      <c r="E490" s="97" t="s">
        <v>6186</v>
      </c>
      <c r="F490" s="97" t="s">
        <v>6227</v>
      </c>
      <c r="G490" s="96" t="s">
        <v>5560</v>
      </c>
      <c r="H490" s="96" t="s">
        <v>6228</v>
      </c>
      <c r="I490" s="96" t="s">
        <v>5340</v>
      </c>
      <c r="J490" s="96" t="s">
        <v>5340</v>
      </c>
      <c r="K490" s="96" t="s">
        <v>5365</v>
      </c>
      <c r="L490" s="96" t="s">
        <v>5365</v>
      </c>
      <c r="M490" s="96" t="s">
        <v>5342</v>
      </c>
      <c r="N490" s="92">
        <v>769770.26961842994</v>
      </c>
      <c r="O490" s="93">
        <v>0</v>
      </c>
      <c r="P490" s="93">
        <v>0</v>
      </c>
      <c r="Q490" s="93">
        <v>0</v>
      </c>
      <c r="R490" s="93">
        <v>0</v>
      </c>
      <c r="S490" s="93">
        <v>0</v>
      </c>
      <c r="T490" s="93">
        <v>0</v>
      </c>
      <c r="U490" s="93">
        <v>64457.525770273031</v>
      </c>
      <c r="V490" s="93">
        <v>64487.126569930377</v>
      </c>
      <c r="W490" s="93">
        <v>64004.184095520432</v>
      </c>
      <c r="X490" s="93">
        <v>63212.118397636405</v>
      </c>
      <c r="Y490" s="93">
        <v>64519.295490388657</v>
      </c>
      <c r="Z490" s="93">
        <v>64634.524273561787</v>
      </c>
      <c r="AA490" s="93">
        <v>65002.921200623226</v>
      </c>
      <c r="AB490" s="93">
        <v>63837.727969950131</v>
      </c>
      <c r="AC490" s="93">
        <v>64050.97515269</v>
      </c>
      <c r="AD490" s="93">
        <v>64117.170184046241</v>
      </c>
      <c r="AE490" s="93">
        <v>63816.370668457173</v>
      </c>
      <c r="AF490" s="93">
        <v>63630.329845352622</v>
      </c>
      <c r="AG490" s="93">
        <v>0</v>
      </c>
      <c r="AH490" s="93">
        <v>0</v>
      </c>
      <c r="AI490" s="93">
        <v>0</v>
      </c>
      <c r="AJ490" s="93">
        <v>0</v>
      </c>
      <c r="AK490" s="93">
        <v>0</v>
      </c>
      <c r="AL490" s="93">
        <v>0</v>
      </c>
      <c r="AM490" s="93">
        <v>0</v>
      </c>
      <c r="AN490" s="93">
        <v>0</v>
      </c>
      <c r="AO490" s="93">
        <v>0</v>
      </c>
      <c r="AP490" s="93">
        <v>0</v>
      </c>
      <c r="AQ490" s="93">
        <v>0</v>
      </c>
      <c r="AR490" s="93">
        <v>0</v>
      </c>
      <c r="AS490" s="93">
        <v>0</v>
      </c>
      <c r="AT490" s="93">
        <v>0</v>
      </c>
      <c r="AU490" s="93">
        <v>0</v>
      </c>
      <c r="AV490" s="93">
        <v>0</v>
      </c>
      <c r="AW490" s="93">
        <v>0</v>
      </c>
      <c r="AX490" s="93">
        <v>0</v>
      </c>
      <c r="AY490" s="93">
        <v>0</v>
      </c>
      <c r="AZ490" s="93">
        <v>0</v>
      </c>
      <c r="BA490" s="93">
        <v>0</v>
      </c>
      <c r="BB490" s="93">
        <v>0</v>
      </c>
      <c r="BC490" s="93">
        <v>0</v>
      </c>
      <c r="BD490" s="93">
        <v>0</v>
      </c>
      <c r="BE490" s="93">
        <v>0</v>
      </c>
      <c r="BF490" s="93">
        <v>0</v>
      </c>
      <c r="BG490" s="93">
        <v>0</v>
      </c>
      <c r="BH490" s="93">
        <v>0</v>
      </c>
      <c r="BI490" s="93">
        <v>0</v>
      </c>
      <c r="BJ490" s="93">
        <v>0</v>
      </c>
      <c r="BK490" s="93">
        <v>0</v>
      </c>
      <c r="BL490" s="93">
        <v>0</v>
      </c>
      <c r="BM490" s="93">
        <v>0</v>
      </c>
      <c r="BN490" s="93">
        <v>0</v>
      </c>
      <c r="BO490" s="93">
        <v>0</v>
      </c>
      <c r="BP490" s="93">
        <v>0</v>
      </c>
      <c r="BQ490" s="93">
        <v>0</v>
      </c>
      <c r="BR490" s="93">
        <v>0</v>
      </c>
      <c r="BS490" s="93">
        <v>0</v>
      </c>
      <c r="BT490" s="93">
        <v>0</v>
      </c>
      <c r="BU490" s="93">
        <v>0</v>
      </c>
      <c r="BV490" s="93">
        <v>0</v>
      </c>
      <c r="BW490" s="93">
        <v>0</v>
      </c>
      <c r="BX490" s="93">
        <v>0</v>
      </c>
      <c r="BY490" s="93">
        <v>0</v>
      </c>
      <c r="BZ490" s="93">
        <v>0</v>
      </c>
      <c r="CA490" s="93">
        <v>0</v>
      </c>
      <c r="CB490" s="93">
        <v>0</v>
      </c>
      <c r="CC490" s="93">
        <v>0</v>
      </c>
      <c r="CD490" s="93">
        <v>0</v>
      </c>
      <c r="CE490" s="93">
        <v>0</v>
      </c>
      <c r="CF490" s="93">
        <v>0</v>
      </c>
      <c r="CG490" s="93">
        <v>0</v>
      </c>
      <c r="CH490" s="93">
        <v>0</v>
      </c>
      <c r="CJ490" s="94">
        <v>384455.49502111936</v>
      </c>
    </row>
    <row r="491" spans="1:88" x14ac:dyDescent="0.25">
      <c r="A491">
        <v>483</v>
      </c>
      <c r="B491" s="96"/>
      <c r="C491" s="97" t="s">
        <v>5361</v>
      </c>
      <c r="D491" s="97" t="s">
        <v>6186</v>
      </c>
      <c r="E491" s="97" t="s">
        <v>6186</v>
      </c>
      <c r="F491" s="97" t="s">
        <v>6229</v>
      </c>
      <c r="G491" s="96" t="s">
        <v>5560</v>
      </c>
      <c r="H491" s="96" t="s">
        <v>6230</v>
      </c>
      <c r="I491" s="96" t="s">
        <v>5340</v>
      </c>
      <c r="J491" s="96" t="s">
        <v>5340</v>
      </c>
      <c r="K491" s="96" t="s">
        <v>5365</v>
      </c>
      <c r="L491" s="96" t="s">
        <v>5365</v>
      </c>
      <c r="M491" s="96" t="s">
        <v>5342</v>
      </c>
      <c r="N491" s="92">
        <v>256590.08987281015</v>
      </c>
      <c r="O491" s="93">
        <v>0</v>
      </c>
      <c r="P491" s="93">
        <v>0</v>
      </c>
      <c r="Q491" s="93">
        <v>0</v>
      </c>
      <c r="R491" s="93">
        <v>0</v>
      </c>
      <c r="S491" s="93">
        <v>0</v>
      </c>
      <c r="T491" s="93">
        <v>0</v>
      </c>
      <c r="U491" s="93">
        <v>21485.841923424345</v>
      </c>
      <c r="V491" s="93">
        <v>21495.708856643494</v>
      </c>
      <c r="W491" s="93">
        <v>21334.728031840146</v>
      </c>
      <c r="X491" s="93">
        <v>21070.706132545467</v>
      </c>
      <c r="Y491" s="93">
        <v>21506.431830129557</v>
      </c>
      <c r="Z491" s="93">
        <v>21544.84142452063</v>
      </c>
      <c r="AA491" s="93">
        <v>21667.640400207776</v>
      </c>
      <c r="AB491" s="93">
        <v>21279.242656650014</v>
      </c>
      <c r="AC491" s="93">
        <v>21350.325050896634</v>
      </c>
      <c r="AD491" s="93">
        <v>21372.390061348746</v>
      </c>
      <c r="AE491" s="93">
        <v>21272.123556152423</v>
      </c>
      <c r="AF491" s="93">
        <v>21210.109948450907</v>
      </c>
      <c r="AG491" s="93">
        <v>0</v>
      </c>
      <c r="AH491" s="93">
        <v>0</v>
      </c>
      <c r="AI491" s="93">
        <v>0</v>
      </c>
      <c r="AJ491" s="93">
        <v>0</v>
      </c>
      <c r="AK491" s="93">
        <v>0</v>
      </c>
      <c r="AL491" s="93">
        <v>0</v>
      </c>
      <c r="AM491" s="93">
        <v>0</v>
      </c>
      <c r="AN491" s="93">
        <v>0</v>
      </c>
      <c r="AO491" s="93">
        <v>0</v>
      </c>
      <c r="AP491" s="93">
        <v>0</v>
      </c>
      <c r="AQ491" s="93">
        <v>0</v>
      </c>
      <c r="AR491" s="93">
        <v>0</v>
      </c>
      <c r="AS491" s="93">
        <v>0</v>
      </c>
      <c r="AT491" s="93">
        <v>0</v>
      </c>
      <c r="AU491" s="93">
        <v>0</v>
      </c>
      <c r="AV491" s="93">
        <v>0</v>
      </c>
      <c r="AW491" s="93">
        <v>0</v>
      </c>
      <c r="AX491" s="93">
        <v>0</v>
      </c>
      <c r="AY491" s="93">
        <v>0</v>
      </c>
      <c r="AZ491" s="93">
        <v>0</v>
      </c>
      <c r="BA491" s="93">
        <v>0</v>
      </c>
      <c r="BB491" s="93">
        <v>0</v>
      </c>
      <c r="BC491" s="93">
        <v>0</v>
      </c>
      <c r="BD491" s="93">
        <v>0</v>
      </c>
      <c r="BE491" s="93">
        <v>0</v>
      </c>
      <c r="BF491" s="93">
        <v>0</v>
      </c>
      <c r="BG491" s="93">
        <v>0</v>
      </c>
      <c r="BH491" s="93">
        <v>0</v>
      </c>
      <c r="BI491" s="93">
        <v>0</v>
      </c>
      <c r="BJ491" s="93">
        <v>0</v>
      </c>
      <c r="BK491" s="93">
        <v>0</v>
      </c>
      <c r="BL491" s="93">
        <v>0</v>
      </c>
      <c r="BM491" s="93">
        <v>0</v>
      </c>
      <c r="BN491" s="93">
        <v>0</v>
      </c>
      <c r="BO491" s="93">
        <v>0</v>
      </c>
      <c r="BP491" s="93">
        <v>0</v>
      </c>
      <c r="BQ491" s="93">
        <v>0</v>
      </c>
      <c r="BR491" s="93">
        <v>0</v>
      </c>
      <c r="BS491" s="93">
        <v>0</v>
      </c>
      <c r="BT491" s="93">
        <v>0</v>
      </c>
      <c r="BU491" s="93">
        <v>0</v>
      </c>
      <c r="BV491" s="93">
        <v>0</v>
      </c>
      <c r="BW491" s="93">
        <v>0</v>
      </c>
      <c r="BX491" s="93">
        <v>0</v>
      </c>
      <c r="BY491" s="93">
        <v>0</v>
      </c>
      <c r="BZ491" s="93">
        <v>0</v>
      </c>
      <c r="CA491" s="93">
        <v>0</v>
      </c>
      <c r="CB491" s="93">
        <v>0</v>
      </c>
      <c r="CC491" s="93">
        <v>0</v>
      </c>
      <c r="CD491" s="93">
        <v>0</v>
      </c>
      <c r="CE491" s="93">
        <v>0</v>
      </c>
      <c r="CF491" s="93">
        <v>0</v>
      </c>
      <c r="CG491" s="93">
        <v>0</v>
      </c>
      <c r="CH491" s="93">
        <v>0</v>
      </c>
      <c r="CJ491" s="94">
        <v>128151.8316737065</v>
      </c>
    </row>
    <row r="492" spans="1:88" x14ac:dyDescent="0.25">
      <c r="A492">
        <v>484</v>
      </c>
      <c r="B492" s="96"/>
      <c r="C492" s="97" t="s">
        <v>5361</v>
      </c>
      <c r="D492" s="97" t="s">
        <v>6186</v>
      </c>
      <c r="E492" s="97" t="s">
        <v>6186</v>
      </c>
      <c r="F492" s="97" t="s">
        <v>6231</v>
      </c>
      <c r="G492" s="96" t="s">
        <v>5560</v>
      </c>
      <c r="H492" s="96" t="s">
        <v>6230</v>
      </c>
      <c r="I492" s="96" t="s">
        <v>5340</v>
      </c>
      <c r="J492" s="96" t="s">
        <v>5340</v>
      </c>
      <c r="K492" s="96" t="s">
        <v>5365</v>
      </c>
      <c r="L492" s="96" t="s">
        <v>5365</v>
      </c>
      <c r="M492" s="96" t="s">
        <v>5342</v>
      </c>
      <c r="N492" s="92">
        <v>256590.08987281015</v>
      </c>
      <c r="O492" s="93">
        <v>0</v>
      </c>
      <c r="P492" s="93">
        <v>0</v>
      </c>
      <c r="Q492" s="93">
        <v>0</v>
      </c>
      <c r="R492" s="93">
        <v>0</v>
      </c>
      <c r="S492" s="93">
        <v>0</v>
      </c>
      <c r="T492" s="93">
        <v>0</v>
      </c>
      <c r="U492" s="93">
        <v>21485.841923424345</v>
      </c>
      <c r="V492" s="93">
        <v>21495.708856643494</v>
      </c>
      <c r="W492" s="93">
        <v>21334.728031840146</v>
      </c>
      <c r="X492" s="93">
        <v>21070.706132545467</v>
      </c>
      <c r="Y492" s="93">
        <v>21506.431830129557</v>
      </c>
      <c r="Z492" s="93">
        <v>21544.84142452063</v>
      </c>
      <c r="AA492" s="93">
        <v>21667.640400207776</v>
      </c>
      <c r="AB492" s="93">
        <v>21279.242656650014</v>
      </c>
      <c r="AC492" s="93">
        <v>21350.325050896634</v>
      </c>
      <c r="AD492" s="93">
        <v>21372.390061348746</v>
      </c>
      <c r="AE492" s="93">
        <v>21272.123556152423</v>
      </c>
      <c r="AF492" s="93">
        <v>21210.109948450907</v>
      </c>
      <c r="AG492" s="93">
        <v>0</v>
      </c>
      <c r="AH492" s="93">
        <v>0</v>
      </c>
      <c r="AI492" s="93">
        <v>0</v>
      </c>
      <c r="AJ492" s="93">
        <v>0</v>
      </c>
      <c r="AK492" s="93">
        <v>0</v>
      </c>
      <c r="AL492" s="93">
        <v>0</v>
      </c>
      <c r="AM492" s="93">
        <v>0</v>
      </c>
      <c r="AN492" s="93">
        <v>0</v>
      </c>
      <c r="AO492" s="93">
        <v>0</v>
      </c>
      <c r="AP492" s="93">
        <v>0</v>
      </c>
      <c r="AQ492" s="93">
        <v>0</v>
      </c>
      <c r="AR492" s="93">
        <v>0</v>
      </c>
      <c r="AS492" s="93">
        <v>0</v>
      </c>
      <c r="AT492" s="93">
        <v>0</v>
      </c>
      <c r="AU492" s="93">
        <v>0</v>
      </c>
      <c r="AV492" s="93">
        <v>0</v>
      </c>
      <c r="AW492" s="93">
        <v>0</v>
      </c>
      <c r="AX492" s="93">
        <v>0</v>
      </c>
      <c r="AY492" s="93">
        <v>0</v>
      </c>
      <c r="AZ492" s="93">
        <v>0</v>
      </c>
      <c r="BA492" s="93">
        <v>0</v>
      </c>
      <c r="BB492" s="93">
        <v>0</v>
      </c>
      <c r="BC492" s="93">
        <v>0</v>
      </c>
      <c r="BD492" s="93">
        <v>0</v>
      </c>
      <c r="BE492" s="93">
        <v>0</v>
      </c>
      <c r="BF492" s="93">
        <v>0</v>
      </c>
      <c r="BG492" s="93">
        <v>0</v>
      </c>
      <c r="BH492" s="93">
        <v>0</v>
      </c>
      <c r="BI492" s="93">
        <v>0</v>
      </c>
      <c r="BJ492" s="93">
        <v>0</v>
      </c>
      <c r="BK492" s="93">
        <v>0</v>
      </c>
      <c r="BL492" s="93">
        <v>0</v>
      </c>
      <c r="BM492" s="93">
        <v>0</v>
      </c>
      <c r="BN492" s="93">
        <v>0</v>
      </c>
      <c r="BO492" s="93">
        <v>0</v>
      </c>
      <c r="BP492" s="93">
        <v>0</v>
      </c>
      <c r="BQ492" s="93">
        <v>0</v>
      </c>
      <c r="BR492" s="93">
        <v>0</v>
      </c>
      <c r="BS492" s="93">
        <v>0</v>
      </c>
      <c r="BT492" s="93">
        <v>0</v>
      </c>
      <c r="BU492" s="93">
        <v>0</v>
      </c>
      <c r="BV492" s="93">
        <v>0</v>
      </c>
      <c r="BW492" s="93">
        <v>0</v>
      </c>
      <c r="BX492" s="93">
        <v>0</v>
      </c>
      <c r="BY492" s="93">
        <v>0</v>
      </c>
      <c r="BZ492" s="93">
        <v>0</v>
      </c>
      <c r="CA492" s="93">
        <v>0</v>
      </c>
      <c r="CB492" s="93">
        <v>0</v>
      </c>
      <c r="CC492" s="93">
        <v>0</v>
      </c>
      <c r="CD492" s="93">
        <v>0</v>
      </c>
      <c r="CE492" s="93">
        <v>0</v>
      </c>
      <c r="CF492" s="93">
        <v>0</v>
      </c>
      <c r="CG492" s="93">
        <v>0</v>
      </c>
      <c r="CH492" s="93">
        <v>0</v>
      </c>
      <c r="CJ492" s="94">
        <v>128151.8316737065</v>
      </c>
    </row>
    <row r="493" spans="1:88" x14ac:dyDescent="0.25">
      <c r="A493">
        <v>485</v>
      </c>
      <c r="B493" s="96"/>
      <c r="C493" s="97" t="s">
        <v>5361</v>
      </c>
      <c r="D493" s="97" t="s">
        <v>6186</v>
      </c>
      <c r="E493" s="97" t="s">
        <v>6186</v>
      </c>
      <c r="F493" s="97" t="s">
        <v>6232</v>
      </c>
      <c r="G493" s="96" t="s">
        <v>5560</v>
      </c>
      <c r="H493" s="96" t="s">
        <v>6233</v>
      </c>
      <c r="I493" s="96" t="s">
        <v>5340</v>
      </c>
      <c r="J493" s="96" t="s">
        <v>5340</v>
      </c>
      <c r="K493" s="96" t="s">
        <v>5365</v>
      </c>
      <c r="L493" s="96" t="s">
        <v>5365</v>
      </c>
      <c r="M493" s="96" t="s">
        <v>5342</v>
      </c>
      <c r="N493" s="92">
        <v>0</v>
      </c>
      <c r="O493" s="93">
        <v>0</v>
      </c>
      <c r="P493" s="93">
        <v>0</v>
      </c>
      <c r="Q493" s="93">
        <v>0</v>
      </c>
      <c r="R493" s="93">
        <v>0</v>
      </c>
      <c r="S493" s="93">
        <v>0</v>
      </c>
      <c r="T493" s="93">
        <v>0</v>
      </c>
      <c r="U493" s="93">
        <v>0</v>
      </c>
      <c r="V493" s="93">
        <v>0</v>
      </c>
      <c r="W493" s="93">
        <v>0</v>
      </c>
      <c r="X493" s="93">
        <v>0</v>
      </c>
      <c r="Y493" s="93">
        <v>0</v>
      </c>
      <c r="Z493" s="93">
        <v>0</v>
      </c>
      <c r="AA493" s="93">
        <v>0</v>
      </c>
      <c r="AB493" s="93">
        <v>0</v>
      </c>
      <c r="AC493" s="93">
        <v>0</v>
      </c>
      <c r="AD493" s="93">
        <v>0</v>
      </c>
      <c r="AE493" s="93">
        <v>0</v>
      </c>
      <c r="AF493" s="93">
        <v>0</v>
      </c>
      <c r="AG493" s="93">
        <v>0</v>
      </c>
      <c r="AH493" s="93">
        <v>0</v>
      </c>
      <c r="AI493" s="93">
        <v>0</v>
      </c>
      <c r="AJ493" s="93">
        <v>0</v>
      </c>
      <c r="AK493" s="93">
        <v>0</v>
      </c>
      <c r="AL493" s="93">
        <v>0</v>
      </c>
      <c r="AM493" s="93">
        <v>0</v>
      </c>
      <c r="AN493" s="93">
        <v>0</v>
      </c>
      <c r="AO493" s="93">
        <v>0</v>
      </c>
      <c r="AP493" s="93">
        <v>0</v>
      </c>
      <c r="AQ493" s="93">
        <v>0</v>
      </c>
      <c r="AR493" s="93">
        <v>0</v>
      </c>
      <c r="AS493" s="93">
        <v>0</v>
      </c>
      <c r="AT493" s="93">
        <v>0</v>
      </c>
      <c r="AU493" s="93">
        <v>0</v>
      </c>
      <c r="AV493" s="93">
        <v>0</v>
      </c>
      <c r="AW493" s="93">
        <v>0</v>
      </c>
      <c r="AX493" s="93">
        <v>0</v>
      </c>
      <c r="AY493" s="93">
        <v>0</v>
      </c>
      <c r="AZ493" s="93">
        <v>0</v>
      </c>
      <c r="BA493" s="93">
        <v>0</v>
      </c>
      <c r="BB493" s="93">
        <v>0</v>
      </c>
      <c r="BC493" s="93">
        <v>0</v>
      </c>
      <c r="BD493" s="93">
        <v>0</v>
      </c>
      <c r="BE493" s="93">
        <v>0</v>
      </c>
      <c r="BF493" s="93">
        <v>0</v>
      </c>
      <c r="BG493" s="93">
        <v>0</v>
      </c>
      <c r="BH493" s="93">
        <v>0</v>
      </c>
      <c r="BI493" s="93">
        <v>0</v>
      </c>
      <c r="BJ493" s="93">
        <v>0</v>
      </c>
      <c r="BK493" s="93">
        <v>0</v>
      </c>
      <c r="BL493" s="93">
        <v>0</v>
      </c>
      <c r="BM493" s="93">
        <v>0</v>
      </c>
      <c r="BN493" s="93">
        <v>0</v>
      </c>
      <c r="BO493" s="93">
        <v>0</v>
      </c>
      <c r="BP493" s="93">
        <v>0</v>
      </c>
      <c r="BQ493" s="93">
        <v>0</v>
      </c>
      <c r="BR493" s="93">
        <v>0</v>
      </c>
      <c r="BS493" s="93">
        <v>0</v>
      </c>
      <c r="BT493" s="93">
        <v>0</v>
      </c>
      <c r="BU493" s="93">
        <v>0</v>
      </c>
      <c r="BV493" s="93">
        <v>0</v>
      </c>
      <c r="BW493" s="93">
        <v>0</v>
      </c>
      <c r="BX493" s="93">
        <v>0</v>
      </c>
      <c r="BY493" s="93">
        <v>0</v>
      </c>
      <c r="BZ493" s="93">
        <v>0</v>
      </c>
      <c r="CA493" s="93">
        <v>0</v>
      </c>
      <c r="CB493" s="93">
        <v>0</v>
      </c>
      <c r="CC493" s="93">
        <v>0</v>
      </c>
      <c r="CD493" s="93">
        <v>0</v>
      </c>
      <c r="CE493" s="93">
        <v>0</v>
      </c>
      <c r="CF493" s="93">
        <v>0</v>
      </c>
      <c r="CG493" s="93">
        <v>0</v>
      </c>
      <c r="CH493" s="93">
        <v>0</v>
      </c>
      <c r="CJ493" s="94">
        <v>0</v>
      </c>
    </row>
    <row r="494" spans="1:88" x14ac:dyDescent="0.25">
      <c r="A494">
        <v>486</v>
      </c>
      <c r="B494" s="96"/>
      <c r="C494" s="97" t="s">
        <v>5361</v>
      </c>
      <c r="D494" s="97" t="s">
        <v>6186</v>
      </c>
      <c r="E494" s="97" t="s">
        <v>6186</v>
      </c>
      <c r="F494" s="97" t="s">
        <v>6234</v>
      </c>
      <c r="G494" s="96" t="s">
        <v>5560</v>
      </c>
      <c r="H494" s="96" t="s">
        <v>6233</v>
      </c>
      <c r="I494" s="96" t="s">
        <v>5340</v>
      </c>
      <c r="J494" s="96" t="s">
        <v>5340</v>
      </c>
      <c r="K494" s="96" t="s">
        <v>5365</v>
      </c>
      <c r="L494" s="96" t="s">
        <v>5365</v>
      </c>
      <c r="M494" s="96" t="s">
        <v>5342</v>
      </c>
      <c r="N494" s="92">
        <v>0</v>
      </c>
      <c r="O494" s="93">
        <v>0</v>
      </c>
      <c r="P494" s="93">
        <v>0</v>
      </c>
      <c r="Q494" s="93">
        <v>0</v>
      </c>
      <c r="R494" s="93">
        <v>0</v>
      </c>
      <c r="S494" s="93">
        <v>0</v>
      </c>
      <c r="T494" s="93">
        <v>0</v>
      </c>
      <c r="U494" s="93">
        <v>0</v>
      </c>
      <c r="V494" s="93">
        <v>0</v>
      </c>
      <c r="W494" s="93">
        <v>0</v>
      </c>
      <c r="X494" s="93">
        <v>0</v>
      </c>
      <c r="Y494" s="93">
        <v>0</v>
      </c>
      <c r="Z494" s="93">
        <v>0</v>
      </c>
      <c r="AA494" s="93">
        <v>0</v>
      </c>
      <c r="AB494" s="93">
        <v>0</v>
      </c>
      <c r="AC494" s="93">
        <v>0</v>
      </c>
      <c r="AD494" s="93">
        <v>0</v>
      </c>
      <c r="AE494" s="93">
        <v>0</v>
      </c>
      <c r="AF494" s="93">
        <v>0</v>
      </c>
      <c r="AG494" s="93">
        <v>0</v>
      </c>
      <c r="AH494" s="93">
        <v>0</v>
      </c>
      <c r="AI494" s="93">
        <v>0</v>
      </c>
      <c r="AJ494" s="93">
        <v>0</v>
      </c>
      <c r="AK494" s="93">
        <v>0</v>
      </c>
      <c r="AL494" s="93">
        <v>0</v>
      </c>
      <c r="AM494" s="93">
        <v>0</v>
      </c>
      <c r="AN494" s="93">
        <v>0</v>
      </c>
      <c r="AO494" s="93">
        <v>0</v>
      </c>
      <c r="AP494" s="93">
        <v>0</v>
      </c>
      <c r="AQ494" s="93">
        <v>0</v>
      </c>
      <c r="AR494" s="93">
        <v>0</v>
      </c>
      <c r="AS494" s="93">
        <v>0</v>
      </c>
      <c r="AT494" s="93">
        <v>0</v>
      </c>
      <c r="AU494" s="93">
        <v>0</v>
      </c>
      <c r="AV494" s="93">
        <v>0</v>
      </c>
      <c r="AW494" s="93">
        <v>0</v>
      </c>
      <c r="AX494" s="93">
        <v>0</v>
      </c>
      <c r="AY494" s="93">
        <v>0</v>
      </c>
      <c r="AZ494" s="93">
        <v>0</v>
      </c>
      <c r="BA494" s="93">
        <v>0</v>
      </c>
      <c r="BB494" s="93">
        <v>0</v>
      </c>
      <c r="BC494" s="93">
        <v>0</v>
      </c>
      <c r="BD494" s="93">
        <v>0</v>
      </c>
      <c r="BE494" s="93">
        <v>0</v>
      </c>
      <c r="BF494" s="93">
        <v>0</v>
      </c>
      <c r="BG494" s="93">
        <v>0</v>
      </c>
      <c r="BH494" s="93">
        <v>0</v>
      </c>
      <c r="BI494" s="93">
        <v>0</v>
      </c>
      <c r="BJ494" s="93">
        <v>0</v>
      </c>
      <c r="BK494" s="93">
        <v>0</v>
      </c>
      <c r="BL494" s="93">
        <v>0</v>
      </c>
      <c r="BM494" s="93">
        <v>0</v>
      </c>
      <c r="BN494" s="93">
        <v>0</v>
      </c>
      <c r="BO494" s="93">
        <v>0</v>
      </c>
      <c r="BP494" s="93">
        <v>0</v>
      </c>
      <c r="BQ494" s="93">
        <v>0</v>
      </c>
      <c r="BR494" s="93">
        <v>0</v>
      </c>
      <c r="BS494" s="93">
        <v>0</v>
      </c>
      <c r="BT494" s="93">
        <v>0</v>
      </c>
      <c r="BU494" s="93">
        <v>0</v>
      </c>
      <c r="BV494" s="93">
        <v>0</v>
      </c>
      <c r="BW494" s="93">
        <v>0</v>
      </c>
      <c r="BX494" s="93">
        <v>0</v>
      </c>
      <c r="BY494" s="93">
        <v>0</v>
      </c>
      <c r="BZ494" s="93">
        <v>0</v>
      </c>
      <c r="CA494" s="93">
        <v>0</v>
      </c>
      <c r="CB494" s="93">
        <v>0</v>
      </c>
      <c r="CC494" s="93">
        <v>0</v>
      </c>
      <c r="CD494" s="93">
        <v>0</v>
      </c>
      <c r="CE494" s="93">
        <v>0</v>
      </c>
      <c r="CF494" s="93">
        <v>0</v>
      </c>
      <c r="CG494" s="93">
        <v>0</v>
      </c>
      <c r="CH494" s="93">
        <v>0</v>
      </c>
      <c r="CJ494" s="94">
        <v>0</v>
      </c>
    </row>
    <row r="495" spans="1:88" x14ac:dyDescent="0.25">
      <c r="A495">
        <v>487</v>
      </c>
      <c r="B495" s="96"/>
      <c r="C495" s="97" t="s">
        <v>5361</v>
      </c>
      <c r="D495" s="97" t="s">
        <v>6186</v>
      </c>
      <c r="E495" s="97" t="s">
        <v>6186</v>
      </c>
      <c r="F495" s="97" t="s">
        <v>6235</v>
      </c>
      <c r="G495" s="96" t="s">
        <v>5560</v>
      </c>
      <c r="H495" s="96" t="s">
        <v>6236</v>
      </c>
      <c r="I495" s="96" t="s">
        <v>5340</v>
      </c>
      <c r="J495" s="96" t="s">
        <v>5340</v>
      </c>
      <c r="K495" s="96" t="s">
        <v>5365</v>
      </c>
      <c r="L495" s="96" t="s">
        <v>5365</v>
      </c>
      <c r="M495" s="96" t="s">
        <v>5342</v>
      </c>
      <c r="N495" s="92">
        <v>257025.57167827483</v>
      </c>
      <c r="O495" s="93">
        <v>0</v>
      </c>
      <c r="P495" s="93">
        <v>0</v>
      </c>
      <c r="Q495" s="93">
        <v>0</v>
      </c>
      <c r="R495" s="93">
        <v>0</v>
      </c>
      <c r="S495" s="93">
        <v>0</v>
      </c>
      <c r="T495" s="93">
        <v>0</v>
      </c>
      <c r="U495" s="93">
        <v>0</v>
      </c>
      <c r="V495" s="93">
        <v>0</v>
      </c>
      <c r="W495" s="93">
        <v>0</v>
      </c>
      <c r="X495" s="93">
        <v>0</v>
      </c>
      <c r="Y495" s="93">
        <v>0</v>
      </c>
      <c r="Z495" s="93">
        <v>0</v>
      </c>
      <c r="AA495" s="93">
        <v>0</v>
      </c>
      <c r="AB495" s="93">
        <v>0</v>
      </c>
      <c r="AC495" s="93">
        <v>0</v>
      </c>
      <c r="AD495" s="93">
        <v>0</v>
      </c>
      <c r="AE495" s="93">
        <v>0</v>
      </c>
      <c r="AF495" s="93">
        <v>0</v>
      </c>
      <c r="AG495" s="93">
        <v>21302.959713000288</v>
      </c>
      <c r="AH495" s="93">
        <v>21291.005310294593</v>
      </c>
      <c r="AI495" s="93">
        <v>21201.634799014286</v>
      </c>
      <c r="AJ495" s="93">
        <v>21035.719981431008</v>
      </c>
      <c r="AK495" s="93">
        <v>21292.337377847518</v>
      </c>
      <c r="AL495" s="93">
        <v>21317.331987199941</v>
      </c>
      <c r="AM495" s="93">
        <v>21792.060483937203</v>
      </c>
      <c r="AN495" s="93">
        <v>21588.503446077637</v>
      </c>
      <c r="AO495" s="93">
        <v>21606.492311895676</v>
      </c>
      <c r="AP495" s="93">
        <v>21609.611219673858</v>
      </c>
      <c r="AQ495" s="93">
        <v>21526.040358358048</v>
      </c>
      <c r="AR495" s="93">
        <v>21461.87468954478</v>
      </c>
      <c r="AS495" s="93">
        <v>0</v>
      </c>
      <c r="AT495" s="93">
        <v>0</v>
      </c>
      <c r="AU495" s="93">
        <v>0</v>
      </c>
      <c r="AV495" s="93">
        <v>0</v>
      </c>
      <c r="AW495" s="93">
        <v>0</v>
      </c>
      <c r="AX495" s="93">
        <v>0</v>
      </c>
      <c r="AY495" s="93">
        <v>0</v>
      </c>
      <c r="AZ495" s="93">
        <v>0</v>
      </c>
      <c r="BA495" s="93">
        <v>0</v>
      </c>
      <c r="BB495" s="93">
        <v>0</v>
      </c>
      <c r="BC495" s="93">
        <v>0</v>
      </c>
      <c r="BD495" s="93">
        <v>0</v>
      </c>
      <c r="BE495" s="93">
        <v>0</v>
      </c>
      <c r="BF495" s="93">
        <v>0</v>
      </c>
      <c r="BG495" s="93">
        <v>0</v>
      </c>
      <c r="BH495" s="93">
        <v>0</v>
      </c>
      <c r="BI495" s="93">
        <v>0</v>
      </c>
      <c r="BJ495" s="93">
        <v>0</v>
      </c>
      <c r="BK495" s="93">
        <v>0</v>
      </c>
      <c r="BL495" s="93">
        <v>0</v>
      </c>
      <c r="BM495" s="93">
        <v>0</v>
      </c>
      <c r="BN495" s="93">
        <v>0</v>
      </c>
      <c r="BO495" s="93">
        <v>0</v>
      </c>
      <c r="BP495" s="93">
        <v>0</v>
      </c>
      <c r="BQ495" s="93">
        <v>0</v>
      </c>
      <c r="BR495" s="93">
        <v>0</v>
      </c>
      <c r="BS495" s="93">
        <v>0</v>
      </c>
      <c r="BT495" s="93">
        <v>0</v>
      </c>
      <c r="BU495" s="93">
        <v>0</v>
      </c>
      <c r="BV495" s="93">
        <v>0</v>
      </c>
      <c r="BW495" s="93">
        <v>0</v>
      </c>
      <c r="BX495" s="93">
        <v>0</v>
      </c>
      <c r="BY495" s="93">
        <v>0</v>
      </c>
      <c r="BZ495" s="93">
        <v>0</v>
      </c>
      <c r="CA495" s="93">
        <v>0</v>
      </c>
      <c r="CB495" s="93">
        <v>0</v>
      </c>
      <c r="CC495" s="93">
        <v>0</v>
      </c>
      <c r="CD495" s="93">
        <v>0</v>
      </c>
      <c r="CE495" s="93">
        <v>0</v>
      </c>
      <c r="CF495" s="93">
        <v>0</v>
      </c>
      <c r="CG495" s="93">
        <v>0</v>
      </c>
      <c r="CH495" s="93">
        <v>0</v>
      </c>
      <c r="CJ495" s="94">
        <v>257025.57167827483</v>
      </c>
    </row>
    <row r="496" spans="1:88" x14ac:dyDescent="0.25">
      <c r="A496">
        <v>488</v>
      </c>
      <c r="B496" s="96"/>
      <c r="C496" s="97" t="s">
        <v>5361</v>
      </c>
      <c r="D496" s="97" t="s">
        <v>6186</v>
      </c>
      <c r="E496" s="97" t="s">
        <v>6186</v>
      </c>
      <c r="F496" s="97" t="s">
        <v>6237</v>
      </c>
      <c r="G496" s="96" t="s">
        <v>5560</v>
      </c>
      <c r="H496" s="96" t="s">
        <v>6236</v>
      </c>
      <c r="I496" s="96" t="s">
        <v>5340</v>
      </c>
      <c r="J496" s="96" t="s">
        <v>5340</v>
      </c>
      <c r="K496" s="96" t="s">
        <v>5365</v>
      </c>
      <c r="L496" s="96" t="s">
        <v>5365</v>
      </c>
      <c r="M496" s="96" t="s">
        <v>5342</v>
      </c>
      <c r="N496" s="92">
        <v>257025.57167827483</v>
      </c>
      <c r="O496" s="93">
        <v>0</v>
      </c>
      <c r="P496" s="93">
        <v>0</v>
      </c>
      <c r="Q496" s="93">
        <v>0</v>
      </c>
      <c r="R496" s="93">
        <v>0</v>
      </c>
      <c r="S496" s="93">
        <v>0</v>
      </c>
      <c r="T496" s="93">
        <v>0</v>
      </c>
      <c r="U496" s="93">
        <v>0</v>
      </c>
      <c r="V496" s="93">
        <v>0</v>
      </c>
      <c r="W496" s="93">
        <v>0</v>
      </c>
      <c r="X496" s="93">
        <v>0</v>
      </c>
      <c r="Y496" s="93">
        <v>0</v>
      </c>
      <c r="Z496" s="93">
        <v>0</v>
      </c>
      <c r="AA496" s="93">
        <v>0</v>
      </c>
      <c r="AB496" s="93">
        <v>0</v>
      </c>
      <c r="AC496" s="93">
        <v>0</v>
      </c>
      <c r="AD496" s="93">
        <v>0</v>
      </c>
      <c r="AE496" s="93">
        <v>0</v>
      </c>
      <c r="AF496" s="93">
        <v>0</v>
      </c>
      <c r="AG496" s="93">
        <v>21302.959713000288</v>
      </c>
      <c r="AH496" s="93">
        <v>21291.005310294593</v>
      </c>
      <c r="AI496" s="93">
        <v>21201.634799014286</v>
      </c>
      <c r="AJ496" s="93">
        <v>21035.719981431008</v>
      </c>
      <c r="AK496" s="93">
        <v>21292.337377847518</v>
      </c>
      <c r="AL496" s="93">
        <v>21317.331987199941</v>
      </c>
      <c r="AM496" s="93">
        <v>21792.060483937203</v>
      </c>
      <c r="AN496" s="93">
        <v>21588.503446077637</v>
      </c>
      <c r="AO496" s="93">
        <v>21606.492311895676</v>
      </c>
      <c r="AP496" s="93">
        <v>21609.611219673858</v>
      </c>
      <c r="AQ496" s="93">
        <v>21526.040358358048</v>
      </c>
      <c r="AR496" s="93">
        <v>21461.87468954478</v>
      </c>
      <c r="AS496" s="93">
        <v>0</v>
      </c>
      <c r="AT496" s="93">
        <v>0</v>
      </c>
      <c r="AU496" s="93">
        <v>0</v>
      </c>
      <c r="AV496" s="93">
        <v>0</v>
      </c>
      <c r="AW496" s="93">
        <v>0</v>
      </c>
      <c r="AX496" s="93">
        <v>0</v>
      </c>
      <c r="AY496" s="93">
        <v>0</v>
      </c>
      <c r="AZ496" s="93">
        <v>0</v>
      </c>
      <c r="BA496" s="93">
        <v>0</v>
      </c>
      <c r="BB496" s="93">
        <v>0</v>
      </c>
      <c r="BC496" s="93">
        <v>0</v>
      </c>
      <c r="BD496" s="93">
        <v>0</v>
      </c>
      <c r="BE496" s="93">
        <v>0</v>
      </c>
      <c r="BF496" s="93">
        <v>0</v>
      </c>
      <c r="BG496" s="93">
        <v>0</v>
      </c>
      <c r="BH496" s="93">
        <v>0</v>
      </c>
      <c r="BI496" s="93">
        <v>0</v>
      </c>
      <c r="BJ496" s="93">
        <v>0</v>
      </c>
      <c r="BK496" s="93">
        <v>0</v>
      </c>
      <c r="BL496" s="93">
        <v>0</v>
      </c>
      <c r="BM496" s="93">
        <v>0</v>
      </c>
      <c r="BN496" s="93">
        <v>0</v>
      </c>
      <c r="BO496" s="93">
        <v>0</v>
      </c>
      <c r="BP496" s="93">
        <v>0</v>
      </c>
      <c r="BQ496" s="93">
        <v>0</v>
      </c>
      <c r="BR496" s="93">
        <v>0</v>
      </c>
      <c r="BS496" s="93">
        <v>0</v>
      </c>
      <c r="BT496" s="93">
        <v>0</v>
      </c>
      <c r="BU496" s="93">
        <v>0</v>
      </c>
      <c r="BV496" s="93">
        <v>0</v>
      </c>
      <c r="BW496" s="93">
        <v>0</v>
      </c>
      <c r="BX496" s="93">
        <v>0</v>
      </c>
      <c r="BY496" s="93">
        <v>0</v>
      </c>
      <c r="BZ496" s="93">
        <v>0</v>
      </c>
      <c r="CA496" s="93">
        <v>0</v>
      </c>
      <c r="CB496" s="93">
        <v>0</v>
      </c>
      <c r="CC496" s="93">
        <v>0</v>
      </c>
      <c r="CD496" s="93">
        <v>0</v>
      </c>
      <c r="CE496" s="93">
        <v>0</v>
      </c>
      <c r="CF496" s="93">
        <v>0</v>
      </c>
      <c r="CG496" s="93">
        <v>0</v>
      </c>
      <c r="CH496" s="93">
        <v>0</v>
      </c>
      <c r="CJ496" s="94">
        <v>257025.57167827483</v>
      </c>
    </row>
    <row r="497" spans="1:88" x14ac:dyDescent="0.25">
      <c r="A497">
        <v>489</v>
      </c>
      <c r="B497" s="96"/>
      <c r="C497" s="97" t="s">
        <v>5361</v>
      </c>
      <c r="D497" s="97" t="s">
        <v>6186</v>
      </c>
      <c r="E497" s="97" t="s">
        <v>6186</v>
      </c>
      <c r="F497" s="97" t="s">
        <v>6238</v>
      </c>
      <c r="G497" s="96" t="s">
        <v>5560</v>
      </c>
      <c r="H497" s="96" t="s">
        <v>6239</v>
      </c>
      <c r="I497" s="96" t="s">
        <v>5340</v>
      </c>
      <c r="J497" s="96" t="s">
        <v>5340</v>
      </c>
      <c r="K497" s="96" t="s">
        <v>5365</v>
      </c>
      <c r="L497" s="96" t="s">
        <v>5365</v>
      </c>
      <c r="M497" s="96" t="s">
        <v>5342</v>
      </c>
      <c r="N497" s="92">
        <v>260310.87971282797</v>
      </c>
      <c r="O497" s="93">
        <v>0</v>
      </c>
      <c r="P497" s="93">
        <v>0</v>
      </c>
      <c r="Q497" s="93">
        <v>0</v>
      </c>
      <c r="R497" s="93">
        <v>0</v>
      </c>
      <c r="S497" s="93">
        <v>0</v>
      </c>
      <c r="T497" s="93">
        <v>0</v>
      </c>
      <c r="U497" s="93">
        <v>0</v>
      </c>
      <c r="V497" s="93">
        <v>0</v>
      </c>
      <c r="W497" s="93">
        <v>0</v>
      </c>
      <c r="X497" s="93">
        <v>0</v>
      </c>
      <c r="Y497" s="93">
        <v>0</v>
      </c>
      <c r="Z497" s="93">
        <v>0</v>
      </c>
      <c r="AA497" s="93">
        <v>0</v>
      </c>
      <c r="AB497" s="93">
        <v>0</v>
      </c>
      <c r="AC497" s="93">
        <v>0</v>
      </c>
      <c r="AD497" s="93">
        <v>0</v>
      </c>
      <c r="AE497" s="93">
        <v>0</v>
      </c>
      <c r="AF497" s="93">
        <v>0</v>
      </c>
      <c r="AG497" s="93">
        <v>0</v>
      </c>
      <c r="AH497" s="93">
        <v>0</v>
      </c>
      <c r="AI497" s="93">
        <v>0</v>
      </c>
      <c r="AJ497" s="93">
        <v>0</v>
      </c>
      <c r="AK497" s="93">
        <v>0</v>
      </c>
      <c r="AL497" s="93">
        <v>0</v>
      </c>
      <c r="AM497" s="93">
        <v>0</v>
      </c>
      <c r="AN497" s="93">
        <v>0</v>
      </c>
      <c r="AO497" s="93">
        <v>0</v>
      </c>
      <c r="AP497" s="93">
        <v>0</v>
      </c>
      <c r="AQ497" s="93">
        <v>0</v>
      </c>
      <c r="AR497" s="93">
        <v>0</v>
      </c>
      <c r="AS497" s="93">
        <v>21579.587018029692</v>
      </c>
      <c r="AT497" s="93">
        <v>21552.381671355517</v>
      </c>
      <c r="AU497" s="93">
        <v>21493.849148058118</v>
      </c>
      <c r="AV497" s="93">
        <v>21293.687572153354</v>
      </c>
      <c r="AW497" s="93">
        <v>21564.010945835103</v>
      </c>
      <c r="AX497" s="93">
        <v>21592.79071025363</v>
      </c>
      <c r="AY497" s="93">
        <v>22055.29852895817</v>
      </c>
      <c r="AZ497" s="93">
        <v>21840.438768090364</v>
      </c>
      <c r="BA497" s="93">
        <v>21895.786330774532</v>
      </c>
      <c r="BB497" s="93">
        <v>21895.293120782149</v>
      </c>
      <c r="BC497" s="93">
        <v>21807.577285421408</v>
      </c>
      <c r="BD497" s="93">
        <v>21740.178613115946</v>
      </c>
      <c r="BE497" s="93">
        <v>0</v>
      </c>
      <c r="BF497" s="93">
        <v>0</v>
      </c>
      <c r="BG497" s="93">
        <v>0</v>
      </c>
      <c r="BH497" s="93">
        <v>0</v>
      </c>
      <c r="BI497" s="93">
        <v>0</v>
      </c>
      <c r="BJ497" s="93">
        <v>0</v>
      </c>
      <c r="BK497" s="93">
        <v>0</v>
      </c>
      <c r="BL497" s="93">
        <v>0</v>
      </c>
      <c r="BM497" s="93">
        <v>0</v>
      </c>
      <c r="BN497" s="93">
        <v>0</v>
      </c>
      <c r="BO497" s="93">
        <v>0</v>
      </c>
      <c r="BP497" s="93">
        <v>0</v>
      </c>
      <c r="BQ497" s="93">
        <v>0</v>
      </c>
      <c r="BR497" s="93">
        <v>0</v>
      </c>
      <c r="BS497" s="93">
        <v>0</v>
      </c>
      <c r="BT497" s="93">
        <v>0</v>
      </c>
      <c r="BU497" s="93">
        <v>0</v>
      </c>
      <c r="BV497" s="93">
        <v>0</v>
      </c>
      <c r="BW497" s="93">
        <v>0</v>
      </c>
      <c r="BX497" s="93">
        <v>0</v>
      </c>
      <c r="BY497" s="93">
        <v>0</v>
      </c>
      <c r="BZ497" s="93">
        <v>0</v>
      </c>
      <c r="CA497" s="93">
        <v>0</v>
      </c>
      <c r="CB497" s="93">
        <v>0</v>
      </c>
      <c r="CC497" s="93">
        <v>0</v>
      </c>
      <c r="CD497" s="93">
        <v>0</v>
      </c>
      <c r="CE497" s="93">
        <v>0</v>
      </c>
      <c r="CF497" s="93">
        <v>0</v>
      </c>
      <c r="CG497" s="93">
        <v>0</v>
      </c>
      <c r="CH497" s="93">
        <v>0</v>
      </c>
      <c r="CJ497" s="94">
        <v>260310.87971282797</v>
      </c>
    </row>
    <row r="498" spans="1:88" x14ac:dyDescent="0.25">
      <c r="A498">
        <v>490</v>
      </c>
      <c r="B498" s="96"/>
      <c r="C498" s="97" t="s">
        <v>5361</v>
      </c>
      <c r="D498" s="97" t="s">
        <v>6186</v>
      </c>
      <c r="E498" s="97" t="s">
        <v>6186</v>
      </c>
      <c r="F498" s="97" t="s">
        <v>6240</v>
      </c>
      <c r="G498" s="96" t="s">
        <v>5560</v>
      </c>
      <c r="H498" s="96" t="s">
        <v>6239</v>
      </c>
      <c r="I498" s="96" t="s">
        <v>5340</v>
      </c>
      <c r="J498" s="96" t="s">
        <v>5340</v>
      </c>
      <c r="K498" s="96" t="s">
        <v>5365</v>
      </c>
      <c r="L498" s="96" t="s">
        <v>5365</v>
      </c>
      <c r="M498" s="96" t="s">
        <v>5342</v>
      </c>
      <c r="N498" s="92">
        <v>260310.87971282797</v>
      </c>
      <c r="O498" s="93">
        <v>0</v>
      </c>
      <c r="P498" s="93">
        <v>0</v>
      </c>
      <c r="Q498" s="93">
        <v>0</v>
      </c>
      <c r="R498" s="93">
        <v>0</v>
      </c>
      <c r="S498" s="93">
        <v>0</v>
      </c>
      <c r="T498" s="93">
        <v>0</v>
      </c>
      <c r="U498" s="93">
        <v>0</v>
      </c>
      <c r="V498" s="93">
        <v>0</v>
      </c>
      <c r="W498" s="93">
        <v>0</v>
      </c>
      <c r="X498" s="93">
        <v>0</v>
      </c>
      <c r="Y498" s="93">
        <v>0</v>
      </c>
      <c r="Z498" s="93">
        <v>0</v>
      </c>
      <c r="AA498" s="93">
        <v>0</v>
      </c>
      <c r="AB498" s="93">
        <v>0</v>
      </c>
      <c r="AC498" s="93">
        <v>0</v>
      </c>
      <c r="AD498" s="93">
        <v>0</v>
      </c>
      <c r="AE498" s="93">
        <v>0</v>
      </c>
      <c r="AF498" s="93">
        <v>0</v>
      </c>
      <c r="AG498" s="93">
        <v>0</v>
      </c>
      <c r="AH498" s="93">
        <v>0</v>
      </c>
      <c r="AI498" s="93">
        <v>0</v>
      </c>
      <c r="AJ498" s="93">
        <v>0</v>
      </c>
      <c r="AK498" s="93">
        <v>0</v>
      </c>
      <c r="AL498" s="93">
        <v>0</v>
      </c>
      <c r="AM498" s="93">
        <v>0</v>
      </c>
      <c r="AN498" s="93">
        <v>0</v>
      </c>
      <c r="AO498" s="93">
        <v>0</v>
      </c>
      <c r="AP498" s="93">
        <v>0</v>
      </c>
      <c r="AQ498" s="93">
        <v>0</v>
      </c>
      <c r="AR498" s="93">
        <v>0</v>
      </c>
      <c r="AS498" s="93">
        <v>21579.587018029692</v>
      </c>
      <c r="AT498" s="93">
        <v>21552.381671355517</v>
      </c>
      <c r="AU498" s="93">
        <v>21493.849148058118</v>
      </c>
      <c r="AV498" s="93">
        <v>21293.687572153354</v>
      </c>
      <c r="AW498" s="93">
        <v>21564.010945835103</v>
      </c>
      <c r="AX498" s="93">
        <v>21592.79071025363</v>
      </c>
      <c r="AY498" s="93">
        <v>22055.29852895817</v>
      </c>
      <c r="AZ498" s="93">
        <v>21840.438768090364</v>
      </c>
      <c r="BA498" s="93">
        <v>21895.786330774532</v>
      </c>
      <c r="BB498" s="93">
        <v>21895.293120782149</v>
      </c>
      <c r="BC498" s="93">
        <v>21807.577285421408</v>
      </c>
      <c r="BD498" s="93">
        <v>21740.178613115946</v>
      </c>
      <c r="BE498" s="93">
        <v>0</v>
      </c>
      <c r="BF498" s="93">
        <v>0</v>
      </c>
      <c r="BG498" s="93">
        <v>0</v>
      </c>
      <c r="BH498" s="93">
        <v>0</v>
      </c>
      <c r="BI498" s="93">
        <v>0</v>
      </c>
      <c r="BJ498" s="93">
        <v>0</v>
      </c>
      <c r="BK498" s="93">
        <v>0</v>
      </c>
      <c r="BL498" s="93">
        <v>0</v>
      </c>
      <c r="BM498" s="93">
        <v>0</v>
      </c>
      <c r="BN498" s="93">
        <v>0</v>
      </c>
      <c r="BO498" s="93">
        <v>0</v>
      </c>
      <c r="BP498" s="93">
        <v>0</v>
      </c>
      <c r="BQ498" s="93">
        <v>0</v>
      </c>
      <c r="BR498" s="93">
        <v>0</v>
      </c>
      <c r="BS498" s="93">
        <v>0</v>
      </c>
      <c r="BT498" s="93">
        <v>0</v>
      </c>
      <c r="BU498" s="93">
        <v>0</v>
      </c>
      <c r="BV498" s="93">
        <v>0</v>
      </c>
      <c r="BW498" s="93">
        <v>0</v>
      </c>
      <c r="BX498" s="93">
        <v>0</v>
      </c>
      <c r="BY498" s="93">
        <v>0</v>
      </c>
      <c r="BZ498" s="93">
        <v>0</v>
      </c>
      <c r="CA498" s="93">
        <v>0</v>
      </c>
      <c r="CB498" s="93">
        <v>0</v>
      </c>
      <c r="CC498" s="93">
        <v>0</v>
      </c>
      <c r="CD498" s="93">
        <v>0</v>
      </c>
      <c r="CE498" s="93">
        <v>0</v>
      </c>
      <c r="CF498" s="93">
        <v>0</v>
      </c>
      <c r="CG498" s="93">
        <v>0</v>
      </c>
      <c r="CH498" s="93">
        <v>0</v>
      </c>
      <c r="CJ498" s="94">
        <v>260310.87971282797</v>
      </c>
    </row>
    <row r="499" spans="1:88" x14ac:dyDescent="0.25">
      <c r="A499">
        <v>491</v>
      </c>
      <c r="B499" s="96"/>
      <c r="C499" s="97" t="s">
        <v>5361</v>
      </c>
      <c r="D499" s="97" t="s">
        <v>6186</v>
      </c>
      <c r="E499" s="97" t="s">
        <v>6186</v>
      </c>
      <c r="F499" s="97" t="s">
        <v>6241</v>
      </c>
      <c r="G499" s="96" t="s">
        <v>5560</v>
      </c>
      <c r="H499" s="96" t="s">
        <v>6242</v>
      </c>
      <c r="I499" s="96" t="s">
        <v>5340</v>
      </c>
      <c r="J499" s="96" t="s">
        <v>5340</v>
      </c>
      <c r="K499" s="96" t="s">
        <v>5365</v>
      </c>
      <c r="L499" s="96" t="s">
        <v>5365</v>
      </c>
      <c r="M499" s="96" t="s">
        <v>5342</v>
      </c>
      <c r="N499" s="92">
        <v>261772.39523852899</v>
      </c>
      <c r="O499" s="93">
        <v>0</v>
      </c>
      <c r="P499" s="93">
        <v>0</v>
      </c>
      <c r="Q499" s="93">
        <v>0</v>
      </c>
      <c r="R499" s="93">
        <v>0</v>
      </c>
      <c r="S499" s="93">
        <v>0</v>
      </c>
      <c r="T499" s="93">
        <v>0</v>
      </c>
      <c r="U499" s="93">
        <v>0</v>
      </c>
      <c r="V499" s="93">
        <v>0</v>
      </c>
      <c r="W499" s="93">
        <v>0</v>
      </c>
      <c r="X499" s="93">
        <v>0</v>
      </c>
      <c r="Y499" s="93">
        <v>0</v>
      </c>
      <c r="Z499" s="93">
        <v>0</v>
      </c>
      <c r="AA499" s="93">
        <v>0</v>
      </c>
      <c r="AB499" s="93">
        <v>0</v>
      </c>
      <c r="AC499" s="93">
        <v>0</v>
      </c>
      <c r="AD499" s="93">
        <v>0</v>
      </c>
      <c r="AE499" s="93">
        <v>0</v>
      </c>
      <c r="AF499" s="93">
        <v>0</v>
      </c>
      <c r="AG499" s="93">
        <v>0</v>
      </c>
      <c r="AH499" s="93">
        <v>0</v>
      </c>
      <c r="AI499" s="93">
        <v>0</v>
      </c>
      <c r="AJ499" s="93">
        <v>0</v>
      </c>
      <c r="AK499" s="93">
        <v>0</v>
      </c>
      <c r="AL499" s="93">
        <v>0</v>
      </c>
      <c r="AM499" s="93">
        <v>0</v>
      </c>
      <c r="AN499" s="93">
        <v>0</v>
      </c>
      <c r="AO499" s="93">
        <v>0</v>
      </c>
      <c r="AP499" s="93">
        <v>0</v>
      </c>
      <c r="AQ499" s="93">
        <v>0</v>
      </c>
      <c r="AR499" s="93">
        <v>0</v>
      </c>
      <c r="AS499" s="93">
        <v>0</v>
      </c>
      <c r="AT499" s="93">
        <v>0</v>
      </c>
      <c r="AU499" s="93">
        <v>0</v>
      </c>
      <c r="AV499" s="93">
        <v>0</v>
      </c>
      <c r="AW499" s="93">
        <v>0</v>
      </c>
      <c r="AX499" s="93">
        <v>0</v>
      </c>
      <c r="AY499" s="93">
        <v>0</v>
      </c>
      <c r="AZ499" s="93">
        <v>0</v>
      </c>
      <c r="BA499" s="93">
        <v>0</v>
      </c>
      <c r="BB499" s="93">
        <v>0</v>
      </c>
      <c r="BC499" s="93">
        <v>0</v>
      </c>
      <c r="BD499" s="93">
        <v>0</v>
      </c>
      <c r="BE499" s="93">
        <v>21773.184975547723</v>
      </c>
      <c r="BF499" s="93">
        <v>21749.2558699685</v>
      </c>
      <c r="BG499" s="93">
        <v>21691.966960751455</v>
      </c>
      <c r="BH499" s="93">
        <v>21499.181381474205</v>
      </c>
      <c r="BI499" s="93">
        <v>21757.025031131157</v>
      </c>
      <c r="BJ499" s="93">
        <v>21784.874543786023</v>
      </c>
      <c r="BK499" s="93">
        <v>22102.311741423506</v>
      </c>
      <c r="BL499" s="93">
        <v>21902.28244451564</v>
      </c>
      <c r="BM499" s="93">
        <v>21929.59409429615</v>
      </c>
      <c r="BN499" s="93">
        <v>21934.861126152351</v>
      </c>
      <c r="BO499" s="93">
        <v>21854.196914494078</v>
      </c>
      <c r="BP499" s="93">
        <v>21793.660154988207</v>
      </c>
      <c r="BQ499" s="93">
        <v>0</v>
      </c>
      <c r="BR499" s="93">
        <v>0</v>
      </c>
      <c r="BS499" s="93">
        <v>0</v>
      </c>
      <c r="BT499" s="93">
        <v>0</v>
      </c>
      <c r="BU499" s="93">
        <v>0</v>
      </c>
      <c r="BV499" s="93">
        <v>0</v>
      </c>
      <c r="BW499" s="93">
        <v>0</v>
      </c>
      <c r="BX499" s="93">
        <v>0</v>
      </c>
      <c r="BY499" s="93">
        <v>0</v>
      </c>
      <c r="BZ499" s="93">
        <v>0</v>
      </c>
      <c r="CA499" s="93">
        <v>0</v>
      </c>
      <c r="CB499" s="93">
        <v>0</v>
      </c>
      <c r="CC499" s="93">
        <v>0</v>
      </c>
      <c r="CD499" s="93">
        <v>0</v>
      </c>
      <c r="CE499" s="93">
        <v>0</v>
      </c>
      <c r="CF499" s="93">
        <v>0</v>
      </c>
      <c r="CG499" s="93">
        <v>0</v>
      </c>
      <c r="CH499" s="93">
        <v>0</v>
      </c>
      <c r="CJ499" s="94">
        <v>261772.39523852899</v>
      </c>
    </row>
    <row r="500" spans="1:88" x14ac:dyDescent="0.25">
      <c r="A500">
        <v>492</v>
      </c>
      <c r="B500" s="96"/>
      <c r="C500" s="97" t="s">
        <v>5361</v>
      </c>
      <c r="D500" s="97" t="s">
        <v>6186</v>
      </c>
      <c r="E500" s="97" t="s">
        <v>6186</v>
      </c>
      <c r="F500" s="97" t="s">
        <v>6243</v>
      </c>
      <c r="G500" s="96" t="s">
        <v>5560</v>
      </c>
      <c r="H500" s="96" t="s">
        <v>6242</v>
      </c>
      <c r="I500" s="96" t="s">
        <v>5340</v>
      </c>
      <c r="J500" s="96" t="s">
        <v>5340</v>
      </c>
      <c r="K500" s="96" t="s">
        <v>5365</v>
      </c>
      <c r="L500" s="96" t="s">
        <v>5365</v>
      </c>
      <c r="M500" s="96" t="s">
        <v>5342</v>
      </c>
      <c r="N500" s="92">
        <v>261772.39523852899</v>
      </c>
      <c r="O500" s="93">
        <v>0</v>
      </c>
      <c r="P500" s="93">
        <v>0</v>
      </c>
      <c r="Q500" s="93">
        <v>0</v>
      </c>
      <c r="R500" s="93">
        <v>0</v>
      </c>
      <c r="S500" s="93">
        <v>0</v>
      </c>
      <c r="T500" s="93">
        <v>0</v>
      </c>
      <c r="U500" s="93">
        <v>0</v>
      </c>
      <c r="V500" s="93">
        <v>0</v>
      </c>
      <c r="W500" s="93">
        <v>0</v>
      </c>
      <c r="X500" s="93">
        <v>0</v>
      </c>
      <c r="Y500" s="93">
        <v>0</v>
      </c>
      <c r="Z500" s="93">
        <v>0</v>
      </c>
      <c r="AA500" s="93">
        <v>0</v>
      </c>
      <c r="AB500" s="93">
        <v>0</v>
      </c>
      <c r="AC500" s="93">
        <v>0</v>
      </c>
      <c r="AD500" s="93">
        <v>0</v>
      </c>
      <c r="AE500" s="93">
        <v>0</v>
      </c>
      <c r="AF500" s="93">
        <v>0</v>
      </c>
      <c r="AG500" s="93">
        <v>0</v>
      </c>
      <c r="AH500" s="93">
        <v>0</v>
      </c>
      <c r="AI500" s="93">
        <v>0</v>
      </c>
      <c r="AJ500" s="93">
        <v>0</v>
      </c>
      <c r="AK500" s="93">
        <v>0</v>
      </c>
      <c r="AL500" s="93">
        <v>0</v>
      </c>
      <c r="AM500" s="93">
        <v>0</v>
      </c>
      <c r="AN500" s="93">
        <v>0</v>
      </c>
      <c r="AO500" s="93">
        <v>0</v>
      </c>
      <c r="AP500" s="93">
        <v>0</v>
      </c>
      <c r="AQ500" s="93">
        <v>0</v>
      </c>
      <c r="AR500" s="93">
        <v>0</v>
      </c>
      <c r="AS500" s="93">
        <v>0</v>
      </c>
      <c r="AT500" s="93">
        <v>0</v>
      </c>
      <c r="AU500" s="93">
        <v>0</v>
      </c>
      <c r="AV500" s="93">
        <v>0</v>
      </c>
      <c r="AW500" s="93">
        <v>0</v>
      </c>
      <c r="AX500" s="93">
        <v>0</v>
      </c>
      <c r="AY500" s="93">
        <v>0</v>
      </c>
      <c r="AZ500" s="93">
        <v>0</v>
      </c>
      <c r="BA500" s="93">
        <v>0</v>
      </c>
      <c r="BB500" s="93">
        <v>0</v>
      </c>
      <c r="BC500" s="93">
        <v>0</v>
      </c>
      <c r="BD500" s="93">
        <v>0</v>
      </c>
      <c r="BE500" s="93">
        <v>21773.184975547723</v>
      </c>
      <c r="BF500" s="93">
        <v>21749.2558699685</v>
      </c>
      <c r="BG500" s="93">
        <v>21691.966960751455</v>
      </c>
      <c r="BH500" s="93">
        <v>21499.181381474205</v>
      </c>
      <c r="BI500" s="93">
        <v>21757.025031131157</v>
      </c>
      <c r="BJ500" s="93">
        <v>21784.874543786023</v>
      </c>
      <c r="BK500" s="93">
        <v>22102.311741423506</v>
      </c>
      <c r="BL500" s="93">
        <v>21902.28244451564</v>
      </c>
      <c r="BM500" s="93">
        <v>21929.59409429615</v>
      </c>
      <c r="BN500" s="93">
        <v>21934.861126152351</v>
      </c>
      <c r="BO500" s="93">
        <v>21854.196914494078</v>
      </c>
      <c r="BP500" s="93">
        <v>21793.660154988207</v>
      </c>
      <c r="BQ500" s="93">
        <v>0</v>
      </c>
      <c r="BR500" s="93">
        <v>0</v>
      </c>
      <c r="BS500" s="93">
        <v>0</v>
      </c>
      <c r="BT500" s="93">
        <v>0</v>
      </c>
      <c r="BU500" s="93">
        <v>0</v>
      </c>
      <c r="BV500" s="93">
        <v>0</v>
      </c>
      <c r="BW500" s="93">
        <v>0</v>
      </c>
      <c r="BX500" s="93">
        <v>0</v>
      </c>
      <c r="BY500" s="93">
        <v>0</v>
      </c>
      <c r="BZ500" s="93">
        <v>0</v>
      </c>
      <c r="CA500" s="93">
        <v>0</v>
      </c>
      <c r="CB500" s="93">
        <v>0</v>
      </c>
      <c r="CC500" s="93">
        <v>0</v>
      </c>
      <c r="CD500" s="93">
        <v>0</v>
      </c>
      <c r="CE500" s="93">
        <v>0</v>
      </c>
      <c r="CF500" s="93">
        <v>0</v>
      </c>
      <c r="CG500" s="93">
        <v>0</v>
      </c>
      <c r="CH500" s="93">
        <v>0</v>
      </c>
      <c r="CJ500" s="94">
        <v>261772.39523852899</v>
      </c>
    </row>
    <row r="501" spans="1:88" x14ac:dyDescent="0.25">
      <c r="A501">
        <v>493</v>
      </c>
      <c r="B501" s="96"/>
      <c r="C501" s="97" t="s">
        <v>5361</v>
      </c>
      <c r="D501" s="97" t="s">
        <v>6186</v>
      </c>
      <c r="E501" s="97" t="s">
        <v>6186</v>
      </c>
      <c r="F501" s="97" t="s">
        <v>6244</v>
      </c>
      <c r="G501" s="96" t="s">
        <v>5560</v>
      </c>
      <c r="H501" s="96" t="s">
        <v>6245</v>
      </c>
      <c r="I501" s="96" t="s">
        <v>5340</v>
      </c>
      <c r="J501" s="96" t="s">
        <v>5340</v>
      </c>
      <c r="K501" s="96" t="s">
        <v>5365</v>
      </c>
      <c r="L501" s="96" t="s">
        <v>5365</v>
      </c>
      <c r="M501" s="96" t="s">
        <v>5342</v>
      </c>
      <c r="N501" s="92">
        <v>266134.40556326724</v>
      </c>
      <c r="O501" s="93">
        <v>0</v>
      </c>
      <c r="P501" s="93">
        <v>0</v>
      </c>
      <c r="Q501" s="93">
        <v>0</v>
      </c>
      <c r="R501" s="93">
        <v>0</v>
      </c>
      <c r="S501" s="93">
        <v>0</v>
      </c>
      <c r="T501" s="93">
        <v>0</v>
      </c>
      <c r="U501" s="93">
        <v>0</v>
      </c>
      <c r="V501" s="93">
        <v>0</v>
      </c>
      <c r="W501" s="93">
        <v>0</v>
      </c>
      <c r="X501" s="93">
        <v>0</v>
      </c>
      <c r="Y501" s="93">
        <v>0</v>
      </c>
      <c r="Z501" s="93">
        <v>0</v>
      </c>
      <c r="AA501" s="93">
        <v>0</v>
      </c>
      <c r="AB501" s="93">
        <v>0</v>
      </c>
      <c r="AC501" s="93">
        <v>0</v>
      </c>
      <c r="AD501" s="93">
        <v>0</v>
      </c>
      <c r="AE501" s="93">
        <v>0</v>
      </c>
      <c r="AF501" s="93">
        <v>0</v>
      </c>
      <c r="AG501" s="93">
        <v>0</v>
      </c>
      <c r="AH501" s="93">
        <v>0</v>
      </c>
      <c r="AI501" s="93">
        <v>0</v>
      </c>
      <c r="AJ501" s="93">
        <v>0</v>
      </c>
      <c r="AK501" s="93">
        <v>0</v>
      </c>
      <c r="AL501" s="93">
        <v>0</v>
      </c>
      <c r="AM501" s="93">
        <v>0</v>
      </c>
      <c r="AN501" s="93">
        <v>0</v>
      </c>
      <c r="AO501" s="93">
        <v>0</v>
      </c>
      <c r="AP501" s="93">
        <v>0</v>
      </c>
      <c r="AQ501" s="93">
        <v>0</v>
      </c>
      <c r="AR501" s="93">
        <v>0</v>
      </c>
      <c r="AS501" s="93">
        <v>0</v>
      </c>
      <c r="AT501" s="93">
        <v>0</v>
      </c>
      <c r="AU501" s="93">
        <v>0</v>
      </c>
      <c r="AV501" s="93">
        <v>0</v>
      </c>
      <c r="AW501" s="93">
        <v>0</v>
      </c>
      <c r="AX501" s="93">
        <v>0</v>
      </c>
      <c r="AY501" s="93">
        <v>0</v>
      </c>
      <c r="AZ501" s="93">
        <v>0</v>
      </c>
      <c r="BA501" s="93">
        <v>0</v>
      </c>
      <c r="BB501" s="93">
        <v>0</v>
      </c>
      <c r="BC501" s="93">
        <v>0</v>
      </c>
      <c r="BD501" s="93">
        <v>0</v>
      </c>
      <c r="BE501" s="93">
        <v>0</v>
      </c>
      <c r="BF501" s="93">
        <v>0</v>
      </c>
      <c r="BG501" s="93">
        <v>0</v>
      </c>
      <c r="BH501" s="93">
        <v>0</v>
      </c>
      <c r="BI501" s="93">
        <v>0</v>
      </c>
      <c r="BJ501" s="93">
        <v>0</v>
      </c>
      <c r="BK501" s="93">
        <v>0</v>
      </c>
      <c r="BL501" s="93">
        <v>0</v>
      </c>
      <c r="BM501" s="93">
        <v>0</v>
      </c>
      <c r="BN501" s="93">
        <v>0</v>
      </c>
      <c r="BO501" s="93">
        <v>0</v>
      </c>
      <c r="BP501" s="93">
        <v>0</v>
      </c>
      <c r="BQ501" s="93">
        <v>22136.142751172934</v>
      </c>
      <c r="BR501" s="93">
        <v>22104.334038827757</v>
      </c>
      <c r="BS501" s="93">
        <v>22025.944715436082</v>
      </c>
      <c r="BT501" s="93">
        <v>21769.651686184319</v>
      </c>
      <c r="BU501" s="93">
        <v>22113.508092692147</v>
      </c>
      <c r="BV501" s="93">
        <v>22151.937942583099</v>
      </c>
      <c r="BW501" s="93">
        <v>22572.702506088575</v>
      </c>
      <c r="BX501" s="93">
        <v>22291.475981148054</v>
      </c>
      <c r="BY501" s="93">
        <v>22315.363361585871</v>
      </c>
      <c r="BZ501" s="93">
        <v>22330.176105555558</v>
      </c>
      <c r="CA501" s="93">
        <v>22202.528713967171</v>
      </c>
      <c r="CB501" s="93">
        <v>22120.639668025644</v>
      </c>
      <c r="CC501" s="93">
        <v>0</v>
      </c>
      <c r="CD501" s="93">
        <v>0</v>
      </c>
      <c r="CE501" s="93">
        <v>0</v>
      </c>
      <c r="CF501" s="93">
        <v>0</v>
      </c>
      <c r="CG501" s="93">
        <v>0</v>
      </c>
      <c r="CH501" s="93">
        <v>0</v>
      </c>
      <c r="CJ501" s="94">
        <v>266134.40556326724</v>
      </c>
    </row>
    <row r="502" spans="1:88" x14ac:dyDescent="0.25">
      <c r="A502">
        <v>494</v>
      </c>
      <c r="B502" s="96"/>
      <c r="C502" s="97" t="s">
        <v>5361</v>
      </c>
      <c r="D502" s="97" t="s">
        <v>6186</v>
      </c>
      <c r="E502" s="97" t="s">
        <v>6186</v>
      </c>
      <c r="F502" s="97" t="s">
        <v>6246</v>
      </c>
      <c r="G502" s="96" t="s">
        <v>5560</v>
      </c>
      <c r="H502" s="96" t="s">
        <v>6245</v>
      </c>
      <c r="I502" s="96" t="s">
        <v>5340</v>
      </c>
      <c r="J502" s="96" t="s">
        <v>5340</v>
      </c>
      <c r="K502" s="96" t="s">
        <v>5365</v>
      </c>
      <c r="L502" s="96" t="s">
        <v>5365</v>
      </c>
      <c r="M502" s="96" t="s">
        <v>5342</v>
      </c>
      <c r="N502" s="92">
        <v>266134.40556326724</v>
      </c>
      <c r="O502" s="93">
        <v>0</v>
      </c>
      <c r="P502" s="93">
        <v>0</v>
      </c>
      <c r="Q502" s="93">
        <v>0</v>
      </c>
      <c r="R502" s="93">
        <v>0</v>
      </c>
      <c r="S502" s="93">
        <v>0</v>
      </c>
      <c r="T502" s="93">
        <v>0</v>
      </c>
      <c r="U502" s="93">
        <v>0</v>
      </c>
      <c r="V502" s="93">
        <v>0</v>
      </c>
      <c r="W502" s="93">
        <v>0</v>
      </c>
      <c r="X502" s="93">
        <v>0</v>
      </c>
      <c r="Y502" s="93">
        <v>0</v>
      </c>
      <c r="Z502" s="93">
        <v>0</v>
      </c>
      <c r="AA502" s="93">
        <v>0</v>
      </c>
      <c r="AB502" s="93">
        <v>0</v>
      </c>
      <c r="AC502" s="93">
        <v>0</v>
      </c>
      <c r="AD502" s="93">
        <v>0</v>
      </c>
      <c r="AE502" s="93">
        <v>0</v>
      </c>
      <c r="AF502" s="93">
        <v>0</v>
      </c>
      <c r="AG502" s="93">
        <v>0</v>
      </c>
      <c r="AH502" s="93">
        <v>0</v>
      </c>
      <c r="AI502" s="93">
        <v>0</v>
      </c>
      <c r="AJ502" s="93">
        <v>0</v>
      </c>
      <c r="AK502" s="93">
        <v>0</v>
      </c>
      <c r="AL502" s="93">
        <v>0</v>
      </c>
      <c r="AM502" s="93">
        <v>0</v>
      </c>
      <c r="AN502" s="93">
        <v>0</v>
      </c>
      <c r="AO502" s="93">
        <v>0</v>
      </c>
      <c r="AP502" s="93">
        <v>0</v>
      </c>
      <c r="AQ502" s="93">
        <v>0</v>
      </c>
      <c r="AR502" s="93">
        <v>0</v>
      </c>
      <c r="AS502" s="93">
        <v>0</v>
      </c>
      <c r="AT502" s="93">
        <v>0</v>
      </c>
      <c r="AU502" s="93">
        <v>0</v>
      </c>
      <c r="AV502" s="93">
        <v>0</v>
      </c>
      <c r="AW502" s="93">
        <v>0</v>
      </c>
      <c r="AX502" s="93">
        <v>0</v>
      </c>
      <c r="AY502" s="93">
        <v>0</v>
      </c>
      <c r="AZ502" s="93">
        <v>0</v>
      </c>
      <c r="BA502" s="93">
        <v>0</v>
      </c>
      <c r="BB502" s="93">
        <v>0</v>
      </c>
      <c r="BC502" s="93">
        <v>0</v>
      </c>
      <c r="BD502" s="93">
        <v>0</v>
      </c>
      <c r="BE502" s="93">
        <v>0</v>
      </c>
      <c r="BF502" s="93">
        <v>0</v>
      </c>
      <c r="BG502" s="93">
        <v>0</v>
      </c>
      <c r="BH502" s="93">
        <v>0</v>
      </c>
      <c r="BI502" s="93">
        <v>0</v>
      </c>
      <c r="BJ502" s="93">
        <v>0</v>
      </c>
      <c r="BK502" s="93">
        <v>0</v>
      </c>
      <c r="BL502" s="93">
        <v>0</v>
      </c>
      <c r="BM502" s="93">
        <v>0</v>
      </c>
      <c r="BN502" s="93">
        <v>0</v>
      </c>
      <c r="BO502" s="93">
        <v>0</v>
      </c>
      <c r="BP502" s="93">
        <v>0</v>
      </c>
      <c r="BQ502" s="93">
        <v>22136.142751172934</v>
      </c>
      <c r="BR502" s="93">
        <v>22104.334038827757</v>
      </c>
      <c r="BS502" s="93">
        <v>22025.944715436082</v>
      </c>
      <c r="BT502" s="93">
        <v>21769.651686184319</v>
      </c>
      <c r="BU502" s="93">
        <v>22113.508092692147</v>
      </c>
      <c r="BV502" s="93">
        <v>22151.937942583099</v>
      </c>
      <c r="BW502" s="93">
        <v>22572.702506088575</v>
      </c>
      <c r="BX502" s="93">
        <v>22291.475981148054</v>
      </c>
      <c r="BY502" s="93">
        <v>22315.363361585871</v>
      </c>
      <c r="BZ502" s="93">
        <v>22330.176105555558</v>
      </c>
      <c r="CA502" s="93">
        <v>22202.528713967171</v>
      </c>
      <c r="CB502" s="93">
        <v>22120.639668025644</v>
      </c>
      <c r="CC502" s="93">
        <v>0</v>
      </c>
      <c r="CD502" s="93">
        <v>0</v>
      </c>
      <c r="CE502" s="93">
        <v>0</v>
      </c>
      <c r="CF502" s="93">
        <v>0</v>
      </c>
      <c r="CG502" s="93">
        <v>0</v>
      </c>
      <c r="CH502" s="93">
        <v>0</v>
      </c>
      <c r="CJ502" s="94">
        <v>266134.40556326724</v>
      </c>
    </row>
    <row r="503" spans="1:88" x14ac:dyDescent="0.25">
      <c r="A503">
        <v>495</v>
      </c>
      <c r="B503" s="96"/>
      <c r="C503" s="97" t="s">
        <v>5361</v>
      </c>
      <c r="D503" s="97" t="s">
        <v>6186</v>
      </c>
      <c r="E503" s="97" t="s">
        <v>6186</v>
      </c>
      <c r="F503" s="97" t="s">
        <v>6247</v>
      </c>
      <c r="G503" s="96" t="s">
        <v>5560</v>
      </c>
      <c r="H503" s="96" t="s">
        <v>6248</v>
      </c>
      <c r="I503" s="96" t="s">
        <v>5340</v>
      </c>
      <c r="J503" s="96" t="s">
        <v>5340</v>
      </c>
      <c r="K503" s="96" t="s">
        <v>5365</v>
      </c>
      <c r="L503" s="96" t="s">
        <v>5365</v>
      </c>
      <c r="M503" s="96" t="s">
        <v>5342</v>
      </c>
      <c r="N503" s="92">
        <v>134155.80446098754</v>
      </c>
      <c r="O503" s="93">
        <v>0</v>
      </c>
      <c r="P503" s="93">
        <v>0</v>
      </c>
      <c r="Q503" s="93">
        <v>0</v>
      </c>
      <c r="R503" s="93">
        <v>0</v>
      </c>
      <c r="S503" s="93">
        <v>0</v>
      </c>
      <c r="T503" s="93">
        <v>0</v>
      </c>
      <c r="U503" s="93">
        <v>0</v>
      </c>
      <c r="V503" s="93">
        <v>0</v>
      </c>
      <c r="W503" s="93">
        <v>0</v>
      </c>
      <c r="X503" s="93">
        <v>0</v>
      </c>
      <c r="Y503" s="93">
        <v>0</v>
      </c>
      <c r="Z503" s="93">
        <v>0</v>
      </c>
      <c r="AA503" s="93">
        <v>0</v>
      </c>
      <c r="AB503" s="93">
        <v>0</v>
      </c>
      <c r="AC503" s="93">
        <v>0</v>
      </c>
      <c r="AD503" s="93">
        <v>0</v>
      </c>
      <c r="AE503" s="93">
        <v>0</v>
      </c>
      <c r="AF503" s="93">
        <v>0</v>
      </c>
      <c r="AG503" s="93">
        <v>0</v>
      </c>
      <c r="AH503" s="93">
        <v>0</v>
      </c>
      <c r="AI503" s="93">
        <v>0</v>
      </c>
      <c r="AJ503" s="93">
        <v>0</v>
      </c>
      <c r="AK503" s="93">
        <v>0</v>
      </c>
      <c r="AL503" s="93">
        <v>0</v>
      </c>
      <c r="AM503" s="93">
        <v>0</v>
      </c>
      <c r="AN503" s="93">
        <v>0</v>
      </c>
      <c r="AO503" s="93">
        <v>0</v>
      </c>
      <c r="AP503" s="93">
        <v>0</v>
      </c>
      <c r="AQ503" s="93">
        <v>0</v>
      </c>
      <c r="AR503" s="93">
        <v>0</v>
      </c>
      <c r="AS503" s="93">
        <v>0</v>
      </c>
      <c r="AT503" s="93">
        <v>0</v>
      </c>
      <c r="AU503" s="93">
        <v>0</v>
      </c>
      <c r="AV503" s="93">
        <v>0</v>
      </c>
      <c r="AW503" s="93">
        <v>0</v>
      </c>
      <c r="AX503" s="93">
        <v>0</v>
      </c>
      <c r="AY503" s="93">
        <v>0</v>
      </c>
      <c r="AZ503" s="93">
        <v>0</v>
      </c>
      <c r="BA503" s="93">
        <v>0</v>
      </c>
      <c r="BB503" s="93">
        <v>0</v>
      </c>
      <c r="BC503" s="93">
        <v>0</v>
      </c>
      <c r="BD503" s="93">
        <v>0</v>
      </c>
      <c r="BE503" s="93">
        <v>0</v>
      </c>
      <c r="BF503" s="93">
        <v>0</v>
      </c>
      <c r="BG503" s="93">
        <v>0</v>
      </c>
      <c r="BH503" s="93">
        <v>0</v>
      </c>
      <c r="BI503" s="93">
        <v>0</v>
      </c>
      <c r="BJ503" s="93">
        <v>0</v>
      </c>
      <c r="BK503" s="93">
        <v>0</v>
      </c>
      <c r="BL503" s="93">
        <v>0</v>
      </c>
      <c r="BM503" s="93">
        <v>0</v>
      </c>
      <c r="BN503" s="93">
        <v>0</v>
      </c>
      <c r="BO503" s="93">
        <v>0</v>
      </c>
      <c r="BP503" s="93">
        <v>0</v>
      </c>
      <c r="BQ503" s="93">
        <v>0</v>
      </c>
      <c r="BR503" s="93">
        <v>0</v>
      </c>
      <c r="BS503" s="93">
        <v>0</v>
      </c>
      <c r="BT503" s="93">
        <v>0</v>
      </c>
      <c r="BU503" s="93">
        <v>0</v>
      </c>
      <c r="BV503" s="93">
        <v>0</v>
      </c>
      <c r="BW503" s="93">
        <v>0</v>
      </c>
      <c r="BX503" s="93">
        <v>0</v>
      </c>
      <c r="BY503" s="93">
        <v>0</v>
      </c>
      <c r="BZ503" s="93">
        <v>0</v>
      </c>
      <c r="CA503" s="93">
        <v>0</v>
      </c>
      <c r="CB503" s="93">
        <v>0</v>
      </c>
      <c r="CC503" s="93">
        <v>22466.183984998646</v>
      </c>
      <c r="CD503" s="93">
        <v>22427.410399871373</v>
      </c>
      <c r="CE503" s="93">
        <v>22331.847430925805</v>
      </c>
      <c r="CF503" s="93">
        <v>22011.067696448867</v>
      </c>
      <c r="CG503" s="93">
        <v>22433.899532260391</v>
      </c>
      <c r="CH503" s="93">
        <v>22485.395416482454</v>
      </c>
      <c r="CJ503" s="94">
        <v>134155.80446098754</v>
      </c>
    </row>
    <row r="504" spans="1:88" x14ac:dyDescent="0.25">
      <c r="A504">
        <v>496</v>
      </c>
      <c r="B504" s="96"/>
      <c r="C504" s="97" t="s">
        <v>5361</v>
      </c>
      <c r="D504" s="97" t="s">
        <v>6186</v>
      </c>
      <c r="E504" s="97" t="s">
        <v>6186</v>
      </c>
      <c r="F504" s="97" t="s">
        <v>6249</v>
      </c>
      <c r="G504" s="96" t="s">
        <v>5560</v>
      </c>
      <c r="H504" s="96" t="s">
        <v>6248</v>
      </c>
      <c r="I504" s="96" t="s">
        <v>5340</v>
      </c>
      <c r="J504" s="96" t="s">
        <v>5340</v>
      </c>
      <c r="K504" s="96" t="s">
        <v>5365</v>
      </c>
      <c r="L504" s="96" t="s">
        <v>5365</v>
      </c>
      <c r="M504" s="96" t="s">
        <v>5342</v>
      </c>
      <c r="N504" s="92">
        <v>134155.80446098754</v>
      </c>
      <c r="O504" s="93">
        <v>0</v>
      </c>
      <c r="P504" s="93">
        <v>0</v>
      </c>
      <c r="Q504" s="93">
        <v>0</v>
      </c>
      <c r="R504" s="93">
        <v>0</v>
      </c>
      <c r="S504" s="93">
        <v>0</v>
      </c>
      <c r="T504" s="93">
        <v>0</v>
      </c>
      <c r="U504" s="93">
        <v>0</v>
      </c>
      <c r="V504" s="93">
        <v>0</v>
      </c>
      <c r="W504" s="93">
        <v>0</v>
      </c>
      <c r="X504" s="93">
        <v>0</v>
      </c>
      <c r="Y504" s="93">
        <v>0</v>
      </c>
      <c r="Z504" s="93">
        <v>0</v>
      </c>
      <c r="AA504" s="93">
        <v>0</v>
      </c>
      <c r="AB504" s="93">
        <v>0</v>
      </c>
      <c r="AC504" s="93">
        <v>0</v>
      </c>
      <c r="AD504" s="93">
        <v>0</v>
      </c>
      <c r="AE504" s="93">
        <v>0</v>
      </c>
      <c r="AF504" s="93">
        <v>0</v>
      </c>
      <c r="AG504" s="93">
        <v>0</v>
      </c>
      <c r="AH504" s="93">
        <v>0</v>
      </c>
      <c r="AI504" s="93">
        <v>0</v>
      </c>
      <c r="AJ504" s="93">
        <v>0</v>
      </c>
      <c r="AK504" s="93">
        <v>0</v>
      </c>
      <c r="AL504" s="93">
        <v>0</v>
      </c>
      <c r="AM504" s="93">
        <v>0</v>
      </c>
      <c r="AN504" s="93">
        <v>0</v>
      </c>
      <c r="AO504" s="93">
        <v>0</v>
      </c>
      <c r="AP504" s="93">
        <v>0</v>
      </c>
      <c r="AQ504" s="93">
        <v>0</v>
      </c>
      <c r="AR504" s="93">
        <v>0</v>
      </c>
      <c r="AS504" s="93">
        <v>0</v>
      </c>
      <c r="AT504" s="93">
        <v>0</v>
      </c>
      <c r="AU504" s="93">
        <v>0</v>
      </c>
      <c r="AV504" s="93">
        <v>0</v>
      </c>
      <c r="AW504" s="93">
        <v>0</v>
      </c>
      <c r="AX504" s="93">
        <v>0</v>
      </c>
      <c r="AY504" s="93">
        <v>0</v>
      </c>
      <c r="AZ504" s="93">
        <v>0</v>
      </c>
      <c r="BA504" s="93">
        <v>0</v>
      </c>
      <c r="BB504" s="93">
        <v>0</v>
      </c>
      <c r="BC504" s="93">
        <v>0</v>
      </c>
      <c r="BD504" s="93">
        <v>0</v>
      </c>
      <c r="BE504" s="93">
        <v>0</v>
      </c>
      <c r="BF504" s="93">
        <v>0</v>
      </c>
      <c r="BG504" s="93">
        <v>0</v>
      </c>
      <c r="BH504" s="93">
        <v>0</v>
      </c>
      <c r="BI504" s="93">
        <v>0</v>
      </c>
      <c r="BJ504" s="93">
        <v>0</v>
      </c>
      <c r="BK504" s="93">
        <v>0</v>
      </c>
      <c r="BL504" s="93">
        <v>0</v>
      </c>
      <c r="BM504" s="93">
        <v>0</v>
      </c>
      <c r="BN504" s="93">
        <v>0</v>
      </c>
      <c r="BO504" s="93">
        <v>0</v>
      </c>
      <c r="BP504" s="93">
        <v>0</v>
      </c>
      <c r="BQ504" s="93">
        <v>0</v>
      </c>
      <c r="BR504" s="93">
        <v>0</v>
      </c>
      <c r="BS504" s="93">
        <v>0</v>
      </c>
      <c r="BT504" s="93">
        <v>0</v>
      </c>
      <c r="BU504" s="93">
        <v>0</v>
      </c>
      <c r="BV504" s="93">
        <v>0</v>
      </c>
      <c r="BW504" s="93">
        <v>0</v>
      </c>
      <c r="BX504" s="93">
        <v>0</v>
      </c>
      <c r="BY504" s="93">
        <v>0</v>
      </c>
      <c r="BZ504" s="93">
        <v>0</v>
      </c>
      <c r="CA504" s="93">
        <v>0</v>
      </c>
      <c r="CB504" s="93">
        <v>0</v>
      </c>
      <c r="CC504" s="93">
        <v>22466.183984998646</v>
      </c>
      <c r="CD504" s="93">
        <v>22427.410399871373</v>
      </c>
      <c r="CE504" s="93">
        <v>22331.847430925805</v>
      </c>
      <c r="CF504" s="93">
        <v>22011.067696448867</v>
      </c>
      <c r="CG504" s="93">
        <v>22433.899532260391</v>
      </c>
      <c r="CH504" s="93">
        <v>22485.395416482454</v>
      </c>
      <c r="CJ504" s="94">
        <v>134155.80446098754</v>
      </c>
    </row>
    <row r="505" spans="1:88" x14ac:dyDescent="0.25">
      <c r="A505">
        <v>497</v>
      </c>
      <c r="B505" s="96"/>
      <c r="C505" s="97" t="s">
        <v>5361</v>
      </c>
      <c r="D505" s="97" t="s">
        <v>6186</v>
      </c>
      <c r="E505" s="97" t="s">
        <v>6186</v>
      </c>
      <c r="F505" s="97" t="s">
        <v>6250</v>
      </c>
      <c r="G505" s="96" t="s">
        <v>5560</v>
      </c>
      <c r="H505" s="96" t="s">
        <v>6251</v>
      </c>
      <c r="I505" s="96" t="s">
        <v>5340</v>
      </c>
      <c r="J505" s="96" t="s">
        <v>5340</v>
      </c>
      <c r="K505" s="96" t="s">
        <v>5365</v>
      </c>
      <c r="L505" s="96" t="s">
        <v>5365</v>
      </c>
      <c r="M505" s="96" t="s">
        <v>5342</v>
      </c>
      <c r="N505" s="92">
        <v>0</v>
      </c>
      <c r="O505" s="93">
        <v>0</v>
      </c>
      <c r="P505" s="93">
        <v>0</v>
      </c>
      <c r="Q505" s="93">
        <v>0</v>
      </c>
      <c r="R505" s="93">
        <v>0</v>
      </c>
      <c r="S505" s="93">
        <v>0</v>
      </c>
      <c r="T505" s="93">
        <v>0</v>
      </c>
      <c r="U505" s="93">
        <v>0</v>
      </c>
      <c r="V505" s="93">
        <v>0</v>
      </c>
      <c r="W505" s="93">
        <v>0</v>
      </c>
      <c r="X505" s="93">
        <v>0</v>
      </c>
      <c r="Y505" s="93">
        <v>0</v>
      </c>
      <c r="Z505" s="93">
        <v>0</v>
      </c>
      <c r="AA505" s="93">
        <v>0</v>
      </c>
      <c r="AB505" s="93">
        <v>0</v>
      </c>
      <c r="AC505" s="93">
        <v>0</v>
      </c>
      <c r="AD505" s="93">
        <v>0</v>
      </c>
      <c r="AE505" s="93">
        <v>0</v>
      </c>
      <c r="AF505" s="93">
        <v>0</v>
      </c>
      <c r="AG505" s="93">
        <v>0</v>
      </c>
      <c r="AH505" s="93">
        <v>0</v>
      </c>
      <c r="AI505" s="93">
        <v>0</v>
      </c>
      <c r="AJ505" s="93">
        <v>0</v>
      </c>
      <c r="AK505" s="93">
        <v>0</v>
      </c>
      <c r="AL505" s="93">
        <v>0</v>
      </c>
      <c r="AM505" s="93">
        <v>0</v>
      </c>
      <c r="AN505" s="93">
        <v>0</v>
      </c>
      <c r="AO505" s="93">
        <v>0</v>
      </c>
      <c r="AP505" s="93">
        <v>0</v>
      </c>
      <c r="AQ505" s="93">
        <v>0</v>
      </c>
      <c r="AR505" s="93">
        <v>0</v>
      </c>
      <c r="AS505" s="93">
        <v>0</v>
      </c>
      <c r="AT505" s="93">
        <v>0</v>
      </c>
      <c r="AU505" s="93">
        <v>0</v>
      </c>
      <c r="AV505" s="93">
        <v>0</v>
      </c>
      <c r="AW505" s="93">
        <v>0</v>
      </c>
      <c r="AX505" s="93">
        <v>0</v>
      </c>
      <c r="AY505" s="93">
        <v>0</v>
      </c>
      <c r="AZ505" s="93">
        <v>0</v>
      </c>
      <c r="BA505" s="93">
        <v>0</v>
      </c>
      <c r="BB505" s="93">
        <v>0</v>
      </c>
      <c r="BC505" s="93">
        <v>0</v>
      </c>
      <c r="BD505" s="93">
        <v>0</v>
      </c>
      <c r="BE505" s="93">
        <v>0</v>
      </c>
      <c r="BF505" s="93">
        <v>0</v>
      </c>
      <c r="BG505" s="93">
        <v>0</v>
      </c>
      <c r="BH505" s="93">
        <v>0</v>
      </c>
      <c r="BI505" s="93">
        <v>0</v>
      </c>
      <c r="BJ505" s="93">
        <v>0</v>
      </c>
      <c r="BK505" s="93">
        <v>0</v>
      </c>
      <c r="BL505" s="93">
        <v>0</v>
      </c>
      <c r="BM505" s="93">
        <v>0</v>
      </c>
      <c r="BN505" s="93">
        <v>0</v>
      </c>
      <c r="BO505" s="93">
        <v>0</v>
      </c>
      <c r="BP505" s="93">
        <v>0</v>
      </c>
      <c r="BQ505" s="93">
        <v>0</v>
      </c>
      <c r="BR505" s="93">
        <v>0</v>
      </c>
      <c r="BS505" s="93">
        <v>0</v>
      </c>
      <c r="BT505" s="93">
        <v>0</v>
      </c>
      <c r="BU505" s="93">
        <v>0</v>
      </c>
      <c r="BV505" s="93">
        <v>0</v>
      </c>
      <c r="BW505" s="93">
        <v>0</v>
      </c>
      <c r="BX505" s="93">
        <v>0</v>
      </c>
      <c r="BY505" s="93">
        <v>0</v>
      </c>
      <c r="BZ505" s="93">
        <v>0</v>
      </c>
      <c r="CA505" s="93">
        <v>0</v>
      </c>
      <c r="CB505" s="93">
        <v>0</v>
      </c>
      <c r="CC505" s="93">
        <v>0</v>
      </c>
      <c r="CD505" s="93">
        <v>0</v>
      </c>
      <c r="CE505" s="93">
        <v>0</v>
      </c>
      <c r="CF505" s="93">
        <v>0</v>
      </c>
      <c r="CG505" s="93">
        <v>0</v>
      </c>
      <c r="CH505" s="93">
        <v>0</v>
      </c>
      <c r="CJ505" s="94">
        <v>0</v>
      </c>
    </row>
    <row r="506" spans="1:88" x14ac:dyDescent="0.25">
      <c r="A506">
        <v>498</v>
      </c>
      <c r="B506" s="96"/>
      <c r="C506" s="97" t="s">
        <v>5361</v>
      </c>
      <c r="D506" s="97" t="s">
        <v>6186</v>
      </c>
      <c r="E506" s="97" t="s">
        <v>6186</v>
      </c>
      <c r="F506" s="97" t="s">
        <v>6252</v>
      </c>
      <c r="G506" s="96" t="s">
        <v>5560</v>
      </c>
      <c r="H506" s="96" t="s">
        <v>6251</v>
      </c>
      <c r="I506" s="96" t="s">
        <v>5340</v>
      </c>
      <c r="J506" s="96" t="s">
        <v>5340</v>
      </c>
      <c r="K506" s="96" t="s">
        <v>5365</v>
      </c>
      <c r="L506" s="96" t="s">
        <v>5365</v>
      </c>
      <c r="M506" s="96" t="s">
        <v>5342</v>
      </c>
      <c r="N506" s="92">
        <v>0</v>
      </c>
      <c r="O506" s="93">
        <v>0</v>
      </c>
      <c r="P506" s="93">
        <v>0</v>
      </c>
      <c r="Q506" s="93">
        <v>0</v>
      </c>
      <c r="R506" s="93">
        <v>0</v>
      </c>
      <c r="S506" s="93">
        <v>0</v>
      </c>
      <c r="T506" s="93">
        <v>0</v>
      </c>
      <c r="U506" s="93">
        <v>0</v>
      </c>
      <c r="V506" s="93">
        <v>0</v>
      </c>
      <c r="W506" s="93">
        <v>0</v>
      </c>
      <c r="X506" s="93">
        <v>0</v>
      </c>
      <c r="Y506" s="93">
        <v>0</v>
      </c>
      <c r="Z506" s="93">
        <v>0</v>
      </c>
      <c r="AA506" s="93">
        <v>0</v>
      </c>
      <c r="AB506" s="93">
        <v>0</v>
      </c>
      <c r="AC506" s="93">
        <v>0</v>
      </c>
      <c r="AD506" s="93">
        <v>0</v>
      </c>
      <c r="AE506" s="93">
        <v>0</v>
      </c>
      <c r="AF506" s="93">
        <v>0</v>
      </c>
      <c r="AG506" s="93">
        <v>0</v>
      </c>
      <c r="AH506" s="93">
        <v>0</v>
      </c>
      <c r="AI506" s="93">
        <v>0</v>
      </c>
      <c r="AJ506" s="93">
        <v>0</v>
      </c>
      <c r="AK506" s="93">
        <v>0</v>
      </c>
      <c r="AL506" s="93">
        <v>0</v>
      </c>
      <c r="AM506" s="93">
        <v>0</v>
      </c>
      <c r="AN506" s="93">
        <v>0</v>
      </c>
      <c r="AO506" s="93">
        <v>0</v>
      </c>
      <c r="AP506" s="93">
        <v>0</v>
      </c>
      <c r="AQ506" s="93">
        <v>0</v>
      </c>
      <c r="AR506" s="93">
        <v>0</v>
      </c>
      <c r="AS506" s="93">
        <v>0</v>
      </c>
      <c r="AT506" s="93">
        <v>0</v>
      </c>
      <c r="AU506" s="93">
        <v>0</v>
      </c>
      <c r="AV506" s="93">
        <v>0</v>
      </c>
      <c r="AW506" s="93">
        <v>0</v>
      </c>
      <c r="AX506" s="93">
        <v>0</v>
      </c>
      <c r="AY506" s="93">
        <v>0</v>
      </c>
      <c r="AZ506" s="93">
        <v>0</v>
      </c>
      <c r="BA506" s="93">
        <v>0</v>
      </c>
      <c r="BB506" s="93">
        <v>0</v>
      </c>
      <c r="BC506" s="93">
        <v>0</v>
      </c>
      <c r="BD506" s="93">
        <v>0</v>
      </c>
      <c r="BE506" s="93">
        <v>0</v>
      </c>
      <c r="BF506" s="93">
        <v>0</v>
      </c>
      <c r="BG506" s="93">
        <v>0</v>
      </c>
      <c r="BH506" s="93">
        <v>0</v>
      </c>
      <c r="BI506" s="93">
        <v>0</v>
      </c>
      <c r="BJ506" s="93">
        <v>0</v>
      </c>
      <c r="BK506" s="93">
        <v>0</v>
      </c>
      <c r="BL506" s="93">
        <v>0</v>
      </c>
      <c r="BM506" s="93">
        <v>0</v>
      </c>
      <c r="BN506" s="93">
        <v>0</v>
      </c>
      <c r="BO506" s="93">
        <v>0</v>
      </c>
      <c r="BP506" s="93">
        <v>0</v>
      </c>
      <c r="BQ506" s="93">
        <v>0</v>
      </c>
      <c r="BR506" s="93">
        <v>0</v>
      </c>
      <c r="BS506" s="93">
        <v>0</v>
      </c>
      <c r="BT506" s="93">
        <v>0</v>
      </c>
      <c r="BU506" s="93">
        <v>0</v>
      </c>
      <c r="BV506" s="93">
        <v>0</v>
      </c>
      <c r="BW506" s="93">
        <v>0</v>
      </c>
      <c r="BX506" s="93">
        <v>0</v>
      </c>
      <c r="BY506" s="93">
        <v>0</v>
      </c>
      <c r="BZ506" s="93">
        <v>0</v>
      </c>
      <c r="CA506" s="93">
        <v>0</v>
      </c>
      <c r="CB506" s="93">
        <v>0</v>
      </c>
      <c r="CC506" s="93">
        <v>0</v>
      </c>
      <c r="CD506" s="93">
        <v>0</v>
      </c>
      <c r="CE506" s="93">
        <v>0</v>
      </c>
      <c r="CF506" s="93">
        <v>0</v>
      </c>
      <c r="CG506" s="93">
        <v>0</v>
      </c>
      <c r="CH506" s="93">
        <v>0</v>
      </c>
      <c r="CJ506" s="94">
        <v>0</v>
      </c>
    </row>
    <row r="507" spans="1:88" x14ac:dyDescent="0.25">
      <c r="A507">
        <v>499</v>
      </c>
      <c r="B507" s="96"/>
      <c r="C507" s="97" t="s">
        <v>5361</v>
      </c>
      <c r="D507" s="97" t="s">
        <v>6186</v>
      </c>
      <c r="E507" s="97" t="s">
        <v>6186</v>
      </c>
      <c r="F507" s="97" t="s">
        <v>6253</v>
      </c>
      <c r="G507" s="96" t="s">
        <v>5560</v>
      </c>
      <c r="H507" s="96" t="s">
        <v>6254</v>
      </c>
      <c r="I507" s="96" t="s">
        <v>5340</v>
      </c>
      <c r="J507" s="96" t="s">
        <v>5340</v>
      </c>
      <c r="K507" s="96" t="s">
        <v>5365</v>
      </c>
      <c r="L507" s="96" t="s">
        <v>5365</v>
      </c>
      <c r="M507" s="96" t="s">
        <v>5342</v>
      </c>
      <c r="N507" s="92">
        <v>0</v>
      </c>
      <c r="O507" s="93">
        <v>0</v>
      </c>
      <c r="P507" s="93">
        <v>0</v>
      </c>
      <c r="Q507" s="93">
        <v>0</v>
      </c>
      <c r="R507" s="93">
        <v>0</v>
      </c>
      <c r="S507" s="93">
        <v>0</v>
      </c>
      <c r="T507" s="93">
        <v>0</v>
      </c>
      <c r="U507" s="93">
        <v>0</v>
      </c>
      <c r="V507" s="93">
        <v>0</v>
      </c>
      <c r="W507" s="93">
        <v>0</v>
      </c>
      <c r="X507" s="93">
        <v>0</v>
      </c>
      <c r="Y507" s="93">
        <v>0</v>
      </c>
      <c r="Z507" s="93">
        <v>0</v>
      </c>
      <c r="AA507" s="93">
        <v>0</v>
      </c>
      <c r="AB507" s="93">
        <v>0</v>
      </c>
      <c r="AC507" s="93">
        <v>0</v>
      </c>
      <c r="AD507" s="93">
        <v>0</v>
      </c>
      <c r="AE507" s="93">
        <v>0</v>
      </c>
      <c r="AF507" s="93">
        <v>0</v>
      </c>
      <c r="AG507" s="93">
        <v>0</v>
      </c>
      <c r="AH507" s="93">
        <v>0</v>
      </c>
      <c r="AI507" s="93">
        <v>0</v>
      </c>
      <c r="AJ507" s="93">
        <v>0</v>
      </c>
      <c r="AK507" s="93">
        <v>0</v>
      </c>
      <c r="AL507" s="93">
        <v>0</v>
      </c>
      <c r="AM507" s="93">
        <v>0</v>
      </c>
      <c r="AN507" s="93">
        <v>0</v>
      </c>
      <c r="AO507" s="93">
        <v>0</v>
      </c>
      <c r="AP507" s="93">
        <v>0</v>
      </c>
      <c r="AQ507" s="93">
        <v>0</v>
      </c>
      <c r="AR507" s="93">
        <v>0</v>
      </c>
      <c r="AS507" s="93">
        <v>0</v>
      </c>
      <c r="AT507" s="93">
        <v>0</v>
      </c>
      <c r="AU507" s="93">
        <v>0</v>
      </c>
      <c r="AV507" s="93">
        <v>0</v>
      </c>
      <c r="AW507" s="93">
        <v>0</v>
      </c>
      <c r="AX507" s="93">
        <v>0</v>
      </c>
      <c r="AY507" s="93">
        <v>0</v>
      </c>
      <c r="AZ507" s="93">
        <v>0</v>
      </c>
      <c r="BA507" s="93">
        <v>0</v>
      </c>
      <c r="BB507" s="93">
        <v>0</v>
      </c>
      <c r="BC507" s="93">
        <v>0</v>
      </c>
      <c r="BD507" s="93">
        <v>0</v>
      </c>
      <c r="BE507" s="93">
        <v>0</v>
      </c>
      <c r="BF507" s="93">
        <v>0</v>
      </c>
      <c r="BG507" s="93">
        <v>0</v>
      </c>
      <c r="BH507" s="93">
        <v>0</v>
      </c>
      <c r="BI507" s="93">
        <v>0</v>
      </c>
      <c r="BJ507" s="93">
        <v>0</v>
      </c>
      <c r="BK507" s="93">
        <v>0</v>
      </c>
      <c r="BL507" s="93">
        <v>0</v>
      </c>
      <c r="BM507" s="93">
        <v>0</v>
      </c>
      <c r="BN507" s="93">
        <v>0</v>
      </c>
      <c r="BO507" s="93">
        <v>0</v>
      </c>
      <c r="BP507" s="93">
        <v>0</v>
      </c>
      <c r="BQ507" s="93">
        <v>0</v>
      </c>
      <c r="BR507" s="93">
        <v>0</v>
      </c>
      <c r="BS507" s="93">
        <v>0</v>
      </c>
      <c r="BT507" s="93">
        <v>0</v>
      </c>
      <c r="BU507" s="93">
        <v>0</v>
      </c>
      <c r="BV507" s="93">
        <v>0</v>
      </c>
      <c r="BW507" s="93">
        <v>0</v>
      </c>
      <c r="BX507" s="93">
        <v>0</v>
      </c>
      <c r="BY507" s="93">
        <v>0</v>
      </c>
      <c r="BZ507" s="93">
        <v>0</v>
      </c>
      <c r="CA507" s="93">
        <v>0</v>
      </c>
      <c r="CB507" s="93">
        <v>0</v>
      </c>
      <c r="CC507" s="93">
        <v>0</v>
      </c>
      <c r="CD507" s="93">
        <v>0</v>
      </c>
      <c r="CE507" s="93">
        <v>0</v>
      </c>
      <c r="CF507" s="93">
        <v>0</v>
      </c>
      <c r="CG507" s="93">
        <v>0</v>
      </c>
      <c r="CH507" s="93">
        <v>0</v>
      </c>
      <c r="CJ507" s="94">
        <v>0</v>
      </c>
    </row>
    <row r="508" spans="1:88" x14ac:dyDescent="0.25">
      <c r="A508">
        <v>500</v>
      </c>
      <c r="B508" s="96"/>
      <c r="C508" s="97" t="s">
        <v>5361</v>
      </c>
      <c r="D508" s="97" t="s">
        <v>6186</v>
      </c>
      <c r="E508" s="97" t="s">
        <v>6186</v>
      </c>
      <c r="F508" s="97" t="s">
        <v>6255</v>
      </c>
      <c r="G508" s="96" t="s">
        <v>5560</v>
      </c>
      <c r="H508" s="96" t="s">
        <v>6254</v>
      </c>
      <c r="I508" s="96" t="s">
        <v>5340</v>
      </c>
      <c r="J508" s="96" t="s">
        <v>5340</v>
      </c>
      <c r="K508" s="96" t="s">
        <v>5365</v>
      </c>
      <c r="L508" s="96" t="s">
        <v>5365</v>
      </c>
      <c r="M508" s="96" t="s">
        <v>5342</v>
      </c>
      <c r="N508" s="92">
        <v>0</v>
      </c>
      <c r="O508" s="93">
        <v>0</v>
      </c>
      <c r="P508" s="93">
        <v>0</v>
      </c>
      <c r="Q508" s="93">
        <v>0</v>
      </c>
      <c r="R508" s="93">
        <v>0</v>
      </c>
      <c r="S508" s="93">
        <v>0</v>
      </c>
      <c r="T508" s="93">
        <v>0</v>
      </c>
      <c r="U508" s="93">
        <v>0</v>
      </c>
      <c r="V508" s="93">
        <v>0</v>
      </c>
      <c r="W508" s="93">
        <v>0</v>
      </c>
      <c r="X508" s="93">
        <v>0</v>
      </c>
      <c r="Y508" s="93">
        <v>0</v>
      </c>
      <c r="Z508" s="93">
        <v>0</v>
      </c>
      <c r="AA508" s="93">
        <v>0</v>
      </c>
      <c r="AB508" s="93">
        <v>0</v>
      </c>
      <c r="AC508" s="93">
        <v>0</v>
      </c>
      <c r="AD508" s="93">
        <v>0</v>
      </c>
      <c r="AE508" s="93">
        <v>0</v>
      </c>
      <c r="AF508" s="93">
        <v>0</v>
      </c>
      <c r="AG508" s="93">
        <v>0</v>
      </c>
      <c r="AH508" s="93">
        <v>0</v>
      </c>
      <c r="AI508" s="93">
        <v>0</v>
      </c>
      <c r="AJ508" s="93">
        <v>0</v>
      </c>
      <c r="AK508" s="93">
        <v>0</v>
      </c>
      <c r="AL508" s="93">
        <v>0</v>
      </c>
      <c r="AM508" s="93">
        <v>0</v>
      </c>
      <c r="AN508" s="93">
        <v>0</v>
      </c>
      <c r="AO508" s="93">
        <v>0</v>
      </c>
      <c r="AP508" s="93">
        <v>0</v>
      </c>
      <c r="AQ508" s="93">
        <v>0</v>
      </c>
      <c r="AR508" s="93">
        <v>0</v>
      </c>
      <c r="AS508" s="93">
        <v>0</v>
      </c>
      <c r="AT508" s="93">
        <v>0</v>
      </c>
      <c r="AU508" s="93">
        <v>0</v>
      </c>
      <c r="AV508" s="93">
        <v>0</v>
      </c>
      <c r="AW508" s="93">
        <v>0</v>
      </c>
      <c r="AX508" s="93">
        <v>0</v>
      </c>
      <c r="AY508" s="93">
        <v>0</v>
      </c>
      <c r="AZ508" s="93">
        <v>0</v>
      </c>
      <c r="BA508" s="93">
        <v>0</v>
      </c>
      <c r="BB508" s="93">
        <v>0</v>
      </c>
      <c r="BC508" s="93">
        <v>0</v>
      </c>
      <c r="BD508" s="93">
        <v>0</v>
      </c>
      <c r="BE508" s="93">
        <v>0</v>
      </c>
      <c r="BF508" s="93">
        <v>0</v>
      </c>
      <c r="BG508" s="93">
        <v>0</v>
      </c>
      <c r="BH508" s="93">
        <v>0</v>
      </c>
      <c r="BI508" s="93">
        <v>0</v>
      </c>
      <c r="BJ508" s="93">
        <v>0</v>
      </c>
      <c r="BK508" s="93">
        <v>0</v>
      </c>
      <c r="BL508" s="93">
        <v>0</v>
      </c>
      <c r="BM508" s="93">
        <v>0</v>
      </c>
      <c r="BN508" s="93">
        <v>0</v>
      </c>
      <c r="BO508" s="93">
        <v>0</v>
      </c>
      <c r="BP508" s="93">
        <v>0</v>
      </c>
      <c r="BQ508" s="93">
        <v>0</v>
      </c>
      <c r="BR508" s="93">
        <v>0</v>
      </c>
      <c r="BS508" s="93">
        <v>0</v>
      </c>
      <c r="BT508" s="93">
        <v>0</v>
      </c>
      <c r="BU508" s="93">
        <v>0</v>
      </c>
      <c r="BV508" s="93">
        <v>0</v>
      </c>
      <c r="BW508" s="93">
        <v>0</v>
      </c>
      <c r="BX508" s="93">
        <v>0</v>
      </c>
      <c r="BY508" s="93">
        <v>0</v>
      </c>
      <c r="BZ508" s="93">
        <v>0</v>
      </c>
      <c r="CA508" s="93">
        <v>0</v>
      </c>
      <c r="CB508" s="93">
        <v>0</v>
      </c>
      <c r="CC508" s="93">
        <v>0</v>
      </c>
      <c r="CD508" s="93">
        <v>0</v>
      </c>
      <c r="CE508" s="93">
        <v>0</v>
      </c>
      <c r="CF508" s="93">
        <v>0</v>
      </c>
      <c r="CG508" s="93">
        <v>0</v>
      </c>
      <c r="CH508" s="93">
        <v>0</v>
      </c>
      <c r="CJ508" s="94">
        <v>0</v>
      </c>
    </row>
    <row r="509" spans="1:88" x14ac:dyDescent="0.25">
      <c r="A509">
        <v>501</v>
      </c>
      <c r="B509" s="96"/>
      <c r="C509" s="97" t="s">
        <v>5361</v>
      </c>
      <c r="D509" s="97" t="s">
        <v>6186</v>
      </c>
      <c r="E509" s="97" t="s">
        <v>6186</v>
      </c>
      <c r="F509" s="97" t="s">
        <v>6256</v>
      </c>
      <c r="G509" s="96" t="s">
        <v>5560</v>
      </c>
      <c r="H509" s="96" t="s">
        <v>6257</v>
      </c>
      <c r="I509" s="96" t="s">
        <v>5340</v>
      </c>
      <c r="J509" s="96" t="s">
        <v>5340</v>
      </c>
      <c r="K509" s="96" t="s">
        <v>5365</v>
      </c>
      <c r="L509" s="96" t="s">
        <v>5365</v>
      </c>
      <c r="M509" s="96" t="s">
        <v>5342</v>
      </c>
      <c r="N509" s="92">
        <v>0</v>
      </c>
      <c r="O509" s="93">
        <v>0</v>
      </c>
      <c r="P509" s="93">
        <v>0</v>
      </c>
      <c r="Q509" s="93">
        <v>0</v>
      </c>
      <c r="R509" s="93">
        <v>0</v>
      </c>
      <c r="S509" s="93">
        <v>0</v>
      </c>
      <c r="T509" s="93">
        <v>0</v>
      </c>
      <c r="U509" s="93">
        <v>0</v>
      </c>
      <c r="V509" s="93">
        <v>0</v>
      </c>
      <c r="W509" s="93">
        <v>0</v>
      </c>
      <c r="X509" s="93">
        <v>0</v>
      </c>
      <c r="Y509" s="93">
        <v>0</v>
      </c>
      <c r="Z509" s="93">
        <v>0</v>
      </c>
      <c r="AA509" s="93">
        <v>0</v>
      </c>
      <c r="AB509" s="93">
        <v>0</v>
      </c>
      <c r="AC509" s="93">
        <v>0</v>
      </c>
      <c r="AD509" s="93">
        <v>0</v>
      </c>
      <c r="AE509" s="93">
        <v>0</v>
      </c>
      <c r="AF509" s="93">
        <v>0</v>
      </c>
      <c r="AG509" s="93">
        <v>0</v>
      </c>
      <c r="AH509" s="93">
        <v>0</v>
      </c>
      <c r="AI509" s="93">
        <v>0</v>
      </c>
      <c r="AJ509" s="93">
        <v>0</v>
      </c>
      <c r="AK509" s="93">
        <v>0</v>
      </c>
      <c r="AL509" s="93">
        <v>0</v>
      </c>
      <c r="AM509" s="93">
        <v>0</v>
      </c>
      <c r="AN509" s="93">
        <v>0</v>
      </c>
      <c r="AO509" s="93">
        <v>0</v>
      </c>
      <c r="AP509" s="93">
        <v>0</v>
      </c>
      <c r="AQ509" s="93">
        <v>0</v>
      </c>
      <c r="AR509" s="93">
        <v>0</v>
      </c>
      <c r="AS509" s="93">
        <v>0</v>
      </c>
      <c r="AT509" s="93">
        <v>0</v>
      </c>
      <c r="AU509" s="93">
        <v>0</v>
      </c>
      <c r="AV509" s="93">
        <v>0</v>
      </c>
      <c r="AW509" s="93">
        <v>0</v>
      </c>
      <c r="AX509" s="93">
        <v>0</v>
      </c>
      <c r="AY509" s="93">
        <v>0</v>
      </c>
      <c r="AZ509" s="93">
        <v>0</v>
      </c>
      <c r="BA509" s="93">
        <v>0</v>
      </c>
      <c r="BB509" s="93">
        <v>0</v>
      </c>
      <c r="BC509" s="93">
        <v>0</v>
      </c>
      <c r="BD509" s="93">
        <v>0</v>
      </c>
      <c r="BE509" s="93">
        <v>0</v>
      </c>
      <c r="BF509" s="93">
        <v>0</v>
      </c>
      <c r="BG509" s="93">
        <v>0</v>
      </c>
      <c r="BH509" s="93">
        <v>0</v>
      </c>
      <c r="BI509" s="93">
        <v>0</v>
      </c>
      <c r="BJ509" s="93">
        <v>0</v>
      </c>
      <c r="BK509" s="93">
        <v>0</v>
      </c>
      <c r="BL509" s="93">
        <v>0</v>
      </c>
      <c r="BM509" s="93">
        <v>0</v>
      </c>
      <c r="BN509" s="93">
        <v>0</v>
      </c>
      <c r="BO509" s="93">
        <v>0</v>
      </c>
      <c r="BP509" s="93">
        <v>0</v>
      </c>
      <c r="BQ509" s="93">
        <v>0</v>
      </c>
      <c r="BR509" s="93">
        <v>0</v>
      </c>
      <c r="BS509" s="93">
        <v>0</v>
      </c>
      <c r="BT509" s="93">
        <v>0</v>
      </c>
      <c r="BU509" s="93">
        <v>0</v>
      </c>
      <c r="BV509" s="93">
        <v>0</v>
      </c>
      <c r="BW509" s="93">
        <v>0</v>
      </c>
      <c r="BX509" s="93">
        <v>0</v>
      </c>
      <c r="BY509" s="93">
        <v>0</v>
      </c>
      <c r="BZ509" s="93">
        <v>0</v>
      </c>
      <c r="CA509" s="93">
        <v>0</v>
      </c>
      <c r="CB509" s="93">
        <v>0</v>
      </c>
      <c r="CC509" s="93">
        <v>0</v>
      </c>
      <c r="CD509" s="93">
        <v>0</v>
      </c>
      <c r="CE509" s="93">
        <v>0</v>
      </c>
      <c r="CF509" s="93">
        <v>0</v>
      </c>
      <c r="CG509" s="93">
        <v>0</v>
      </c>
      <c r="CH509" s="93">
        <v>0</v>
      </c>
      <c r="CJ509" s="94">
        <v>0</v>
      </c>
    </row>
    <row r="510" spans="1:88" x14ac:dyDescent="0.25">
      <c r="A510">
        <v>502</v>
      </c>
      <c r="B510" s="96"/>
      <c r="C510" s="97" t="s">
        <v>5361</v>
      </c>
      <c r="D510" s="97" t="s">
        <v>6186</v>
      </c>
      <c r="E510" s="97" t="s">
        <v>6186</v>
      </c>
      <c r="F510" s="97" t="s">
        <v>6258</v>
      </c>
      <c r="G510" s="96" t="s">
        <v>5560</v>
      </c>
      <c r="H510" s="96" t="s">
        <v>6257</v>
      </c>
      <c r="I510" s="96" t="s">
        <v>5340</v>
      </c>
      <c r="J510" s="96" t="s">
        <v>5340</v>
      </c>
      <c r="K510" s="96" t="s">
        <v>5365</v>
      </c>
      <c r="L510" s="96" t="s">
        <v>5365</v>
      </c>
      <c r="M510" s="96" t="s">
        <v>5342</v>
      </c>
      <c r="N510" s="92">
        <v>0</v>
      </c>
      <c r="O510" s="93">
        <v>0</v>
      </c>
      <c r="P510" s="93">
        <v>0</v>
      </c>
      <c r="Q510" s="93">
        <v>0</v>
      </c>
      <c r="R510" s="93">
        <v>0</v>
      </c>
      <c r="S510" s="93">
        <v>0</v>
      </c>
      <c r="T510" s="93">
        <v>0</v>
      </c>
      <c r="U510" s="93">
        <v>0</v>
      </c>
      <c r="V510" s="93">
        <v>0</v>
      </c>
      <c r="W510" s="93">
        <v>0</v>
      </c>
      <c r="X510" s="93">
        <v>0</v>
      </c>
      <c r="Y510" s="93">
        <v>0</v>
      </c>
      <c r="Z510" s="93">
        <v>0</v>
      </c>
      <c r="AA510" s="93">
        <v>0</v>
      </c>
      <c r="AB510" s="93">
        <v>0</v>
      </c>
      <c r="AC510" s="93">
        <v>0</v>
      </c>
      <c r="AD510" s="93">
        <v>0</v>
      </c>
      <c r="AE510" s="93">
        <v>0</v>
      </c>
      <c r="AF510" s="93">
        <v>0</v>
      </c>
      <c r="AG510" s="93">
        <v>0</v>
      </c>
      <c r="AH510" s="93">
        <v>0</v>
      </c>
      <c r="AI510" s="93">
        <v>0</v>
      </c>
      <c r="AJ510" s="93">
        <v>0</v>
      </c>
      <c r="AK510" s="93">
        <v>0</v>
      </c>
      <c r="AL510" s="93">
        <v>0</v>
      </c>
      <c r="AM510" s="93">
        <v>0</v>
      </c>
      <c r="AN510" s="93">
        <v>0</v>
      </c>
      <c r="AO510" s="93">
        <v>0</v>
      </c>
      <c r="AP510" s="93">
        <v>0</v>
      </c>
      <c r="AQ510" s="93">
        <v>0</v>
      </c>
      <c r="AR510" s="93">
        <v>0</v>
      </c>
      <c r="AS510" s="93">
        <v>0</v>
      </c>
      <c r="AT510" s="93">
        <v>0</v>
      </c>
      <c r="AU510" s="93">
        <v>0</v>
      </c>
      <c r="AV510" s="93">
        <v>0</v>
      </c>
      <c r="AW510" s="93">
        <v>0</v>
      </c>
      <c r="AX510" s="93">
        <v>0</v>
      </c>
      <c r="AY510" s="93">
        <v>0</v>
      </c>
      <c r="AZ510" s="93">
        <v>0</v>
      </c>
      <c r="BA510" s="93">
        <v>0</v>
      </c>
      <c r="BB510" s="93">
        <v>0</v>
      </c>
      <c r="BC510" s="93">
        <v>0</v>
      </c>
      <c r="BD510" s="93">
        <v>0</v>
      </c>
      <c r="BE510" s="93">
        <v>0</v>
      </c>
      <c r="BF510" s="93">
        <v>0</v>
      </c>
      <c r="BG510" s="93">
        <v>0</v>
      </c>
      <c r="BH510" s="93">
        <v>0</v>
      </c>
      <c r="BI510" s="93">
        <v>0</v>
      </c>
      <c r="BJ510" s="93">
        <v>0</v>
      </c>
      <c r="BK510" s="93">
        <v>0</v>
      </c>
      <c r="BL510" s="93">
        <v>0</v>
      </c>
      <c r="BM510" s="93">
        <v>0</v>
      </c>
      <c r="BN510" s="93">
        <v>0</v>
      </c>
      <c r="BO510" s="93">
        <v>0</v>
      </c>
      <c r="BP510" s="93">
        <v>0</v>
      </c>
      <c r="BQ510" s="93">
        <v>0</v>
      </c>
      <c r="BR510" s="93">
        <v>0</v>
      </c>
      <c r="BS510" s="93">
        <v>0</v>
      </c>
      <c r="BT510" s="93">
        <v>0</v>
      </c>
      <c r="BU510" s="93">
        <v>0</v>
      </c>
      <c r="BV510" s="93">
        <v>0</v>
      </c>
      <c r="BW510" s="93">
        <v>0</v>
      </c>
      <c r="BX510" s="93">
        <v>0</v>
      </c>
      <c r="BY510" s="93">
        <v>0</v>
      </c>
      <c r="BZ510" s="93">
        <v>0</v>
      </c>
      <c r="CA510" s="93">
        <v>0</v>
      </c>
      <c r="CB510" s="93">
        <v>0</v>
      </c>
      <c r="CC510" s="93">
        <v>0</v>
      </c>
      <c r="CD510" s="93">
        <v>0</v>
      </c>
      <c r="CE510" s="93">
        <v>0</v>
      </c>
      <c r="CF510" s="93">
        <v>0</v>
      </c>
      <c r="CG510" s="93">
        <v>0</v>
      </c>
      <c r="CH510" s="93">
        <v>0</v>
      </c>
      <c r="CJ510" s="94">
        <v>0</v>
      </c>
    </row>
    <row r="511" spans="1:88" x14ac:dyDescent="0.25">
      <c r="A511">
        <v>503</v>
      </c>
      <c r="B511" s="96"/>
      <c r="C511" s="97" t="s">
        <v>5361</v>
      </c>
      <c r="D511" s="97" t="s">
        <v>6186</v>
      </c>
      <c r="E511" s="97" t="s">
        <v>6186</v>
      </c>
      <c r="F511" s="97" t="s">
        <v>6259</v>
      </c>
      <c r="G511" s="96" t="s">
        <v>5560</v>
      </c>
      <c r="H511" s="96" t="s">
        <v>6260</v>
      </c>
      <c r="I511" s="96" t="s">
        <v>5340</v>
      </c>
      <c r="J511" s="96" t="s">
        <v>5340</v>
      </c>
      <c r="K511" s="96" t="s">
        <v>5365</v>
      </c>
      <c r="L511" s="96" t="s">
        <v>5365</v>
      </c>
      <c r="M511" s="96" t="s">
        <v>5342</v>
      </c>
      <c r="N511" s="92">
        <v>0</v>
      </c>
      <c r="O511" s="93">
        <v>0</v>
      </c>
      <c r="P511" s="93">
        <v>0</v>
      </c>
      <c r="Q511" s="93">
        <v>0</v>
      </c>
      <c r="R511" s="93">
        <v>0</v>
      </c>
      <c r="S511" s="93">
        <v>0</v>
      </c>
      <c r="T511" s="93">
        <v>0</v>
      </c>
      <c r="U511" s="93">
        <v>0</v>
      </c>
      <c r="V511" s="93">
        <v>0</v>
      </c>
      <c r="W511" s="93">
        <v>0</v>
      </c>
      <c r="X511" s="93">
        <v>0</v>
      </c>
      <c r="Y511" s="93">
        <v>0</v>
      </c>
      <c r="Z511" s="93">
        <v>0</v>
      </c>
      <c r="AA511" s="93">
        <v>0</v>
      </c>
      <c r="AB511" s="93">
        <v>0</v>
      </c>
      <c r="AC511" s="93">
        <v>0</v>
      </c>
      <c r="AD511" s="93">
        <v>0</v>
      </c>
      <c r="AE511" s="93">
        <v>0</v>
      </c>
      <c r="AF511" s="93">
        <v>0</v>
      </c>
      <c r="AG511" s="93">
        <v>0</v>
      </c>
      <c r="AH511" s="93">
        <v>0</v>
      </c>
      <c r="AI511" s="93">
        <v>0</v>
      </c>
      <c r="AJ511" s="93">
        <v>0</v>
      </c>
      <c r="AK511" s="93">
        <v>0</v>
      </c>
      <c r="AL511" s="93">
        <v>0</v>
      </c>
      <c r="AM511" s="93">
        <v>0</v>
      </c>
      <c r="AN511" s="93">
        <v>0</v>
      </c>
      <c r="AO511" s="93">
        <v>0</v>
      </c>
      <c r="AP511" s="93">
        <v>0</v>
      </c>
      <c r="AQ511" s="93">
        <v>0</v>
      </c>
      <c r="AR511" s="93">
        <v>0</v>
      </c>
      <c r="AS511" s="93">
        <v>0</v>
      </c>
      <c r="AT511" s="93">
        <v>0</v>
      </c>
      <c r="AU511" s="93">
        <v>0</v>
      </c>
      <c r="AV511" s="93">
        <v>0</v>
      </c>
      <c r="AW511" s="93">
        <v>0</v>
      </c>
      <c r="AX511" s="93">
        <v>0</v>
      </c>
      <c r="AY511" s="93">
        <v>0</v>
      </c>
      <c r="AZ511" s="93">
        <v>0</v>
      </c>
      <c r="BA511" s="93">
        <v>0</v>
      </c>
      <c r="BB511" s="93">
        <v>0</v>
      </c>
      <c r="BC511" s="93">
        <v>0</v>
      </c>
      <c r="BD511" s="93">
        <v>0</v>
      </c>
      <c r="BE511" s="93">
        <v>0</v>
      </c>
      <c r="BF511" s="93">
        <v>0</v>
      </c>
      <c r="BG511" s="93">
        <v>0</v>
      </c>
      <c r="BH511" s="93">
        <v>0</v>
      </c>
      <c r="BI511" s="93">
        <v>0</v>
      </c>
      <c r="BJ511" s="93">
        <v>0</v>
      </c>
      <c r="BK511" s="93">
        <v>0</v>
      </c>
      <c r="BL511" s="93">
        <v>0</v>
      </c>
      <c r="BM511" s="93">
        <v>0</v>
      </c>
      <c r="BN511" s="93">
        <v>0</v>
      </c>
      <c r="BO511" s="93">
        <v>0</v>
      </c>
      <c r="BP511" s="93">
        <v>0</v>
      </c>
      <c r="BQ511" s="93">
        <v>0</v>
      </c>
      <c r="BR511" s="93">
        <v>0</v>
      </c>
      <c r="BS511" s="93">
        <v>0</v>
      </c>
      <c r="BT511" s="93">
        <v>0</v>
      </c>
      <c r="BU511" s="93">
        <v>0</v>
      </c>
      <c r="BV511" s="93">
        <v>0</v>
      </c>
      <c r="BW511" s="93">
        <v>0</v>
      </c>
      <c r="BX511" s="93">
        <v>0</v>
      </c>
      <c r="BY511" s="93">
        <v>0</v>
      </c>
      <c r="BZ511" s="93">
        <v>0</v>
      </c>
      <c r="CA511" s="93">
        <v>0</v>
      </c>
      <c r="CB511" s="93">
        <v>0</v>
      </c>
      <c r="CC511" s="93">
        <v>0</v>
      </c>
      <c r="CD511" s="93">
        <v>0</v>
      </c>
      <c r="CE511" s="93">
        <v>0</v>
      </c>
      <c r="CF511" s="93">
        <v>0</v>
      </c>
      <c r="CG511" s="93">
        <v>0</v>
      </c>
      <c r="CH511" s="93">
        <v>0</v>
      </c>
      <c r="CJ511" s="94">
        <v>0</v>
      </c>
    </row>
    <row r="512" spans="1:88" x14ac:dyDescent="0.25">
      <c r="A512">
        <v>504</v>
      </c>
      <c r="B512" s="96"/>
      <c r="C512" s="97" t="s">
        <v>5361</v>
      </c>
      <c r="D512" s="97" t="s">
        <v>6186</v>
      </c>
      <c r="E512" s="97" t="s">
        <v>6186</v>
      </c>
      <c r="F512" s="97" t="s">
        <v>6261</v>
      </c>
      <c r="G512" s="96" t="s">
        <v>5560</v>
      </c>
      <c r="H512" s="96" t="s">
        <v>6262</v>
      </c>
      <c r="I512" s="96" t="s">
        <v>5340</v>
      </c>
      <c r="J512" s="96" t="s">
        <v>5340</v>
      </c>
      <c r="K512" s="96" t="s">
        <v>5365</v>
      </c>
      <c r="L512" s="96" t="s">
        <v>5365</v>
      </c>
      <c r="M512" s="96" t="s">
        <v>5342</v>
      </c>
      <c r="N512" s="92">
        <v>154215.34300696506</v>
      </c>
      <c r="O512" s="93">
        <v>0</v>
      </c>
      <c r="P512" s="93">
        <v>0</v>
      </c>
      <c r="Q512" s="93">
        <v>0</v>
      </c>
      <c r="R512" s="93">
        <v>0</v>
      </c>
      <c r="S512" s="93">
        <v>0</v>
      </c>
      <c r="T512" s="93">
        <v>0</v>
      </c>
      <c r="U512" s="93">
        <v>0</v>
      </c>
      <c r="V512" s="93">
        <v>0</v>
      </c>
      <c r="W512" s="93">
        <v>0</v>
      </c>
      <c r="X512" s="93">
        <v>0</v>
      </c>
      <c r="Y512" s="93">
        <v>0</v>
      </c>
      <c r="Z512" s="93">
        <v>0</v>
      </c>
      <c r="AA512" s="93">
        <v>0</v>
      </c>
      <c r="AB512" s="93">
        <v>0</v>
      </c>
      <c r="AC512" s="93">
        <v>0</v>
      </c>
      <c r="AD512" s="93">
        <v>0</v>
      </c>
      <c r="AE512" s="93">
        <v>0</v>
      </c>
      <c r="AF512" s="93">
        <v>0</v>
      </c>
      <c r="AG512" s="93">
        <v>12781.775827800215</v>
      </c>
      <c r="AH512" s="93">
        <v>12774.603186176693</v>
      </c>
      <c r="AI512" s="93">
        <v>12720.980879408637</v>
      </c>
      <c r="AJ512" s="93">
        <v>12621.431988858605</v>
      </c>
      <c r="AK512" s="93">
        <v>12775.402426708533</v>
      </c>
      <c r="AL512" s="93">
        <v>12790.399192319986</v>
      </c>
      <c r="AM512" s="93">
        <v>13075.236290362343</v>
      </c>
      <c r="AN512" s="93">
        <v>12953.102067646538</v>
      </c>
      <c r="AO512" s="93">
        <v>12963.895387137427</v>
      </c>
      <c r="AP512" s="93">
        <v>12965.766731804337</v>
      </c>
      <c r="AQ512" s="93">
        <v>12915.624215014848</v>
      </c>
      <c r="AR512" s="93">
        <v>12877.12481372691</v>
      </c>
      <c r="AS512" s="93">
        <v>0</v>
      </c>
      <c r="AT512" s="93">
        <v>0</v>
      </c>
      <c r="AU512" s="93">
        <v>0</v>
      </c>
      <c r="AV512" s="93">
        <v>0</v>
      </c>
      <c r="AW512" s="93">
        <v>0</v>
      </c>
      <c r="AX512" s="93">
        <v>0</v>
      </c>
      <c r="AY512" s="93">
        <v>0</v>
      </c>
      <c r="AZ512" s="93">
        <v>0</v>
      </c>
      <c r="BA512" s="93">
        <v>0</v>
      </c>
      <c r="BB512" s="93">
        <v>0</v>
      </c>
      <c r="BC512" s="93">
        <v>0</v>
      </c>
      <c r="BD512" s="93">
        <v>0</v>
      </c>
      <c r="BE512" s="93">
        <v>0</v>
      </c>
      <c r="BF512" s="93">
        <v>0</v>
      </c>
      <c r="BG512" s="93">
        <v>0</v>
      </c>
      <c r="BH512" s="93">
        <v>0</v>
      </c>
      <c r="BI512" s="93">
        <v>0</v>
      </c>
      <c r="BJ512" s="93">
        <v>0</v>
      </c>
      <c r="BK512" s="93">
        <v>0</v>
      </c>
      <c r="BL512" s="93">
        <v>0</v>
      </c>
      <c r="BM512" s="93">
        <v>0</v>
      </c>
      <c r="BN512" s="93">
        <v>0</v>
      </c>
      <c r="BO512" s="93">
        <v>0</v>
      </c>
      <c r="BP512" s="93">
        <v>0</v>
      </c>
      <c r="BQ512" s="93">
        <v>0</v>
      </c>
      <c r="BR512" s="93">
        <v>0</v>
      </c>
      <c r="BS512" s="93">
        <v>0</v>
      </c>
      <c r="BT512" s="93">
        <v>0</v>
      </c>
      <c r="BU512" s="93">
        <v>0</v>
      </c>
      <c r="BV512" s="93">
        <v>0</v>
      </c>
      <c r="BW512" s="93">
        <v>0</v>
      </c>
      <c r="BX512" s="93">
        <v>0</v>
      </c>
      <c r="BY512" s="93">
        <v>0</v>
      </c>
      <c r="BZ512" s="93">
        <v>0</v>
      </c>
      <c r="CA512" s="93">
        <v>0</v>
      </c>
      <c r="CB512" s="93">
        <v>0</v>
      </c>
      <c r="CC512" s="93">
        <v>0</v>
      </c>
      <c r="CD512" s="93">
        <v>0</v>
      </c>
      <c r="CE512" s="93">
        <v>0</v>
      </c>
      <c r="CF512" s="93">
        <v>0</v>
      </c>
      <c r="CG512" s="93">
        <v>0</v>
      </c>
      <c r="CH512" s="93">
        <v>0</v>
      </c>
      <c r="CJ512" s="94">
        <v>154215.34300696506</v>
      </c>
    </row>
    <row r="513" spans="1:88" x14ac:dyDescent="0.25">
      <c r="A513">
        <v>505</v>
      </c>
      <c r="B513" s="96"/>
      <c r="C513" s="97" t="s">
        <v>5361</v>
      </c>
      <c r="D513" s="97" t="s">
        <v>6186</v>
      </c>
      <c r="E513" s="97" t="s">
        <v>6186</v>
      </c>
      <c r="F513" s="97" t="s">
        <v>6263</v>
      </c>
      <c r="G513" s="96" t="s">
        <v>5560</v>
      </c>
      <c r="H513" s="96" t="s">
        <v>6264</v>
      </c>
      <c r="I513" s="96" t="s">
        <v>5340</v>
      </c>
      <c r="J513" s="96" t="s">
        <v>5340</v>
      </c>
      <c r="K513" s="96" t="s">
        <v>5365</v>
      </c>
      <c r="L513" s="96" t="s">
        <v>5365</v>
      </c>
      <c r="M513" s="96" t="s">
        <v>5342</v>
      </c>
      <c r="N513" s="92">
        <v>771076.71503482445</v>
      </c>
      <c r="O513" s="93">
        <v>0</v>
      </c>
      <c r="P513" s="93">
        <v>0</v>
      </c>
      <c r="Q513" s="93">
        <v>0</v>
      </c>
      <c r="R513" s="93">
        <v>0</v>
      </c>
      <c r="S513" s="93">
        <v>0</v>
      </c>
      <c r="T513" s="93">
        <v>0</v>
      </c>
      <c r="U513" s="93">
        <v>0</v>
      </c>
      <c r="V513" s="93">
        <v>0</v>
      </c>
      <c r="W513" s="93">
        <v>0</v>
      </c>
      <c r="X513" s="93">
        <v>0</v>
      </c>
      <c r="Y513" s="93">
        <v>0</v>
      </c>
      <c r="Z513" s="93">
        <v>0</v>
      </c>
      <c r="AA513" s="93">
        <v>0</v>
      </c>
      <c r="AB513" s="93">
        <v>0</v>
      </c>
      <c r="AC513" s="93">
        <v>0</v>
      </c>
      <c r="AD513" s="93">
        <v>0</v>
      </c>
      <c r="AE513" s="93">
        <v>0</v>
      </c>
      <c r="AF513" s="93">
        <v>0</v>
      </c>
      <c r="AG513" s="93">
        <v>63908.879139000863</v>
      </c>
      <c r="AH513" s="93">
        <v>63873.015930883674</v>
      </c>
      <c r="AI513" s="93">
        <v>63604.904397042876</v>
      </c>
      <c r="AJ513" s="93">
        <v>63107.159944293016</v>
      </c>
      <c r="AK513" s="93">
        <v>63877.012133542659</v>
      </c>
      <c r="AL513" s="93">
        <v>63951.995961599823</v>
      </c>
      <c r="AM513" s="93">
        <v>65376.181451811499</v>
      </c>
      <c r="AN513" s="93">
        <v>64765.510338232903</v>
      </c>
      <c r="AO513" s="93">
        <v>64819.476935686922</v>
      </c>
      <c r="AP513" s="93">
        <v>64828.833659021679</v>
      </c>
      <c r="AQ513" s="93">
        <v>64578.121075074137</v>
      </c>
      <c r="AR513" s="93">
        <v>64385.624068634337</v>
      </c>
      <c r="AS513" s="93">
        <v>0</v>
      </c>
      <c r="AT513" s="93">
        <v>0</v>
      </c>
      <c r="AU513" s="93">
        <v>0</v>
      </c>
      <c r="AV513" s="93">
        <v>0</v>
      </c>
      <c r="AW513" s="93">
        <v>0</v>
      </c>
      <c r="AX513" s="93">
        <v>0</v>
      </c>
      <c r="AY513" s="93">
        <v>0</v>
      </c>
      <c r="AZ513" s="93">
        <v>0</v>
      </c>
      <c r="BA513" s="93">
        <v>0</v>
      </c>
      <c r="BB513" s="93">
        <v>0</v>
      </c>
      <c r="BC513" s="93">
        <v>0</v>
      </c>
      <c r="BD513" s="93">
        <v>0</v>
      </c>
      <c r="BE513" s="93">
        <v>0</v>
      </c>
      <c r="BF513" s="93">
        <v>0</v>
      </c>
      <c r="BG513" s="93">
        <v>0</v>
      </c>
      <c r="BH513" s="93">
        <v>0</v>
      </c>
      <c r="BI513" s="93">
        <v>0</v>
      </c>
      <c r="BJ513" s="93">
        <v>0</v>
      </c>
      <c r="BK513" s="93">
        <v>0</v>
      </c>
      <c r="BL513" s="93">
        <v>0</v>
      </c>
      <c r="BM513" s="93">
        <v>0</v>
      </c>
      <c r="BN513" s="93">
        <v>0</v>
      </c>
      <c r="BO513" s="93">
        <v>0</v>
      </c>
      <c r="BP513" s="93">
        <v>0</v>
      </c>
      <c r="BQ513" s="93">
        <v>0</v>
      </c>
      <c r="BR513" s="93">
        <v>0</v>
      </c>
      <c r="BS513" s="93">
        <v>0</v>
      </c>
      <c r="BT513" s="93">
        <v>0</v>
      </c>
      <c r="BU513" s="93">
        <v>0</v>
      </c>
      <c r="BV513" s="93">
        <v>0</v>
      </c>
      <c r="BW513" s="93">
        <v>0</v>
      </c>
      <c r="BX513" s="93">
        <v>0</v>
      </c>
      <c r="BY513" s="93">
        <v>0</v>
      </c>
      <c r="BZ513" s="93">
        <v>0</v>
      </c>
      <c r="CA513" s="93">
        <v>0</v>
      </c>
      <c r="CB513" s="93">
        <v>0</v>
      </c>
      <c r="CC513" s="93">
        <v>0</v>
      </c>
      <c r="CD513" s="93">
        <v>0</v>
      </c>
      <c r="CE513" s="93">
        <v>0</v>
      </c>
      <c r="CF513" s="93">
        <v>0</v>
      </c>
      <c r="CG513" s="93">
        <v>0</v>
      </c>
      <c r="CH513" s="93">
        <v>0</v>
      </c>
      <c r="CJ513" s="94">
        <v>771076.71503482445</v>
      </c>
    </row>
    <row r="514" spans="1:88" x14ac:dyDescent="0.25">
      <c r="A514">
        <v>506</v>
      </c>
      <c r="B514" s="96"/>
      <c r="C514" s="97" t="s">
        <v>5361</v>
      </c>
      <c r="D514" s="97" t="s">
        <v>6186</v>
      </c>
      <c r="E514" s="97" t="s">
        <v>6186</v>
      </c>
      <c r="F514" s="97" t="s">
        <v>6265</v>
      </c>
      <c r="G514" s="96" t="s">
        <v>5560</v>
      </c>
      <c r="H514" s="96" t="s">
        <v>6266</v>
      </c>
      <c r="I514" s="96" t="s">
        <v>5340</v>
      </c>
      <c r="J514" s="96" t="s">
        <v>5340</v>
      </c>
      <c r="K514" s="96" t="s">
        <v>5365</v>
      </c>
      <c r="L514" s="96" t="s">
        <v>5365</v>
      </c>
      <c r="M514" s="96" t="s">
        <v>5342</v>
      </c>
      <c r="N514" s="92">
        <v>785317.18571558688</v>
      </c>
      <c r="O514" s="93">
        <v>0</v>
      </c>
      <c r="P514" s="93">
        <v>0</v>
      </c>
      <c r="Q514" s="93">
        <v>0</v>
      </c>
      <c r="R514" s="93">
        <v>0</v>
      </c>
      <c r="S514" s="93">
        <v>0</v>
      </c>
      <c r="T514" s="93">
        <v>0</v>
      </c>
      <c r="U514" s="93">
        <v>0</v>
      </c>
      <c r="V514" s="93">
        <v>0</v>
      </c>
      <c r="W514" s="93">
        <v>0</v>
      </c>
      <c r="X514" s="93">
        <v>0</v>
      </c>
      <c r="Y514" s="93">
        <v>0</v>
      </c>
      <c r="Z514" s="93">
        <v>0</v>
      </c>
      <c r="AA514" s="93">
        <v>0</v>
      </c>
      <c r="AB514" s="93">
        <v>0</v>
      </c>
      <c r="AC514" s="93">
        <v>0</v>
      </c>
      <c r="AD514" s="93">
        <v>0</v>
      </c>
      <c r="AE514" s="93">
        <v>0</v>
      </c>
      <c r="AF514" s="93">
        <v>0</v>
      </c>
      <c r="AG514" s="93">
        <v>0</v>
      </c>
      <c r="AH514" s="93">
        <v>0</v>
      </c>
      <c r="AI514" s="93">
        <v>0</v>
      </c>
      <c r="AJ514" s="93">
        <v>0</v>
      </c>
      <c r="AK514" s="93">
        <v>0</v>
      </c>
      <c r="AL514" s="93">
        <v>0</v>
      </c>
      <c r="AM514" s="93">
        <v>0</v>
      </c>
      <c r="AN514" s="93">
        <v>0</v>
      </c>
      <c r="AO514" s="93">
        <v>0</v>
      </c>
      <c r="AP514" s="93">
        <v>0</v>
      </c>
      <c r="AQ514" s="93">
        <v>0</v>
      </c>
      <c r="AR514" s="93">
        <v>0</v>
      </c>
      <c r="AS514" s="93">
        <v>0</v>
      </c>
      <c r="AT514" s="93">
        <v>0</v>
      </c>
      <c r="AU514" s="93">
        <v>0</v>
      </c>
      <c r="AV514" s="93">
        <v>0</v>
      </c>
      <c r="AW514" s="93">
        <v>0</v>
      </c>
      <c r="AX514" s="93">
        <v>0</v>
      </c>
      <c r="AY514" s="93">
        <v>0</v>
      </c>
      <c r="AZ514" s="93">
        <v>0</v>
      </c>
      <c r="BA514" s="93">
        <v>0</v>
      </c>
      <c r="BB514" s="93">
        <v>0</v>
      </c>
      <c r="BC514" s="93">
        <v>0</v>
      </c>
      <c r="BD514" s="93">
        <v>0</v>
      </c>
      <c r="BE514" s="93">
        <v>65319.554926643075</v>
      </c>
      <c r="BF514" s="93">
        <v>65247.767609905502</v>
      </c>
      <c r="BG514" s="93">
        <v>65075.900882254478</v>
      </c>
      <c r="BH514" s="93">
        <v>64497.544144422514</v>
      </c>
      <c r="BI514" s="93">
        <v>65271.075093393469</v>
      </c>
      <c r="BJ514" s="93">
        <v>65354.623631358067</v>
      </c>
      <c r="BK514" s="93">
        <v>66306.935224270506</v>
      </c>
      <c r="BL514" s="93">
        <v>65706.847333546917</v>
      </c>
      <c r="BM514" s="93">
        <v>65788.782282888234</v>
      </c>
      <c r="BN514" s="93">
        <v>65804.583378457173</v>
      </c>
      <c r="BO514" s="93">
        <v>65562.590743482346</v>
      </c>
      <c r="BP514" s="93">
        <v>65380.98046496461</v>
      </c>
      <c r="BQ514" s="93">
        <v>0</v>
      </c>
      <c r="BR514" s="93">
        <v>0</v>
      </c>
      <c r="BS514" s="93">
        <v>0</v>
      </c>
      <c r="BT514" s="93">
        <v>0</v>
      </c>
      <c r="BU514" s="93">
        <v>0</v>
      </c>
      <c r="BV514" s="93">
        <v>0</v>
      </c>
      <c r="BW514" s="93">
        <v>0</v>
      </c>
      <c r="BX514" s="93">
        <v>0</v>
      </c>
      <c r="BY514" s="93">
        <v>0</v>
      </c>
      <c r="BZ514" s="93">
        <v>0</v>
      </c>
      <c r="CA514" s="93">
        <v>0</v>
      </c>
      <c r="CB514" s="93">
        <v>0</v>
      </c>
      <c r="CC514" s="93">
        <v>0</v>
      </c>
      <c r="CD514" s="93">
        <v>0</v>
      </c>
      <c r="CE514" s="93">
        <v>0</v>
      </c>
      <c r="CF514" s="93">
        <v>0</v>
      </c>
      <c r="CG514" s="93">
        <v>0</v>
      </c>
      <c r="CH514" s="93">
        <v>0</v>
      </c>
      <c r="CJ514" s="94">
        <v>785317.18571558688</v>
      </c>
    </row>
    <row r="515" spans="1:88" x14ac:dyDescent="0.25">
      <c r="A515">
        <v>507</v>
      </c>
      <c r="B515" s="96"/>
      <c r="C515" s="97" t="s">
        <v>5361</v>
      </c>
      <c r="D515" s="97" t="s">
        <v>6186</v>
      </c>
      <c r="E515" s="97" t="s">
        <v>6186</v>
      </c>
      <c r="F515" s="97" t="s">
        <v>6267</v>
      </c>
      <c r="G515" s="96" t="s">
        <v>5560</v>
      </c>
      <c r="H515" s="96" t="s">
        <v>6268</v>
      </c>
      <c r="I515" s="96" t="s">
        <v>5340</v>
      </c>
      <c r="J515" s="96" t="s">
        <v>5340</v>
      </c>
      <c r="K515" s="96" t="s">
        <v>5365</v>
      </c>
      <c r="L515" s="96" t="s">
        <v>5365</v>
      </c>
      <c r="M515" s="96" t="s">
        <v>5342</v>
      </c>
      <c r="N515" s="92">
        <v>159680.6433379605</v>
      </c>
      <c r="O515" s="93">
        <v>0</v>
      </c>
      <c r="P515" s="93">
        <v>0</v>
      </c>
      <c r="Q515" s="93">
        <v>0</v>
      </c>
      <c r="R515" s="93">
        <v>0</v>
      </c>
      <c r="S515" s="93">
        <v>0</v>
      </c>
      <c r="T515" s="93">
        <v>0</v>
      </c>
      <c r="U515" s="93">
        <v>0</v>
      </c>
      <c r="V515" s="93">
        <v>0</v>
      </c>
      <c r="W515" s="93">
        <v>0</v>
      </c>
      <c r="X515" s="93">
        <v>0</v>
      </c>
      <c r="Y515" s="93">
        <v>0</v>
      </c>
      <c r="Z515" s="93">
        <v>0</v>
      </c>
      <c r="AA515" s="93">
        <v>0</v>
      </c>
      <c r="AB515" s="93">
        <v>0</v>
      </c>
      <c r="AC515" s="93">
        <v>0</v>
      </c>
      <c r="AD515" s="93">
        <v>0</v>
      </c>
      <c r="AE515" s="93">
        <v>0</v>
      </c>
      <c r="AF515" s="93">
        <v>0</v>
      </c>
      <c r="AG515" s="93">
        <v>0</v>
      </c>
      <c r="AH515" s="93">
        <v>0</v>
      </c>
      <c r="AI515" s="93">
        <v>0</v>
      </c>
      <c r="AJ515" s="93">
        <v>0</v>
      </c>
      <c r="AK515" s="93">
        <v>0</v>
      </c>
      <c r="AL515" s="93">
        <v>0</v>
      </c>
      <c r="AM515" s="93">
        <v>0</v>
      </c>
      <c r="AN515" s="93">
        <v>0</v>
      </c>
      <c r="AO515" s="93">
        <v>0</v>
      </c>
      <c r="AP515" s="93">
        <v>0</v>
      </c>
      <c r="AQ515" s="93">
        <v>0</v>
      </c>
      <c r="AR515" s="93">
        <v>0</v>
      </c>
      <c r="AS515" s="93">
        <v>0</v>
      </c>
      <c r="AT515" s="93">
        <v>0</v>
      </c>
      <c r="AU515" s="93">
        <v>0</v>
      </c>
      <c r="AV515" s="93">
        <v>0</v>
      </c>
      <c r="AW515" s="93">
        <v>0</v>
      </c>
      <c r="AX515" s="93">
        <v>0</v>
      </c>
      <c r="AY515" s="93">
        <v>0</v>
      </c>
      <c r="AZ515" s="93">
        <v>0</v>
      </c>
      <c r="BA515" s="93">
        <v>0</v>
      </c>
      <c r="BB515" s="93">
        <v>0</v>
      </c>
      <c r="BC515" s="93">
        <v>0</v>
      </c>
      <c r="BD515" s="93">
        <v>0</v>
      </c>
      <c r="BE515" s="93">
        <v>0</v>
      </c>
      <c r="BF515" s="93">
        <v>0</v>
      </c>
      <c r="BG515" s="93">
        <v>0</v>
      </c>
      <c r="BH515" s="93">
        <v>0</v>
      </c>
      <c r="BI515" s="93">
        <v>0</v>
      </c>
      <c r="BJ515" s="93">
        <v>0</v>
      </c>
      <c r="BK515" s="93">
        <v>0</v>
      </c>
      <c r="BL515" s="93">
        <v>0</v>
      </c>
      <c r="BM515" s="93">
        <v>0</v>
      </c>
      <c r="BN515" s="93">
        <v>0</v>
      </c>
      <c r="BO515" s="93">
        <v>0</v>
      </c>
      <c r="BP515" s="93">
        <v>0</v>
      </c>
      <c r="BQ515" s="93">
        <v>13281.685650703805</v>
      </c>
      <c r="BR515" s="93">
        <v>13262.600423296673</v>
      </c>
      <c r="BS515" s="93">
        <v>13215.566829261714</v>
      </c>
      <c r="BT515" s="93">
        <v>13061.791011710593</v>
      </c>
      <c r="BU515" s="93">
        <v>13268.104855615351</v>
      </c>
      <c r="BV515" s="93">
        <v>13291.162765549861</v>
      </c>
      <c r="BW515" s="93">
        <v>13543.621503653127</v>
      </c>
      <c r="BX515" s="93">
        <v>13374.885588688769</v>
      </c>
      <c r="BY515" s="93">
        <v>13389.218016951565</v>
      </c>
      <c r="BZ515" s="93">
        <v>13398.105663333356</v>
      </c>
      <c r="CA515" s="93">
        <v>13321.517228380346</v>
      </c>
      <c r="CB515" s="93">
        <v>13272.383800815345</v>
      </c>
      <c r="CC515" s="93">
        <v>0</v>
      </c>
      <c r="CD515" s="93">
        <v>0</v>
      </c>
      <c r="CE515" s="93">
        <v>0</v>
      </c>
      <c r="CF515" s="93">
        <v>0</v>
      </c>
      <c r="CG515" s="93">
        <v>0</v>
      </c>
      <c r="CH515" s="93">
        <v>0</v>
      </c>
      <c r="CJ515" s="94">
        <v>159680.6433379605</v>
      </c>
    </row>
    <row r="516" spans="1:88" x14ac:dyDescent="0.25">
      <c r="A516">
        <v>508</v>
      </c>
      <c r="B516" s="96"/>
      <c r="C516" s="97" t="s">
        <v>5361</v>
      </c>
      <c r="D516" s="97" t="s">
        <v>6186</v>
      </c>
      <c r="E516" s="97" t="s">
        <v>6186</v>
      </c>
      <c r="F516" s="97" t="s">
        <v>6269</v>
      </c>
      <c r="G516" s="96" t="s">
        <v>5560</v>
      </c>
      <c r="H516" s="96" t="s">
        <v>6270</v>
      </c>
      <c r="I516" s="96" t="s">
        <v>5340</v>
      </c>
      <c r="J516" s="96" t="s">
        <v>5340</v>
      </c>
      <c r="K516" s="96" t="s">
        <v>5365</v>
      </c>
      <c r="L516" s="96" t="s">
        <v>5365</v>
      </c>
      <c r="M516" s="96" t="s">
        <v>5342</v>
      </c>
      <c r="N516" s="92">
        <v>798403.21668980177</v>
      </c>
      <c r="O516" s="93">
        <v>0</v>
      </c>
      <c r="P516" s="93">
        <v>0</v>
      </c>
      <c r="Q516" s="93">
        <v>0</v>
      </c>
      <c r="R516" s="93">
        <v>0</v>
      </c>
      <c r="S516" s="93">
        <v>0</v>
      </c>
      <c r="T516" s="93">
        <v>0</v>
      </c>
      <c r="U516" s="93">
        <v>0</v>
      </c>
      <c r="V516" s="93">
        <v>0</v>
      </c>
      <c r="W516" s="93">
        <v>0</v>
      </c>
      <c r="X516" s="93">
        <v>0</v>
      </c>
      <c r="Y516" s="93">
        <v>0</v>
      </c>
      <c r="Z516" s="93">
        <v>0</v>
      </c>
      <c r="AA516" s="93">
        <v>0</v>
      </c>
      <c r="AB516" s="93">
        <v>0</v>
      </c>
      <c r="AC516" s="93">
        <v>0</v>
      </c>
      <c r="AD516" s="93">
        <v>0</v>
      </c>
      <c r="AE516" s="93">
        <v>0</v>
      </c>
      <c r="AF516" s="93">
        <v>0</v>
      </c>
      <c r="AG516" s="93">
        <v>0</v>
      </c>
      <c r="AH516" s="93">
        <v>0</v>
      </c>
      <c r="AI516" s="93">
        <v>0</v>
      </c>
      <c r="AJ516" s="93">
        <v>0</v>
      </c>
      <c r="AK516" s="93">
        <v>0</v>
      </c>
      <c r="AL516" s="93">
        <v>0</v>
      </c>
      <c r="AM516" s="93">
        <v>0</v>
      </c>
      <c r="AN516" s="93">
        <v>0</v>
      </c>
      <c r="AO516" s="93">
        <v>0</v>
      </c>
      <c r="AP516" s="93">
        <v>0</v>
      </c>
      <c r="AQ516" s="93">
        <v>0</v>
      </c>
      <c r="AR516" s="93">
        <v>0</v>
      </c>
      <c r="AS516" s="93">
        <v>0</v>
      </c>
      <c r="AT516" s="93">
        <v>0</v>
      </c>
      <c r="AU516" s="93">
        <v>0</v>
      </c>
      <c r="AV516" s="93">
        <v>0</v>
      </c>
      <c r="AW516" s="93">
        <v>0</v>
      </c>
      <c r="AX516" s="93">
        <v>0</v>
      </c>
      <c r="AY516" s="93">
        <v>0</v>
      </c>
      <c r="AZ516" s="93">
        <v>0</v>
      </c>
      <c r="BA516" s="93">
        <v>0</v>
      </c>
      <c r="BB516" s="93">
        <v>0</v>
      </c>
      <c r="BC516" s="93">
        <v>0</v>
      </c>
      <c r="BD516" s="93">
        <v>0</v>
      </c>
      <c r="BE516" s="93">
        <v>0</v>
      </c>
      <c r="BF516" s="93">
        <v>0</v>
      </c>
      <c r="BG516" s="93">
        <v>0</v>
      </c>
      <c r="BH516" s="93">
        <v>0</v>
      </c>
      <c r="BI516" s="93">
        <v>0</v>
      </c>
      <c r="BJ516" s="93">
        <v>0</v>
      </c>
      <c r="BK516" s="93">
        <v>0</v>
      </c>
      <c r="BL516" s="93">
        <v>0</v>
      </c>
      <c r="BM516" s="93">
        <v>0</v>
      </c>
      <c r="BN516" s="93">
        <v>0</v>
      </c>
      <c r="BO516" s="93">
        <v>0</v>
      </c>
      <c r="BP516" s="93">
        <v>0</v>
      </c>
      <c r="BQ516" s="93">
        <v>66408.42825351881</v>
      </c>
      <c r="BR516" s="93">
        <v>66313.002116483258</v>
      </c>
      <c r="BS516" s="93">
        <v>66077.834146308363</v>
      </c>
      <c r="BT516" s="93">
        <v>65308.955058553067</v>
      </c>
      <c r="BU516" s="93">
        <v>66340.524278076453</v>
      </c>
      <c r="BV516" s="93">
        <v>66455.813827749414</v>
      </c>
      <c r="BW516" s="93">
        <v>67718.107518265737</v>
      </c>
      <c r="BX516" s="93">
        <v>66874.427943444069</v>
      </c>
      <c r="BY516" s="93">
        <v>66946.090084757496</v>
      </c>
      <c r="BZ516" s="93">
        <v>66990.528316666678</v>
      </c>
      <c r="CA516" s="93">
        <v>66607.586141901513</v>
      </c>
      <c r="CB516" s="93">
        <v>66361.91900407683</v>
      </c>
      <c r="CC516" s="93">
        <v>0</v>
      </c>
      <c r="CD516" s="93">
        <v>0</v>
      </c>
      <c r="CE516" s="93">
        <v>0</v>
      </c>
      <c r="CF516" s="93">
        <v>0</v>
      </c>
      <c r="CG516" s="93">
        <v>0</v>
      </c>
      <c r="CH516" s="93">
        <v>0</v>
      </c>
      <c r="CJ516" s="94">
        <v>798403.21668980177</v>
      </c>
    </row>
    <row r="517" spans="1:88" x14ac:dyDescent="0.25">
      <c r="A517">
        <v>509</v>
      </c>
      <c r="B517" s="96"/>
      <c r="C517" s="97" t="s">
        <v>5361</v>
      </c>
      <c r="D517" s="97" t="s">
        <v>6186</v>
      </c>
      <c r="E517" s="97" t="s">
        <v>6186</v>
      </c>
      <c r="F517" s="97" t="s">
        <v>6271</v>
      </c>
      <c r="G517" s="96" t="s">
        <v>5560</v>
      </c>
      <c r="H517" s="96" t="s">
        <v>6272</v>
      </c>
      <c r="I517" s="96" t="s">
        <v>5340</v>
      </c>
      <c r="J517" s="96" t="s">
        <v>5340</v>
      </c>
      <c r="K517" s="96" t="s">
        <v>5365</v>
      </c>
      <c r="L517" s="96" t="s">
        <v>5365</v>
      </c>
      <c r="M517" s="96" t="s">
        <v>5342</v>
      </c>
      <c r="N517" s="92">
        <v>402467.41338296275</v>
      </c>
      <c r="O517" s="93">
        <v>0</v>
      </c>
      <c r="P517" s="93">
        <v>0</v>
      </c>
      <c r="Q517" s="93">
        <v>0</v>
      </c>
      <c r="R517" s="93">
        <v>0</v>
      </c>
      <c r="S517" s="93">
        <v>0</v>
      </c>
      <c r="T517" s="93">
        <v>0</v>
      </c>
      <c r="U517" s="93">
        <v>0</v>
      </c>
      <c r="V517" s="93">
        <v>0</v>
      </c>
      <c r="W517" s="93">
        <v>0</v>
      </c>
      <c r="X517" s="93">
        <v>0</v>
      </c>
      <c r="Y517" s="93">
        <v>0</v>
      </c>
      <c r="Z517" s="93">
        <v>0</v>
      </c>
      <c r="AA517" s="93">
        <v>0</v>
      </c>
      <c r="AB517" s="93">
        <v>0</v>
      </c>
      <c r="AC517" s="93">
        <v>0</v>
      </c>
      <c r="AD517" s="93">
        <v>0</v>
      </c>
      <c r="AE517" s="93">
        <v>0</v>
      </c>
      <c r="AF517" s="93">
        <v>0</v>
      </c>
      <c r="AG517" s="93">
        <v>0</v>
      </c>
      <c r="AH517" s="93">
        <v>0</v>
      </c>
      <c r="AI517" s="93">
        <v>0</v>
      </c>
      <c r="AJ517" s="93">
        <v>0</v>
      </c>
      <c r="AK517" s="93">
        <v>0</v>
      </c>
      <c r="AL517" s="93">
        <v>0</v>
      </c>
      <c r="AM517" s="93">
        <v>0</v>
      </c>
      <c r="AN517" s="93">
        <v>0</v>
      </c>
      <c r="AO517" s="93">
        <v>0</v>
      </c>
      <c r="AP517" s="93">
        <v>0</v>
      </c>
      <c r="AQ517" s="93">
        <v>0</v>
      </c>
      <c r="AR517" s="93">
        <v>0</v>
      </c>
      <c r="AS517" s="93">
        <v>0</v>
      </c>
      <c r="AT517" s="93">
        <v>0</v>
      </c>
      <c r="AU517" s="93">
        <v>0</v>
      </c>
      <c r="AV517" s="93">
        <v>0</v>
      </c>
      <c r="AW517" s="93">
        <v>0</v>
      </c>
      <c r="AX517" s="93">
        <v>0</v>
      </c>
      <c r="AY517" s="93">
        <v>0</v>
      </c>
      <c r="AZ517" s="93">
        <v>0</v>
      </c>
      <c r="BA517" s="93">
        <v>0</v>
      </c>
      <c r="BB517" s="93">
        <v>0</v>
      </c>
      <c r="BC517" s="93">
        <v>0</v>
      </c>
      <c r="BD517" s="93">
        <v>0</v>
      </c>
      <c r="BE517" s="93">
        <v>0</v>
      </c>
      <c r="BF517" s="93">
        <v>0</v>
      </c>
      <c r="BG517" s="93">
        <v>0</v>
      </c>
      <c r="BH517" s="93">
        <v>0</v>
      </c>
      <c r="BI517" s="93">
        <v>0</v>
      </c>
      <c r="BJ517" s="93">
        <v>0</v>
      </c>
      <c r="BK517" s="93">
        <v>0</v>
      </c>
      <c r="BL517" s="93">
        <v>0</v>
      </c>
      <c r="BM517" s="93">
        <v>0</v>
      </c>
      <c r="BN517" s="93">
        <v>0</v>
      </c>
      <c r="BO517" s="93">
        <v>0</v>
      </c>
      <c r="BP517" s="93">
        <v>0</v>
      </c>
      <c r="BQ517" s="93">
        <v>0</v>
      </c>
      <c r="BR517" s="93">
        <v>0</v>
      </c>
      <c r="BS517" s="93">
        <v>0</v>
      </c>
      <c r="BT517" s="93">
        <v>0</v>
      </c>
      <c r="BU517" s="93">
        <v>0</v>
      </c>
      <c r="BV517" s="93">
        <v>0</v>
      </c>
      <c r="BW517" s="93">
        <v>0</v>
      </c>
      <c r="BX517" s="93">
        <v>0</v>
      </c>
      <c r="BY517" s="93">
        <v>0</v>
      </c>
      <c r="BZ517" s="93">
        <v>0</v>
      </c>
      <c r="CA517" s="93">
        <v>0</v>
      </c>
      <c r="CB517" s="93">
        <v>0</v>
      </c>
      <c r="CC517" s="93">
        <v>67398.551954995841</v>
      </c>
      <c r="CD517" s="93">
        <v>67282.231199614223</v>
      </c>
      <c r="CE517" s="93">
        <v>66995.542292777303</v>
      </c>
      <c r="CF517" s="93">
        <v>66033.203089346614</v>
      </c>
      <c r="CG517" s="93">
        <v>67301.69859678128</v>
      </c>
      <c r="CH517" s="93">
        <v>67456.186249447463</v>
      </c>
      <c r="CJ517" s="94">
        <v>402467.41338296275</v>
      </c>
    </row>
    <row r="518" spans="1:88" x14ac:dyDescent="0.25">
      <c r="A518">
        <v>510</v>
      </c>
      <c r="B518" s="96"/>
      <c r="C518" s="97" t="s">
        <v>5361</v>
      </c>
      <c r="D518" s="97" t="s">
        <v>6186</v>
      </c>
      <c r="E518" s="97" t="s">
        <v>6186</v>
      </c>
      <c r="F518" s="97" t="s">
        <v>6273</v>
      </c>
      <c r="G518" s="96" t="s">
        <v>5560</v>
      </c>
      <c r="H518" s="96" t="s">
        <v>6274</v>
      </c>
      <c r="I518" s="96" t="s">
        <v>5340</v>
      </c>
      <c r="J518" s="96" t="s">
        <v>5340</v>
      </c>
      <c r="K518" s="96" t="s">
        <v>5365</v>
      </c>
      <c r="L518" s="96" t="s">
        <v>5365</v>
      </c>
      <c r="M518" s="96" t="s">
        <v>5342</v>
      </c>
      <c r="N518" s="92">
        <v>0</v>
      </c>
      <c r="O518" s="93">
        <v>0</v>
      </c>
      <c r="P518" s="93">
        <v>0</v>
      </c>
      <c r="Q518" s="93">
        <v>0</v>
      </c>
      <c r="R518" s="93">
        <v>0</v>
      </c>
      <c r="S518" s="93">
        <v>0</v>
      </c>
      <c r="T518" s="93">
        <v>0</v>
      </c>
      <c r="U518" s="93">
        <v>0</v>
      </c>
      <c r="V518" s="93">
        <v>0</v>
      </c>
      <c r="W518" s="93">
        <v>0</v>
      </c>
      <c r="X518" s="93">
        <v>0</v>
      </c>
      <c r="Y518" s="93">
        <v>0</v>
      </c>
      <c r="Z518" s="93">
        <v>0</v>
      </c>
      <c r="AA518" s="93">
        <v>0</v>
      </c>
      <c r="AB518" s="93">
        <v>0</v>
      </c>
      <c r="AC518" s="93">
        <v>0</v>
      </c>
      <c r="AD518" s="93">
        <v>0</v>
      </c>
      <c r="AE518" s="93">
        <v>0</v>
      </c>
      <c r="AF518" s="93">
        <v>0</v>
      </c>
      <c r="AG518" s="93">
        <v>0</v>
      </c>
      <c r="AH518" s="93">
        <v>0</v>
      </c>
      <c r="AI518" s="93">
        <v>0</v>
      </c>
      <c r="AJ518" s="93">
        <v>0</v>
      </c>
      <c r="AK518" s="93">
        <v>0</v>
      </c>
      <c r="AL518" s="93">
        <v>0</v>
      </c>
      <c r="AM518" s="93">
        <v>0</v>
      </c>
      <c r="AN518" s="93">
        <v>0</v>
      </c>
      <c r="AO518" s="93">
        <v>0</v>
      </c>
      <c r="AP518" s="93">
        <v>0</v>
      </c>
      <c r="AQ518" s="93">
        <v>0</v>
      </c>
      <c r="AR518" s="93">
        <v>0</v>
      </c>
      <c r="AS518" s="93">
        <v>0</v>
      </c>
      <c r="AT518" s="93">
        <v>0</v>
      </c>
      <c r="AU518" s="93">
        <v>0</v>
      </c>
      <c r="AV518" s="93">
        <v>0</v>
      </c>
      <c r="AW518" s="93">
        <v>0</v>
      </c>
      <c r="AX518" s="93">
        <v>0</v>
      </c>
      <c r="AY518" s="93">
        <v>0</v>
      </c>
      <c r="AZ518" s="93">
        <v>0</v>
      </c>
      <c r="BA518" s="93">
        <v>0</v>
      </c>
      <c r="BB518" s="93">
        <v>0</v>
      </c>
      <c r="BC518" s="93">
        <v>0</v>
      </c>
      <c r="BD518" s="93">
        <v>0</v>
      </c>
      <c r="BE518" s="93">
        <v>0</v>
      </c>
      <c r="BF518" s="93">
        <v>0</v>
      </c>
      <c r="BG518" s="93">
        <v>0</v>
      </c>
      <c r="BH518" s="93">
        <v>0</v>
      </c>
      <c r="BI518" s="93">
        <v>0</v>
      </c>
      <c r="BJ518" s="93">
        <v>0</v>
      </c>
      <c r="BK518" s="93">
        <v>0</v>
      </c>
      <c r="BL518" s="93">
        <v>0</v>
      </c>
      <c r="BM518" s="93">
        <v>0</v>
      </c>
      <c r="BN518" s="93">
        <v>0</v>
      </c>
      <c r="BO518" s="93">
        <v>0</v>
      </c>
      <c r="BP518" s="93">
        <v>0</v>
      </c>
      <c r="BQ518" s="93">
        <v>0</v>
      </c>
      <c r="BR518" s="93">
        <v>0</v>
      </c>
      <c r="BS518" s="93">
        <v>0</v>
      </c>
      <c r="BT518" s="93">
        <v>0</v>
      </c>
      <c r="BU518" s="93">
        <v>0</v>
      </c>
      <c r="BV518" s="93">
        <v>0</v>
      </c>
      <c r="BW518" s="93">
        <v>0</v>
      </c>
      <c r="BX518" s="93">
        <v>0</v>
      </c>
      <c r="BY518" s="93">
        <v>0</v>
      </c>
      <c r="BZ518" s="93">
        <v>0</v>
      </c>
      <c r="CA518" s="93">
        <v>0</v>
      </c>
      <c r="CB518" s="93">
        <v>0</v>
      </c>
      <c r="CC518" s="93">
        <v>0</v>
      </c>
      <c r="CD518" s="93">
        <v>0</v>
      </c>
      <c r="CE518" s="93">
        <v>0</v>
      </c>
      <c r="CF518" s="93">
        <v>0</v>
      </c>
      <c r="CG518" s="93">
        <v>0</v>
      </c>
      <c r="CH518" s="93">
        <v>0</v>
      </c>
      <c r="CJ518" s="94">
        <v>0</v>
      </c>
    </row>
    <row r="519" spans="1:88" x14ac:dyDescent="0.25">
      <c r="A519">
        <v>511</v>
      </c>
      <c r="B519" s="96"/>
      <c r="C519" s="97" t="s">
        <v>5361</v>
      </c>
      <c r="D519" s="97" t="s">
        <v>6275</v>
      </c>
      <c r="E519" s="97" t="s">
        <v>6275</v>
      </c>
      <c r="F519" s="97" t="s">
        <v>6276</v>
      </c>
      <c r="G519" s="96" t="s">
        <v>6277</v>
      </c>
      <c r="H519" s="96" t="s">
        <v>6278</v>
      </c>
      <c r="I519" s="96" t="s">
        <v>5340</v>
      </c>
      <c r="J519" s="96" t="s">
        <v>5340</v>
      </c>
      <c r="K519" s="96" t="s">
        <v>5552</v>
      </c>
      <c r="L519" s="96" t="s">
        <v>5552</v>
      </c>
      <c r="M519" s="96" t="s">
        <v>5342</v>
      </c>
      <c r="N519" s="92">
        <v>332853.62968901987</v>
      </c>
      <c r="O519" s="93">
        <v>0</v>
      </c>
      <c r="P519" s="93">
        <v>0</v>
      </c>
      <c r="Q519" s="93">
        <v>0</v>
      </c>
      <c r="R519" s="93">
        <v>0</v>
      </c>
      <c r="S519" s="93">
        <v>0</v>
      </c>
      <c r="T519" s="93">
        <v>0</v>
      </c>
      <c r="U519" s="93">
        <v>0</v>
      </c>
      <c r="V519" s="93">
        <v>0</v>
      </c>
      <c r="W519" s="93">
        <v>0</v>
      </c>
      <c r="X519" s="93">
        <v>0</v>
      </c>
      <c r="Y519" s="93">
        <v>0</v>
      </c>
      <c r="Z519" s="93">
        <v>0</v>
      </c>
      <c r="AA519" s="93">
        <v>0</v>
      </c>
      <c r="AB519" s="93">
        <v>0</v>
      </c>
      <c r="AC519" s="93">
        <v>0</v>
      </c>
      <c r="AD519" s="93">
        <v>0</v>
      </c>
      <c r="AE519" s="93">
        <v>0</v>
      </c>
      <c r="AF519" s="93">
        <v>0</v>
      </c>
      <c r="AG519" s="93">
        <v>27690.686648896484</v>
      </c>
      <c r="AH519" s="93">
        <v>27675.147699198442</v>
      </c>
      <c r="AI519" s="93">
        <v>27558.979295518777</v>
      </c>
      <c r="AJ519" s="93">
        <v>27343.314651450302</v>
      </c>
      <c r="AK519" s="93">
        <v>27676.879189362393</v>
      </c>
      <c r="AL519" s="93">
        <v>27709.368472767779</v>
      </c>
      <c r="AM519" s="93">
        <v>28117.667855482348</v>
      </c>
      <c r="AN519" s="93">
        <v>27855.024073615121</v>
      </c>
      <c r="AO519" s="93">
        <v>27878.234588955725</v>
      </c>
      <c r="AP519" s="93">
        <v>27882.258825812376</v>
      </c>
      <c r="AQ519" s="93">
        <v>27774.429750970758</v>
      </c>
      <c r="AR519" s="93">
        <v>27691.63863698933</v>
      </c>
      <c r="AS519" s="93">
        <v>0</v>
      </c>
      <c r="AT519" s="93">
        <v>0</v>
      </c>
      <c r="AU519" s="93">
        <v>0</v>
      </c>
      <c r="AV519" s="93">
        <v>0</v>
      </c>
      <c r="AW519" s="93">
        <v>0</v>
      </c>
      <c r="AX519" s="93">
        <v>0</v>
      </c>
      <c r="AY519" s="93">
        <v>0</v>
      </c>
      <c r="AZ519" s="93">
        <v>0</v>
      </c>
      <c r="BA519" s="93">
        <v>0</v>
      </c>
      <c r="BB519" s="93">
        <v>0</v>
      </c>
      <c r="BC519" s="93">
        <v>0</v>
      </c>
      <c r="BD519" s="93">
        <v>0</v>
      </c>
      <c r="BE519" s="93">
        <v>0</v>
      </c>
      <c r="BF519" s="93">
        <v>0</v>
      </c>
      <c r="BG519" s="93">
        <v>0</v>
      </c>
      <c r="BH519" s="93">
        <v>0</v>
      </c>
      <c r="BI519" s="93">
        <v>0</v>
      </c>
      <c r="BJ519" s="93">
        <v>0</v>
      </c>
      <c r="BK519" s="93">
        <v>0</v>
      </c>
      <c r="BL519" s="93">
        <v>0</v>
      </c>
      <c r="BM519" s="93">
        <v>0</v>
      </c>
      <c r="BN519" s="93">
        <v>0</v>
      </c>
      <c r="BO519" s="93">
        <v>0</v>
      </c>
      <c r="BP519" s="93">
        <v>0</v>
      </c>
      <c r="BQ519" s="93">
        <v>0</v>
      </c>
      <c r="BR519" s="93">
        <v>0</v>
      </c>
      <c r="BS519" s="93">
        <v>0</v>
      </c>
      <c r="BT519" s="93">
        <v>0</v>
      </c>
      <c r="BU519" s="93">
        <v>0</v>
      </c>
      <c r="BV519" s="93">
        <v>0</v>
      </c>
      <c r="BW519" s="93">
        <v>0</v>
      </c>
      <c r="BX519" s="93">
        <v>0</v>
      </c>
      <c r="BY519" s="93">
        <v>0</v>
      </c>
      <c r="BZ519" s="93">
        <v>0</v>
      </c>
      <c r="CA519" s="93">
        <v>0</v>
      </c>
      <c r="CB519" s="93">
        <v>0</v>
      </c>
      <c r="CC519" s="93">
        <v>0</v>
      </c>
      <c r="CD519" s="93">
        <v>0</v>
      </c>
      <c r="CE519" s="93">
        <v>0</v>
      </c>
      <c r="CF519" s="93">
        <v>0</v>
      </c>
      <c r="CG519" s="93">
        <v>0</v>
      </c>
      <c r="CH519" s="93">
        <v>0</v>
      </c>
      <c r="CJ519" s="94">
        <v>332853.62968901987</v>
      </c>
    </row>
    <row r="520" spans="1:88" x14ac:dyDescent="0.25">
      <c r="A520">
        <v>512</v>
      </c>
      <c r="B520" s="96"/>
      <c r="C520" s="97" t="s">
        <v>5361</v>
      </c>
      <c r="D520" s="97" t="s">
        <v>6275</v>
      </c>
      <c r="E520" s="97" t="s">
        <v>6275</v>
      </c>
      <c r="F520" s="97" t="s">
        <v>6279</v>
      </c>
      <c r="G520" s="96" t="s">
        <v>6277</v>
      </c>
      <c r="H520" s="96" t="s">
        <v>6280</v>
      </c>
      <c r="I520" s="96" t="s">
        <v>5340</v>
      </c>
      <c r="J520" s="96" t="s">
        <v>5340</v>
      </c>
      <c r="K520" s="96" t="s">
        <v>5552</v>
      </c>
      <c r="L520" s="96" t="s">
        <v>5552</v>
      </c>
      <c r="M520" s="96" t="s">
        <v>5342</v>
      </c>
      <c r="N520" s="92">
        <v>545571.34667571122</v>
      </c>
      <c r="O520" s="93">
        <v>0</v>
      </c>
      <c r="P520" s="93">
        <v>0</v>
      </c>
      <c r="Q520" s="93">
        <v>0</v>
      </c>
      <c r="R520" s="93">
        <v>0</v>
      </c>
      <c r="S520" s="93">
        <v>0</v>
      </c>
      <c r="T520" s="93">
        <v>0</v>
      </c>
      <c r="U520" s="93">
        <v>0</v>
      </c>
      <c r="V520" s="93">
        <v>0</v>
      </c>
      <c r="W520" s="93">
        <v>0</v>
      </c>
      <c r="X520" s="93">
        <v>0</v>
      </c>
      <c r="Y520" s="93">
        <v>0</v>
      </c>
      <c r="Z520" s="93">
        <v>0</v>
      </c>
      <c r="AA520" s="93">
        <v>0</v>
      </c>
      <c r="AB520" s="93">
        <v>0</v>
      </c>
      <c r="AC520" s="93">
        <v>0</v>
      </c>
      <c r="AD520" s="93">
        <v>0</v>
      </c>
      <c r="AE520" s="93">
        <v>0</v>
      </c>
      <c r="AF520" s="93">
        <v>0</v>
      </c>
      <c r="AG520" s="93">
        <v>45387.05261988</v>
      </c>
      <c r="AH520" s="93">
        <v>45361.583149348546</v>
      </c>
      <c r="AI520" s="93">
        <v>45171.174673118476</v>
      </c>
      <c r="AJ520" s="93">
        <v>44817.684610820914</v>
      </c>
      <c r="AK520" s="93">
        <v>45364.421187862186</v>
      </c>
      <c r="AL520" s="93">
        <v>45417.673490132554</v>
      </c>
      <c r="AM520" s="93">
        <v>46086.905922065351</v>
      </c>
      <c r="AN520" s="93">
        <v>45656.413630594267</v>
      </c>
      <c r="AO520" s="93">
        <v>45694.457356069892</v>
      </c>
      <c r="AP520" s="93">
        <v>45701.05337343413</v>
      </c>
      <c r="AQ520" s="93">
        <v>45524.313664670684</v>
      </c>
      <c r="AR520" s="93">
        <v>45388.612997714292</v>
      </c>
      <c r="AS520" s="93">
        <v>0</v>
      </c>
      <c r="AT520" s="93">
        <v>0</v>
      </c>
      <c r="AU520" s="93">
        <v>0</v>
      </c>
      <c r="AV520" s="93">
        <v>0</v>
      </c>
      <c r="AW520" s="93">
        <v>0</v>
      </c>
      <c r="AX520" s="93">
        <v>0</v>
      </c>
      <c r="AY520" s="93">
        <v>0</v>
      </c>
      <c r="AZ520" s="93">
        <v>0</v>
      </c>
      <c r="BA520" s="93">
        <v>0</v>
      </c>
      <c r="BB520" s="93">
        <v>0</v>
      </c>
      <c r="BC520" s="93">
        <v>0</v>
      </c>
      <c r="BD520" s="93">
        <v>0</v>
      </c>
      <c r="BE520" s="93">
        <v>0</v>
      </c>
      <c r="BF520" s="93">
        <v>0</v>
      </c>
      <c r="BG520" s="93">
        <v>0</v>
      </c>
      <c r="BH520" s="93">
        <v>0</v>
      </c>
      <c r="BI520" s="93">
        <v>0</v>
      </c>
      <c r="BJ520" s="93">
        <v>0</v>
      </c>
      <c r="BK520" s="93">
        <v>0</v>
      </c>
      <c r="BL520" s="93">
        <v>0</v>
      </c>
      <c r="BM520" s="93">
        <v>0</v>
      </c>
      <c r="BN520" s="93">
        <v>0</v>
      </c>
      <c r="BO520" s="93">
        <v>0</v>
      </c>
      <c r="BP520" s="93">
        <v>0</v>
      </c>
      <c r="BQ520" s="93">
        <v>0</v>
      </c>
      <c r="BR520" s="93">
        <v>0</v>
      </c>
      <c r="BS520" s="93">
        <v>0</v>
      </c>
      <c r="BT520" s="93">
        <v>0</v>
      </c>
      <c r="BU520" s="93">
        <v>0</v>
      </c>
      <c r="BV520" s="93">
        <v>0</v>
      </c>
      <c r="BW520" s="93">
        <v>0</v>
      </c>
      <c r="BX520" s="93">
        <v>0</v>
      </c>
      <c r="BY520" s="93">
        <v>0</v>
      </c>
      <c r="BZ520" s="93">
        <v>0</v>
      </c>
      <c r="CA520" s="93">
        <v>0</v>
      </c>
      <c r="CB520" s="93">
        <v>0</v>
      </c>
      <c r="CC520" s="93">
        <v>0</v>
      </c>
      <c r="CD520" s="93">
        <v>0</v>
      </c>
      <c r="CE520" s="93">
        <v>0</v>
      </c>
      <c r="CF520" s="93">
        <v>0</v>
      </c>
      <c r="CG520" s="93">
        <v>0</v>
      </c>
      <c r="CH520" s="93">
        <v>0</v>
      </c>
      <c r="CJ520" s="94">
        <v>545571.34667571122</v>
      </c>
    </row>
    <row r="521" spans="1:88" x14ac:dyDescent="0.25">
      <c r="A521">
        <v>513</v>
      </c>
      <c r="B521" s="96"/>
      <c r="C521" s="97" t="s">
        <v>5361</v>
      </c>
      <c r="D521" s="97" t="s">
        <v>6275</v>
      </c>
      <c r="E521" s="97" t="s">
        <v>6275</v>
      </c>
      <c r="F521" s="97" t="s">
        <v>6281</v>
      </c>
      <c r="G521" s="96" t="s">
        <v>6277</v>
      </c>
      <c r="H521" s="96" t="s">
        <v>6282</v>
      </c>
      <c r="I521" s="96" t="s">
        <v>5340</v>
      </c>
      <c r="J521" s="96" t="s">
        <v>5340</v>
      </c>
      <c r="K521" s="96" t="s">
        <v>5552</v>
      </c>
      <c r="L521" s="96" t="s">
        <v>5552</v>
      </c>
      <c r="M521" s="96" t="s">
        <v>5342</v>
      </c>
      <c r="N521" s="92">
        <v>148792.18545701215</v>
      </c>
      <c r="O521" s="93">
        <v>0</v>
      </c>
      <c r="P521" s="93">
        <v>0</v>
      </c>
      <c r="Q521" s="93">
        <v>0</v>
      </c>
      <c r="R521" s="93">
        <v>0</v>
      </c>
      <c r="S521" s="93">
        <v>0</v>
      </c>
      <c r="T521" s="93">
        <v>0</v>
      </c>
      <c r="U521" s="93">
        <v>0</v>
      </c>
      <c r="V521" s="93">
        <v>0</v>
      </c>
      <c r="W521" s="93">
        <v>0</v>
      </c>
      <c r="X521" s="93">
        <v>0</v>
      </c>
      <c r="Y521" s="93">
        <v>0</v>
      </c>
      <c r="Z521" s="93">
        <v>0</v>
      </c>
      <c r="AA521" s="93">
        <v>0</v>
      </c>
      <c r="AB521" s="93">
        <v>0</v>
      </c>
      <c r="AC521" s="93">
        <v>0</v>
      </c>
      <c r="AD521" s="93">
        <v>0</v>
      </c>
      <c r="AE521" s="93">
        <v>0</v>
      </c>
      <c r="AF521" s="93">
        <v>0</v>
      </c>
      <c r="AG521" s="93">
        <v>12378.287078149091</v>
      </c>
      <c r="AH521" s="93">
        <v>12371.340858913221</v>
      </c>
      <c r="AI521" s="93">
        <v>12319.411274486885</v>
      </c>
      <c r="AJ521" s="93">
        <v>12223.004893860285</v>
      </c>
      <c r="AK521" s="93">
        <v>12372.114869416968</v>
      </c>
      <c r="AL521" s="93">
        <v>12386.638224581653</v>
      </c>
      <c r="AM521" s="93">
        <v>12569.15616056324</v>
      </c>
      <c r="AN521" s="93">
        <v>12451.749171980216</v>
      </c>
      <c r="AO521" s="93">
        <v>12462.124733473634</v>
      </c>
      <c r="AP521" s="93">
        <v>12463.923647300197</v>
      </c>
      <c r="AQ521" s="93">
        <v>12415.721908546549</v>
      </c>
      <c r="AR521" s="93">
        <v>12378.712635740216</v>
      </c>
      <c r="AS521" s="93">
        <v>0</v>
      </c>
      <c r="AT521" s="93">
        <v>0</v>
      </c>
      <c r="AU521" s="93">
        <v>0</v>
      </c>
      <c r="AV521" s="93">
        <v>0</v>
      </c>
      <c r="AW521" s="93">
        <v>0</v>
      </c>
      <c r="AX521" s="93">
        <v>0</v>
      </c>
      <c r="AY521" s="93">
        <v>0</v>
      </c>
      <c r="AZ521" s="93">
        <v>0</v>
      </c>
      <c r="BA521" s="93">
        <v>0</v>
      </c>
      <c r="BB521" s="93">
        <v>0</v>
      </c>
      <c r="BC521" s="93">
        <v>0</v>
      </c>
      <c r="BD521" s="93">
        <v>0</v>
      </c>
      <c r="BE521" s="93">
        <v>0</v>
      </c>
      <c r="BF521" s="93">
        <v>0</v>
      </c>
      <c r="BG521" s="93">
        <v>0</v>
      </c>
      <c r="BH521" s="93">
        <v>0</v>
      </c>
      <c r="BI521" s="93">
        <v>0</v>
      </c>
      <c r="BJ521" s="93">
        <v>0</v>
      </c>
      <c r="BK521" s="93">
        <v>0</v>
      </c>
      <c r="BL521" s="93">
        <v>0</v>
      </c>
      <c r="BM521" s="93">
        <v>0</v>
      </c>
      <c r="BN521" s="93">
        <v>0</v>
      </c>
      <c r="BO521" s="93">
        <v>0</v>
      </c>
      <c r="BP521" s="93">
        <v>0</v>
      </c>
      <c r="BQ521" s="93">
        <v>0</v>
      </c>
      <c r="BR521" s="93">
        <v>0</v>
      </c>
      <c r="BS521" s="93">
        <v>0</v>
      </c>
      <c r="BT521" s="93">
        <v>0</v>
      </c>
      <c r="BU521" s="93">
        <v>0</v>
      </c>
      <c r="BV521" s="93">
        <v>0</v>
      </c>
      <c r="BW521" s="93">
        <v>0</v>
      </c>
      <c r="BX521" s="93">
        <v>0</v>
      </c>
      <c r="BY521" s="93">
        <v>0</v>
      </c>
      <c r="BZ521" s="93">
        <v>0</v>
      </c>
      <c r="CA521" s="93">
        <v>0</v>
      </c>
      <c r="CB521" s="93">
        <v>0</v>
      </c>
      <c r="CC521" s="93">
        <v>0</v>
      </c>
      <c r="CD521" s="93">
        <v>0</v>
      </c>
      <c r="CE521" s="93">
        <v>0</v>
      </c>
      <c r="CF521" s="93">
        <v>0</v>
      </c>
      <c r="CG521" s="93">
        <v>0</v>
      </c>
      <c r="CH521" s="93">
        <v>0</v>
      </c>
      <c r="CJ521" s="94">
        <v>148792.18545701215</v>
      </c>
    </row>
    <row r="522" spans="1:88" x14ac:dyDescent="0.25">
      <c r="A522">
        <v>514</v>
      </c>
      <c r="B522" s="96"/>
      <c r="C522" s="97" t="s">
        <v>5361</v>
      </c>
      <c r="D522" s="97" t="s">
        <v>6275</v>
      </c>
      <c r="E522" s="97" t="s">
        <v>6275</v>
      </c>
      <c r="F522" s="97" t="s">
        <v>6283</v>
      </c>
      <c r="G522" s="96" t="s">
        <v>6277</v>
      </c>
      <c r="H522" s="96" t="s">
        <v>6284</v>
      </c>
      <c r="I522" s="96" t="s">
        <v>5340</v>
      </c>
      <c r="J522" s="96" t="s">
        <v>5340</v>
      </c>
      <c r="K522" s="96" t="s">
        <v>5552</v>
      </c>
      <c r="L522" s="96" t="s">
        <v>5552</v>
      </c>
      <c r="M522" s="96" t="s">
        <v>5342</v>
      </c>
      <c r="N522" s="92">
        <v>55779.107954005609</v>
      </c>
      <c r="O522" s="93">
        <v>0</v>
      </c>
      <c r="P522" s="93">
        <v>0</v>
      </c>
      <c r="Q522" s="93">
        <v>0</v>
      </c>
      <c r="R522" s="93">
        <v>0</v>
      </c>
      <c r="S522" s="93">
        <v>0</v>
      </c>
      <c r="T522" s="93">
        <v>0</v>
      </c>
      <c r="U522" s="93">
        <v>0</v>
      </c>
      <c r="V522" s="93">
        <v>0</v>
      </c>
      <c r="W522" s="93">
        <v>0</v>
      </c>
      <c r="X522" s="93">
        <v>0</v>
      </c>
      <c r="Y522" s="93">
        <v>0</v>
      </c>
      <c r="Z522" s="93">
        <v>0</v>
      </c>
      <c r="AA522" s="93">
        <v>0</v>
      </c>
      <c r="AB522" s="93">
        <v>0</v>
      </c>
      <c r="AC522" s="93">
        <v>0</v>
      </c>
      <c r="AD522" s="93">
        <v>0</v>
      </c>
      <c r="AE522" s="93">
        <v>0</v>
      </c>
      <c r="AF522" s="93">
        <v>0</v>
      </c>
      <c r="AG522" s="93">
        <v>0</v>
      </c>
      <c r="AH522" s="93">
        <v>0</v>
      </c>
      <c r="AI522" s="93">
        <v>0</v>
      </c>
      <c r="AJ522" s="93">
        <v>0</v>
      </c>
      <c r="AK522" s="93">
        <v>0</v>
      </c>
      <c r="AL522" s="93">
        <v>0</v>
      </c>
      <c r="AM522" s="93">
        <v>0</v>
      </c>
      <c r="AN522" s="93">
        <v>0</v>
      </c>
      <c r="AO522" s="93">
        <v>0</v>
      </c>
      <c r="AP522" s="93">
        <v>0</v>
      </c>
      <c r="AQ522" s="93">
        <v>0</v>
      </c>
      <c r="AR522" s="93">
        <v>0</v>
      </c>
      <c r="AS522" s="93">
        <v>0</v>
      </c>
      <c r="AT522" s="93">
        <v>0</v>
      </c>
      <c r="AU522" s="93">
        <v>0</v>
      </c>
      <c r="AV522" s="93">
        <v>0</v>
      </c>
      <c r="AW522" s="93">
        <v>0</v>
      </c>
      <c r="AX522" s="93">
        <v>0</v>
      </c>
      <c r="AY522" s="93">
        <v>0</v>
      </c>
      <c r="AZ522" s="93">
        <v>0</v>
      </c>
      <c r="BA522" s="93">
        <v>0</v>
      </c>
      <c r="BB522" s="93">
        <v>0</v>
      </c>
      <c r="BC522" s="93">
        <v>0</v>
      </c>
      <c r="BD522" s="93">
        <v>0</v>
      </c>
      <c r="BE522" s="93">
        <v>0</v>
      </c>
      <c r="BF522" s="93">
        <v>0</v>
      </c>
      <c r="BG522" s="93">
        <v>0</v>
      </c>
      <c r="BH522" s="93">
        <v>0</v>
      </c>
      <c r="BI522" s="93">
        <v>0</v>
      </c>
      <c r="BJ522" s="93">
        <v>0</v>
      </c>
      <c r="BK522" s="93">
        <v>0</v>
      </c>
      <c r="BL522" s="93">
        <v>0</v>
      </c>
      <c r="BM522" s="93">
        <v>0</v>
      </c>
      <c r="BN522" s="93">
        <v>0</v>
      </c>
      <c r="BO522" s="93">
        <v>0</v>
      </c>
      <c r="BP522" s="93">
        <v>0</v>
      </c>
      <c r="BQ522" s="93">
        <v>4634.3750693454385</v>
      </c>
      <c r="BR522" s="93">
        <v>4627.7156659824514</v>
      </c>
      <c r="BS522" s="93">
        <v>4611.304246426992</v>
      </c>
      <c r="BT522" s="93">
        <v>4557.6472909870663</v>
      </c>
      <c r="BU522" s="93">
        <v>4629.6363260988956</v>
      </c>
      <c r="BV522" s="93">
        <v>4637.6819165278803</v>
      </c>
      <c r="BW522" s="93">
        <v>4736.1928404341652</v>
      </c>
      <c r="BX522" s="93">
        <v>4677.1860354845057</v>
      </c>
      <c r="BY522" s="93">
        <v>4682.1980733730024</v>
      </c>
      <c r="BZ522" s="93">
        <v>4685.3060757009325</v>
      </c>
      <c r="CA522" s="93">
        <v>4658.5231655917869</v>
      </c>
      <c r="CB522" s="93">
        <v>4641.3412480524967</v>
      </c>
      <c r="CC522" s="93">
        <v>0</v>
      </c>
      <c r="CD522" s="93">
        <v>0</v>
      </c>
      <c r="CE522" s="93">
        <v>0</v>
      </c>
      <c r="CF522" s="93">
        <v>0</v>
      </c>
      <c r="CG522" s="93">
        <v>0</v>
      </c>
      <c r="CH522" s="93">
        <v>0</v>
      </c>
      <c r="CJ522" s="94">
        <v>55779.107954005609</v>
      </c>
    </row>
    <row r="523" spans="1:88" x14ac:dyDescent="0.25">
      <c r="A523">
        <v>515</v>
      </c>
      <c r="B523" s="96"/>
      <c r="C523" s="97" t="s">
        <v>5361</v>
      </c>
      <c r="D523" s="97" t="s">
        <v>6275</v>
      </c>
      <c r="E523" s="97" t="s">
        <v>6275</v>
      </c>
      <c r="F523" s="97" t="s">
        <v>6285</v>
      </c>
      <c r="G523" s="96" t="s">
        <v>6277</v>
      </c>
      <c r="H523" s="96" t="s">
        <v>6286</v>
      </c>
      <c r="I523" s="96" t="s">
        <v>5340</v>
      </c>
      <c r="J523" s="96" t="s">
        <v>5340</v>
      </c>
      <c r="K523" s="96" t="s">
        <v>5552</v>
      </c>
      <c r="L523" s="96" t="s">
        <v>5552</v>
      </c>
      <c r="M523" s="96" t="s">
        <v>5342</v>
      </c>
      <c r="N523" s="92">
        <v>276369.88495467306</v>
      </c>
      <c r="O523" s="93">
        <v>0</v>
      </c>
      <c r="P523" s="93">
        <v>0</v>
      </c>
      <c r="Q523" s="93">
        <v>0</v>
      </c>
      <c r="R523" s="93">
        <v>0</v>
      </c>
      <c r="S523" s="93">
        <v>0</v>
      </c>
      <c r="T523" s="93">
        <v>0</v>
      </c>
      <c r="U523" s="93">
        <v>0</v>
      </c>
      <c r="V523" s="93">
        <v>0</v>
      </c>
      <c r="W523" s="93">
        <v>0</v>
      </c>
      <c r="X523" s="93">
        <v>0</v>
      </c>
      <c r="Y523" s="93">
        <v>0</v>
      </c>
      <c r="Z523" s="93">
        <v>0</v>
      </c>
      <c r="AA523" s="93">
        <v>0</v>
      </c>
      <c r="AB523" s="93">
        <v>0</v>
      </c>
      <c r="AC523" s="93">
        <v>0</v>
      </c>
      <c r="AD523" s="93">
        <v>0</v>
      </c>
      <c r="AE523" s="93">
        <v>0</v>
      </c>
      <c r="AF523" s="93">
        <v>0</v>
      </c>
      <c r="AG523" s="93">
        <v>0</v>
      </c>
      <c r="AH523" s="93">
        <v>0</v>
      </c>
      <c r="AI523" s="93">
        <v>0</v>
      </c>
      <c r="AJ523" s="93">
        <v>0</v>
      </c>
      <c r="AK523" s="93">
        <v>0</v>
      </c>
      <c r="AL523" s="93">
        <v>0</v>
      </c>
      <c r="AM523" s="93">
        <v>0</v>
      </c>
      <c r="AN523" s="93">
        <v>0</v>
      </c>
      <c r="AO523" s="93">
        <v>0</v>
      </c>
      <c r="AP523" s="93">
        <v>0</v>
      </c>
      <c r="AQ523" s="93">
        <v>0</v>
      </c>
      <c r="AR523" s="93">
        <v>0</v>
      </c>
      <c r="AS523" s="93">
        <v>23049.271078948499</v>
      </c>
      <c r="AT523" s="93">
        <v>23020.21290421304</v>
      </c>
      <c r="AU523" s="93">
        <v>22957.69400636337</v>
      </c>
      <c r="AV523" s="93">
        <v>22743.900368015955</v>
      </c>
      <c r="AW523" s="93">
        <v>23032.63419381918</v>
      </c>
      <c r="AX523" s="93">
        <v>23063.374012478245</v>
      </c>
      <c r="AY523" s="93">
        <v>23276.797447417772</v>
      </c>
      <c r="AZ523" s="93">
        <v>23050.03800787744</v>
      </c>
      <c r="BA523" s="93">
        <v>23108.450910523741</v>
      </c>
      <c r="BB523" s="93">
        <v>23107.930384851603</v>
      </c>
      <c r="BC523" s="93">
        <v>23015.356542337504</v>
      </c>
      <c r="BD523" s="93">
        <v>22944.225097826711</v>
      </c>
      <c r="BE523" s="93">
        <v>0</v>
      </c>
      <c r="BF523" s="93">
        <v>0</v>
      </c>
      <c r="BG523" s="93">
        <v>0</v>
      </c>
      <c r="BH523" s="93">
        <v>0</v>
      </c>
      <c r="BI523" s="93">
        <v>0</v>
      </c>
      <c r="BJ523" s="93">
        <v>0</v>
      </c>
      <c r="BK523" s="93">
        <v>0</v>
      </c>
      <c r="BL523" s="93">
        <v>0</v>
      </c>
      <c r="BM523" s="93">
        <v>0</v>
      </c>
      <c r="BN523" s="93">
        <v>0</v>
      </c>
      <c r="BO523" s="93">
        <v>0</v>
      </c>
      <c r="BP523" s="93">
        <v>0</v>
      </c>
      <c r="BQ523" s="93">
        <v>0</v>
      </c>
      <c r="BR523" s="93">
        <v>0</v>
      </c>
      <c r="BS523" s="93">
        <v>0</v>
      </c>
      <c r="BT523" s="93">
        <v>0</v>
      </c>
      <c r="BU523" s="93">
        <v>0</v>
      </c>
      <c r="BV523" s="93">
        <v>0</v>
      </c>
      <c r="BW523" s="93">
        <v>0</v>
      </c>
      <c r="BX523" s="93">
        <v>0</v>
      </c>
      <c r="BY523" s="93">
        <v>0</v>
      </c>
      <c r="BZ523" s="93">
        <v>0</v>
      </c>
      <c r="CA523" s="93">
        <v>0</v>
      </c>
      <c r="CB523" s="93">
        <v>0</v>
      </c>
      <c r="CC523" s="93">
        <v>0</v>
      </c>
      <c r="CD523" s="93">
        <v>0</v>
      </c>
      <c r="CE523" s="93">
        <v>0</v>
      </c>
      <c r="CF523" s="93">
        <v>0</v>
      </c>
      <c r="CG523" s="93">
        <v>0</v>
      </c>
      <c r="CH523" s="93">
        <v>0</v>
      </c>
      <c r="CJ523" s="94">
        <v>276369.88495467306</v>
      </c>
    </row>
    <row r="524" spans="1:88" x14ac:dyDescent="0.25">
      <c r="A524">
        <v>516</v>
      </c>
      <c r="B524" s="96"/>
      <c r="C524" s="97" t="s">
        <v>5361</v>
      </c>
      <c r="D524" s="97" t="s">
        <v>6275</v>
      </c>
      <c r="E524" s="97" t="s">
        <v>6275</v>
      </c>
      <c r="F524" s="97" t="s">
        <v>6287</v>
      </c>
      <c r="G524" s="96" t="s">
        <v>6277</v>
      </c>
      <c r="H524" s="96" t="s">
        <v>6288</v>
      </c>
      <c r="I524" s="96" t="s">
        <v>5340</v>
      </c>
      <c r="J524" s="96" t="s">
        <v>5340</v>
      </c>
      <c r="K524" s="96" t="s">
        <v>5552</v>
      </c>
      <c r="L524" s="96" t="s">
        <v>5552</v>
      </c>
      <c r="M524" s="96" t="s">
        <v>5342</v>
      </c>
      <c r="N524" s="92">
        <v>137770.54208982619</v>
      </c>
      <c r="O524" s="93">
        <v>0</v>
      </c>
      <c r="P524" s="93">
        <v>0</v>
      </c>
      <c r="Q524" s="93">
        <v>0</v>
      </c>
      <c r="R524" s="93">
        <v>0</v>
      </c>
      <c r="S524" s="93">
        <v>0</v>
      </c>
      <c r="T524" s="93">
        <v>0</v>
      </c>
      <c r="U524" s="93">
        <v>0</v>
      </c>
      <c r="V524" s="93">
        <v>0</v>
      </c>
      <c r="W524" s="93">
        <v>0</v>
      </c>
      <c r="X524" s="93">
        <v>0</v>
      </c>
      <c r="Y524" s="93">
        <v>0</v>
      </c>
      <c r="Z524" s="93">
        <v>0</v>
      </c>
      <c r="AA524" s="93">
        <v>0</v>
      </c>
      <c r="AB524" s="93">
        <v>0</v>
      </c>
      <c r="AC524" s="93">
        <v>0</v>
      </c>
      <c r="AD524" s="93">
        <v>0</v>
      </c>
      <c r="AE524" s="93">
        <v>0</v>
      </c>
      <c r="AF524" s="93">
        <v>0</v>
      </c>
      <c r="AG524" s="93">
        <v>11461.37692421212</v>
      </c>
      <c r="AH524" s="93">
        <v>11454.945239734445</v>
      </c>
      <c r="AI524" s="93">
        <v>11406.862291191537</v>
      </c>
      <c r="AJ524" s="93">
        <v>11317.597123944714</v>
      </c>
      <c r="AK524" s="93">
        <v>11455.661916126826</v>
      </c>
      <c r="AL524" s="93">
        <v>11469.109467205231</v>
      </c>
      <c r="AM524" s="93">
        <v>11638.10755607713</v>
      </c>
      <c r="AN524" s="93">
        <v>11529.397381463217</v>
      </c>
      <c r="AO524" s="93">
        <v>11539.0043828459</v>
      </c>
      <c r="AP524" s="93">
        <v>11540.670043796516</v>
      </c>
      <c r="AQ524" s="93">
        <v>11496.038804209815</v>
      </c>
      <c r="AR524" s="93">
        <v>11461.770959018721</v>
      </c>
      <c r="AS524" s="93">
        <v>0</v>
      </c>
      <c r="AT524" s="93">
        <v>0</v>
      </c>
      <c r="AU524" s="93">
        <v>0</v>
      </c>
      <c r="AV524" s="93">
        <v>0</v>
      </c>
      <c r="AW524" s="93">
        <v>0</v>
      </c>
      <c r="AX524" s="93">
        <v>0</v>
      </c>
      <c r="AY524" s="93">
        <v>0</v>
      </c>
      <c r="AZ524" s="93">
        <v>0</v>
      </c>
      <c r="BA524" s="93">
        <v>0</v>
      </c>
      <c r="BB524" s="93">
        <v>0</v>
      </c>
      <c r="BC524" s="93">
        <v>0</v>
      </c>
      <c r="BD524" s="93">
        <v>0</v>
      </c>
      <c r="BE524" s="93">
        <v>0</v>
      </c>
      <c r="BF524" s="93">
        <v>0</v>
      </c>
      <c r="BG524" s="93">
        <v>0</v>
      </c>
      <c r="BH524" s="93">
        <v>0</v>
      </c>
      <c r="BI524" s="93">
        <v>0</v>
      </c>
      <c r="BJ524" s="93">
        <v>0</v>
      </c>
      <c r="BK524" s="93">
        <v>0</v>
      </c>
      <c r="BL524" s="93">
        <v>0</v>
      </c>
      <c r="BM524" s="93">
        <v>0</v>
      </c>
      <c r="BN524" s="93">
        <v>0</v>
      </c>
      <c r="BO524" s="93">
        <v>0</v>
      </c>
      <c r="BP524" s="93">
        <v>0</v>
      </c>
      <c r="BQ524" s="93">
        <v>0</v>
      </c>
      <c r="BR524" s="93">
        <v>0</v>
      </c>
      <c r="BS524" s="93">
        <v>0</v>
      </c>
      <c r="BT524" s="93">
        <v>0</v>
      </c>
      <c r="BU524" s="93">
        <v>0</v>
      </c>
      <c r="BV524" s="93">
        <v>0</v>
      </c>
      <c r="BW524" s="93">
        <v>0</v>
      </c>
      <c r="BX524" s="93">
        <v>0</v>
      </c>
      <c r="BY524" s="93">
        <v>0</v>
      </c>
      <c r="BZ524" s="93">
        <v>0</v>
      </c>
      <c r="CA524" s="93">
        <v>0</v>
      </c>
      <c r="CB524" s="93">
        <v>0</v>
      </c>
      <c r="CC524" s="93">
        <v>0</v>
      </c>
      <c r="CD524" s="93">
        <v>0</v>
      </c>
      <c r="CE524" s="93">
        <v>0</v>
      </c>
      <c r="CF524" s="93">
        <v>0</v>
      </c>
      <c r="CG524" s="93">
        <v>0</v>
      </c>
      <c r="CH524" s="93">
        <v>0</v>
      </c>
      <c r="CJ524" s="94">
        <v>137770.54208982619</v>
      </c>
    </row>
    <row r="525" spans="1:88" x14ac:dyDescent="0.25">
      <c r="A525">
        <v>517</v>
      </c>
      <c r="B525" s="96"/>
      <c r="C525" s="97" t="s">
        <v>5361</v>
      </c>
      <c r="D525" s="97" t="s">
        <v>6275</v>
      </c>
      <c r="E525" s="97" t="s">
        <v>6275</v>
      </c>
      <c r="F525" s="97" t="s">
        <v>6289</v>
      </c>
      <c r="G525" s="96" t="s">
        <v>6277</v>
      </c>
      <c r="H525" s="96" t="s">
        <v>6290</v>
      </c>
      <c r="I525" s="96" t="s">
        <v>5340</v>
      </c>
      <c r="J525" s="96" t="s">
        <v>5340</v>
      </c>
      <c r="K525" s="96" t="s">
        <v>5552</v>
      </c>
      <c r="L525" s="96" t="s">
        <v>5552</v>
      </c>
      <c r="M525" s="96" t="s">
        <v>5342</v>
      </c>
      <c r="N525" s="92">
        <v>82662.325253895659</v>
      </c>
      <c r="O525" s="93">
        <v>0</v>
      </c>
      <c r="P525" s="93">
        <v>0</v>
      </c>
      <c r="Q525" s="93">
        <v>0</v>
      </c>
      <c r="R525" s="93">
        <v>0</v>
      </c>
      <c r="S525" s="93">
        <v>0</v>
      </c>
      <c r="T525" s="93">
        <v>0</v>
      </c>
      <c r="U525" s="93">
        <v>0</v>
      </c>
      <c r="V525" s="93">
        <v>0</v>
      </c>
      <c r="W525" s="93">
        <v>0</v>
      </c>
      <c r="X525" s="93">
        <v>0</v>
      </c>
      <c r="Y525" s="93">
        <v>0</v>
      </c>
      <c r="Z525" s="93">
        <v>0</v>
      </c>
      <c r="AA525" s="93">
        <v>0</v>
      </c>
      <c r="AB525" s="93">
        <v>0</v>
      </c>
      <c r="AC525" s="93">
        <v>0</v>
      </c>
      <c r="AD525" s="93">
        <v>0</v>
      </c>
      <c r="AE525" s="93">
        <v>0</v>
      </c>
      <c r="AF525" s="93">
        <v>0</v>
      </c>
      <c r="AG525" s="93">
        <v>6876.8261545272726</v>
      </c>
      <c r="AH525" s="93">
        <v>6872.9671438406867</v>
      </c>
      <c r="AI525" s="93">
        <v>6844.1173747149223</v>
      </c>
      <c r="AJ525" s="93">
        <v>6790.5582743667965</v>
      </c>
      <c r="AK525" s="93">
        <v>6873.3971496760869</v>
      </c>
      <c r="AL525" s="93">
        <v>6881.4656803231182</v>
      </c>
      <c r="AM525" s="93">
        <v>6982.8645336462669</v>
      </c>
      <c r="AN525" s="93">
        <v>6917.63842887792</v>
      </c>
      <c r="AO525" s="93">
        <v>6923.4026297075598</v>
      </c>
      <c r="AP525" s="93">
        <v>6924.4020262779104</v>
      </c>
      <c r="AQ525" s="93">
        <v>6897.6232825258576</v>
      </c>
      <c r="AR525" s="93">
        <v>6877.0625754112525</v>
      </c>
      <c r="AS525" s="93">
        <v>0</v>
      </c>
      <c r="AT525" s="93">
        <v>0</v>
      </c>
      <c r="AU525" s="93">
        <v>0</v>
      </c>
      <c r="AV525" s="93">
        <v>0</v>
      </c>
      <c r="AW525" s="93">
        <v>0</v>
      </c>
      <c r="AX525" s="93">
        <v>0</v>
      </c>
      <c r="AY525" s="93">
        <v>0</v>
      </c>
      <c r="AZ525" s="93">
        <v>0</v>
      </c>
      <c r="BA525" s="93">
        <v>0</v>
      </c>
      <c r="BB525" s="93">
        <v>0</v>
      </c>
      <c r="BC525" s="93">
        <v>0</v>
      </c>
      <c r="BD525" s="93">
        <v>0</v>
      </c>
      <c r="BE525" s="93">
        <v>0</v>
      </c>
      <c r="BF525" s="93">
        <v>0</v>
      </c>
      <c r="BG525" s="93">
        <v>0</v>
      </c>
      <c r="BH525" s="93">
        <v>0</v>
      </c>
      <c r="BI525" s="93">
        <v>0</v>
      </c>
      <c r="BJ525" s="93">
        <v>0</v>
      </c>
      <c r="BK525" s="93">
        <v>0</v>
      </c>
      <c r="BL525" s="93">
        <v>0</v>
      </c>
      <c r="BM525" s="93">
        <v>0</v>
      </c>
      <c r="BN525" s="93">
        <v>0</v>
      </c>
      <c r="BO525" s="93">
        <v>0</v>
      </c>
      <c r="BP525" s="93">
        <v>0</v>
      </c>
      <c r="BQ525" s="93">
        <v>0</v>
      </c>
      <c r="BR525" s="93">
        <v>0</v>
      </c>
      <c r="BS525" s="93">
        <v>0</v>
      </c>
      <c r="BT525" s="93">
        <v>0</v>
      </c>
      <c r="BU525" s="93">
        <v>0</v>
      </c>
      <c r="BV525" s="93">
        <v>0</v>
      </c>
      <c r="BW525" s="93">
        <v>0</v>
      </c>
      <c r="BX525" s="93">
        <v>0</v>
      </c>
      <c r="BY525" s="93">
        <v>0</v>
      </c>
      <c r="BZ525" s="93">
        <v>0</v>
      </c>
      <c r="CA525" s="93">
        <v>0</v>
      </c>
      <c r="CB525" s="93">
        <v>0</v>
      </c>
      <c r="CC525" s="93">
        <v>0</v>
      </c>
      <c r="CD525" s="93">
        <v>0</v>
      </c>
      <c r="CE525" s="93">
        <v>0</v>
      </c>
      <c r="CF525" s="93">
        <v>0</v>
      </c>
      <c r="CG525" s="93">
        <v>0</v>
      </c>
      <c r="CH525" s="93">
        <v>0</v>
      </c>
      <c r="CJ525" s="94">
        <v>82662.325253895659</v>
      </c>
    </row>
    <row r="526" spans="1:88" x14ac:dyDescent="0.25">
      <c r="A526">
        <v>518</v>
      </c>
      <c r="B526" s="96"/>
      <c r="C526" s="97" t="s">
        <v>5361</v>
      </c>
      <c r="D526" s="97" t="s">
        <v>6275</v>
      </c>
      <c r="E526" s="97" t="s">
        <v>6275</v>
      </c>
      <c r="F526" s="97" t="s">
        <v>6291</v>
      </c>
      <c r="G526" s="96" t="s">
        <v>6277</v>
      </c>
      <c r="H526" s="96" t="s">
        <v>6292</v>
      </c>
      <c r="I526" s="96" t="s">
        <v>5340</v>
      </c>
      <c r="J526" s="96" t="s">
        <v>5340</v>
      </c>
      <c r="K526" s="96" t="s">
        <v>5552</v>
      </c>
      <c r="L526" s="96" t="s">
        <v>5552</v>
      </c>
      <c r="M526" s="96" t="s">
        <v>5342</v>
      </c>
      <c r="N526" s="92">
        <v>435354.91300385061</v>
      </c>
      <c r="O526" s="93">
        <v>0</v>
      </c>
      <c r="P526" s="93">
        <v>0</v>
      </c>
      <c r="Q526" s="93">
        <v>0</v>
      </c>
      <c r="R526" s="93">
        <v>0</v>
      </c>
      <c r="S526" s="93">
        <v>0</v>
      </c>
      <c r="T526" s="93">
        <v>0</v>
      </c>
      <c r="U526" s="93">
        <v>0</v>
      </c>
      <c r="V526" s="93">
        <v>0</v>
      </c>
      <c r="W526" s="93">
        <v>0</v>
      </c>
      <c r="X526" s="93">
        <v>0</v>
      </c>
      <c r="Y526" s="93">
        <v>0</v>
      </c>
      <c r="Z526" s="93">
        <v>0</v>
      </c>
      <c r="AA526" s="93">
        <v>0</v>
      </c>
      <c r="AB526" s="93">
        <v>0</v>
      </c>
      <c r="AC526" s="93">
        <v>0</v>
      </c>
      <c r="AD526" s="93">
        <v>0</v>
      </c>
      <c r="AE526" s="93">
        <v>0</v>
      </c>
      <c r="AF526" s="93">
        <v>0</v>
      </c>
      <c r="AG526" s="93">
        <v>36217.951080510305</v>
      </c>
      <c r="AH526" s="93">
        <v>36197.626957560984</v>
      </c>
      <c r="AI526" s="93">
        <v>36045.68484016521</v>
      </c>
      <c r="AJ526" s="93">
        <v>35763.606911665171</v>
      </c>
      <c r="AK526" s="93">
        <v>36199.891654960767</v>
      </c>
      <c r="AL526" s="93">
        <v>36242.385916368439</v>
      </c>
      <c r="AM526" s="93">
        <v>36776.419877203713</v>
      </c>
      <c r="AN526" s="93">
        <v>36432.895725423747</v>
      </c>
      <c r="AO526" s="93">
        <v>36463.253849793175</v>
      </c>
      <c r="AP526" s="93">
        <v>36468.517338397018</v>
      </c>
      <c r="AQ526" s="93">
        <v>36327.482621302806</v>
      </c>
      <c r="AR526" s="93">
        <v>36219.196230499248</v>
      </c>
      <c r="AS526" s="93">
        <v>0</v>
      </c>
      <c r="AT526" s="93">
        <v>0</v>
      </c>
      <c r="AU526" s="93">
        <v>0</v>
      </c>
      <c r="AV526" s="93">
        <v>0</v>
      </c>
      <c r="AW526" s="93">
        <v>0</v>
      </c>
      <c r="AX526" s="93">
        <v>0</v>
      </c>
      <c r="AY526" s="93">
        <v>0</v>
      </c>
      <c r="AZ526" s="93">
        <v>0</v>
      </c>
      <c r="BA526" s="93">
        <v>0</v>
      </c>
      <c r="BB526" s="93">
        <v>0</v>
      </c>
      <c r="BC526" s="93">
        <v>0</v>
      </c>
      <c r="BD526" s="93">
        <v>0</v>
      </c>
      <c r="BE526" s="93">
        <v>0</v>
      </c>
      <c r="BF526" s="93">
        <v>0</v>
      </c>
      <c r="BG526" s="93">
        <v>0</v>
      </c>
      <c r="BH526" s="93">
        <v>0</v>
      </c>
      <c r="BI526" s="93">
        <v>0</v>
      </c>
      <c r="BJ526" s="93">
        <v>0</v>
      </c>
      <c r="BK526" s="93">
        <v>0</v>
      </c>
      <c r="BL526" s="93">
        <v>0</v>
      </c>
      <c r="BM526" s="93">
        <v>0</v>
      </c>
      <c r="BN526" s="93">
        <v>0</v>
      </c>
      <c r="BO526" s="93">
        <v>0</v>
      </c>
      <c r="BP526" s="93">
        <v>0</v>
      </c>
      <c r="BQ526" s="93">
        <v>0</v>
      </c>
      <c r="BR526" s="93">
        <v>0</v>
      </c>
      <c r="BS526" s="93">
        <v>0</v>
      </c>
      <c r="BT526" s="93">
        <v>0</v>
      </c>
      <c r="BU526" s="93">
        <v>0</v>
      </c>
      <c r="BV526" s="93">
        <v>0</v>
      </c>
      <c r="BW526" s="93">
        <v>0</v>
      </c>
      <c r="BX526" s="93">
        <v>0</v>
      </c>
      <c r="BY526" s="93">
        <v>0</v>
      </c>
      <c r="BZ526" s="93">
        <v>0</v>
      </c>
      <c r="CA526" s="93">
        <v>0</v>
      </c>
      <c r="CB526" s="93">
        <v>0</v>
      </c>
      <c r="CC526" s="93">
        <v>0</v>
      </c>
      <c r="CD526" s="93">
        <v>0</v>
      </c>
      <c r="CE526" s="93">
        <v>0</v>
      </c>
      <c r="CF526" s="93">
        <v>0</v>
      </c>
      <c r="CG526" s="93">
        <v>0</v>
      </c>
      <c r="CH526" s="93">
        <v>0</v>
      </c>
      <c r="CJ526" s="94">
        <v>435354.91300385061</v>
      </c>
    </row>
    <row r="527" spans="1:88" x14ac:dyDescent="0.25">
      <c r="A527">
        <v>519</v>
      </c>
      <c r="B527" s="96"/>
      <c r="C527" s="97" t="s">
        <v>5361</v>
      </c>
      <c r="D527" s="97" t="s">
        <v>6275</v>
      </c>
      <c r="E527" s="97" t="s">
        <v>6275</v>
      </c>
      <c r="F527" s="97" t="s">
        <v>6293</v>
      </c>
      <c r="G527" s="96" t="s">
        <v>6277</v>
      </c>
      <c r="H527" s="96" t="s">
        <v>6294</v>
      </c>
      <c r="I527" s="96" t="s">
        <v>5340</v>
      </c>
      <c r="J527" s="96" t="s">
        <v>5340</v>
      </c>
      <c r="K527" s="96" t="s">
        <v>5552</v>
      </c>
      <c r="L527" s="96" t="s">
        <v>5552</v>
      </c>
      <c r="M527" s="96" t="s">
        <v>5342</v>
      </c>
      <c r="N527" s="92">
        <v>386917.83893654257</v>
      </c>
      <c r="O527" s="93">
        <v>0</v>
      </c>
      <c r="P527" s="93">
        <v>0</v>
      </c>
      <c r="Q527" s="93">
        <v>0</v>
      </c>
      <c r="R527" s="93">
        <v>0</v>
      </c>
      <c r="S527" s="93">
        <v>0</v>
      </c>
      <c r="T527" s="93">
        <v>0</v>
      </c>
      <c r="U527" s="93">
        <v>0</v>
      </c>
      <c r="V527" s="93">
        <v>0</v>
      </c>
      <c r="W527" s="93">
        <v>0</v>
      </c>
      <c r="X527" s="93">
        <v>0</v>
      </c>
      <c r="Y527" s="93">
        <v>0</v>
      </c>
      <c r="Z527" s="93">
        <v>0</v>
      </c>
      <c r="AA527" s="93">
        <v>0</v>
      </c>
      <c r="AB527" s="93">
        <v>0</v>
      </c>
      <c r="AC527" s="93">
        <v>0</v>
      </c>
      <c r="AD527" s="93">
        <v>0</v>
      </c>
      <c r="AE527" s="93">
        <v>0</v>
      </c>
      <c r="AF527" s="93">
        <v>0</v>
      </c>
      <c r="AG527" s="93">
        <v>0</v>
      </c>
      <c r="AH527" s="93">
        <v>0</v>
      </c>
      <c r="AI527" s="93">
        <v>0</v>
      </c>
      <c r="AJ527" s="93">
        <v>0</v>
      </c>
      <c r="AK527" s="93">
        <v>0</v>
      </c>
      <c r="AL527" s="93">
        <v>0</v>
      </c>
      <c r="AM527" s="93">
        <v>0</v>
      </c>
      <c r="AN527" s="93">
        <v>0</v>
      </c>
      <c r="AO527" s="93">
        <v>0</v>
      </c>
      <c r="AP527" s="93">
        <v>0</v>
      </c>
      <c r="AQ527" s="93">
        <v>0</v>
      </c>
      <c r="AR527" s="93">
        <v>0</v>
      </c>
      <c r="AS527" s="93">
        <v>32268.979510527959</v>
      </c>
      <c r="AT527" s="93">
        <v>32228.298065898303</v>
      </c>
      <c r="AU527" s="93">
        <v>32140.771608908741</v>
      </c>
      <c r="AV527" s="93">
        <v>31841.460515222418</v>
      </c>
      <c r="AW527" s="93">
        <v>32245.68787134681</v>
      </c>
      <c r="AX527" s="93">
        <v>32288.723617469503</v>
      </c>
      <c r="AY527" s="93">
        <v>32587.516426384904</v>
      </c>
      <c r="AZ527" s="93">
        <v>32270.053211028458</v>
      </c>
      <c r="BA527" s="93">
        <v>32351.831274733275</v>
      </c>
      <c r="BB527" s="93">
        <v>32351.102538792249</v>
      </c>
      <c r="BC527" s="93">
        <v>32221.499159272505</v>
      </c>
      <c r="BD527" s="93">
        <v>32121.915136957417</v>
      </c>
      <c r="BE527" s="93">
        <v>0</v>
      </c>
      <c r="BF527" s="93">
        <v>0</v>
      </c>
      <c r="BG527" s="93">
        <v>0</v>
      </c>
      <c r="BH527" s="93">
        <v>0</v>
      </c>
      <c r="BI527" s="93">
        <v>0</v>
      </c>
      <c r="BJ527" s="93">
        <v>0</v>
      </c>
      <c r="BK527" s="93">
        <v>0</v>
      </c>
      <c r="BL527" s="93">
        <v>0</v>
      </c>
      <c r="BM527" s="93">
        <v>0</v>
      </c>
      <c r="BN527" s="93">
        <v>0</v>
      </c>
      <c r="BO527" s="93">
        <v>0</v>
      </c>
      <c r="BP527" s="93">
        <v>0</v>
      </c>
      <c r="BQ527" s="93">
        <v>0</v>
      </c>
      <c r="BR527" s="93">
        <v>0</v>
      </c>
      <c r="BS527" s="93">
        <v>0</v>
      </c>
      <c r="BT527" s="93">
        <v>0</v>
      </c>
      <c r="BU527" s="93">
        <v>0</v>
      </c>
      <c r="BV527" s="93">
        <v>0</v>
      </c>
      <c r="BW527" s="93">
        <v>0</v>
      </c>
      <c r="BX527" s="93">
        <v>0</v>
      </c>
      <c r="BY527" s="93">
        <v>0</v>
      </c>
      <c r="BZ527" s="93">
        <v>0</v>
      </c>
      <c r="CA527" s="93">
        <v>0</v>
      </c>
      <c r="CB527" s="93">
        <v>0</v>
      </c>
      <c r="CC527" s="93">
        <v>0</v>
      </c>
      <c r="CD527" s="93">
        <v>0</v>
      </c>
      <c r="CE527" s="93">
        <v>0</v>
      </c>
      <c r="CF527" s="93">
        <v>0</v>
      </c>
      <c r="CG527" s="93">
        <v>0</v>
      </c>
      <c r="CH527" s="93">
        <v>0</v>
      </c>
      <c r="CJ527" s="94">
        <v>386917.83893654257</v>
      </c>
    </row>
    <row r="528" spans="1:88" x14ac:dyDescent="0.25">
      <c r="A528">
        <v>520</v>
      </c>
      <c r="B528" s="96"/>
      <c r="C528" s="97" t="s">
        <v>5361</v>
      </c>
      <c r="D528" s="97" t="s">
        <v>6275</v>
      </c>
      <c r="E528" s="97" t="s">
        <v>6275</v>
      </c>
      <c r="F528" s="97" t="s">
        <v>6295</v>
      </c>
      <c r="G528" s="96" t="s">
        <v>6277</v>
      </c>
      <c r="H528" s="96" t="s">
        <v>6296</v>
      </c>
      <c r="I528" s="96" t="s">
        <v>5340</v>
      </c>
      <c r="J528" s="96" t="s">
        <v>5340</v>
      </c>
      <c r="K528" s="96" t="s">
        <v>5552</v>
      </c>
      <c r="L528" s="96" t="s">
        <v>5552</v>
      </c>
      <c r="M528" s="96" t="s">
        <v>5342</v>
      </c>
      <c r="N528" s="92">
        <v>278895.53977002815</v>
      </c>
      <c r="O528" s="93">
        <v>0</v>
      </c>
      <c r="P528" s="93">
        <v>0</v>
      </c>
      <c r="Q528" s="93">
        <v>0</v>
      </c>
      <c r="R528" s="93">
        <v>0</v>
      </c>
      <c r="S528" s="93">
        <v>0</v>
      </c>
      <c r="T528" s="93">
        <v>0</v>
      </c>
      <c r="U528" s="93">
        <v>0</v>
      </c>
      <c r="V528" s="93">
        <v>0</v>
      </c>
      <c r="W528" s="93">
        <v>0</v>
      </c>
      <c r="X528" s="93">
        <v>0</v>
      </c>
      <c r="Y528" s="93">
        <v>0</v>
      </c>
      <c r="Z528" s="93">
        <v>0</v>
      </c>
      <c r="AA528" s="93">
        <v>0</v>
      </c>
      <c r="AB528" s="93">
        <v>0</v>
      </c>
      <c r="AC528" s="93">
        <v>0</v>
      </c>
      <c r="AD528" s="93">
        <v>0</v>
      </c>
      <c r="AE528" s="93">
        <v>0</v>
      </c>
      <c r="AF528" s="93">
        <v>0</v>
      </c>
      <c r="AG528" s="93">
        <v>0</v>
      </c>
      <c r="AH528" s="93">
        <v>0</v>
      </c>
      <c r="AI528" s="93">
        <v>0</v>
      </c>
      <c r="AJ528" s="93">
        <v>0</v>
      </c>
      <c r="AK528" s="93">
        <v>0</v>
      </c>
      <c r="AL528" s="93">
        <v>0</v>
      </c>
      <c r="AM528" s="93">
        <v>0</v>
      </c>
      <c r="AN528" s="93">
        <v>0</v>
      </c>
      <c r="AO528" s="93">
        <v>0</v>
      </c>
      <c r="AP528" s="93">
        <v>0</v>
      </c>
      <c r="AQ528" s="93">
        <v>0</v>
      </c>
      <c r="AR528" s="93">
        <v>0</v>
      </c>
      <c r="AS528" s="93">
        <v>0</v>
      </c>
      <c r="AT528" s="93">
        <v>0</v>
      </c>
      <c r="AU528" s="93">
        <v>0</v>
      </c>
      <c r="AV528" s="93">
        <v>0</v>
      </c>
      <c r="AW528" s="93">
        <v>0</v>
      </c>
      <c r="AX528" s="93">
        <v>0</v>
      </c>
      <c r="AY528" s="93">
        <v>0</v>
      </c>
      <c r="AZ528" s="93">
        <v>0</v>
      </c>
      <c r="BA528" s="93">
        <v>0</v>
      </c>
      <c r="BB528" s="93">
        <v>0</v>
      </c>
      <c r="BC528" s="93">
        <v>0</v>
      </c>
      <c r="BD528" s="93">
        <v>0</v>
      </c>
      <c r="BE528" s="93">
        <v>0</v>
      </c>
      <c r="BF528" s="93">
        <v>0</v>
      </c>
      <c r="BG528" s="93">
        <v>0</v>
      </c>
      <c r="BH528" s="93">
        <v>0</v>
      </c>
      <c r="BI528" s="93">
        <v>0</v>
      </c>
      <c r="BJ528" s="93">
        <v>0</v>
      </c>
      <c r="BK528" s="93">
        <v>0</v>
      </c>
      <c r="BL528" s="93">
        <v>0</v>
      </c>
      <c r="BM528" s="93">
        <v>0</v>
      </c>
      <c r="BN528" s="93">
        <v>0</v>
      </c>
      <c r="BO528" s="93">
        <v>0</v>
      </c>
      <c r="BP528" s="93">
        <v>0</v>
      </c>
      <c r="BQ528" s="93">
        <v>23171.875346727185</v>
      </c>
      <c r="BR528" s="93">
        <v>23138.57832991231</v>
      </c>
      <c r="BS528" s="93">
        <v>23056.521232134965</v>
      </c>
      <c r="BT528" s="93">
        <v>22788.236454935337</v>
      </c>
      <c r="BU528" s="93">
        <v>23148.181630494473</v>
      </c>
      <c r="BV528" s="93">
        <v>23188.409582639397</v>
      </c>
      <c r="BW528" s="93">
        <v>23680.964202170879</v>
      </c>
      <c r="BX528" s="93">
        <v>23385.930177422521</v>
      </c>
      <c r="BY528" s="93">
        <v>23410.990366865011</v>
      </c>
      <c r="BZ528" s="93">
        <v>23426.530378504667</v>
      </c>
      <c r="CA528" s="93">
        <v>23292.615827958882</v>
      </c>
      <c r="CB528" s="93">
        <v>23206.706240262538</v>
      </c>
      <c r="CC528" s="93">
        <v>0</v>
      </c>
      <c r="CD528" s="93">
        <v>0</v>
      </c>
      <c r="CE528" s="93">
        <v>0</v>
      </c>
      <c r="CF528" s="93">
        <v>0</v>
      </c>
      <c r="CG528" s="93">
        <v>0</v>
      </c>
      <c r="CH528" s="93">
        <v>0</v>
      </c>
      <c r="CJ528" s="94">
        <v>278895.53977002815</v>
      </c>
    </row>
    <row r="529" spans="1:88" x14ac:dyDescent="0.25">
      <c r="A529">
        <v>521</v>
      </c>
      <c r="B529" s="96"/>
      <c r="C529" s="97" t="s">
        <v>5361</v>
      </c>
      <c r="D529" s="97" t="s">
        <v>6275</v>
      </c>
      <c r="E529" s="97" t="s">
        <v>6275</v>
      </c>
      <c r="F529" s="97" t="s">
        <v>6297</v>
      </c>
      <c r="G529" s="96" t="s">
        <v>6277</v>
      </c>
      <c r="H529" s="96" t="s">
        <v>6298</v>
      </c>
      <c r="I529" s="96" t="s">
        <v>5340</v>
      </c>
      <c r="J529" s="96" t="s">
        <v>5340</v>
      </c>
      <c r="K529" s="96" t="s">
        <v>5552</v>
      </c>
      <c r="L529" s="96" t="s">
        <v>5552</v>
      </c>
      <c r="M529" s="96" t="s">
        <v>5342</v>
      </c>
      <c r="N529" s="92">
        <v>391268.33953510603</v>
      </c>
      <c r="O529" s="93">
        <v>0</v>
      </c>
      <c r="P529" s="93">
        <v>0</v>
      </c>
      <c r="Q529" s="93">
        <v>0</v>
      </c>
      <c r="R529" s="93">
        <v>0</v>
      </c>
      <c r="S529" s="93">
        <v>0</v>
      </c>
      <c r="T529" s="93">
        <v>0</v>
      </c>
      <c r="U529" s="93">
        <v>0</v>
      </c>
      <c r="V529" s="93">
        <v>0</v>
      </c>
      <c r="W529" s="93">
        <v>0</v>
      </c>
      <c r="X529" s="93">
        <v>0</v>
      </c>
      <c r="Y529" s="93">
        <v>0</v>
      </c>
      <c r="Z529" s="93">
        <v>0</v>
      </c>
      <c r="AA529" s="93">
        <v>0</v>
      </c>
      <c r="AB529" s="93">
        <v>0</v>
      </c>
      <c r="AC529" s="93">
        <v>0</v>
      </c>
      <c r="AD529" s="93">
        <v>0</v>
      </c>
      <c r="AE529" s="93">
        <v>0</v>
      </c>
      <c r="AF529" s="93">
        <v>0</v>
      </c>
      <c r="AG529" s="93">
        <v>32550.310464762424</v>
      </c>
      <c r="AH529" s="93">
        <v>32532.044480845885</v>
      </c>
      <c r="AI529" s="93">
        <v>32395.488906983916</v>
      </c>
      <c r="AJ529" s="93">
        <v>32141.975832002889</v>
      </c>
      <c r="AK529" s="93">
        <v>32534.079841800194</v>
      </c>
      <c r="AL529" s="93">
        <v>32572.270886862745</v>
      </c>
      <c r="AM529" s="93">
        <v>33052.225459258952</v>
      </c>
      <c r="AN529" s="93">
        <v>32743.488563355448</v>
      </c>
      <c r="AO529" s="93">
        <v>32770.772447282441</v>
      </c>
      <c r="AP529" s="93">
        <v>32775.50292438209</v>
      </c>
      <c r="AQ529" s="93">
        <v>32648.750203955762</v>
      </c>
      <c r="AR529" s="93">
        <v>32551.429523613278</v>
      </c>
      <c r="AS529" s="93">
        <v>0</v>
      </c>
      <c r="AT529" s="93">
        <v>0</v>
      </c>
      <c r="AU529" s="93">
        <v>0</v>
      </c>
      <c r="AV529" s="93">
        <v>0</v>
      </c>
      <c r="AW529" s="93">
        <v>0</v>
      </c>
      <c r="AX529" s="93">
        <v>0</v>
      </c>
      <c r="AY529" s="93">
        <v>0</v>
      </c>
      <c r="AZ529" s="93">
        <v>0</v>
      </c>
      <c r="BA529" s="93">
        <v>0</v>
      </c>
      <c r="BB529" s="93">
        <v>0</v>
      </c>
      <c r="BC529" s="93">
        <v>0</v>
      </c>
      <c r="BD529" s="93">
        <v>0</v>
      </c>
      <c r="BE529" s="93">
        <v>0</v>
      </c>
      <c r="BF529" s="93">
        <v>0</v>
      </c>
      <c r="BG529" s="93">
        <v>0</v>
      </c>
      <c r="BH529" s="93">
        <v>0</v>
      </c>
      <c r="BI529" s="93">
        <v>0</v>
      </c>
      <c r="BJ529" s="93">
        <v>0</v>
      </c>
      <c r="BK529" s="93">
        <v>0</v>
      </c>
      <c r="BL529" s="93">
        <v>0</v>
      </c>
      <c r="BM529" s="93">
        <v>0</v>
      </c>
      <c r="BN529" s="93">
        <v>0</v>
      </c>
      <c r="BO529" s="93">
        <v>0</v>
      </c>
      <c r="BP529" s="93">
        <v>0</v>
      </c>
      <c r="BQ529" s="93">
        <v>0</v>
      </c>
      <c r="BR529" s="93">
        <v>0</v>
      </c>
      <c r="BS529" s="93">
        <v>0</v>
      </c>
      <c r="BT529" s="93">
        <v>0</v>
      </c>
      <c r="BU529" s="93">
        <v>0</v>
      </c>
      <c r="BV529" s="93">
        <v>0</v>
      </c>
      <c r="BW529" s="93">
        <v>0</v>
      </c>
      <c r="BX529" s="93">
        <v>0</v>
      </c>
      <c r="BY529" s="93">
        <v>0</v>
      </c>
      <c r="BZ529" s="93">
        <v>0</v>
      </c>
      <c r="CA529" s="93">
        <v>0</v>
      </c>
      <c r="CB529" s="93">
        <v>0</v>
      </c>
      <c r="CC529" s="93">
        <v>0</v>
      </c>
      <c r="CD529" s="93">
        <v>0</v>
      </c>
      <c r="CE529" s="93">
        <v>0</v>
      </c>
      <c r="CF529" s="93">
        <v>0</v>
      </c>
      <c r="CG529" s="93">
        <v>0</v>
      </c>
      <c r="CH529" s="93">
        <v>0</v>
      </c>
      <c r="CJ529" s="94">
        <v>391268.33953510603</v>
      </c>
    </row>
    <row r="530" spans="1:88" x14ac:dyDescent="0.25">
      <c r="A530">
        <v>522</v>
      </c>
      <c r="B530" s="96"/>
      <c r="C530" s="97" t="s">
        <v>5361</v>
      </c>
      <c r="D530" s="97" t="s">
        <v>6275</v>
      </c>
      <c r="E530" s="97" t="s">
        <v>6275</v>
      </c>
      <c r="F530" s="97" t="s">
        <v>6299</v>
      </c>
      <c r="G530" s="96" t="s">
        <v>6277</v>
      </c>
      <c r="H530" s="96" t="s">
        <v>6300</v>
      </c>
      <c r="I530" s="96" t="s">
        <v>5340</v>
      </c>
      <c r="J530" s="96" t="s">
        <v>5340</v>
      </c>
      <c r="K530" s="96" t="s">
        <v>5552</v>
      </c>
      <c r="L530" s="96" t="s">
        <v>5552</v>
      </c>
      <c r="M530" s="96" t="s">
        <v>5342</v>
      </c>
      <c r="N530" s="92">
        <v>390698.75436371658</v>
      </c>
      <c r="O530" s="93">
        <v>0</v>
      </c>
      <c r="P530" s="93">
        <v>0</v>
      </c>
      <c r="Q530" s="93">
        <v>0</v>
      </c>
      <c r="R530" s="93">
        <v>0</v>
      </c>
      <c r="S530" s="93">
        <v>0</v>
      </c>
      <c r="T530" s="93">
        <v>0</v>
      </c>
      <c r="U530" s="93">
        <v>0</v>
      </c>
      <c r="V530" s="93">
        <v>0</v>
      </c>
      <c r="W530" s="93">
        <v>0</v>
      </c>
      <c r="X530" s="93">
        <v>0</v>
      </c>
      <c r="Y530" s="93">
        <v>0</v>
      </c>
      <c r="Z530" s="93">
        <v>0</v>
      </c>
      <c r="AA530" s="93">
        <v>0</v>
      </c>
      <c r="AB530" s="93">
        <v>0</v>
      </c>
      <c r="AC530" s="93">
        <v>0</v>
      </c>
      <c r="AD530" s="93">
        <v>0</v>
      </c>
      <c r="AE530" s="93">
        <v>0</v>
      </c>
      <c r="AF530" s="93">
        <v>0</v>
      </c>
      <c r="AG530" s="93">
        <v>0</v>
      </c>
      <c r="AH530" s="93">
        <v>0</v>
      </c>
      <c r="AI530" s="93">
        <v>0</v>
      </c>
      <c r="AJ530" s="93">
        <v>0</v>
      </c>
      <c r="AK530" s="93">
        <v>0</v>
      </c>
      <c r="AL530" s="93">
        <v>0</v>
      </c>
      <c r="AM530" s="93">
        <v>0</v>
      </c>
      <c r="AN530" s="93">
        <v>0</v>
      </c>
      <c r="AO530" s="93">
        <v>0</v>
      </c>
      <c r="AP530" s="93">
        <v>0</v>
      </c>
      <c r="AQ530" s="93">
        <v>0</v>
      </c>
      <c r="AR530" s="93">
        <v>0</v>
      </c>
      <c r="AS530" s="93">
        <v>0</v>
      </c>
      <c r="AT530" s="93">
        <v>0</v>
      </c>
      <c r="AU530" s="93">
        <v>0</v>
      </c>
      <c r="AV530" s="93">
        <v>0</v>
      </c>
      <c r="AW530" s="93">
        <v>0</v>
      </c>
      <c r="AX530" s="93">
        <v>0</v>
      </c>
      <c r="AY530" s="93">
        <v>0</v>
      </c>
      <c r="AZ530" s="93">
        <v>0</v>
      </c>
      <c r="BA530" s="93">
        <v>0</v>
      </c>
      <c r="BB530" s="93">
        <v>0</v>
      </c>
      <c r="BC530" s="93">
        <v>0</v>
      </c>
      <c r="BD530" s="93">
        <v>0</v>
      </c>
      <c r="BE530" s="93">
        <v>32630.264443244007</v>
      </c>
      <c r="BF530" s="93">
        <v>32594.40322019306</v>
      </c>
      <c r="BG530" s="93">
        <v>32508.547510083787</v>
      </c>
      <c r="BH530" s="93">
        <v>32219.630457308547</v>
      </c>
      <c r="BI530" s="93">
        <v>32606.046431028972</v>
      </c>
      <c r="BJ530" s="93">
        <v>32647.782950677469</v>
      </c>
      <c r="BK530" s="93">
        <v>32853.775203354991</v>
      </c>
      <c r="BL530" s="93">
        <v>32556.443520064156</v>
      </c>
      <c r="BM530" s="93">
        <v>32597.040667223173</v>
      </c>
      <c r="BN530" s="93">
        <v>32604.869797615516</v>
      </c>
      <c r="BO530" s="93">
        <v>32484.967232319104</v>
      </c>
      <c r="BP530" s="93">
        <v>32394.982930603757</v>
      </c>
      <c r="BQ530" s="93">
        <v>0</v>
      </c>
      <c r="BR530" s="93">
        <v>0</v>
      </c>
      <c r="BS530" s="93">
        <v>0</v>
      </c>
      <c r="BT530" s="93">
        <v>0</v>
      </c>
      <c r="BU530" s="93">
        <v>0</v>
      </c>
      <c r="BV530" s="93">
        <v>0</v>
      </c>
      <c r="BW530" s="93">
        <v>0</v>
      </c>
      <c r="BX530" s="93">
        <v>0</v>
      </c>
      <c r="BY530" s="93">
        <v>0</v>
      </c>
      <c r="BZ530" s="93">
        <v>0</v>
      </c>
      <c r="CA530" s="93">
        <v>0</v>
      </c>
      <c r="CB530" s="93">
        <v>0</v>
      </c>
      <c r="CC530" s="93">
        <v>0</v>
      </c>
      <c r="CD530" s="93">
        <v>0</v>
      </c>
      <c r="CE530" s="93">
        <v>0</v>
      </c>
      <c r="CF530" s="93">
        <v>0</v>
      </c>
      <c r="CG530" s="93">
        <v>0</v>
      </c>
      <c r="CH530" s="93">
        <v>0</v>
      </c>
      <c r="CJ530" s="94">
        <v>390698.75436371658</v>
      </c>
    </row>
    <row r="531" spans="1:88" x14ac:dyDescent="0.25">
      <c r="A531">
        <v>523</v>
      </c>
      <c r="B531" s="96"/>
      <c r="C531" s="97" t="s">
        <v>5361</v>
      </c>
      <c r="D531" s="97" t="s">
        <v>6275</v>
      </c>
      <c r="E531" s="97" t="s">
        <v>6275</v>
      </c>
      <c r="F531" s="97" t="s">
        <v>6301</v>
      </c>
      <c r="G531" s="96" t="s">
        <v>6277</v>
      </c>
      <c r="H531" s="96" t="s">
        <v>6302</v>
      </c>
      <c r="I531" s="96" t="s">
        <v>5340</v>
      </c>
      <c r="J531" s="96" t="s">
        <v>5340</v>
      </c>
      <c r="K531" s="96" t="s">
        <v>5552</v>
      </c>
      <c r="L531" s="96" t="s">
        <v>5552</v>
      </c>
      <c r="M531" s="96" t="s">
        <v>5342</v>
      </c>
      <c r="N531" s="92">
        <v>0</v>
      </c>
      <c r="O531" s="93">
        <v>0</v>
      </c>
      <c r="P531" s="93">
        <v>0</v>
      </c>
      <c r="Q531" s="93">
        <v>0</v>
      </c>
      <c r="R531" s="93">
        <v>0</v>
      </c>
      <c r="S531" s="93">
        <v>0</v>
      </c>
      <c r="T531" s="93">
        <v>0</v>
      </c>
      <c r="U531" s="93">
        <v>0</v>
      </c>
      <c r="V531" s="93">
        <v>0</v>
      </c>
      <c r="W531" s="93">
        <v>0</v>
      </c>
      <c r="X531" s="93">
        <v>0</v>
      </c>
      <c r="Y531" s="93">
        <v>0</v>
      </c>
      <c r="Z531" s="93">
        <v>0</v>
      </c>
      <c r="AA531" s="93">
        <v>0</v>
      </c>
      <c r="AB531" s="93">
        <v>0</v>
      </c>
      <c r="AC531" s="93">
        <v>0</v>
      </c>
      <c r="AD531" s="93">
        <v>0</v>
      </c>
      <c r="AE531" s="93">
        <v>0</v>
      </c>
      <c r="AF531" s="93">
        <v>0</v>
      </c>
      <c r="AG531" s="93">
        <v>0</v>
      </c>
      <c r="AH531" s="93">
        <v>0</v>
      </c>
      <c r="AI531" s="93">
        <v>0</v>
      </c>
      <c r="AJ531" s="93">
        <v>0</v>
      </c>
      <c r="AK531" s="93">
        <v>0</v>
      </c>
      <c r="AL531" s="93">
        <v>0</v>
      </c>
      <c r="AM531" s="93">
        <v>0</v>
      </c>
      <c r="AN531" s="93">
        <v>0</v>
      </c>
      <c r="AO531" s="93">
        <v>0</v>
      </c>
      <c r="AP531" s="93">
        <v>0</v>
      </c>
      <c r="AQ531" s="93">
        <v>0</v>
      </c>
      <c r="AR531" s="93">
        <v>0</v>
      </c>
      <c r="AS531" s="93">
        <v>0</v>
      </c>
      <c r="AT531" s="93">
        <v>0</v>
      </c>
      <c r="AU531" s="93">
        <v>0</v>
      </c>
      <c r="AV531" s="93">
        <v>0</v>
      </c>
      <c r="AW531" s="93">
        <v>0</v>
      </c>
      <c r="AX531" s="93">
        <v>0</v>
      </c>
      <c r="AY531" s="93">
        <v>0</v>
      </c>
      <c r="AZ531" s="93">
        <v>0</v>
      </c>
      <c r="BA531" s="93">
        <v>0</v>
      </c>
      <c r="BB531" s="93">
        <v>0</v>
      </c>
      <c r="BC531" s="93">
        <v>0</v>
      </c>
      <c r="BD531" s="93">
        <v>0</v>
      </c>
      <c r="BE531" s="93">
        <v>0</v>
      </c>
      <c r="BF531" s="93">
        <v>0</v>
      </c>
      <c r="BG531" s="93">
        <v>0</v>
      </c>
      <c r="BH531" s="93">
        <v>0</v>
      </c>
      <c r="BI531" s="93">
        <v>0</v>
      </c>
      <c r="BJ531" s="93">
        <v>0</v>
      </c>
      <c r="BK531" s="93">
        <v>0</v>
      </c>
      <c r="BL531" s="93">
        <v>0</v>
      </c>
      <c r="BM531" s="93">
        <v>0</v>
      </c>
      <c r="BN531" s="93">
        <v>0</v>
      </c>
      <c r="BO531" s="93">
        <v>0</v>
      </c>
      <c r="BP531" s="93">
        <v>0</v>
      </c>
      <c r="BQ531" s="93">
        <v>0</v>
      </c>
      <c r="BR531" s="93">
        <v>0</v>
      </c>
      <c r="BS531" s="93">
        <v>0</v>
      </c>
      <c r="BT531" s="93">
        <v>0</v>
      </c>
      <c r="BU531" s="93">
        <v>0</v>
      </c>
      <c r="BV531" s="93">
        <v>0</v>
      </c>
      <c r="BW531" s="93">
        <v>0</v>
      </c>
      <c r="BX531" s="93">
        <v>0</v>
      </c>
      <c r="BY531" s="93">
        <v>0</v>
      </c>
      <c r="BZ531" s="93">
        <v>0</v>
      </c>
      <c r="CA531" s="93">
        <v>0</v>
      </c>
      <c r="CB531" s="93">
        <v>0</v>
      </c>
      <c r="CC531" s="93">
        <v>0</v>
      </c>
      <c r="CD531" s="93">
        <v>0</v>
      </c>
      <c r="CE531" s="93">
        <v>0</v>
      </c>
      <c r="CF531" s="93">
        <v>0</v>
      </c>
      <c r="CG531" s="93">
        <v>0</v>
      </c>
      <c r="CH531" s="93">
        <v>0</v>
      </c>
      <c r="CJ531" s="94">
        <v>0</v>
      </c>
    </row>
    <row r="532" spans="1:88" x14ac:dyDescent="0.25">
      <c r="A532">
        <v>524</v>
      </c>
      <c r="B532" s="96"/>
      <c r="C532" s="97" t="s">
        <v>5361</v>
      </c>
      <c r="D532" s="97" t="s">
        <v>6275</v>
      </c>
      <c r="E532" s="97" t="s">
        <v>6275</v>
      </c>
      <c r="F532" s="97" t="s">
        <v>6303</v>
      </c>
      <c r="G532" s="96" t="s">
        <v>6277</v>
      </c>
      <c r="H532" s="96" t="s">
        <v>6304</v>
      </c>
      <c r="I532" s="96" t="s">
        <v>5340</v>
      </c>
      <c r="J532" s="96" t="s">
        <v>5340</v>
      </c>
      <c r="K532" s="96" t="s">
        <v>5552</v>
      </c>
      <c r="L532" s="96" t="s">
        <v>5552</v>
      </c>
      <c r="M532" s="96" t="s">
        <v>5342</v>
      </c>
      <c r="N532" s="92">
        <v>140742.50976803317</v>
      </c>
      <c r="O532" s="93">
        <v>0</v>
      </c>
      <c r="P532" s="93">
        <v>0</v>
      </c>
      <c r="Q532" s="93">
        <v>0</v>
      </c>
      <c r="R532" s="93">
        <v>0</v>
      </c>
      <c r="S532" s="93">
        <v>0</v>
      </c>
      <c r="T532" s="93">
        <v>0</v>
      </c>
      <c r="U532" s="93">
        <v>0</v>
      </c>
      <c r="V532" s="93">
        <v>0</v>
      </c>
      <c r="W532" s="93">
        <v>0</v>
      </c>
      <c r="X532" s="93">
        <v>0</v>
      </c>
      <c r="Y532" s="93">
        <v>0</v>
      </c>
      <c r="Z532" s="93">
        <v>0</v>
      </c>
      <c r="AA532" s="93">
        <v>0</v>
      </c>
      <c r="AB532" s="93">
        <v>0</v>
      </c>
      <c r="AC532" s="93">
        <v>0</v>
      </c>
      <c r="AD532" s="93">
        <v>0</v>
      </c>
      <c r="AE532" s="93">
        <v>0</v>
      </c>
      <c r="AF532" s="93">
        <v>0</v>
      </c>
      <c r="AG532" s="93">
        <v>0</v>
      </c>
      <c r="AH532" s="93">
        <v>0</v>
      </c>
      <c r="AI532" s="93">
        <v>0</v>
      </c>
      <c r="AJ532" s="93">
        <v>0</v>
      </c>
      <c r="AK532" s="93">
        <v>0</v>
      </c>
      <c r="AL532" s="93">
        <v>0</v>
      </c>
      <c r="AM532" s="93">
        <v>0</v>
      </c>
      <c r="AN532" s="93">
        <v>0</v>
      </c>
      <c r="AO532" s="93">
        <v>0</v>
      </c>
      <c r="AP532" s="93">
        <v>0</v>
      </c>
      <c r="AQ532" s="93">
        <v>0</v>
      </c>
      <c r="AR532" s="93">
        <v>0</v>
      </c>
      <c r="AS532" s="93">
        <v>0</v>
      </c>
      <c r="AT532" s="93">
        <v>0</v>
      </c>
      <c r="AU532" s="93">
        <v>0</v>
      </c>
      <c r="AV532" s="93">
        <v>0</v>
      </c>
      <c r="AW532" s="93">
        <v>0</v>
      </c>
      <c r="AX532" s="93">
        <v>0</v>
      </c>
      <c r="AY532" s="93">
        <v>0</v>
      </c>
      <c r="AZ532" s="93">
        <v>0</v>
      </c>
      <c r="BA532" s="93">
        <v>0</v>
      </c>
      <c r="BB532" s="93">
        <v>0</v>
      </c>
      <c r="BC532" s="93">
        <v>0</v>
      </c>
      <c r="BD532" s="93">
        <v>0</v>
      </c>
      <c r="BE532" s="93">
        <v>0</v>
      </c>
      <c r="BF532" s="93">
        <v>0</v>
      </c>
      <c r="BG532" s="93">
        <v>0</v>
      </c>
      <c r="BH532" s="93">
        <v>0</v>
      </c>
      <c r="BI532" s="93">
        <v>0</v>
      </c>
      <c r="BJ532" s="93">
        <v>0</v>
      </c>
      <c r="BK532" s="93">
        <v>0</v>
      </c>
      <c r="BL532" s="93">
        <v>0</v>
      </c>
      <c r="BM532" s="93">
        <v>0</v>
      </c>
      <c r="BN532" s="93">
        <v>0</v>
      </c>
      <c r="BO532" s="93">
        <v>0</v>
      </c>
      <c r="BP532" s="93">
        <v>0</v>
      </c>
      <c r="BQ532" s="93">
        <v>0</v>
      </c>
      <c r="BR532" s="93">
        <v>0</v>
      </c>
      <c r="BS532" s="93">
        <v>0</v>
      </c>
      <c r="BT532" s="93">
        <v>0</v>
      </c>
      <c r="BU532" s="93">
        <v>0</v>
      </c>
      <c r="BV532" s="93">
        <v>0</v>
      </c>
      <c r="BW532" s="93">
        <v>0</v>
      </c>
      <c r="BX532" s="93">
        <v>0</v>
      </c>
      <c r="BY532" s="93">
        <v>0</v>
      </c>
      <c r="BZ532" s="93">
        <v>0</v>
      </c>
      <c r="CA532" s="93">
        <v>0</v>
      </c>
      <c r="CB532" s="93">
        <v>0</v>
      </c>
      <c r="CC532" s="93">
        <v>23569.215895377751</v>
      </c>
      <c r="CD532" s="93">
        <v>23528.538626843325</v>
      </c>
      <c r="CE532" s="93">
        <v>23428.283761656359</v>
      </c>
      <c r="CF532" s="93">
        <v>23091.754566409058</v>
      </c>
      <c r="CG532" s="93">
        <v>23535.34635895985</v>
      </c>
      <c r="CH532" s="93">
        <v>23589.370558786806</v>
      </c>
      <c r="CJ532" s="94">
        <v>140742.50976803317</v>
      </c>
    </row>
    <row r="533" spans="1:88" x14ac:dyDescent="0.25">
      <c r="A533">
        <v>525</v>
      </c>
      <c r="B533" s="96"/>
      <c r="C533" s="97" t="s">
        <v>5361</v>
      </c>
      <c r="D533" s="97" t="s">
        <v>6275</v>
      </c>
      <c r="E533" s="97" t="s">
        <v>6275</v>
      </c>
      <c r="F533" s="97" t="s">
        <v>6305</v>
      </c>
      <c r="G533" s="96" t="s">
        <v>6277</v>
      </c>
      <c r="H533" s="96" t="s">
        <v>6306</v>
      </c>
      <c r="I533" s="96" t="s">
        <v>5340</v>
      </c>
      <c r="J533" s="96" t="s">
        <v>5340</v>
      </c>
      <c r="K533" s="96" t="s">
        <v>5552</v>
      </c>
      <c r="L533" s="96" t="s">
        <v>5552</v>
      </c>
      <c r="M533" s="96" t="s">
        <v>5342</v>
      </c>
      <c r="N533" s="92">
        <v>365591.59284385905</v>
      </c>
      <c r="O533" s="93">
        <v>0</v>
      </c>
      <c r="P533" s="93">
        <v>0</v>
      </c>
      <c r="Q533" s="93">
        <v>0</v>
      </c>
      <c r="R533" s="93">
        <v>0</v>
      </c>
      <c r="S533" s="93">
        <v>0</v>
      </c>
      <c r="T533" s="93">
        <v>0</v>
      </c>
      <c r="U533" s="93">
        <v>5569.1302265515924</v>
      </c>
      <c r="V533" s="93">
        <v>5571.68773564199</v>
      </c>
      <c r="W533" s="93">
        <v>5529.9615058529662</v>
      </c>
      <c r="X533" s="93">
        <v>5461.5270295557875</v>
      </c>
      <c r="Y533" s="93">
        <v>5574.4671303695777</v>
      </c>
      <c r="Z533" s="93">
        <v>5584.4228972357387</v>
      </c>
      <c r="AA533" s="93">
        <v>5595.6392245387206</v>
      </c>
      <c r="AB533" s="93">
        <v>5495.3360254625022</v>
      </c>
      <c r="AC533" s="93">
        <v>5513.6929589390556</v>
      </c>
      <c r="AD533" s="93">
        <v>5519.3912184493229</v>
      </c>
      <c r="AE533" s="93">
        <v>5493.4975272572356</v>
      </c>
      <c r="AF533" s="93">
        <v>5477.482595806443</v>
      </c>
      <c r="AG533" s="93">
        <v>5501.4609236218175</v>
      </c>
      <c r="AH533" s="93">
        <v>5498.3737150725428</v>
      </c>
      <c r="AI533" s="93">
        <v>5475.2938997719311</v>
      </c>
      <c r="AJ533" s="93">
        <v>5432.4466194934366</v>
      </c>
      <c r="AK533" s="93">
        <v>5498.7177197408737</v>
      </c>
      <c r="AL533" s="93">
        <v>5505.1725442584948</v>
      </c>
      <c r="AM533" s="93">
        <v>5586.2916269170155</v>
      </c>
      <c r="AN533" s="93">
        <v>5534.1107431023374</v>
      </c>
      <c r="AO533" s="93">
        <v>5538.7221037660529</v>
      </c>
      <c r="AP533" s="93">
        <v>5539.521621022328</v>
      </c>
      <c r="AQ533" s="93">
        <v>5518.0986260206919</v>
      </c>
      <c r="AR533" s="93">
        <v>5501.6500603290015</v>
      </c>
      <c r="AS533" s="93">
        <v>5531.8250589476565</v>
      </c>
      <c r="AT533" s="93">
        <v>5524.8510970111347</v>
      </c>
      <c r="AU533" s="93">
        <v>5509.8465615272207</v>
      </c>
      <c r="AV533" s="93">
        <v>5458.5360883238372</v>
      </c>
      <c r="AW533" s="93">
        <v>5527.8322065166094</v>
      </c>
      <c r="AX533" s="93">
        <v>5535.2097629947648</v>
      </c>
      <c r="AY533" s="93">
        <v>5586.4313873802676</v>
      </c>
      <c r="AZ533" s="93">
        <v>5532.00912189059</v>
      </c>
      <c r="BA533" s="93">
        <v>5546.028218525701</v>
      </c>
      <c r="BB533" s="93">
        <v>5545.9032923643854</v>
      </c>
      <c r="BC533" s="93">
        <v>5523.6855701610111</v>
      </c>
      <c r="BD533" s="93">
        <v>5506.6140234784125</v>
      </c>
      <c r="BE533" s="93">
        <v>5514.974272097591</v>
      </c>
      <c r="BF533" s="93">
        <v>5508.9132203143108</v>
      </c>
      <c r="BG533" s="93">
        <v>5494.4023960704899</v>
      </c>
      <c r="BH533" s="93">
        <v>5445.5713448972274</v>
      </c>
      <c r="BI533" s="93">
        <v>5510.8810869344679</v>
      </c>
      <c r="BJ533" s="93">
        <v>5517.9351465933796</v>
      </c>
      <c r="BK533" s="93">
        <v>5552.7507385952113</v>
      </c>
      <c r="BL533" s="93">
        <v>5502.4974963488767</v>
      </c>
      <c r="BM533" s="93">
        <v>5509.3589860095481</v>
      </c>
      <c r="BN533" s="93">
        <v>5510.6822193153002</v>
      </c>
      <c r="BO533" s="93">
        <v>5490.4169970116882</v>
      </c>
      <c r="BP533" s="93">
        <v>5475.2083826372609</v>
      </c>
      <c r="BQ533" s="93">
        <v>5561.2500832145206</v>
      </c>
      <c r="BR533" s="93">
        <v>5553.2587991789433</v>
      </c>
      <c r="BS533" s="93">
        <v>5533.5650957123908</v>
      </c>
      <c r="BT533" s="93">
        <v>5469.1767491844894</v>
      </c>
      <c r="BU533" s="93">
        <v>5555.5635913186752</v>
      </c>
      <c r="BV533" s="93">
        <v>5565.2182998334511</v>
      </c>
      <c r="BW533" s="93">
        <v>5683.4314085210026</v>
      </c>
      <c r="BX533" s="93">
        <v>5612.623242581406</v>
      </c>
      <c r="BY533" s="93">
        <v>5618.6376880476064</v>
      </c>
      <c r="BZ533" s="93">
        <v>5622.3672908411218</v>
      </c>
      <c r="CA533" s="93">
        <v>5590.2277987101443</v>
      </c>
      <c r="CB533" s="93">
        <v>5569.6094976629965</v>
      </c>
      <c r="CC533" s="93">
        <v>5656.6118148906626</v>
      </c>
      <c r="CD533" s="93">
        <v>5646.8492704424061</v>
      </c>
      <c r="CE533" s="93">
        <v>5622.78810279752</v>
      </c>
      <c r="CF533" s="93">
        <v>5542.0210959381866</v>
      </c>
      <c r="CG533" s="93">
        <v>5648.4831261503723</v>
      </c>
      <c r="CH533" s="93">
        <v>5661.4489341088247</v>
      </c>
      <c r="CJ533" s="94">
        <v>332300.39631865139</v>
      </c>
    </row>
    <row r="534" spans="1:88" x14ac:dyDescent="0.25">
      <c r="A534">
        <v>526</v>
      </c>
      <c r="B534" s="96"/>
      <c r="C534" s="97" t="s">
        <v>5361</v>
      </c>
      <c r="D534" s="97" t="s">
        <v>6275</v>
      </c>
      <c r="E534" s="97" t="s">
        <v>6275</v>
      </c>
      <c r="F534" s="97" t="s">
        <v>6307</v>
      </c>
      <c r="G534" s="96" t="s">
        <v>6277</v>
      </c>
      <c r="H534" s="96" t="s">
        <v>6308</v>
      </c>
      <c r="I534" s="96" t="s">
        <v>5340</v>
      </c>
      <c r="J534" s="96" t="s">
        <v>5340</v>
      </c>
      <c r="K534" s="96" t="s">
        <v>5552</v>
      </c>
      <c r="L534" s="96" t="s">
        <v>5552</v>
      </c>
      <c r="M534" s="96" t="s">
        <v>5342</v>
      </c>
      <c r="N534" s="92">
        <v>41379.764302999167</v>
      </c>
      <c r="O534" s="93">
        <v>7001.5325210436113</v>
      </c>
      <c r="P534" s="93">
        <v>6886.0398967801002</v>
      </c>
      <c r="Q534" s="93">
        <v>6899.8066312197207</v>
      </c>
      <c r="R534" s="93">
        <v>6906.6049011264004</v>
      </c>
      <c r="S534" s="93">
        <v>6862.9002078289204</v>
      </c>
      <c r="T534" s="93">
        <v>6822.8801450004094</v>
      </c>
      <c r="U534" s="93">
        <v>0</v>
      </c>
      <c r="V534" s="93">
        <v>0</v>
      </c>
      <c r="W534" s="93">
        <v>0</v>
      </c>
      <c r="X534" s="93">
        <v>0</v>
      </c>
      <c r="Y534" s="93">
        <v>0</v>
      </c>
      <c r="Z534" s="93">
        <v>0</v>
      </c>
      <c r="AA534" s="93">
        <v>0</v>
      </c>
      <c r="AB534" s="93">
        <v>0</v>
      </c>
      <c r="AC534" s="93">
        <v>0</v>
      </c>
      <c r="AD534" s="93">
        <v>0</v>
      </c>
      <c r="AE534" s="93">
        <v>0</v>
      </c>
      <c r="AF534" s="93">
        <v>0</v>
      </c>
      <c r="AG534" s="93">
        <v>0</v>
      </c>
      <c r="AH534" s="93">
        <v>0</v>
      </c>
      <c r="AI534" s="93">
        <v>0</v>
      </c>
      <c r="AJ534" s="93">
        <v>0</v>
      </c>
      <c r="AK534" s="93">
        <v>0</v>
      </c>
      <c r="AL534" s="93">
        <v>0</v>
      </c>
      <c r="AM534" s="93">
        <v>0</v>
      </c>
      <c r="AN534" s="93">
        <v>0</v>
      </c>
      <c r="AO534" s="93">
        <v>0</v>
      </c>
      <c r="AP534" s="93">
        <v>0</v>
      </c>
      <c r="AQ534" s="93">
        <v>0</v>
      </c>
      <c r="AR534" s="93">
        <v>0</v>
      </c>
      <c r="AS534" s="93">
        <v>0</v>
      </c>
      <c r="AT534" s="93">
        <v>0</v>
      </c>
      <c r="AU534" s="93">
        <v>0</v>
      </c>
      <c r="AV534" s="93">
        <v>0</v>
      </c>
      <c r="AW534" s="93">
        <v>0</v>
      </c>
      <c r="AX534" s="93">
        <v>0</v>
      </c>
      <c r="AY534" s="93">
        <v>0</v>
      </c>
      <c r="AZ534" s="93">
        <v>0</v>
      </c>
      <c r="BA534" s="93">
        <v>0</v>
      </c>
      <c r="BB534" s="93">
        <v>0</v>
      </c>
      <c r="BC534" s="93">
        <v>0</v>
      </c>
      <c r="BD534" s="93">
        <v>0</v>
      </c>
      <c r="BE534" s="93">
        <v>0</v>
      </c>
      <c r="BF534" s="93">
        <v>0</v>
      </c>
      <c r="BG534" s="93">
        <v>0</v>
      </c>
      <c r="BH534" s="93">
        <v>0</v>
      </c>
      <c r="BI534" s="93">
        <v>0</v>
      </c>
      <c r="BJ534" s="93">
        <v>0</v>
      </c>
      <c r="BK534" s="93">
        <v>0</v>
      </c>
      <c r="BL534" s="93">
        <v>0</v>
      </c>
      <c r="BM534" s="93">
        <v>0</v>
      </c>
      <c r="BN534" s="93">
        <v>0</v>
      </c>
      <c r="BO534" s="93">
        <v>0</v>
      </c>
      <c r="BP534" s="93">
        <v>0</v>
      </c>
      <c r="BQ534" s="93">
        <v>0</v>
      </c>
      <c r="BR534" s="93">
        <v>0</v>
      </c>
      <c r="BS534" s="93">
        <v>0</v>
      </c>
      <c r="BT534" s="93">
        <v>0</v>
      </c>
      <c r="BU534" s="93">
        <v>0</v>
      </c>
      <c r="BV534" s="93">
        <v>0</v>
      </c>
      <c r="BW534" s="93">
        <v>0</v>
      </c>
      <c r="BX534" s="93">
        <v>0</v>
      </c>
      <c r="BY534" s="93">
        <v>0</v>
      </c>
      <c r="BZ534" s="93">
        <v>0</v>
      </c>
      <c r="CA534" s="93">
        <v>0</v>
      </c>
      <c r="CB534" s="93">
        <v>0</v>
      </c>
      <c r="CC534" s="93">
        <v>0</v>
      </c>
      <c r="CD534" s="93">
        <v>0</v>
      </c>
      <c r="CE534" s="93">
        <v>0</v>
      </c>
      <c r="CF534" s="93">
        <v>0</v>
      </c>
      <c r="CG534" s="93">
        <v>0</v>
      </c>
      <c r="CH534" s="93">
        <v>0</v>
      </c>
      <c r="CJ534" s="94">
        <v>0</v>
      </c>
    </row>
    <row r="535" spans="1:88" x14ac:dyDescent="0.25">
      <c r="A535">
        <v>527</v>
      </c>
      <c r="B535" s="96"/>
      <c r="C535" s="97" t="s">
        <v>5361</v>
      </c>
      <c r="D535" s="97" t="s">
        <v>6275</v>
      </c>
      <c r="E535" s="97" t="s">
        <v>6275</v>
      </c>
      <c r="F535" s="97" t="s">
        <v>6309</v>
      </c>
      <c r="G535" s="96" t="s">
        <v>6277</v>
      </c>
      <c r="H535" s="96" t="s">
        <v>6310</v>
      </c>
      <c r="I535" s="96" t="s">
        <v>5340</v>
      </c>
      <c r="J535" s="96" t="s">
        <v>5340</v>
      </c>
      <c r="K535" s="96" t="s">
        <v>5552</v>
      </c>
      <c r="L535" s="96" t="s">
        <v>5552</v>
      </c>
      <c r="M535" s="96" t="s">
        <v>5342</v>
      </c>
      <c r="N535" s="92">
        <v>110643.7267927682</v>
      </c>
      <c r="O535" s="93">
        <v>0</v>
      </c>
      <c r="P535" s="93">
        <v>0</v>
      </c>
      <c r="Q535" s="93">
        <v>0</v>
      </c>
      <c r="R535" s="93">
        <v>0</v>
      </c>
      <c r="S535" s="93">
        <v>0</v>
      </c>
      <c r="T535" s="93">
        <v>0</v>
      </c>
      <c r="U535" s="93">
        <v>9281.8837109193155</v>
      </c>
      <c r="V535" s="93">
        <v>9286.1462260699791</v>
      </c>
      <c r="W535" s="93">
        <v>9216.6025097549482</v>
      </c>
      <c r="X535" s="93">
        <v>9102.545049259641</v>
      </c>
      <c r="Y535" s="93">
        <v>9290.7785506159671</v>
      </c>
      <c r="Z535" s="93">
        <v>9307.3714953928884</v>
      </c>
      <c r="AA535" s="93">
        <v>9326.0653742311879</v>
      </c>
      <c r="AB535" s="93">
        <v>9158.8933757708364</v>
      </c>
      <c r="AC535" s="93">
        <v>9189.4882648984312</v>
      </c>
      <c r="AD535" s="93">
        <v>9198.9853640822039</v>
      </c>
      <c r="AE535" s="93">
        <v>9155.8292120954047</v>
      </c>
      <c r="AF535" s="93">
        <v>9129.1376596774135</v>
      </c>
      <c r="AG535" s="93">
        <v>0</v>
      </c>
      <c r="AH535" s="93">
        <v>0</v>
      </c>
      <c r="AI535" s="93">
        <v>0</v>
      </c>
      <c r="AJ535" s="93">
        <v>0</v>
      </c>
      <c r="AK535" s="93">
        <v>0</v>
      </c>
      <c r="AL535" s="93">
        <v>0</v>
      </c>
      <c r="AM535" s="93">
        <v>0</v>
      </c>
      <c r="AN535" s="93">
        <v>0</v>
      </c>
      <c r="AO535" s="93">
        <v>0</v>
      </c>
      <c r="AP535" s="93">
        <v>0</v>
      </c>
      <c r="AQ535" s="93">
        <v>0</v>
      </c>
      <c r="AR535" s="93">
        <v>0</v>
      </c>
      <c r="AS535" s="93">
        <v>0</v>
      </c>
      <c r="AT535" s="93">
        <v>0</v>
      </c>
      <c r="AU535" s="93">
        <v>0</v>
      </c>
      <c r="AV535" s="93">
        <v>0</v>
      </c>
      <c r="AW535" s="93">
        <v>0</v>
      </c>
      <c r="AX535" s="93">
        <v>0</v>
      </c>
      <c r="AY535" s="93">
        <v>0</v>
      </c>
      <c r="AZ535" s="93">
        <v>0</v>
      </c>
      <c r="BA535" s="93">
        <v>0</v>
      </c>
      <c r="BB535" s="93">
        <v>0</v>
      </c>
      <c r="BC535" s="93">
        <v>0</v>
      </c>
      <c r="BD535" s="93">
        <v>0</v>
      </c>
      <c r="BE535" s="93">
        <v>0</v>
      </c>
      <c r="BF535" s="93">
        <v>0</v>
      </c>
      <c r="BG535" s="93">
        <v>0</v>
      </c>
      <c r="BH535" s="93">
        <v>0</v>
      </c>
      <c r="BI535" s="93">
        <v>0</v>
      </c>
      <c r="BJ535" s="93">
        <v>0</v>
      </c>
      <c r="BK535" s="93">
        <v>0</v>
      </c>
      <c r="BL535" s="93">
        <v>0</v>
      </c>
      <c r="BM535" s="93">
        <v>0</v>
      </c>
      <c r="BN535" s="93">
        <v>0</v>
      </c>
      <c r="BO535" s="93">
        <v>0</v>
      </c>
      <c r="BP535" s="93">
        <v>0</v>
      </c>
      <c r="BQ535" s="93">
        <v>0</v>
      </c>
      <c r="BR535" s="93">
        <v>0</v>
      </c>
      <c r="BS535" s="93">
        <v>0</v>
      </c>
      <c r="BT535" s="93">
        <v>0</v>
      </c>
      <c r="BU535" s="93">
        <v>0</v>
      </c>
      <c r="BV535" s="93">
        <v>0</v>
      </c>
      <c r="BW535" s="93">
        <v>0</v>
      </c>
      <c r="BX535" s="93">
        <v>0</v>
      </c>
      <c r="BY535" s="93">
        <v>0</v>
      </c>
      <c r="BZ535" s="93">
        <v>0</v>
      </c>
      <c r="CA535" s="93">
        <v>0</v>
      </c>
      <c r="CB535" s="93">
        <v>0</v>
      </c>
      <c r="CC535" s="93">
        <v>0</v>
      </c>
      <c r="CD535" s="93">
        <v>0</v>
      </c>
      <c r="CE535" s="93">
        <v>0</v>
      </c>
      <c r="CF535" s="93">
        <v>0</v>
      </c>
      <c r="CG535" s="93">
        <v>0</v>
      </c>
      <c r="CH535" s="93">
        <v>0</v>
      </c>
      <c r="CJ535" s="94">
        <v>55158.399250755479</v>
      </c>
    </row>
    <row r="536" spans="1:88" x14ac:dyDescent="0.25">
      <c r="A536">
        <v>528</v>
      </c>
      <c r="B536" s="96"/>
      <c r="C536" s="97" t="s">
        <v>5361</v>
      </c>
      <c r="D536" s="97" t="s">
        <v>6275</v>
      </c>
      <c r="E536" s="97" t="s">
        <v>6275</v>
      </c>
      <c r="F536" s="97" t="s">
        <v>6311</v>
      </c>
      <c r="G536" s="96" t="s">
        <v>6277</v>
      </c>
      <c r="H536" s="96" t="s">
        <v>6312</v>
      </c>
      <c r="I536" s="96" t="s">
        <v>5340</v>
      </c>
      <c r="J536" s="96" t="s">
        <v>5340</v>
      </c>
      <c r="K536" s="96" t="s">
        <v>5552</v>
      </c>
      <c r="L536" s="96" t="s">
        <v>5552</v>
      </c>
      <c r="M536" s="96" t="s">
        <v>5342</v>
      </c>
      <c r="N536" s="92">
        <v>110216.43367186087</v>
      </c>
      <c r="O536" s="93">
        <v>0</v>
      </c>
      <c r="P536" s="93">
        <v>0</v>
      </c>
      <c r="Q536" s="93">
        <v>0</v>
      </c>
      <c r="R536" s="93">
        <v>0</v>
      </c>
      <c r="S536" s="93">
        <v>0</v>
      </c>
      <c r="T536" s="93">
        <v>0</v>
      </c>
      <c r="U536" s="93">
        <v>0</v>
      </c>
      <c r="V536" s="93">
        <v>0</v>
      </c>
      <c r="W536" s="93">
        <v>0</v>
      </c>
      <c r="X536" s="93">
        <v>0</v>
      </c>
      <c r="Y536" s="93">
        <v>0</v>
      </c>
      <c r="Z536" s="93">
        <v>0</v>
      </c>
      <c r="AA536" s="93">
        <v>0</v>
      </c>
      <c r="AB536" s="93">
        <v>0</v>
      </c>
      <c r="AC536" s="93">
        <v>0</v>
      </c>
      <c r="AD536" s="93">
        <v>0</v>
      </c>
      <c r="AE536" s="93">
        <v>0</v>
      </c>
      <c r="AF536" s="93">
        <v>0</v>
      </c>
      <c r="AG536" s="93">
        <v>9169.1015393696962</v>
      </c>
      <c r="AH536" s="93">
        <v>9163.9561917875762</v>
      </c>
      <c r="AI536" s="93">
        <v>9125.4898329532298</v>
      </c>
      <c r="AJ536" s="93">
        <v>9054.0776991557395</v>
      </c>
      <c r="AK536" s="93">
        <v>9164.5295329014516</v>
      </c>
      <c r="AL536" s="93">
        <v>9175.2875737641552</v>
      </c>
      <c r="AM536" s="93">
        <v>9310.4860448616928</v>
      </c>
      <c r="AN536" s="93">
        <v>9223.5179051705545</v>
      </c>
      <c r="AO536" s="93">
        <v>9231.2035062767518</v>
      </c>
      <c r="AP536" s="93">
        <v>9232.5360350372139</v>
      </c>
      <c r="AQ536" s="93">
        <v>9196.8310433678089</v>
      </c>
      <c r="AR536" s="93">
        <v>9169.4167672149979</v>
      </c>
      <c r="AS536" s="93">
        <v>0</v>
      </c>
      <c r="AT536" s="93">
        <v>0</v>
      </c>
      <c r="AU536" s="93">
        <v>0</v>
      </c>
      <c r="AV536" s="93">
        <v>0</v>
      </c>
      <c r="AW536" s="93">
        <v>0</v>
      </c>
      <c r="AX536" s="93">
        <v>0</v>
      </c>
      <c r="AY536" s="93">
        <v>0</v>
      </c>
      <c r="AZ536" s="93">
        <v>0</v>
      </c>
      <c r="BA536" s="93">
        <v>0</v>
      </c>
      <c r="BB536" s="93">
        <v>0</v>
      </c>
      <c r="BC536" s="93">
        <v>0</v>
      </c>
      <c r="BD536" s="93">
        <v>0</v>
      </c>
      <c r="BE536" s="93">
        <v>0</v>
      </c>
      <c r="BF536" s="93">
        <v>0</v>
      </c>
      <c r="BG536" s="93">
        <v>0</v>
      </c>
      <c r="BH536" s="93">
        <v>0</v>
      </c>
      <c r="BI536" s="93">
        <v>0</v>
      </c>
      <c r="BJ536" s="93">
        <v>0</v>
      </c>
      <c r="BK536" s="93">
        <v>0</v>
      </c>
      <c r="BL536" s="93">
        <v>0</v>
      </c>
      <c r="BM536" s="93">
        <v>0</v>
      </c>
      <c r="BN536" s="93">
        <v>0</v>
      </c>
      <c r="BO536" s="93">
        <v>0</v>
      </c>
      <c r="BP536" s="93">
        <v>0</v>
      </c>
      <c r="BQ536" s="93">
        <v>0</v>
      </c>
      <c r="BR536" s="93">
        <v>0</v>
      </c>
      <c r="BS536" s="93">
        <v>0</v>
      </c>
      <c r="BT536" s="93">
        <v>0</v>
      </c>
      <c r="BU536" s="93">
        <v>0</v>
      </c>
      <c r="BV536" s="93">
        <v>0</v>
      </c>
      <c r="BW536" s="93">
        <v>0</v>
      </c>
      <c r="BX536" s="93">
        <v>0</v>
      </c>
      <c r="BY536" s="93">
        <v>0</v>
      </c>
      <c r="BZ536" s="93">
        <v>0</v>
      </c>
      <c r="CA536" s="93">
        <v>0</v>
      </c>
      <c r="CB536" s="93">
        <v>0</v>
      </c>
      <c r="CC536" s="93">
        <v>0</v>
      </c>
      <c r="CD536" s="93">
        <v>0</v>
      </c>
      <c r="CE536" s="93">
        <v>0</v>
      </c>
      <c r="CF536" s="93">
        <v>0</v>
      </c>
      <c r="CG536" s="93">
        <v>0</v>
      </c>
      <c r="CH536" s="93">
        <v>0</v>
      </c>
      <c r="CJ536" s="94">
        <v>110216.43367186087</v>
      </c>
    </row>
    <row r="537" spans="1:88" x14ac:dyDescent="0.25">
      <c r="A537">
        <v>529</v>
      </c>
      <c r="B537" s="96"/>
      <c r="C537" s="97" t="s">
        <v>5361</v>
      </c>
      <c r="D537" s="97" t="s">
        <v>6275</v>
      </c>
      <c r="E537" s="97" t="s">
        <v>6275</v>
      </c>
      <c r="F537" s="97" t="s">
        <v>6313</v>
      </c>
      <c r="G537" s="96" t="s">
        <v>6277</v>
      </c>
      <c r="H537" s="96" t="s">
        <v>6314</v>
      </c>
      <c r="I537" s="96" t="s">
        <v>5340</v>
      </c>
      <c r="J537" s="96" t="s">
        <v>5340</v>
      </c>
      <c r="K537" s="96" t="s">
        <v>5552</v>
      </c>
      <c r="L537" s="96" t="s">
        <v>5552</v>
      </c>
      <c r="M537" s="96" t="s">
        <v>5342</v>
      </c>
      <c r="N537" s="92">
        <v>110547.95398186932</v>
      </c>
      <c r="O537" s="93">
        <v>0</v>
      </c>
      <c r="P537" s="93">
        <v>0</v>
      </c>
      <c r="Q537" s="93">
        <v>0</v>
      </c>
      <c r="R537" s="93">
        <v>0</v>
      </c>
      <c r="S537" s="93">
        <v>0</v>
      </c>
      <c r="T537" s="93">
        <v>0</v>
      </c>
      <c r="U537" s="93">
        <v>0</v>
      </c>
      <c r="V537" s="93">
        <v>0</v>
      </c>
      <c r="W537" s="93">
        <v>0</v>
      </c>
      <c r="X537" s="93">
        <v>0</v>
      </c>
      <c r="Y537" s="93">
        <v>0</v>
      </c>
      <c r="Z537" s="93">
        <v>0</v>
      </c>
      <c r="AA537" s="93">
        <v>0</v>
      </c>
      <c r="AB537" s="93">
        <v>0</v>
      </c>
      <c r="AC537" s="93">
        <v>0</v>
      </c>
      <c r="AD537" s="93">
        <v>0</v>
      </c>
      <c r="AE537" s="93">
        <v>0</v>
      </c>
      <c r="AF537" s="93">
        <v>0</v>
      </c>
      <c r="AG537" s="93">
        <v>0</v>
      </c>
      <c r="AH537" s="93">
        <v>0</v>
      </c>
      <c r="AI537" s="93">
        <v>0</v>
      </c>
      <c r="AJ537" s="93">
        <v>0</v>
      </c>
      <c r="AK537" s="93">
        <v>0</v>
      </c>
      <c r="AL537" s="93">
        <v>0</v>
      </c>
      <c r="AM537" s="93">
        <v>0</v>
      </c>
      <c r="AN537" s="93">
        <v>0</v>
      </c>
      <c r="AO537" s="93">
        <v>0</v>
      </c>
      <c r="AP537" s="93">
        <v>0</v>
      </c>
      <c r="AQ537" s="93">
        <v>0</v>
      </c>
      <c r="AR537" s="93">
        <v>0</v>
      </c>
      <c r="AS537" s="93">
        <v>9219.70843157942</v>
      </c>
      <c r="AT537" s="93">
        <v>9208.0851616852287</v>
      </c>
      <c r="AU537" s="93">
        <v>9183.0776025453579</v>
      </c>
      <c r="AV537" s="93">
        <v>9097.5601472064009</v>
      </c>
      <c r="AW537" s="93">
        <v>9213.0536775276723</v>
      </c>
      <c r="AX537" s="93">
        <v>9225.3496049912883</v>
      </c>
      <c r="AY537" s="93">
        <v>9310.7189789671193</v>
      </c>
      <c r="AZ537" s="93">
        <v>9220.015203150977</v>
      </c>
      <c r="BA537" s="93">
        <v>9243.3803642094936</v>
      </c>
      <c r="BB537" s="93">
        <v>9243.1721539406517</v>
      </c>
      <c r="BC537" s="93">
        <v>9206.1426169350107</v>
      </c>
      <c r="BD537" s="93">
        <v>9177.6900391306935</v>
      </c>
      <c r="BE537" s="93">
        <v>0</v>
      </c>
      <c r="BF537" s="93">
        <v>0</v>
      </c>
      <c r="BG537" s="93">
        <v>0</v>
      </c>
      <c r="BH537" s="93">
        <v>0</v>
      </c>
      <c r="BI537" s="93">
        <v>0</v>
      </c>
      <c r="BJ537" s="93">
        <v>0</v>
      </c>
      <c r="BK537" s="93">
        <v>0</v>
      </c>
      <c r="BL537" s="93">
        <v>0</v>
      </c>
      <c r="BM537" s="93">
        <v>0</v>
      </c>
      <c r="BN537" s="93">
        <v>0</v>
      </c>
      <c r="BO537" s="93">
        <v>0</v>
      </c>
      <c r="BP537" s="93">
        <v>0</v>
      </c>
      <c r="BQ537" s="93">
        <v>0</v>
      </c>
      <c r="BR537" s="93">
        <v>0</v>
      </c>
      <c r="BS537" s="93">
        <v>0</v>
      </c>
      <c r="BT537" s="93">
        <v>0</v>
      </c>
      <c r="BU537" s="93">
        <v>0</v>
      </c>
      <c r="BV537" s="93">
        <v>0</v>
      </c>
      <c r="BW537" s="93">
        <v>0</v>
      </c>
      <c r="BX537" s="93">
        <v>0</v>
      </c>
      <c r="BY537" s="93">
        <v>0</v>
      </c>
      <c r="BZ537" s="93">
        <v>0</v>
      </c>
      <c r="CA537" s="93">
        <v>0</v>
      </c>
      <c r="CB537" s="93">
        <v>0</v>
      </c>
      <c r="CC537" s="93">
        <v>0</v>
      </c>
      <c r="CD537" s="93">
        <v>0</v>
      </c>
      <c r="CE537" s="93">
        <v>0</v>
      </c>
      <c r="CF537" s="93">
        <v>0</v>
      </c>
      <c r="CG537" s="93">
        <v>0</v>
      </c>
      <c r="CH537" s="93">
        <v>0</v>
      </c>
      <c r="CJ537" s="94">
        <v>110547.95398186932</v>
      </c>
    </row>
    <row r="538" spans="1:88" x14ac:dyDescent="0.25">
      <c r="A538">
        <v>530</v>
      </c>
      <c r="B538" s="96"/>
      <c r="C538" s="97" t="s">
        <v>5361</v>
      </c>
      <c r="D538" s="97" t="s">
        <v>6275</v>
      </c>
      <c r="E538" s="97" t="s">
        <v>6275</v>
      </c>
      <c r="F538" s="97" t="s">
        <v>6315</v>
      </c>
      <c r="G538" s="96" t="s">
        <v>6277</v>
      </c>
      <c r="H538" s="96" t="s">
        <v>6316</v>
      </c>
      <c r="I538" s="96" t="s">
        <v>5340</v>
      </c>
      <c r="J538" s="96" t="s">
        <v>5340</v>
      </c>
      <c r="K538" s="96" t="s">
        <v>5552</v>
      </c>
      <c r="L538" s="96" t="s">
        <v>5552</v>
      </c>
      <c r="M538" s="96" t="s">
        <v>5342</v>
      </c>
      <c r="N538" s="92">
        <v>110055.98714470891</v>
      </c>
      <c r="O538" s="93">
        <v>0</v>
      </c>
      <c r="P538" s="93">
        <v>0</v>
      </c>
      <c r="Q538" s="93">
        <v>0</v>
      </c>
      <c r="R538" s="93">
        <v>0</v>
      </c>
      <c r="S538" s="93">
        <v>0</v>
      </c>
      <c r="T538" s="93">
        <v>0</v>
      </c>
      <c r="U538" s="93">
        <v>0</v>
      </c>
      <c r="V538" s="93">
        <v>0</v>
      </c>
      <c r="W538" s="93">
        <v>0</v>
      </c>
      <c r="X538" s="93">
        <v>0</v>
      </c>
      <c r="Y538" s="93">
        <v>0</v>
      </c>
      <c r="Z538" s="93">
        <v>0</v>
      </c>
      <c r="AA538" s="93">
        <v>0</v>
      </c>
      <c r="AB538" s="93">
        <v>0</v>
      </c>
      <c r="AC538" s="93">
        <v>0</v>
      </c>
      <c r="AD538" s="93">
        <v>0</v>
      </c>
      <c r="AE538" s="93">
        <v>0</v>
      </c>
      <c r="AF538" s="93">
        <v>0</v>
      </c>
      <c r="AG538" s="93">
        <v>0</v>
      </c>
      <c r="AH538" s="93">
        <v>0</v>
      </c>
      <c r="AI538" s="93">
        <v>0</v>
      </c>
      <c r="AJ538" s="93">
        <v>0</v>
      </c>
      <c r="AK538" s="93">
        <v>0</v>
      </c>
      <c r="AL538" s="93">
        <v>0</v>
      </c>
      <c r="AM538" s="93">
        <v>0</v>
      </c>
      <c r="AN538" s="93">
        <v>0</v>
      </c>
      <c r="AO538" s="93">
        <v>0</v>
      </c>
      <c r="AP538" s="93">
        <v>0</v>
      </c>
      <c r="AQ538" s="93">
        <v>0</v>
      </c>
      <c r="AR538" s="93">
        <v>0</v>
      </c>
      <c r="AS538" s="93">
        <v>0</v>
      </c>
      <c r="AT538" s="93">
        <v>0</v>
      </c>
      <c r="AU538" s="93">
        <v>0</v>
      </c>
      <c r="AV538" s="93">
        <v>0</v>
      </c>
      <c r="AW538" s="93">
        <v>0</v>
      </c>
      <c r="AX538" s="93">
        <v>0</v>
      </c>
      <c r="AY538" s="93">
        <v>0</v>
      </c>
      <c r="AZ538" s="93">
        <v>0</v>
      </c>
      <c r="BA538" s="93">
        <v>0</v>
      </c>
      <c r="BB538" s="93">
        <v>0</v>
      </c>
      <c r="BC538" s="93">
        <v>0</v>
      </c>
      <c r="BD538" s="93">
        <v>0</v>
      </c>
      <c r="BE538" s="93">
        <v>9191.6237868293156</v>
      </c>
      <c r="BF538" s="93">
        <v>9181.5220338571871</v>
      </c>
      <c r="BG538" s="93">
        <v>9157.3373267841598</v>
      </c>
      <c r="BH538" s="93">
        <v>9075.9522414953753</v>
      </c>
      <c r="BI538" s="93">
        <v>9184.8018115574523</v>
      </c>
      <c r="BJ538" s="93">
        <v>9196.5585776556181</v>
      </c>
      <c r="BK538" s="93">
        <v>9254.5845643253579</v>
      </c>
      <c r="BL538" s="93">
        <v>9170.8291605814575</v>
      </c>
      <c r="BM538" s="93">
        <v>9182.2649766825798</v>
      </c>
      <c r="BN538" s="93">
        <v>9184.4703655254962</v>
      </c>
      <c r="BO538" s="93">
        <v>9150.6949950194739</v>
      </c>
      <c r="BP538" s="93">
        <v>9125.3473043954382</v>
      </c>
      <c r="BQ538" s="93">
        <v>0</v>
      </c>
      <c r="BR538" s="93">
        <v>0</v>
      </c>
      <c r="BS538" s="93">
        <v>0</v>
      </c>
      <c r="BT538" s="93">
        <v>0</v>
      </c>
      <c r="BU538" s="93">
        <v>0</v>
      </c>
      <c r="BV538" s="93">
        <v>0</v>
      </c>
      <c r="BW538" s="93">
        <v>0</v>
      </c>
      <c r="BX538" s="93">
        <v>0</v>
      </c>
      <c r="BY538" s="93">
        <v>0</v>
      </c>
      <c r="BZ538" s="93">
        <v>0</v>
      </c>
      <c r="CA538" s="93">
        <v>0</v>
      </c>
      <c r="CB538" s="93">
        <v>0</v>
      </c>
      <c r="CC538" s="93">
        <v>0</v>
      </c>
      <c r="CD538" s="93">
        <v>0</v>
      </c>
      <c r="CE538" s="93">
        <v>0</v>
      </c>
      <c r="CF538" s="93">
        <v>0</v>
      </c>
      <c r="CG538" s="93">
        <v>0</v>
      </c>
      <c r="CH538" s="93">
        <v>0</v>
      </c>
      <c r="CJ538" s="94">
        <v>110055.98714470891</v>
      </c>
    </row>
    <row r="539" spans="1:88" x14ac:dyDescent="0.25">
      <c r="A539">
        <v>531</v>
      </c>
      <c r="B539" s="96"/>
      <c r="C539" s="97" t="s">
        <v>5361</v>
      </c>
      <c r="D539" s="97" t="s">
        <v>6275</v>
      </c>
      <c r="E539" s="97" t="s">
        <v>6275</v>
      </c>
      <c r="F539" s="97" t="s">
        <v>6317</v>
      </c>
      <c r="G539" s="96" t="s">
        <v>6277</v>
      </c>
      <c r="H539" s="96" t="s">
        <v>6318</v>
      </c>
      <c r="I539" s="96" t="s">
        <v>5340</v>
      </c>
      <c r="J539" s="96" t="s">
        <v>5340</v>
      </c>
      <c r="K539" s="96" t="s">
        <v>5552</v>
      </c>
      <c r="L539" s="96" t="s">
        <v>5552</v>
      </c>
      <c r="M539" s="96" t="s">
        <v>5342</v>
      </c>
      <c r="N539" s="92">
        <v>111558.21590801125</v>
      </c>
      <c r="O539" s="93">
        <v>0</v>
      </c>
      <c r="P539" s="93">
        <v>0</v>
      </c>
      <c r="Q539" s="93">
        <v>0</v>
      </c>
      <c r="R539" s="93">
        <v>0</v>
      </c>
      <c r="S539" s="93">
        <v>0</v>
      </c>
      <c r="T539" s="93">
        <v>0</v>
      </c>
      <c r="U539" s="93">
        <v>0</v>
      </c>
      <c r="V539" s="93">
        <v>0</v>
      </c>
      <c r="W539" s="93">
        <v>0</v>
      </c>
      <c r="X539" s="93">
        <v>0</v>
      </c>
      <c r="Y539" s="93">
        <v>0</v>
      </c>
      <c r="Z539" s="93">
        <v>0</v>
      </c>
      <c r="AA539" s="93">
        <v>0</v>
      </c>
      <c r="AB539" s="93">
        <v>0</v>
      </c>
      <c r="AC539" s="93">
        <v>0</v>
      </c>
      <c r="AD539" s="93">
        <v>0</v>
      </c>
      <c r="AE539" s="93">
        <v>0</v>
      </c>
      <c r="AF539" s="93">
        <v>0</v>
      </c>
      <c r="AG539" s="93">
        <v>0</v>
      </c>
      <c r="AH539" s="93">
        <v>0</v>
      </c>
      <c r="AI539" s="93">
        <v>0</v>
      </c>
      <c r="AJ539" s="93">
        <v>0</v>
      </c>
      <c r="AK539" s="93">
        <v>0</v>
      </c>
      <c r="AL539" s="93">
        <v>0</v>
      </c>
      <c r="AM539" s="93">
        <v>0</v>
      </c>
      <c r="AN539" s="93">
        <v>0</v>
      </c>
      <c r="AO539" s="93">
        <v>0</v>
      </c>
      <c r="AP539" s="93">
        <v>0</v>
      </c>
      <c r="AQ539" s="93">
        <v>0</v>
      </c>
      <c r="AR539" s="93">
        <v>0</v>
      </c>
      <c r="AS539" s="93">
        <v>0</v>
      </c>
      <c r="AT539" s="93">
        <v>0</v>
      </c>
      <c r="AU539" s="93">
        <v>0</v>
      </c>
      <c r="AV539" s="93">
        <v>0</v>
      </c>
      <c r="AW539" s="93">
        <v>0</v>
      </c>
      <c r="AX539" s="93">
        <v>0</v>
      </c>
      <c r="AY539" s="93">
        <v>0</v>
      </c>
      <c r="AZ539" s="93">
        <v>0</v>
      </c>
      <c r="BA539" s="93">
        <v>0</v>
      </c>
      <c r="BB539" s="93">
        <v>0</v>
      </c>
      <c r="BC539" s="93">
        <v>0</v>
      </c>
      <c r="BD539" s="93">
        <v>0</v>
      </c>
      <c r="BE539" s="93">
        <v>0</v>
      </c>
      <c r="BF539" s="93">
        <v>0</v>
      </c>
      <c r="BG539" s="93">
        <v>0</v>
      </c>
      <c r="BH539" s="93">
        <v>0</v>
      </c>
      <c r="BI539" s="93">
        <v>0</v>
      </c>
      <c r="BJ539" s="93">
        <v>0</v>
      </c>
      <c r="BK539" s="93">
        <v>0</v>
      </c>
      <c r="BL539" s="93">
        <v>0</v>
      </c>
      <c r="BM539" s="93">
        <v>0</v>
      </c>
      <c r="BN539" s="93">
        <v>0</v>
      </c>
      <c r="BO539" s="93">
        <v>0</v>
      </c>
      <c r="BP539" s="93">
        <v>0</v>
      </c>
      <c r="BQ539" s="93">
        <v>9268.7501386908643</v>
      </c>
      <c r="BR539" s="93">
        <v>9255.4313319649027</v>
      </c>
      <c r="BS539" s="93">
        <v>9222.608492853984</v>
      </c>
      <c r="BT539" s="93">
        <v>9115.2945819741471</v>
      </c>
      <c r="BU539" s="93">
        <v>9259.2726521977911</v>
      </c>
      <c r="BV539" s="93">
        <v>9275.3638330557606</v>
      </c>
      <c r="BW539" s="93">
        <v>9472.3856808683395</v>
      </c>
      <c r="BX539" s="93">
        <v>9354.3720709690115</v>
      </c>
      <c r="BY539" s="93">
        <v>9364.3961467460049</v>
      </c>
      <c r="BZ539" s="93">
        <v>9370.612151401865</v>
      </c>
      <c r="CA539" s="93">
        <v>9317.0463311835738</v>
      </c>
      <c r="CB539" s="93">
        <v>9282.6824961049933</v>
      </c>
      <c r="CC539" s="93">
        <v>0</v>
      </c>
      <c r="CD539" s="93">
        <v>0</v>
      </c>
      <c r="CE539" s="93">
        <v>0</v>
      </c>
      <c r="CF539" s="93">
        <v>0</v>
      </c>
      <c r="CG539" s="93">
        <v>0</v>
      </c>
      <c r="CH539" s="93">
        <v>0</v>
      </c>
      <c r="CJ539" s="94">
        <v>111558.21590801125</v>
      </c>
    </row>
    <row r="540" spans="1:88" x14ac:dyDescent="0.25">
      <c r="A540">
        <v>532</v>
      </c>
      <c r="B540" s="96"/>
      <c r="C540" s="97" t="s">
        <v>5361</v>
      </c>
      <c r="D540" s="97" t="s">
        <v>6275</v>
      </c>
      <c r="E540" s="97" t="s">
        <v>6275</v>
      </c>
      <c r="F540" s="97" t="s">
        <v>6319</v>
      </c>
      <c r="G540" s="96" t="s">
        <v>6277</v>
      </c>
      <c r="H540" s="96" t="s">
        <v>6320</v>
      </c>
      <c r="I540" s="96" t="s">
        <v>5340</v>
      </c>
      <c r="J540" s="96" t="s">
        <v>5340</v>
      </c>
      <c r="K540" s="96" t="s">
        <v>5552</v>
      </c>
      <c r="L540" s="96" t="s">
        <v>5552</v>
      </c>
      <c r="M540" s="96" t="s">
        <v>5342</v>
      </c>
      <c r="N540" s="92">
        <v>56297.0039072133</v>
      </c>
      <c r="O540" s="93">
        <v>0</v>
      </c>
      <c r="P540" s="93">
        <v>0</v>
      </c>
      <c r="Q540" s="93">
        <v>0</v>
      </c>
      <c r="R540" s="93">
        <v>0</v>
      </c>
      <c r="S540" s="93">
        <v>0</v>
      </c>
      <c r="T540" s="93">
        <v>0</v>
      </c>
      <c r="U540" s="93">
        <v>0</v>
      </c>
      <c r="V540" s="93">
        <v>0</v>
      </c>
      <c r="W540" s="93">
        <v>0</v>
      </c>
      <c r="X540" s="93">
        <v>0</v>
      </c>
      <c r="Y540" s="93">
        <v>0</v>
      </c>
      <c r="Z540" s="93">
        <v>0</v>
      </c>
      <c r="AA540" s="93">
        <v>0</v>
      </c>
      <c r="AB540" s="93">
        <v>0</v>
      </c>
      <c r="AC540" s="93">
        <v>0</v>
      </c>
      <c r="AD540" s="93">
        <v>0</v>
      </c>
      <c r="AE540" s="93">
        <v>0</v>
      </c>
      <c r="AF540" s="93">
        <v>0</v>
      </c>
      <c r="AG540" s="93">
        <v>0</v>
      </c>
      <c r="AH540" s="93">
        <v>0</v>
      </c>
      <c r="AI540" s="93">
        <v>0</v>
      </c>
      <c r="AJ540" s="93">
        <v>0</v>
      </c>
      <c r="AK540" s="93">
        <v>0</v>
      </c>
      <c r="AL540" s="93">
        <v>0</v>
      </c>
      <c r="AM540" s="93">
        <v>0</v>
      </c>
      <c r="AN540" s="93">
        <v>0</v>
      </c>
      <c r="AO540" s="93">
        <v>0</v>
      </c>
      <c r="AP540" s="93">
        <v>0</v>
      </c>
      <c r="AQ540" s="93">
        <v>0</v>
      </c>
      <c r="AR540" s="93">
        <v>0</v>
      </c>
      <c r="AS540" s="93">
        <v>0</v>
      </c>
      <c r="AT540" s="93">
        <v>0</v>
      </c>
      <c r="AU540" s="93">
        <v>0</v>
      </c>
      <c r="AV540" s="93">
        <v>0</v>
      </c>
      <c r="AW540" s="93">
        <v>0</v>
      </c>
      <c r="AX540" s="93">
        <v>0</v>
      </c>
      <c r="AY540" s="93">
        <v>0</v>
      </c>
      <c r="AZ540" s="93">
        <v>0</v>
      </c>
      <c r="BA540" s="93">
        <v>0</v>
      </c>
      <c r="BB540" s="93">
        <v>0</v>
      </c>
      <c r="BC540" s="93">
        <v>0</v>
      </c>
      <c r="BD540" s="93">
        <v>0</v>
      </c>
      <c r="BE540" s="93">
        <v>0</v>
      </c>
      <c r="BF540" s="93">
        <v>0</v>
      </c>
      <c r="BG540" s="93">
        <v>0</v>
      </c>
      <c r="BH540" s="93">
        <v>0</v>
      </c>
      <c r="BI540" s="93">
        <v>0</v>
      </c>
      <c r="BJ540" s="93">
        <v>0</v>
      </c>
      <c r="BK540" s="93">
        <v>0</v>
      </c>
      <c r="BL540" s="93">
        <v>0</v>
      </c>
      <c r="BM540" s="93">
        <v>0</v>
      </c>
      <c r="BN540" s="93">
        <v>0</v>
      </c>
      <c r="BO540" s="93">
        <v>0</v>
      </c>
      <c r="BP540" s="93">
        <v>0</v>
      </c>
      <c r="BQ540" s="93">
        <v>0</v>
      </c>
      <c r="BR540" s="93">
        <v>0</v>
      </c>
      <c r="BS540" s="93">
        <v>0</v>
      </c>
      <c r="BT540" s="93">
        <v>0</v>
      </c>
      <c r="BU540" s="93">
        <v>0</v>
      </c>
      <c r="BV540" s="93">
        <v>0</v>
      </c>
      <c r="BW540" s="93">
        <v>0</v>
      </c>
      <c r="BX540" s="93">
        <v>0</v>
      </c>
      <c r="BY540" s="93">
        <v>0</v>
      </c>
      <c r="BZ540" s="93">
        <v>0</v>
      </c>
      <c r="CA540" s="93">
        <v>0</v>
      </c>
      <c r="CB540" s="93">
        <v>0</v>
      </c>
      <c r="CC540" s="93">
        <v>9427.6863581511006</v>
      </c>
      <c r="CD540" s="93">
        <v>9411.4154507373496</v>
      </c>
      <c r="CE540" s="93">
        <v>9371.3135046625339</v>
      </c>
      <c r="CF540" s="93">
        <v>9236.7018265636434</v>
      </c>
      <c r="CG540" s="93">
        <v>9414.1385435839602</v>
      </c>
      <c r="CH540" s="93">
        <v>9435.7482235147108</v>
      </c>
      <c r="CJ540" s="94">
        <v>56297.0039072133</v>
      </c>
    </row>
    <row r="541" spans="1:88" x14ac:dyDescent="0.25">
      <c r="A541">
        <v>533</v>
      </c>
      <c r="B541" s="96"/>
      <c r="C541" s="97" t="s">
        <v>5361</v>
      </c>
      <c r="D541" s="97" t="s">
        <v>6275</v>
      </c>
      <c r="E541" s="97" t="s">
        <v>6275</v>
      </c>
      <c r="F541" s="97" t="s">
        <v>6321</v>
      </c>
      <c r="G541" s="96" t="s">
        <v>6277</v>
      </c>
      <c r="H541" s="96" t="s">
        <v>6322</v>
      </c>
      <c r="I541" s="96" t="s">
        <v>5340</v>
      </c>
      <c r="J541" s="96" t="s">
        <v>5340</v>
      </c>
      <c r="K541" s="96" t="s">
        <v>5552</v>
      </c>
      <c r="L541" s="96" t="s">
        <v>5552</v>
      </c>
      <c r="M541" s="96" t="s">
        <v>5342</v>
      </c>
      <c r="N541" s="92">
        <v>0</v>
      </c>
      <c r="O541" s="93">
        <v>0</v>
      </c>
      <c r="P541" s="93">
        <v>0</v>
      </c>
      <c r="Q541" s="93">
        <v>0</v>
      </c>
      <c r="R541" s="93">
        <v>0</v>
      </c>
      <c r="S541" s="93">
        <v>0</v>
      </c>
      <c r="T541" s="93">
        <v>0</v>
      </c>
      <c r="U541" s="93">
        <v>0</v>
      </c>
      <c r="V541" s="93">
        <v>0</v>
      </c>
      <c r="W541" s="93">
        <v>0</v>
      </c>
      <c r="X541" s="93">
        <v>0</v>
      </c>
      <c r="Y541" s="93">
        <v>0</v>
      </c>
      <c r="Z541" s="93">
        <v>0</v>
      </c>
      <c r="AA541" s="93">
        <v>0</v>
      </c>
      <c r="AB541" s="93">
        <v>0</v>
      </c>
      <c r="AC541" s="93">
        <v>0</v>
      </c>
      <c r="AD541" s="93">
        <v>0</v>
      </c>
      <c r="AE541" s="93">
        <v>0</v>
      </c>
      <c r="AF541" s="93">
        <v>0</v>
      </c>
      <c r="AG541" s="93">
        <v>0</v>
      </c>
      <c r="AH541" s="93">
        <v>0</v>
      </c>
      <c r="AI541" s="93">
        <v>0</v>
      </c>
      <c r="AJ541" s="93">
        <v>0</v>
      </c>
      <c r="AK541" s="93">
        <v>0</v>
      </c>
      <c r="AL541" s="93">
        <v>0</v>
      </c>
      <c r="AM541" s="93">
        <v>0</v>
      </c>
      <c r="AN541" s="93">
        <v>0</v>
      </c>
      <c r="AO541" s="93">
        <v>0</v>
      </c>
      <c r="AP541" s="93">
        <v>0</v>
      </c>
      <c r="AQ541" s="93">
        <v>0</v>
      </c>
      <c r="AR541" s="93">
        <v>0</v>
      </c>
      <c r="AS541" s="93">
        <v>0</v>
      </c>
      <c r="AT541" s="93">
        <v>0</v>
      </c>
      <c r="AU541" s="93">
        <v>0</v>
      </c>
      <c r="AV541" s="93">
        <v>0</v>
      </c>
      <c r="AW541" s="93">
        <v>0</v>
      </c>
      <c r="AX541" s="93">
        <v>0</v>
      </c>
      <c r="AY541" s="93">
        <v>0</v>
      </c>
      <c r="AZ541" s="93">
        <v>0</v>
      </c>
      <c r="BA541" s="93">
        <v>0</v>
      </c>
      <c r="BB541" s="93">
        <v>0</v>
      </c>
      <c r="BC541" s="93">
        <v>0</v>
      </c>
      <c r="BD541" s="93">
        <v>0</v>
      </c>
      <c r="BE541" s="93">
        <v>0</v>
      </c>
      <c r="BF541" s="93">
        <v>0</v>
      </c>
      <c r="BG541" s="93">
        <v>0</v>
      </c>
      <c r="BH541" s="93">
        <v>0</v>
      </c>
      <c r="BI541" s="93">
        <v>0</v>
      </c>
      <c r="BJ541" s="93">
        <v>0</v>
      </c>
      <c r="BK541" s="93">
        <v>0</v>
      </c>
      <c r="BL541" s="93">
        <v>0</v>
      </c>
      <c r="BM541" s="93">
        <v>0</v>
      </c>
      <c r="BN541" s="93">
        <v>0</v>
      </c>
      <c r="BO541" s="93">
        <v>0</v>
      </c>
      <c r="BP541" s="93">
        <v>0</v>
      </c>
      <c r="BQ541" s="93">
        <v>0</v>
      </c>
      <c r="BR541" s="93">
        <v>0</v>
      </c>
      <c r="BS541" s="93">
        <v>0</v>
      </c>
      <c r="BT541" s="93">
        <v>0</v>
      </c>
      <c r="BU541" s="93">
        <v>0</v>
      </c>
      <c r="BV541" s="93">
        <v>0</v>
      </c>
      <c r="BW541" s="93">
        <v>0</v>
      </c>
      <c r="BX541" s="93">
        <v>0</v>
      </c>
      <c r="BY541" s="93">
        <v>0</v>
      </c>
      <c r="BZ541" s="93">
        <v>0</v>
      </c>
      <c r="CA541" s="93">
        <v>0</v>
      </c>
      <c r="CB541" s="93">
        <v>0</v>
      </c>
      <c r="CC541" s="93">
        <v>0</v>
      </c>
      <c r="CD541" s="93">
        <v>0</v>
      </c>
      <c r="CE541" s="93">
        <v>0</v>
      </c>
      <c r="CF541" s="93">
        <v>0</v>
      </c>
      <c r="CG541" s="93">
        <v>0</v>
      </c>
      <c r="CH541" s="93">
        <v>0</v>
      </c>
      <c r="CJ541" s="94">
        <v>0</v>
      </c>
    </row>
    <row r="542" spans="1:88" x14ac:dyDescent="0.25">
      <c r="A542">
        <v>534</v>
      </c>
      <c r="B542" s="96"/>
      <c r="C542" s="97" t="s">
        <v>5361</v>
      </c>
      <c r="D542" s="97" t="s">
        <v>6275</v>
      </c>
      <c r="E542" s="97" t="s">
        <v>6275</v>
      </c>
      <c r="F542" s="97" t="s">
        <v>6323</v>
      </c>
      <c r="G542" s="96" t="s">
        <v>6277</v>
      </c>
      <c r="H542" s="96" t="s">
        <v>6324</v>
      </c>
      <c r="I542" s="96" t="s">
        <v>5340</v>
      </c>
      <c r="J542" s="96" t="s">
        <v>5340</v>
      </c>
      <c r="K542" s="96" t="s">
        <v>5552</v>
      </c>
      <c r="L542" s="96" t="s">
        <v>5552</v>
      </c>
      <c r="M542" s="96" t="s">
        <v>5342</v>
      </c>
      <c r="N542" s="92">
        <v>0</v>
      </c>
      <c r="O542" s="93">
        <v>0</v>
      </c>
      <c r="P542" s="93">
        <v>0</v>
      </c>
      <c r="Q542" s="93">
        <v>0</v>
      </c>
      <c r="R542" s="93">
        <v>0</v>
      </c>
      <c r="S542" s="93">
        <v>0</v>
      </c>
      <c r="T542" s="93">
        <v>0</v>
      </c>
      <c r="U542" s="93">
        <v>0</v>
      </c>
      <c r="V542" s="93">
        <v>0</v>
      </c>
      <c r="W542" s="93">
        <v>0</v>
      </c>
      <c r="X542" s="93">
        <v>0</v>
      </c>
      <c r="Y542" s="93">
        <v>0</v>
      </c>
      <c r="Z542" s="93">
        <v>0</v>
      </c>
      <c r="AA542" s="93">
        <v>0</v>
      </c>
      <c r="AB542" s="93">
        <v>0</v>
      </c>
      <c r="AC542" s="93">
        <v>0</v>
      </c>
      <c r="AD542" s="93">
        <v>0</v>
      </c>
      <c r="AE542" s="93">
        <v>0</v>
      </c>
      <c r="AF542" s="93">
        <v>0</v>
      </c>
      <c r="AG542" s="93">
        <v>0</v>
      </c>
      <c r="AH542" s="93">
        <v>0</v>
      </c>
      <c r="AI542" s="93">
        <v>0</v>
      </c>
      <c r="AJ542" s="93">
        <v>0</v>
      </c>
      <c r="AK542" s="93">
        <v>0</v>
      </c>
      <c r="AL542" s="93">
        <v>0</v>
      </c>
      <c r="AM542" s="93">
        <v>0</v>
      </c>
      <c r="AN542" s="93">
        <v>0</v>
      </c>
      <c r="AO542" s="93">
        <v>0</v>
      </c>
      <c r="AP542" s="93">
        <v>0</v>
      </c>
      <c r="AQ542" s="93">
        <v>0</v>
      </c>
      <c r="AR542" s="93">
        <v>0</v>
      </c>
      <c r="AS542" s="93">
        <v>0</v>
      </c>
      <c r="AT542" s="93">
        <v>0</v>
      </c>
      <c r="AU542" s="93">
        <v>0</v>
      </c>
      <c r="AV542" s="93">
        <v>0</v>
      </c>
      <c r="AW542" s="93">
        <v>0</v>
      </c>
      <c r="AX542" s="93">
        <v>0</v>
      </c>
      <c r="AY542" s="93">
        <v>0</v>
      </c>
      <c r="AZ542" s="93">
        <v>0</v>
      </c>
      <c r="BA542" s="93">
        <v>0</v>
      </c>
      <c r="BB542" s="93">
        <v>0</v>
      </c>
      <c r="BC542" s="93">
        <v>0</v>
      </c>
      <c r="BD542" s="93">
        <v>0</v>
      </c>
      <c r="BE542" s="93">
        <v>0</v>
      </c>
      <c r="BF542" s="93">
        <v>0</v>
      </c>
      <c r="BG542" s="93">
        <v>0</v>
      </c>
      <c r="BH542" s="93">
        <v>0</v>
      </c>
      <c r="BI542" s="93">
        <v>0</v>
      </c>
      <c r="BJ542" s="93">
        <v>0</v>
      </c>
      <c r="BK542" s="93">
        <v>0</v>
      </c>
      <c r="BL542" s="93">
        <v>0</v>
      </c>
      <c r="BM542" s="93">
        <v>0</v>
      </c>
      <c r="BN542" s="93">
        <v>0</v>
      </c>
      <c r="BO542" s="93">
        <v>0</v>
      </c>
      <c r="BP542" s="93">
        <v>0</v>
      </c>
      <c r="BQ542" s="93">
        <v>0</v>
      </c>
      <c r="BR542" s="93">
        <v>0</v>
      </c>
      <c r="BS542" s="93">
        <v>0</v>
      </c>
      <c r="BT542" s="93">
        <v>0</v>
      </c>
      <c r="BU542" s="93">
        <v>0</v>
      </c>
      <c r="BV542" s="93">
        <v>0</v>
      </c>
      <c r="BW542" s="93">
        <v>0</v>
      </c>
      <c r="BX542" s="93">
        <v>0</v>
      </c>
      <c r="BY542" s="93">
        <v>0</v>
      </c>
      <c r="BZ542" s="93">
        <v>0</v>
      </c>
      <c r="CA542" s="93">
        <v>0</v>
      </c>
      <c r="CB542" s="93">
        <v>0</v>
      </c>
      <c r="CC542" s="93">
        <v>0</v>
      </c>
      <c r="CD542" s="93">
        <v>0</v>
      </c>
      <c r="CE542" s="93">
        <v>0</v>
      </c>
      <c r="CF542" s="93">
        <v>0</v>
      </c>
      <c r="CG542" s="93">
        <v>0</v>
      </c>
      <c r="CH542" s="93">
        <v>0</v>
      </c>
      <c r="CJ542" s="94">
        <v>0</v>
      </c>
    </row>
    <row r="543" spans="1:88" x14ac:dyDescent="0.25">
      <c r="A543">
        <v>535</v>
      </c>
      <c r="B543" s="96"/>
      <c r="C543" s="97" t="s">
        <v>5361</v>
      </c>
      <c r="D543" s="97" t="s">
        <v>6275</v>
      </c>
      <c r="E543" s="97" t="s">
        <v>6275</v>
      </c>
      <c r="F543" s="97" t="s">
        <v>6325</v>
      </c>
      <c r="G543" s="96" t="s">
        <v>6277</v>
      </c>
      <c r="H543" s="96" t="s">
        <v>6326</v>
      </c>
      <c r="I543" s="96" t="s">
        <v>5340</v>
      </c>
      <c r="J543" s="96" t="s">
        <v>5340</v>
      </c>
      <c r="K543" s="96" t="s">
        <v>5552</v>
      </c>
      <c r="L543" s="96" t="s">
        <v>5552</v>
      </c>
      <c r="M543" s="96" t="s">
        <v>5342</v>
      </c>
      <c r="N543" s="92">
        <v>0</v>
      </c>
      <c r="O543" s="93">
        <v>0</v>
      </c>
      <c r="P543" s="93">
        <v>0</v>
      </c>
      <c r="Q543" s="93">
        <v>0</v>
      </c>
      <c r="R543" s="93">
        <v>0</v>
      </c>
      <c r="S543" s="93">
        <v>0</v>
      </c>
      <c r="T543" s="93">
        <v>0</v>
      </c>
      <c r="U543" s="93">
        <v>0</v>
      </c>
      <c r="V543" s="93">
        <v>0</v>
      </c>
      <c r="W543" s="93">
        <v>0</v>
      </c>
      <c r="X543" s="93">
        <v>0</v>
      </c>
      <c r="Y543" s="93">
        <v>0</v>
      </c>
      <c r="Z543" s="93">
        <v>0</v>
      </c>
      <c r="AA543" s="93">
        <v>0</v>
      </c>
      <c r="AB543" s="93">
        <v>0</v>
      </c>
      <c r="AC543" s="93">
        <v>0</v>
      </c>
      <c r="AD543" s="93">
        <v>0</v>
      </c>
      <c r="AE543" s="93">
        <v>0</v>
      </c>
      <c r="AF543" s="93">
        <v>0</v>
      </c>
      <c r="AG543" s="93">
        <v>0</v>
      </c>
      <c r="AH543" s="93">
        <v>0</v>
      </c>
      <c r="AI543" s="93">
        <v>0</v>
      </c>
      <c r="AJ543" s="93">
        <v>0</v>
      </c>
      <c r="AK543" s="93">
        <v>0</v>
      </c>
      <c r="AL543" s="93">
        <v>0</v>
      </c>
      <c r="AM543" s="93">
        <v>0</v>
      </c>
      <c r="AN543" s="93">
        <v>0</v>
      </c>
      <c r="AO543" s="93">
        <v>0</v>
      </c>
      <c r="AP543" s="93">
        <v>0</v>
      </c>
      <c r="AQ543" s="93">
        <v>0</v>
      </c>
      <c r="AR543" s="93">
        <v>0</v>
      </c>
      <c r="AS543" s="93">
        <v>0</v>
      </c>
      <c r="AT543" s="93">
        <v>0</v>
      </c>
      <c r="AU543" s="93">
        <v>0</v>
      </c>
      <c r="AV543" s="93">
        <v>0</v>
      </c>
      <c r="AW543" s="93">
        <v>0</v>
      </c>
      <c r="AX543" s="93">
        <v>0</v>
      </c>
      <c r="AY543" s="93">
        <v>0</v>
      </c>
      <c r="AZ543" s="93">
        <v>0</v>
      </c>
      <c r="BA543" s="93">
        <v>0</v>
      </c>
      <c r="BB543" s="93">
        <v>0</v>
      </c>
      <c r="BC543" s="93">
        <v>0</v>
      </c>
      <c r="BD543" s="93">
        <v>0</v>
      </c>
      <c r="BE543" s="93">
        <v>0</v>
      </c>
      <c r="BF543" s="93">
        <v>0</v>
      </c>
      <c r="BG543" s="93">
        <v>0</v>
      </c>
      <c r="BH543" s="93">
        <v>0</v>
      </c>
      <c r="BI543" s="93">
        <v>0</v>
      </c>
      <c r="BJ543" s="93">
        <v>0</v>
      </c>
      <c r="BK543" s="93">
        <v>0</v>
      </c>
      <c r="BL543" s="93">
        <v>0</v>
      </c>
      <c r="BM543" s="93">
        <v>0</v>
      </c>
      <c r="BN543" s="93">
        <v>0</v>
      </c>
      <c r="BO543" s="93">
        <v>0</v>
      </c>
      <c r="BP543" s="93">
        <v>0</v>
      </c>
      <c r="BQ543" s="93">
        <v>0</v>
      </c>
      <c r="BR543" s="93">
        <v>0</v>
      </c>
      <c r="BS543" s="93">
        <v>0</v>
      </c>
      <c r="BT543" s="93">
        <v>0</v>
      </c>
      <c r="BU543" s="93">
        <v>0</v>
      </c>
      <c r="BV543" s="93">
        <v>0</v>
      </c>
      <c r="BW543" s="93">
        <v>0</v>
      </c>
      <c r="BX543" s="93">
        <v>0</v>
      </c>
      <c r="BY543" s="93">
        <v>0</v>
      </c>
      <c r="BZ543" s="93">
        <v>0</v>
      </c>
      <c r="CA543" s="93">
        <v>0</v>
      </c>
      <c r="CB543" s="93">
        <v>0</v>
      </c>
      <c r="CC543" s="93">
        <v>0</v>
      </c>
      <c r="CD543" s="93">
        <v>0</v>
      </c>
      <c r="CE543" s="93">
        <v>0</v>
      </c>
      <c r="CF543" s="93">
        <v>0</v>
      </c>
      <c r="CG543" s="93">
        <v>0</v>
      </c>
      <c r="CH543" s="93">
        <v>0</v>
      </c>
      <c r="CJ543" s="94">
        <v>0</v>
      </c>
    </row>
    <row r="544" spans="1:88" x14ac:dyDescent="0.25">
      <c r="A544">
        <v>536</v>
      </c>
      <c r="B544" s="96"/>
      <c r="C544" s="97" t="s">
        <v>5361</v>
      </c>
      <c r="D544" s="97" t="s">
        <v>6275</v>
      </c>
      <c r="E544" s="97" t="s">
        <v>6275</v>
      </c>
      <c r="F544" s="97" t="s">
        <v>6327</v>
      </c>
      <c r="G544" s="96" t="s">
        <v>6277</v>
      </c>
      <c r="H544" s="96" t="s">
        <v>6328</v>
      </c>
      <c r="I544" s="96" t="s">
        <v>5340</v>
      </c>
      <c r="J544" s="96" t="s">
        <v>5340</v>
      </c>
      <c r="K544" s="96" t="s">
        <v>5552</v>
      </c>
      <c r="L544" s="96" t="s">
        <v>5552</v>
      </c>
      <c r="M544" s="96" t="s">
        <v>5342</v>
      </c>
      <c r="N544" s="92">
        <v>664842.60915816028</v>
      </c>
      <c r="O544" s="93">
        <v>0</v>
      </c>
      <c r="P544" s="93">
        <v>0</v>
      </c>
      <c r="Q544" s="93">
        <v>0</v>
      </c>
      <c r="R544" s="93">
        <v>0</v>
      </c>
      <c r="S544" s="93">
        <v>0</v>
      </c>
      <c r="T544" s="93">
        <v>0</v>
      </c>
      <c r="U544" s="93">
        <v>0</v>
      </c>
      <c r="V544" s="93">
        <v>0</v>
      </c>
      <c r="W544" s="93">
        <v>0</v>
      </c>
      <c r="X544" s="93">
        <v>0</v>
      </c>
      <c r="Y544" s="93">
        <v>0</v>
      </c>
      <c r="Z544" s="93">
        <v>0</v>
      </c>
      <c r="AA544" s="93">
        <v>0</v>
      </c>
      <c r="AB544" s="93">
        <v>0</v>
      </c>
      <c r="AC544" s="93">
        <v>0</v>
      </c>
      <c r="AD544" s="93">
        <v>0</v>
      </c>
      <c r="AE544" s="93">
        <v>0</v>
      </c>
      <c r="AF544" s="93">
        <v>0</v>
      </c>
      <c r="AG544" s="93">
        <v>0</v>
      </c>
      <c r="AH544" s="93">
        <v>0</v>
      </c>
      <c r="AI544" s="93">
        <v>0</v>
      </c>
      <c r="AJ544" s="93">
        <v>0</v>
      </c>
      <c r="AK544" s="93">
        <v>0</v>
      </c>
      <c r="AL544" s="93">
        <v>0</v>
      </c>
      <c r="AM544" s="93">
        <v>0</v>
      </c>
      <c r="AN544" s="93">
        <v>0</v>
      </c>
      <c r="AO544" s="93">
        <v>0</v>
      </c>
      <c r="AP544" s="93">
        <v>0</v>
      </c>
      <c r="AQ544" s="93">
        <v>0</v>
      </c>
      <c r="AR544" s="93">
        <v>0</v>
      </c>
      <c r="AS544" s="93">
        <v>0</v>
      </c>
      <c r="AT544" s="93">
        <v>0</v>
      </c>
      <c r="AU544" s="93">
        <v>0</v>
      </c>
      <c r="AV544" s="93">
        <v>0</v>
      </c>
      <c r="AW544" s="93">
        <v>0</v>
      </c>
      <c r="AX544" s="93">
        <v>0</v>
      </c>
      <c r="AY544" s="93">
        <v>0</v>
      </c>
      <c r="AZ544" s="93">
        <v>0</v>
      </c>
      <c r="BA544" s="93">
        <v>0</v>
      </c>
      <c r="BB544" s="93">
        <v>0</v>
      </c>
      <c r="BC544" s="93">
        <v>0</v>
      </c>
      <c r="BD544" s="93">
        <v>0</v>
      </c>
      <c r="BE544" s="93">
        <v>27574.871360487901</v>
      </c>
      <c r="BF544" s="93">
        <v>27544.566101571556</v>
      </c>
      <c r="BG544" s="93">
        <v>27472.011980352447</v>
      </c>
      <c r="BH544" s="93">
        <v>27227.85672448609</v>
      </c>
      <c r="BI544" s="93">
        <v>27554.405434672397</v>
      </c>
      <c r="BJ544" s="93">
        <v>27589.675732966898</v>
      </c>
      <c r="BK544" s="93">
        <v>27763.753692976108</v>
      </c>
      <c r="BL544" s="93">
        <v>27512.487481744382</v>
      </c>
      <c r="BM544" s="93">
        <v>27546.794930047738</v>
      </c>
      <c r="BN544" s="93">
        <v>27553.411096576496</v>
      </c>
      <c r="BO544" s="93">
        <v>27452.084985058442</v>
      </c>
      <c r="BP544" s="93">
        <v>27376.041913186255</v>
      </c>
      <c r="BQ544" s="93">
        <v>27806.250416072606</v>
      </c>
      <c r="BR544" s="93">
        <v>27766.29399589467</v>
      </c>
      <c r="BS544" s="93">
        <v>27667.825478561954</v>
      </c>
      <c r="BT544" s="93">
        <v>27345.883745922445</v>
      </c>
      <c r="BU544" s="93">
        <v>27777.817956593324</v>
      </c>
      <c r="BV544" s="93">
        <v>27826.091499167258</v>
      </c>
      <c r="BW544" s="93">
        <v>28417.157042605013</v>
      </c>
      <c r="BX544" s="93">
        <v>28063.116212907029</v>
      </c>
      <c r="BY544" s="93">
        <v>28093.188440238031</v>
      </c>
      <c r="BZ544" s="93">
        <v>28111.836454205557</v>
      </c>
      <c r="CA544" s="93">
        <v>27951.138993550725</v>
      </c>
      <c r="CB544" s="93">
        <v>27848.04748831498</v>
      </c>
      <c r="CC544" s="93">
        <v>0</v>
      </c>
      <c r="CD544" s="93">
        <v>0</v>
      </c>
      <c r="CE544" s="93">
        <v>0</v>
      </c>
      <c r="CF544" s="93">
        <v>0</v>
      </c>
      <c r="CG544" s="93">
        <v>0</v>
      </c>
      <c r="CH544" s="93">
        <v>0</v>
      </c>
      <c r="CJ544" s="94">
        <v>664842.60915816028</v>
      </c>
    </row>
    <row r="545" spans="1:88" x14ac:dyDescent="0.25">
      <c r="A545">
        <v>537</v>
      </c>
      <c r="B545" s="96"/>
      <c r="C545" s="97" t="s">
        <v>5361</v>
      </c>
      <c r="D545" s="97" t="s">
        <v>5362</v>
      </c>
      <c r="E545" s="97" t="s">
        <v>5362</v>
      </c>
      <c r="F545" s="97" t="s">
        <v>6329</v>
      </c>
      <c r="G545" s="96" t="s">
        <v>6095</v>
      </c>
      <c r="H545" s="96" t="s">
        <v>6330</v>
      </c>
      <c r="I545" s="96" t="s">
        <v>5340</v>
      </c>
      <c r="J545" s="96" t="s">
        <v>5340</v>
      </c>
      <c r="K545" s="96" t="s">
        <v>5365</v>
      </c>
      <c r="L545" s="96" t="s">
        <v>5365</v>
      </c>
      <c r="M545" s="96" t="s">
        <v>5342</v>
      </c>
      <c r="N545" s="92">
        <v>333612.76029513113</v>
      </c>
      <c r="O545" s="93">
        <v>0</v>
      </c>
      <c r="P545" s="93">
        <v>0</v>
      </c>
      <c r="Q545" s="93">
        <v>0</v>
      </c>
      <c r="R545" s="93">
        <v>0</v>
      </c>
      <c r="S545" s="93">
        <v>0</v>
      </c>
      <c r="T545" s="93">
        <v>0</v>
      </c>
      <c r="U545" s="93">
        <v>0</v>
      </c>
      <c r="V545" s="93">
        <v>0</v>
      </c>
      <c r="W545" s="93">
        <v>0</v>
      </c>
      <c r="X545" s="93">
        <v>0</v>
      </c>
      <c r="Y545" s="93">
        <v>0</v>
      </c>
      <c r="Z545" s="93">
        <v>0</v>
      </c>
      <c r="AA545" s="93">
        <v>56406.539247918809</v>
      </c>
      <c r="AB545" s="93">
        <v>55395.438262248841</v>
      </c>
      <c r="AC545" s="93">
        <v>55580.48433957214</v>
      </c>
      <c r="AD545" s="93">
        <v>55637.925337072586</v>
      </c>
      <c r="AE545" s="93">
        <v>55376.90538030085</v>
      </c>
      <c r="AF545" s="93">
        <v>55215.467728017917</v>
      </c>
      <c r="AG545" s="93">
        <v>0</v>
      </c>
      <c r="AH545" s="93">
        <v>0</v>
      </c>
      <c r="AI545" s="93">
        <v>0</v>
      </c>
      <c r="AJ545" s="93">
        <v>0</v>
      </c>
      <c r="AK545" s="93">
        <v>0</v>
      </c>
      <c r="AL545" s="93">
        <v>0</v>
      </c>
      <c r="AM545" s="93">
        <v>0</v>
      </c>
      <c r="AN545" s="93">
        <v>0</v>
      </c>
      <c r="AO545" s="93">
        <v>0</v>
      </c>
      <c r="AP545" s="93">
        <v>0</v>
      </c>
      <c r="AQ545" s="93">
        <v>0</v>
      </c>
      <c r="AR545" s="93">
        <v>0</v>
      </c>
      <c r="AS545" s="93">
        <v>0</v>
      </c>
      <c r="AT545" s="93">
        <v>0</v>
      </c>
      <c r="AU545" s="93">
        <v>0</v>
      </c>
      <c r="AV545" s="93">
        <v>0</v>
      </c>
      <c r="AW545" s="93">
        <v>0</v>
      </c>
      <c r="AX545" s="93">
        <v>0</v>
      </c>
      <c r="AY545" s="93">
        <v>0</v>
      </c>
      <c r="AZ545" s="93">
        <v>0</v>
      </c>
      <c r="BA545" s="93">
        <v>0</v>
      </c>
      <c r="BB545" s="93">
        <v>0</v>
      </c>
      <c r="BC545" s="93">
        <v>0</v>
      </c>
      <c r="BD545" s="93">
        <v>0</v>
      </c>
      <c r="BE545" s="93">
        <v>0</v>
      </c>
      <c r="BF545" s="93">
        <v>0</v>
      </c>
      <c r="BG545" s="93">
        <v>0</v>
      </c>
      <c r="BH545" s="93">
        <v>0</v>
      </c>
      <c r="BI545" s="93">
        <v>0</v>
      </c>
      <c r="BJ545" s="93">
        <v>0</v>
      </c>
      <c r="BK545" s="93">
        <v>0</v>
      </c>
      <c r="BL545" s="93">
        <v>0</v>
      </c>
      <c r="BM545" s="93">
        <v>0</v>
      </c>
      <c r="BN545" s="93">
        <v>0</v>
      </c>
      <c r="BO545" s="93">
        <v>0</v>
      </c>
      <c r="BP545" s="93">
        <v>0</v>
      </c>
      <c r="BQ545" s="93">
        <v>0</v>
      </c>
      <c r="BR545" s="93">
        <v>0</v>
      </c>
      <c r="BS545" s="93">
        <v>0</v>
      </c>
      <c r="BT545" s="93">
        <v>0</v>
      </c>
      <c r="BU545" s="93">
        <v>0</v>
      </c>
      <c r="BV545" s="93">
        <v>0</v>
      </c>
      <c r="BW545" s="93">
        <v>0</v>
      </c>
      <c r="BX545" s="93">
        <v>0</v>
      </c>
      <c r="BY545" s="93">
        <v>0</v>
      </c>
      <c r="BZ545" s="93">
        <v>0</v>
      </c>
      <c r="CA545" s="93">
        <v>0</v>
      </c>
      <c r="CB545" s="93">
        <v>0</v>
      </c>
      <c r="CC545" s="93">
        <v>0</v>
      </c>
      <c r="CD545" s="93">
        <v>0</v>
      </c>
      <c r="CE545" s="93">
        <v>0</v>
      </c>
      <c r="CF545" s="93">
        <v>0</v>
      </c>
      <c r="CG545" s="93">
        <v>0</v>
      </c>
      <c r="CH545" s="93">
        <v>0</v>
      </c>
      <c r="CJ545" s="94">
        <v>333612.76029513113</v>
      </c>
    </row>
    <row r="546" spans="1:88" x14ac:dyDescent="0.25">
      <c r="A546">
        <v>538</v>
      </c>
      <c r="B546" s="96"/>
      <c r="C546" s="97" t="s">
        <v>5361</v>
      </c>
      <c r="D546" s="97" t="s">
        <v>5362</v>
      </c>
      <c r="E546" s="97" t="s">
        <v>5362</v>
      </c>
      <c r="F546" s="97" t="s">
        <v>6331</v>
      </c>
      <c r="G546" s="96" t="s">
        <v>6095</v>
      </c>
      <c r="H546" s="96" t="s">
        <v>6332</v>
      </c>
      <c r="I546" s="96" t="s">
        <v>5340</v>
      </c>
      <c r="J546" s="96" t="s">
        <v>5340</v>
      </c>
      <c r="K546" s="96" t="s">
        <v>5365</v>
      </c>
      <c r="L546" s="96" t="s">
        <v>5365</v>
      </c>
      <c r="M546" s="96" t="s">
        <v>5342</v>
      </c>
      <c r="N546" s="92">
        <v>333262.36277360388</v>
      </c>
      <c r="O546" s="93">
        <v>0</v>
      </c>
      <c r="P546" s="93">
        <v>0</v>
      </c>
      <c r="Q546" s="93">
        <v>0</v>
      </c>
      <c r="R546" s="93">
        <v>0</v>
      </c>
      <c r="S546" s="93">
        <v>0</v>
      </c>
      <c r="T546" s="93">
        <v>0</v>
      </c>
      <c r="U546" s="93">
        <v>27845.651132757957</v>
      </c>
      <c r="V546" s="93">
        <v>27858.43867820995</v>
      </c>
      <c r="W546" s="93">
        <v>27649.807529264835</v>
      </c>
      <c r="X546" s="93">
        <v>27307.635147778936</v>
      </c>
      <c r="Y546" s="93">
        <v>27872.335651847941</v>
      </c>
      <c r="Z546" s="93">
        <v>27922.114486178696</v>
      </c>
      <c r="AA546" s="93">
        <v>28203.269623959404</v>
      </c>
      <c r="AB546" s="93">
        <v>27697.719131124421</v>
      </c>
      <c r="AC546" s="93">
        <v>27790.242169786015</v>
      </c>
      <c r="AD546" s="93">
        <v>27818.962668536347</v>
      </c>
      <c r="AE546" s="93">
        <v>27688.452690150425</v>
      </c>
      <c r="AF546" s="93">
        <v>27607.733864008958</v>
      </c>
      <c r="AG546" s="93">
        <v>0</v>
      </c>
      <c r="AH546" s="93">
        <v>0</v>
      </c>
      <c r="AI546" s="93">
        <v>0</v>
      </c>
      <c r="AJ546" s="93">
        <v>0</v>
      </c>
      <c r="AK546" s="93">
        <v>0</v>
      </c>
      <c r="AL546" s="93">
        <v>0</v>
      </c>
      <c r="AM546" s="93">
        <v>0</v>
      </c>
      <c r="AN546" s="93">
        <v>0</v>
      </c>
      <c r="AO546" s="93">
        <v>0</v>
      </c>
      <c r="AP546" s="93">
        <v>0</v>
      </c>
      <c r="AQ546" s="93">
        <v>0</v>
      </c>
      <c r="AR546" s="93">
        <v>0</v>
      </c>
      <c r="AS546" s="93">
        <v>0</v>
      </c>
      <c r="AT546" s="93">
        <v>0</v>
      </c>
      <c r="AU546" s="93">
        <v>0</v>
      </c>
      <c r="AV546" s="93">
        <v>0</v>
      </c>
      <c r="AW546" s="93">
        <v>0</v>
      </c>
      <c r="AX546" s="93">
        <v>0</v>
      </c>
      <c r="AY546" s="93">
        <v>0</v>
      </c>
      <c r="AZ546" s="93">
        <v>0</v>
      </c>
      <c r="BA546" s="93">
        <v>0</v>
      </c>
      <c r="BB546" s="93">
        <v>0</v>
      </c>
      <c r="BC546" s="93">
        <v>0</v>
      </c>
      <c r="BD546" s="93">
        <v>0</v>
      </c>
      <c r="BE546" s="93">
        <v>0</v>
      </c>
      <c r="BF546" s="93">
        <v>0</v>
      </c>
      <c r="BG546" s="93">
        <v>0</v>
      </c>
      <c r="BH546" s="93">
        <v>0</v>
      </c>
      <c r="BI546" s="93">
        <v>0</v>
      </c>
      <c r="BJ546" s="93">
        <v>0</v>
      </c>
      <c r="BK546" s="93">
        <v>0</v>
      </c>
      <c r="BL546" s="93">
        <v>0</v>
      </c>
      <c r="BM546" s="93">
        <v>0</v>
      </c>
      <c r="BN546" s="93">
        <v>0</v>
      </c>
      <c r="BO546" s="93">
        <v>0</v>
      </c>
      <c r="BP546" s="93">
        <v>0</v>
      </c>
      <c r="BQ546" s="93">
        <v>0</v>
      </c>
      <c r="BR546" s="93">
        <v>0</v>
      </c>
      <c r="BS546" s="93">
        <v>0</v>
      </c>
      <c r="BT546" s="93">
        <v>0</v>
      </c>
      <c r="BU546" s="93">
        <v>0</v>
      </c>
      <c r="BV546" s="93">
        <v>0</v>
      </c>
      <c r="BW546" s="93">
        <v>0</v>
      </c>
      <c r="BX546" s="93">
        <v>0</v>
      </c>
      <c r="BY546" s="93">
        <v>0</v>
      </c>
      <c r="BZ546" s="93">
        <v>0</v>
      </c>
      <c r="CA546" s="93">
        <v>0</v>
      </c>
      <c r="CB546" s="93">
        <v>0</v>
      </c>
      <c r="CC546" s="93">
        <v>0</v>
      </c>
      <c r="CD546" s="93">
        <v>0</v>
      </c>
      <c r="CE546" s="93">
        <v>0</v>
      </c>
      <c r="CF546" s="93">
        <v>0</v>
      </c>
      <c r="CG546" s="93">
        <v>0</v>
      </c>
      <c r="CH546" s="93">
        <v>0</v>
      </c>
      <c r="CJ546" s="94">
        <v>166806.38014756556</v>
      </c>
    </row>
    <row r="547" spans="1:88" x14ac:dyDescent="0.25">
      <c r="A547">
        <v>539</v>
      </c>
      <c r="B547" s="96"/>
      <c r="C547" s="97" t="s">
        <v>5361</v>
      </c>
      <c r="D547" s="97" t="s">
        <v>5362</v>
      </c>
      <c r="E547" s="97" t="s">
        <v>5362</v>
      </c>
      <c r="F547" s="97" t="s">
        <v>6333</v>
      </c>
      <c r="G547" s="96" t="s">
        <v>6095</v>
      </c>
      <c r="H547" s="96" t="s">
        <v>6334</v>
      </c>
      <c r="I547" s="96" t="s">
        <v>5340</v>
      </c>
      <c r="J547" s="96" t="s">
        <v>5340</v>
      </c>
      <c r="K547" s="96" t="s">
        <v>5365</v>
      </c>
      <c r="L547" s="96" t="s">
        <v>5365</v>
      </c>
      <c r="M547" s="96" t="s">
        <v>5342</v>
      </c>
      <c r="N547" s="92">
        <v>335451.84294796758</v>
      </c>
      <c r="O547" s="93">
        <v>0</v>
      </c>
      <c r="P547" s="93">
        <v>0</v>
      </c>
      <c r="Q547" s="93">
        <v>0</v>
      </c>
      <c r="R547" s="93">
        <v>0</v>
      </c>
      <c r="S547" s="93">
        <v>0</v>
      </c>
      <c r="T547" s="93">
        <v>0</v>
      </c>
      <c r="U547" s="93">
        <v>0</v>
      </c>
      <c r="V547" s="93">
        <v>0</v>
      </c>
      <c r="W547" s="93">
        <v>0</v>
      </c>
      <c r="X547" s="93">
        <v>0</v>
      </c>
      <c r="Y547" s="93">
        <v>0</v>
      </c>
      <c r="Z547" s="93">
        <v>0</v>
      </c>
      <c r="AA547" s="93">
        <v>0</v>
      </c>
      <c r="AB547" s="93">
        <v>0</v>
      </c>
      <c r="AC547" s="93">
        <v>0</v>
      </c>
      <c r="AD547" s="93">
        <v>0</v>
      </c>
      <c r="AE547" s="93">
        <v>0</v>
      </c>
      <c r="AF547" s="93">
        <v>0</v>
      </c>
      <c r="AG547" s="93">
        <v>27728.589983814312</v>
      </c>
      <c r="AH547" s="93">
        <v>27713.02976422073</v>
      </c>
      <c r="AI547" s="93">
        <v>27596.702347874831</v>
      </c>
      <c r="AJ547" s="93">
        <v>27380.742499525666</v>
      </c>
      <c r="AK547" s="93">
        <v>27714.763624468535</v>
      </c>
      <c r="AL547" s="93">
        <v>27747.297379584033</v>
      </c>
      <c r="AM547" s="93">
        <v>28516.473620556946</v>
      </c>
      <c r="AN547" s="93">
        <v>28250.104641603401</v>
      </c>
      <c r="AO547" s="93">
        <v>28273.644362316936</v>
      </c>
      <c r="AP547" s="93">
        <v>28277.725676768536</v>
      </c>
      <c r="AQ547" s="93">
        <v>28168.367212757421</v>
      </c>
      <c r="AR547" s="93">
        <v>28084.401834476295</v>
      </c>
      <c r="AS547" s="93">
        <v>0</v>
      </c>
      <c r="AT547" s="93">
        <v>0</v>
      </c>
      <c r="AU547" s="93">
        <v>0</v>
      </c>
      <c r="AV547" s="93">
        <v>0</v>
      </c>
      <c r="AW547" s="93">
        <v>0</v>
      </c>
      <c r="AX547" s="93">
        <v>0</v>
      </c>
      <c r="AY547" s="93">
        <v>0</v>
      </c>
      <c r="AZ547" s="93">
        <v>0</v>
      </c>
      <c r="BA547" s="93">
        <v>0</v>
      </c>
      <c r="BB547" s="93">
        <v>0</v>
      </c>
      <c r="BC547" s="93">
        <v>0</v>
      </c>
      <c r="BD547" s="93">
        <v>0</v>
      </c>
      <c r="BE547" s="93">
        <v>0</v>
      </c>
      <c r="BF547" s="93">
        <v>0</v>
      </c>
      <c r="BG547" s="93">
        <v>0</v>
      </c>
      <c r="BH547" s="93">
        <v>0</v>
      </c>
      <c r="BI547" s="93">
        <v>0</v>
      </c>
      <c r="BJ547" s="93">
        <v>0</v>
      </c>
      <c r="BK547" s="93">
        <v>0</v>
      </c>
      <c r="BL547" s="93">
        <v>0</v>
      </c>
      <c r="BM547" s="93">
        <v>0</v>
      </c>
      <c r="BN547" s="93">
        <v>0</v>
      </c>
      <c r="BO547" s="93">
        <v>0</v>
      </c>
      <c r="BP547" s="93">
        <v>0</v>
      </c>
      <c r="BQ547" s="93">
        <v>0</v>
      </c>
      <c r="BR547" s="93">
        <v>0</v>
      </c>
      <c r="BS547" s="93">
        <v>0</v>
      </c>
      <c r="BT547" s="93">
        <v>0</v>
      </c>
      <c r="BU547" s="93">
        <v>0</v>
      </c>
      <c r="BV547" s="93">
        <v>0</v>
      </c>
      <c r="BW547" s="93">
        <v>0</v>
      </c>
      <c r="BX547" s="93">
        <v>0</v>
      </c>
      <c r="BY547" s="93">
        <v>0</v>
      </c>
      <c r="BZ547" s="93">
        <v>0</v>
      </c>
      <c r="CA547" s="93">
        <v>0</v>
      </c>
      <c r="CB547" s="93">
        <v>0</v>
      </c>
      <c r="CC547" s="93">
        <v>0</v>
      </c>
      <c r="CD547" s="93">
        <v>0</v>
      </c>
      <c r="CE547" s="93">
        <v>0</v>
      </c>
      <c r="CF547" s="93">
        <v>0</v>
      </c>
      <c r="CG547" s="93">
        <v>0</v>
      </c>
      <c r="CH547" s="93">
        <v>0</v>
      </c>
      <c r="CJ547" s="94">
        <v>335451.84294796758</v>
      </c>
    </row>
    <row r="548" spans="1:88" x14ac:dyDescent="0.25">
      <c r="A548">
        <v>540</v>
      </c>
      <c r="B548" s="96"/>
      <c r="C548" s="97" t="s">
        <v>5361</v>
      </c>
      <c r="D548" s="97" t="s">
        <v>5362</v>
      </c>
      <c r="E548" s="97" t="s">
        <v>5362</v>
      </c>
      <c r="F548" s="97" t="s">
        <v>6335</v>
      </c>
      <c r="G548" s="96" t="s">
        <v>6095</v>
      </c>
      <c r="H548" s="96" t="s">
        <v>6336</v>
      </c>
      <c r="I548" s="96" t="s">
        <v>5340</v>
      </c>
      <c r="J548" s="96" t="s">
        <v>5340</v>
      </c>
      <c r="K548" s="96" t="s">
        <v>5365</v>
      </c>
      <c r="L548" s="96" t="s">
        <v>5365</v>
      </c>
      <c r="M548" s="96" t="s">
        <v>5342</v>
      </c>
      <c r="N548" s="92">
        <v>340893.46087814786</v>
      </c>
      <c r="O548" s="93">
        <v>0</v>
      </c>
      <c r="P548" s="93">
        <v>0</v>
      </c>
      <c r="Q548" s="93">
        <v>0</v>
      </c>
      <c r="R548" s="93">
        <v>0</v>
      </c>
      <c r="S548" s="93">
        <v>0</v>
      </c>
      <c r="T548" s="93">
        <v>0</v>
      </c>
      <c r="U548" s="93">
        <v>0</v>
      </c>
      <c r="V548" s="93">
        <v>0</v>
      </c>
      <c r="W548" s="93">
        <v>0</v>
      </c>
      <c r="X548" s="93">
        <v>0</v>
      </c>
      <c r="Y548" s="93">
        <v>0</v>
      </c>
      <c r="Z548" s="93">
        <v>0</v>
      </c>
      <c r="AA548" s="93">
        <v>0</v>
      </c>
      <c r="AB548" s="93">
        <v>0</v>
      </c>
      <c r="AC548" s="93">
        <v>0</v>
      </c>
      <c r="AD548" s="93">
        <v>0</v>
      </c>
      <c r="AE548" s="93">
        <v>0</v>
      </c>
      <c r="AF548" s="93">
        <v>0</v>
      </c>
      <c r="AG548" s="93">
        <v>0</v>
      </c>
      <c r="AH548" s="93">
        <v>0</v>
      </c>
      <c r="AI548" s="93">
        <v>0</v>
      </c>
      <c r="AJ548" s="93">
        <v>0</v>
      </c>
      <c r="AK548" s="93">
        <v>0</v>
      </c>
      <c r="AL548" s="93">
        <v>0</v>
      </c>
      <c r="AM548" s="93">
        <v>0</v>
      </c>
      <c r="AN548" s="93">
        <v>0</v>
      </c>
      <c r="AO548" s="93">
        <v>0</v>
      </c>
      <c r="AP548" s="93">
        <v>0</v>
      </c>
      <c r="AQ548" s="93">
        <v>0</v>
      </c>
      <c r="AR548" s="93">
        <v>0</v>
      </c>
      <c r="AS548" s="93">
        <v>28238.436856200373</v>
      </c>
      <c r="AT548" s="93">
        <v>28202.836709470594</v>
      </c>
      <c r="AU548" s="93">
        <v>28126.242705989993</v>
      </c>
      <c r="AV548" s="93">
        <v>27864.316932456735</v>
      </c>
      <c r="AW548" s="93">
        <v>28218.054448938929</v>
      </c>
      <c r="AX548" s="93">
        <v>28255.714834172017</v>
      </c>
      <c r="AY548" s="93">
        <v>28904.300777257922</v>
      </c>
      <c r="AZ548" s="93">
        <v>28622.718954871769</v>
      </c>
      <c r="BA548" s="93">
        <v>28695.254023803627</v>
      </c>
      <c r="BB548" s="93">
        <v>28694.607653501866</v>
      </c>
      <c r="BC548" s="93">
        <v>28579.652742106569</v>
      </c>
      <c r="BD548" s="93">
        <v>28491.32423937746</v>
      </c>
      <c r="BE548" s="93">
        <v>0</v>
      </c>
      <c r="BF548" s="93">
        <v>0</v>
      </c>
      <c r="BG548" s="93">
        <v>0</v>
      </c>
      <c r="BH548" s="93">
        <v>0</v>
      </c>
      <c r="BI548" s="93">
        <v>0</v>
      </c>
      <c r="BJ548" s="93">
        <v>0</v>
      </c>
      <c r="BK548" s="93">
        <v>0</v>
      </c>
      <c r="BL548" s="93">
        <v>0</v>
      </c>
      <c r="BM548" s="93">
        <v>0</v>
      </c>
      <c r="BN548" s="93">
        <v>0</v>
      </c>
      <c r="BO548" s="93">
        <v>0</v>
      </c>
      <c r="BP548" s="93">
        <v>0</v>
      </c>
      <c r="BQ548" s="93">
        <v>0</v>
      </c>
      <c r="BR548" s="93">
        <v>0</v>
      </c>
      <c r="BS548" s="93">
        <v>0</v>
      </c>
      <c r="BT548" s="93">
        <v>0</v>
      </c>
      <c r="BU548" s="93">
        <v>0</v>
      </c>
      <c r="BV548" s="93">
        <v>0</v>
      </c>
      <c r="BW548" s="93">
        <v>0</v>
      </c>
      <c r="BX548" s="93">
        <v>0</v>
      </c>
      <c r="BY548" s="93">
        <v>0</v>
      </c>
      <c r="BZ548" s="93">
        <v>0</v>
      </c>
      <c r="CA548" s="93">
        <v>0</v>
      </c>
      <c r="CB548" s="93">
        <v>0</v>
      </c>
      <c r="CC548" s="93">
        <v>0</v>
      </c>
      <c r="CD548" s="93">
        <v>0</v>
      </c>
      <c r="CE548" s="93">
        <v>0</v>
      </c>
      <c r="CF548" s="93">
        <v>0</v>
      </c>
      <c r="CG548" s="93">
        <v>0</v>
      </c>
      <c r="CH548" s="93">
        <v>0</v>
      </c>
      <c r="CJ548" s="94">
        <v>340893.46087814786</v>
      </c>
    </row>
    <row r="549" spans="1:88" x14ac:dyDescent="0.25">
      <c r="A549">
        <v>541</v>
      </c>
      <c r="B549" s="96"/>
      <c r="C549" s="97" t="s">
        <v>5361</v>
      </c>
      <c r="D549" s="97" t="s">
        <v>5362</v>
      </c>
      <c r="E549" s="97" t="s">
        <v>5362</v>
      </c>
      <c r="F549" s="97" t="s">
        <v>6337</v>
      </c>
      <c r="G549" s="96" t="s">
        <v>6095</v>
      </c>
      <c r="H549" s="96" t="s">
        <v>6338</v>
      </c>
      <c r="I549" s="96" t="s">
        <v>5340</v>
      </c>
      <c r="J549" s="96" t="s">
        <v>5340</v>
      </c>
      <c r="K549" s="96" t="s">
        <v>5365</v>
      </c>
      <c r="L549" s="96" t="s">
        <v>5365</v>
      </c>
      <c r="M549" s="96" t="s">
        <v>5342</v>
      </c>
      <c r="N549" s="92">
        <v>341539.08309044904</v>
      </c>
      <c r="O549" s="93">
        <v>0</v>
      </c>
      <c r="P549" s="93">
        <v>0</v>
      </c>
      <c r="Q549" s="93">
        <v>0</v>
      </c>
      <c r="R549" s="93">
        <v>0</v>
      </c>
      <c r="S549" s="93">
        <v>0</v>
      </c>
      <c r="T549" s="93">
        <v>0</v>
      </c>
      <c r="U549" s="93">
        <v>0</v>
      </c>
      <c r="V549" s="93">
        <v>0</v>
      </c>
      <c r="W549" s="93">
        <v>0</v>
      </c>
      <c r="X549" s="93">
        <v>0</v>
      </c>
      <c r="Y549" s="93">
        <v>0</v>
      </c>
      <c r="Z549" s="93">
        <v>0</v>
      </c>
      <c r="AA549" s="93">
        <v>0</v>
      </c>
      <c r="AB549" s="93">
        <v>0</v>
      </c>
      <c r="AC549" s="93">
        <v>0</v>
      </c>
      <c r="AD549" s="93">
        <v>0</v>
      </c>
      <c r="AE549" s="93">
        <v>0</v>
      </c>
      <c r="AF549" s="93">
        <v>0</v>
      </c>
      <c r="AG549" s="93">
        <v>0</v>
      </c>
      <c r="AH549" s="93">
        <v>0</v>
      </c>
      <c r="AI549" s="93">
        <v>0</v>
      </c>
      <c r="AJ549" s="93">
        <v>0</v>
      </c>
      <c r="AK549" s="93">
        <v>0</v>
      </c>
      <c r="AL549" s="93">
        <v>0</v>
      </c>
      <c r="AM549" s="93">
        <v>0</v>
      </c>
      <c r="AN549" s="93">
        <v>0</v>
      </c>
      <c r="AO549" s="93">
        <v>0</v>
      </c>
      <c r="AP549" s="93">
        <v>0</v>
      </c>
      <c r="AQ549" s="93">
        <v>0</v>
      </c>
      <c r="AR549" s="93">
        <v>0</v>
      </c>
      <c r="AS549" s="93">
        <v>0</v>
      </c>
      <c r="AT549" s="93">
        <v>0</v>
      </c>
      <c r="AU549" s="93">
        <v>0</v>
      </c>
      <c r="AV549" s="93">
        <v>0</v>
      </c>
      <c r="AW549" s="93">
        <v>0</v>
      </c>
      <c r="AX549" s="93">
        <v>0</v>
      </c>
      <c r="AY549" s="93">
        <v>0</v>
      </c>
      <c r="AZ549" s="93">
        <v>0</v>
      </c>
      <c r="BA549" s="93">
        <v>0</v>
      </c>
      <c r="BB549" s="93">
        <v>0</v>
      </c>
      <c r="BC549" s="93">
        <v>0</v>
      </c>
      <c r="BD549" s="93">
        <v>0</v>
      </c>
      <c r="BE549" s="93">
        <v>28534.580322537568</v>
      </c>
      <c r="BF549" s="93">
        <v>28503.220326930012</v>
      </c>
      <c r="BG549" s="93">
        <v>28428.141050127859</v>
      </c>
      <c r="BH549" s="93">
        <v>28175.488275483509</v>
      </c>
      <c r="BI549" s="93">
        <v>28513.402105732013</v>
      </c>
      <c r="BJ549" s="93">
        <v>28549.899942712913</v>
      </c>
      <c r="BK549" s="93">
        <v>28709.87605017715</v>
      </c>
      <c r="BL549" s="93">
        <v>28450.047287113117</v>
      </c>
      <c r="BM549" s="93">
        <v>28485.523851243433</v>
      </c>
      <c r="BN549" s="93">
        <v>28492.365480911689</v>
      </c>
      <c r="BO549" s="93">
        <v>28387.586417730989</v>
      </c>
      <c r="BP549" s="93">
        <v>28308.951979748723</v>
      </c>
      <c r="BQ549" s="93">
        <v>0</v>
      </c>
      <c r="BR549" s="93">
        <v>0</v>
      </c>
      <c r="BS549" s="93">
        <v>0</v>
      </c>
      <c r="BT549" s="93">
        <v>0</v>
      </c>
      <c r="BU549" s="93">
        <v>0</v>
      </c>
      <c r="BV549" s="93">
        <v>0</v>
      </c>
      <c r="BW549" s="93">
        <v>0</v>
      </c>
      <c r="BX549" s="93">
        <v>0</v>
      </c>
      <c r="BY549" s="93">
        <v>0</v>
      </c>
      <c r="BZ549" s="93">
        <v>0</v>
      </c>
      <c r="CA549" s="93">
        <v>0</v>
      </c>
      <c r="CB549" s="93">
        <v>0</v>
      </c>
      <c r="CC549" s="93">
        <v>0</v>
      </c>
      <c r="CD549" s="93">
        <v>0</v>
      </c>
      <c r="CE549" s="93">
        <v>0</v>
      </c>
      <c r="CF549" s="93">
        <v>0</v>
      </c>
      <c r="CG549" s="93">
        <v>0</v>
      </c>
      <c r="CH549" s="93">
        <v>0</v>
      </c>
      <c r="CJ549" s="94">
        <v>341539.08309044904</v>
      </c>
    </row>
    <row r="550" spans="1:88" x14ac:dyDescent="0.25">
      <c r="A550">
        <v>542</v>
      </c>
      <c r="B550" s="96"/>
      <c r="C550" s="97" t="s">
        <v>5361</v>
      </c>
      <c r="D550" s="97" t="s">
        <v>5362</v>
      </c>
      <c r="E550" s="97" t="s">
        <v>5362</v>
      </c>
      <c r="F550" s="97" t="s">
        <v>6339</v>
      </c>
      <c r="G550" s="96" t="s">
        <v>6095</v>
      </c>
      <c r="H550" s="96" t="s">
        <v>6340</v>
      </c>
      <c r="I550" s="96" t="s">
        <v>5340</v>
      </c>
      <c r="J550" s="96" t="s">
        <v>5340</v>
      </c>
      <c r="K550" s="96" t="s">
        <v>5365</v>
      </c>
      <c r="L550" s="96" t="s">
        <v>5365</v>
      </c>
      <c r="M550" s="96" t="s">
        <v>5342</v>
      </c>
      <c r="N550" s="92">
        <v>345029.71401565371</v>
      </c>
      <c r="O550" s="93">
        <v>0</v>
      </c>
      <c r="P550" s="93">
        <v>0</v>
      </c>
      <c r="Q550" s="93">
        <v>0</v>
      </c>
      <c r="R550" s="93">
        <v>0</v>
      </c>
      <c r="S550" s="93">
        <v>0</v>
      </c>
      <c r="T550" s="93">
        <v>0</v>
      </c>
      <c r="U550" s="93">
        <v>0</v>
      </c>
      <c r="V550" s="93">
        <v>0</v>
      </c>
      <c r="W550" s="93">
        <v>0</v>
      </c>
      <c r="X550" s="93">
        <v>0</v>
      </c>
      <c r="Y550" s="93">
        <v>0</v>
      </c>
      <c r="Z550" s="93">
        <v>0</v>
      </c>
      <c r="AA550" s="93">
        <v>0</v>
      </c>
      <c r="AB550" s="93">
        <v>0</v>
      </c>
      <c r="AC550" s="93">
        <v>0</v>
      </c>
      <c r="AD550" s="93">
        <v>0</v>
      </c>
      <c r="AE550" s="93">
        <v>0</v>
      </c>
      <c r="AF550" s="93">
        <v>0</v>
      </c>
      <c r="AG550" s="93">
        <v>0</v>
      </c>
      <c r="AH550" s="93">
        <v>0</v>
      </c>
      <c r="AI550" s="93">
        <v>0</v>
      </c>
      <c r="AJ550" s="93">
        <v>0</v>
      </c>
      <c r="AK550" s="93">
        <v>0</v>
      </c>
      <c r="AL550" s="93">
        <v>0</v>
      </c>
      <c r="AM550" s="93">
        <v>0</v>
      </c>
      <c r="AN550" s="93">
        <v>0</v>
      </c>
      <c r="AO550" s="93">
        <v>0</v>
      </c>
      <c r="AP550" s="93">
        <v>0</v>
      </c>
      <c r="AQ550" s="93">
        <v>0</v>
      </c>
      <c r="AR550" s="93">
        <v>0</v>
      </c>
      <c r="AS550" s="93">
        <v>0</v>
      </c>
      <c r="AT550" s="93">
        <v>0</v>
      </c>
      <c r="AU550" s="93">
        <v>0</v>
      </c>
      <c r="AV550" s="93">
        <v>0</v>
      </c>
      <c r="AW550" s="93">
        <v>0</v>
      </c>
      <c r="AX550" s="93">
        <v>0</v>
      </c>
      <c r="AY550" s="93">
        <v>0</v>
      </c>
      <c r="AZ550" s="93">
        <v>0</v>
      </c>
      <c r="BA550" s="93">
        <v>0</v>
      </c>
      <c r="BB550" s="93">
        <v>0</v>
      </c>
      <c r="BC550" s="93">
        <v>0</v>
      </c>
      <c r="BD550" s="93">
        <v>0</v>
      </c>
      <c r="BE550" s="93">
        <v>0</v>
      </c>
      <c r="BF550" s="93">
        <v>0</v>
      </c>
      <c r="BG550" s="93">
        <v>0</v>
      </c>
      <c r="BH550" s="93">
        <v>0</v>
      </c>
      <c r="BI550" s="93">
        <v>0</v>
      </c>
      <c r="BJ550" s="93">
        <v>0</v>
      </c>
      <c r="BK550" s="93">
        <v>0</v>
      </c>
      <c r="BL550" s="93">
        <v>0</v>
      </c>
      <c r="BM550" s="93">
        <v>0</v>
      </c>
      <c r="BN550" s="93">
        <v>0</v>
      </c>
      <c r="BO550" s="93">
        <v>0</v>
      </c>
      <c r="BP550" s="93">
        <v>0</v>
      </c>
      <c r="BQ550" s="93">
        <v>28753.820960009274</v>
      </c>
      <c r="BR550" s="93">
        <v>28712.502920546638</v>
      </c>
      <c r="BS550" s="93">
        <v>28610.678831530095</v>
      </c>
      <c r="BT550" s="93">
        <v>28277.766094237013</v>
      </c>
      <c r="BU550" s="93">
        <v>28724.419590278125</v>
      </c>
      <c r="BV550" s="93">
        <v>28774.338179786111</v>
      </c>
      <c r="BW550" s="93">
        <v>29208.47533976303</v>
      </c>
      <c r="BX550" s="93">
        <v>28844.575712928476</v>
      </c>
      <c r="BY550" s="93">
        <v>28875.485346467558</v>
      </c>
      <c r="BZ550" s="93">
        <v>28894.652642312438</v>
      </c>
      <c r="CA550" s="93">
        <v>28729.480320195129</v>
      </c>
      <c r="CB550" s="93">
        <v>28623.518077599827</v>
      </c>
      <c r="CC550" s="93">
        <v>0</v>
      </c>
      <c r="CD550" s="93">
        <v>0</v>
      </c>
      <c r="CE550" s="93">
        <v>0</v>
      </c>
      <c r="CF550" s="93">
        <v>0</v>
      </c>
      <c r="CG550" s="93">
        <v>0</v>
      </c>
      <c r="CH550" s="93">
        <v>0</v>
      </c>
      <c r="CJ550" s="94">
        <v>345029.71401565371</v>
      </c>
    </row>
    <row r="551" spans="1:88" x14ac:dyDescent="0.25">
      <c r="A551">
        <v>543</v>
      </c>
      <c r="B551" s="96"/>
      <c r="C551" s="97" t="s">
        <v>5361</v>
      </c>
      <c r="D551" s="97" t="s">
        <v>5362</v>
      </c>
      <c r="E551" s="97" t="s">
        <v>5362</v>
      </c>
      <c r="F551" s="97" t="s">
        <v>6341</v>
      </c>
      <c r="G551" s="96" t="s">
        <v>6095</v>
      </c>
      <c r="H551" s="96" t="s">
        <v>6342</v>
      </c>
      <c r="I551" s="96" t="s">
        <v>5340</v>
      </c>
      <c r="J551" s="96" t="s">
        <v>5340</v>
      </c>
      <c r="K551" s="96" t="s">
        <v>5365</v>
      </c>
      <c r="L551" s="96" t="s">
        <v>5365</v>
      </c>
      <c r="M551" s="96" t="s">
        <v>5342</v>
      </c>
      <c r="N551" s="92">
        <v>173594.0348847413</v>
      </c>
      <c r="O551" s="93">
        <v>0</v>
      </c>
      <c r="P551" s="93">
        <v>0</v>
      </c>
      <c r="Q551" s="93">
        <v>0</v>
      </c>
      <c r="R551" s="93">
        <v>0</v>
      </c>
      <c r="S551" s="93">
        <v>0</v>
      </c>
      <c r="T551" s="93">
        <v>0</v>
      </c>
      <c r="U551" s="93">
        <v>0</v>
      </c>
      <c r="V551" s="93">
        <v>0</v>
      </c>
      <c r="W551" s="93">
        <v>0</v>
      </c>
      <c r="X551" s="93">
        <v>0</v>
      </c>
      <c r="Y551" s="93">
        <v>0</v>
      </c>
      <c r="Z551" s="93">
        <v>0</v>
      </c>
      <c r="AA551" s="93">
        <v>0</v>
      </c>
      <c r="AB551" s="93">
        <v>0</v>
      </c>
      <c r="AC551" s="93">
        <v>0</v>
      </c>
      <c r="AD551" s="93">
        <v>0</v>
      </c>
      <c r="AE551" s="93">
        <v>0</v>
      </c>
      <c r="AF551" s="93">
        <v>0</v>
      </c>
      <c r="AG551" s="93">
        <v>0</v>
      </c>
      <c r="AH551" s="93">
        <v>0</v>
      </c>
      <c r="AI551" s="93">
        <v>0</v>
      </c>
      <c r="AJ551" s="93">
        <v>0</v>
      </c>
      <c r="AK551" s="93">
        <v>0</v>
      </c>
      <c r="AL551" s="93">
        <v>0</v>
      </c>
      <c r="AM551" s="93">
        <v>0</v>
      </c>
      <c r="AN551" s="93">
        <v>0</v>
      </c>
      <c r="AO551" s="93">
        <v>0</v>
      </c>
      <c r="AP551" s="93">
        <v>0</v>
      </c>
      <c r="AQ551" s="93">
        <v>0</v>
      </c>
      <c r="AR551" s="93">
        <v>0</v>
      </c>
      <c r="AS551" s="93">
        <v>0</v>
      </c>
      <c r="AT551" s="93">
        <v>0</v>
      </c>
      <c r="AU551" s="93">
        <v>0</v>
      </c>
      <c r="AV551" s="93">
        <v>0</v>
      </c>
      <c r="AW551" s="93">
        <v>0</v>
      </c>
      <c r="AX551" s="93">
        <v>0</v>
      </c>
      <c r="AY551" s="93">
        <v>0</v>
      </c>
      <c r="AZ551" s="93">
        <v>0</v>
      </c>
      <c r="BA551" s="93">
        <v>0</v>
      </c>
      <c r="BB551" s="93">
        <v>0</v>
      </c>
      <c r="BC551" s="93">
        <v>0</v>
      </c>
      <c r="BD551" s="93">
        <v>0</v>
      </c>
      <c r="BE551" s="93">
        <v>0</v>
      </c>
      <c r="BF551" s="93">
        <v>0</v>
      </c>
      <c r="BG551" s="93">
        <v>0</v>
      </c>
      <c r="BH551" s="93">
        <v>0</v>
      </c>
      <c r="BI551" s="93">
        <v>0</v>
      </c>
      <c r="BJ551" s="93">
        <v>0</v>
      </c>
      <c r="BK551" s="93">
        <v>0</v>
      </c>
      <c r="BL551" s="93">
        <v>0</v>
      </c>
      <c r="BM551" s="93">
        <v>0</v>
      </c>
      <c r="BN551" s="93">
        <v>0</v>
      </c>
      <c r="BO551" s="93">
        <v>0</v>
      </c>
      <c r="BP551" s="93">
        <v>0</v>
      </c>
      <c r="BQ551" s="93">
        <v>0</v>
      </c>
      <c r="BR551" s="93">
        <v>0</v>
      </c>
      <c r="BS551" s="93">
        <v>0</v>
      </c>
      <c r="BT551" s="93">
        <v>0</v>
      </c>
      <c r="BU551" s="93">
        <v>0</v>
      </c>
      <c r="BV551" s="93">
        <v>0</v>
      </c>
      <c r="BW551" s="93">
        <v>0</v>
      </c>
      <c r="BX551" s="93">
        <v>0</v>
      </c>
      <c r="BY551" s="93">
        <v>0</v>
      </c>
      <c r="BZ551" s="93">
        <v>0</v>
      </c>
      <c r="CA551" s="93">
        <v>0</v>
      </c>
      <c r="CB551" s="93">
        <v>0</v>
      </c>
      <c r="CC551" s="93">
        <v>29070.643212854717</v>
      </c>
      <c r="CD551" s="93">
        <v>29020.4712272576</v>
      </c>
      <c r="CE551" s="93">
        <v>28896.81529279023</v>
      </c>
      <c r="CF551" s="93">
        <v>28481.73486715509</v>
      </c>
      <c r="CG551" s="93">
        <v>29028.86799159319</v>
      </c>
      <c r="CH551" s="93">
        <v>29095.502293090482</v>
      </c>
      <c r="CJ551" s="94">
        <v>173594.0348847413</v>
      </c>
    </row>
    <row r="552" spans="1:88" x14ac:dyDescent="0.25">
      <c r="A552">
        <v>544</v>
      </c>
      <c r="B552" s="96"/>
      <c r="C552" s="97" t="s">
        <v>5361</v>
      </c>
      <c r="D552" s="97" t="s">
        <v>5362</v>
      </c>
      <c r="E552" s="97" t="s">
        <v>5362</v>
      </c>
      <c r="F552" s="97" t="s">
        <v>6343</v>
      </c>
      <c r="G552" s="96" t="s">
        <v>6095</v>
      </c>
      <c r="H552" s="96" t="s">
        <v>6344</v>
      </c>
      <c r="I552" s="96" t="s">
        <v>5340</v>
      </c>
      <c r="J552" s="96" t="s">
        <v>5340</v>
      </c>
      <c r="K552" s="96" t="s">
        <v>5365</v>
      </c>
      <c r="L552" s="96" t="s">
        <v>5365</v>
      </c>
      <c r="M552" s="96" t="s">
        <v>5342</v>
      </c>
      <c r="N552" s="92">
        <v>0</v>
      </c>
      <c r="O552" s="93">
        <v>0</v>
      </c>
      <c r="P552" s="93">
        <v>0</v>
      </c>
      <c r="Q552" s="93">
        <v>0</v>
      </c>
      <c r="R552" s="93">
        <v>0</v>
      </c>
      <c r="S552" s="93">
        <v>0</v>
      </c>
      <c r="T552" s="93">
        <v>0</v>
      </c>
      <c r="U552" s="93">
        <v>0</v>
      </c>
      <c r="V552" s="93">
        <v>0</v>
      </c>
      <c r="W552" s="93">
        <v>0</v>
      </c>
      <c r="X552" s="93">
        <v>0</v>
      </c>
      <c r="Y552" s="93">
        <v>0</v>
      </c>
      <c r="Z552" s="93">
        <v>0</v>
      </c>
      <c r="AA552" s="93">
        <v>0</v>
      </c>
      <c r="AB552" s="93">
        <v>0</v>
      </c>
      <c r="AC552" s="93">
        <v>0</v>
      </c>
      <c r="AD552" s="93">
        <v>0</v>
      </c>
      <c r="AE552" s="93">
        <v>0</v>
      </c>
      <c r="AF552" s="93">
        <v>0</v>
      </c>
      <c r="AG552" s="93">
        <v>0</v>
      </c>
      <c r="AH552" s="93">
        <v>0</v>
      </c>
      <c r="AI552" s="93">
        <v>0</v>
      </c>
      <c r="AJ552" s="93">
        <v>0</v>
      </c>
      <c r="AK552" s="93">
        <v>0</v>
      </c>
      <c r="AL552" s="93">
        <v>0</v>
      </c>
      <c r="AM552" s="93">
        <v>0</v>
      </c>
      <c r="AN552" s="93">
        <v>0</v>
      </c>
      <c r="AO552" s="93">
        <v>0</v>
      </c>
      <c r="AP552" s="93">
        <v>0</v>
      </c>
      <c r="AQ552" s="93">
        <v>0</v>
      </c>
      <c r="AR552" s="93">
        <v>0</v>
      </c>
      <c r="AS552" s="93">
        <v>0</v>
      </c>
      <c r="AT552" s="93">
        <v>0</v>
      </c>
      <c r="AU552" s="93">
        <v>0</v>
      </c>
      <c r="AV552" s="93">
        <v>0</v>
      </c>
      <c r="AW552" s="93">
        <v>0</v>
      </c>
      <c r="AX552" s="93">
        <v>0</v>
      </c>
      <c r="AY552" s="93">
        <v>0</v>
      </c>
      <c r="AZ552" s="93">
        <v>0</v>
      </c>
      <c r="BA552" s="93">
        <v>0</v>
      </c>
      <c r="BB552" s="93">
        <v>0</v>
      </c>
      <c r="BC552" s="93">
        <v>0</v>
      </c>
      <c r="BD552" s="93">
        <v>0</v>
      </c>
      <c r="BE552" s="93">
        <v>0</v>
      </c>
      <c r="BF552" s="93">
        <v>0</v>
      </c>
      <c r="BG552" s="93">
        <v>0</v>
      </c>
      <c r="BH552" s="93">
        <v>0</v>
      </c>
      <c r="BI552" s="93">
        <v>0</v>
      </c>
      <c r="BJ552" s="93">
        <v>0</v>
      </c>
      <c r="BK552" s="93">
        <v>0</v>
      </c>
      <c r="BL552" s="93">
        <v>0</v>
      </c>
      <c r="BM552" s="93">
        <v>0</v>
      </c>
      <c r="BN552" s="93">
        <v>0</v>
      </c>
      <c r="BO552" s="93">
        <v>0</v>
      </c>
      <c r="BP552" s="93">
        <v>0</v>
      </c>
      <c r="BQ552" s="93">
        <v>0</v>
      </c>
      <c r="BR552" s="93">
        <v>0</v>
      </c>
      <c r="BS552" s="93">
        <v>0</v>
      </c>
      <c r="BT552" s="93">
        <v>0</v>
      </c>
      <c r="BU552" s="93">
        <v>0</v>
      </c>
      <c r="BV552" s="93">
        <v>0</v>
      </c>
      <c r="BW552" s="93">
        <v>0</v>
      </c>
      <c r="BX552" s="93">
        <v>0</v>
      </c>
      <c r="BY552" s="93">
        <v>0</v>
      </c>
      <c r="BZ552" s="93">
        <v>0</v>
      </c>
      <c r="CA552" s="93">
        <v>0</v>
      </c>
      <c r="CB552" s="93">
        <v>0</v>
      </c>
      <c r="CC552" s="93">
        <v>0</v>
      </c>
      <c r="CD552" s="93">
        <v>0</v>
      </c>
      <c r="CE552" s="93">
        <v>0</v>
      </c>
      <c r="CF552" s="93">
        <v>0</v>
      </c>
      <c r="CG552" s="93">
        <v>0</v>
      </c>
      <c r="CH552" s="93">
        <v>0</v>
      </c>
      <c r="CJ552" s="94">
        <v>0</v>
      </c>
    </row>
    <row r="553" spans="1:88" x14ac:dyDescent="0.25">
      <c r="A553">
        <v>545</v>
      </c>
      <c r="B553" s="96"/>
      <c r="C553" s="97" t="s">
        <v>5361</v>
      </c>
      <c r="D553" s="97" t="s">
        <v>5362</v>
      </c>
      <c r="E553" s="97" t="s">
        <v>5362</v>
      </c>
      <c r="F553" s="97" t="s">
        <v>6345</v>
      </c>
      <c r="G553" s="96" t="s">
        <v>6095</v>
      </c>
      <c r="H553" s="96" t="s">
        <v>6346</v>
      </c>
      <c r="I553" s="96" t="s">
        <v>5340</v>
      </c>
      <c r="J553" s="96" t="s">
        <v>5340</v>
      </c>
      <c r="K553" s="96" t="s">
        <v>5365</v>
      </c>
      <c r="L553" s="96" t="s">
        <v>5365</v>
      </c>
      <c r="M553" s="96" t="s">
        <v>5342</v>
      </c>
      <c r="N553" s="92">
        <v>0</v>
      </c>
      <c r="O553" s="93">
        <v>0</v>
      </c>
      <c r="P553" s="93">
        <v>0</v>
      </c>
      <c r="Q553" s="93">
        <v>0</v>
      </c>
      <c r="R553" s="93">
        <v>0</v>
      </c>
      <c r="S553" s="93">
        <v>0</v>
      </c>
      <c r="T553" s="93">
        <v>0</v>
      </c>
      <c r="U553" s="93">
        <v>0</v>
      </c>
      <c r="V553" s="93">
        <v>0</v>
      </c>
      <c r="W553" s="93">
        <v>0</v>
      </c>
      <c r="X553" s="93">
        <v>0</v>
      </c>
      <c r="Y553" s="93">
        <v>0</v>
      </c>
      <c r="Z553" s="93">
        <v>0</v>
      </c>
      <c r="AA553" s="93">
        <v>0</v>
      </c>
      <c r="AB553" s="93">
        <v>0</v>
      </c>
      <c r="AC553" s="93">
        <v>0</v>
      </c>
      <c r="AD553" s="93">
        <v>0</v>
      </c>
      <c r="AE553" s="93">
        <v>0</v>
      </c>
      <c r="AF553" s="93">
        <v>0</v>
      </c>
      <c r="AG553" s="93">
        <v>0</v>
      </c>
      <c r="AH553" s="93">
        <v>0</v>
      </c>
      <c r="AI553" s="93">
        <v>0</v>
      </c>
      <c r="AJ553" s="93">
        <v>0</v>
      </c>
      <c r="AK553" s="93">
        <v>0</v>
      </c>
      <c r="AL553" s="93">
        <v>0</v>
      </c>
      <c r="AM553" s="93">
        <v>0</v>
      </c>
      <c r="AN553" s="93">
        <v>0</v>
      </c>
      <c r="AO553" s="93">
        <v>0</v>
      </c>
      <c r="AP553" s="93">
        <v>0</v>
      </c>
      <c r="AQ553" s="93">
        <v>0</v>
      </c>
      <c r="AR553" s="93">
        <v>0</v>
      </c>
      <c r="AS553" s="93">
        <v>0</v>
      </c>
      <c r="AT553" s="93">
        <v>0</v>
      </c>
      <c r="AU553" s="93">
        <v>0</v>
      </c>
      <c r="AV553" s="93">
        <v>0</v>
      </c>
      <c r="AW553" s="93">
        <v>0</v>
      </c>
      <c r="AX553" s="93">
        <v>0</v>
      </c>
      <c r="AY553" s="93">
        <v>0</v>
      </c>
      <c r="AZ553" s="93">
        <v>0</v>
      </c>
      <c r="BA553" s="93">
        <v>0</v>
      </c>
      <c r="BB553" s="93">
        <v>0</v>
      </c>
      <c r="BC553" s="93">
        <v>0</v>
      </c>
      <c r="BD553" s="93">
        <v>0</v>
      </c>
      <c r="BE553" s="93">
        <v>0</v>
      </c>
      <c r="BF553" s="93">
        <v>0</v>
      </c>
      <c r="BG553" s="93">
        <v>0</v>
      </c>
      <c r="BH553" s="93">
        <v>0</v>
      </c>
      <c r="BI553" s="93">
        <v>0</v>
      </c>
      <c r="BJ553" s="93">
        <v>0</v>
      </c>
      <c r="BK553" s="93">
        <v>0</v>
      </c>
      <c r="BL553" s="93">
        <v>0</v>
      </c>
      <c r="BM553" s="93">
        <v>0</v>
      </c>
      <c r="BN553" s="93">
        <v>0</v>
      </c>
      <c r="BO553" s="93">
        <v>0</v>
      </c>
      <c r="BP553" s="93">
        <v>0</v>
      </c>
      <c r="BQ553" s="93">
        <v>0</v>
      </c>
      <c r="BR553" s="93">
        <v>0</v>
      </c>
      <c r="BS553" s="93">
        <v>0</v>
      </c>
      <c r="BT553" s="93">
        <v>0</v>
      </c>
      <c r="BU553" s="93">
        <v>0</v>
      </c>
      <c r="BV553" s="93">
        <v>0</v>
      </c>
      <c r="BW553" s="93">
        <v>0</v>
      </c>
      <c r="BX553" s="93">
        <v>0</v>
      </c>
      <c r="BY553" s="93">
        <v>0</v>
      </c>
      <c r="BZ553" s="93">
        <v>0</v>
      </c>
      <c r="CA553" s="93">
        <v>0</v>
      </c>
      <c r="CB553" s="93">
        <v>0</v>
      </c>
      <c r="CC553" s="93">
        <v>0</v>
      </c>
      <c r="CD553" s="93">
        <v>0</v>
      </c>
      <c r="CE553" s="93">
        <v>0</v>
      </c>
      <c r="CF553" s="93">
        <v>0</v>
      </c>
      <c r="CG553" s="93">
        <v>0</v>
      </c>
      <c r="CH553" s="93">
        <v>0</v>
      </c>
      <c r="CJ553" s="94">
        <v>0</v>
      </c>
    </row>
    <row r="554" spans="1:88" x14ac:dyDescent="0.25">
      <c r="A554">
        <v>546</v>
      </c>
      <c r="B554" s="96"/>
      <c r="C554" s="97" t="s">
        <v>5361</v>
      </c>
      <c r="D554" s="97" t="s">
        <v>5362</v>
      </c>
      <c r="E554" s="97" t="s">
        <v>5362</v>
      </c>
      <c r="F554" s="97" t="s">
        <v>6347</v>
      </c>
      <c r="G554" s="96" t="s">
        <v>6095</v>
      </c>
      <c r="H554" s="96" t="s">
        <v>6348</v>
      </c>
      <c r="I554" s="96" t="s">
        <v>5340</v>
      </c>
      <c r="J554" s="96" t="s">
        <v>5340</v>
      </c>
      <c r="K554" s="96" t="s">
        <v>5365</v>
      </c>
      <c r="L554" s="96" t="s">
        <v>5365</v>
      </c>
      <c r="M554" s="96" t="s">
        <v>5342</v>
      </c>
      <c r="N554" s="92">
        <v>0</v>
      </c>
      <c r="O554" s="93">
        <v>0</v>
      </c>
      <c r="P554" s="93">
        <v>0</v>
      </c>
      <c r="Q554" s="93">
        <v>0</v>
      </c>
      <c r="R554" s="93">
        <v>0</v>
      </c>
      <c r="S554" s="93">
        <v>0</v>
      </c>
      <c r="T554" s="93">
        <v>0</v>
      </c>
      <c r="U554" s="93">
        <v>0</v>
      </c>
      <c r="V554" s="93">
        <v>0</v>
      </c>
      <c r="W554" s="93">
        <v>0</v>
      </c>
      <c r="X554" s="93">
        <v>0</v>
      </c>
      <c r="Y554" s="93">
        <v>0</v>
      </c>
      <c r="Z554" s="93">
        <v>0</v>
      </c>
      <c r="AA554" s="93">
        <v>0</v>
      </c>
      <c r="AB554" s="93">
        <v>0</v>
      </c>
      <c r="AC554" s="93">
        <v>0</v>
      </c>
      <c r="AD554" s="93">
        <v>0</v>
      </c>
      <c r="AE554" s="93">
        <v>0</v>
      </c>
      <c r="AF554" s="93">
        <v>0</v>
      </c>
      <c r="AG554" s="93">
        <v>0</v>
      </c>
      <c r="AH554" s="93">
        <v>0</v>
      </c>
      <c r="AI554" s="93">
        <v>0</v>
      </c>
      <c r="AJ554" s="93">
        <v>0</v>
      </c>
      <c r="AK554" s="93">
        <v>0</v>
      </c>
      <c r="AL554" s="93">
        <v>0</v>
      </c>
      <c r="AM554" s="93">
        <v>0</v>
      </c>
      <c r="AN554" s="93">
        <v>0</v>
      </c>
      <c r="AO554" s="93">
        <v>0</v>
      </c>
      <c r="AP554" s="93">
        <v>0</v>
      </c>
      <c r="AQ554" s="93">
        <v>0</v>
      </c>
      <c r="AR554" s="93">
        <v>0</v>
      </c>
      <c r="AS554" s="93">
        <v>0</v>
      </c>
      <c r="AT554" s="93">
        <v>0</v>
      </c>
      <c r="AU554" s="93">
        <v>0</v>
      </c>
      <c r="AV554" s="93">
        <v>0</v>
      </c>
      <c r="AW554" s="93">
        <v>0</v>
      </c>
      <c r="AX554" s="93">
        <v>0</v>
      </c>
      <c r="AY554" s="93">
        <v>0</v>
      </c>
      <c r="AZ554" s="93">
        <v>0</v>
      </c>
      <c r="BA554" s="93">
        <v>0</v>
      </c>
      <c r="BB554" s="93">
        <v>0</v>
      </c>
      <c r="BC554" s="93">
        <v>0</v>
      </c>
      <c r="BD554" s="93">
        <v>0</v>
      </c>
      <c r="BE554" s="93">
        <v>0</v>
      </c>
      <c r="BF554" s="93">
        <v>0</v>
      </c>
      <c r="BG554" s="93">
        <v>0</v>
      </c>
      <c r="BH554" s="93">
        <v>0</v>
      </c>
      <c r="BI554" s="93">
        <v>0</v>
      </c>
      <c r="BJ554" s="93">
        <v>0</v>
      </c>
      <c r="BK554" s="93">
        <v>0</v>
      </c>
      <c r="BL554" s="93">
        <v>0</v>
      </c>
      <c r="BM554" s="93">
        <v>0</v>
      </c>
      <c r="BN554" s="93">
        <v>0</v>
      </c>
      <c r="BO554" s="93">
        <v>0</v>
      </c>
      <c r="BP554" s="93">
        <v>0</v>
      </c>
      <c r="BQ554" s="93">
        <v>0</v>
      </c>
      <c r="BR554" s="93">
        <v>0</v>
      </c>
      <c r="BS554" s="93">
        <v>0</v>
      </c>
      <c r="BT554" s="93">
        <v>0</v>
      </c>
      <c r="BU554" s="93">
        <v>0</v>
      </c>
      <c r="BV554" s="93">
        <v>0</v>
      </c>
      <c r="BW554" s="93">
        <v>0</v>
      </c>
      <c r="BX554" s="93">
        <v>0</v>
      </c>
      <c r="BY554" s="93">
        <v>0</v>
      </c>
      <c r="BZ554" s="93">
        <v>0</v>
      </c>
      <c r="CA554" s="93">
        <v>0</v>
      </c>
      <c r="CB554" s="93">
        <v>0</v>
      </c>
      <c r="CC554" s="93">
        <v>0</v>
      </c>
      <c r="CD554" s="93">
        <v>0</v>
      </c>
      <c r="CE554" s="93">
        <v>0</v>
      </c>
      <c r="CF554" s="93">
        <v>0</v>
      </c>
      <c r="CG554" s="93">
        <v>0</v>
      </c>
      <c r="CH554" s="93">
        <v>0</v>
      </c>
      <c r="CJ554" s="94">
        <v>0</v>
      </c>
    </row>
    <row r="555" spans="1:88" x14ac:dyDescent="0.25">
      <c r="A555">
        <v>547</v>
      </c>
      <c r="B555" s="96"/>
      <c r="C555" s="97" t="s">
        <v>5361</v>
      </c>
      <c r="D555" s="97" t="s">
        <v>5362</v>
      </c>
      <c r="E555" s="97" t="s">
        <v>5362</v>
      </c>
      <c r="F555" s="97" t="s">
        <v>6349</v>
      </c>
      <c r="G555" s="96" t="s">
        <v>6095</v>
      </c>
      <c r="H555" s="96" t="s">
        <v>6350</v>
      </c>
      <c r="I555" s="96" t="s">
        <v>5340</v>
      </c>
      <c r="J555" s="96" t="s">
        <v>5340</v>
      </c>
      <c r="K555" s="96" t="s">
        <v>5365</v>
      </c>
      <c r="L555" s="96" t="s">
        <v>5365</v>
      </c>
      <c r="M555" s="96" t="s">
        <v>5342</v>
      </c>
      <c r="N555" s="92">
        <v>12293.27406098716</v>
      </c>
      <c r="O555" s="93">
        <v>0</v>
      </c>
      <c r="P555" s="93">
        <v>0</v>
      </c>
      <c r="Q555" s="93">
        <v>0</v>
      </c>
      <c r="R555" s="93">
        <v>0</v>
      </c>
      <c r="S555" s="93">
        <v>0</v>
      </c>
      <c r="T555" s="93">
        <v>0</v>
      </c>
      <c r="U555" s="93">
        <v>1027.1613569942108</v>
      </c>
      <c r="V555" s="93">
        <v>1027.6330598276759</v>
      </c>
      <c r="W555" s="93">
        <v>1019.9371416018816</v>
      </c>
      <c r="X555" s="93">
        <v>1007.3151976574818</v>
      </c>
      <c r="Y555" s="93">
        <v>1028.1456868886171</v>
      </c>
      <c r="Z555" s="93">
        <v>1029.9819124010648</v>
      </c>
      <c r="AA555" s="93">
        <v>1040.3530720292574</v>
      </c>
      <c r="AB555" s="93">
        <v>1021.7044892479194</v>
      </c>
      <c r="AC555" s="93">
        <v>1025.1174491206036</v>
      </c>
      <c r="AD555" s="93">
        <v>1026.176881573062</v>
      </c>
      <c r="AE555" s="93">
        <v>1021.3626717755964</v>
      </c>
      <c r="AF555" s="93">
        <v>1018.3851418697891</v>
      </c>
      <c r="AG555" s="93">
        <v>0</v>
      </c>
      <c r="AH555" s="93">
        <v>0</v>
      </c>
      <c r="AI555" s="93">
        <v>0</v>
      </c>
      <c r="AJ555" s="93">
        <v>0</v>
      </c>
      <c r="AK555" s="93">
        <v>0</v>
      </c>
      <c r="AL555" s="93">
        <v>0</v>
      </c>
      <c r="AM555" s="93">
        <v>0</v>
      </c>
      <c r="AN555" s="93">
        <v>0</v>
      </c>
      <c r="AO555" s="93">
        <v>0</v>
      </c>
      <c r="AP555" s="93">
        <v>0</v>
      </c>
      <c r="AQ555" s="93">
        <v>0</v>
      </c>
      <c r="AR555" s="93">
        <v>0</v>
      </c>
      <c r="AS555" s="93">
        <v>0</v>
      </c>
      <c r="AT555" s="93">
        <v>0</v>
      </c>
      <c r="AU555" s="93">
        <v>0</v>
      </c>
      <c r="AV555" s="93">
        <v>0</v>
      </c>
      <c r="AW555" s="93">
        <v>0</v>
      </c>
      <c r="AX555" s="93">
        <v>0</v>
      </c>
      <c r="AY555" s="93">
        <v>0</v>
      </c>
      <c r="AZ555" s="93">
        <v>0</v>
      </c>
      <c r="BA555" s="93">
        <v>0</v>
      </c>
      <c r="BB555" s="93">
        <v>0</v>
      </c>
      <c r="BC555" s="93">
        <v>0</v>
      </c>
      <c r="BD555" s="93">
        <v>0</v>
      </c>
      <c r="BE555" s="93">
        <v>0</v>
      </c>
      <c r="BF555" s="93">
        <v>0</v>
      </c>
      <c r="BG555" s="93">
        <v>0</v>
      </c>
      <c r="BH555" s="93">
        <v>0</v>
      </c>
      <c r="BI555" s="93">
        <v>0</v>
      </c>
      <c r="BJ555" s="93">
        <v>0</v>
      </c>
      <c r="BK555" s="93">
        <v>0</v>
      </c>
      <c r="BL555" s="93">
        <v>0</v>
      </c>
      <c r="BM555" s="93">
        <v>0</v>
      </c>
      <c r="BN555" s="93">
        <v>0</v>
      </c>
      <c r="BO555" s="93">
        <v>0</v>
      </c>
      <c r="BP555" s="93">
        <v>0</v>
      </c>
      <c r="BQ555" s="93">
        <v>0</v>
      </c>
      <c r="BR555" s="93">
        <v>0</v>
      </c>
      <c r="BS555" s="93">
        <v>0</v>
      </c>
      <c r="BT555" s="93">
        <v>0</v>
      </c>
      <c r="BU555" s="93">
        <v>0</v>
      </c>
      <c r="BV555" s="93">
        <v>0</v>
      </c>
      <c r="BW555" s="93">
        <v>0</v>
      </c>
      <c r="BX555" s="93">
        <v>0</v>
      </c>
      <c r="BY555" s="93">
        <v>0</v>
      </c>
      <c r="BZ555" s="93">
        <v>0</v>
      </c>
      <c r="CA555" s="93">
        <v>0</v>
      </c>
      <c r="CB555" s="93">
        <v>0</v>
      </c>
      <c r="CC555" s="93">
        <v>0</v>
      </c>
      <c r="CD555" s="93">
        <v>0</v>
      </c>
      <c r="CE555" s="93">
        <v>0</v>
      </c>
      <c r="CF555" s="93">
        <v>0</v>
      </c>
      <c r="CG555" s="93">
        <v>0</v>
      </c>
      <c r="CH555" s="93">
        <v>0</v>
      </c>
      <c r="CJ555" s="94">
        <v>6153.0997056162269</v>
      </c>
    </row>
    <row r="556" spans="1:88" x14ac:dyDescent="0.25">
      <c r="A556">
        <v>548</v>
      </c>
      <c r="B556" s="96"/>
      <c r="C556" s="97" t="s">
        <v>5361</v>
      </c>
      <c r="D556" s="97" t="s">
        <v>5362</v>
      </c>
      <c r="E556" s="97" t="s">
        <v>5362</v>
      </c>
      <c r="F556" s="97" t="s">
        <v>6351</v>
      </c>
      <c r="G556" s="96" t="s">
        <v>6095</v>
      </c>
      <c r="H556" s="96" t="s">
        <v>6352</v>
      </c>
      <c r="I556" s="96" t="s">
        <v>5340</v>
      </c>
      <c r="J556" s="96" t="s">
        <v>5340</v>
      </c>
      <c r="K556" s="96" t="s">
        <v>5365</v>
      </c>
      <c r="L556" s="96" t="s">
        <v>5365</v>
      </c>
      <c r="M556" s="96" t="s">
        <v>5342</v>
      </c>
      <c r="N556" s="92">
        <v>12293.27406098716</v>
      </c>
      <c r="O556" s="93">
        <v>0</v>
      </c>
      <c r="P556" s="93">
        <v>0</v>
      </c>
      <c r="Q556" s="93">
        <v>0</v>
      </c>
      <c r="R556" s="93">
        <v>0</v>
      </c>
      <c r="S556" s="93">
        <v>0</v>
      </c>
      <c r="T556" s="93">
        <v>0</v>
      </c>
      <c r="U556" s="93">
        <v>1027.1613569942108</v>
      </c>
      <c r="V556" s="93">
        <v>1027.6330598276759</v>
      </c>
      <c r="W556" s="93">
        <v>1019.9371416018816</v>
      </c>
      <c r="X556" s="93">
        <v>1007.3151976574818</v>
      </c>
      <c r="Y556" s="93">
        <v>1028.1456868886171</v>
      </c>
      <c r="Z556" s="93">
        <v>1029.9819124010648</v>
      </c>
      <c r="AA556" s="93">
        <v>1040.3530720292574</v>
      </c>
      <c r="AB556" s="93">
        <v>1021.7044892479194</v>
      </c>
      <c r="AC556" s="93">
        <v>1025.1174491206036</v>
      </c>
      <c r="AD556" s="93">
        <v>1026.176881573062</v>
      </c>
      <c r="AE556" s="93">
        <v>1021.3626717755964</v>
      </c>
      <c r="AF556" s="93">
        <v>1018.3851418697891</v>
      </c>
      <c r="AG556" s="93">
        <v>0</v>
      </c>
      <c r="AH556" s="93">
        <v>0</v>
      </c>
      <c r="AI556" s="93">
        <v>0</v>
      </c>
      <c r="AJ556" s="93">
        <v>0</v>
      </c>
      <c r="AK556" s="93">
        <v>0</v>
      </c>
      <c r="AL556" s="93">
        <v>0</v>
      </c>
      <c r="AM556" s="93">
        <v>0</v>
      </c>
      <c r="AN556" s="93">
        <v>0</v>
      </c>
      <c r="AO556" s="93">
        <v>0</v>
      </c>
      <c r="AP556" s="93">
        <v>0</v>
      </c>
      <c r="AQ556" s="93">
        <v>0</v>
      </c>
      <c r="AR556" s="93">
        <v>0</v>
      </c>
      <c r="AS556" s="93">
        <v>0</v>
      </c>
      <c r="AT556" s="93">
        <v>0</v>
      </c>
      <c r="AU556" s="93">
        <v>0</v>
      </c>
      <c r="AV556" s="93">
        <v>0</v>
      </c>
      <c r="AW556" s="93">
        <v>0</v>
      </c>
      <c r="AX556" s="93">
        <v>0</v>
      </c>
      <c r="AY556" s="93">
        <v>0</v>
      </c>
      <c r="AZ556" s="93">
        <v>0</v>
      </c>
      <c r="BA556" s="93">
        <v>0</v>
      </c>
      <c r="BB556" s="93">
        <v>0</v>
      </c>
      <c r="BC556" s="93">
        <v>0</v>
      </c>
      <c r="BD556" s="93">
        <v>0</v>
      </c>
      <c r="BE556" s="93">
        <v>0</v>
      </c>
      <c r="BF556" s="93">
        <v>0</v>
      </c>
      <c r="BG556" s="93">
        <v>0</v>
      </c>
      <c r="BH556" s="93">
        <v>0</v>
      </c>
      <c r="BI556" s="93">
        <v>0</v>
      </c>
      <c r="BJ556" s="93">
        <v>0</v>
      </c>
      <c r="BK556" s="93">
        <v>0</v>
      </c>
      <c r="BL556" s="93">
        <v>0</v>
      </c>
      <c r="BM556" s="93">
        <v>0</v>
      </c>
      <c r="BN556" s="93">
        <v>0</v>
      </c>
      <c r="BO556" s="93">
        <v>0</v>
      </c>
      <c r="BP556" s="93">
        <v>0</v>
      </c>
      <c r="BQ556" s="93">
        <v>0</v>
      </c>
      <c r="BR556" s="93">
        <v>0</v>
      </c>
      <c r="BS556" s="93">
        <v>0</v>
      </c>
      <c r="BT556" s="93">
        <v>0</v>
      </c>
      <c r="BU556" s="93">
        <v>0</v>
      </c>
      <c r="BV556" s="93">
        <v>0</v>
      </c>
      <c r="BW556" s="93">
        <v>0</v>
      </c>
      <c r="BX556" s="93">
        <v>0</v>
      </c>
      <c r="BY556" s="93">
        <v>0</v>
      </c>
      <c r="BZ556" s="93">
        <v>0</v>
      </c>
      <c r="CA556" s="93">
        <v>0</v>
      </c>
      <c r="CB556" s="93">
        <v>0</v>
      </c>
      <c r="CC556" s="93">
        <v>0</v>
      </c>
      <c r="CD556" s="93">
        <v>0</v>
      </c>
      <c r="CE556" s="93">
        <v>0</v>
      </c>
      <c r="CF556" s="93">
        <v>0</v>
      </c>
      <c r="CG556" s="93">
        <v>0</v>
      </c>
      <c r="CH556" s="93">
        <v>0</v>
      </c>
      <c r="CJ556" s="94">
        <v>6153.0997056162269</v>
      </c>
    </row>
    <row r="557" spans="1:88" x14ac:dyDescent="0.25">
      <c r="A557">
        <v>549</v>
      </c>
      <c r="B557" s="96"/>
      <c r="C557" s="97" t="s">
        <v>5361</v>
      </c>
      <c r="D557" s="97" t="s">
        <v>5362</v>
      </c>
      <c r="E557" s="97" t="s">
        <v>5362</v>
      </c>
      <c r="F557" s="97" t="s">
        <v>6353</v>
      </c>
      <c r="G557" s="96" t="s">
        <v>6095</v>
      </c>
      <c r="H557" s="96" t="s">
        <v>6354</v>
      </c>
      <c r="I557" s="96" t="s">
        <v>5340</v>
      </c>
      <c r="J557" s="96" t="s">
        <v>5340</v>
      </c>
      <c r="K557" s="96" t="s">
        <v>5365</v>
      </c>
      <c r="L557" s="96" t="s">
        <v>5365</v>
      </c>
      <c r="M557" s="96" t="s">
        <v>5342</v>
      </c>
      <c r="N557" s="92">
        <v>8195.5160406581035</v>
      </c>
      <c r="O557" s="93">
        <v>0</v>
      </c>
      <c r="P557" s="93">
        <v>0</v>
      </c>
      <c r="Q557" s="93">
        <v>0</v>
      </c>
      <c r="R557" s="93">
        <v>0</v>
      </c>
      <c r="S557" s="93">
        <v>0</v>
      </c>
      <c r="T557" s="93">
        <v>0</v>
      </c>
      <c r="U557" s="93">
        <v>684.77423799613916</v>
      </c>
      <c r="V557" s="93">
        <v>685.0887065517843</v>
      </c>
      <c r="W557" s="93">
        <v>679.95809440125447</v>
      </c>
      <c r="X557" s="93">
        <v>671.54346510498794</v>
      </c>
      <c r="Y557" s="93">
        <v>685.43045792574253</v>
      </c>
      <c r="Z557" s="93">
        <v>686.65460826737717</v>
      </c>
      <c r="AA557" s="93">
        <v>693.56871468617067</v>
      </c>
      <c r="AB557" s="93">
        <v>681.13632616528002</v>
      </c>
      <c r="AC557" s="93">
        <v>683.41163274706969</v>
      </c>
      <c r="AD557" s="93">
        <v>684.11792104870779</v>
      </c>
      <c r="AE557" s="93">
        <v>680.90844785039758</v>
      </c>
      <c r="AF557" s="93">
        <v>678.92342791319277</v>
      </c>
      <c r="AG557" s="93">
        <v>0</v>
      </c>
      <c r="AH557" s="93">
        <v>0</v>
      </c>
      <c r="AI557" s="93">
        <v>0</v>
      </c>
      <c r="AJ557" s="93">
        <v>0</v>
      </c>
      <c r="AK557" s="93">
        <v>0</v>
      </c>
      <c r="AL557" s="93">
        <v>0</v>
      </c>
      <c r="AM557" s="93">
        <v>0</v>
      </c>
      <c r="AN557" s="93">
        <v>0</v>
      </c>
      <c r="AO557" s="93">
        <v>0</v>
      </c>
      <c r="AP557" s="93">
        <v>0</v>
      </c>
      <c r="AQ557" s="93">
        <v>0</v>
      </c>
      <c r="AR557" s="93">
        <v>0</v>
      </c>
      <c r="AS557" s="93">
        <v>0</v>
      </c>
      <c r="AT557" s="93">
        <v>0</v>
      </c>
      <c r="AU557" s="93">
        <v>0</v>
      </c>
      <c r="AV557" s="93">
        <v>0</v>
      </c>
      <c r="AW557" s="93">
        <v>0</v>
      </c>
      <c r="AX557" s="93">
        <v>0</v>
      </c>
      <c r="AY557" s="93">
        <v>0</v>
      </c>
      <c r="AZ557" s="93">
        <v>0</v>
      </c>
      <c r="BA557" s="93">
        <v>0</v>
      </c>
      <c r="BB557" s="93">
        <v>0</v>
      </c>
      <c r="BC557" s="93">
        <v>0</v>
      </c>
      <c r="BD557" s="93">
        <v>0</v>
      </c>
      <c r="BE557" s="93">
        <v>0</v>
      </c>
      <c r="BF557" s="93">
        <v>0</v>
      </c>
      <c r="BG557" s="93">
        <v>0</v>
      </c>
      <c r="BH557" s="93">
        <v>0</v>
      </c>
      <c r="BI557" s="93">
        <v>0</v>
      </c>
      <c r="BJ557" s="93">
        <v>0</v>
      </c>
      <c r="BK557" s="93">
        <v>0</v>
      </c>
      <c r="BL557" s="93">
        <v>0</v>
      </c>
      <c r="BM557" s="93">
        <v>0</v>
      </c>
      <c r="BN557" s="93">
        <v>0</v>
      </c>
      <c r="BO557" s="93">
        <v>0</v>
      </c>
      <c r="BP557" s="93">
        <v>0</v>
      </c>
      <c r="BQ557" s="93">
        <v>0</v>
      </c>
      <c r="BR557" s="93">
        <v>0</v>
      </c>
      <c r="BS557" s="93">
        <v>0</v>
      </c>
      <c r="BT557" s="93">
        <v>0</v>
      </c>
      <c r="BU557" s="93">
        <v>0</v>
      </c>
      <c r="BV557" s="93">
        <v>0</v>
      </c>
      <c r="BW557" s="93">
        <v>0</v>
      </c>
      <c r="BX557" s="93">
        <v>0</v>
      </c>
      <c r="BY557" s="93">
        <v>0</v>
      </c>
      <c r="BZ557" s="93">
        <v>0</v>
      </c>
      <c r="CA557" s="93">
        <v>0</v>
      </c>
      <c r="CB557" s="93">
        <v>0</v>
      </c>
      <c r="CC557" s="93">
        <v>0</v>
      </c>
      <c r="CD557" s="93">
        <v>0</v>
      </c>
      <c r="CE557" s="93">
        <v>0</v>
      </c>
      <c r="CF557" s="93">
        <v>0</v>
      </c>
      <c r="CG557" s="93">
        <v>0</v>
      </c>
      <c r="CH557" s="93">
        <v>0</v>
      </c>
      <c r="CJ557" s="94">
        <v>4102.0664704108176</v>
      </c>
    </row>
    <row r="558" spans="1:88" x14ac:dyDescent="0.25">
      <c r="A558">
        <v>550</v>
      </c>
      <c r="B558" s="96"/>
      <c r="C558" s="97" t="s">
        <v>5361</v>
      </c>
      <c r="D558" s="97" t="s">
        <v>5362</v>
      </c>
      <c r="E558" s="97" t="s">
        <v>5362</v>
      </c>
      <c r="F558" s="97" t="s">
        <v>6355</v>
      </c>
      <c r="G558" s="96" t="s">
        <v>6095</v>
      </c>
      <c r="H558" s="96" t="s">
        <v>6356</v>
      </c>
      <c r="I558" s="96" t="s">
        <v>5340</v>
      </c>
      <c r="J558" s="96" t="s">
        <v>5340</v>
      </c>
      <c r="K558" s="96" t="s">
        <v>5365</v>
      </c>
      <c r="L558" s="96" t="s">
        <v>5365</v>
      </c>
      <c r="M558" s="96" t="s">
        <v>5342</v>
      </c>
      <c r="N558" s="92">
        <v>8195.5160406581035</v>
      </c>
      <c r="O558" s="93">
        <v>0</v>
      </c>
      <c r="P558" s="93">
        <v>0</v>
      </c>
      <c r="Q558" s="93">
        <v>0</v>
      </c>
      <c r="R558" s="93">
        <v>0</v>
      </c>
      <c r="S558" s="93">
        <v>0</v>
      </c>
      <c r="T558" s="93">
        <v>0</v>
      </c>
      <c r="U558" s="93">
        <v>684.77423799613916</v>
      </c>
      <c r="V558" s="93">
        <v>685.0887065517843</v>
      </c>
      <c r="W558" s="93">
        <v>679.95809440125447</v>
      </c>
      <c r="X558" s="93">
        <v>671.54346510498794</v>
      </c>
      <c r="Y558" s="93">
        <v>685.43045792574253</v>
      </c>
      <c r="Z558" s="93">
        <v>686.65460826737717</v>
      </c>
      <c r="AA558" s="93">
        <v>693.56871468617067</v>
      </c>
      <c r="AB558" s="93">
        <v>681.13632616528002</v>
      </c>
      <c r="AC558" s="93">
        <v>683.41163274706969</v>
      </c>
      <c r="AD558" s="93">
        <v>684.11792104870779</v>
      </c>
      <c r="AE558" s="93">
        <v>680.90844785039758</v>
      </c>
      <c r="AF558" s="93">
        <v>678.92342791319277</v>
      </c>
      <c r="AG558" s="93">
        <v>0</v>
      </c>
      <c r="AH558" s="93">
        <v>0</v>
      </c>
      <c r="AI558" s="93">
        <v>0</v>
      </c>
      <c r="AJ558" s="93">
        <v>0</v>
      </c>
      <c r="AK558" s="93">
        <v>0</v>
      </c>
      <c r="AL558" s="93">
        <v>0</v>
      </c>
      <c r="AM558" s="93">
        <v>0</v>
      </c>
      <c r="AN558" s="93">
        <v>0</v>
      </c>
      <c r="AO558" s="93">
        <v>0</v>
      </c>
      <c r="AP558" s="93">
        <v>0</v>
      </c>
      <c r="AQ558" s="93">
        <v>0</v>
      </c>
      <c r="AR558" s="93">
        <v>0</v>
      </c>
      <c r="AS558" s="93">
        <v>0</v>
      </c>
      <c r="AT558" s="93">
        <v>0</v>
      </c>
      <c r="AU558" s="93">
        <v>0</v>
      </c>
      <c r="AV558" s="93">
        <v>0</v>
      </c>
      <c r="AW558" s="93">
        <v>0</v>
      </c>
      <c r="AX558" s="93">
        <v>0</v>
      </c>
      <c r="AY558" s="93">
        <v>0</v>
      </c>
      <c r="AZ558" s="93">
        <v>0</v>
      </c>
      <c r="BA558" s="93">
        <v>0</v>
      </c>
      <c r="BB558" s="93">
        <v>0</v>
      </c>
      <c r="BC558" s="93">
        <v>0</v>
      </c>
      <c r="BD558" s="93">
        <v>0</v>
      </c>
      <c r="BE558" s="93">
        <v>0</v>
      </c>
      <c r="BF558" s="93">
        <v>0</v>
      </c>
      <c r="BG558" s="93">
        <v>0</v>
      </c>
      <c r="BH558" s="93">
        <v>0</v>
      </c>
      <c r="BI558" s="93">
        <v>0</v>
      </c>
      <c r="BJ558" s="93">
        <v>0</v>
      </c>
      <c r="BK558" s="93">
        <v>0</v>
      </c>
      <c r="BL558" s="93">
        <v>0</v>
      </c>
      <c r="BM558" s="93">
        <v>0</v>
      </c>
      <c r="BN558" s="93">
        <v>0</v>
      </c>
      <c r="BO558" s="93">
        <v>0</v>
      </c>
      <c r="BP558" s="93">
        <v>0</v>
      </c>
      <c r="BQ558" s="93">
        <v>0</v>
      </c>
      <c r="BR558" s="93">
        <v>0</v>
      </c>
      <c r="BS558" s="93">
        <v>0</v>
      </c>
      <c r="BT558" s="93">
        <v>0</v>
      </c>
      <c r="BU558" s="93">
        <v>0</v>
      </c>
      <c r="BV558" s="93">
        <v>0</v>
      </c>
      <c r="BW558" s="93">
        <v>0</v>
      </c>
      <c r="BX558" s="93">
        <v>0</v>
      </c>
      <c r="BY558" s="93">
        <v>0</v>
      </c>
      <c r="BZ558" s="93">
        <v>0</v>
      </c>
      <c r="CA558" s="93">
        <v>0</v>
      </c>
      <c r="CB558" s="93">
        <v>0</v>
      </c>
      <c r="CC558" s="93">
        <v>0</v>
      </c>
      <c r="CD558" s="93">
        <v>0</v>
      </c>
      <c r="CE558" s="93">
        <v>0</v>
      </c>
      <c r="CF558" s="93">
        <v>0</v>
      </c>
      <c r="CG558" s="93">
        <v>0</v>
      </c>
      <c r="CH558" s="93">
        <v>0</v>
      </c>
      <c r="CJ558" s="94">
        <v>4102.0664704108176</v>
      </c>
    </row>
    <row r="559" spans="1:88" x14ac:dyDescent="0.25">
      <c r="A559">
        <v>551</v>
      </c>
      <c r="B559" s="96"/>
      <c r="C559" s="97" t="s">
        <v>5361</v>
      </c>
      <c r="D559" s="97" t="s">
        <v>5362</v>
      </c>
      <c r="E559" s="97" t="s">
        <v>5362</v>
      </c>
      <c r="F559" s="97" t="s">
        <v>6357</v>
      </c>
      <c r="G559" s="96" t="s">
        <v>6095</v>
      </c>
      <c r="H559" s="96" t="s">
        <v>6358</v>
      </c>
      <c r="I559" s="96" t="s">
        <v>5340</v>
      </c>
      <c r="J559" s="96" t="s">
        <v>5340</v>
      </c>
      <c r="K559" s="96" t="s">
        <v>5365</v>
      </c>
      <c r="L559" s="96" t="s">
        <v>5365</v>
      </c>
      <c r="M559" s="96" t="s">
        <v>5342</v>
      </c>
      <c r="N559" s="92">
        <v>20488.789990557805</v>
      </c>
      <c r="O559" s="93">
        <v>0</v>
      </c>
      <c r="P559" s="93">
        <v>0</v>
      </c>
      <c r="Q559" s="93">
        <v>0</v>
      </c>
      <c r="R559" s="93">
        <v>0</v>
      </c>
      <c r="S559" s="93">
        <v>0</v>
      </c>
      <c r="T559" s="93">
        <v>0</v>
      </c>
      <c r="U559" s="93">
        <v>1711.9355857084645</v>
      </c>
      <c r="V559" s="93">
        <v>1712.7217570933137</v>
      </c>
      <c r="W559" s="93">
        <v>1699.8952267865352</v>
      </c>
      <c r="X559" s="93">
        <v>1678.8586536599232</v>
      </c>
      <c r="Y559" s="93">
        <v>1713.5761355235779</v>
      </c>
      <c r="Z559" s="93">
        <v>1716.6365113610714</v>
      </c>
      <c r="AA559" s="93">
        <v>1733.9217773143312</v>
      </c>
      <c r="AB559" s="93">
        <v>1702.8408061806285</v>
      </c>
      <c r="AC559" s="93">
        <v>1708.5290726042608</v>
      </c>
      <c r="AD559" s="93">
        <v>1710.2947933487878</v>
      </c>
      <c r="AE559" s="93">
        <v>1702.2711103965066</v>
      </c>
      <c r="AF559" s="93">
        <v>1697.308560580404</v>
      </c>
      <c r="AG559" s="93">
        <v>0</v>
      </c>
      <c r="AH559" s="93">
        <v>0</v>
      </c>
      <c r="AI559" s="93">
        <v>0</v>
      </c>
      <c r="AJ559" s="93">
        <v>0</v>
      </c>
      <c r="AK559" s="93">
        <v>0</v>
      </c>
      <c r="AL559" s="93">
        <v>0</v>
      </c>
      <c r="AM559" s="93">
        <v>0</v>
      </c>
      <c r="AN559" s="93">
        <v>0</v>
      </c>
      <c r="AO559" s="93">
        <v>0</v>
      </c>
      <c r="AP559" s="93">
        <v>0</v>
      </c>
      <c r="AQ559" s="93">
        <v>0</v>
      </c>
      <c r="AR559" s="93">
        <v>0</v>
      </c>
      <c r="AS559" s="93">
        <v>0</v>
      </c>
      <c r="AT559" s="93">
        <v>0</v>
      </c>
      <c r="AU559" s="93">
        <v>0</v>
      </c>
      <c r="AV559" s="93">
        <v>0</v>
      </c>
      <c r="AW559" s="93">
        <v>0</v>
      </c>
      <c r="AX559" s="93">
        <v>0</v>
      </c>
      <c r="AY559" s="93">
        <v>0</v>
      </c>
      <c r="AZ559" s="93">
        <v>0</v>
      </c>
      <c r="BA559" s="93">
        <v>0</v>
      </c>
      <c r="BB559" s="93">
        <v>0</v>
      </c>
      <c r="BC559" s="93">
        <v>0</v>
      </c>
      <c r="BD559" s="93">
        <v>0</v>
      </c>
      <c r="BE559" s="93">
        <v>0</v>
      </c>
      <c r="BF559" s="93">
        <v>0</v>
      </c>
      <c r="BG559" s="93">
        <v>0</v>
      </c>
      <c r="BH559" s="93">
        <v>0</v>
      </c>
      <c r="BI559" s="93">
        <v>0</v>
      </c>
      <c r="BJ559" s="93">
        <v>0</v>
      </c>
      <c r="BK559" s="93">
        <v>0</v>
      </c>
      <c r="BL559" s="93">
        <v>0</v>
      </c>
      <c r="BM559" s="93">
        <v>0</v>
      </c>
      <c r="BN559" s="93">
        <v>0</v>
      </c>
      <c r="BO559" s="93">
        <v>0</v>
      </c>
      <c r="BP559" s="93">
        <v>0</v>
      </c>
      <c r="BQ559" s="93">
        <v>0</v>
      </c>
      <c r="BR559" s="93">
        <v>0</v>
      </c>
      <c r="BS559" s="93">
        <v>0</v>
      </c>
      <c r="BT559" s="93">
        <v>0</v>
      </c>
      <c r="BU559" s="93">
        <v>0</v>
      </c>
      <c r="BV559" s="93">
        <v>0</v>
      </c>
      <c r="BW559" s="93">
        <v>0</v>
      </c>
      <c r="BX559" s="93">
        <v>0</v>
      </c>
      <c r="BY559" s="93">
        <v>0</v>
      </c>
      <c r="BZ559" s="93">
        <v>0</v>
      </c>
      <c r="CA559" s="93">
        <v>0</v>
      </c>
      <c r="CB559" s="93">
        <v>0</v>
      </c>
      <c r="CC559" s="93">
        <v>0</v>
      </c>
      <c r="CD559" s="93">
        <v>0</v>
      </c>
      <c r="CE559" s="93">
        <v>0</v>
      </c>
      <c r="CF559" s="93">
        <v>0</v>
      </c>
      <c r="CG559" s="93">
        <v>0</v>
      </c>
      <c r="CH559" s="93">
        <v>0</v>
      </c>
      <c r="CJ559" s="94">
        <v>10255.166120424918</v>
      </c>
    </row>
    <row r="560" spans="1:88" x14ac:dyDescent="0.25">
      <c r="A560">
        <v>552</v>
      </c>
      <c r="B560" s="96"/>
      <c r="C560" s="97" t="s">
        <v>5361</v>
      </c>
      <c r="D560" s="97" t="s">
        <v>5362</v>
      </c>
      <c r="E560" s="97" t="s">
        <v>5362</v>
      </c>
      <c r="F560" s="97" t="s">
        <v>6359</v>
      </c>
      <c r="G560" s="96" t="s">
        <v>6095</v>
      </c>
      <c r="H560" s="96" t="s">
        <v>6360</v>
      </c>
      <c r="I560" s="96" t="s">
        <v>5340</v>
      </c>
      <c r="J560" s="96" t="s">
        <v>5340</v>
      </c>
      <c r="K560" s="96" t="s">
        <v>5365</v>
      </c>
      <c r="L560" s="96" t="s">
        <v>5365</v>
      </c>
      <c r="M560" s="96" t="s">
        <v>5342</v>
      </c>
      <c r="N560" s="92">
        <v>6105.6133542615999</v>
      </c>
      <c r="O560" s="93">
        <v>1033.0810525588815</v>
      </c>
      <c r="P560" s="93">
        <v>1016.0400345419914</v>
      </c>
      <c r="Q560" s="93">
        <v>1018.0713259003383</v>
      </c>
      <c r="R560" s="93">
        <v>1019.0744154110512</v>
      </c>
      <c r="S560" s="93">
        <v>1012.6257571469037</v>
      </c>
      <c r="T560" s="93">
        <v>1006.7207687024335</v>
      </c>
      <c r="U560" s="93">
        <v>0</v>
      </c>
      <c r="V560" s="93">
        <v>0</v>
      </c>
      <c r="W560" s="93">
        <v>0</v>
      </c>
      <c r="X560" s="93">
        <v>0</v>
      </c>
      <c r="Y560" s="93">
        <v>0</v>
      </c>
      <c r="Z560" s="93">
        <v>0</v>
      </c>
      <c r="AA560" s="93">
        <v>0</v>
      </c>
      <c r="AB560" s="93">
        <v>0</v>
      </c>
      <c r="AC560" s="93">
        <v>0</v>
      </c>
      <c r="AD560" s="93">
        <v>0</v>
      </c>
      <c r="AE560" s="93">
        <v>0</v>
      </c>
      <c r="AF560" s="93">
        <v>0</v>
      </c>
      <c r="AG560" s="93">
        <v>0</v>
      </c>
      <c r="AH560" s="93">
        <v>0</v>
      </c>
      <c r="AI560" s="93">
        <v>0</v>
      </c>
      <c r="AJ560" s="93">
        <v>0</v>
      </c>
      <c r="AK560" s="93">
        <v>0</v>
      </c>
      <c r="AL560" s="93">
        <v>0</v>
      </c>
      <c r="AM560" s="93">
        <v>0</v>
      </c>
      <c r="AN560" s="93">
        <v>0</v>
      </c>
      <c r="AO560" s="93">
        <v>0</v>
      </c>
      <c r="AP560" s="93">
        <v>0</v>
      </c>
      <c r="AQ560" s="93">
        <v>0</v>
      </c>
      <c r="AR560" s="93">
        <v>0</v>
      </c>
      <c r="AS560" s="93">
        <v>0</v>
      </c>
      <c r="AT560" s="93">
        <v>0</v>
      </c>
      <c r="AU560" s="93">
        <v>0</v>
      </c>
      <c r="AV560" s="93">
        <v>0</v>
      </c>
      <c r="AW560" s="93">
        <v>0</v>
      </c>
      <c r="AX560" s="93">
        <v>0</v>
      </c>
      <c r="AY560" s="93">
        <v>0</v>
      </c>
      <c r="AZ560" s="93">
        <v>0</v>
      </c>
      <c r="BA560" s="93">
        <v>0</v>
      </c>
      <c r="BB560" s="93">
        <v>0</v>
      </c>
      <c r="BC560" s="93">
        <v>0</v>
      </c>
      <c r="BD560" s="93">
        <v>0</v>
      </c>
      <c r="BE560" s="93">
        <v>0</v>
      </c>
      <c r="BF560" s="93">
        <v>0</v>
      </c>
      <c r="BG560" s="93">
        <v>0</v>
      </c>
      <c r="BH560" s="93">
        <v>0</v>
      </c>
      <c r="BI560" s="93">
        <v>0</v>
      </c>
      <c r="BJ560" s="93">
        <v>0</v>
      </c>
      <c r="BK560" s="93">
        <v>0</v>
      </c>
      <c r="BL560" s="93">
        <v>0</v>
      </c>
      <c r="BM560" s="93">
        <v>0</v>
      </c>
      <c r="BN560" s="93">
        <v>0</v>
      </c>
      <c r="BO560" s="93">
        <v>0</v>
      </c>
      <c r="BP560" s="93">
        <v>0</v>
      </c>
      <c r="BQ560" s="93">
        <v>0</v>
      </c>
      <c r="BR560" s="93">
        <v>0</v>
      </c>
      <c r="BS560" s="93">
        <v>0</v>
      </c>
      <c r="BT560" s="93">
        <v>0</v>
      </c>
      <c r="BU560" s="93">
        <v>0</v>
      </c>
      <c r="BV560" s="93">
        <v>0</v>
      </c>
      <c r="BW560" s="93">
        <v>0</v>
      </c>
      <c r="BX560" s="93">
        <v>0</v>
      </c>
      <c r="BY560" s="93">
        <v>0</v>
      </c>
      <c r="BZ560" s="93">
        <v>0</v>
      </c>
      <c r="CA560" s="93">
        <v>0</v>
      </c>
      <c r="CB560" s="93">
        <v>0</v>
      </c>
      <c r="CC560" s="93">
        <v>0</v>
      </c>
      <c r="CD560" s="93">
        <v>0</v>
      </c>
      <c r="CE560" s="93">
        <v>0</v>
      </c>
      <c r="CF560" s="93">
        <v>0</v>
      </c>
      <c r="CG560" s="93">
        <v>0</v>
      </c>
      <c r="CH560" s="93">
        <v>0</v>
      </c>
      <c r="CJ560" s="94">
        <v>0</v>
      </c>
    </row>
    <row r="561" spans="1:88" x14ac:dyDescent="0.25">
      <c r="A561">
        <v>553</v>
      </c>
      <c r="B561" s="96"/>
      <c r="C561" s="97" t="s">
        <v>5361</v>
      </c>
      <c r="D561" s="97" t="s">
        <v>5362</v>
      </c>
      <c r="E561" s="97" t="s">
        <v>5362</v>
      </c>
      <c r="F561" s="97" t="s">
        <v>6361</v>
      </c>
      <c r="G561" s="96" t="s">
        <v>6095</v>
      </c>
      <c r="H561" s="96" t="s">
        <v>6362</v>
      </c>
      <c r="I561" s="96" t="s">
        <v>5340</v>
      </c>
      <c r="J561" s="96" t="s">
        <v>5340</v>
      </c>
      <c r="K561" s="96" t="s">
        <v>5365</v>
      </c>
      <c r="L561" s="96" t="s">
        <v>5365</v>
      </c>
      <c r="M561" s="96" t="s">
        <v>5342</v>
      </c>
      <c r="N561" s="92">
        <v>0</v>
      </c>
      <c r="O561" s="93">
        <v>0</v>
      </c>
      <c r="P561" s="93">
        <v>0</v>
      </c>
      <c r="Q561" s="93">
        <v>0</v>
      </c>
      <c r="R561" s="93">
        <v>0</v>
      </c>
      <c r="S561" s="93">
        <v>0</v>
      </c>
      <c r="T561" s="93">
        <v>0</v>
      </c>
      <c r="U561" s="93">
        <v>0</v>
      </c>
      <c r="V561" s="93">
        <v>0</v>
      </c>
      <c r="W561" s="93">
        <v>0</v>
      </c>
      <c r="X561" s="93">
        <v>0</v>
      </c>
      <c r="Y561" s="93">
        <v>0</v>
      </c>
      <c r="Z561" s="93">
        <v>0</v>
      </c>
      <c r="AA561" s="93">
        <v>0</v>
      </c>
      <c r="AB561" s="93">
        <v>0</v>
      </c>
      <c r="AC561" s="93">
        <v>0</v>
      </c>
      <c r="AD561" s="93">
        <v>0</v>
      </c>
      <c r="AE561" s="93">
        <v>0</v>
      </c>
      <c r="AF561" s="93">
        <v>0</v>
      </c>
      <c r="AG561" s="93">
        <v>0</v>
      </c>
      <c r="AH561" s="93">
        <v>0</v>
      </c>
      <c r="AI561" s="93">
        <v>0</v>
      </c>
      <c r="AJ561" s="93">
        <v>0</v>
      </c>
      <c r="AK561" s="93">
        <v>0</v>
      </c>
      <c r="AL561" s="93">
        <v>0</v>
      </c>
      <c r="AM561" s="93">
        <v>0</v>
      </c>
      <c r="AN561" s="93">
        <v>0</v>
      </c>
      <c r="AO561" s="93">
        <v>0</v>
      </c>
      <c r="AP561" s="93">
        <v>0</v>
      </c>
      <c r="AQ561" s="93">
        <v>0</v>
      </c>
      <c r="AR561" s="93">
        <v>0</v>
      </c>
      <c r="AS561" s="93">
        <v>0</v>
      </c>
      <c r="AT561" s="93">
        <v>0</v>
      </c>
      <c r="AU561" s="93">
        <v>0</v>
      </c>
      <c r="AV561" s="93">
        <v>0</v>
      </c>
      <c r="AW561" s="93">
        <v>0</v>
      </c>
      <c r="AX561" s="93">
        <v>0</v>
      </c>
      <c r="AY561" s="93">
        <v>0</v>
      </c>
      <c r="AZ561" s="93">
        <v>0</v>
      </c>
      <c r="BA561" s="93">
        <v>0</v>
      </c>
      <c r="BB561" s="93">
        <v>0</v>
      </c>
      <c r="BC561" s="93">
        <v>0</v>
      </c>
      <c r="BD561" s="93">
        <v>0</v>
      </c>
      <c r="BE561" s="93">
        <v>0</v>
      </c>
      <c r="BF561" s="93">
        <v>0</v>
      </c>
      <c r="BG561" s="93">
        <v>0</v>
      </c>
      <c r="BH561" s="93">
        <v>0</v>
      </c>
      <c r="BI561" s="93">
        <v>0</v>
      </c>
      <c r="BJ561" s="93">
        <v>0</v>
      </c>
      <c r="BK561" s="93">
        <v>0</v>
      </c>
      <c r="BL561" s="93">
        <v>0</v>
      </c>
      <c r="BM561" s="93">
        <v>0</v>
      </c>
      <c r="BN561" s="93">
        <v>0</v>
      </c>
      <c r="BO561" s="93">
        <v>0</v>
      </c>
      <c r="BP561" s="93">
        <v>0</v>
      </c>
      <c r="BQ561" s="93">
        <v>0</v>
      </c>
      <c r="BR561" s="93">
        <v>0</v>
      </c>
      <c r="BS561" s="93">
        <v>0</v>
      </c>
      <c r="BT561" s="93">
        <v>0</v>
      </c>
      <c r="BU561" s="93">
        <v>0</v>
      </c>
      <c r="BV561" s="93">
        <v>0</v>
      </c>
      <c r="BW561" s="93">
        <v>0</v>
      </c>
      <c r="BX561" s="93">
        <v>0</v>
      </c>
      <c r="BY561" s="93">
        <v>0</v>
      </c>
      <c r="BZ561" s="93">
        <v>0</v>
      </c>
      <c r="CA561" s="93">
        <v>0</v>
      </c>
      <c r="CB561" s="93">
        <v>0</v>
      </c>
      <c r="CC561" s="93">
        <v>0</v>
      </c>
      <c r="CD561" s="93">
        <v>0</v>
      </c>
      <c r="CE561" s="93">
        <v>0</v>
      </c>
      <c r="CF561" s="93">
        <v>0</v>
      </c>
      <c r="CG561" s="93">
        <v>0</v>
      </c>
      <c r="CH561" s="93">
        <v>0</v>
      </c>
      <c r="CJ561" s="94">
        <v>0</v>
      </c>
    </row>
    <row r="562" spans="1:88" x14ac:dyDescent="0.25">
      <c r="A562">
        <v>554</v>
      </c>
      <c r="B562" s="96"/>
      <c r="C562" s="97" t="s">
        <v>5361</v>
      </c>
      <c r="D562" s="97" t="s">
        <v>5362</v>
      </c>
      <c r="E562" s="97" t="s">
        <v>5362</v>
      </c>
      <c r="F562" s="97" t="s">
        <v>6363</v>
      </c>
      <c r="G562" s="96" t="s">
        <v>6095</v>
      </c>
      <c r="H562" s="96" t="s">
        <v>6364</v>
      </c>
      <c r="I562" s="96" t="s">
        <v>5340</v>
      </c>
      <c r="J562" s="96" t="s">
        <v>5340</v>
      </c>
      <c r="K562" s="96" t="s">
        <v>5365</v>
      </c>
      <c r="L562" s="96" t="s">
        <v>5365</v>
      </c>
      <c r="M562" s="96" t="s">
        <v>5342</v>
      </c>
      <c r="N562" s="92">
        <v>61466.370082760877</v>
      </c>
      <c r="O562" s="93">
        <v>0</v>
      </c>
      <c r="P562" s="93">
        <v>0</v>
      </c>
      <c r="Q562" s="93">
        <v>0</v>
      </c>
      <c r="R562" s="93">
        <v>0</v>
      </c>
      <c r="S562" s="93">
        <v>0</v>
      </c>
      <c r="T562" s="93">
        <v>0</v>
      </c>
      <c r="U562" s="93">
        <v>5135.8067664072769</v>
      </c>
      <c r="V562" s="93">
        <v>5138.1652805660915</v>
      </c>
      <c r="W562" s="93">
        <v>5099.6856895762021</v>
      </c>
      <c r="X562" s="93">
        <v>5036.575970082321</v>
      </c>
      <c r="Y562" s="93">
        <v>5140.7284158615075</v>
      </c>
      <c r="Z562" s="93">
        <v>5149.9095433905804</v>
      </c>
      <c r="AA562" s="93">
        <v>5201.7653413440921</v>
      </c>
      <c r="AB562" s="93">
        <v>5108.5224277744546</v>
      </c>
      <c r="AC562" s="93">
        <v>5125.5872270761956</v>
      </c>
      <c r="AD562" s="93">
        <v>5130.8843893193362</v>
      </c>
      <c r="AE562" s="93">
        <v>5106.8133404190139</v>
      </c>
      <c r="AF562" s="93">
        <v>5091.9256909437954</v>
      </c>
      <c r="AG562" s="93">
        <v>0</v>
      </c>
      <c r="AH562" s="93">
        <v>0</v>
      </c>
      <c r="AI562" s="93">
        <v>0</v>
      </c>
      <c r="AJ562" s="93">
        <v>0</v>
      </c>
      <c r="AK562" s="93">
        <v>0</v>
      </c>
      <c r="AL562" s="93">
        <v>0</v>
      </c>
      <c r="AM562" s="93">
        <v>0</v>
      </c>
      <c r="AN562" s="93">
        <v>0</v>
      </c>
      <c r="AO562" s="93">
        <v>0</v>
      </c>
      <c r="AP562" s="93">
        <v>0</v>
      </c>
      <c r="AQ562" s="93">
        <v>0</v>
      </c>
      <c r="AR562" s="93">
        <v>0</v>
      </c>
      <c r="AS562" s="93">
        <v>0</v>
      </c>
      <c r="AT562" s="93">
        <v>0</v>
      </c>
      <c r="AU562" s="93">
        <v>0</v>
      </c>
      <c r="AV562" s="93">
        <v>0</v>
      </c>
      <c r="AW562" s="93">
        <v>0</v>
      </c>
      <c r="AX562" s="93">
        <v>0</v>
      </c>
      <c r="AY562" s="93">
        <v>0</v>
      </c>
      <c r="AZ562" s="93">
        <v>0</v>
      </c>
      <c r="BA562" s="93">
        <v>0</v>
      </c>
      <c r="BB562" s="93">
        <v>0</v>
      </c>
      <c r="BC562" s="93">
        <v>0</v>
      </c>
      <c r="BD562" s="93">
        <v>0</v>
      </c>
      <c r="BE562" s="93">
        <v>0</v>
      </c>
      <c r="BF562" s="93">
        <v>0</v>
      </c>
      <c r="BG562" s="93">
        <v>0</v>
      </c>
      <c r="BH562" s="93">
        <v>0</v>
      </c>
      <c r="BI562" s="93">
        <v>0</v>
      </c>
      <c r="BJ562" s="93">
        <v>0</v>
      </c>
      <c r="BK562" s="93">
        <v>0</v>
      </c>
      <c r="BL562" s="93">
        <v>0</v>
      </c>
      <c r="BM562" s="93">
        <v>0</v>
      </c>
      <c r="BN562" s="93">
        <v>0</v>
      </c>
      <c r="BO562" s="93">
        <v>0</v>
      </c>
      <c r="BP562" s="93">
        <v>0</v>
      </c>
      <c r="BQ562" s="93">
        <v>0</v>
      </c>
      <c r="BR562" s="93">
        <v>0</v>
      </c>
      <c r="BS562" s="93">
        <v>0</v>
      </c>
      <c r="BT562" s="93">
        <v>0</v>
      </c>
      <c r="BU562" s="93">
        <v>0</v>
      </c>
      <c r="BV562" s="93">
        <v>0</v>
      </c>
      <c r="BW562" s="93">
        <v>0</v>
      </c>
      <c r="BX562" s="93">
        <v>0</v>
      </c>
      <c r="BY562" s="93">
        <v>0</v>
      </c>
      <c r="BZ562" s="93">
        <v>0</v>
      </c>
      <c r="CA562" s="93">
        <v>0</v>
      </c>
      <c r="CB562" s="93">
        <v>0</v>
      </c>
      <c r="CC562" s="93">
        <v>0</v>
      </c>
      <c r="CD562" s="93">
        <v>0</v>
      </c>
      <c r="CE562" s="93">
        <v>0</v>
      </c>
      <c r="CF562" s="93">
        <v>0</v>
      </c>
      <c r="CG562" s="93">
        <v>0</v>
      </c>
      <c r="CH562" s="93">
        <v>0</v>
      </c>
      <c r="CJ562" s="94">
        <v>30765.498416876886</v>
      </c>
    </row>
    <row r="563" spans="1:88" x14ac:dyDescent="0.25">
      <c r="A563">
        <v>555</v>
      </c>
      <c r="B563" s="96"/>
      <c r="C563" s="97" t="s">
        <v>5361</v>
      </c>
      <c r="D563" s="97" t="s">
        <v>5362</v>
      </c>
      <c r="E563" s="97" t="s">
        <v>5362</v>
      </c>
      <c r="F563" s="97" t="s">
        <v>6365</v>
      </c>
      <c r="G563" s="96" t="s">
        <v>6095</v>
      </c>
      <c r="H563" s="96" t="s">
        <v>6366</v>
      </c>
      <c r="I563" s="96" t="s">
        <v>5340</v>
      </c>
      <c r="J563" s="96" t="s">
        <v>5340</v>
      </c>
      <c r="K563" s="96" t="s">
        <v>5365</v>
      </c>
      <c r="L563" s="96" t="s">
        <v>5365</v>
      </c>
      <c r="M563" s="96" t="s">
        <v>5342</v>
      </c>
      <c r="N563" s="92">
        <v>61466.354752692176</v>
      </c>
      <c r="O563" s="93">
        <v>0</v>
      </c>
      <c r="P563" s="93">
        <v>0</v>
      </c>
      <c r="Q563" s="93">
        <v>0</v>
      </c>
      <c r="R563" s="93">
        <v>0</v>
      </c>
      <c r="S563" s="93">
        <v>0</v>
      </c>
      <c r="T563" s="93">
        <v>0</v>
      </c>
      <c r="U563" s="93">
        <v>5135.8054855073187</v>
      </c>
      <c r="V563" s="93">
        <v>5138.1639990779086</v>
      </c>
      <c r="W563" s="93">
        <v>5099.6844176850591</v>
      </c>
      <c r="X563" s="93">
        <v>5036.574713931097</v>
      </c>
      <c r="Y563" s="93">
        <v>5140.7271337340726</v>
      </c>
      <c r="Z563" s="93">
        <v>5149.9082589733143</v>
      </c>
      <c r="AA563" s="93">
        <v>5201.7640439936922</v>
      </c>
      <c r="AB563" s="93">
        <v>5108.5211536793759</v>
      </c>
      <c r="AC563" s="93">
        <v>5125.5859487250573</v>
      </c>
      <c r="AD563" s="93">
        <v>5130.8831096470567</v>
      </c>
      <c r="AE563" s="93">
        <v>5106.8120667501835</v>
      </c>
      <c r="AF563" s="93">
        <v>5091.9244209880353</v>
      </c>
      <c r="AG563" s="93">
        <v>0</v>
      </c>
      <c r="AH563" s="93">
        <v>0</v>
      </c>
      <c r="AI563" s="93">
        <v>0</v>
      </c>
      <c r="AJ563" s="93">
        <v>0</v>
      </c>
      <c r="AK563" s="93">
        <v>0</v>
      </c>
      <c r="AL563" s="93">
        <v>0</v>
      </c>
      <c r="AM563" s="93">
        <v>0</v>
      </c>
      <c r="AN563" s="93">
        <v>0</v>
      </c>
      <c r="AO563" s="93">
        <v>0</v>
      </c>
      <c r="AP563" s="93">
        <v>0</v>
      </c>
      <c r="AQ563" s="93">
        <v>0</v>
      </c>
      <c r="AR563" s="93">
        <v>0</v>
      </c>
      <c r="AS563" s="93">
        <v>0</v>
      </c>
      <c r="AT563" s="93">
        <v>0</v>
      </c>
      <c r="AU563" s="93">
        <v>0</v>
      </c>
      <c r="AV563" s="93">
        <v>0</v>
      </c>
      <c r="AW563" s="93">
        <v>0</v>
      </c>
      <c r="AX563" s="93">
        <v>0</v>
      </c>
      <c r="AY563" s="93">
        <v>0</v>
      </c>
      <c r="AZ563" s="93">
        <v>0</v>
      </c>
      <c r="BA563" s="93">
        <v>0</v>
      </c>
      <c r="BB563" s="93">
        <v>0</v>
      </c>
      <c r="BC563" s="93">
        <v>0</v>
      </c>
      <c r="BD563" s="93">
        <v>0</v>
      </c>
      <c r="BE563" s="93">
        <v>0</v>
      </c>
      <c r="BF563" s="93">
        <v>0</v>
      </c>
      <c r="BG563" s="93">
        <v>0</v>
      </c>
      <c r="BH563" s="93">
        <v>0</v>
      </c>
      <c r="BI563" s="93">
        <v>0</v>
      </c>
      <c r="BJ563" s="93">
        <v>0</v>
      </c>
      <c r="BK563" s="93">
        <v>0</v>
      </c>
      <c r="BL563" s="93">
        <v>0</v>
      </c>
      <c r="BM563" s="93">
        <v>0</v>
      </c>
      <c r="BN563" s="93">
        <v>0</v>
      </c>
      <c r="BO563" s="93">
        <v>0</v>
      </c>
      <c r="BP563" s="93">
        <v>0</v>
      </c>
      <c r="BQ563" s="93">
        <v>0</v>
      </c>
      <c r="BR563" s="93">
        <v>0</v>
      </c>
      <c r="BS563" s="93">
        <v>0</v>
      </c>
      <c r="BT563" s="93">
        <v>0</v>
      </c>
      <c r="BU563" s="93">
        <v>0</v>
      </c>
      <c r="BV563" s="93">
        <v>0</v>
      </c>
      <c r="BW563" s="93">
        <v>0</v>
      </c>
      <c r="BX563" s="93">
        <v>0</v>
      </c>
      <c r="BY563" s="93">
        <v>0</v>
      </c>
      <c r="BZ563" s="93">
        <v>0</v>
      </c>
      <c r="CA563" s="93">
        <v>0</v>
      </c>
      <c r="CB563" s="93">
        <v>0</v>
      </c>
      <c r="CC563" s="93">
        <v>0</v>
      </c>
      <c r="CD563" s="93">
        <v>0</v>
      </c>
      <c r="CE563" s="93">
        <v>0</v>
      </c>
      <c r="CF563" s="93">
        <v>0</v>
      </c>
      <c r="CG563" s="93">
        <v>0</v>
      </c>
      <c r="CH563" s="93">
        <v>0</v>
      </c>
      <c r="CJ563" s="94">
        <v>30765.490743783397</v>
      </c>
    </row>
    <row r="564" spans="1:88" x14ac:dyDescent="0.25">
      <c r="A564">
        <v>556</v>
      </c>
      <c r="B564" s="96"/>
      <c r="C564" s="97" t="s">
        <v>5361</v>
      </c>
      <c r="D564" s="97" t="s">
        <v>5362</v>
      </c>
      <c r="E564" s="97" t="s">
        <v>5362</v>
      </c>
      <c r="F564" s="97" t="s">
        <v>6367</v>
      </c>
      <c r="G564" s="96" t="s">
        <v>6095</v>
      </c>
      <c r="H564" s="96" t="s">
        <v>6368</v>
      </c>
      <c r="I564" s="96" t="s">
        <v>5340</v>
      </c>
      <c r="J564" s="96" t="s">
        <v>5340</v>
      </c>
      <c r="K564" s="96" t="s">
        <v>5365</v>
      </c>
      <c r="L564" s="96" t="s">
        <v>5365</v>
      </c>
      <c r="M564" s="96" t="s">
        <v>5342</v>
      </c>
      <c r="N564" s="92">
        <v>0</v>
      </c>
      <c r="O564" s="93">
        <v>0</v>
      </c>
      <c r="P564" s="93">
        <v>0</v>
      </c>
      <c r="Q564" s="93">
        <v>0</v>
      </c>
      <c r="R564" s="93">
        <v>0</v>
      </c>
      <c r="S564" s="93">
        <v>0</v>
      </c>
      <c r="T564" s="93">
        <v>0</v>
      </c>
      <c r="U564" s="93">
        <v>0</v>
      </c>
      <c r="V564" s="93">
        <v>0</v>
      </c>
      <c r="W564" s="93">
        <v>0</v>
      </c>
      <c r="X564" s="93">
        <v>0</v>
      </c>
      <c r="Y564" s="93">
        <v>0</v>
      </c>
      <c r="Z564" s="93">
        <v>0</v>
      </c>
      <c r="AA564" s="93">
        <v>0</v>
      </c>
      <c r="AB564" s="93">
        <v>0</v>
      </c>
      <c r="AC564" s="93">
        <v>0</v>
      </c>
      <c r="AD564" s="93">
        <v>0</v>
      </c>
      <c r="AE564" s="93">
        <v>0</v>
      </c>
      <c r="AF564" s="93">
        <v>0</v>
      </c>
      <c r="AG564" s="93">
        <v>0</v>
      </c>
      <c r="AH564" s="93">
        <v>0</v>
      </c>
      <c r="AI564" s="93">
        <v>0</v>
      </c>
      <c r="AJ564" s="93">
        <v>0</v>
      </c>
      <c r="AK564" s="93">
        <v>0</v>
      </c>
      <c r="AL564" s="93">
        <v>0</v>
      </c>
      <c r="AM564" s="93">
        <v>0</v>
      </c>
      <c r="AN564" s="93">
        <v>0</v>
      </c>
      <c r="AO564" s="93">
        <v>0</v>
      </c>
      <c r="AP564" s="93">
        <v>0</v>
      </c>
      <c r="AQ564" s="93">
        <v>0</v>
      </c>
      <c r="AR564" s="93">
        <v>0</v>
      </c>
      <c r="AS564" s="93">
        <v>0</v>
      </c>
      <c r="AT564" s="93">
        <v>0</v>
      </c>
      <c r="AU564" s="93">
        <v>0</v>
      </c>
      <c r="AV564" s="93">
        <v>0</v>
      </c>
      <c r="AW564" s="93">
        <v>0</v>
      </c>
      <c r="AX564" s="93">
        <v>0</v>
      </c>
      <c r="AY564" s="93">
        <v>0</v>
      </c>
      <c r="AZ564" s="93">
        <v>0</v>
      </c>
      <c r="BA564" s="93">
        <v>0</v>
      </c>
      <c r="BB564" s="93">
        <v>0</v>
      </c>
      <c r="BC564" s="93">
        <v>0</v>
      </c>
      <c r="BD564" s="93">
        <v>0</v>
      </c>
      <c r="BE564" s="93">
        <v>0</v>
      </c>
      <c r="BF564" s="93">
        <v>0</v>
      </c>
      <c r="BG564" s="93">
        <v>0</v>
      </c>
      <c r="BH564" s="93">
        <v>0</v>
      </c>
      <c r="BI564" s="93">
        <v>0</v>
      </c>
      <c r="BJ564" s="93">
        <v>0</v>
      </c>
      <c r="BK564" s="93">
        <v>0</v>
      </c>
      <c r="BL564" s="93">
        <v>0</v>
      </c>
      <c r="BM564" s="93">
        <v>0</v>
      </c>
      <c r="BN564" s="93">
        <v>0</v>
      </c>
      <c r="BO564" s="93">
        <v>0</v>
      </c>
      <c r="BP564" s="93">
        <v>0</v>
      </c>
      <c r="BQ564" s="93">
        <v>0</v>
      </c>
      <c r="BR564" s="93">
        <v>0</v>
      </c>
      <c r="BS564" s="93">
        <v>0</v>
      </c>
      <c r="BT564" s="93">
        <v>0</v>
      </c>
      <c r="BU564" s="93">
        <v>0</v>
      </c>
      <c r="BV564" s="93">
        <v>0</v>
      </c>
      <c r="BW564" s="93">
        <v>0</v>
      </c>
      <c r="BX564" s="93">
        <v>0</v>
      </c>
      <c r="BY564" s="93">
        <v>0</v>
      </c>
      <c r="BZ564" s="93">
        <v>0</v>
      </c>
      <c r="CA564" s="93">
        <v>0</v>
      </c>
      <c r="CB564" s="93">
        <v>0</v>
      </c>
      <c r="CC564" s="93">
        <v>0</v>
      </c>
      <c r="CD564" s="93">
        <v>0</v>
      </c>
      <c r="CE564" s="93">
        <v>0</v>
      </c>
      <c r="CF564" s="93">
        <v>0</v>
      </c>
      <c r="CG564" s="93">
        <v>0</v>
      </c>
      <c r="CH564" s="93">
        <v>0</v>
      </c>
      <c r="CJ564" s="94">
        <v>0</v>
      </c>
    </row>
    <row r="565" spans="1:88" x14ac:dyDescent="0.25">
      <c r="A565">
        <v>557</v>
      </c>
      <c r="B565" s="96"/>
      <c r="C565" s="97" t="s">
        <v>5361</v>
      </c>
      <c r="D565" s="97" t="s">
        <v>5362</v>
      </c>
      <c r="E565" s="97" t="s">
        <v>5362</v>
      </c>
      <c r="F565" s="97" t="s">
        <v>6369</v>
      </c>
      <c r="G565" s="96" t="s">
        <v>6095</v>
      </c>
      <c r="H565" s="96" t="s">
        <v>6370</v>
      </c>
      <c r="I565" s="96" t="s">
        <v>5340</v>
      </c>
      <c r="J565" s="96" t="s">
        <v>5340</v>
      </c>
      <c r="K565" s="96" t="s">
        <v>5365</v>
      </c>
      <c r="L565" s="96" t="s">
        <v>5365</v>
      </c>
      <c r="M565" s="96" t="s">
        <v>5342</v>
      </c>
      <c r="N565" s="92">
        <v>42424.480773253847</v>
      </c>
      <c r="O565" s="93">
        <v>0</v>
      </c>
      <c r="P565" s="93">
        <v>0</v>
      </c>
      <c r="Q565" s="93">
        <v>0</v>
      </c>
      <c r="R565" s="93">
        <v>0</v>
      </c>
      <c r="S565" s="93">
        <v>0</v>
      </c>
      <c r="T565" s="93">
        <v>0</v>
      </c>
      <c r="U565" s="93">
        <v>0</v>
      </c>
      <c r="V565" s="93">
        <v>0</v>
      </c>
      <c r="W565" s="93">
        <v>0</v>
      </c>
      <c r="X565" s="93">
        <v>0</v>
      </c>
      <c r="Y565" s="93">
        <v>0</v>
      </c>
      <c r="Z565" s="93">
        <v>0</v>
      </c>
      <c r="AA565" s="93">
        <v>0</v>
      </c>
      <c r="AB565" s="93">
        <v>0</v>
      </c>
      <c r="AC565" s="93">
        <v>0</v>
      </c>
      <c r="AD565" s="93">
        <v>0</v>
      </c>
      <c r="AE565" s="93">
        <v>0</v>
      </c>
      <c r="AF565" s="93">
        <v>0</v>
      </c>
      <c r="AG565" s="93">
        <v>0</v>
      </c>
      <c r="AH565" s="93">
        <v>0</v>
      </c>
      <c r="AI565" s="93">
        <v>0</v>
      </c>
      <c r="AJ565" s="93">
        <v>0</v>
      </c>
      <c r="AK565" s="93">
        <v>0</v>
      </c>
      <c r="AL565" s="93">
        <v>0</v>
      </c>
      <c r="AM565" s="93">
        <v>0</v>
      </c>
      <c r="AN565" s="93">
        <v>0</v>
      </c>
      <c r="AO565" s="93">
        <v>0</v>
      </c>
      <c r="AP565" s="93">
        <v>0</v>
      </c>
      <c r="AQ565" s="93">
        <v>0</v>
      </c>
      <c r="AR565" s="93">
        <v>0</v>
      </c>
      <c r="AS565" s="93">
        <v>0</v>
      </c>
      <c r="AT565" s="93">
        <v>0</v>
      </c>
      <c r="AU565" s="93">
        <v>0</v>
      </c>
      <c r="AV565" s="93">
        <v>0</v>
      </c>
      <c r="AW565" s="93">
        <v>0</v>
      </c>
      <c r="AX565" s="93">
        <v>0</v>
      </c>
      <c r="AY565" s="93">
        <v>0</v>
      </c>
      <c r="AZ565" s="93">
        <v>0</v>
      </c>
      <c r="BA565" s="93">
        <v>0</v>
      </c>
      <c r="BB565" s="93">
        <v>0</v>
      </c>
      <c r="BC565" s="93">
        <v>0</v>
      </c>
      <c r="BD565" s="93">
        <v>0</v>
      </c>
      <c r="BE565" s="93">
        <v>0</v>
      </c>
      <c r="BF565" s="93">
        <v>0</v>
      </c>
      <c r="BG565" s="93">
        <v>0</v>
      </c>
      <c r="BH565" s="93">
        <v>0</v>
      </c>
      <c r="BI565" s="93">
        <v>0</v>
      </c>
      <c r="BJ565" s="93">
        <v>0</v>
      </c>
      <c r="BK565" s="93">
        <v>0</v>
      </c>
      <c r="BL565" s="93">
        <v>0</v>
      </c>
      <c r="BM565" s="93">
        <v>0</v>
      </c>
      <c r="BN565" s="93">
        <v>0</v>
      </c>
      <c r="BO565" s="93">
        <v>0</v>
      </c>
      <c r="BP565" s="93">
        <v>0</v>
      </c>
      <c r="BQ565" s="93">
        <v>3535.5387519468886</v>
      </c>
      <c r="BR565" s="93">
        <v>3530.4583304655935</v>
      </c>
      <c r="BS565" s="93">
        <v>3517.9381505180181</v>
      </c>
      <c r="BT565" s="93">
        <v>3477.0035601081559</v>
      </c>
      <c r="BU565" s="93">
        <v>3531.9235912978324</v>
      </c>
      <c r="BV565" s="93">
        <v>3538.0615271183751</v>
      </c>
      <c r="BW565" s="93">
        <v>3591.4425631515783</v>
      </c>
      <c r="BX565" s="93">
        <v>3546.6978582902002</v>
      </c>
      <c r="BY565" s="93">
        <v>3550.498473427152</v>
      </c>
      <c r="BZ565" s="93">
        <v>3552.8552634107846</v>
      </c>
      <c r="CA565" s="93">
        <v>3532.5458531794548</v>
      </c>
      <c r="CB565" s="93">
        <v>3519.5168503398113</v>
      </c>
      <c r="CC565" s="93">
        <v>0</v>
      </c>
      <c r="CD565" s="93">
        <v>0</v>
      </c>
      <c r="CE565" s="93">
        <v>0</v>
      </c>
      <c r="CF565" s="93">
        <v>0</v>
      </c>
      <c r="CG565" s="93">
        <v>0</v>
      </c>
      <c r="CH565" s="93">
        <v>0</v>
      </c>
      <c r="CJ565" s="94">
        <v>42424.480773253847</v>
      </c>
    </row>
    <row r="566" spans="1:88" x14ac:dyDescent="0.25">
      <c r="A566">
        <v>558</v>
      </c>
      <c r="B566" s="96"/>
      <c r="C566" s="97" t="s">
        <v>5361</v>
      </c>
      <c r="D566" s="97" t="s">
        <v>5362</v>
      </c>
      <c r="E566" s="97" t="s">
        <v>5362</v>
      </c>
      <c r="F566" s="97" t="s">
        <v>6371</v>
      </c>
      <c r="G566" s="96" t="s">
        <v>6095</v>
      </c>
      <c r="H566" s="96" t="s">
        <v>6372</v>
      </c>
      <c r="I566" s="96" t="s">
        <v>5340</v>
      </c>
      <c r="J566" s="96" t="s">
        <v>5340</v>
      </c>
      <c r="K566" s="96" t="s">
        <v>5365</v>
      </c>
      <c r="L566" s="96" t="s">
        <v>5365</v>
      </c>
      <c r="M566" s="96" t="s">
        <v>5342</v>
      </c>
      <c r="N566" s="92">
        <v>12806.957788300089</v>
      </c>
      <c r="O566" s="93">
        <v>0</v>
      </c>
      <c r="P566" s="93">
        <v>0</v>
      </c>
      <c r="Q566" s="93">
        <v>0</v>
      </c>
      <c r="R566" s="93">
        <v>0</v>
      </c>
      <c r="S566" s="93">
        <v>0</v>
      </c>
      <c r="T566" s="93">
        <v>0</v>
      </c>
      <c r="U566" s="93">
        <v>0</v>
      </c>
      <c r="V566" s="93">
        <v>0</v>
      </c>
      <c r="W566" s="93">
        <v>0</v>
      </c>
      <c r="X566" s="93">
        <v>0</v>
      </c>
      <c r="Y566" s="93">
        <v>0</v>
      </c>
      <c r="Z566" s="93">
        <v>0</v>
      </c>
      <c r="AA566" s="93">
        <v>0</v>
      </c>
      <c r="AB566" s="93">
        <v>0</v>
      </c>
      <c r="AC566" s="93">
        <v>0</v>
      </c>
      <c r="AD566" s="93">
        <v>0</v>
      </c>
      <c r="AE566" s="93">
        <v>0</v>
      </c>
      <c r="AF566" s="93">
        <v>0</v>
      </c>
      <c r="AG566" s="93">
        <v>0</v>
      </c>
      <c r="AH566" s="93">
        <v>0</v>
      </c>
      <c r="AI566" s="93">
        <v>0</v>
      </c>
      <c r="AJ566" s="93">
        <v>0</v>
      </c>
      <c r="AK566" s="93">
        <v>0</v>
      </c>
      <c r="AL566" s="93">
        <v>0</v>
      </c>
      <c r="AM566" s="93">
        <v>0</v>
      </c>
      <c r="AN566" s="93">
        <v>0</v>
      </c>
      <c r="AO566" s="93">
        <v>0</v>
      </c>
      <c r="AP566" s="93">
        <v>0</v>
      </c>
      <c r="AQ566" s="93">
        <v>0</v>
      </c>
      <c r="AR566" s="93">
        <v>0</v>
      </c>
      <c r="AS566" s="93">
        <v>0</v>
      </c>
      <c r="AT566" s="93">
        <v>0</v>
      </c>
      <c r="AU566" s="93">
        <v>0</v>
      </c>
      <c r="AV566" s="93">
        <v>0</v>
      </c>
      <c r="AW566" s="93">
        <v>0</v>
      </c>
      <c r="AX566" s="93">
        <v>0</v>
      </c>
      <c r="AY566" s="93">
        <v>0</v>
      </c>
      <c r="AZ566" s="93">
        <v>0</v>
      </c>
      <c r="BA566" s="93">
        <v>0</v>
      </c>
      <c r="BB566" s="93">
        <v>0</v>
      </c>
      <c r="BC566" s="93">
        <v>0</v>
      </c>
      <c r="BD566" s="93">
        <v>0</v>
      </c>
      <c r="BE566" s="93">
        <v>0</v>
      </c>
      <c r="BF566" s="93">
        <v>0</v>
      </c>
      <c r="BG566" s="93">
        <v>0</v>
      </c>
      <c r="BH566" s="93">
        <v>0</v>
      </c>
      <c r="BI566" s="93">
        <v>0</v>
      </c>
      <c r="BJ566" s="93">
        <v>0</v>
      </c>
      <c r="BK566" s="93">
        <v>0</v>
      </c>
      <c r="BL566" s="93">
        <v>0</v>
      </c>
      <c r="BM566" s="93">
        <v>0</v>
      </c>
      <c r="BN566" s="93">
        <v>0</v>
      </c>
      <c r="BO566" s="93">
        <v>0</v>
      </c>
      <c r="BP566" s="93">
        <v>0</v>
      </c>
      <c r="BQ566" s="93">
        <v>0</v>
      </c>
      <c r="BR566" s="93">
        <v>0</v>
      </c>
      <c r="BS566" s="93">
        <v>0</v>
      </c>
      <c r="BT566" s="93">
        <v>0</v>
      </c>
      <c r="BU566" s="93">
        <v>0</v>
      </c>
      <c r="BV566" s="93">
        <v>0</v>
      </c>
      <c r="BW566" s="93">
        <v>0</v>
      </c>
      <c r="BX566" s="93">
        <v>0</v>
      </c>
      <c r="BY566" s="93">
        <v>0</v>
      </c>
      <c r="BZ566" s="93">
        <v>0</v>
      </c>
      <c r="CA566" s="93">
        <v>0</v>
      </c>
      <c r="CB566" s="93">
        <v>0</v>
      </c>
      <c r="CC566" s="93">
        <v>2144.6963932427552</v>
      </c>
      <c r="CD566" s="93">
        <v>2140.9949382813352</v>
      </c>
      <c r="CE566" s="93">
        <v>2131.8721804973716</v>
      </c>
      <c r="CF566" s="93">
        <v>2101.2494837359877</v>
      </c>
      <c r="CG566" s="93">
        <v>2141.6144123691224</v>
      </c>
      <c r="CH566" s="93">
        <v>2146.5303801735163</v>
      </c>
      <c r="CJ566" s="94">
        <v>12806.957788300089</v>
      </c>
    </row>
    <row r="567" spans="1:88" x14ac:dyDescent="0.25">
      <c r="A567">
        <v>559</v>
      </c>
      <c r="B567" s="96"/>
      <c r="C567" s="97" t="s">
        <v>5361</v>
      </c>
      <c r="D567" s="97" t="s">
        <v>5362</v>
      </c>
      <c r="E567" s="97" t="s">
        <v>5362</v>
      </c>
      <c r="F567" s="97" t="s">
        <v>6373</v>
      </c>
      <c r="G567" s="96" t="s">
        <v>6095</v>
      </c>
      <c r="H567" s="96" t="s">
        <v>6374</v>
      </c>
      <c r="I567" s="96" t="s">
        <v>5340</v>
      </c>
      <c r="J567" s="96" t="s">
        <v>5340</v>
      </c>
      <c r="K567" s="96" t="s">
        <v>5365</v>
      </c>
      <c r="L567" s="96" t="s">
        <v>5365</v>
      </c>
      <c r="M567" s="96" t="s">
        <v>5342</v>
      </c>
      <c r="N567" s="92">
        <v>32782.064051544956</v>
      </c>
      <c r="O567" s="93">
        <v>0</v>
      </c>
      <c r="P567" s="93">
        <v>0</v>
      </c>
      <c r="Q567" s="93">
        <v>0</v>
      </c>
      <c r="R567" s="93">
        <v>0</v>
      </c>
      <c r="S567" s="93">
        <v>0</v>
      </c>
      <c r="T567" s="93">
        <v>0</v>
      </c>
      <c r="U567" s="93">
        <v>2739.0969427026753</v>
      </c>
      <c r="V567" s="93">
        <v>2740.3548169209898</v>
      </c>
      <c r="W567" s="93">
        <v>2719.8323683884159</v>
      </c>
      <c r="X567" s="93">
        <v>2686.1738513174018</v>
      </c>
      <c r="Y567" s="93">
        <v>2741.7218224121953</v>
      </c>
      <c r="Z567" s="93">
        <v>2746.618423762136</v>
      </c>
      <c r="AA567" s="93">
        <v>2774.2748493435888</v>
      </c>
      <c r="AB567" s="93">
        <v>2724.545295428547</v>
      </c>
      <c r="AC567" s="93">
        <v>2733.6465217248592</v>
      </c>
      <c r="AD567" s="93">
        <v>2736.4716749218487</v>
      </c>
      <c r="AE567" s="93">
        <v>2723.6337821721022</v>
      </c>
      <c r="AF567" s="93">
        <v>2715.6937024501904</v>
      </c>
      <c r="AG567" s="93">
        <v>0</v>
      </c>
      <c r="AH567" s="93">
        <v>0</v>
      </c>
      <c r="AI567" s="93">
        <v>0</v>
      </c>
      <c r="AJ567" s="93">
        <v>0</v>
      </c>
      <c r="AK567" s="93">
        <v>0</v>
      </c>
      <c r="AL567" s="93">
        <v>0</v>
      </c>
      <c r="AM567" s="93">
        <v>0</v>
      </c>
      <c r="AN567" s="93">
        <v>0</v>
      </c>
      <c r="AO567" s="93">
        <v>0</v>
      </c>
      <c r="AP567" s="93">
        <v>0</v>
      </c>
      <c r="AQ567" s="93">
        <v>0</v>
      </c>
      <c r="AR567" s="93">
        <v>0</v>
      </c>
      <c r="AS567" s="93">
        <v>0</v>
      </c>
      <c r="AT567" s="93">
        <v>0</v>
      </c>
      <c r="AU567" s="93">
        <v>0</v>
      </c>
      <c r="AV567" s="93">
        <v>0</v>
      </c>
      <c r="AW567" s="93">
        <v>0</v>
      </c>
      <c r="AX567" s="93">
        <v>0</v>
      </c>
      <c r="AY567" s="93">
        <v>0</v>
      </c>
      <c r="AZ567" s="93">
        <v>0</v>
      </c>
      <c r="BA567" s="93">
        <v>0</v>
      </c>
      <c r="BB567" s="93">
        <v>0</v>
      </c>
      <c r="BC567" s="93">
        <v>0</v>
      </c>
      <c r="BD567" s="93">
        <v>0</v>
      </c>
      <c r="BE567" s="93">
        <v>0</v>
      </c>
      <c r="BF567" s="93">
        <v>0</v>
      </c>
      <c r="BG567" s="93">
        <v>0</v>
      </c>
      <c r="BH567" s="93">
        <v>0</v>
      </c>
      <c r="BI567" s="93">
        <v>0</v>
      </c>
      <c r="BJ567" s="93">
        <v>0</v>
      </c>
      <c r="BK567" s="93">
        <v>0</v>
      </c>
      <c r="BL567" s="93">
        <v>0</v>
      </c>
      <c r="BM567" s="93">
        <v>0</v>
      </c>
      <c r="BN567" s="93">
        <v>0</v>
      </c>
      <c r="BO567" s="93">
        <v>0</v>
      </c>
      <c r="BP567" s="93">
        <v>0</v>
      </c>
      <c r="BQ567" s="93">
        <v>0</v>
      </c>
      <c r="BR567" s="93">
        <v>0</v>
      </c>
      <c r="BS567" s="93">
        <v>0</v>
      </c>
      <c r="BT567" s="93">
        <v>0</v>
      </c>
      <c r="BU567" s="93">
        <v>0</v>
      </c>
      <c r="BV567" s="93">
        <v>0</v>
      </c>
      <c r="BW567" s="93">
        <v>0</v>
      </c>
      <c r="BX567" s="93">
        <v>0</v>
      </c>
      <c r="BY567" s="93">
        <v>0</v>
      </c>
      <c r="BZ567" s="93">
        <v>0</v>
      </c>
      <c r="CA567" s="93">
        <v>0</v>
      </c>
      <c r="CB567" s="93">
        <v>0</v>
      </c>
      <c r="CC567" s="93">
        <v>0</v>
      </c>
      <c r="CD567" s="93">
        <v>0</v>
      </c>
      <c r="CE567" s="93">
        <v>0</v>
      </c>
      <c r="CF567" s="93">
        <v>0</v>
      </c>
      <c r="CG567" s="93">
        <v>0</v>
      </c>
      <c r="CH567" s="93">
        <v>0</v>
      </c>
      <c r="CJ567" s="94">
        <v>16408.265826041137</v>
      </c>
    </row>
    <row r="568" spans="1:88" x14ac:dyDescent="0.25">
      <c r="A568">
        <v>560</v>
      </c>
      <c r="B568" s="96"/>
      <c r="C568" s="97" t="s">
        <v>5361</v>
      </c>
      <c r="D568" s="97" t="s">
        <v>5362</v>
      </c>
      <c r="E568" s="97" t="s">
        <v>5362</v>
      </c>
      <c r="F568" s="97" t="s">
        <v>6375</v>
      </c>
      <c r="G568" s="96" t="s">
        <v>6095</v>
      </c>
      <c r="H568" s="96" t="s">
        <v>6376</v>
      </c>
      <c r="I568" s="96" t="s">
        <v>5340</v>
      </c>
      <c r="J568" s="96" t="s">
        <v>5340</v>
      </c>
      <c r="K568" s="96" t="s">
        <v>5365</v>
      </c>
      <c r="L568" s="96" t="s">
        <v>5365</v>
      </c>
      <c r="M568" s="96" t="s">
        <v>5342</v>
      </c>
      <c r="N568" s="92">
        <v>40977.57998111561</v>
      </c>
      <c r="O568" s="93">
        <v>0</v>
      </c>
      <c r="P568" s="93">
        <v>0</v>
      </c>
      <c r="Q568" s="93">
        <v>0</v>
      </c>
      <c r="R568" s="93">
        <v>0</v>
      </c>
      <c r="S568" s="93">
        <v>0</v>
      </c>
      <c r="T568" s="93">
        <v>0</v>
      </c>
      <c r="U568" s="93">
        <v>3423.871171416929</v>
      </c>
      <c r="V568" s="93">
        <v>3425.4435141866275</v>
      </c>
      <c r="W568" s="93">
        <v>3399.7904535730704</v>
      </c>
      <c r="X568" s="93">
        <v>3357.7173073198464</v>
      </c>
      <c r="Y568" s="93">
        <v>3427.1522710471559</v>
      </c>
      <c r="Z568" s="93">
        <v>3433.2730227221427</v>
      </c>
      <c r="AA568" s="93">
        <v>3467.8435546286723</v>
      </c>
      <c r="AB568" s="93">
        <v>3405.6816123612571</v>
      </c>
      <c r="AC568" s="93">
        <v>3417.0581452085216</v>
      </c>
      <c r="AD568" s="93">
        <v>3420.5895866975652</v>
      </c>
      <c r="AE568" s="93">
        <v>3404.5422207930133</v>
      </c>
      <c r="AF568" s="93">
        <v>3394.617121160808</v>
      </c>
      <c r="AG568" s="93">
        <v>0</v>
      </c>
      <c r="AH568" s="93">
        <v>0</v>
      </c>
      <c r="AI568" s="93">
        <v>0</v>
      </c>
      <c r="AJ568" s="93">
        <v>0</v>
      </c>
      <c r="AK568" s="93">
        <v>0</v>
      </c>
      <c r="AL568" s="93">
        <v>0</v>
      </c>
      <c r="AM568" s="93">
        <v>0</v>
      </c>
      <c r="AN568" s="93">
        <v>0</v>
      </c>
      <c r="AO568" s="93">
        <v>0</v>
      </c>
      <c r="AP568" s="93">
        <v>0</v>
      </c>
      <c r="AQ568" s="93">
        <v>0</v>
      </c>
      <c r="AR568" s="93">
        <v>0</v>
      </c>
      <c r="AS568" s="93">
        <v>0</v>
      </c>
      <c r="AT568" s="93">
        <v>0</v>
      </c>
      <c r="AU568" s="93">
        <v>0</v>
      </c>
      <c r="AV568" s="93">
        <v>0</v>
      </c>
      <c r="AW568" s="93">
        <v>0</v>
      </c>
      <c r="AX568" s="93">
        <v>0</v>
      </c>
      <c r="AY568" s="93">
        <v>0</v>
      </c>
      <c r="AZ568" s="93">
        <v>0</v>
      </c>
      <c r="BA568" s="93">
        <v>0</v>
      </c>
      <c r="BB568" s="93">
        <v>0</v>
      </c>
      <c r="BC568" s="93">
        <v>0</v>
      </c>
      <c r="BD568" s="93">
        <v>0</v>
      </c>
      <c r="BE568" s="93">
        <v>0</v>
      </c>
      <c r="BF568" s="93">
        <v>0</v>
      </c>
      <c r="BG568" s="93">
        <v>0</v>
      </c>
      <c r="BH568" s="93">
        <v>0</v>
      </c>
      <c r="BI568" s="93">
        <v>0</v>
      </c>
      <c r="BJ568" s="93">
        <v>0</v>
      </c>
      <c r="BK568" s="93">
        <v>0</v>
      </c>
      <c r="BL568" s="93">
        <v>0</v>
      </c>
      <c r="BM568" s="93">
        <v>0</v>
      </c>
      <c r="BN568" s="93">
        <v>0</v>
      </c>
      <c r="BO568" s="93">
        <v>0</v>
      </c>
      <c r="BP568" s="93">
        <v>0</v>
      </c>
      <c r="BQ568" s="93">
        <v>0</v>
      </c>
      <c r="BR568" s="93">
        <v>0</v>
      </c>
      <c r="BS568" s="93">
        <v>0</v>
      </c>
      <c r="BT568" s="93">
        <v>0</v>
      </c>
      <c r="BU568" s="93">
        <v>0</v>
      </c>
      <c r="BV568" s="93">
        <v>0</v>
      </c>
      <c r="BW568" s="93">
        <v>0</v>
      </c>
      <c r="BX568" s="93">
        <v>0</v>
      </c>
      <c r="BY568" s="93">
        <v>0</v>
      </c>
      <c r="BZ568" s="93">
        <v>0</v>
      </c>
      <c r="CA568" s="93">
        <v>0</v>
      </c>
      <c r="CB568" s="93">
        <v>0</v>
      </c>
      <c r="CC568" s="93">
        <v>0</v>
      </c>
      <c r="CD568" s="93">
        <v>0</v>
      </c>
      <c r="CE568" s="93">
        <v>0</v>
      </c>
      <c r="CF568" s="93">
        <v>0</v>
      </c>
      <c r="CG568" s="93">
        <v>0</v>
      </c>
      <c r="CH568" s="93">
        <v>0</v>
      </c>
      <c r="CJ568" s="94">
        <v>20510.332240849839</v>
      </c>
    </row>
    <row r="569" spans="1:88" x14ac:dyDescent="0.25">
      <c r="A569">
        <v>561</v>
      </c>
      <c r="B569" s="96"/>
      <c r="C569" s="97" t="s">
        <v>5361</v>
      </c>
      <c r="D569" s="97" t="s">
        <v>5362</v>
      </c>
      <c r="E569" s="97" t="s">
        <v>5362</v>
      </c>
      <c r="F569" s="97" t="s">
        <v>6377</v>
      </c>
      <c r="G569" s="96" t="s">
        <v>6095</v>
      </c>
      <c r="H569" s="96" t="s">
        <v>6378</v>
      </c>
      <c r="I569" s="96" t="s">
        <v>5340</v>
      </c>
      <c r="J569" s="96" t="s">
        <v>5340</v>
      </c>
      <c r="K569" s="96" t="s">
        <v>5365</v>
      </c>
      <c r="L569" s="96" t="s">
        <v>5365</v>
      </c>
      <c r="M569" s="96" t="s">
        <v>5342</v>
      </c>
      <c r="N569" s="92">
        <v>73759.644032660566</v>
      </c>
      <c r="O569" s="93">
        <v>0</v>
      </c>
      <c r="P569" s="93">
        <v>0</v>
      </c>
      <c r="Q569" s="93">
        <v>0</v>
      </c>
      <c r="R569" s="93">
        <v>0</v>
      </c>
      <c r="S569" s="93">
        <v>0</v>
      </c>
      <c r="T569" s="93">
        <v>0</v>
      </c>
      <c r="U569" s="93">
        <v>6162.9681141195942</v>
      </c>
      <c r="V569" s="93">
        <v>6165.7983311076177</v>
      </c>
      <c r="W569" s="93">
        <v>6119.6228219614868</v>
      </c>
      <c r="X569" s="93">
        <v>6043.8911586372578</v>
      </c>
      <c r="Y569" s="93">
        <v>6168.8740934593516</v>
      </c>
      <c r="Z569" s="93">
        <v>6179.8914464842783</v>
      </c>
      <c r="AA569" s="93">
        <v>6242.1184039722611</v>
      </c>
      <c r="AB569" s="93">
        <v>6130.2269077898045</v>
      </c>
      <c r="AC569" s="93">
        <v>6150.7046669333804</v>
      </c>
      <c r="AD569" s="93">
        <v>6157.061261619413</v>
      </c>
      <c r="AE569" s="93">
        <v>6128.1760029651259</v>
      </c>
      <c r="AF569" s="93">
        <v>6110.3108236109983</v>
      </c>
      <c r="AG569" s="93">
        <v>0</v>
      </c>
      <c r="AH569" s="93">
        <v>0</v>
      </c>
      <c r="AI569" s="93">
        <v>0</v>
      </c>
      <c r="AJ569" s="93">
        <v>0</v>
      </c>
      <c r="AK569" s="93">
        <v>0</v>
      </c>
      <c r="AL569" s="93">
        <v>0</v>
      </c>
      <c r="AM569" s="93">
        <v>0</v>
      </c>
      <c r="AN569" s="93">
        <v>0</v>
      </c>
      <c r="AO569" s="93">
        <v>0</v>
      </c>
      <c r="AP569" s="93">
        <v>0</v>
      </c>
      <c r="AQ569" s="93">
        <v>0</v>
      </c>
      <c r="AR569" s="93">
        <v>0</v>
      </c>
      <c r="AS569" s="93">
        <v>0</v>
      </c>
      <c r="AT569" s="93">
        <v>0</v>
      </c>
      <c r="AU569" s="93">
        <v>0</v>
      </c>
      <c r="AV569" s="93">
        <v>0</v>
      </c>
      <c r="AW569" s="93">
        <v>0</v>
      </c>
      <c r="AX569" s="93">
        <v>0</v>
      </c>
      <c r="AY569" s="93">
        <v>0</v>
      </c>
      <c r="AZ569" s="93">
        <v>0</v>
      </c>
      <c r="BA569" s="93">
        <v>0</v>
      </c>
      <c r="BB569" s="93">
        <v>0</v>
      </c>
      <c r="BC569" s="93">
        <v>0</v>
      </c>
      <c r="BD569" s="93">
        <v>0</v>
      </c>
      <c r="BE569" s="93">
        <v>0</v>
      </c>
      <c r="BF569" s="93">
        <v>0</v>
      </c>
      <c r="BG569" s="93">
        <v>0</v>
      </c>
      <c r="BH569" s="93">
        <v>0</v>
      </c>
      <c r="BI569" s="93">
        <v>0</v>
      </c>
      <c r="BJ569" s="93">
        <v>0</v>
      </c>
      <c r="BK569" s="93">
        <v>0</v>
      </c>
      <c r="BL569" s="93">
        <v>0</v>
      </c>
      <c r="BM569" s="93">
        <v>0</v>
      </c>
      <c r="BN569" s="93">
        <v>0</v>
      </c>
      <c r="BO569" s="93">
        <v>0</v>
      </c>
      <c r="BP569" s="93">
        <v>0</v>
      </c>
      <c r="BQ569" s="93">
        <v>0</v>
      </c>
      <c r="BR569" s="93">
        <v>0</v>
      </c>
      <c r="BS569" s="93">
        <v>0</v>
      </c>
      <c r="BT569" s="93">
        <v>0</v>
      </c>
      <c r="BU569" s="93">
        <v>0</v>
      </c>
      <c r="BV569" s="93">
        <v>0</v>
      </c>
      <c r="BW569" s="93">
        <v>0</v>
      </c>
      <c r="BX569" s="93">
        <v>0</v>
      </c>
      <c r="BY569" s="93">
        <v>0</v>
      </c>
      <c r="BZ569" s="93">
        <v>0</v>
      </c>
      <c r="CA569" s="93">
        <v>0</v>
      </c>
      <c r="CB569" s="93">
        <v>0</v>
      </c>
      <c r="CC569" s="93">
        <v>0</v>
      </c>
      <c r="CD569" s="93">
        <v>0</v>
      </c>
      <c r="CE569" s="93">
        <v>0</v>
      </c>
      <c r="CF569" s="93">
        <v>0</v>
      </c>
      <c r="CG569" s="93">
        <v>0</v>
      </c>
      <c r="CH569" s="93">
        <v>0</v>
      </c>
      <c r="CJ569" s="94">
        <v>36918.598066890983</v>
      </c>
    </row>
    <row r="570" spans="1:88" x14ac:dyDescent="0.25">
      <c r="A570">
        <v>562</v>
      </c>
      <c r="B570" s="96"/>
      <c r="C570" s="97" t="s">
        <v>5361</v>
      </c>
      <c r="D570" s="97" t="s">
        <v>5362</v>
      </c>
      <c r="E570" s="97" t="s">
        <v>5362</v>
      </c>
      <c r="F570" s="97" t="s">
        <v>6379</v>
      </c>
      <c r="G570" s="96" t="s">
        <v>6095</v>
      </c>
      <c r="H570" s="96" t="s">
        <v>6380</v>
      </c>
      <c r="I570" s="96" t="s">
        <v>5340</v>
      </c>
      <c r="J570" s="96" t="s">
        <v>5340</v>
      </c>
      <c r="K570" s="96" t="s">
        <v>5365</v>
      </c>
      <c r="L570" s="96" t="s">
        <v>5365</v>
      </c>
      <c r="M570" s="96" t="s">
        <v>5342</v>
      </c>
      <c r="N570" s="92">
        <v>16281.613100772485</v>
      </c>
      <c r="O570" s="93">
        <v>2754.8789979899921</v>
      </c>
      <c r="P570" s="93">
        <v>2709.4363461062762</v>
      </c>
      <c r="Q570" s="93">
        <v>2714.8531155727578</v>
      </c>
      <c r="R570" s="93">
        <v>2717.5280172364023</v>
      </c>
      <c r="S570" s="93">
        <v>2700.3316189740344</v>
      </c>
      <c r="T570" s="93">
        <v>2684.5850048930229</v>
      </c>
      <c r="U570" s="93">
        <v>0</v>
      </c>
      <c r="V570" s="93">
        <v>0</v>
      </c>
      <c r="W570" s="93">
        <v>0</v>
      </c>
      <c r="X570" s="93">
        <v>0</v>
      </c>
      <c r="Y570" s="93">
        <v>0</v>
      </c>
      <c r="Z570" s="93">
        <v>0</v>
      </c>
      <c r="AA570" s="93">
        <v>0</v>
      </c>
      <c r="AB570" s="93">
        <v>0</v>
      </c>
      <c r="AC570" s="93">
        <v>0</v>
      </c>
      <c r="AD570" s="93">
        <v>0</v>
      </c>
      <c r="AE570" s="93">
        <v>0</v>
      </c>
      <c r="AF570" s="93">
        <v>0</v>
      </c>
      <c r="AG570" s="93">
        <v>0</v>
      </c>
      <c r="AH570" s="93">
        <v>0</v>
      </c>
      <c r="AI570" s="93">
        <v>0</v>
      </c>
      <c r="AJ570" s="93">
        <v>0</v>
      </c>
      <c r="AK570" s="93">
        <v>0</v>
      </c>
      <c r="AL570" s="93">
        <v>0</v>
      </c>
      <c r="AM570" s="93">
        <v>0</v>
      </c>
      <c r="AN570" s="93">
        <v>0</v>
      </c>
      <c r="AO570" s="93">
        <v>0</v>
      </c>
      <c r="AP570" s="93">
        <v>0</v>
      </c>
      <c r="AQ570" s="93">
        <v>0</v>
      </c>
      <c r="AR570" s="93">
        <v>0</v>
      </c>
      <c r="AS570" s="93">
        <v>0</v>
      </c>
      <c r="AT570" s="93">
        <v>0</v>
      </c>
      <c r="AU570" s="93">
        <v>0</v>
      </c>
      <c r="AV570" s="93">
        <v>0</v>
      </c>
      <c r="AW570" s="93">
        <v>0</v>
      </c>
      <c r="AX570" s="93">
        <v>0</v>
      </c>
      <c r="AY570" s="93">
        <v>0</v>
      </c>
      <c r="AZ570" s="93">
        <v>0</v>
      </c>
      <c r="BA570" s="93">
        <v>0</v>
      </c>
      <c r="BB570" s="93">
        <v>0</v>
      </c>
      <c r="BC570" s="93">
        <v>0</v>
      </c>
      <c r="BD570" s="93">
        <v>0</v>
      </c>
      <c r="BE570" s="93">
        <v>0</v>
      </c>
      <c r="BF570" s="93">
        <v>0</v>
      </c>
      <c r="BG570" s="93">
        <v>0</v>
      </c>
      <c r="BH570" s="93">
        <v>0</v>
      </c>
      <c r="BI570" s="93">
        <v>0</v>
      </c>
      <c r="BJ570" s="93">
        <v>0</v>
      </c>
      <c r="BK570" s="93">
        <v>0</v>
      </c>
      <c r="BL570" s="93">
        <v>0</v>
      </c>
      <c r="BM570" s="93">
        <v>0</v>
      </c>
      <c r="BN570" s="93">
        <v>0</v>
      </c>
      <c r="BO570" s="93">
        <v>0</v>
      </c>
      <c r="BP570" s="93">
        <v>0</v>
      </c>
      <c r="BQ570" s="93">
        <v>0</v>
      </c>
      <c r="BR570" s="93">
        <v>0</v>
      </c>
      <c r="BS570" s="93">
        <v>0</v>
      </c>
      <c r="BT570" s="93">
        <v>0</v>
      </c>
      <c r="BU570" s="93">
        <v>0</v>
      </c>
      <c r="BV570" s="93">
        <v>0</v>
      </c>
      <c r="BW570" s="93">
        <v>0</v>
      </c>
      <c r="BX570" s="93">
        <v>0</v>
      </c>
      <c r="BY570" s="93">
        <v>0</v>
      </c>
      <c r="BZ570" s="93">
        <v>0</v>
      </c>
      <c r="CA570" s="93">
        <v>0</v>
      </c>
      <c r="CB570" s="93">
        <v>0</v>
      </c>
      <c r="CC570" s="93">
        <v>0</v>
      </c>
      <c r="CD570" s="93">
        <v>0</v>
      </c>
      <c r="CE570" s="93">
        <v>0</v>
      </c>
      <c r="CF570" s="93">
        <v>0</v>
      </c>
      <c r="CG570" s="93">
        <v>0</v>
      </c>
      <c r="CH570" s="93">
        <v>0</v>
      </c>
      <c r="CJ570" s="94">
        <v>0</v>
      </c>
    </row>
    <row r="571" spans="1:88" x14ac:dyDescent="0.25">
      <c r="A571">
        <v>563</v>
      </c>
      <c r="B571" s="96"/>
      <c r="C571" s="97" t="s">
        <v>5361</v>
      </c>
      <c r="D571" s="97" t="s">
        <v>5362</v>
      </c>
      <c r="E571" s="97" t="s">
        <v>5362</v>
      </c>
      <c r="F571" s="97" t="s">
        <v>6381</v>
      </c>
      <c r="G571" s="96" t="s">
        <v>6095</v>
      </c>
      <c r="H571" s="96" t="s">
        <v>6382</v>
      </c>
      <c r="I571" s="96" t="s">
        <v>5340</v>
      </c>
      <c r="J571" s="96" t="s">
        <v>5340</v>
      </c>
      <c r="K571" s="96" t="s">
        <v>5365</v>
      </c>
      <c r="L571" s="96" t="s">
        <v>5365</v>
      </c>
      <c r="M571" s="96" t="s">
        <v>5342</v>
      </c>
      <c r="N571" s="92">
        <v>69661.831690566367</v>
      </c>
      <c r="O571" s="93">
        <v>0</v>
      </c>
      <c r="P571" s="93">
        <v>0</v>
      </c>
      <c r="Q571" s="93">
        <v>0</v>
      </c>
      <c r="R571" s="93">
        <v>0</v>
      </c>
      <c r="S571" s="93">
        <v>0</v>
      </c>
      <c r="T571" s="93">
        <v>0</v>
      </c>
      <c r="U571" s="93">
        <v>5820.5764562803988</v>
      </c>
      <c r="V571" s="93">
        <v>5823.2494369062251</v>
      </c>
      <c r="W571" s="93">
        <v>5779.6392678422344</v>
      </c>
      <c r="X571" s="93">
        <v>5708.1149749402266</v>
      </c>
      <c r="Y571" s="93">
        <v>5826.1543213057657</v>
      </c>
      <c r="Z571" s="93">
        <v>5836.5595910459288</v>
      </c>
      <c r="AA571" s="93">
        <v>5895.3294494962302</v>
      </c>
      <c r="AB571" s="93">
        <v>5789.6542299789444</v>
      </c>
      <c r="AC571" s="93">
        <v>5808.9943207503711</v>
      </c>
      <c r="AD571" s="93">
        <v>5814.9977666041377</v>
      </c>
      <c r="AE571" s="93">
        <v>5787.7172658221316</v>
      </c>
      <c r="AF571" s="93">
        <v>5770.8446095937825</v>
      </c>
      <c r="AG571" s="93">
        <v>0</v>
      </c>
      <c r="AH571" s="93">
        <v>0</v>
      </c>
      <c r="AI571" s="93">
        <v>0</v>
      </c>
      <c r="AJ571" s="93">
        <v>0</v>
      </c>
      <c r="AK571" s="93">
        <v>0</v>
      </c>
      <c r="AL571" s="93">
        <v>0</v>
      </c>
      <c r="AM571" s="93">
        <v>0</v>
      </c>
      <c r="AN571" s="93">
        <v>0</v>
      </c>
      <c r="AO571" s="93">
        <v>0</v>
      </c>
      <c r="AP571" s="93">
        <v>0</v>
      </c>
      <c r="AQ571" s="93">
        <v>0</v>
      </c>
      <c r="AR571" s="93">
        <v>0</v>
      </c>
      <c r="AS571" s="93">
        <v>0</v>
      </c>
      <c r="AT571" s="93">
        <v>0</v>
      </c>
      <c r="AU571" s="93">
        <v>0</v>
      </c>
      <c r="AV571" s="93">
        <v>0</v>
      </c>
      <c r="AW571" s="93">
        <v>0</v>
      </c>
      <c r="AX571" s="93">
        <v>0</v>
      </c>
      <c r="AY571" s="93">
        <v>0</v>
      </c>
      <c r="AZ571" s="93">
        <v>0</v>
      </c>
      <c r="BA571" s="93">
        <v>0</v>
      </c>
      <c r="BB571" s="93">
        <v>0</v>
      </c>
      <c r="BC571" s="93">
        <v>0</v>
      </c>
      <c r="BD571" s="93">
        <v>0</v>
      </c>
      <c r="BE571" s="93">
        <v>0</v>
      </c>
      <c r="BF571" s="93">
        <v>0</v>
      </c>
      <c r="BG571" s="93">
        <v>0</v>
      </c>
      <c r="BH571" s="93">
        <v>0</v>
      </c>
      <c r="BI571" s="93">
        <v>0</v>
      </c>
      <c r="BJ571" s="93">
        <v>0</v>
      </c>
      <c r="BK571" s="93">
        <v>0</v>
      </c>
      <c r="BL571" s="93">
        <v>0</v>
      </c>
      <c r="BM571" s="93">
        <v>0</v>
      </c>
      <c r="BN571" s="93">
        <v>0</v>
      </c>
      <c r="BO571" s="93">
        <v>0</v>
      </c>
      <c r="BP571" s="93">
        <v>0</v>
      </c>
      <c r="BQ571" s="93">
        <v>0</v>
      </c>
      <c r="BR571" s="93">
        <v>0</v>
      </c>
      <c r="BS571" s="93">
        <v>0</v>
      </c>
      <c r="BT571" s="93">
        <v>0</v>
      </c>
      <c r="BU571" s="93">
        <v>0</v>
      </c>
      <c r="BV571" s="93">
        <v>0</v>
      </c>
      <c r="BW571" s="93">
        <v>0</v>
      </c>
      <c r="BX571" s="93">
        <v>0</v>
      </c>
      <c r="BY571" s="93">
        <v>0</v>
      </c>
      <c r="BZ571" s="93">
        <v>0</v>
      </c>
      <c r="CA571" s="93">
        <v>0</v>
      </c>
      <c r="CB571" s="93">
        <v>0</v>
      </c>
      <c r="CC571" s="93">
        <v>0</v>
      </c>
      <c r="CD571" s="93">
        <v>0</v>
      </c>
      <c r="CE571" s="93">
        <v>0</v>
      </c>
      <c r="CF571" s="93">
        <v>0</v>
      </c>
      <c r="CG571" s="93">
        <v>0</v>
      </c>
      <c r="CH571" s="93">
        <v>0</v>
      </c>
      <c r="CJ571" s="94">
        <v>34867.537642245596</v>
      </c>
    </row>
    <row r="572" spans="1:88" x14ac:dyDescent="0.25">
      <c r="A572">
        <v>564</v>
      </c>
      <c r="B572" s="96"/>
      <c r="C572" s="97" t="s">
        <v>5361</v>
      </c>
      <c r="D572" s="97" t="s">
        <v>5362</v>
      </c>
      <c r="E572" s="97" t="s">
        <v>5362</v>
      </c>
      <c r="F572" s="97" t="s">
        <v>6383</v>
      </c>
      <c r="G572" s="96" t="s">
        <v>6095</v>
      </c>
      <c r="H572" s="96" t="s">
        <v>6384</v>
      </c>
      <c r="I572" s="96" t="s">
        <v>5340</v>
      </c>
      <c r="J572" s="96" t="s">
        <v>5340</v>
      </c>
      <c r="K572" s="96" t="s">
        <v>5365</v>
      </c>
      <c r="L572" s="96" t="s">
        <v>5365</v>
      </c>
      <c r="M572" s="96" t="s">
        <v>5342</v>
      </c>
      <c r="N572" s="92">
        <v>213696.46850261639</v>
      </c>
      <c r="O572" s="93">
        <v>36157.837026268331</v>
      </c>
      <c r="P572" s="93">
        <v>35561.401392597443</v>
      </c>
      <c r="Q572" s="93">
        <v>35632.496590506686</v>
      </c>
      <c r="R572" s="93">
        <v>35667.604723562945</v>
      </c>
      <c r="S572" s="93">
        <v>35441.901683152311</v>
      </c>
      <c r="T572" s="93">
        <v>35235.227086528663</v>
      </c>
      <c r="U572" s="93">
        <v>0</v>
      </c>
      <c r="V572" s="93">
        <v>0</v>
      </c>
      <c r="W572" s="93">
        <v>0</v>
      </c>
      <c r="X572" s="93">
        <v>0</v>
      </c>
      <c r="Y572" s="93">
        <v>0</v>
      </c>
      <c r="Z572" s="93">
        <v>0</v>
      </c>
      <c r="AA572" s="93">
        <v>0</v>
      </c>
      <c r="AB572" s="93">
        <v>0</v>
      </c>
      <c r="AC572" s="93">
        <v>0</v>
      </c>
      <c r="AD572" s="93">
        <v>0</v>
      </c>
      <c r="AE572" s="93">
        <v>0</v>
      </c>
      <c r="AF572" s="93">
        <v>0</v>
      </c>
      <c r="AG572" s="93">
        <v>0</v>
      </c>
      <c r="AH572" s="93">
        <v>0</v>
      </c>
      <c r="AI572" s="93">
        <v>0</v>
      </c>
      <c r="AJ572" s="93">
        <v>0</v>
      </c>
      <c r="AK572" s="93">
        <v>0</v>
      </c>
      <c r="AL572" s="93">
        <v>0</v>
      </c>
      <c r="AM572" s="93">
        <v>0</v>
      </c>
      <c r="AN572" s="93">
        <v>0</v>
      </c>
      <c r="AO572" s="93">
        <v>0</v>
      </c>
      <c r="AP572" s="93">
        <v>0</v>
      </c>
      <c r="AQ572" s="93">
        <v>0</v>
      </c>
      <c r="AR572" s="93">
        <v>0</v>
      </c>
      <c r="AS572" s="93">
        <v>0</v>
      </c>
      <c r="AT572" s="93">
        <v>0</v>
      </c>
      <c r="AU572" s="93">
        <v>0</v>
      </c>
      <c r="AV572" s="93">
        <v>0</v>
      </c>
      <c r="AW572" s="93">
        <v>0</v>
      </c>
      <c r="AX572" s="93">
        <v>0</v>
      </c>
      <c r="AY572" s="93">
        <v>0</v>
      </c>
      <c r="AZ572" s="93">
        <v>0</v>
      </c>
      <c r="BA572" s="93">
        <v>0</v>
      </c>
      <c r="BB572" s="93">
        <v>0</v>
      </c>
      <c r="BC572" s="93">
        <v>0</v>
      </c>
      <c r="BD572" s="93">
        <v>0</v>
      </c>
      <c r="BE572" s="93">
        <v>0</v>
      </c>
      <c r="BF572" s="93">
        <v>0</v>
      </c>
      <c r="BG572" s="93">
        <v>0</v>
      </c>
      <c r="BH572" s="93">
        <v>0</v>
      </c>
      <c r="BI572" s="93">
        <v>0</v>
      </c>
      <c r="BJ572" s="93">
        <v>0</v>
      </c>
      <c r="BK572" s="93">
        <v>0</v>
      </c>
      <c r="BL572" s="93">
        <v>0</v>
      </c>
      <c r="BM572" s="93">
        <v>0</v>
      </c>
      <c r="BN572" s="93">
        <v>0</v>
      </c>
      <c r="BO572" s="93">
        <v>0</v>
      </c>
      <c r="BP572" s="93">
        <v>0</v>
      </c>
      <c r="BQ572" s="93">
        <v>0</v>
      </c>
      <c r="BR572" s="93">
        <v>0</v>
      </c>
      <c r="BS572" s="93">
        <v>0</v>
      </c>
      <c r="BT572" s="93">
        <v>0</v>
      </c>
      <c r="BU572" s="93">
        <v>0</v>
      </c>
      <c r="BV572" s="93">
        <v>0</v>
      </c>
      <c r="BW572" s="93">
        <v>0</v>
      </c>
      <c r="BX572" s="93">
        <v>0</v>
      </c>
      <c r="BY572" s="93">
        <v>0</v>
      </c>
      <c r="BZ572" s="93">
        <v>0</v>
      </c>
      <c r="CA572" s="93">
        <v>0</v>
      </c>
      <c r="CB572" s="93">
        <v>0</v>
      </c>
      <c r="CC572" s="93">
        <v>0</v>
      </c>
      <c r="CD572" s="93">
        <v>0</v>
      </c>
      <c r="CE572" s="93">
        <v>0</v>
      </c>
      <c r="CF572" s="93">
        <v>0</v>
      </c>
      <c r="CG572" s="93">
        <v>0</v>
      </c>
      <c r="CH572" s="93">
        <v>0</v>
      </c>
      <c r="CJ572" s="94">
        <v>0</v>
      </c>
    </row>
    <row r="573" spans="1:88" x14ac:dyDescent="0.25">
      <c r="A573">
        <v>565</v>
      </c>
      <c r="B573" s="96"/>
      <c r="C573" s="97" t="s">
        <v>5361</v>
      </c>
      <c r="D573" s="97" t="s">
        <v>5362</v>
      </c>
      <c r="E573" s="97" t="s">
        <v>5362</v>
      </c>
      <c r="F573" s="97" t="s">
        <v>6385</v>
      </c>
      <c r="G573" s="96" t="s">
        <v>6095</v>
      </c>
      <c r="H573" s="96" t="s">
        <v>6386</v>
      </c>
      <c r="I573" s="96" t="s">
        <v>5340</v>
      </c>
      <c r="J573" s="96" t="s">
        <v>5340</v>
      </c>
      <c r="K573" s="96" t="s">
        <v>5365</v>
      </c>
      <c r="L573" s="96" t="s">
        <v>5365</v>
      </c>
      <c r="M573" s="96" t="s">
        <v>5342</v>
      </c>
      <c r="N573" s="92">
        <v>0</v>
      </c>
      <c r="O573" s="93">
        <v>0</v>
      </c>
      <c r="P573" s="93">
        <v>0</v>
      </c>
      <c r="Q573" s="93">
        <v>0</v>
      </c>
      <c r="R573" s="93">
        <v>0</v>
      </c>
      <c r="S573" s="93">
        <v>0</v>
      </c>
      <c r="T573" s="93">
        <v>0</v>
      </c>
      <c r="U573" s="93">
        <v>0</v>
      </c>
      <c r="V573" s="93">
        <v>0</v>
      </c>
      <c r="W573" s="93">
        <v>0</v>
      </c>
      <c r="X573" s="93">
        <v>0</v>
      </c>
      <c r="Y573" s="93">
        <v>0</v>
      </c>
      <c r="Z573" s="93">
        <v>0</v>
      </c>
      <c r="AA573" s="93">
        <v>0</v>
      </c>
      <c r="AB573" s="93">
        <v>0</v>
      </c>
      <c r="AC573" s="93">
        <v>0</v>
      </c>
      <c r="AD573" s="93">
        <v>0</v>
      </c>
      <c r="AE573" s="93">
        <v>0</v>
      </c>
      <c r="AF573" s="93">
        <v>0</v>
      </c>
      <c r="AG573" s="93">
        <v>0</v>
      </c>
      <c r="AH573" s="93">
        <v>0</v>
      </c>
      <c r="AI573" s="93">
        <v>0</v>
      </c>
      <c r="AJ573" s="93">
        <v>0</v>
      </c>
      <c r="AK573" s="93">
        <v>0</v>
      </c>
      <c r="AL573" s="93">
        <v>0</v>
      </c>
      <c r="AM573" s="93">
        <v>0</v>
      </c>
      <c r="AN573" s="93">
        <v>0</v>
      </c>
      <c r="AO573" s="93">
        <v>0</v>
      </c>
      <c r="AP573" s="93">
        <v>0</v>
      </c>
      <c r="AQ573" s="93">
        <v>0</v>
      </c>
      <c r="AR573" s="93">
        <v>0</v>
      </c>
      <c r="AS573" s="93">
        <v>0</v>
      </c>
      <c r="AT573" s="93">
        <v>0</v>
      </c>
      <c r="AU573" s="93">
        <v>0</v>
      </c>
      <c r="AV573" s="93">
        <v>0</v>
      </c>
      <c r="AW573" s="93">
        <v>0</v>
      </c>
      <c r="AX573" s="93">
        <v>0</v>
      </c>
      <c r="AY573" s="93">
        <v>0</v>
      </c>
      <c r="AZ573" s="93">
        <v>0</v>
      </c>
      <c r="BA573" s="93">
        <v>0</v>
      </c>
      <c r="BB573" s="93">
        <v>0</v>
      </c>
      <c r="BC573" s="93">
        <v>0</v>
      </c>
      <c r="BD573" s="93">
        <v>0</v>
      </c>
      <c r="BE573" s="93">
        <v>0</v>
      </c>
      <c r="BF573" s="93">
        <v>0</v>
      </c>
      <c r="BG573" s="93">
        <v>0</v>
      </c>
      <c r="BH573" s="93">
        <v>0</v>
      </c>
      <c r="BI573" s="93">
        <v>0</v>
      </c>
      <c r="BJ573" s="93">
        <v>0</v>
      </c>
      <c r="BK573" s="93">
        <v>0</v>
      </c>
      <c r="BL573" s="93">
        <v>0</v>
      </c>
      <c r="BM573" s="93">
        <v>0</v>
      </c>
      <c r="BN573" s="93">
        <v>0</v>
      </c>
      <c r="BO573" s="93">
        <v>0</v>
      </c>
      <c r="BP573" s="93">
        <v>0</v>
      </c>
      <c r="BQ573" s="93">
        <v>0</v>
      </c>
      <c r="BR573" s="93">
        <v>0</v>
      </c>
      <c r="BS573" s="93">
        <v>0</v>
      </c>
      <c r="BT573" s="93">
        <v>0</v>
      </c>
      <c r="BU573" s="93">
        <v>0</v>
      </c>
      <c r="BV573" s="93">
        <v>0</v>
      </c>
      <c r="BW573" s="93">
        <v>0</v>
      </c>
      <c r="BX573" s="93">
        <v>0</v>
      </c>
      <c r="BY573" s="93">
        <v>0</v>
      </c>
      <c r="BZ573" s="93">
        <v>0</v>
      </c>
      <c r="CA573" s="93">
        <v>0</v>
      </c>
      <c r="CB573" s="93">
        <v>0</v>
      </c>
      <c r="CC573" s="93">
        <v>0</v>
      </c>
      <c r="CD573" s="93">
        <v>0</v>
      </c>
      <c r="CE573" s="93">
        <v>0</v>
      </c>
      <c r="CF573" s="93">
        <v>0</v>
      </c>
      <c r="CG573" s="93">
        <v>0</v>
      </c>
      <c r="CH573" s="93">
        <v>0</v>
      </c>
      <c r="CJ573" s="94">
        <v>0</v>
      </c>
    </row>
    <row r="574" spans="1:88" x14ac:dyDescent="0.25">
      <c r="A574">
        <v>566</v>
      </c>
      <c r="B574" s="96"/>
      <c r="C574" s="97" t="s">
        <v>5361</v>
      </c>
      <c r="D574" s="97" t="s">
        <v>5362</v>
      </c>
      <c r="E574" s="97" t="s">
        <v>5362</v>
      </c>
      <c r="F574" s="97" t="s">
        <v>6387</v>
      </c>
      <c r="G574" s="96" t="s">
        <v>6095</v>
      </c>
      <c r="H574" s="96" t="s">
        <v>6388</v>
      </c>
      <c r="I574" s="96" t="s">
        <v>5340</v>
      </c>
      <c r="J574" s="96" t="s">
        <v>5340</v>
      </c>
      <c r="K574" s="96" t="s">
        <v>5365</v>
      </c>
      <c r="L574" s="96" t="s">
        <v>5365</v>
      </c>
      <c r="M574" s="96" t="s">
        <v>5342</v>
      </c>
      <c r="N574" s="92">
        <v>0</v>
      </c>
      <c r="O574" s="93">
        <v>0</v>
      </c>
      <c r="P574" s="93">
        <v>0</v>
      </c>
      <c r="Q574" s="93">
        <v>0</v>
      </c>
      <c r="R574" s="93">
        <v>0</v>
      </c>
      <c r="S574" s="93">
        <v>0</v>
      </c>
      <c r="T574" s="93">
        <v>0</v>
      </c>
      <c r="U574" s="93">
        <v>0</v>
      </c>
      <c r="V574" s="93">
        <v>0</v>
      </c>
      <c r="W574" s="93">
        <v>0</v>
      </c>
      <c r="X574" s="93">
        <v>0</v>
      </c>
      <c r="Y574" s="93">
        <v>0</v>
      </c>
      <c r="Z574" s="93">
        <v>0</v>
      </c>
      <c r="AA574" s="93">
        <v>0</v>
      </c>
      <c r="AB574" s="93">
        <v>0</v>
      </c>
      <c r="AC574" s="93">
        <v>0</v>
      </c>
      <c r="AD574" s="93">
        <v>0</v>
      </c>
      <c r="AE574" s="93">
        <v>0</v>
      </c>
      <c r="AF574" s="93">
        <v>0</v>
      </c>
      <c r="AG574" s="93">
        <v>0</v>
      </c>
      <c r="AH574" s="93">
        <v>0</v>
      </c>
      <c r="AI574" s="93">
        <v>0</v>
      </c>
      <c r="AJ574" s="93">
        <v>0</v>
      </c>
      <c r="AK574" s="93">
        <v>0</v>
      </c>
      <c r="AL574" s="93">
        <v>0</v>
      </c>
      <c r="AM574" s="93">
        <v>0</v>
      </c>
      <c r="AN574" s="93">
        <v>0</v>
      </c>
      <c r="AO574" s="93">
        <v>0</v>
      </c>
      <c r="AP574" s="93">
        <v>0</v>
      </c>
      <c r="AQ574" s="93">
        <v>0</v>
      </c>
      <c r="AR574" s="93">
        <v>0</v>
      </c>
      <c r="AS574" s="93">
        <v>0</v>
      </c>
      <c r="AT574" s="93">
        <v>0</v>
      </c>
      <c r="AU574" s="93">
        <v>0</v>
      </c>
      <c r="AV574" s="93">
        <v>0</v>
      </c>
      <c r="AW574" s="93">
        <v>0</v>
      </c>
      <c r="AX574" s="93">
        <v>0</v>
      </c>
      <c r="AY574" s="93">
        <v>0</v>
      </c>
      <c r="AZ574" s="93">
        <v>0</v>
      </c>
      <c r="BA574" s="93">
        <v>0</v>
      </c>
      <c r="BB574" s="93">
        <v>0</v>
      </c>
      <c r="BC574" s="93">
        <v>0</v>
      </c>
      <c r="BD574" s="93">
        <v>0</v>
      </c>
      <c r="BE574" s="93">
        <v>0</v>
      </c>
      <c r="BF574" s="93">
        <v>0</v>
      </c>
      <c r="BG574" s="93">
        <v>0</v>
      </c>
      <c r="BH574" s="93">
        <v>0</v>
      </c>
      <c r="BI574" s="93">
        <v>0</v>
      </c>
      <c r="BJ574" s="93">
        <v>0</v>
      </c>
      <c r="BK574" s="93">
        <v>0</v>
      </c>
      <c r="BL574" s="93">
        <v>0</v>
      </c>
      <c r="BM574" s="93">
        <v>0</v>
      </c>
      <c r="BN574" s="93">
        <v>0</v>
      </c>
      <c r="BO574" s="93">
        <v>0</v>
      </c>
      <c r="BP574" s="93">
        <v>0</v>
      </c>
      <c r="BQ574" s="93">
        <v>0</v>
      </c>
      <c r="BR574" s="93">
        <v>0</v>
      </c>
      <c r="BS574" s="93">
        <v>0</v>
      </c>
      <c r="BT574" s="93">
        <v>0</v>
      </c>
      <c r="BU574" s="93">
        <v>0</v>
      </c>
      <c r="BV574" s="93">
        <v>0</v>
      </c>
      <c r="BW574" s="93">
        <v>0</v>
      </c>
      <c r="BX574" s="93">
        <v>0</v>
      </c>
      <c r="BY574" s="93">
        <v>0</v>
      </c>
      <c r="BZ574" s="93">
        <v>0</v>
      </c>
      <c r="CA574" s="93">
        <v>0</v>
      </c>
      <c r="CB574" s="93">
        <v>0</v>
      </c>
      <c r="CC574" s="93">
        <v>0</v>
      </c>
      <c r="CD574" s="93">
        <v>0</v>
      </c>
      <c r="CE574" s="93">
        <v>0</v>
      </c>
      <c r="CF574" s="93">
        <v>0</v>
      </c>
      <c r="CG574" s="93">
        <v>0</v>
      </c>
      <c r="CH574" s="93">
        <v>0</v>
      </c>
      <c r="CJ574" s="94">
        <v>0</v>
      </c>
    </row>
    <row r="575" spans="1:88" x14ac:dyDescent="0.25">
      <c r="A575">
        <v>567</v>
      </c>
      <c r="B575" s="96"/>
      <c r="C575" s="97" t="s">
        <v>5361</v>
      </c>
      <c r="D575" s="97" t="s">
        <v>5362</v>
      </c>
      <c r="E575" s="97" t="s">
        <v>5362</v>
      </c>
      <c r="F575" s="97" t="s">
        <v>6389</v>
      </c>
      <c r="G575" s="96" t="s">
        <v>6095</v>
      </c>
      <c r="H575" s="96" t="s">
        <v>6390</v>
      </c>
      <c r="I575" s="96" t="s">
        <v>5340</v>
      </c>
      <c r="J575" s="96" t="s">
        <v>5340</v>
      </c>
      <c r="K575" s="96" t="s">
        <v>5365</v>
      </c>
      <c r="L575" s="96" t="s">
        <v>5365</v>
      </c>
      <c r="M575" s="96" t="s">
        <v>5342</v>
      </c>
      <c r="N575" s="92">
        <v>32782.064051544956</v>
      </c>
      <c r="O575" s="93">
        <v>0</v>
      </c>
      <c r="P575" s="93">
        <v>0</v>
      </c>
      <c r="Q575" s="93">
        <v>0</v>
      </c>
      <c r="R575" s="93">
        <v>0</v>
      </c>
      <c r="S575" s="93">
        <v>0</v>
      </c>
      <c r="T575" s="93">
        <v>0</v>
      </c>
      <c r="U575" s="93">
        <v>2739.0969427026753</v>
      </c>
      <c r="V575" s="93">
        <v>2740.3548169209898</v>
      </c>
      <c r="W575" s="93">
        <v>2719.8323683884159</v>
      </c>
      <c r="X575" s="93">
        <v>2686.1738513174018</v>
      </c>
      <c r="Y575" s="93">
        <v>2741.7218224121953</v>
      </c>
      <c r="Z575" s="93">
        <v>2746.618423762136</v>
      </c>
      <c r="AA575" s="93">
        <v>2774.2748493435888</v>
      </c>
      <c r="AB575" s="93">
        <v>2724.545295428547</v>
      </c>
      <c r="AC575" s="93">
        <v>2733.6465217248592</v>
      </c>
      <c r="AD575" s="93">
        <v>2736.4716749218487</v>
      </c>
      <c r="AE575" s="93">
        <v>2723.6337821721022</v>
      </c>
      <c r="AF575" s="93">
        <v>2715.6937024501904</v>
      </c>
      <c r="AG575" s="93">
        <v>0</v>
      </c>
      <c r="AH575" s="93">
        <v>0</v>
      </c>
      <c r="AI575" s="93">
        <v>0</v>
      </c>
      <c r="AJ575" s="93">
        <v>0</v>
      </c>
      <c r="AK575" s="93">
        <v>0</v>
      </c>
      <c r="AL575" s="93">
        <v>0</v>
      </c>
      <c r="AM575" s="93">
        <v>0</v>
      </c>
      <c r="AN575" s="93">
        <v>0</v>
      </c>
      <c r="AO575" s="93">
        <v>0</v>
      </c>
      <c r="AP575" s="93">
        <v>0</v>
      </c>
      <c r="AQ575" s="93">
        <v>0</v>
      </c>
      <c r="AR575" s="93">
        <v>0</v>
      </c>
      <c r="AS575" s="93">
        <v>0</v>
      </c>
      <c r="AT575" s="93">
        <v>0</v>
      </c>
      <c r="AU575" s="93">
        <v>0</v>
      </c>
      <c r="AV575" s="93">
        <v>0</v>
      </c>
      <c r="AW575" s="93">
        <v>0</v>
      </c>
      <c r="AX575" s="93">
        <v>0</v>
      </c>
      <c r="AY575" s="93">
        <v>0</v>
      </c>
      <c r="AZ575" s="93">
        <v>0</v>
      </c>
      <c r="BA575" s="93">
        <v>0</v>
      </c>
      <c r="BB575" s="93">
        <v>0</v>
      </c>
      <c r="BC575" s="93">
        <v>0</v>
      </c>
      <c r="BD575" s="93">
        <v>0</v>
      </c>
      <c r="BE575" s="93">
        <v>0</v>
      </c>
      <c r="BF575" s="93">
        <v>0</v>
      </c>
      <c r="BG575" s="93">
        <v>0</v>
      </c>
      <c r="BH575" s="93">
        <v>0</v>
      </c>
      <c r="BI575" s="93">
        <v>0</v>
      </c>
      <c r="BJ575" s="93">
        <v>0</v>
      </c>
      <c r="BK575" s="93">
        <v>0</v>
      </c>
      <c r="BL575" s="93">
        <v>0</v>
      </c>
      <c r="BM575" s="93">
        <v>0</v>
      </c>
      <c r="BN575" s="93">
        <v>0</v>
      </c>
      <c r="BO575" s="93">
        <v>0</v>
      </c>
      <c r="BP575" s="93">
        <v>0</v>
      </c>
      <c r="BQ575" s="93">
        <v>0</v>
      </c>
      <c r="BR575" s="93">
        <v>0</v>
      </c>
      <c r="BS575" s="93">
        <v>0</v>
      </c>
      <c r="BT575" s="93">
        <v>0</v>
      </c>
      <c r="BU575" s="93">
        <v>0</v>
      </c>
      <c r="BV575" s="93">
        <v>0</v>
      </c>
      <c r="BW575" s="93">
        <v>0</v>
      </c>
      <c r="BX575" s="93">
        <v>0</v>
      </c>
      <c r="BY575" s="93">
        <v>0</v>
      </c>
      <c r="BZ575" s="93">
        <v>0</v>
      </c>
      <c r="CA575" s="93">
        <v>0</v>
      </c>
      <c r="CB575" s="93">
        <v>0</v>
      </c>
      <c r="CC575" s="93">
        <v>0</v>
      </c>
      <c r="CD575" s="93">
        <v>0</v>
      </c>
      <c r="CE575" s="93">
        <v>0</v>
      </c>
      <c r="CF575" s="93">
        <v>0</v>
      </c>
      <c r="CG575" s="93">
        <v>0</v>
      </c>
      <c r="CH575" s="93">
        <v>0</v>
      </c>
      <c r="CJ575" s="94">
        <v>16408.265826041137</v>
      </c>
    </row>
    <row r="576" spans="1:88" x14ac:dyDescent="0.25">
      <c r="A576">
        <v>568</v>
      </c>
      <c r="B576" s="96"/>
      <c r="C576" s="97" t="s">
        <v>5361</v>
      </c>
      <c r="D576" s="97" t="s">
        <v>5362</v>
      </c>
      <c r="E576" s="97" t="s">
        <v>5362</v>
      </c>
      <c r="F576" s="97" t="s">
        <v>6391</v>
      </c>
      <c r="G576" s="96" t="s">
        <v>6095</v>
      </c>
      <c r="H576" s="96" t="s">
        <v>6392</v>
      </c>
      <c r="I576" s="96" t="s">
        <v>5340</v>
      </c>
      <c r="J576" s="96" t="s">
        <v>5340</v>
      </c>
      <c r="K576" s="96" t="s">
        <v>5365</v>
      </c>
      <c r="L576" s="96" t="s">
        <v>5365</v>
      </c>
      <c r="M576" s="96" t="s">
        <v>5342</v>
      </c>
      <c r="N576" s="92">
        <v>0</v>
      </c>
      <c r="O576" s="93">
        <v>0</v>
      </c>
      <c r="P576" s="93">
        <v>0</v>
      </c>
      <c r="Q576" s="93">
        <v>0</v>
      </c>
      <c r="R576" s="93">
        <v>0</v>
      </c>
      <c r="S576" s="93">
        <v>0</v>
      </c>
      <c r="T576" s="93">
        <v>0</v>
      </c>
      <c r="U576" s="93">
        <v>0</v>
      </c>
      <c r="V576" s="93">
        <v>0</v>
      </c>
      <c r="W576" s="93">
        <v>0</v>
      </c>
      <c r="X576" s="93">
        <v>0</v>
      </c>
      <c r="Y576" s="93">
        <v>0</v>
      </c>
      <c r="Z576" s="93">
        <v>0</v>
      </c>
      <c r="AA576" s="93">
        <v>0</v>
      </c>
      <c r="AB576" s="93">
        <v>0</v>
      </c>
      <c r="AC576" s="93">
        <v>0</v>
      </c>
      <c r="AD576" s="93">
        <v>0</v>
      </c>
      <c r="AE576" s="93">
        <v>0</v>
      </c>
      <c r="AF576" s="93">
        <v>0</v>
      </c>
      <c r="AG576" s="93">
        <v>0</v>
      </c>
      <c r="AH576" s="93">
        <v>0</v>
      </c>
      <c r="AI576" s="93">
        <v>0</v>
      </c>
      <c r="AJ576" s="93">
        <v>0</v>
      </c>
      <c r="AK576" s="93">
        <v>0</v>
      </c>
      <c r="AL576" s="93">
        <v>0</v>
      </c>
      <c r="AM576" s="93">
        <v>0</v>
      </c>
      <c r="AN576" s="93">
        <v>0</v>
      </c>
      <c r="AO576" s="93">
        <v>0</v>
      </c>
      <c r="AP576" s="93">
        <v>0</v>
      </c>
      <c r="AQ576" s="93">
        <v>0</v>
      </c>
      <c r="AR576" s="93">
        <v>0</v>
      </c>
      <c r="AS576" s="93">
        <v>0</v>
      </c>
      <c r="AT576" s="93">
        <v>0</v>
      </c>
      <c r="AU576" s="93">
        <v>0</v>
      </c>
      <c r="AV576" s="93">
        <v>0</v>
      </c>
      <c r="AW576" s="93">
        <v>0</v>
      </c>
      <c r="AX576" s="93">
        <v>0</v>
      </c>
      <c r="AY576" s="93">
        <v>0</v>
      </c>
      <c r="AZ576" s="93">
        <v>0</v>
      </c>
      <c r="BA576" s="93">
        <v>0</v>
      </c>
      <c r="BB576" s="93">
        <v>0</v>
      </c>
      <c r="BC576" s="93">
        <v>0</v>
      </c>
      <c r="BD576" s="93">
        <v>0</v>
      </c>
      <c r="BE576" s="93">
        <v>0</v>
      </c>
      <c r="BF576" s="93">
        <v>0</v>
      </c>
      <c r="BG576" s="93">
        <v>0</v>
      </c>
      <c r="BH576" s="93">
        <v>0</v>
      </c>
      <c r="BI576" s="93">
        <v>0</v>
      </c>
      <c r="BJ576" s="93">
        <v>0</v>
      </c>
      <c r="BK576" s="93">
        <v>0</v>
      </c>
      <c r="BL576" s="93">
        <v>0</v>
      </c>
      <c r="BM576" s="93">
        <v>0</v>
      </c>
      <c r="BN576" s="93">
        <v>0</v>
      </c>
      <c r="BO576" s="93">
        <v>0</v>
      </c>
      <c r="BP576" s="93">
        <v>0</v>
      </c>
      <c r="BQ576" s="93">
        <v>0</v>
      </c>
      <c r="BR576" s="93">
        <v>0</v>
      </c>
      <c r="BS576" s="93">
        <v>0</v>
      </c>
      <c r="BT576" s="93">
        <v>0</v>
      </c>
      <c r="BU576" s="93">
        <v>0</v>
      </c>
      <c r="BV576" s="93">
        <v>0</v>
      </c>
      <c r="BW576" s="93">
        <v>0</v>
      </c>
      <c r="BX576" s="93">
        <v>0</v>
      </c>
      <c r="BY576" s="93">
        <v>0</v>
      </c>
      <c r="BZ576" s="93">
        <v>0</v>
      </c>
      <c r="CA576" s="93">
        <v>0</v>
      </c>
      <c r="CB576" s="93">
        <v>0</v>
      </c>
      <c r="CC576" s="93">
        <v>0</v>
      </c>
      <c r="CD576" s="93">
        <v>0</v>
      </c>
      <c r="CE576" s="93">
        <v>0</v>
      </c>
      <c r="CF576" s="93">
        <v>0</v>
      </c>
      <c r="CG576" s="93">
        <v>0</v>
      </c>
      <c r="CH576" s="93">
        <v>0</v>
      </c>
      <c r="CJ576" s="94">
        <v>0</v>
      </c>
    </row>
    <row r="577" spans="1:88" x14ac:dyDescent="0.25">
      <c r="A577">
        <v>569</v>
      </c>
      <c r="B577" s="96"/>
      <c r="C577" s="97" t="s">
        <v>5361</v>
      </c>
      <c r="D577" s="97" t="s">
        <v>5362</v>
      </c>
      <c r="E577" s="97" t="s">
        <v>5362</v>
      </c>
      <c r="F577" s="97" t="s">
        <v>6393</v>
      </c>
      <c r="G577" s="96" t="s">
        <v>6095</v>
      </c>
      <c r="H577" s="96" t="s">
        <v>6394</v>
      </c>
      <c r="I577" s="96" t="s">
        <v>5340</v>
      </c>
      <c r="J577" s="96" t="s">
        <v>5340</v>
      </c>
      <c r="K577" s="96" t="s">
        <v>5365</v>
      </c>
      <c r="L577" s="96" t="s">
        <v>5365</v>
      </c>
      <c r="M577" s="96" t="s">
        <v>5342</v>
      </c>
      <c r="N577" s="92">
        <v>0</v>
      </c>
      <c r="O577" s="93">
        <v>0</v>
      </c>
      <c r="P577" s="93">
        <v>0</v>
      </c>
      <c r="Q577" s="93">
        <v>0</v>
      </c>
      <c r="R577" s="93">
        <v>0</v>
      </c>
      <c r="S577" s="93">
        <v>0</v>
      </c>
      <c r="T577" s="93">
        <v>0</v>
      </c>
      <c r="U577" s="93">
        <v>0</v>
      </c>
      <c r="V577" s="93">
        <v>0</v>
      </c>
      <c r="W577" s="93">
        <v>0</v>
      </c>
      <c r="X577" s="93">
        <v>0</v>
      </c>
      <c r="Y577" s="93">
        <v>0</v>
      </c>
      <c r="Z577" s="93">
        <v>0</v>
      </c>
      <c r="AA577" s="93">
        <v>0</v>
      </c>
      <c r="AB577" s="93">
        <v>0</v>
      </c>
      <c r="AC577" s="93">
        <v>0</v>
      </c>
      <c r="AD577" s="93">
        <v>0</v>
      </c>
      <c r="AE577" s="93">
        <v>0</v>
      </c>
      <c r="AF577" s="93">
        <v>0</v>
      </c>
      <c r="AG577" s="93">
        <v>0</v>
      </c>
      <c r="AH577" s="93">
        <v>0</v>
      </c>
      <c r="AI577" s="93">
        <v>0</v>
      </c>
      <c r="AJ577" s="93">
        <v>0</v>
      </c>
      <c r="AK577" s="93">
        <v>0</v>
      </c>
      <c r="AL577" s="93">
        <v>0</v>
      </c>
      <c r="AM577" s="93">
        <v>0</v>
      </c>
      <c r="AN577" s="93">
        <v>0</v>
      </c>
      <c r="AO577" s="93">
        <v>0</v>
      </c>
      <c r="AP577" s="93">
        <v>0</v>
      </c>
      <c r="AQ577" s="93">
        <v>0</v>
      </c>
      <c r="AR577" s="93">
        <v>0</v>
      </c>
      <c r="AS577" s="93">
        <v>0</v>
      </c>
      <c r="AT577" s="93">
        <v>0</v>
      </c>
      <c r="AU577" s="93">
        <v>0</v>
      </c>
      <c r="AV577" s="93">
        <v>0</v>
      </c>
      <c r="AW577" s="93">
        <v>0</v>
      </c>
      <c r="AX577" s="93">
        <v>0</v>
      </c>
      <c r="AY577" s="93">
        <v>0</v>
      </c>
      <c r="AZ577" s="93">
        <v>0</v>
      </c>
      <c r="BA577" s="93">
        <v>0</v>
      </c>
      <c r="BB577" s="93">
        <v>0</v>
      </c>
      <c r="BC577" s="93">
        <v>0</v>
      </c>
      <c r="BD577" s="93">
        <v>0</v>
      </c>
      <c r="BE577" s="93">
        <v>0</v>
      </c>
      <c r="BF577" s="93">
        <v>0</v>
      </c>
      <c r="BG577" s="93">
        <v>0</v>
      </c>
      <c r="BH577" s="93">
        <v>0</v>
      </c>
      <c r="BI577" s="93">
        <v>0</v>
      </c>
      <c r="BJ577" s="93">
        <v>0</v>
      </c>
      <c r="BK577" s="93">
        <v>0</v>
      </c>
      <c r="BL577" s="93">
        <v>0</v>
      </c>
      <c r="BM577" s="93">
        <v>0</v>
      </c>
      <c r="BN577" s="93">
        <v>0</v>
      </c>
      <c r="BO577" s="93">
        <v>0</v>
      </c>
      <c r="BP577" s="93">
        <v>0</v>
      </c>
      <c r="BQ577" s="93">
        <v>0</v>
      </c>
      <c r="BR577" s="93">
        <v>0</v>
      </c>
      <c r="BS577" s="93">
        <v>0</v>
      </c>
      <c r="BT577" s="93">
        <v>0</v>
      </c>
      <c r="BU577" s="93">
        <v>0</v>
      </c>
      <c r="BV577" s="93">
        <v>0</v>
      </c>
      <c r="BW577" s="93">
        <v>0</v>
      </c>
      <c r="BX577" s="93">
        <v>0</v>
      </c>
      <c r="BY577" s="93">
        <v>0</v>
      </c>
      <c r="BZ577" s="93">
        <v>0</v>
      </c>
      <c r="CA577" s="93">
        <v>0</v>
      </c>
      <c r="CB577" s="93">
        <v>0</v>
      </c>
      <c r="CC577" s="93">
        <v>0</v>
      </c>
      <c r="CD577" s="93">
        <v>0</v>
      </c>
      <c r="CE577" s="93">
        <v>0</v>
      </c>
      <c r="CF577" s="93">
        <v>0</v>
      </c>
      <c r="CG577" s="93">
        <v>0</v>
      </c>
      <c r="CH577" s="93">
        <v>0</v>
      </c>
      <c r="CJ577" s="94">
        <v>0</v>
      </c>
    </row>
    <row r="578" spans="1:88" x14ac:dyDescent="0.25">
      <c r="A578">
        <v>570</v>
      </c>
      <c r="B578" s="96"/>
      <c r="C578" s="97" t="s">
        <v>5361</v>
      </c>
      <c r="D578" s="97" t="s">
        <v>5362</v>
      </c>
      <c r="E578" s="97" t="s">
        <v>5362</v>
      </c>
      <c r="F578" s="97" t="s">
        <v>6395</v>
      </c>
      <c r="G578" s="96" t="s">
        <v>6095</v>
      </c>
      <c r="H578" s="96" t="s">
        <v>6396</v>
      </c>
      <c r="I578" s="96" t="s">
        <v>5340</v>
      </c>
      <c r="J578" s="96" t="s">
        <v>5340</v>
      </c>
      <c r="K578" s="96" t="s">
        <v>5365</v>
      </c>
      <c r="L578" s="96" t="s">
        <v>5365</v>
      </c>
      <c r="M578" s="96" t="s">
        <v>5342</v>
      </c>
      <c r="N578" s="92">
        <v>24586.548010886854</v>
      </c>
      <c r="O578" s="93">
        <v>0</v>
      </c>
      <c r="P578" s="93">
        <v>0</v>
      </c>
      <c r="Q578" s="93">
        <v>0</v>
      </c>
      <c r="R578" s="93">
        <v>0</v>
      </c>
      <c r="S578" s="93">
        <v>0</v>
      </c>
      <c r="T578" s="93">
        <v>0</v>
      </c>
      <c r="U578" s="93">
        <v>2054.3227047065279</v>
      </c>
      <c r="V578" s="93">
        <v>2055.2661103692021</v>
      </c>
      <c r="W578" s="93">
        <v>2039.8742739871655</v>
      </c>
      <c r="X578" s="93">
        <v>2014.6303862124159</v>
      </c>
      <c r="Y578" s="93">
        <v>2056.2913644864502</v>
      </c>
      <c r="Z578" s="93">
        <v>2059.9638154947629</v>
      </c>
      <c r="AA578" s="93">
        <v>2080.7061346574169</v>
      </c>
      <c r="AB578" s="93">
        <v>2043.4089692632681</v>
      </c>
      <c r="AC578" s="93">
        <v>2050.2348889777936</v>
      </c>
      <c r="AD578" s="93">
        <v>2052.353753873138</v>
      </c>
      <c r="AE578" s="93">
        <v>2042.7253343217087</v>
      </c>
      <c r="AF578" s="93">
        <v>2036.7702745369993</v>
      </c>
      <c r="AG578" s="93">
        <v>0</v>
      </c>
      <c r="AH578" s="93">
        <v>0</v>
      </c>
      <c r="AI578" s="93">
        <v>0</v>
      </c>
      <c r="AJ578" s="93">
        <v>0</v>
      </c>
      <c r="AK578" s="93">
        <v>0</v>
      </c>
      <c r="AL578" s="93">
        <v>0</v>
      </c>
      <c r="AM578" s="93">
        <v>0</v>
      </c>
      <c r="AN578" s="93">
        <v>0</v>
      </c>
      <c r="AO578" s="93">
        <v>0</v>
      </c>
      <c r="AP578" s="93">
        <v>0</v>
      </c>
      <c r="AQ578" s="93">
        <v>0</v>
      </c>
      <c r="AR578" s="93">
        <v>0</v>
      </c>
      <c r="AS578" s="93">
        <v>0</v>
      </c>
      <c r="AT578" s="93">
        <v>0</v>
      </c>
      <c r="AU578" s="93">
        <v>0</v>
      </c>
      <c r="AV578" s="93">
        <v>0</v>
      </c>
      <c r="AW578" s="93">
        <v>0</v>
      </c>
      <c r="AX578" s="93">
        <v>0</v>
      </c>
      <c r="AY578" s="93">
        <v>0</v>
      </c>
      <c r="AZ578" s="93">
        <v>0</v>
      </c>
      <c r="BA578" s="93">
        <v>0</v>
      </c>
      <c r="BB578" s="93">
        <v>0</v>
      </c>
      <c r="BC578" s="93">
        <v>0</v>
      </c>
      <c r="BD578" s="93">
        <v>0</v>
      </c>
      <c r="BE578" s="93">
        <v>0</v>
      </c>
      <c r="BF578" s="93">
        <v>0</v>
      </c>
      <c r="BG578" s="93">
        <v>0</v>
      </c>
      <c r="BH578" s="93">
        <v>0</v>
      </c>
      <c r="BI578" s="93">
        <v>0</v>
      </c>
      <c r="BJ578" s="93">
        <v>0</v>
      </c>
      <c r="BK578" s="93">
        <v>0</v>
      </c>
      <c r="BL578" s="93">
        <v>0</v>
      </c>
      <c r="BM578" s="93">
        <v>0</v>
      </c>
      <c r="BN578" s="93">
        <v>0</v>
      </c>
      <c r="BO578" s="93">
        <v>0</v>
      </c>
      <c r="BP578" s="93">
        <v>0</v>
      </c>
      <c r="BQ578" s="93">
        <v>0</v>
      </c>
      <c r="BR578" s="93">
        <v>0</v>
      </c>
      <c r="BS578" s="93">
        <v>0</v>
      </c>
      <c r="BT578" s="93">
        <v>0</v>
      </c>
      <c r="BU578" s="93">
        <v>0</v>
      </c>
      <c r="BV578" s="93">
        <v>0</v>
      </c>
      <c r="BW578" s="93">
        <v>0</v>
      </c>
      <c r="BX578" s="93">
        <v>0</v>
      </c>
      <c r="BY578" s="93">
        <v>0</v>
      </c>
      <c r="BZ578" s="93">
        <v>0</v>
      </c>
      <c r="CA578" s="93">
        <v>0</v>
      </c>
      <c r="CB578" s="93">
        <v>0</v>
      </c>
      <c r="CC578" s="93">
        <v>0</v>
      </c>
      <c r="CD578" s="93">
        <v>0</v>
      </c>
      <c r="CE578" s="93">
        <v>0</v>
      </c>
      <c r="CF578" s="93">
        <v>0</v>
      </c>
      <c r="CG578" s="93">
        <v>0</v>
      </c>
      <c r="CH578" s="93">
        <v>0</v>
      </c>
      <c r="CJ578" s="94">
        <v>12306.199355630324</v>
      </c>
    </row>
    <row r="579" spans="1:88" x14ac:dyDescent="0.25">
      <c r="A579">
        <v>571</v>
      </c>
      <c r="B579" s="96"/>
      <c r="C579" s="97" t="s">
        <v>5361</v>
      </c>
      <c r="D579" s="97" t="s">
        <v>5362</v>
      </c>
      <c r="E579" s="97" t="s">
        <v>5362</v>
      </c>
      <c r="F579" s="97" t="s">
        <v>6397</v>
      </c>
      <c r="G579" s="96" t="s">
        <v>6095</v>
      </c>
      <c r="H579" s="96" t="s">
        <v>6398</v>
      </c>
      <c r="I579" s="96" t="s">
        <v>5340</v>
      </c>
      <c r="J579" s="96" t="s">
        <v>5340</v>
      </c>
      <c r="K579" s="96" t="s">
        <v>5365</v>
      </c>
      <c r="L579" s="96" t="s">
        <v>5365</v>
      </c>
      <c r="M579" s="96" t="s">
        <v>5342</v>
      </c>
      <c r="N579" s="92">
        <v>18316.840007611769</v>
      </c>
      <c r="O579" s="93">
        <v>3099.2431483412579</v>
      </c>
      <c r="P579" s="93">
        <v>3048.1200944445882</v>
      </c>
      <c r="Q579" s="93">
        <v>3054.2139685012762</v>
      </c>
      <c r="R579" s="93">
        <v>3057.2232370243446</v>
      </c>
      <c r="S579" s="93">
        <v>3037.8772622901779</v>
      </c>
      <c r="T579" s="93">
        <v>3020.1622970101243</v>
      </c>
      <c r="U579" s="93">
        <v>0</v>
      </c>
      <c r="V579" s="93">
        <v>0</v>
      </c>
      <c r="W579" s="93">
        <v>0</v>
      </c>
      <c r="X579" s="93">
        <v>0</v>
      </c>
      <c r="Y579" s="93">
        <v>0</v>
      </c>
      <c r="Z579" s="93">
        <v>0</v>
      </c>
      <c r="AA579" s="93">
        <v>0</v>
      </c>
      <c r="AB579" s="93">
        <v>0</v>
      </c>
      <c r="AC579" s="93">
        <v>0</v>
      </c>
      <c r="AD579" s="93">
        <v>0</v>
      </c>
      <c r="AE579" s="93">
        <v>0</v>
      </c>
      <c r="AF579" s="93">
        <v>0</v>
      </c>
      <c r="AG579" s="93">
        <v>0</v>
      </c>
      <c r="AH579" s="93">
        <v>0</v>
      </c>
      <c r="AI579" s="93">
        <v>0</v>
      </c>
      <c r="AJ579" s="93">
        <v>0</v>
      </c>
      <c r="AK579" s="93">
        <v>0</v>
      </c>
      <c r="AL579" s="93">
        <v>0</v>
      </c>
      <c r="AM579" s="93">
        <v>0</v>
      </c>
      <c r="AN579" s="93">
        <v>0</v>
      </c>
      <c r="AO579" s="93">
        <v>0</v>
      </c>
      <c r="AP579" s="93">
        <v>0</v>
      </c>
      <c r="AQ579" s="93">
        <v>0</v>
      </c>
      <c r="AR579" s="93">
        <v>0</v>
      </c>
      <c r="AS579" s="93">
        <v>0</v>
      </c>
      <c r="AT579" s="93">
        <v>0</v>
      </c>
      <c r="AU579" s="93">
        <v>0</v>
      </c>
      <c r="AV579" s="93">
        <v>0</v>
      </c>
      <c r="AW579" s="93">
        <v>0</v>
      </c>
      <c r="AX579" s="93">
        <v>0</v>
      </c>
      <c r="AY579" s="93">
        <v>0</v>
      </c>
      <c r="AZ579" s="93">
        <v>0</v>
      </c>
      <c r="BA579" s="93">
        <v>0</v>
      </c>
      <c r="BB579" s="93">
        <v>0</v>
      </c>
      <c r="BC579" s="93">
        <v>0</v>
      </c>
      <c r="BD579" s="93">
        <v>0</v>
      </c>
      <c r="BE579" s="93">
        <v>0</v>
      </c>
      <c r="BF579" s="93">
        <v>0</v>
      </c>
      <c r="BG579" s="93">
        <v>0</v>
      </c>
      <c r="BH579" s="93">
        <v>0</v>
      </c>
      <c r="BI579" s="93">
        <v>0</v>
      </c>
      <c r="BJ579" s="93">
        <v>0</v>
      </c>
      <c r="BK579" s="93">
        <v>0</v>
      </c>
      <c r="BL579" s="93">
        <v>0</v>
      </c>
      <c r="BM579" s="93">
        <v>0</v>
      </c>
      <c r="BN579" s="93">
        <v>0</v>
      </c>
      <c r="BO579" s="93">
        <v>0</v>
      </c>
      <c r="BP579" s="93">
        <v>0</v>
      </c>
      <c r="BQ579" s="93">
        <v>0</v>
      </c>
      <c r="BR579" s="93">
        <v>0</v>
      </c>
      <c r="BS579" s="93">
        <v>0</v>
      </c>
      <c r="BT579" s="93">
        <v>0</v>
      </c>
      <c r="BU579" s="93">
        <v>0</v>
      </c>
      <c r="BV579" s="93">
        <v>0</v>
      </c>
      <c r="BW579" s="93">
        <v>0</v>
      </c>
      <c r="BX579" s="93">
        <v>0</v>
      </c>
      <c r="BY579" s="93">
        <v>0</v>
      </c>
      <c r="BZ579" s="93">
        <v>0</v>
      </c>
      <c r="CA579" s="93">
        <v>0</v>
      </c>
      <c r="CB579" s="93">
        <v>0</v>
      </c>
      <c r="CC579" s="93">
        <v>0</v>
      </c>
      <c r="CD579" s="93">
        <v>0</v>
      </c>
      <c r="CE579" s="93">
        <v>0</v>
      </c>
      <c r="CF579" s="93">
        <v>0</v>
      </c>
      <c r="CG579" s="93">
        <v>0</v>
      </c>
      <c r="CH579" s="93">
        <v>0</v>
      </c>
      <c r="CJ579" s="94">
        <v>0</v>
      </c>
    </row>
    <row r="580" spans="1:88" x14ac:dyDescent="0.25">
      <c r="A580">
        <v>572</v>
      </c>
      <c r="B580" s="96"/>
      <c r="C580" s="97" t="s">
        <v>5361</v>
      </c>
      <c r="D580" s="97" t="s">
        <v>5362</v>
      </c>
      <c r="E580" s="97" t="s">
        <v>5362</v>
      </c>
      <c r="F580" s="97" t="s">
        <v>6399</v>
      </c>
      <c r="G580" s="96" t="s">
        <v>6095</v>
      </c>
      <c r="H580" s="96" t="s">
        <v>6400</v>
      </c>
      <c r="I580" s="96" t="s">
        <v>5340</v>
      </c>
      <c r="J580" s="96" t="s">
        <v>5340</v>
      </c>
      <c r="K580" s="96" t="s">
        <v>5365</v>
      </c>
      <c r="L580" s="96" t="s">
        <v>5365</v>
      </c>
      <c r="M580" s="96" t="s">
        <v>5342</v>
      </c>
      <c r="N580" s="92">
        <v>0</v>
      </c>
      <c r="O580" s="93">
        <v>0</v>
      </c>
      <c r="P580" s="93">
        <v>0</v>
      </c>
      <c r="Q580" s="93">
        <v>0</v>
      </c>
      <c r="R580" s="93">
        <v>0</v>
      </c>
      <c r="S580" s="93">
        <v>0</v>
      </c>
      <c r="T580" s="93">
        <v>0</v>
      </c>
      <c r="U580" s="93">
        <v>0</v>
      </c>
      <c r="V580" s="93">
        <v>0</v>
      </c>
      <c r="W580" s="93">
        <v>0</v>
      </c>
      <c r="X580" s="93">
        <v>0</v>
      </c>
      <c r="Y580" s="93">
        <v>0</v>
      </c>
      <c r="Z580" s="93">
        <v>0</v>
      </c>
      <c r="AA580" s="93">
        <v>0</v>
      </c>
      <c r="AB580" s="93">
        <v>0</v>
      </c>
      <c r="AC580" s="93">
        <v>0</v>
      </c>
      <c r="AD580" s="93">
        <v>0</v>
      </c>
      <c r="AE580" s="93">
        <v>0</v>
      </c>
      <c r="AF580" s="93">
        <v>0</v>
      </c>
      <c r="AG580" s="93">
        <v>0</v>
      </c>
      <c r="AH580" s="93">
        <v>0</v>
      </c>
      <c r="AI580" s="93">
        <v>0</v>
      </c>
      <c r="AJ580" s="93">
        <v>0</v>
      </c>
      <c r="AK580" s="93">
        <v>0</v>
      </c>
      <c r="AL580" s="93">
        <v>0</v>
      </c>
      <c r="AM580" s="93">
        <v>0</v>
      </c>
      <c r="AN580" s="93">
        <v>0</v>
      </c>
      <c r="AO580" s="93">
        <v>0</v>
      </c>
      <c r="AP580" s="93">
        <v>0</v>
      </c>
      <c r="AQ580" s="93">
        <v>0</v>
      </c>
      <c r="AR580" s="93">
        <v>0</v>
      </c>
      <c r="AS580" s="93">
        <v>0</v>
      </c>
      <c r="AT580" s="93">
        <v>0</v>
      </c>
      <c r="AU580" s="93">
        <v>0</v>
      </c>
      <c r="AV580" s="93">
        <v>0</v>
      </c>
      <c r="AW580" s="93">
        <v>0</v>
      </c>
      <c r="AX580" s="93">
        <v>0</v>
      </c>
      <c r="AY580" s="93">
        <v>0</v>
      </c>
      <c r="AZ580" s="93">
        <v>0</v>
      </c>
      <c r="BA580" s="93">
        <v>0</v>
      </c>
      <c r="BB580" s="93">
        <v>0</v>
      </c>
      <c r="BC580" s="93">
        <v>0</v>
      </c>
      <c r="BD580" s="93">
        <v>0</v>
      </c>
      <c r="BE580" s="93">
        <v>0</v>
      </c>
      <c r="BF580" s="93">
        <v>0</v>
      </c>
      <c r="BG580" s="93">
        <v>0</v>
      </c>
      <c r="BH580" s="93">
        <v>0</v>
      </c>
      <c r="BI580" s="93">
        <v>0</v>
      </c>
      <c r="BJ580" s="93">
        <v>0</v>
      </c>
      <c r="BK580" s="93">
        <v>0</v>
      </c>
      <c r="BL580" s="93">
        <v>0</v>
      </c>
      <c r="BM580" s="93">
        <v>0</v>
      </c>
      <c r="BN580" s="93">
        <v>0</v>
      </c>
      <c r="BO580" s="93">
        <v>0</v>
      </c>
      <c r="BP580" s="93">
        <v>0</v>
      </c>
      <c r="BQ580" s="93">
        <v>0</v>
      </c>
      <c r="BR580" s="93">
        <v>0</v>
      </c>
      <c r="BS580" s="93">
        <v>0</v>
      </c>
      <c r="BT580" s="93">
        <v>0</v>
      </c>
      <c r="BU580" s="93">
        <v>0</v>
      </c>
      <c r="BV580" s="93">
        <v>0</v>
      </c>
      <c r="BW580" s="93">
        <v>0</v>
      </c>
      <c r="BX580" s="93">
        <v>0</v>
      </c>
      <c r="BY580" s="93">
        <v>0</v>
      </c>
      <c r="BZ580" s="93">
        <v>0</v>
      </c>
      <c r="CA580" s="93">
        <v>0</v>
      </c>
      <c r="CB580" s="93">
        <v>0</v>
      </c>
      <c r="CC580" s="93">
        <v>0</v>
      </c>
      <c r="CD580" s="93">
        <v>0</v>
      </c>
      <c r="CE580" s="93">
        <v>0</v>
      </c>
      <c r="CF580" s="93">
        <v>0</v>
      </c>
      <c r="CG580" s="93">
        <v>0</v>
      </c>
      <c r="CH580" s="93">
        <v>0</v>
      </c>
      <c r="CJ580" s="94">
        <v>0</v>
      </c>
    </row>
    <row r="581" spans="1:88" x14ac:dyDescent="0.25">
      <c r="A581">
        <v>573</v>
      </c>
      <c r="B581" s="96"/>
      <c r="C581" s="97" t="s">
        <v>5361</v>
      </c>
      <c r="D581" s="97" t="s">
        <v>5362</v>
      </c>
      <c r="E581" s="97" t="s">
        <v>5362</v>
      </c>
      <c r="F581" s="97" t="s">
        <v>6401</v>
      </c>
      <c r="G581" s="96" t="s">
        <v>6095</v>
      </c>
      <c r="H581" s="96" t="s">
        <v>6402</v>
      </c>
      <c r="I581" s="96" t="s">
        <v>5340</v>
      </c>
      <c r="J581" s="96" t="s">
        <v>5340</v>
      </c>
      <c r="K581" s="96" t="s">
        <v>5365</v>
      </c>
      <c r="L581" s="96" t="s">
        <v>5365</v>
      </c>
      <c r="M581" s="96" t="s">
        <v>5342</v>
      </c>
      <c r="N581" s="92">
        <v>28684.306031215892</v>
      </c>
      <c r="O581" s="93">
        <v>0</v>
      </c>
      <c r="P581" s="93">
        <v>0</v>
      </c>
      <c r="Q581" s="93">
        <v>0</v>
      </c>
      <c r="R581" s="93">
        <v>0</v>
      </c>
      <c r="S581" s="93">
        <v>0</v>
      </c>
      <c r="T581" s="93">
        <v>0</v>
      </c>
      <c r="U581" s="93">
        <v>2396.7098237046016</v>
      </c>
      <c r="V581" s="93">
        <v>2397.8104636451012</v>
      </c>
      <c r="W581" s="93">
        <v>2379.8533211877857</v>
      </c>
      <c r="X581" s="93">
        <v>2350.4021187649091</v>
      </c>
      <c r="Y581" s="93">
        <v>2399.0065934493227</v>
      </c>
      <c r="Z581" s="93">
        <v>2403.291119628444</v>
      </c>
      <c r="AA581" s="93">
        <v>2427.4904920005029</v>
      </c>
      <c r="AB581" s="93">
        <v>2383.9771323459072</v>
      </c>
      <c r="AC581" s="93">
        <v>2391.940705351326</v>
      </c>
      <c r="AD581" s="93">
        <v>2394.4127143974883</v>
      </c>
      <c r="AE581" s="93">
        <v>2383.1795582469108</v>
      </c>
      <c r="AF581" s="93">
        <v>2376.2319884935946</v>
      </c>
      <c r="AG581" s="93">
        <v>0</v>
      </c>
      <c r="AH581" s="93">
        <v>0</v>
      </c>
      <c r="AI581" s="93">
        <v>0</v>
      </c>
      <c r="AJ581" s="93">
        <v>0</v>
      </c>
      <c r="AK581" s="93">
        <v>0</v>
      </c>
      <c r="AL581" s="93">
        <v>0</v>
      </c>
      <c r="AM581" s="93">
        <v>0</v>
      </c>
      <c r="AN581" s="93">
        <v>0</v>
      </c>
      <c r="AO581" s="93">
        <v>0</v>
      </c>
      <c r="AP581" s="93">
        <v>0</v>
      </c>
      <c r="AQ581" s="93">
        <v>0</v>
      </c>
      <c r="AR581" s="93">
        <v>0</v>
      </c>
      <c r="AS581" s="93">
        <v>0</v>
      </c>
      <c r="AT581" s="93">
        <v>0</v>
      </c>
      <c r="AU581" s="93">
        <v>0</v>
      </c>
      <c r="AV581" s="93">
        <v>0</v>
      </c>
      <c r="AW581" s="93">
        <v>0</v>
      </c>
      <c r="AX581" s="93">
        <v>0</v>
      </c>
      <c r="AY581" s="93">
        <v>0</v>
      </c>
      <c r="AZ581" s="93">
        <v>0</v>
      </c>
      <c r="BA581" s="93">
        <v>0</v>
      </c>
      <c r="BB581" s="93">
        <v>0</v>
      </c>
      <c r="BC581" s="93">
        <v>0</v>
      </c>
      <c r="BD581" s="93">
        <v>0</v>
      </c>
      <c r="BE581" s="93">
        <v>0</v>
      </c>
      <c r="BF581" s="93">
        <v>0</v>
      </c>
      <c r="BG581" s="93">
        <v>0</v>
      </c>
      <c r="BH581" s="93">
        <v>0</v>
      </c>
      <c r="BI581" s="93">
        <v>0</v>
      </c>
      <c r="BJ581" s="93">
        <v>0</v>
      </c>
      <c r="BK581" s="93">
        <v>0</v>
      </c>
      <c r="BL581" s="93">
        <v>0</v>
      </c>
      <c r="BM581" s="93">
        <v>0</v>
      </c>
      <c r="BN581" s="93">
        <v>0</v>
      </c>
      <c r="BO581" s="93">
        <v>0</v>
      </c>
      <c r="BP581" s="93">
        <v>0</v>
      </c>
      <c r="BQ581" s="93">
        <v>0</v>
      </c>
      <c r="BR581" s="93">
        <v>0</v>
      </c>
      <c r="BS581" s="93">
        <v>0</v>
      </c>
      <c r="BT581" s="93">
        <v>0</v>
      </c>
      <c r="BU581" s="93">
        <v>0</v>
      </c>
      <c r="BV581" s="93">
        <v>0</v>
      </c>
      <c r="BW581" s="93">
        <v>0</v>
      </c>
      <c r="BX581" s="93">
        <v>0</v>
      </c>
      <c r="BY581" s="93">
        <v>0</v>
      </c>
      <c r="BZ581" s="93">
        <v>0</v>
      </c>
      <c r="CA581" s="93">
        <v>0</v>
      </c>
      <c r="CB581" s="93">
        <v>0</v>
      </c>
      <c r="CC581" s="93">
        <v>0</v>
      </c>
      <c r="CD581" s="93">
        <v>0</v>
      </c>
      <c r="CE581" s="93">
        <v>0</v>
      </c>
      <c r="CF581" s="93">
        <v>0</v>
      </c>
      <c r="CG581" s="93">
        <v>0</v>
      </c>
      <c r="CH581" s="93">
        <v>0</v>
      </c>
      <c r="CJ581" s="94">
        <v>14357.232590835731</v>
      </c>
    </row>
    <row r="582" spans="1:88" x14ac:dyDescent="0.25">
      <c r="A582">
        <v>574</v>
      </c>
      <c r="B582" s="96"/>
      <c r="C582" s="97" t="s">
        <v>5361</v>
      </c>
      <c r="D582" s="97" t="s">
        <v>5362</v>
      </c>
      <c r="E582" s="97" t="s">
        <v>5362</v>
      </c>
      <c r="F582" s="97" t="s">
        <v>6403</v>
      </c>
      <c r="G582" s="96" t="s">
        <v>6095</v>
      </c>
      <c r="H582" s="96" t="s">
        <v>6404</v>
      </c>
      <c r="I582" s="96" t="s">
        <v>5340</v>
      </c>
      <c r="J582" s="96" t="s">
        <v>5340</v>
      </c>
      <c r="K582" s="96" t="s">
        <v>5365</v>
      </c>
      <c r="L582" s="96" t="s">
        <v>5365</v>
      </c>
      <c r="M582" s="96" t="s">
        <v>5342</v>
      </c>
      <c r="N582" s="92">
        <v>33596.221321827114</v>
      </c>
      <c r="O582" s="93">
        <v>0</v>
      </c>
      <c r="P582" s="93">
        <v>0</v>
      </c>
      <c r="Q582" s="93">
        <v>0</v>
      </c>
      <c r="R582" s="93">
        <v>0</v>
      </c>
      <c r="S582" s="93">
        <v>0</v>
      </c>
      <c r="T582" s="93">
        <v>0</v>
      </c>
      <c r="U582" s="93">
        <v>0</v>
      </c>
      <c r="V582" s="93">
        <v>0</v>
      </c>
      <c r="W582" s="93">
        <v>0</v>
      </c>
      <c r="X582" s="93">
        <v>0</v>
      </c>
      <c r="Y582" s="93">
        <v>0</v>
      </c>
      <c r="Z582" s="93">
        <v>0</v>
      </c>
      <c r="AA582" s="93">
        <v>0</v>
      </c>
      <c r="AB582" s="93">
        <v>0</v>
      </c>
      <c r="AC582" s="93">
        <v>0</v>
      </c>
      <c r="AD582" s="93">
        <v>0</v>
      </c>
      <c r="AE582" s="93">
        <v>0</v>
      </c>
      <c r="AF582" s="93">
        <v>0</v>
      </c>
      <c r="AG582" s="93">
        <v>0</v>
      </c>
      <c r="AH582" s="93">
        <v>0</v>
      </c>
      <c r="AI582" s="93">
        <v>0</v>
      </c>
      <c r="AJ582" s="93">
        <v>0</v>
      </c>
      <c r="AK582" s="93">
        <v>0</v>
      </c>
      <c r="AL582" s="93">
        <v>0</v>
      </c>
      <c r="AM582" s="93">
        <v>0</v>
      </c>
      <c r="AN582" s="93">
        <v>0</v>
      </c>
      <c r="AO582" s="93">
        <v>0</v>
      </c>
      <c r="AP582" s="93">
        <v>0</v>
      </c>
      <c r="AQ582" s="93">
        <v>0</v>
      </c>
      <c r="AR582" s="93">
        <v>0</v>
      </c>
      <c r="AS582" s="93">
        <v>0</v>
      </c>
      <c r="AT582" s="93">
        <v>0</v>
      </c>
      <c r="AU582" s="93">
        <v>0</v>
      </c>
      <c r="AV582" s="93">
        <v>0</v>
      </c>
      <c r="AW582" s="93">
        <v>0</v>
      </c>
      <c r="AX582" s="93">
        <v>0</v>
      </c>
      <c r="AY582" s="93">
        <v>0</v>
      </c>
      <c r="AZ582" s="93">
        <v>0</v>
      </c>
      <c r="BA582" s="93">
        <v>0</v>
      </c>
      <c r="BB582" s="93">
        <v>0</v>
      </c>
      <c r="BC582" s="93">
        <v>0</v>
      </c>
      <c r="BD582" s="93">
        <v>0</v>
      </c>
      <c r="BE582" s="93">
        <v>2806.8649337784518</v>
      </c>
      <c r="BF582" s="93">
        <v>2803.7801408360133</v>
      </c>
      <c r="BG582" s="93">
        <v>2796.3948074290615</v>
      </c>
      <c r="BH582" s="93">
        <v>2771.5420776690657</v>
      </c>
      <c r="BI582" s="93">
        <v>2804.7816932527594</v>
      </c>
      <c r="BJ582" s="93">
        <v>2808.3718809345974</v>
      </c>
      <c r="BK582" s="93">
        <v>2824.1082724009507</v>
      </c>
      <c r="BL582" s="93">
        <v>2798.5496612145339</v>
      </c>
      <c r="BM582" s="93">
        <v>2802.0393892113325</v>
      </c>
      <c r="BN582" s="93">
        <v>2802.712380725085</v>
      </c>
      <c r="BO582" s="93">
        <v>2792.4055644021623</v>
      </c>
      <c r="BP582" s="93">
        <v>2784.6705199731018</v>
      </c>
      <c r="BQ582" s="93">
        <v>0</v>
      </c>
      <c r="BR582" s="93">
        <v>0</v>
      </c>
      <c r="BS582" s="93">
        <v>0</v>
      </c>
      <c r="BT582" s="93">
        <v>0</v>
      </c>
      <c r="BU582" s="93">
        <v>0</v>
      </c>
      <c r="BV582" s="93">
        <v>0</v>
      </c>
      <c r="BW582" s="93">
        <v>0</v>
      </c>
      <c r="BX582" s="93">
        <v>0</v>
      </c>
      <c r="BY582" s="93">
        <v>0</v>
      </c>
      <c r="BZ582" s="93">
        <v>0</v>
      </c>
      <c r="CA582" s="93">
        <v>0</v>
      </c>
      <c r="CB582" s="93">
        <v>0</v>
      </c>
      <c r="CC582" s="93">
        <v>0</v>
      </c>
      <c r="CD582" s="93">
        <v>0</v>
      </c>
      <c r="CE582" s="93">
        <v>0</v>
      </c>
      <c r="CF582" s="93">
        <v>0</v>
      </c>
      <c r="CG582" s="93">
        <v>0</v>
      </c>
      <c r="CH582" s="93">
        <v>0</v>
      </c>
      <c r="CJ582" s="94">
        <v>33596.221321827114</v>
      </c>
    </row>
    <row r="583" spans="1:88" x14ac:dyDescent="0.25">
      <c r="A583">
        <v>575</v>
      </c>
      <c r="B583" s="96"/>
      <c r="C583" s="97" t="s">
        <v>5361</v>
      </c>
      <c r="D583" s="97" t="s">
        <v>5362</v>
      </c>
      <c r="E583" s="97" t="s">
        <v>5362</v>
      </c>
      <c r="F583" s="97" t="s">
        <v>6405</v>
      </c>
      <c r="G583" s="96" t="s">
        <v>6095</v>
      </c>
      <c r="H583" s="96" t="s">
        <v>6406</v>
      </c>
      <c r="I583" s="96" t="s">
        <v>5340</v>
      </c>
      <c r="J583" s="96" t="s">
        <v>5340</v>
      </c>
      <c r="K583" s="96" t="s">
        <v>5365</v>
      </c>
      <c r="L583" s="96" t="s">
        <v>5365</v>
      </c>
      <c r="M583" s="96" t="s">
        <v>5342</v>
      </c>
      <c r="N583" s="92">
        <v>14941.454475644394</v>
      </c>
      <c r="O583" s="93">
        <v>0</v>
      </c>
      <c r="P583" s="93">
        <v>0</v>
      </c>
      <c r="Q583" s="93">
        <v>0</v>
      </c>
      <c r="R583" s="93">
        <v>0</v>
      </c>
      <c r="S583" s="93">
        <v>0</v>
      </c>
      <c r="T583" s="93">
        <v>0</v>
      </c>
      <c r="U583" s="93">
        <v>0</v>
      </c>
      <c r="V583" s="93">
        <v>0</v>
      </c>
      <c r="W583" s="93">
        <v>0</v>
      </c>
      <c r="X583" s="93">
        <v>0</v>
      </c>
      <c r="Y583" s="93">
        <v>0</v>
      </c>
      <c r="Z583" s="93">
        <v>0</v>
      </c>
      <c r="AA583" s="93">
        <v>0</v>
      </c>
      <c r="AB583" s="93">
        <v>0</v>
      </c>
      <c r="AC583" s="93">
        <v>0</v>
      </c>
      <c r="AD583" s="93">
        <v>0</v>
      </c>
      <c r="AE583" s="93">
        <v>0</v>
      </c>
      <c r="AF583" s="93">
        <v>0</v>
      </c>
      <c r="AG583" s="93">
        <v>0</v>
      </c>
      <c r="AH583" s="93">
        <v>0</v>
      </c>
      <c r="AI583" s="93">
        <v>0</v>
      </c>
      <c r="AJ583" s="93">
        <v>0</v>
      </c>
      <c r="AK583" s="93">
        <v>0</v>
      </c>
      <c r="AL583" s="93">
        <v>0</v>
      </c>
      <c r="AM583" s="93">
        <v>0</v>
      </c>
      <c r="AN583" s="93">
        <v>0</v>
      </c>
      <c r="AO583" s="93">
        <v>0</v>
      </c>
      <c r="AP583" s="93">
        <v>0</v>
      </c>
      <c r="AQ583" s="93">
        <v>0</v>
      </c>
      <c r="AR583" s="93">
        <v>0</v>
      </c>
      <c r="AS583" s="93">
        <v>0</v>
      </c>
      <c r="AT583" s="93">
        <v>0</v>
      </c>
      <c r="AU583" s="93">
        <v>0</v>
      </c>
      <c r="AV583" s="93">
        <v>0</v>
      </c>
      <c r="AW583" s="93">
        <v>0</v>
      </c>
      <c r="AX583" s="93">
        <v>0</v>
      </c>
      <c r="AY583" s="93">
        <v>0</v>
      </c>
      <c r="AZ583" s="93">
        <v>0</v>
      </c>
      <c r="BA583" s="93">
        <v>0</v>
      </c>
      <c r="BB583" s="93">
        <v>0</v>
      </c>
      <c r="BC583" s="93">
        <v>0</v>
      </c>
      <c r="BD583" s="93">
        <v>0</v>
      </c>
      <c r="BE583" s="93">
        <v>0</v>
      </c>
      <c r="BF583" s="93">
        <v>0</v>
      </c>
      <c r="BG583" s="93">
        <v>0</v>
      </c>
      <c r="BH583" s="93">
        <v>0</v>
      </c>
      <c r="BI583" s="93">
        <v>0</v>
      </c>
      <c r="BJ583" s="93">
        <v>0</v>
      </c>
      <c r="BK583" s="93">
        <v>0</v>
      </c>
      <c r="BL583" s="93">
        <v>0</v>
      </c>
      <c r="BM583" s="93">
        <v>0</v>
      </c>
      <c r="BN583" s="93">
        <v>0</v>
      </c>
      <c r="BO583" s="93">
        <v>0</v>
      </c>
      <c r="BP583" s="93">
        <v>0</v>
      </c>
      <c r="BQ583" s="93">
        <v>0</v>
      </c>
      <c r="BR583" s="93">
        <v>0</v>
      </c>
      <c r="BS583" s="93">
        <v>0</v>
      </c>
      <c r="BT583" s="93">
        <v>0</v>
      </c>
      <c r="BU583" s="93">
        <v>0</v>
      </c>
      <c r="BV583" s="93">
        <v>0</v>
      </c>
      <c r="BW583" s="93">
        <v>0</v>
      </c>
      <c r="BX583" s="93">
        <v>0</v>
      </c>
      <c r="BY583" s="93">
        <v>0</v>
      </c>
      <c r="BZ583" s="93">
        <v>0</v>
      </c>
      <c r="CA583" s="93">
        <v>0</v>
      </c>
      <c r="CB583" s="93">
        <v>0</v>
      </c>
      <c r="CC583" s="93">
        <v>2502.1464155203385</v>
      </c>
      <c r="CD583" s="93">
        <v>2497.828050322777</v>
      </c>
      <c r="CE583" s="93">
        <v>2487.184830256414</v>
      </c>
      <c r="CF583" s="93">
        <v>2451.458341800299</v>
      </c>
      <c r="CG583" s="93">
        <v>2498.5507702719174</v>
      </c>
      <c r="CH583" s="93">
        <v>2504.2860674726494</v>
      </c>
      <c r="CJ583" s="94">
        <v>14941.454475644394</v>
      </c>
    </row>
    <row r="584" spans="1:88" x14ac:dyDescent="0.25">
      <c r="A584">
        <v>576</v>
      </c>
      <c r="B584" s="96"/>
      <c r="C584" s="97" t="s">
        <v>5361</v>
      </c>
      <c r="D584" s="97" t="s">
        <v>5362</v>
      </c>
      <c r="E584" s="97" t="s">
        <v>5362</v>
      </c>
      <c r="F584" s="97" t="s">
        <v>6407</v>
      </c>
      <c r="G584" s="96" t="s">
        <v>6095</v>
      </c>
      <c r="H584" s="96" t="s">
        <v>6408</v>
      </c>
      <c r="I584" s="96" t="s">
        <v>5340</v>
      </c>
      <c r="J584" s="96" t="s">
        <v>5340</v>
      </c>
      <c r="K584" s="96" t="s">
        <v>5365</v>
      </c>
      <c r="L584" s="96" t="s">
        <v>5365</v>
      </c>
      <c r="M584" s="96" t="s">
        <v>5342</v>
      </c>
      <c r="N584" s="92">
        <v>28684.306031215892</v>
      </c>
      <c r="O584" s="93">
        <v>0</v>
      </c>
      <c r="P584" s="93">
        <v>0</v>
      </c>
      <c r="Q584" s="93">
        <v>0</v>
      </c>
      <c r="R584" s="93">
        <v>0</v>
      </c>
      <c r="S584" s="93">
        <v>0</v>
      </c>
      <c r="T584" s="93">
        <v>0</v>
      </c>
      <c r="U584" s="93">
        <v>2396.7098237046016</v>
      </c>
      <c r="V584" s="93">
        <v>2397.8104636451012</v>
      </c>
      <c r="W584" s="93">
        <v>2379.8533211877857</v>
      </c>
      <c r="X584" s="93">
        <v>2350.4021187649091</v>
      </c>
      <c r="Y584" s="93">
        <v>2399.0065934493227</v>
      </c>
      <c r="Z584" s="93">
        <v>2403.291119628444</v>
      </c>
      <c r="AA584" s="93">
        <v>2427.4904920005029</v>
      </c>
      <c r="AB584" s="93">
        <v>2383.9771323459072</v>
      </c>
      <c r="AC584" s="93">
        <v>2391.940705351326</v>
      </c>
      <c r="AD584" s="93">
        <v>2394.4127143974883</v>
      </c>
      <c r="AE584" s="93">
        <v>2383.1795582469108</v>
      </c>
      <c r="AF584" s="93">
        <v>2376.2319884935946</v>
      </c>
      <c r="AG584" s="93">
        <v>0</v>
      </c>
      <c r="AH584" s="93">
        <v>0</v>
      </c>
      <c r="AI584" s="93">
        <v>0</v>
      </c>
      <c r="AJ584" s="93">
        <v>0</v>
      </c>
      <c r="AK584" s="93">
        <v>0</v>
      </c>
      <c r="AL584" s="93">
        <v>0</v>
      </c>
      <c r="AM584" s="93">
        <v>0</v>
      </c>
      <c r="AN584" s="93">
        <v>0</v>
      </c>
      <c r="AO584" s="93">
        <v>0</v>
      </c>
      <c r="AP584" s="93">
        <v>0</v>
      </c>
      <c r="AQ584" s="93">
        <v>0</v>
      </c>
      <c r="AR584" s="93">
        <v>0</v>
      </c>
      <c r="AS584" s="93">
        <v>0</v>
      </c>
      <c r="AT584" s="93">
        <v>0</v>
      </c>
      <c r="AU584" s="93">
        <v>0</v>
      </c>
      <c r="AV584" s="93">
        <v>0</v>
      </c>
      <c r="AW584" s="93">
        <v>0</v>
      </c>
      <c r="AX584" s="93">
        <v>0</v>
      </c>
      <c r="AY584" s="93">
        <v>0</v>
      </c>
      <c r="AZ584" s="93">
        <v>0</v>
      </c>
      <c r="BA584" s="93">
        <v>0</v>
      </c>
      <c r="BB584" s="93">
        <v>0</v>
      </c>
      <c r="BC584" s="93">
        <v>0</v>
      </c>
      <c r="BD584" s="93">
        <v>0</v>
      </c>
      <c r="BE584" s="93">
        <v>0</v>
      </c>
      <c r="BF584" s="93">
        <v>0</v>
      </c>
      <c r="BG584" s="93">
        <v>0</v>
      </c>
      <c r="BH584" s="93">
        <v>0</v>
      </c>
      <c r="BI584" s="93">
        <v>0</v>
      </c>
      <c r="BJ584" s="93">
        <v>0</v>
      </c>
      <c r="BK584" s="93">
        <v>0</v>
      </c>
      <c r="BL584" s="93">
        <v>0</v>
      </c>
      <c r="BM584" s="93">
        <v>0</v>
      </c>
      <c r="BN584" s="93">
        <v>0</v>
      </c>
      <c r="BO584" s="93">
        <v>0</v>
      </c>
      <c r="BP584" s="93">
        <v>0</v>
      </c>
      <c r="BQ584" s="93">
        <v>0</v>
      </c>
      <c r="BR584" s="93">
        <v>0</v>
      </c>
      <c r="BS584" s="93">
        <v>0</v>
      </c>
      <c r="BT584" s="93">
        <v>0</v>
      </c>
      <c r="BU584" s="93">
        <v>0</v>
      </c>
      <c r="BV584" s="93">
        <v>0</v>
      </c>
      <c r="BW584" s="93">
        <v>0</v>
      </c>
      <c r="BX584" s="93">
        <v>0</v>
      </c>
      <c r="BY584" s="93">
        <v>0</v>
      </c>
      <c r="BZ584" s="93">
        <v>0</v>
      </c>
      <c r="CA584" s="93">
        <v>0</v>
      </c>
      <c r="CB584" s="93">
        <v>0</v>
      </c>
      <c r="CC584" s="93">
        <v>0</v>
      </c>
      <c r="CD584" s="93">
        <v>0</v>
      </c>
      <c r="CE584" s="93">
        <v>0</v>
      </c>
      <c r="CF584" s="93">
        <v>0</v>
      </c>
      <c r="CG584" s="93">
        <v>0</v>
      </c>
      <c r="CH584" s="93">
        <v>0</v>
      </c>
      <c r="CJ584" s="94">
        <v>14357.232590835731</v>
      </c>
    </row>
    <row r="585" spans="1:88" x14ac:dyDescent="0.25">
      <c r="A585">
        <v>577</v>
      </c>
      <c r="B585" s="96"/>
      <c r="C585" s="97" t="s">
        <v>5361</v>
      </c>
      <c r="D585" s="97" t="s">
        <v>5362</v>
      </c>
      <c r="E585" s="97" t="s">
        <v>5362</v>
      </c>
      <c r="F585" s="97" t="s">
        <v>6409</v>
      </c>
      <c r="G585" s="96" t="s">
        <v>6095</v>
      </c>
      <c r="H585" s="96" t="s">
        <v>6410</v>
      </c>
      <c r="I585" s="96" t="s">
        <v>5340</v>
      </c>
      <c r="J585" s="96" t="s">
        <v>5340</v>
      </c>
      <c r="K585" s="96" t="s">
        <v>5365</v>
      </c>
      <c r="L585" s="96" t="s">
        <v>5365</v>
      </c>
      <c r="M585" s="96" t="s">
        <v>5342</v>
      </c>
      <c r="N585" s="92">
        <v>0</v>
      </c>
      <c r="O585" s="93">
        <v>0</v>
      </c>
      <c r="P585" s="93">
        <v>0</v>
      </c>
      <c r="Q585" s="93">
        <v>0</v>
      </c>
      <c r="R585" s="93">
        <v>0</v>
      </c>
      <c r="S585" s="93">
        <v>0</v>
      </c>
      <c r="T585" s="93">
        <v>0</v>
      </c>
      <c r="U585" s="93">
        <v>0</v>
      </c>
      <c r="V585" s="93">
        <v>0</v>
      </c>
      <c r="W585" s="93">
        <v>0</v>
      </c>
      <c r="X585" s="93">
        <v>0</v>
      </c>
      <c r="Y585" s="93">
        <v>0</v>
      </c>
      <c r="Z585" s="93">
        <v>0</v>
      </c>
      <c r="AA585" s="93">
        <v>0</v>
      </c>
      <c r="AB585" s="93">
        <v>0</v>
      </c>
      <c r="AC585" s="93">
        <v>0</v>
      </c>
      <c r="AD585" s="93">
        <v>0</v>
      </c>
      <c r="AE585" s="93">
        <v>0</v>
      </c>
      <c r="AF585" s="93">
        <v>0</v>
      </c>
      <c r="AG585" s="93">
        <v>0</v>
      </c>
      <c r="AH585" s="93">
        <v>0</v>
      </c>
      <c r="AI585" s="93">
        <v>0</v>
      </c>
      <c r="AJ585" s="93">
        <v>0</v>
      </c>
      <c r="AK585" s="93">
        <v>0</v>
      </c>
      <c r="AL585" s="93">
        <v>0</v>
      </c>
      <c r="AM585" s="93">
        <v>0</v>
      </c>
      <c r="AN585" s="93">
        <v>0</v>
      </c>
      <c r="AO585" s="93">
        <v>0</v>
      </c>
      <c r="AP585" s="93">
        <v>0</v>
      </c>
      <c r="AQ585" s="93">
        <v>0</v>
      </c>
      <c r="AR585" s="93">
        <v>0</v>
      </c>
      <c r="AS585" s="93">
        <v>0</v>
      </c>
      <c r="AT585" s="93">
        <v>0</v>
      </c>
      <c r="AU585" s="93">
        <v>0</v>
      </c>
      <c r="AV585" s="93">
        <v>0</v>
      </c>
      <c r="AW585" s="93">
        <v>0</v>
      </c>
      <c r="AX585" s="93">
        <v>0</v>
      </c>
      <c r="AY585" s="93">
        <v>0</v>
      </c>
      <c r="AZ585" s="93">
        <v>0</v>
      </c>
      <c r="BA585" s="93">
        <v>0</v>
      </c>
      <c r="BB585" s="93">
        <v>0</v>
      </c>
      <c r="BC585" s="93">
        <v>0</v>
      </c>
      <c r="BD585" s="93">
        <v>0</v>
      </c>
      <c r="BE585" s="93">
        <v>0</v>
      </c>
      <c r="BF585" s="93">
        <v>0</v>
      </c>
      <c r="BG585" s="93">
        <v>0</v>
      </c>
      <c r="BH585" s="93">
        <v>0</v>
      </c>
      <c r="BI585" s="93">
        <v>0</v>
      </c>
      <c r="BJ585" s="93">
        <v>0</v>
      </c>
      <c r="BK585" s="93">
        <v>0</v>
      </c>
      <c r="BL585" s="93">
        <v>0</v>
      </c>
      <c r="BM585" s="93">
        <v>0</v>
      </c>
      <c r="BN585" s="93">
        <v>0</v>
      </c>
      <c r="BO585" s="93">
        <v>0</v>
      </c>
      <c r="BP585" s="93">
        <v>0</v>
      </c>
      <c r="BQ585" s="93">
        <v>0</v>
      </c>
      <c r="BR585" s="93">
        <v>0</v>
      </c>
      <c r="BS585" s="93">
        <v>0</v>
      </c>
      <c r="BT585" s="93">
        <v>0</v>
      </c>
      <c r="BU585" s="93">
        <v>0</v>
      </c>
      <c r="BV585" s="93">
        <v>0</v>
      </c>
      <c r="BW585" s="93">
        <v>0</v>
      </c>
      <c r="BX585" s="93">
        <v>0</v>
      </c>
      <c r="BY585" s="93">
        <v>0</v>
      </c>
      <c r="BZ585" s="93">
        <v>0</v>
      </c>
      <c r="CA585" s="93">
        <v>0</v>
      </c>
      <c r="CB585" s="93">
        <v>0</v>
      </c>
      <c r="CC585" s="93">
        <v>0</v>
      </c>
      <c r="CD585" s="93">
        <v>0</v>
      </c>
      <c r="CE585" s="93">
        <v>0</v>
      </c>
      <c r="CF585" s="93">
        <v>0</v>
      </c>
      <c r="CG585" s="93">
        <v>0</v>
      </c>
      <c r="CH585" s="93">
        <v>0</v>
      </c>
      <c r="CJ585" s="94">
        <v>0</v>
      </c>
    </row>
    <row r="586" spans="1:88" x14ac:dyDescent="0.25">
      <c r="A586">
        <v>578</v>
      </c>
      <c r="B586" s="96"/>
      <c r="C586" s="97" t="s">
        <v>5361</v>
      </c>
      <c r="D586" s="97" t="s">
        <v>5362</v>
      </c>
      <c r="E586" s="97" t="s">
        <v>5362</v>
      </c>
      <c r="F586" s="97" t="s">
        <v>6411</v>
      </c>
      <c r="G586" s="96" t="s">
        <v>6095</v>
      </c>
      <c r="H586" s="96" t="s">
        <v>6412</v>
      </c>
      <c r="I586" s="96" t="s">
        <v>5340</v>
      </c>
      <c r="J586" s="96" t="s">
        <v>5340</v>
      </c>
      <c r="K586" s="96" t="s">
        <v>5365</v>
      </c>
      <c r="L586" s="96" t="s">
        <v>5365</v>
      </c>
      <c r="M586" s="96" t="s">
        <v>5342</v>
      </c>
      <c r="N586" s="92">
        <v>0</v>
      </c>
      <c r="O586" s="93">
        <v>0</v>
      </c>
      <c r="P586" s="93">
        <v>0</v>
      </c>
      <c r="Q586" s="93">
        <v>0</v>
      </c>
      <c r="R586" s="93">
        <v>0</v>
      </c>
      <c r="S586" s="93">
        <v>0</v>
      </c>
      <c r="T586" s="93">
        <v>0</v>
      </c>
      <c r="U586" s="93">
        <v>0</v>
      </c>
      <c r="V586" s="93">
        <v>0</v>
      </c>
      <c r="W586" s="93">
        <v>0</v>
      </c>
      <c r="X586" s="93">
        <v>0</v>
      </c>
      <c r="Y586" s="93">
        <v>0</v>
      </c>
      <c r="Z586" s="93">
        <v>0</v>
      </c>
      <c r="AA586" s="93">
        <v>0</v>
      </c>
      <c r="AB586" s="93">
        <v>0</v>
      </c>
      <c r="AC586" s="93">
        <v>0</v>
      </c>
      <c r="AD586" s="93">
        <v>0</v>
      </c>
      <c r="AE586" s="93">
        <v>0</v>
      </c>
      <c r="AF586" s="93">
        <v>0</v>
      </c>
      <c r="AG586" s="93">
        <v>0</v>
      </c>
      <c r="AH586" s="93">
        <v>0</v>
      </c>
      <c r="AI586" s="93">
        <v>0</v>
      </c>
      <c r="AJ586" s="93">
        <v>0</v>
      </c>
      <c r="AK586" s="93">
        <v>0</v>
      </c>
      <c r="AL586" s="93">
        <v>0</v>
      </c>
      <c r="AM586" s="93">
        <v>0</v>
      </c>
      <c r="AN586" s="93">
        <v>0</v>
      </c>
      <c r="AO586" s="93">
        <v>0</v>
      </c>
      <c r="AP586" s="93">
        <v>0</v>
      </c>
      <c r="AQ586" s="93">
        <v>0</v>
      </c>
      <c r="AR586" s="93">
        <v>0</v>
      </c>
      <c r="AS586" s="93">
        <v>0</v>
      </c>
      <c r="AT586" s="93">
        <v>0</v>
      </c>
      <c r="AU586" s="93">
        <v>0</v>
      </c>
      <c r="AV586" s="93">
        <v>0</v>
      </c>
      <c r="AW586" s="93">
        <v>0</v>
      </c>
      <c r="AX586" s="93">
        <v>0</v>
      </c>
      <c r="AY586" s="93">
        <v>0</v>
      </c>
      <c r="AZ586" s="93">
        <v>0</v>
      </c>
      <c r="BA586" s="93">
        <v>0</v>
      </c>
      <c r="BB586" s="93">
        <v>0</v>
      </c>
      <c r="BC586" s="93">
        <v>0</v>
      </c>
      <c r="BD586" s="93">
        <v>0</v>
      </c>
      <c r="BE586" s="93">
        <v>0</v>
      </c>
      <c r="BF586" s="93">
        <v>0</v>
      </c>
      <c r="BG586" s="93">
        <v>0</v>
      </c>
      <c r="BH586" s="93">
        <v>0</v>
      </c>
      <c r="BI586" s="93">
        <v>0</v>
      </c>
      <c r="BJ586" s="93">
        <v>0</v>
      </c>
      <c r="BK586" s="93">
        <v>0</v>
      </c>
      <c r="BL586" s="93">
        <v>0</v>
      </c>
      <c r="BM586" s="93">
        <v>0</v>
      </c>
      <c r="BN586" s="93">
        <v>0</v>
      </c>
      <c r="BO586" s="93">
        <v>0</v>
      </c>
      <c r="BP586" s="93">
        <v>0</v>
      </c>
      <c r="BQ586" s="93">
        <v>0</v>
      </c>
      <c r="BR586" s="93">
        <v>0</v>
      </c>
      <c r="BS586" s="93">
        <v>0</v>
      </c>
      <c r="BT586" s="93">
        <v>0</v>
      </c>
      <c r="BU586" s="93">
        <v>0</v>
      </c>
      <c r="BV586" s="93">
        <v>0</v>
      </c>
      <c r="BW586" s="93">
        <v>0</v>
      </c>
      <c r="BX586" s="93">
        <v>0</v>
      </c>
      <c r="BY586" s="93">
        <v>0</v>
      </c>
      <c r="BZ586" s="93">
        <v>0</v>
      </c>
      <c r="CA586" s="93">
        <v>0</v>
      </c>
      <c r="CB586" s="93">
        <v>0</v>
      </c>
      <c r="CC586" s="93">
        <v>0</v>
      </c>
      <c r="CD586" s="93">
        <v>0</v>
      </c>
      <c r="CE586" s="93">
        <v>0</v>
      </c>
      <c r="CF586" s="93">
        <v>0</v>
      </c>
      <c r="CG586" s="93">
        <v>0</v>
      </c>
      <c r="CH586" s="93">
        <v>0</v>
      </c>
      <c r="CJ586" s="94">
        <v>0</v>
      </c>
    </row>
    <row r="587" spans="1:88" x14ac:dyDescent="0.25">
      <c r="A587">
        <v>579</v>
      </c>
      <c r="B587" s="96"/>
      <c r="C587" s="97" t="s">
        <v>5361</v>
      </c>
      <c r="D587" s="97" t="s">
        <v>5362</v>
      </c>
      <c r="E587" s="97" t="s">
        <v>5362</v>
      </c>
      <c r="F587" s="97" t="s">
        <v>6413</v>
      </c>
      <c r="G587" s="96" t="s">
        <v>6095</v>
      </c>
      <c r="H587" s="96" t="s">
        <v>6414</v>
      </c>
      <c r="I587" s="96" t="s">
        <v>5340</v>
      </c>
      <c r="J587" s="96" t="s">
        <v>5340</v>
      </c>
      <c r="K587" s="96" t="s">
        <v>5365</v>
      </c>
      <c r="L587" s="96" t="s">
        <v>5365</v>
      </c>
      <c r="M587" s="96" t="s">
        <v>5342</v>
      </c>
      <c r="N587" s="92">
        <v>0</v>
      </c>
      <c r="O587" s="93">
        <v>0</v>
      </c>
      <c r="P587" s="93">
        <v>0</v>
      </c>
      <c r="Q587" s="93">
        <v>0</v>
      </c>
      <c r="R587" s="93">
        <v>0</v>
      </c>
      <c r="S587" s="93">
        <v>0</v>
      </c>
      <c r="T587" s="93">
        <v>0</v>
      </c>
      <c r="U587" s="93">
        <v>0</v>
      </c>
      <c r="V587" s="93">
        <v>0</v>
      </c>
      <c r="W587" s="93">
        <v>0</v>
      </c>
      <c r="X587" s="93">
        <v>0</v>
      </c>
      <c r="Y587" s="93">
        <v>0</v>
      </c>
      <c r="Z587" s="93">
        <v>0</v>
      </c>
      <c r="AA587" s="93">
        <v>0</v>
      </c>
      <c r="AB587" s="93">
        <v>0</v>
      </c>
      <c r="AC587" s="93">
        <v>0</v>
      </c>
      <c r="AD587" s="93">
        <v>0</v>
      </c>
      <c r="AE587" s="93">
        <v>0</v>
      </c>
      <c r="AF587" s="93">
        <v>0</v>
      </c>
      <c r="AG587" s="93">
        <v>0</v>
      </c>
      <c r="AH587" s="93">
        <v>0</v>
      </c>
      <c r="AI587" s="93">
        <v>0</v>
      </c>
      <c r="AJ587" s="93">
        <v>0</v>
      </c>
      <c r="AK587" s="93">
        <v>0</v>
      </c>
      <c r="AL587" s="93">
        <v>0</v>
      </c>
      <c r="AM587" s="93">
        <v>0</v>
      </c>
      <c r="AN587" s="93">
        <v>0</v>
      </c>
      <c r="AO587" s="93">
        <v>0</v>
      </c>
      <c r="AP587" s="93">
        <v>0</v>
      </c>
      <c r="AQ587" s="93">
        <v>0</v>
      </c>
      <c r="AR587" s="93">
        <v>0</v>
      </c>
      <c r="AS587" s="93">
        <v>0</v>
      </c>
      <c r="AT587" s="93">
        <v>0</v>
      </c>
      <c r="AU587" s="93">
        <v>0</v>
      </c>
      <c r="AV587" s="93">
        <v>0</v>
      </c>
      <c r="AW587" s="93">
        <v>0</v>
      </c>
      <c r="AX587" s="93">
        <v>0</v>
      </c>
      <c r="AY587" s="93">
        <v>0</v>
      </c>
      <c r="AZ587" s="93">
        <v>0</v>
      </c>
      <c r="BA587" s="93">
        <v>0</v>
      </c>
      <c r="BB587" s="93">
        <v>0</v>
      </c>
      <c r="BC587" s="93">
        <v>0</v>
      </c>
      <c r="BD587" s="93">
        <v>0</v>
      </c>
      <c r="BE587" s="93">
        <v>0</v>
      </c>
      <c r="BF587" s="93">
        <v>0</v>
      </c>
      <c r="BG587" s="93">
        <v>0</v>
      </c>
      <c r="BH587" s="93">
        <v>0</v>
      </c>
      <c r="BI587" s="93">
        <v>0</v>
      </c>
      <c r="BJ587" s="93">
        <v>0</v>
      </c>
      <c r="BK587" s="93">
        <v>0</v>
      </c>
      <c r="BL587" s="93">
        <v>0</v>
      </c>
      <c r="BM587" s="93">
        <v>0</v>
      </c>
      <c r="BN587" s="93">
        <v>0</v>
      </c>
      <c r="BO587" s="93">
        <v>0</v>
      </c>
      <c r="BP587" s="93">
        <v>0</v>
      </c>
      <c r="BQ587" s="93">
        <v>0</v>
      </c>
      <c r="BR587" s="93">
        <v>0</v>
      </c>
      <c r="BS587" s="93">
        <v>0</v>
      </c>
      <c r="BT587" s="93">
        <v>0</v>
      </c>
      <c r="BU587" s="93">
        <v>0</v>
      </c>
      <c r="BV587" s="93">
        <v>0</v>
      </c>
      <c r="BW587" s="93">
        <v>0</v>
      </c>
      <c r="BX587" s="93">
        <v>0</v>
      </c>
      <c r="BY587" s="93">
        <v>0</v>
      </c>
      <c r="BZ587" s="93">
        <v>0</v>
      </c>
      <c r="CA587" s="93">
        <v>0</v>
      </c>
      <c r="CB587" s="93">
        <v>0</v>
      </c>
      <c r="CC587" s="93">
        <v>0</v>
      </c>
      <c r="CD587" s="93">
        <v>0</v>
      </c>
      <c r="CE587" s="93">
        <v>0</v>
      </c>
      <c r="CF587" s="93">
        <v>0</v>
      </c>
      <c r="CG587" s="93">
        <v>0</v>
      </c>
      <c r="CH587" s="93">
        <v>0</v>
      </c>
      <c r="CJ587" s="94">
        <v>0</v>
      </c>
    </row>
    <row r="588" spans="1:88" x14ac:dyDescent="0.25">
      <c r="A588">
        <v>580</v>
      </c>
      <c r="B588" s="96"/>
      <c r="C588" s="97" t="s">
        <v>5361</v>
      </c>
      <c r="D588" s="97" t="s">
        <v>5362</v>
      </c>
      <c r="E588" s="97" t="s">
        <v>5362</v>
      </c>
      <c r="F588" s="97" t="s">
        <v>6415</v>
      </c>
      <c r="G588" s="96" t="s">
        <v>6095</v>
      </c>
      <c r="H588" s="96" t="s">
        <v>6416</v>
      </c>
      <c r="I588" s="96" t="s">
        <v>5340</v>
      </c>
      <c r="J588" s="96" t="s">
        <v>5340</v>
      </c>
      <c r="K588" s="96" t="s">
        <v>5365</v>
      </c>
      <c r="L588" s="96" t="s">
        <v>5365</v>
      </c>
      <c r="M588" s="96" t="s">
        <v>5342</v>
      </c>
      <c r="N588" s="92">
        <v>32782.064051544956</v>
      </c>
      <c r="O588" s="93">
        <v>0</v>
      </c>
      <c r="P588" s="93">
        <v>0</v>
      </c>
      <c r="Q588" s="93">
        <v>0</v>
      </c>
      <c r="R588" s="93">
        <v>0</v>
      </c>
      <c r="S588" s="93">
        <v>0</v>
      </c>
      <c r="T588" s="93">
        <v>0</v>
      </c>
      <c r="U588" s="93">
        <v>2739.0969427026753</v>
      </c>
      <c r="V588" s="93">
        <v>2740.3548169209898</v>
      </c>
      <c r="W588" s="93">
        <v>2719.8323683884159</v>
      </c>
      <c r="X588" s="93">
        <v>2686.1738513174018</v>
      </c>
      <c r="Y588" s="93">
        <v>2741.7218224121953</v>
      </c>
      <c r="Z588" s="93">
        <v>2746.618423762136</v>
      </c>
      <c r="AA588" s="93">
        <v>2774.2748493435888</v>
      </c>
      <c r="AB588" s="93">
        <v>2724.545295428547</v>
      </c>
      <c r="AC588" s="93">
        <v>2733.6465217248592</v>
      </c>
      <c r="AD588" s="93">
        <v>2736.4716749218487</v>
      </c>
      <c r="AE588" s="93">
        <v>2723.6337821721022</v>
      </c>
      <c r="AF588" s="93">
        <v>2715.6937024501904</v>
      </c>
      <c r="AG588" s="93">
        <v>0</v>
      </c>
      <c r="AH588" s="93">
        <v>0</v>
      </c>
      <c r="AI588" s="93">
        <v>0</v>
      </c>
      <c r="AJ588" s="93">
        <v>0</v>
      </c>
      <c r="AK588" s="93">
        <v>0</v>
      </c>
      <c r="AL588" s="93">
        <v>0</v>
      </c>
      <c r="AM588" s="93">
        <v>0</v>
      </c>
      <c r="AN588" s="93">
        <v>0</v>
      </c>
      <c r="AO588" s="93">
        <v>0</v>
      </c>
      <c r="AP588" s="93">
        <v>0</v>
      </c>
      <c r="AQ588" s="93">
        <v>0</v>
      </c>
      <c r="AR588" s="93">
        <v>0</v>
      </c>
      <c r="AS588" s="93">
        <v>0</v>
      </c>
      <c r="AT588" s="93">
        <v>0</v>
      </c>
      <c r="AU588" s="93">
        <v>0</v>
      </c>
      <c r="AV588" s="93">
        <v>0</v>
      </c>
      <c r="AW588" s="93">
        <v>0</v>
      </c>
      <c r="AX588" s="93">
        <v>0</v>
      </c>
      <c r="AY588" s="93">
        <v>0</v>
      </c>
      <c r="AZ588" s="93">
        <v>0</v>
      </c>
      <c r="BA588" s="93">
        <v>0</v>
      </c>
      <c r="BB588" s="93">
        <v>0</v>
      </c>
      <c r="BC588" s="93">
        <v>0</v>
      </c>
      <c r="BD588" s="93">
        <v>0</v>
      </c>
      <c r="BE588" s="93">
        <v>0</v>
      </c>
      <c r="BF588" s="93">
        <v>0</v>
      </c>
      <c r="BG588" s="93">
        <v>0</v>
      </c>
      <c r="BH588" s="93">
        <v>0</v>
      </c>
      <c r="BI588" s="93">
        <v>0</v>
      </c>
      <c r="BJ588" s="93">
        <v>0</v>
      </c>
      <c r="BK588" s="93">
        <v>0</v>
      </c>
      <c r="BL588" s="93">
        <v>0</v>
      </c>
      <c r="BM588" s="93">
        <v>0</v>
      </c>
      <c r="BN588" s="93">
        <v>0</v>
      </c>
      <c r="BO588" s="93">
        <v>0</v>
      </c>
      <c r="BP588" s="93">
        <v>0</v>
      </c>
      <c r="BQ588" s="93">
        <v>0</v>
      </c>
      <c r="BR588" s="93">
        <v>0</v>
      </c>
      <c r="BS588" s="93">
        <v>0</v>
      </c>
      <c r="BT588" s="93">
        <v>0</v>
      </c>
      <c r="BU588" s="93">
        <v>0</v>
      </c>
      <c r="BV588" s="93">
        <v>0</v>
      </c>
      <c r="BW588" s="93">
        <v>0</v>
      </c>
      <c r="BX588" s="93">
        <v>0</v>
      </c>
      <c r="BY588" s="93">
        <v>0</v>
      </c>
      <c r="BZ588" s="93">
        <v>0</v>
      </c>
      <c r="CA588" s="93">
        <v>0</v>
      </c>
      <c r="CB588" s="93">
        <v>0</v>
      </c>
      <c r="CC588" s="93">
        <v>0</v>
      </c>
      <c r="CD588" s="93">
        <v>0</v>
      </c>
      <c r="CE588" s="93">
        <v>0</v>
      </c>
      <c r="CF588" s="93">
        <v>0</v>
      </c>
      <c r="CG588" s="93">
        <v>0</v>
      </c>
      <c r="CH588" s="93">
        <v>0</v>
      </c>
      <c r="CJ588" s="94">
        <v>16408.265826041137</v>
      </c>
    </row>
    <row r="589" spans="1:88" x14ac:dyDescent="0.25">
      <c r="A589">
        <v>581</v>
      </c>
      <c r="B589" s="96"/>
      <c r="C589" s="97" t="s">
        <v>5361</v>
      </c>
      <c r="D589" s="97" t="s">
        <v>5362</v>
      </c>
      <c r="E589" s="97" t="s">
        <v>5362</v>
      </c>
      <c r="F589" s="97" t="s">
        <v>6417</v>
      </c>
      <c r="G589" s="96" t="s">
        <v>6095</v>
      </c>
      <c r="H589" s="96" t="s">
        <v>6418</v>
      </c>
      <c r="I589" s="96" t="s">
        <v>5340</v>
      </c>
      <c r="J589" s="96" t="s">
        <v>5340</v>
      </c>
      <c r="K589" s="96" t="s">
        <v>5365</v>
      </c>
      <c r="L589" s="96" t="s">
        <v>5365</v>
      </c>
      <c r="M589" s="96" t="s">
        <v>5342</v>
      </c>
      <c r="N589" s="92">
        <v>36879.822071874027</v>
      </c>
      <c r="O589" s="93">
        <v>0</v>
      </c>
      <c r="P589" s="93">
        <v>0</v>
      </c>
      <c r="Q589" s="93">
        <v>0</v>
      </c>
      <c r="R589" s="93">
        <v>0</v>
      </c>
      <c r="S589" s="93">
        <v>0</v>
      </c>
      <c r="T589" s="93">
        <v>0</v>
      </c>
      <c r="U589" s="93">
        <v>3081.4840617007389</v>
      </c>
      <c r="V589" s="93">
        <v>3082.8991701968889</v>
      </c>
      <c r="W589" s="93">
        <v>3059.8114155890462</v>
      </c>
      <c r="X589" s="93">
        <v>3021.945583869905</v>
      </c>
      <c r="Y589" s="93">
        <v>3084.4370513750673</v>
      </c>
      <c r="Z589" s="93">
        <v>3089.9457278958275</v>
      </c>
      <c r="AA589" s="93">
        <v>3121.0592066866743</v>
      </c>
      <c r="AB589" s="93">
        <v>3065.1134585111863</v>
      </c>
      <c r="AC589" s="93">
        <v>3075.352338098402</v>
      </c>
      <c r="AD589" s="93">
        <v>3078.5306354461991</v>
      </c>
      <c r="AE589" s="93">
        <v>3064.0880060973041</v>
      </c>
      <c r="AF589" s="93">
        <v>3055.1554164067857</v>
      </c>
      <c r="AG589" s="93">
        <v>0</v>
      </c>
      <c r="AH589" s="93">
        <v>0</v>
      </c>
      <c r="AI589" s="93">
        <v>0</v>
      </c>
      <c r="AJ589" s="93">
        <v>0</v>
      </c>
      <c r="AK589" s="93">
        <v>0</v>
      </c>
      <c r="AL589" s="93">
        <v>0</v>
      </c>
      <c r="AM589" s="93">
        <v>0</v>
      </c>
      <c r="AN589" s="93">
        <v>0</v>
      </c>
      <c r="AO589" s="93">
        <v>0</v>
      </c>
      <c r="AP589" s="93">
        <v>0</v>
      </c>
      <c r="AQ589" s="93">
        <v>0</v>
      </c>
      <c r="AR589" s="93">
        <v>0</v>
      </c>
      <c r="AS589" s="93">
        <v>0</v>
      </c>
      <c r="AT589" s="93">
        <v>0</v>
      </c>
      <c r="AU589" s="93">
        <v>0</v>
      </c>
      <c r="AV589" s="93">
        <v>0</v>
      </c>
      <c r="AW589" s="93">
        <v>0</v>
      </c>
      <c r="AX589" s="93">
        <v>0</v>
      </c>
      <c r="AY589" s="93">
        <v>0</v>
      </c>
      <c r="AZ589" s="93">
        <v>0</v>
      </c>
      <c r="BA589" s="93">
        <v>0</v>
      </c>
      <c r="BB589" s="93">
        <v>0</v>
      </c>
      <c r="BC589" s="93">
        <v>0</v>
      </c>
      <c r="BD589" s="93">
        <v>0</v>
      </c>
      <c r="BE589" s="93">
        <v>0</v>
      </c>
      <c r="BF589" s="93">
        <v>0</v>
      </c>
      <c r="BG589" s="93">
        <v>0</v>
      </c>
      <c r="BH589" s="93">
        <v>0</v>
      </c>
      <c r="BI589" s="93">
        <v>0</v>
      </c>
      <c r="BJ589" s="93">
        <v>0</v>
      </c>
      <c r="BK589" s="93">
        <v>0</v>
      </c>
      <c r="BL589" s="93">
        <v>0</v>
      </c>
      <c r="BM589" s="93">
        <v>0</v>
      </c>
      <c r="BN589" s="93">
        <v>0</v>
      </c>
      <c r="BO589" s="93">
        <v>0</v>
      </c>
      <c r="BP589" s="93">
        <v>0</v>
      </c>
      <c r="BQ589" s="93">
        <v>0</v>
      </c>
      <c r="BR589" s="93">
        <v>0</v>
      </c>
      <c r="BS589" s="93">
        <v>0</v>
      </c>
      <c r="BT589" s="93">
        <v>0</v>
      </c>
      <c r="BU589" s="93">
        <v>0</v>
      </c>
      <c r="BV589" s="93">
        <v>0</v>
      </c>
      <c r="BW589" s="93">
        <v>0</v>
      </c>
      <c r="BX589" s="93">
        <v>0</v>
      </c>
      <c r="BY589" s="93">
        <v>0</v>
      </c>
      <c r="BZ589" s="93">
        <v>0</v>
      </c>
      <c r="CA589" s="93">
        <v>0</v>
      </c>
      <c r="CB589" s="93">
        <v>0</v>
      </c>
      <c r="CC589" s="93">
        <v>0</v>
      </c>
      <c r="CD589" s="93">
        <v>0</v>
      </c>
      <c r="CE589" s="93">
        <v>0</v>
      </c>
      <c r="CF589" s="93">
        <v>0</v>
      </c>
      <c r="CG589" s="93">
        <v>0</v>
      </c>
      <c r="CH589" s="93">
        <v>0</v>
      </c>
      <c r="CJ589" s="94">
        <v>18459.299061246551</v>
      </c>
    </row>
    <row r="590" spans="1:88" x14ac:dyDescent="0.25">
      <c r="A590">
        <v>582</v>
      </c>
      <c r="B590" s="96"/>
      <c r="C590" s="97" t="s">
        <v>5361</v>
      </c>
      <c r="D590" s="97" t="s">
        <v>5362</v>
      </c>
      <c r="E590" s="97" t="s">
        <v>5362</v>
      </c>
      <c r="F590" s="97" t="s">
        <v>6419</v>
      </c>
      <c r="G590" s="96" t="s">
        <v>6095</v>
      </c>
      <c r="H590" s="96" t="s">
        <v>6420</v>
      </c>
      <c r="I590" s="96" t="s">
        <v>5340</v>
      </c>
      <c r="J590" s="96" t="s">
        <v>5340</v>
      </c>
      <c r="K590" s="96" t="s">
        <v>5365</v>
      </c>
      <c r="L590" s="96" t="s">
        <v>5365</v>
      </c>
      <c r="M590" s="96" t="s">
        <v>5342</v>
      </c>
      <c r="N590" s="92">
        <v>0</v>
      </c>
      <c r="O590" s="93">
        <v>0</v>
      </c>
      <c r="P590" s="93">
        <v>0</v>
      </c>
      <c r="Q590" s="93">
        <v>0</v>
      </c>
      <c r="R590" s="93">
        <v>0</v>
      </c>
      <c r="S590" s="93">
        <v>0</v>
      </c>
      <c r="T590" s="93">
        <v>0</v>
      </c>
      <c r="U590" s="93">
        <v>0</v>
      </c>
      <c r="V590" s="93">
        <v>0</v>
      </c>
      <c r="W590" s="93">
        <v>0</v>
      </c>
      <c r="X590" s="93">
        <v>0</v>
      </c>
      <c r="Y590" s="93">
        <v>0</v>
      </c>
      <c r="Z590" s="93">
        <v>0</v>
      </c>
      <c r="AA590" s="93">
        <v>0</v>
      </c>
      <c r="AB590" s="93">
        <v>0</v>
      </c>
      <c r="AC590" s="93">
        <v>0</v>
      </c>
      <c r="AD590" s="93">
        <v>0</v>
      </c>
      <c r="AE590" s="93">
        <v>0</v>
      </c>
      <c r="AF590" s="93">
        <v>0</v>
      </c>
      <c r="AG590" s="93">
        <v>0</v>
      </c>
      <c r="AH590" s="93">
        <v>0</v>
      </c>
      <c r="AI590" s="93">
        <v>0</v>
      </c>
      <c r="AJ590" s="93">
        <v>0</v>
      </c>
      <c r="AK590" s="93">
        <v>0</v>
      </c>
      <c r="AL590" s="93">
        <v>0</v>
      </c>
      <c r="AM590" s="93">
        <v>0</v>
      </c>
      <c r="AN590" s="93">
        <v>0</v>
      </c>
      <c r="AO590" s="93">
        <v>0</v>
      </c>
      <c r="AP590" s="93">
        <v>0</v>
      </c>
      <c r="AQ590" s="93">
        <v>0</v>
      </c>
      <c r="AR590" s="93">
        <v>0</v>
      </c>
      <c r="AS590" s="93">
        <v>0</v>
      </c>
      <c r="AT590" s="93">
        <v>0</v>
      </c>
      <c r="AU590" s="93">
        <v>0</v>
      </c>
      <c r="AV590" s="93">
        <v>0</v>
      </c>
      <c r="AW590" s="93">
        <v>0</v>
      </c>
      <c r="AX590" s="93">
        <v>0</v>
      </c>
      <c r="AY590" s="93">
        <v>0</v>
      </c>
      <c r="AZ590" s="93">
        <v>0</v>
      </c>
      <c r="BA590" s="93">
        <v>0</v>
      </c>
      <c r="BB590" s="93">
        <v>0</v>
      </c>
      <c r="BC590" s="93">
        <v>0</v>
      </c>
      <c r="BD590" s="93">
        <v>0</v>
      </c>
      <c r="BE590" s="93">
        <v>0</v>
      </c>
      <c r="BF590" s="93">
        <v>0</v>
      </c>
      <c r="BG590" s="93">
        <v>0</v>
      </c>
      <c r="BH590" s="93">
        <v>0</v>
      </c>
      <c r="BI590" s="93">
        <v>0</v>
      </c>
      <c r="BJ590" s="93">
        <v>0</v>
      </c>
      <c r="BK590" s="93">
        <v>0</v>
      </c>
      <c r="BL590" s="93">
        <v>0</v>
      </c>
      <c r="BM590" s="93">
        <v>0</v>
      </c>
      <c r="BN590" s="93">
        <v>0</v>
      </c>
      <c r="BO590" s="93">
        <v>0</v>
      </c>
      <c r="BP590" s="93">
        <v>0</v>
      </c>
      <c r="BQ590" s="93">
        <v>0</v>
      </c>
      <c r="BR590" s="93">
        <v>0</v>
      </c>
      <c r="BS590" s="93">
        <v>0</v>
      </c>
      <c r="BT590" s="93">
        <v>0</v>
      </c>
      <c r="BU590" s="93">
        <v>0</v>
      </c>
      <c r="BV590" s="93">
        <v>0</v>
      </c>
      <c r="BW590" s="93">
        <v>0</v>
      </c>
      <c r="BX590" s="93">
        <v>0</v>
      </c>
      <c r="BY590" s="93">
        <v>0</v>
      </c>
      <c r="BZ590" s="93">
        <v>0</v>
      </c>
      <c r="CA590" s="93">
        <v>0</v>
      </c>
      <c r="CB590" s="93">
        <v>0</v>
      </c>
      <c r="CC590" s="93">
        <v>0</v>
      </c>
      <c r="CD590" s="93">
        <v>0</v>
      </c>
      <c r="CE590" s="93">
        <v>0</v>
      </c>
      <c r="CF590" s="93">
        <v>0</v>
      </c>
      <c r="CG590" s="93">
        <v>0</v>
      </c>
      <c r="CH590" s="93">
        <v>0</v>
      </c>
      <c r="CJ590" s="94">
        <v>0</v>
      </c>
    </row>
    <row r="591" spans="1:88" x14ac:dyDescent="0.25">
      <c r="A591">
        <v>583</v>
      </c>
      <c r="B591" s="96"/>
      <c r="C591" s="97" t="s">
        <v>5361</v>
      </c>
      <c r="D591" s="97" t="s">
        <v>5362</v>
      </c>
      <c r="E591" s="97" t="s">
        <v>5362</v>
      </c>
      <c r="F591" s="97" t="s">
        <v>6421</v>
      </c>
      <c r="G591" s="96" t="s">
        <v>6095</v>
      </c>
      <c r="H591" s="96" t="s">
        <v>6422</v>
      </c>
      <c r="I591" s="96" t="s">
        <v>5340</v>
      </c>
      <c r="J591" s="96" t="s">
        <v>5340</v>
      </c>
      <c r="K591" s="96" t="s">
        <v>5365</v>
      </c>
      <c r="L591" s="96" t="s">
        <v>5365</v>
      </c>
      <c r="M591" s="96" t="s">
        <v>5342</v>
      </c>
      <c r="N591" s="92">
        <v>0</v>
      </c>
      <c r="O591" s="93">
        <v>0</v>
      </c>
      <c r="P591" s="93">
        <v>0</v>
      </c>
      <c r="Q591" s="93">
        <v>0</v>
      </c>
      <c r="R591" s="93">
        <v>0</v>
      </c>
      <c r="S591" s="93">
        <v>0</v>
      </c>
      <c r="T591" s="93">
        <v>0</v>
      </c>
      <c r="U591" s="93">
        <v>0</v>
      </c>
      <c r="V591" s="93">
        <v>0</v>
      </c>
      <c r="W591" s="93">
        <v>0</v>
      </c>
      <c r="X591" s="93">
        <v>0</v>
      </c>
      <c r="Y591" s="93">
        <v>0</v>
      </c>
      <c r="Z591" s="93">
        <v>0</v>
      </c>
      <c r="AA591" s="93">
        <v>0</v>
      </c>
      <c r="AB591" s="93">
        <v>0</v>
      </c>
      <c r="AC591" s="93">
        <v>0</v>
      </c>
      <c r="AD591" s="93">
        <v>0</v>
      </c>
      <c r="AE591" s="93">
        <v>0</v>
      </c>
      <c r="AF591" s="93">
        <v>0</v>
      </c>
      <c r="AG591" s="93">
        <v>0</v>
      </c>
      <c r="AH591" s="93">
        <v>0</v>
      </c>
      <c r="AI591" s="93">
        <v>0</v>
      </c>
      <c r="AJ591" s="93">
        <v>0</v>
      </c>
      <c r="AK591" s="93">
        <v>0</v>
      </c>
      <c r="AL591" s="93">
        <v>0</v>
      </c>
      <c r="AM591" s="93">
        <v>0</v>
      </c>
      <c r="AN591" s="93">
        <v>0</v>
      </c>
      <c r="AO591" s="93">
        <v>0</v>
      </c>
      <c r="AP591" s="93">
        <v>0</v>
      </c>
      <c r="AQ591" s="93">
        <v>0</v>
      </c>
      <c r="AR591" s="93">
        <v>0</v>
      </c>
      <c r="AS591" s="93">
        <v>0</v>
      </c>
      <c r="AT591" s="93">
        <v>0</v>
      </c>
      <c r="AU591" s="93">
        <v>0</v>
      </c>
      <c r="AV591" s="93">
        <v>0</v>
      </c>
      <c r="AW591" s="93">
        <v>0</v>
      </c>
      <c r="AX591" s="93">
        <v>0</v>
      </c>
      <c r="AY591" s="93">
        <v>0</v>
      </c>
      <c r="AZ591" s="93">
        <v>0</v>
      </c>
      <c r="BA591" s="93">
        <v>0</v>
      </c>
      <c r="BB591" s="93">
        <v>0</v>
      </c>
      <c r="BC591" s="93">
        <v>0</v>
      </c>
      <c r="BD591" s="93">
        <v>0</v>
      </c>
      <c r="BE591" s="93">
        <v>0</v>
      </c>
      <c r="BF591" s="93">
        <v>0</v>
      </c>
      <c r="BG591" s="93">
        <v>0</v>
      </c>
      <c r="BH591" s="93">
        <v>0</v>
      </c>
      <c r="BI591" s="93">
        <v>0</v>
      </c>
      <c r="BJ591" s="93">
        <v>0</v>
      </c>
      <c r="BK591" s="93">
        <v>0</v>
      </c>
      <c r="BL591" s="93">
        <v>0</v>
      </c>
      <c r="BM591" s="93">
        <v>0</v>
      </c>
      <c r="BN591" s="93">
        <v>0</v>
      </c>
      <c r="BO591" s="93">
        <v>0</v>
      </c>
      <c r="BP591" s="93">
        <v>0</v>
      </c>
      <c r="BQ591" s="93">
        <v>0</v>
      </c>
      <c r="BR591" s="93">
        <v>0</v>
      </c>
      <c r="BS591" s="93">
        <v>0</v>
      </c>
      <c r="BT591" s="93">
        <v>0</v>
      </c>
      <c r="BU591" s="93">
        <v>0</v>
      </c>
      <c r="BV591" s="93">
        <v>0</v>
      </c>
      <c r="BW591" s="93">
        <v>0</v>
      </c>
      <c r="BX591" s="93">
        <v>0</v>
      </c>
      <c r="BY591" s="93">
        <v>0</v>
      </c>
      <c r="BZ591" s="93">
        <v>0</v>
      </c>
      <c r="CA591" s="93">
        <v>0</v>
      </c>
      <c r="CB591" s="93">
        <v>0</v>
      </c>
      <c r="CC591" s="93">
        <v>0</v>
      </c>
      <c r="CD591" s="93">
        <v>0</v>
      </c>
      <c r="CE591" s="93">
        <v>0</v>
      </c>
      <c r="CF591" s="93">
        <v>0</v>
      </c>
      <c r="CG591" s="93">
        <v>0</v>
      </c>
      <c r="CH591" s="93">
        <v>0</v>
      </c>
      <c r="CJ591" s="94">
        <v>0</v>
      </c>
    </row>
    <row r="592" spans="1:88" x14ac:dyDescent="0.25">
      <c r="A592">
        <v>584</v>
      </c>
      <c r="B592" s="96"/>
      <c r="C592" s="97" t="s">
        <v>5361</v>
      </c>
      <c r="D592" s="97" t="s">
        <v>5362</v>
      </c>
      <c r="E592" s="97" t="s">
        <v>5362</v>
      </c>
      <c r="F592" s="97" t="s">
        <v>6423</v>
      </c>
      <c r="G592" s="96" t="s">
        <v>6095</v>
      </c>
      <c r="H592" s="96" t="s">
        <v>6424</v>
      </c>
      <c r="I592" s="96" t="s">
        <v>5340</v>
      </c>
      <c r="J592" s="96" t="s">
        <v>5340</v>
      </c>
      <c r="K592" s="96" t="s">
        <v>5365</v>
      </c>
      <c r="L592" s="96" t="s">
        <v>5365</v>
      </c>
      <c r="M592" s="96" t="s">
        <v>5342</v>
      </c>
      <c r="N592" s="92">
        <v>0</v>
      </c>
      <c r="O592" s="93">
        <v>0</v>
      </c>
      <c r="P592" s="93">
        <v>0</v>
      </c>
      <c r="Q592" s="93">
        <v>0</v>
      </c>
      <c r="R592" s="93">
        <v>0</v>
      </c>
      <c r="S592" s="93">
        <v>0</v>
      </c>
      <c r="T592" s="93">
        <v>0</v>
      </c>
      <c r="U592" s="93">
        <v>0</v>
      </c>
      <c r="V592" s="93">
        <v>0</v>
      </c>
      <c r="W592" s="93">
        <v>0</v>
      </c>
      <c r="X592" s="93">
        <v>0</v>
      </c>
      <c r="Y592" s="93">
        <v>0</v>
      </c>
      <c r="Z592" s="93">
        <v>0</v>
      </c>
      <c r="AA592" s="93">
        <v>0</v>
      </c>
      <c r="AB592" s="93">
        <v>0</v>
      </c>
      <c r="AC592" s="93">
        <v>0</v>
      </c>
      <c r="AD592" s="93">
        <v>0</v>
      </c>
      <c r="AE592" s="93">
        <v>0</v>
      </c>
      <c r="AF592" s="93">
        <v>0</v>
      </c>
      <c r="AG592" s="93">
        <v>0</v>
      </c>
      <c r="AH592" s="93">
        <v>0</v>
      </c>
      <c r="AI592" s="93">
        <v>0</v>
      </c>
      <c r="AJ592" s="93">
        <v>0</v>
      </c>
      <c r="AK592" s="93">
        <v>0</v>
      </c>
      <c r="AL592" s="93">
        <v>0</v>
      </c>
      <c r="AM592" s="93">
        <v>0</v>
      </c>
      <c r="AN592" s="93">
        <v>0</v>
      </c>
      <c r="AO592" s="93">
        <v>0</v>
      </c>
      <c r="AP592" s="93">
        <v>0</v>
      </c>
      <c r="AQ592" s="93">
        <v>0</v>
      </c>
      <c r="AR592" s="93">
        <v>0</v>
      </c>
      <c r="AS592" s="93">
        <v>0</v>
      </c>
      <c r="AT592" s="93">
        <v>0</v>
      </c>
      <c r="AU592" s="93">
        <v>0</v>
      </c>
      <c r="AV592" s="93">
        <v>0</v>
      </c>
      <c r="AW592" s="93">
        <v>0</v>
      </c>
      <c r="AX592" s="93">
        <v>0</v>
      </c>
      <c r="AY592" s="93">
        <v>0</v>
      </c>
      <c r="AZ592" s="93">
        <v>0</v>
      </c>
      <c r="BA592" s="93">
        <v>0</v>
      </c>
      <c r="BB592" s="93">
        <v>0</v>
      </c>
      <c r="BC592" s="93">
        <v>0</v>
      </c>
      <c r="BD592" s="93">
        <v>0</v>
      </c>
      <c r="BE592" s="93">
        <v>0</v>
      </c>
      <c r="BF592" s="93">
        <v>0</v>
      </c>
      <c r="BG592" s="93">
        <v>0</v>
      </c>
      <c r="BH592" s="93">
        <v>0</v>
      </c>
      <c r="BI592" s="93">
        <v>0</v>
      </c>
      <c r="BJ592" s="93">
        <v>0</v>
      </c>
      <c r="BK592" s="93">
        <v>0</v>
      </c>
      <c r="BL592" s="93">
        <v>0</v>
      </c>
      <c r="BM592" s="93">
        <v>0</v>
      </c>
      <c r="BN592" s="93">
        <v>0</v>
      </c>
      <c r="BO592" s="93">
        <v>0</v>
      </c>
      <c r="BP592" s="93">
        <v>0</v>
      </c>
      <c r="BQ592" s="93">
        <v>0</v>
      </c>
      <c r="BR592" s="93">
        <v>0</v>
      </c>
      <c r="BS592" s="93">
        <v>0</v>
      </c>
      <c r="BT592" s="93">
        <v>0</v>
      </c>
      <c r="BU592" s="93">
        <v>0</v>
      </c>
      <c r="BV592" s="93">
        <v>0</v>
      </c>
      <c r="BW592" s="93">
        <v>0</v>
      </c>
      <c r="BX592" s="93">
        <v>0</v>
      </c>
      <c r="BY592" s="93">
        <v>0</v>
      </c>
      <c r="BZ592" s="93">
        <v>0</v>
      </c>
      <c r="CA592" s="93">
        <v>0</v>
      </c>
      <c r="CB592" s="93">
        <v>0</v>
      </c>
      <c r="CC592" s="93">
        <v>0</v>
      </c>
      <c r="CD592" s="93">
        <v>0</v>
      </c>
      <c r="CE592" s="93">
        <v>0</v>
      </c>
      <c r="CF592" s="93">
        <v>0</v>
      </c>
      <c r="CG592" s="93">
        <v>0</v>
      </c>
      <c r="CH592" s="93">
        <v>0</v>
      </c>
      <c r="CJ592" s="94">
        <v>0</v>
      </c>
    </row>
    <row r="593" spans="1:88" x14ac:dyDescent="0.25">
      <c r="A593">
        <v>585</v>
      </c>
      <c r="B593" s="96"/>
      <c r="C593" s="97" t="s">
        <v>5361</v>
      </c>
      <c r="D593" s="97" t="s">
        <v>5362</v>
      </c>
      <c r="E593" s="97" t="s">
        <v>5362</v>
      </c>
      <c r="F593" s="97" t="s">
        <v>6425</v>
      </c>
      <c r="G593" s="96" t="s">
        <v>6095</v>
      </c>
      <c r="H593" s="96" t="s">
        <v>6426</v>
      </c>
      <c r="I593" s="96" t="s">
        <v>5340</v>
      </c>
      <c r="J593" s="96" t="s">
        <v>5340</v>
      </c>
      <c r="K593" s="96" t="s">
        <v>5365</v>
      </c>
      <c r="L593" s="96" t="s">
        <v>5365</v>
      </c>
      <c r="M593" s="96" t="s">
        <v>5342</v>
      </c>
      <c r="N593" s="92">
        <v>0</v>
      </c>
      <c r="O593" s="93">
        <v>0</v>
      </c>
      <c r="P593" s="93">
        <v>0</v>
      </c>
      <c r="Q593" s="93">
        <v>0</v>
      </c>
      <c r="R593" s="93">
        <v>0</v>
      </c>
      <c r="S593" s="93">
        <v>0</v>
      </c>
      <c r="T593" s="93">
        <v>0</v>
      </c>
      <c r="U593" s="93">
        <v>0</v>
      </c>
      <c r="V593" s="93">
        <v>0</v>
      </c>
      <c r="W593" s="93">
        <v>0</v>
      </c>
      <c r="X593" s="93">
        <v>0</v>
      </c>
      <c r="Y593" s="93">
        <v>0</v>
      </c>
      <c r="Z593" s="93">
        <v>0</v>
      </c>
      <c r="AA593" s="93">
        <v>0</v>
      </c>
      <c r="AB593" s="93">
        <v>0</v>
      </c>
      <c r="AC593" s="93">
        <v>0</v>
      </c>
      <c r="AD593" s="93">
        <v>0</v>
      </c>
      <c r="AE593" s="93">
        <v>0</v>
      </c>
      <c r="AF593" s="93">
        <v>0</v>
      </c>
      <c r="AG593" s="93">
        <v>0</v>
      </c>
      <c r="AH593" s="93">
        <v>0</v>
      </c>
      <c r="AI593" s="93">
        <v>0</v>
      </c>
      <c r="AJ593" s="93">
        <v>0</v>
      </c>
      <c r="AK593" s="93">
        <v>0</v>
      </c>
      <c r="AL593" s="93">
        <v>0</v>
      </c>
      <c r="AM593" s="93">
        <v>0</v>
      </c>
      <c r="AN593" s="93">
        <v>0</v>
      </c>
      <c r="AO593" s="93">
        <v>0</v>
      </c>
      <c r="AP593" s="93">
        <v>0</v>
      </c>
      <c r="AQ593" s="93">
        <v>0</v>
      </c>
      <c r="AR593" s="93">
        <v>0</v>
      </c>
      <c r="AS593" s="93">
        <v>0</v>
      </c>
      <c r="AT593" s="93">
        <v>0</v>
      </c>
      <c r="AU593" s="93">
        <v>0</v>
      </c>
      <c r="AV593" s="93">
        <v>0</v>
      </c>
      <c r="AW593" s="93">
        <v>0</v>
      </c>
      <c r="AX593" s="93">
        <v>0</v>
      </c>
      <c r="AY593" s="93">
        <v>0</v>
      </c>
      <c r="AZ593" s="93">
        <v>0</v>
      </c>
      <c r="BA593" s="93">
        <v>0</v>
      </c>
      <c r="BB593" s="93">
        <v>0</v>
      </c>
      <c r="BC593" s="93">
        <v>0</v>
      </c>
      <c r="BD593" s="93">
        <v>0</v>
      </c>
      <c r="BE593" s="93">
        <v>0</v>
      </c>
      <c r="BF593" s="93">
        <v>0</v>
      </c>
      <c r="BG593" s="93">
        <v>0</v>
      </c>
      <c r="BH593" s="93">
        <v>0</v>
      </c>
      <c r="BI593" s="93">
        <v>0</v>
      </c>
      <c r="BJ593" s="93">
        <v>0</v>
      </c>
      <c r="BK593" s="93">
        <v>0</v>
      </c>
      <c r="BL593" s="93">
        <v>0</v>
      </c>
      <c r="BM593" s="93">
        <v>0</v>
      </c>
      <c r="BN593" s="93">
        <v>0</v>
      </c>
      <c r="BO593" s="93">
        <v>0</v>
      </c>
      <c r="BP593" s="93">
        <v>0</v>
      </c>
      <c r="BQ593" s="93">
        <v>0</v>
      </c>
      <c r="BR593" s="93">
        <v>0</v>
      </c>
      <c r="BS593" s="93">
        <v>0</v>
      </c>
      <c r="BT593" s="93">
        <v>0</v>
      </c>
      <c r="BU593" s="93">
        <v>0</v>
      </c>
      <c r="BV593" s="93">
        <v>0</v>
      </c>
      <c r="BW593" s="93">
        <v>0</v>
      </c>
      <c r="BX593" s="93">
        <v>0</v>
      </c>
      <c r="BY593" s="93">
        <v>0</v>
      </c>
      <c r="BZ593" s="93">
        <v>0</v>
      </c>
      <c r="CA593" s="93">
        <v>0</v>
      </c>
      <c r="CB593" s="93">
        <v>0</v>
      </c>
      <c r="CC593" s="93">
        <v>0</v>
      </c>
      <c r="CD593" s="93">
        <v>0</v>
      </c>
      <c r="CE593" s="93">
        <v>0</v>
      </c>
      <c r="CF593" s="93">
        <v>0</v>
      </c>
      <c r="CG593" s="93">
        <v>0</v>
      </c>
      <c r="CH593" s="93">
        <v>0</v>
      </c>
      <c r="CJ593" s="94">
        <v>0</v>
      </c>
    </row>
    <row r="594" spans="1:88" x14ac:dyDescent="0.25">
      <c r="A594">
        <v>586</v>
      </c>
      <c r="B594" s="96"/>
      <c r="C594" s="97" t="s">
        <v>5361</v>
      </c>
      <c r="D594" s="97" t="s">
        <v>5362</v>
      </c>
      <c r="E594" s="97" t="s">
        <v>5362</v>
      </c>
      <c r="F594" s="97" t="s">
        <v>6427</v>
      </c>
      <c r="G594" s="96" t="s">
        <v>6095</v>
      </c>
      <c r="H594" s="96" t="s">
        <v>6428</v>
      </c>
      <c r="I594" s="96" t="s">
        <v>5340</v>
      </c>
      <c r="J594" s="96" t="s">
        <v>5340</v>
      </c>
      <c r="K594" s="96" t="s">
        <v>5365</v>
      </c>
      <c r="L594" s="96" t="s">
        <v>5365</v>
      </c>
      <c r="M594" s="96" t="s">
        <v>5342</v>
      </c>
      <c r="N594" s="92">
        <v>12574.767535391788</v>
      </c>
      <c r="O594" s="93">
        <v>0</v>
      </c>
      <c r="P594" s="93">
        <v>0</v>
      </c>
      <c r="Q594" s="93">
        <v>0</v>
      </c>
      <c r="R594" s="93">
        <v>0</v>
      </c>
      <c r="S594" s="93">
        <v>0</v>
      </c>
      <c r="T594" s="93">
        <v>0</v>
      </c>
      <c r="U594" s="93">
        <v>0</v>
      </c>
      <c r="V594" s="93">
        <v>0</v>
      </c>
      <c r="W594" s="93">
        <v>0</v>
      </c>
      <c r="X594" s="93">
        <v>0</v>
      </c>
      <c r="Y594" s="93">
        <v>0</v>
      </c>
      <c r="Z594" s="93">
        <v>0</v>
      </c>
      <c r="AA594" s="93">
        <v>0</v>
      </c>
      <c r="AB594" s="93">
        <v>0</v>
      </c>
      <c r="AC594" s="93">
        <v>0</v>
      </c>
      <c r="AD594" s="93">
        <v>0</v>
      </c>
      <c r="AE594" s="93">
        <v>0</v>
      </c>
      <c r="AF594" s="93">
        <v>0</v>
      </c>
      <c r="AG594" s="93">
        <v>0</v>
      </c>
      <c r="AH594" s="93">
        <v>0</v>
      </c>
      <c r="AI594" s="93">
        <v>0</v>
      </c>
      <c r="AJ594" s="93">
        <v>0</v>
      </c>
      <c r="AK594" s="93">
        <v>0</v>
      </c>
      <c r="AL594" s="93">
        <v>0</v>
      </c>
      <c r="AM594" s="93">
        <v>0</v>
      </c>
      <c r="AN594" s="93">
        <v>0</v>
      </c>
      <c r="AO594" s="93">
        <v>0</v>
      </c>
      <c r="AP594" s="93">
        <v>0</v>
      </c>
      <c r="AQ594" s="93">
        <v>0</v>
      </c>
      <c r="AR594" s="93">
        <v>0</v>
      </c>
      <c r="AS594" s="93">
        <v>1041.6503094979771</v>
      </c>
      <c r="AT594" s="93">
        <v>1040.3371028198576</v>
      </c>
      <c r="AU594" s="93">
        <v>1037.5117280359209</v>
      </c>
      <c r="AV594" s="93">
        <v>1027.8498949657787</v>
      </c>
      <c r="AW594" s="93">
        <v>1040.8984498628183</v>
      </c>
      <c r="AX594" s="93">
        <v>1042.2876539513302</v>
      </c>
      <c r="AY594" s="93">
        <v>1066.2124820780368</v>
      </c>
      <c r="AZ594" s="93">
        <v>1055.8255830463681</v>
      </c>
      <c r="BA594" s="93">
        <v>1058.5012331677642</v>
      </c>
      <c r="BB594" s="93">
        <v>1058.4773900694981</v>
      </c>
      <c r="BC594" s="93">
        <v>1054.2369705433398</v>
      </c>
      <c r="BD594" s="93">
        <v>1050.9787373531005</v>
      </c>
      <c r="BE594" s="93">
        <v>0</v>
      </c>
      <c r="BF594" s="93">
        <v>0</v>
      </c>
      <c r="BG594" s="93">
        <v>0</v>
      </c>
      <c r="BH594" s="93">
        <v>0</v>
      </c>
      <c r="BI594" s="93">
        <v>0</v>
      </c>
      <c r="BJ594" s="93">
        <v>0</v>
      </c>
      <c r="BK594" s="93">
        <v>0</v>
      </c>
      <c r="BL594" s="93">
        <v>0</v>
      </c>
      <c r="BM594" s="93">
        <v>0</v>
      </c>
      <c r="BN594" s="93">
        <v>0</v>
      </c>
      <c r="BO594" s="93">
        <v>0</v>
      </c>
      <c r="BP594" s="93">
        <v>0</v>
      </c>
      <c r="BQ594" s="93">
        <v>0</v>
      </c>
      <c r="BR594" s="93">
        <v>0</v>
      </c>
      <c r="BS594" s="93">
        <v>0</v>
      </c>
      <c r="BT594" s="93">
        <v>0</v>
      </c>
      <c r="BU594" s="93">
        <v>0</v>
      </c>
      <c r="BV594" s="93">
        <v>0</v>
      </c>
      <c r="BW594" s="93">
        <v>0</v>
      </c>
      <c r="BX594" s="93">
        <v>0</v>
      </c>
      <c r="BY594" s="93">
        <v>0</v>
      </c>
      <c r="BZ594" s="93">
        <v>0</v>
      </c>
      <c r="CA594" s="93">
        <v>0</v>
      </c>
      <c r="CB594" s="93">
        <v>0</v>
      </c>
      <c r="CC594" s="93">
        <v>0</v>
      </c>
      <c r="CD594" s="93">
        <v>0</v>
      </c>
      <c r="CE594" s="93">
        <v>0</v>
      </c>
      <c r="CF594" s="93">
        <v>0</v>
      </c>
      <c r="CG594" s="93">
        <v>0</v>
      </c>
      <c r="CH594" s="93">
        <v>0</v>
      </c>
      <c r="CJ594" s="94">
        <v>12574.767535391788</v>
      </c>
    </row>
    <row r="595" spans="1:88" x14ac:dyDescent="0.25">
      <c r="A595">
        <v>587</v>
      </c>
      <c r="B595" s="96"/>
      <c r="C595" s="97" t="s">
        <v>5361</v>
      </c>
      <c r="D595" s="97" t="s">
        <v>5362</v>
      </c>
      <c r="E595" s="97" t="s">
        <v>5362</v>
      </c>
      <c r="F595" s="97" t="s">
        <v>6429</v>
      </c>
      <c r="G595" s="96" t="s">
        <v>6095</v>
      </c>
      <c r="H595" s="96" t="s">
        <v>6430</v>
      </c>
      <c r="I595" s="96" t="s">
        <v>5340</v>
      </c>
      <c r="J595" s="96" t="s">
        <v>5340</v>
      </c>
      <c r="K595" s="96" t="s">
        <v>5365</v>
      </c>
      <c r="L595" s="96" t="s">
        <v>5365</v>
      </c>
      <c r="M595" s="96" t="s">
        <v>5342</v>
      </c>
      <c r="N595" s="92">
        <v>12211.22665335019</v>
      </c>
      <c r="O595" s="93">
        <v>2066.1620957823866</v>
      </c>
      <c r="P595" s="93">
        <v>2032.0800599026009</v>
      </c>
      <c r="Q595" s="93">
        <v>2036.1426426009318</v>
      </c>
      <c r="R595" s="93">
        <v>2038.1488216132998</v>
      </c>
      <c r="S595" s="93">
        <v>2025.2515051432749</v>
      </c>
      <c r="T595" s="93">
        <v>2013.4415283076962</v>
      </c>
      <c r="U595" s="93">
        <v>0</v>
      </c>
      <c r="V595" s="93">
        <v>0</v>
      </c>
      <c r="W595" s="93">
        <v>0</v>
      </c>
      <c r="X595" s="93">
        <v>0</v>
      </c>
      <c r="Y595" s="93">
        <v>0</v>
      </c>
      <c r="Z595" s="93">
        <v>0</v>
      </c>
      <c r="AA595" s="93">
        <v>0</v>
      </c>
      <c r="AB595" s="93">
        <v>0</v>
      </c>
      <c r="AC595" s="93">
        <v>0</v>
      </c>
      <c r="AD595" s="93">
        <v>0</v>
      </c>
      <c r="AE595" s="93">
        <v>0</v>
      </c>
      <c r="AF595" s="93">
        <v>0</v>
      </c>
      <c r="AG595" s="93">
        <v>0</v>
      </c>
      <c r="AH595" s="93">
        <v>0</v>
      </c>
      <c r="AI595" s="93">
        <v>0</v>
      </c>
      <c r="AJ595" s="93">
        <v>0</v>
      </c>
      <c r="AK595" s="93">
        <v>0</v>
      </c>
      <c r="AL595" s="93">
        <v>0</v>
      </c>
      <c r="AM595" s="93">
        <v>0</v>
      </c>
      <c r="AN595" s="93">
        <v>0</v>
      </c>
      <c r="AO595" s="93">
        <v>0</v>
      </c>
      <c r="AP595" s="93">
        <v>0</v>
      </c>
      <c r="AQ595" s="93">
        <v>0</v>
      </c>
      <c r="AR595" s="93">
        <v>0</v>
      </c>
      <c r="AS595" s="93">
        <v>0</v>
      </c>
      <c r="AT595" s="93">
        <v>0</v>
      </c>
      <c r="AU595" s="93">
        <v>0</v>
      </c>
      <c r="AV595" s="93">
        <v>0</v>
      </c>
      <c r="AW595" s="93">
        <v>0</v>
      </c>
      <c r="AX595" s="93">
        <v>0</v>
      </c>
      <c r="AY595" s="93">
        <v>0</v>
      </c>
      <c r="AZ595" s="93">
        <v>0</v>
      </c>
      <c r="BA595" s="93">
        <v>0</v>
      </c>
      <c r="BB595" s="93">
        <v>0</v>
      </c>
      <c r="BC595" s="93">
        <v>0</v>
      </c>
      <c r="BD595" s="93">
        <v>0</v>
      </c>
      <c r="BE595" s="93">
        <v>0</v>
      </c>
      <c r="BF595" s="93">
        <v>0</v>
      </c>
      <c r="BG595" s="93">
        <v>0</v>
      </c>
      <c r="BH595" s="93">
        <v>0</v>
      </c>
      <c r="BI595" s="93">
        <v>0</v>
      </c>
      <c r="BJ595" s="93">
        <v>0</v>
      </c>
      <c r="BK595" s="93">
        <v>0</v>
      </c>
      <c r="BL595" s="93">
        <v>0</v>
      </c>
      <c r="BM595" s="93">
        <v>0</v>
      </c>
      <c r="BN595" s="93">
        <v>0</v>
      </c>
      <c r="BO595" s="93">
        <v>0</v>
      </c>
      <c r="BP595" s="93">
        <v>0</v>
      </c>
      <c r="BQ595" s="93">
        <v>0</v>
      </c>
      <c r="BR595" s="93">
        <v>0</v>
      </c>
      <c r="BS595" s="93">
        <v>0</v>
      </c>
      <c r="BT595" s="93">
        <v>0</v>
      </c>
      <c r="BU595" s="93">
        <v>0</v>
      </c>
      <c r="BV595" s="93">
        <v>0</v>
      </c>
      <c r="BW595" s="93">
        <v>0</v>
      </c>
      <c r="BX595" s="93">
        <v>0</v>
      </c>
      <c r="BY595" s="93">
        <v>0</v>
      </c>
      <c r="BZ595" s="93">
        <v>0</v>
      </c>
      <c r="CA595" s="93">
        <v>0</v>
      </c>
      <c r="CB595" s="93">
        <v>0</v>
      </c>
      <c r="CC595" s="93">
        <v>0</v>
      </c>
      <c r="CD595" s="93">
        <v>0</v>
      </c>
      <c r="CE595" s="93">
        <v>0</v>
      </c>
      <c r="CF595" s="93">
        <v>0</v>
      </c>
      <c r="CG595" s="93">
        <v>0</v>
      </c>
      <c r="CH595" s="93">
        <v>0</v>
      </c>
      <c r="CJ595" s="94">
        <v>0</v>
      </c>
    </row>
    <row r="596" spans="1:88" x14ac:dyDescent="0.25">
      <c r="A596">
        <v>588</v>
      </c>
      <c r="B596" s="96"/>
      <c r="C596" s="97" t="s">
        <v>5361</v>
      </c>
      <c r="D596" s="97" t="s">
        <v>5362</v>
      </c>
      <c r="E596" s="97" t="s">
        <v>5362</v>
      </c>
      <c r="F596" s="97" t="s">
        <v>6431</v>
      </c>
      <c r="G596" s="96" t="s">
        <v>6095</v>
      </c>
      <c r="H596" s="96" t="s">
        <v>6432</v>
      </c>
      <c r="I596" s="96" t="s">
        <v>5340</v>
      </c>
      <c r="J596" s="96" t="s">
        <v>5340</v>
      </c>
      <c r="K596" s="96" t="s">
        <v>5365</v>
      </c>
      <c r="L596" s="96" t="s">
        <v>5365</v>
      </c>
      <c r="M596" s="96" t="s">
        <v>5342</v>
      </c>
      <c r="N596" s="92">
        <v>0</v>
      </c>
      <c r="O596" s="93">
        <v>0</v>
      </c>
      <c r="P596" s="93">
        <v>0</v>
      </c>
      <c r="Q596" s="93">
        <v>0</v>
      </c>
      <c r="R596" s="93">
        <v>0</v>
      </c>
      <c r="S596" s="93">
        <v>0</v>
      </c>
      <c r="T596" s="93">
        <v>0</v>
      </c>
      <c r="U596" s="93">
        <v>0</v>
      </c>
      <c r="V596" s="93">
        <v>0</v>
      </c>
      <c r="W596" s="93">
        <v>0</v>
      </c>
      <c r="X596" s="93">
        <v>0</v>
      </c>
      <c r="Y596" s="93">
        <v>0</v>
      </c>
      <c r="Z596" s="93">
        <v>0</v>
      </c>
      <c r="AA596" s="93">
        <v>0</v>
      </c>
      <c r="AB596" s="93">
        <v>0</v>
      </c>
      <c r="AC596" s="93">
        <v>0</v>
      </c>
      <c r="AD596" s="93">
        <v>0</v>
      </c>
      <c r="AE596" s="93">
        <v>0</v>
      </c>
      <c r="AF596" s="93">
        <v>0</v>
      </c>
      <c r="AG596" s="93">
        <v>0</v>
      </c>
      <c r="AH596" s="93">
        <v>0</v>
      </c>
      <c r="AI596" s="93">
        <v>0</v>
      </c>
      <c r="AJ596" s="93">
        <v>0</v>
      </c>
      <c r="AK596" s="93">
        <v>0</v>
      </c>
      <c r="AL596" s="93">
        <v>0</v>
      </c>
      <c r="AM596" s="93">
        <v>0</v>
      </c>
      <c r="AN596" s="93">
        <v>0</v>
      </c>
      <c r="AO596" s="93">
        <v>0</v>
      </c>
      <c r="AP596" s="93">
        <v>0</v>
      </c>
      <c r="AQ596" s="93">
        <v>0</v>
      </c>
      <c r="AR596" s="93">
        <v>0</v>
      </c>
      <c r="AS596" s="93">
        <v>0</v>
      </c>
      <c r="AT596" s="93">
        <v>0</v>
      </c>
      <c r="AU596" s="93">
        <v>0</v>
      </c>
      <c r="AV596" s="93">
        <v>0</v>
      </c>
      <c r="AW596" s="93">
        <v>0</v>
      </c>
      <c r="AX596" s="93">
        <v>0</v>
      </c>
      <c r="AY596" s="93">
        <v>0</v>
      </c>
      <c r="AZ596" s="93">
        <v>0</v>
      </c>
      <c r="BA596" s="93">
        <v>0</v>
      </c>
      <c r="BB596" s="93">
        <v>0</v>
      </c>
      <c r="BC596" s="93">
        <v>0</v>
      </c>
      <c r="BD596" s="93">
        <v>0</v>
      </c>
      <c r="BE596" s="93">
        <v>0</v>
      </c>
      <c r="BF596" s="93">
        <v>0</v>
      </c>
      <c r="BG596" s="93">
        <v>0</v>
      </c>
      <c r="BH596" s="93">
        <v>0</v>
      </c>
      <c r="BI596" s="93">
        <v>0</v>
      </c>
      <c r="BJ596" s="93">
        <v>0</v>
      </c>
      <c r="BK596" s="93">
        <v>0</v>
      </c>
      <c r="BL596" s="93">
        <v>0</v>
      </c>
      <c r="BM596" s="93">
        <v>0</v>
      </c>
      <c r="BN596" s="93">
        <v>0</v>
      </c>
      <c r="BO596" s="93">
        <v>0</v>
      </c>
      <c r="BP596" s="93">
        <v>0</v>
      </c>
      <c r="BQ596" s="93">
        <v>0</v>
      </c>
      <c r="BR596" s="93">
        <v>0</v>
      </c>
      <c r="BS596" s="93">
        <v>0</v>
      </c>
      <c r="BT596" s="93">
        <v>0</v>
      </c>
      <c r="BU596" s="93">
        <v>0</v>
      </c>
      <c r="BV596" s="93">
        <v>0</v>
      </c>
      <c r="BW596" s="93">
        <v>0</v>
      </c>
      <c r="BX596" s="93">
        <v>0</v>
      </c>
      <c r="BY596" s="93">
        <v>0</v>
      </c>
      <c r="BZ596" s="93">
        <v>0</v>
      </c>
      <c r="CA596" s="93">
        <v>0</v>
      </c>
      <c r="CB596" s="93">
        <v>0</v>
      </c>
      <c r="CC596" s="93">
        <v>0</v>
      </c>
      <c r="CD596" s="93">
        <v>0</v>
      </c>
      <c r="CE596" s="93">
        <v>0</v>
      </c>
      <c r="CF596" s="93">
        <v>0</v>
      </c>
      <c r="CG596" s="93">
        <v>0</v>
      </c>
      <c r="CH596" s="93">
        <v>0</v>
      </c>
      <c r="CJ596" s="94">
        <v>0</v>
      </c>
    </row>
    <row r="597" spans="1:88" x14ac:dyDescent="0.25">
      <c r="A597">
        <v>589</v>
      </c>
      <c r="B597" s="96"/>
      <c r="C597" s="97" t="s">
        <v>5361</v>
      </c>
      <c r="D597" s="97" t="s">
        <v>5362</v>
      </c>
      <c r="E597" s="97" t="s">
        <v>5362</v>
      </c>
      <c r="F597" s="97" t="s">
        <v>6433</v>
      </c>
      <c r="G597" s="96" t="s">
        <v>6095</v>
      </c>
      <c r="H597" s="96" t="s">
        <v>6434</v>
      </c>
      <c r="I597" s="96" t="s">
        <v>5340</v>
      </c>
      <c r="J597" s="96" t="s">
        <v>5340</v>
      </c>
      <c r="K597" s="96" t="s">
        <v>5365</v>
      </c>
      <c r="L597" s="96" t="s">
        <v>5365</v>
      </c>
      <c r="M597" s="96" t="s">
        <v>5342</v>
      </c>
      <c r="N597" s="92">
        <v>0</v>
      </c>
      <c r="O597" s="93">
        <v>0</v>
      </c>
      <c r="P597" s="93">
        <v>0</v>
      </c>
      <c r="Q597" s="93">
        <v>0</v>
      </c>
      <c r="R597" s="93">
        <v>0</v>
      </c>
      <c r="S597" s="93">
        <v>0</v>
      </c>
      <c r="T597" s="93">
        <v>0</v>
      </c>
      <c r="U597" s="93">
        <v>0</v>
      </c>
      <c r="V597" s="93">
        <v>0</v>
      </c>
      <c r="W597" s="93">
        <v>0</v>
      </c>
      <c r="X597" s="93">
        <v>0</v>
      </c>
      <c r="Y597" s="93">
        <v>0</v>
      </c>
      <c r="Z597" s="93">
        <v>0</v>
      </c>
      <c r="AA597" s="93">
        <v>0</v>
      </c>
      <c r="AB597" s="93">
        <v>0</v>
      </c>
      <c r="AC597" s="93">
        <v>0</v>
      </c>
      <c r="AD597" s="93">
        <v>0</v>
      </c>
      <c r="AE597" s="93">
        <v>0</v>
      </c>
      <c r="AF597" s="93">
        <v>0</v>
      </c>
      <c r="AG597" s="93">
        <v>0</v>
      </c>
      <c r="AH597" s="93">
        <v>0</v>
      </c>
      <c r="AI597" s="93">
        <v>0</v>
      </c>
      <c r="AJ597" s="93">
        <v>0</v>
      </c>
      <c r="AK597" s="93">
        <v>0</v>
      </c>
      <c r="AL597" s="93">
        <v>0</v>
      </c>
      <c r="AM597" s="93">
        <v>0</v>
      </c>
      <c r="AN597" s="93">
        <v>0</v>
      </c>
      <c r="AO597" s="93">
        <v>0</v>
      </c>
      <c r="AP597" s="93">
        <v>0</v>
      </c>
      <c r="AQ597" s="93">
        <v>0</v>
      </c>
      <c r="AR597" s="93">
        <v>0</v>
      </c>
      <c r="AS597" s="93">
        <v>0</v>
      </c>
      <c r="AT597" s="93">
        <v>0</v>
      </c>
      <c r="AU597" s="93">
        <v>0</v>
      </c>
      <c r="AV597" s="93">
        <v>0</v>
      </c>
      <c r="AW597" s="93">
        <v>0</v>
      </c>
      <c r="AX597" s="93">
        <v>0</v>
      </c>
      <c r="AY597" s="93">
        <v>0</v>
      </c>
      <c r="AZ597" s="93">
        <v>0</v>
      </c>
      <c r="BA597" s="93">
        <v>0</v>
      </c>
      <c r="BB597" s="93">
        <v>0</v>
      </c>
      <c r="BC597" s="93">
        <v>0</v>
      </c>
      <c r="BD597" s="93">
        <v>0</v>
      </c>
      <c r="BE597" s="93">
        <v>0</v>
      </c>
      <c r="BF597" s="93">
        <v>0</v>
      </c>
      <c r="BG597" s="93">
        <v>0</v>
      </c>
      <c r="BH597" s="93">
        <v>0</v>
      </c>
      <c r="BI597" s="93">
        <v>0</v>
      </c>
      <c r="BJ597" s="93">
        <v>0</v>
      </c>
      <c r="BK597" s="93">
        <v>0</v>
      </c>
      <c r="BL597" s="93">
        <v>0</v>
      </c>
      <c r="BM597" s="93">
        <v>0</v>
      </c>
      <c r="BN597" s="93">
        <v>0</v>
      </c>
      <c r="BO597" s="93">
        <v>0</v>
      </c>
      <c r="BP597" s="93">
        <v>0</v>
      </c>
      <c r="BQ597" s="93">
        <v>0</v>
      </c>
      <c r="BR597" s="93">
        <v>0</v>
      </c>
      <c r="BS597" s="93">
        <v>0</v>
      </c>
      <c r="BT597" s="93">
        <v>0</v>
      </c>
      <c r="BU597" s="93">
        <v>0</v>
      </c>
      <c r="BV597" s="93">
        <v>0</v>
      </c>
      <c r="BW597" s="93">
        <v>0</v>
      </c>
      <c r="BX597" s="93">
        <v>0</v>
      </c>
      <c r="BY597" s="93">
        <v>0</v>
      </c>
      <c r="BZ597" s="93">
        <v>0</v>
      </c>
      <c r="CA597" s="93">
        <v>0</v>
      </c>
      <c r="CB597" s="93">
        <v>0</v>
      </c>
      <c r="CC597" s="93">
        <v>0</v>
      </c>
      <c r="CD597" s="93">
        <v>0</v>
      </c>
      <c r="CE597" s="93">
        <v>0</v>
      </c>
      <c r="CF597" s="93">
        <v>0</v>
      </c>
      <c r="CG597" s="93">
        <v>0</v>
      </c>
      <c r="CH597" s="93">
        <v>0</v>
      </c>
      <c r="CJ597" s="94">
        <v>0</v>
      </c>
    </row>
    <row r="598" spans="1:88" x14ac:dyDescent="0.25">
      <c r="A598">
        <v>590</v>
      </c>
      <c r="B598" s="96"/>
      <c r="C598" s="97" t="s">
        <v>5361</v>
      </c>
      <c r="D598" s="97" t="s">
        <v>5362</v>
      </c>
      <c r="E598" s="97" t="s">
        <v>5362</v>
      </c>
      <c r="F598" s="97" t="s">
        <v>6435</v>
      </c>
      <c r="G598" s="96" t="s">
        <v>6095</v>
      </c>
      <c r="H598" s="96" t="s">
        <v>6436</v>
      </c>
      <c r="I598" s="96" t="s">
        <v>5340</v>
      </c>
      <c r="J598" s="96" t="s">
        <v>5340</v>
      </c>
      <c r="K598" s="96" t="s">
        <v>5365</v>
      </c>
      <c r="L598" s="96" t="s">
        <v>5365</v>
      </c>
      <c r="M598" s="96" t="s">
        <v>5342</v>
      </c>
      <c r="N598" s="92">
        <v>32782.064051544956</v>
      </c>
      <c r="O598" s="93">
        <v>0</v>
      </c>
      <c r="P598" s="93">
        <v>0</v>
      </c>
      <c r="Q598" s="93">
        <v>0</v>
      </c>
      <c r="R598" s="93">
        <v>0</v>
      </c>
      <c r="S598" s="93">
        <v>0</v>
      </c>
      <c r="T598" s="93">
        <v>0</v>
      </c>
      <c r="U598" s="93">
        <v>2739.0969427026753</v>
      </c>
      <c r="V598" s="93">
        <v>2740.3548169209898</v>
      </c>
      <c r="W598" s="93">
        <v>2719.8323683884159</v>
      </c>
      <c r="X598" s="93">
        <v>2686.1738513174018</v>
      </c>
      <c r="Y598" s="93">
        <v>2741.7218224121953</v>
      </c>
      <c r="Z598" s="93">
        <v>2746.618423762136</v>
      </c>
      <c r="AA598" s="93">
        <v>2774.2748493435888</v>
      </c>
      <c r="AB598" s="93">
        <v>2724.545295428547</v>
      </c>
      <c r="AC598" s="93">
        <v>2733.6465217248592</v>
      </c>
      <c r="AD598" s="93">
        <v>2736.4716749218487</v>
      </c>
      <c r="AE598" s="93">
        <v>2723.6337821721022</v>
      </c>
      <c r="AF598" s="93">
        <v>2715.6937024501904</v>
      </c>
      <c r="AG598" s="93">
        <v>0</v>
      </c>
      <c r="AH598" s="93">
        <v>0</v>
      </c>
      <c r="AI598" s="93">
        <v>0</v>
      </c>
      <c r="AJ598" s="93">
        <v>0</v>
      </c>
      <c r="AK598" s="93">
        <v>0</v>
      </c>
      <c r="AL598" s="93">
        <v>0</v>
      </c>
      <c r="AM598" s="93">
        <v>0</v>
      </c>
      <c r="AN598" s="93">
        <v>0</v>
      </c>
      <c r="AO598" s="93">
        <v>0</v>
      </c>
      <c r="AP598" s="93">
        <v>0</v>
      </c>
      <c r="AQ598" s="93">
        <v>0</v>
      </c>
      <c r="AR598" s="93">
        <v>0</v>
      </c>
      <c r="AS598" s="93">
        <v>0</v>
      </c>
      <c r="AT598" s="93">
        <v>0</v>
      </c>
      <c r="AU598" s="93">
        <v>0</v>
      </c>
      <c r="AV598" s="93">
        <v>0</v>
      </c>
      <c r="AW598" s="93">
        <v>0</v>
      </c>
      <c r="AX598" s="93">
        <v>0</v>
      </c>
      <c r="AY598" s="93">
        <v>0</v>
      </c>
      <c r="AZ598" s="93">
        <v>0</v>
      </c>
      <c r="BA598" s="93">
        <v>0</v>
      </c>
      <c r="BB598" s="93">
        <v>0</v>
      </c>
      <c r="BC598" s="93">
        <v>0</v>
      </c>
      <c r="BD598" s="93">
        <v>0</v>
      </c>
      <c r="BE598" s="93">
        <v>0</v>
      </c>
      <c r="BF598" s="93">
        <v>0</v>
      </c>
      <c r="BG598" s="93">
        <v>0</v>
      </c>
      <c r="BH598" s="93">
        <v>0</v>
      </c>
      <c r="BI598" s="93">
        <v>0</v>
      </c>
      <c r="BJ598" s="93">
        <v>0</v>
      </c>
      <c r="BK598" s="93">
        <v>0</v>
      </c>
      <c r="BL598" s="93">
        <v>0</v>
      </c>
      <c r="BM598" s="93">
        <v>0</v>
      </c>
      <c r="BN598" s="93">
        <v>0</v>
      </c>
      <c r="BO598" s="93">
        <v>0</v>
      </c>
      <c r="BP598" s="93">
        <v>0</v>
      </c>
      <c r="BQ598" s="93">
        <v>0</v>
      </c>
      <c r="BR598" s="93">
        <v>0</v>
      </c>
      <c r="BS598" s="93">
        <v>0</v>
      </c>
      <c r="BT598" s="93">
        <v>0</v>
      </c>
      <c r="BU598" s="93">
        <v>0</v>
      </c>
      <c r="BV598" s="93">
        <v>0</v>
      </c>
      <c r="BW598" s="93">
        <v>0</v>
      </c>
      <c r="BX598" s="93">
        <v>0</v>
      </c>
      <c r="BY598" s="93">
        <v>0</v>
      </c>
      <c r="BZ598" s="93">
        <v>0</v>
      </c>
      <c r="CA598" s="93">
        <v>0</v>
      </c>
      <c r="CB598" s="93">
        <v>0</v>
      </c>
      <c r="CC598" s="93">
        <v>0</v>
      </c>
      <c r="CD598" s="93">
        <v>0</v>
      </c>
      <c r="CE598" s="93">
        <v>0</v>
      </c>
      <c r="CF598" s="93">
        <v>0</v>
      </c>
      <c r="CG598" s="93">
        <v>0</v>
      </c>
      <c r="CH598" s="93">
        <v>0</v>
      </c>
      <c r="CJ598" s="94">
        <v>16408.265826041137</v>
      </c>
    </row>
    <row r="599" spans="1:88" x14ac:dyDescent="0.25">
      <c r="A599">
        <v>591</v>
      </c>
      <c r="B599" s="96"/>
      <c r="C599" s="97" t="s">
        <v>5361</v>
      </c>
      <c r="D599" s="97" t="s">
        <v>5362</v>
      </c>
      <c r="E599" s="97" t="s">
        <v>5362</v>
      </c>
      <c r="F599" s="97" t="s">
        <v>6437</v>
      </c>
      <c r="G599" s="96" t="s">
        <v>6095</v>
      </c>
      <c r="H599" s="96" t="s">
        <v>6438</v>
      </c>
      <c r="I599" s="96" t="s">
        <v>5340</v>
      </c>
      <c r="J599" s="96" t="s">
        <v>5340</v>
      </c>
      <c r="K599" s="96" t="s">
        <v>5365</v>
      </c>
      <c r="L599" s="96" t="s">
        <v>5365</v>
      </c>
      <c r="M599" s="96" t="s">
        <v>5342</v>
      </c>
      <c r="N599" s="92">
        <v>65564.127992002454</v>
      </c>
      <c r="O599" s="93">
        <v>0</v>
      </c>
      <c r="P599" s="93">
        <v>0</v>
      </c>
      <c r="Q599" s="93">
        <v>0</v>
      </c>
      <c r="R599" s="93">
        <v>0</v>
      </c>
      <c r="S599" s="93">
        <v>0</v>
      </c>
      <c r="T599" s="93">
        <v>0</v>
      </c>
      <c r="U599" s="93">
        <v>5478.1938761234569</v>
      </c>
      <c r="V599" s="93">
        <v>5480.7096245558405</v>
      </c>
      <c r="W599" s="93">
        <v>5439.6647275602263</v>
      </c>
      <c r="X599" s="93">
        <v>5372.3476935322615</v>
      </c>
      <c r="Y599" s="93">
        <v>5483.4436355336065</v>
      </c>
      <c r="Z599" s="93">
        <v>5493.2368382169052</v>
      </c>
      <c r="AA599" s="93">
        <v>5548.5496892860892</v>
      </c>
      <c r="AB599" s="93">
        <v>5449.0905816245149</v>
      </c>
      <c r="AC599" s="93">
        <v>5467.2930341863148</v>
      </c>
      <c r="AD599" s="93">
        <v>5472.9433405707032</v>
      </c>
      <c r="AE599" s="93">
        <v>5447.2675551147231</v>
      </c>
      <c r="AF599" s="93">
        <v>5431.3873956978077</v>
      </c>
      <c r="AG599" s="93">
        <v>0</v>
      </c>
      <c r="AH599" s="93">
        <v>0</v>
      </c>
      <c r="AI599" s="93">
        <v>0</v>
      </c>
      <c r="AJ599" s="93">
        <v>0</v>
      </c>
      <c r="AK599" s="93">
        <v>0</v>
      </c>
      <c r="AL599" s="93">
        <v>0</v>
      </c>
      <c r="AM599" s="93">
        <v>0</v>
      </c>
      <c r="AN599" s="93">
        <v>0</v>
      </c>
      <c r="AO599" s="93">
        <v>0</v>
      </c>
      <c r="AP599" s="93">
        <v>0</v>
      </c>
      <c r="AQ599" s="93">
        <v>0</v>
      </c>
      <c r="AR599" s="93">
        <v>0</v>
      </c>
      <c r="AS599" s="93">
        <v>0</v>
      </c>
      <c r="AT599" s="93">
        <v>0</v>
      </c>
      <c r="AU599" s="93">
        <v>0</v>
      </c>
      <c r="AV599" s="93">
        <v>0</v>
      </c>
      <c r="AW599" s="93">
        <v>0</v>
      </c>
      <c r="AX599" s="93">
        <v>0</v>
      </c>
      <c r="AY599" s="93">
        <v>0</v>
      </c>
      <c r="AZ599" s="93">
        <v>0</v>
      </c>
      <c r="BA599" s="93">
        <v>0</v>
      </c>
      <c r="BB599" s="93">
        <v>0</v>
      </c>
      <c r="BC599" s="93">
        <v>0</v>
      </c>
      <c r="BD599" s="93">
        <v>0</v>
      </c>
      <c r="BE599" s="93">
        <v>0</v>
      </c>
      <c r="BF599" s="93">
        <v>0</v>
      </c>
      <c r="BG599" s="93">
        <v>0</v>
      </c>
      <c r="BH599" s="93">
        <v>0</v>
      </c>
      <c r="BI599" s="93">
        <v>0</v>
      </c>
      <c r="BJ599" s="93">
        <v>0</v>
      </c>
      <c r="BK599" s="93">
        <v>0</v>
      </c>
      <c r="BL599" s="93">
        <v>0</v>
      </c>
      <c r="BM599" s="93">
        <v>0</v>
      </c>
      <c r="BN599" s="93">
        <v>0</v>
      </c>
      <c r="BO599" s="93">
        <v>0</v>
      </c>
      <c r="BP599" s="93">
        <v>0</v>
      </c>
      <c r="BQ599" s="93">
        <v>0</v>
      </c>
      <c r="BR599" s="93">
        <v>0</v>
      </c>
      <c r="BS599" s="93">
        <v>0</v>
      </c>
      <c r="BT599" s="93">
        <v>0</v>
      </c>
      <c r="BU599" s="93">
        <v>0</v>
      </c>
      <c r="BV599" s="93">
        <v>0</v>
      </c>
      <c r="BW599" s="93">
        <v>0</v>
      </c>
      <c r="BX599" s="93">
        <v>0</v>
      </c>
      <c r="BY599" s="93">
        <v>0</v>
      </c>
      <c r="BZ599" s="93">
        <v>0</v>
      </c>
      <c r="CA599" s="93">
        <v>0</v>
      </c>
      <c r="CB599" s="93">
        <v>0</v>
      </c>
      <c r="CC599" s="93">
        <v>0</v>
      </c>
      <c r="CD599" s="93">
        <v>0</v>
      </c>
      <c r="CE599" s="93">
        <v>0</v>
      </c>
      <c r="CF599" s="93">
        <v>0</v>
      </c>
      <c r="CG599" s="93">
        <v>0</v>
      </c>
      <c r="CH599" s="93">
        <v>0</v>
      </c>
      <c r="CJ599" s="94">
        <v>32816.531596480148</v>
      </c>
    </row>
    <row r="600" spans="1:88" x14ac:dyDescent="0.25">
      <c r="A600">
        <v>592</v>
      </c>
      <c r="B600" s="96"/>
      <c r="C600" s="97" t="s">
        <v>5361</v>
      </c>
      <c r="D600" s="97" t="s">
        <v>5362</v>
      </c>
      <c r="E600" s="97" t="s">
        <v>5362</v>
      </c>
      <c r="F600" s="97" t="s">
        <v>6439</v>
      </c>
      <c r="G600" s="96" t="s">
        <v>6095</v>
      </c>
      <c r="H600" s="96" t="s">
        <v>6440</v>
      </c>
      <c r="I600" s="96" t="s">
        <v>5340</v>
      </c>
      <c r="J600" s="96" t="s">
        <v>5340</v>
      </c>
      <c r="K600" s="96" t="s">
        <v>5365</v>
      </c>
      <c r="L600" s="96" t="s">
        <v>5365</v>
      </c>
      <c r="M600" s="96" t="s">
        <v>5342</v>
      </c>
      <c r="N600" s="92">
        <v>24586.548010886854</v>
      </c>
      <c r="O600" s="93">
        <v>0</v>
      </c>
      <c r="P600" s="93">
        <v>0</v>
      </c>
      <c r="Q600" s="93">
        <v>0</v>
      </c>
      <c r="R600" s="93">
        <v>0</v>
      </c>
      <c r="S600" s="93">
        <v>0</v>
      </c>
      <c r="T600" s="93">
        <v>0</v>
      </c>
      <c r="U600" s="93">
        <v>2054.3227047065279</v>
      </c>
      <c r="V600" s="93">
        <v>2055.2661103692021</v>
      </c>
      <c r="W600" s="93">
        <v>2039.8742739871655</v>
      </c>
      <c r="X600" s="93">
        <v>2014.6303862124159</v>
      </c>
      <c r="Y600" s="93">
        <v>2056.2913644864502</v>
      </c>
      <c r="Z600" s="93">
        <v>2059.9638154947629</v>
      </c>
      <c r="AA600" s="93">
        <v>2080.7061346574169</v>
      </c>
      <c r="AB600" s="93">
        <v>2043.4089692632681</v>
      </c>
      <c r="AC600" s="93">
        <v>2050.2348889777936</v>
      </c>
      <c r="AD600" s="93">
        <v>2052.353753873138</v>
      </c>
      <c r="AE600" s="93">
        <v>2042.7253343217087</v>
      </c>
      <c r="AF600" s="93">
        <v>2036.7702745369993</v>
      </c>
      <c r="AG600" s="93">
        <v>0</v>
      </c>
      <c r="AH600" s="93">
        <v>0</v>
      </c>
      <c r="AI600" s="93">
        <v>0</v>
      </c>
      <c r="AJ600" s="93">
        <v>0</v>
      </c>
      <c r="AK600" s="93">
        <v>0</v>
      </c>
      <c r="AL600" s="93">
        <v>0</v>
      </c>
      <c r="AM600" s="93">
        <v>0</v>
      </c>
      <c r="AN600" s="93">
        <v>0</v>
      </c>
      <c r="AO600" s="93">
        <v>0</v>
      </c>
      <c r="AP600" s="93">
        <v>0</v>
      </c>
      <c r="AQ600" s="93">
        <v>0</v>
      </c>
      <c r="AR600" s="93">
        <v>0</v>
      </c>
      <c r="AS600" s="93">
        <v>0</v>
      </c>
      <c r="AT600" s="93">
        <v>0</v>
      </c>
      <c r="AU600" s="93">
        <v>0</v>
      </c>
      <c r="AV600" s="93">
        <v>0</v>
      </c>
      <c r="AW600" s="93">
        <v>0</v>
      </c>
      <c r="AX600" s="93">
        <v>0</v>
      </c>
      <c r="AY600" s="93">
        <v>0</v>
      </c>
      <c r="AZ600" s="93">
        <v>0</v>
      </c>
      <c r="BA600" s="93">
        <v>0</v>
      </c>
      <c r="BB600" s="93">
        <v>0</v>
      </c>
      <c r="BC600" s="93">
        <v>0</v>
      </c>
      <c r="BD600" s="93">
        <v>0</v>
      </c>
      <c r="BE600" s="93">
        <v>0</v>
      </c>
      <c r="BF600" s="93">
        <v>0</v>
      </c>
      <c r="BG600" s="93">
        <v>0</v>
      </c>
      <c r="BH600" s="93">
        <v>0</v>
      </c>
      <c r="BI600" s="93">
        <v>0</v>
      </c>
      <c r="BJ600" s="93">
        <v>0</v>
      </c>
      <c r="BK600" s="93">
        <v>0</v>
      </c>
      <c r="BL600" s="93">
        <v>0</v>
      </c>
      <c r="BM600" s="93">
        <v>0</v>
      </c>
      <c r="BN600" s="93">
        <v>0</v>
      </c>
      <c r="BO600" s="93">
        <v>0</v>
      </c>
      <c r="BP600" s="93">
        <v>0</v>
      </c>
      <c r="BQ600" s="93">
        <v>0</v>
      </c>
      <c r="BR600" s="93">
        <v>0</v>
      </c>
      <c r="BS600" s="93">
        <v>0</v>
      </c>
      <c r="BT600" s="93">
        <v>0</v>
      </c>
      <c r="BU600" s="93">
        <v>0</v>
      </c>
      <c r="BV600" s="93">
        <v>0</v>
      </c>
      <c r="BW600" s="93">
        <v>0</v>
      </c>
      <c r="BX600" s="93">
        <v>0</v>
      </c>
      <c r="BY600" s="93">
        <v>0</v>
      </c>
      <c r="BZ600" s="93">
        <v>0</v>
      </c>
      <c r="CA600" s="93">
        <v>0</v>
      </c>
      <c r="CB600" s="93">
        <v>0</v>
      </c>
      <c r="CC600" s="93">
        <v>0</v>
      </c>
      <c r="CD600" s="93">
        <v>0</v>
      </c>
      <c r="CE600" s="93">
        <v>0</v>
      </c>
      <c r="CF600" s="93">
        <v>0</v>
      </c>
      <c r="CG600" s="93">
        <v>0</v>
      </c>
      <c r="CH600" s="93">
        <v>0</v>
      </c>
      <c r="CJ600" s="94">
        <v>12306.199355630324</v>
      </c>
    </row>
    <row r="601" spans="1:88" x14ac:dyDescent="0.25">
      <c r="A601">
        <v>593</v>
      </c>
      <c r="B601" s="96"/>
      <c r="C601" s="97" t="s">
        <v>5361</v>
      </c>
      <c r="D601" s="97" t="s">
        <v>5362</v>
      </c>
      <c r="E601" s="97" t="s">
        <v>5362</v>
      </c>
      <c r="F601" s="97" t="s">
        <v>6441</v>
      </c>
      <c r="G601" s="96" t="s">
        <v>6095</v>
      </c>
      <c r="H601" s="96" t="s">
        <v>6442</v>
      </c>
      <c r="I601" s="96" t="s">
        <v>5340</v>
      </c>
      <c r="J601" s="96" t="s">
        <v>5340</v>
      </c>
      <c r="K601" s="96" t="s">
        <v>5365</v>
      </c>
      <c r="L601" s="96" t="s">
        <v>5365</v>
      </c>
      <c r="M601" s="96" t="s">
        <v>5342</v>
      </c>
      <c r="N601" s="92">
        <v>32997.436944896108</v>
      </c>
      <c r="O601" s="93">
        <v>0</v>
      </c>
      <c r="P601" s="93">
        <v>0</v>
      </c>
      <c r="Q601" s="93">
        <v>0</v>
      </c>
      <c r="R601" s="93">
        <v>0</v>
      </c>
      <c r="S601" s="93">
        <v>0</v>
      </c>
      <c r="T601" s="93">
        <v>0</v>
      </c>
      <c r="U601" s="93">
        <v>0</v>
      </c>
      <c r="V601" s="93">
        <v>0</v>
      </c>
      <c r="W601" s="93">
        <v>0</v>
      </c>
      <c r="X601" s="93">
        <v>0</v>
      </c>
      <c r="Y601" s="93">
        <v>0</v>
      </c>
      <c r="Z601" s="93">
        <v>0</v>
      </c>
      <c r="AA601" s="93">
        <v>0</v>
      </c>
      <c r="AB601" s="93">
        <v>0</v>
      </c>
      <c r="AC601" s="93">
        <v>0</v>
      </c>
      <c r="AD601" s="93">
        <v>0</v>
      </c>
      <c r="AE601" s="93">
        <v>0</v>
      </c>
      <c r="AF601" s="93">
        <v>0</v>
      </c>
      <c r="AG601" s="93">
        <v>2727.5819727832409</v>
      </c>
      <c r="AH601" s="93">
        <v>2726.0513585514673</v>
      </c>
      <c r="AI601" s="93">
        <v>2714.608563806019</v>
      </c>
      <c r="AJ601" s="93">
        <v>2693.365212104914</v>
      </c>
      <c r="AK601" s="93">
        <v>2726.2219134176958</v>
      </c>
      <c r="AL601" s="93">
        <v>2729.4221657208823</v>
      </c>
      <c r="AM601" s="93">
        <v>2805.0838293682473</v>
      </c>
      <c r="AN601" s="93">
        <v>2778.8818758781335</v>
      </c>
      <c r="AO601" s="93">
        <v>2781.1974107791198</v>
      </c>
      <c r="AP601" s="93">
        <v>2781.5988779914765</v>
      </c>
      <c r="AQ601" s="93">
        <v>2770.8415991258016</v>
      </c>
      <c r="AR601" s="93">
        <v>2762.5821653691119</v>
      </c>
      <c r="AS601" s="93">
        <v>0</v>
      </c>
      <c r="AT601" s="93">
        <v>0</v>
      </c>
      <c r="AU601" s="93">
        <v>0</v>
      </c>
      <c r="AV601" s="93">
        <v>0</v>
      </c>
      <c r="AW601" s="93">
        <v>0</v>
      </c>
      <c r="AX601" s="93">
        <v>0</v>
      </c>
      <c r="AY601" s="93">
        <v>0</v>
      </c>
      <c r="AZ601" s="93">
        <v>0</v>
      </c>
      <c r="BA601" s="93">
        <v>0</v>
      </c>
      <c r="BB601" s="93">
        <v>0</v>
      </c>
      <c r="BC601" s="93">
        <v>0</v>
      </c>
      <c r="BD601" s="93">
        <v>0</v>
      </c>
      <c r="BE601" s="93">
        <v>0</v>
      </c>
      <c r="BF601" s="93">
        <v>0</v>
      </c>
      <c r="BG601" s="93">
        <v>0</v>
      </c>
      <c r="BH601" s="93">
        <v>0</v>
      </c>
      <c r="BI601" s="93">
        <v>0</v>
      </c>
      <c r="BJ601" s="93">
        <v>0</v>
      </c>
      <c r="BK601" s="93">
        <v>0</v>
      </c>
      <c r="BL601" s="93">
        <v>0</v>
      </c>
      <c r="BM601" s="93">
        <v>0</v>
      </c>
      <c r="BN601" s="93">
        <v>0</v>
      </c>
      <c r="BO601" s="93">
        <v>0</v>
      </c>
      <c r="BP601" s="93">
        <v>0</v>
      </c>
      <c r="BQ601" s="93">
        <v>0</v>
      </c>
      <c r="BR601" s="93">
        <v>0</v>
      </c>
      <c r="BS601" s="93">
        <v>0</v>
      </c>
      <c r="BT601" s="93">
        <v>0</v>
      </c>
      <c r="BU601" s="93">
        <v>0</v>
      </c>
      <c r="BV601" s="93">
        <v>0</v>
      </c>
      <c r="BW601" s="93">
        <v>0</v>
      </c>
      <c r="BX601" s="93">
        <v>0</v>
      </c>
      <c r="BY601" s="93">
        <v>0</v>
      </c>
      <c r="BZ601" s="93">
        <v>0</v>
      </c>
      <c r="CA601" s="93">
        <v>0</v>
      </c>
      <c r="CB601" s="93">
        <v>0</v>
      </c>
      <c r="CC601" s="93">
        <v>0</v>
      </c>
      <c r="CD601" s="93">
        <v>0</v>
      </c>
      <c r="CE601" s="93">
        <v>0</v>
      </c>
      <c r="CF601" s="93">
        <v>0</v>
      </c>
      <c r="CG601" s="93">
        <v>0</v>
      </c>
      <c r="CH601" s="93">
        <v>0</v>
      </c>
      <c r="CJ601" s="94">
        <v>32997.436944896108</v>
      </c>
    </row>
    <row r="602" spans="1:88" x14ac:dyDescent="0.25">
      <c r="A602">
        <v>594</v>
      </c>
      <c r="B602" s="96"/>
      <c r="C602" s="97" t="s">
        <v>5361</v>
      </c>
      <c r="D602" s="97" t="s">
        <v>5362</v>
      </c>
      <c r="E602" s="97" t="s">
        <v>5362</v>
      </c>
      <c r="F602" s="97" t="s">
        <v>6443</v>
      </c>
      <c r="G602" s="96" t="s">
        <v>6095</v>
      </c>
      <c r="H602" s="96" t="s">
        <v>6444</v>
      </c>
      <c r="I602" s="96" t="s">
        <v>5340</v>
      </c>
      <c r="J602" s="96" t="s">
        <v>5340</v>
      </c>
      <c r="K602" s="96" t="s">
        <v>5365</v>
      </c>
      <c r="L602" s="96" t="s">
        <v>5365</v>
      </c>
      <c r="M602" s="96" t="s">
        <v>5342</v>
      </c>
      <c r="N602" s="92">
        <v>0</v>
      </c>
      <c r="O602" s="93">
        <v>0</v>
      </c>
      <c r="P602" s="93">
        <v>0</v>
      </c>
      <c r="Q602" s="93">
        <v>0</v>
      </c>
      <c r="R602" s="93">
        <v>0</v>
      </c>
      <c r="S602" s="93">
        <v>0</v>
      </c>
      <c r="T602" s="93">
        <v>0</v>
      </c>
      <c r="U602" s="93">
        <v>0</v>
      </c>
      <c r="V602" s="93">
        <v>0</v>
      </c>
      <c r="W602" s="93">
        <v>0</v>
      </c>
      <c r="X602" s="93">
        <v>0</v>
      </c>
      <c r="Y602" s="93">
        <v>0</v>
      </c>
      <c r="Z602" s="93">
        <v>0</v>
      </c>
      <c r="AA602" s="93">
        <v>0</v>
      </c>
      <c r="AB602" s="93">
        <v>0</v>
      </c>
      <c r="AC602" s="93">
        <v>0</v>
      </c>
      <c r="AD602" s="93">
        <v>0</v>
      </c>
      <c r="AE602" s="93">
        <v>0</v>
      </c>
      <c r="AF602" s="93">
        <v>0</v>
      </c>
      <c r="AG602" s="93">
        <v>0</v>
      </c>
      <c r="AH602" s="93">
        <v>0</v>
      </c>
      <c r="AI602" s="93">
        <v>0</v>
      </c>
      <c r="AJ602" s="93">
        <v>0</v>
      </c>
      <c r="AK602" s="93">
        <v>0</v>
      </c>
      <c r="AL602" s="93">
        <v>0</v>
      </c>
      <c r="AM602" s="93">
        <v>0</v>
      </c>
      <c r="AN602" s="93">
        <v>0</v>
      </c>
      <c r="AO602" s="93">
        <v>0</v>
      </c>
      <c r="AP602" s="93">
        <v>0</v>
      </c>
      <c r="AQ602" s="93">
        <v>0</v>
      </c>
      <c r="AR602" s="93">
        <v>0</v>
      </c>
      <c r="AS602" s="93">
        <v>0</v>
      </c>
      <c r="AT602" s="93">
        <v>0</v>
      </c>
      <c r="AU602" s="93">
        <v>0</v>
      </c>
      <c r="AV602" s="93">
        <v>0</v>
      </c>
      <c r="AW602" s="93">
        <v>0</v>
      </c>
      <c r="AX602" s="93">
        <v>0</v>
      </c>
      <c r="AY602" s="93">
        <v>0</v>
      </c>
      <c r="AZ602" s="93">
        <v>0</v>
      </c>
      <c r="BA602" s="93">
        <v>0</v>
      </c>
      <c r="BB602" s="93">
        <v>0</v>
      </c>
      <c r="BC602" s="93">
        <v>0</v>
      </c>
      <c r="BD602" s="93">
        <v>0</v>
      </c>
      <c r="BE602" s="93">
        <v>0</v>
      </c>
      <c r="BF602" s="93">
        <v>0</v>
      </c>
      <c r="BG602" s="93">
        <v>0</v>
      </c>
      <c r="BH602" s="93">
        <v>0</v>
      </c>
      <c r="BI602" s="93">
        <v>0</v>
      </c>
      <c r="BJ602" s="93">
        <v>0</v>
      </c>
      <c r="BK602" s="93">
        <v>0</v>
      </c>
      <c r="BL602" s="93">
        <v>0</v>
      </c>
      <c r="BM602" s="93">
        <v>0</v>
      </c>
      <c r="BN602" s="93">
        <v>0</v>
      </c>
      <c r="BO602" s="93">
        <v>0</v>
      </c>
      <c r="BP602" s="93">
        <v>0</v>
      </c>
      <c r="BQ602" s="93">
        <v>0</v>
      </c>
      <c r="BR602" s="93">
        <v>0</v>
      </c>
      <c r="BS602" s="93">
        <v>0</v>
      </c>
      <c r="BT602" s="93">
        <v>0</v>
      </c>
      <c r="BU602" s="93">
        <v>0</v>
      </c>
      <c r="BV602" s="93">
        <v>0</v>
      </c>
      <c r="BW602" s="93">
        <v>0</v>
      </c>
      <c r="BX602" s="93">
        <v>0</v>
      </c>
      <c r="BY602" s="93">
        <v>0</v>
      </c>
      <c r="BZ602" s="93">
        <v>0</v>
      </c>
      <c r="CA602" s="93">
        <v>0</v>
      </c>
      <c r="CB602" s="93">
        <v>0</v>
      </c>
      <c r="CC602" s="93">
        <v>0</v>
      </c>
      <c r="CD602" s="93">
        <v>0</v>
      </c>
      <c r="CE602" s="93">
        <v>0</v>
      </c>
      <c r="CF602" s="93">
        <v>0</v>
      </c>
      <c r="CG602" s="93">
        <v>0</v>
      </c>
      <c r="CH602" s="93">
        <v>0</v>
      </c>
      <c r="CJ602" s="94">
        <v>0</v>
      </c>
    </row>
    <row r="603" spans="1:88" x14ac:dyDescent="0.25">
      <c r="A603">
        <v>595</v>
      </c>
      <c r="B603" s="96"/>
      <c r="C603" s="97" t="s">
        <v>5361</v>
      </c>
      <c r="D603" s="97" t="s">
        <v>5362</v>
      </c>
      <c r="E603" s="97" t="s">
        <v>5362</v>
      </c>
      <c r="F603" s="97" t="s">
        <v>6445</v>
      </c>
      <c r="G603" s="96" t="s">
        <v>6095</v>
      </c>
      <c r="H603" s="96" t="s">
        <v>6446</v>
      </c>
      <c r="I603" s="96" t="s">
        <v>5340</v>
      </c>
      <c r="J603" s="96" t="s">
        <v>5340</v>
      </c>
      <c r="K603" s="96" t="s">
        <v>5365</v>
      </c>
      <c r="L603" s="96" t="s">
        <v>5365</v>
      </c>
      <c r="M603" s="96" t="s">
        <v>5342</v>
      </c>
      <c r="N603" s="92">
        <v>0</v>
      </c>
      <c r="O603" s="93">
        <v>0</v>
      </c>
      <c r="P603" s="93">
        <v>0</v>
      </c>
      <c r="Q603" s="93">
        <v>0</v>
      </c>
      <c r="R603" s="93">
        <v>0</v>
      </c>
      <c r="S603" s="93">
        <v>0</v>
      </c>
      <c r="T603" s="93">
        <v>0</v>
      </c>
      <c r="U603" s="93">
        <v>0</v>
      </c>
      <c r="V603" s="93">
        <v>0</v>
      </c>
      <c r="W603" s="93">
        <v>0</v>
      </c>
      <c r="X603" s="93">
        <v>0</v>
      </c>
      <c r="Y603" s="93">
        <v>0</v>
      </c>
      <c r="Z603" s="93">
        <v>0</v>
      </c>
      <c r="AA603" s="93">
        <v>0</v>
      </c>
      <c r="AB603" s="93">
        <v>0</v>
      </c>
      <c r="AC603" s="93">
        <v>0</v>
      </c>
      <c r="AD603" s="93">
        <v>0</v>
      </c>
      <c r="AE603" s="93">
        <v>0</v>
      </c>
      <c r="AF603" s="93">
        <v>0</v>
      </c>
      <c r="AG603" s="93">
        <v>0</v>
      </c>
      <c r="AH603" s="93">
        <v>0</v>
      </c>
      <c r="AI603" s="93">
        <v>0</v>
      </c>
      <c r="AJ603" s="93">
        <v>0</v>
      </c>
      <c r="AK603" s="93">
        <v>0</v>
      </c>
      <c r="AL603" s="93">
        <v>0</v>
      </c>
      <c r="AM603" s="93">
        <v>0</v>
      </c>
      <c r="AN603" s="93">
        <v>0</v>
      </c>
      <c r="AO603" s="93">
        <v>0</v>
      </c>
      <c r="AP603" s="93">
        <v>0</v>
      </c>
      <c r="AQ603" s="93">
        <v>0</v>
      </c>
      <c r="AR603" s="93">
        <v>0</v>
      </c>
      <c r="AS603" s="93">
        <v>0</v>
      </c>
      <c r="AT603" s="93">
        <v>0</v>
      </c>
      <c r="AU603" s="93">
        <v>0</v>
      </c>
      <c r="AV603" s="93">
        <v>0</v>
      </c>
      <c r="AW603" s="93">
        <v>0</v>
      </c>
      <c r="AX603" s="93">
        <v>0</v>
      </c>
      <c r="AY603" s="93">
        <v>0</v>
      </c>
      <c r="AZ603" s="93">
        <v>0</v>
      </c>
      <c r="BA603" s="93">
        <v>0</v>
      </c>
      <c r="BB603" s="93">
        <v>0</v>
      </c>
      <c r="BC603" s="93">
        <v>0</v>
      </c>
      <c r="BD603" s="93">
        <v>0</v>
      </c>
      <c r="BE603" s="93">
        <v>0</v>
      </c>
      <c r="BF603" s="93">
        <v>0</v>
      </c>
      <c r="BG603" s="93">
        <v>0</v>
      </c>
      <c r="BH603" s="93">
        <v>0</v>
      </c>
      <c r="BI603" s="93">
        <v>0</v>
      </c>
      <c r="BJ603" s="93">
        <v>0</v>
      </c>
      <c r="BK603" s="93">
        <v>0</v>
      </c>
      <c r="BL603" s="93">
        <v>0</v>
      </c>
      <c r="BM603" s="93">
        <v>0</v>
      </c>
      <c r="BN603" s="93">
        <v>0</v>
      </c>
      <c r="BO603" s="93">
        <v>0</v>
      </c>
      <c r="BP603" s="93">
        <v>0</v>
      </c>
      <c r="BQ603" s="93">
        <v>0</v>
      </c>
      <c r="BR603" s="93">
        <v>0</v>
      </c>
      <c r="BS603" s="93">
        <v>0</v>
      </c>
      <c r="BT603" s="93">
        <v>0</v>
      </c>
      <c r="BU603" s="93">
        <v>0</v>
      </c>
      <c r="BV603" s="93">
        <v>0</v>
      </c>
      <c r="BW603" s="93">
        <v>0</v>
      </c>
      <c r="BX603" s="93">
        <v>0</v>
      </c>
      <c r="BY603" s="93">
        <v>0</v>
      </c>
      <c r="BZ603" s="93">
        <v>0</v>
      </c>
      <c r="CA603" s="93">
        <v>0</v>
      </c>
      <c r="CB603" s="93">
        <v>0</v>
      </c>
      <c r="CC603" s="93">
        <v>0</v>
      </c>
      <c r="CD603" s="93">
        <v>0</v>
      </c>
      <c r="CE603" s="93">
        <v>0</v>
      </c>
      <c r="CF603" s="93">
        <v>0</v>
      </c>
      <c r="CG603" s="93">
        <v>0</v>
      </c>
      <c r="CH603" s="93">
        <v>0</v>
      </c>
      <c r="CJ603" s="94">
        <v>0</v>
      </c>
    </row>
    <row r="604" spans="1:88" x14ac:dyDescent="0.25">
      <c r="A604">
        <v>596</v>
      </c>
      <c r="B604" s="96"/>
      <c r="C604" s="97" t="s">
        <v>5361</v>
      </c>
      <c r="D604" s="97" t="s">
        <v>5362</v>
      </c>
      <c r="E604" s="97" t="s">
        <v>5362</v>
      </c>
      <c r="F604" s="97" t="s">
        <v>6447</v>
      </c>
      <c r="G604" s="96" t="s">
        <v>6095</v>
      </c>
      <c r="H604" s="96" t="s">
        <v>6448</v>
      </c>
      <c r="I604" s="96" t="s">
        <v>5340</v>
      </c>
      <c r="J604" s="96" t="s">
        <v>5340</v>
      </c>
      <c r="K604" s="96" t="s">
        <v>5365</v>
      </c>
      <c r="L604" s="96" t="s">
        <v>5365</v>
      </c>
      <c r="M604" s="96" t="s">
        <v>5342</v>
      </c>
      <c r="N604" s="92">
        <v>37122.107296150949</v>
      </c>
      <c r="O604" s="93">
        <v>0</v>
      </c>
      <c r="P604" s="93">
        <v>0</v>
      </c>
      <c r="Q604" s="93">
        <v>0</v>
      </c>
      <c r="R604" s="93">
        <v>0</v>
      </c>
      <c r="S604" s="93">
        <v>0</v>
      </c>
      <c r="T604" s="93">
        <v>0</v>
      </c>
      <c r="U604" s="93">
        <v>0</v>
      </c>
      <c r="V604" s="93">
        <v>0</v>
      </c>
      <c r="W604" s="93">
        <v>0</v>
      </c>
      <c r="X604" s="93">
        <v>0</v>
      </c>
      <c r="Y604" s="93">
        <v>0</v>
      </c>
      <c r="Z604" s="93">
        <v>0</v>
      </c>
      <c r="AA604" s="93">
        <v>0</v>
      </c>
      <c r="AB604" s="93">
        <v>0</v>
      </c>
      <c r="AC604" s="93">
        <v>0</v>
      </c>
      <c r="AD604" s="93">
        <v>0</v>
      </c>
      <c r="AE604" s="93">
        <v>0</v>
      </c>
      <c r="AF604" s="93">
        <v>0</v>
      </c>
      <c r="AG604" s="93">
        <v>3068.5289533788487</v>
      </c>
      <c r="AH604" s="93">
        <v>3066.8070127979518</v>
      </c>
      <c r="AI604" s="93">
        <v>3053.9338719228658</v>
      </c>
      <c r="AJ604" s="93">
        <v>3030.035107225006</v>
      </c>
      <c r="AK604" s="93">
        <v>3066.998886974558</v>
      </c>
      <c r="AL604" s="93">
        <v>3070.5991699169053</v>
      </c>
      <c r="AM604" s="93">
        <v>3155.7185202716983</v>
      </c>
      <c r="AN604" s="93">
        <v>3126.2413299537666</v>
      </c>
      <c r="AO604" s="93">
        <v>3128.8463060670783</v>
      </c>
      <c r="AP604" s="93">
        <v>3129.2979565682408</v>
      </c>
      <c r="AQ604" s="93">
        <v>3117.1960208653827</v>
      </c>
      <c r="AR604" s="93">
        <v>3107.9041602086518</v>
      </c>
      <c r="AS604" s="93">
        <v>0</v>
      </c>
      <c r="AT604" s="93">
        <v>0</v>
      </c>
      <c r="AU604" s="93">
        <v>0</v>
      </c>
      <c r="AV604" s="93">
        <v>0</v>
      </c>
      <c r="AW604" s="93">
        <v>0</v>
      </c>
      <c r="AX604" s="93">
        <v>0</v>
      </c>
      <c r="AY604" s="93">
        <v>0</v>
      </c>
      <c r="AZ604" s="93">
        <v>0</v>
      </c>
      <c r="BA604" s="93">
        <v>0</v>
      </c>
      <c r="BB604" s="93">
        <v>0</v>
      </c>
      <c r="BC604" s="93">
        <v>0</v>
      </c>
      <c r="BD604" s="93">
        <v>0</v>
      </c>
      <c r="BE604" s="93">
        <v>0</v>
      </c>
      <c r="BF604" s="93">
        <v>0</v>
      </c>
      <c r="BG604" s="93">
        <v>0</v>
      </c>
      <c r="BH604" s="93">
        <v>0</v>
      </c>
      <c r="BI604" s="93">
        <v>0</v>
      </c>
      <c r="BJ604" s="93">
        <v>0</v>
      </c>
      <c r="BK604" s="93">
        <v>0</v>
      </c>
      <c r="BL604" s="93">
        <v>0</v>
      </c>
      <c r="BM604" s="93">
        <v>0</v>
      </c>
      <c r="BN604" s="93">
        <v>0</v>
      </c>
      <c r="BO604" s="93">
        <v>0</v>
      </c>
      <c r="BP604" s="93">
        <v>0</v>
      </c>
      <c r="BQ604" s="93">
        <v>0</v>
      </c>
      <c r="BR604" s="93">
        <v>0</v>
      </c>
      <c r="BS604" s="93">
        <v>0</v>
      </c>
      <c r="BT604" s="93">
        <v>0</v>
      </c>
      <c r="BU604" s="93">
        <v>0</v>
      </c>
      <c r="BV604" s="93">
        <v>0</v>
      </c>
      <c r="BW604" s="93">
        <v>0</v>
      </c>
      <c r="BX604" s="93">
        <v>0</v>
      </c>
      <c r="BY604" s="93">
        <v>0</v>
      </c>
      <c r="BZ604" s="93">
        <v>0</v>
      </c>
      <c r="CA604" s="93">
        <v>0</v>
      </c>
      <c r="CB604" s="93">
        <v>0</v>
      </c>
      <c r="CC604" s="93">
        <v>0</v>
      </c>
      <c r="CD604" s="93">
        <v>0</v>
      </c>
      <c r="CE604" s="93">
        <v>0</v>
      </c>
      <c r="CF604" s="93">
        <v>0</v>
      </c>
      <c r="CG604" s="93">
        <v>0</v>
      </c>
      <c r="CH604" s="93">
        <v>0</v>
      </c>
      <c r="CJ604" s="94">
        <v>37122.107296150949</v>
      </c>
    </row>
    <row r="605" spans="1:88" x14ac:dyDescent="0.25">
      <c r="A605">
        <v>597</v>
      </c>
      <c r="B605" s="96"/>
      <c r="C605" s="97" t="s">
        <v>5361</v>
      </c>
      <c r="D605" s="97" t="s">
        <v>5362</v>
      </c>
      <c r="E605" s="97" t="s">
        <v>5362</v>
      </c>
      <c r="F605" s="97" t="s">
        <v>6449</v>
      </c>
      <c r="G605" s="96" t="s">
        <v>6095</v>
      </c>
      <c r="H605" s="96" t="s">
        <v>6450</v>
      </c>
      <c r="I605" s="96" t="s">
        <v>5340</v>
      </c>
      <c r="J605" s="96" t="s">
        <v>5340</v>
      </c>
      <c r="K605" s="96" t="s">
        <v>5365</v>
      </c>
      <c r="L605" s="96" t="s">
        <v>5365</v>
      </c>
      <c r="M605" s="96" t="s">
        <v>5342</v>
      </c>
      <c r="N605" s="92">
        <v>0</v>
      </c>
      <c r="O605" s="93">
        <v>0</v>
      </c>
      <c r="P605" s="93">
        <v>0</v>
      </c>
      <c r="Q605" s="93">
        <v>0</v>
      </c>
      <c r="R605" s="93">
        <v>0</v>
      </c>
      <c r="S605" s="93">
        <v>0</v>
      </c>
      <c r="T605" s="93">
        <v>0</v>
      </c>
      <c r="U605" s="93">
        <v>0</v>
      </c>
      <c r="V605" s="93">
        <v>0</v>
      </c>
      <c r="W605" s="93">
        <v>0</v>
      </c>
      <c r="X605" s="93">
        <v>0</v>
      </c>
      <c r="Y605" s="93">
        <v>0</v>
      </c>
      <c r="Z605" s="93">
        <v>0</v>
      </c>
      <c r="AA605" s="93">
        <v>0</v>
      </c>
      <c r="AB605" s="93">
        <v>0</v>
      </c>
      <c r="AC605" s="93">
        <v>0</v>
      </c>
      <c r="AD605" s="93">
        <v>0</v>
      </c>
      <c r="AE605" s="93">
        <v>0</v>
      </c>
      <c r="AF605" s="93">
        <v>0</v>
      </c>
      <c r="AG605" s="93">
        <v>0</v>
      </c>
      <c r="AH605" s="93">
        <v>0</v>
      </c>
      <c r="AI605" s="93">
        <v>0</v>
      </c>
      <c r="AJ605" s="93">
        <v>0</v>
      </c>
      <c r="AK605" s="93">
        <v>0</v>
      </c>
      <c r="AL605" s="93">
        <v>0</v>
      </c>
      <c r="AM605" s="93">
        <v>0</v>
      </c>
      <c r="AN605" s="93">
        <v>0</v>
      </c>
      <c r="AO605" s="93">
        <v>0</v>
      </c>
      <c r="AP605" s="93">
        <v>0</v>
      </c>
      <c r="AQ605" s="93">
        <v>0</v>
      </c>
      <c r="AR605" s="93">
        <v>0</v>
      </c>
      <c r="AS605" s="93">
        <v>0</v>
      </c>
      <c r="AT605" s="93">
        <v>0</v>
      </c>
      <c r="AU605" s="93">
        <v>0</v>
      </c>
      <c r="AV605" s="93">
        <v>0</v>
      </c>
      <c r="AW605" s="93">
        <v>0</v>
      </c>
      <c r="AX605" s="93">
        <v>0</v>
      </c>
      <c r="AY605" s="93">
        <v>0</v>
      </c>
      <c r="AZ605" s="93">
        <v>0</v>
      </c>
      <c r="BA605" s="93">
        <v>0</v>
      </c>
      <c r="BB605" s="93">
        <v>0</v>
      </c>
      <c r="BC605" s="93">
        <v>0</v>
      </c>
      <c r="BD605" s="93">
        <v>0</v>
      </c>
      <c r="BE605" s="93">
        <v>0</v>
      </c>
      <c r="BF605" s="93">
        <v>0</v>
      </c>
      <c r="BG605" s="93">
        <v>0</v>
      </c>
      <c r="BH605" s="93">
        <v>0</v>
      </c>
      <c r="BI605" s="93">
        <v>0</v>
      </c>
      <c r="BJ605" s="93">
        <v>0</v>
      </c>
      <c r="BK605" s="93">
        <v>0</v>
      </c>
      <c r="BL605" s="93">
        <v>0</v>
      </c>
      <c r="BM605" s="93">
        <v>0</v>
      </c>
      <c r="BN605" s="93">
        <v>0</v>
      </c>
      <c r="BO605" s="93">
        <v>0</v>
      </c>
      <c r="BP605" s="93">
        <v>0</v>
      </c>
      <c r="BQ605" s="93">
        <v>0</v>
      </c>
      <c r="BR605" s="93">
        <v>0</v>
      </c>
      <c r="BS605" s="93">
        <v>0</v>
      </c>
      <c r="BT605" s="93">
        <v>0</v>
      </c>
      <c r="BU605" s="93">
        <v>0</v>
      </c>
      <c r="BV605" s="93">
        <v>0</v>
      </c>
      <c r="BW605" s="93">
        <v>0</v>
      </c>
      <c r="BX605" s="93">
        <v>0</v>
      </c>
      <c r="BY605" s="93">
        <v>0</v>
      </c>
      <c r="BZ605" s="93">
        <v>0</v>
      </c>
      <c r="CA605" s="93">
        <v>0</v>
      </c>
      <c r="CB605" s="93">
        <v>0</v>
      </c>
      <c r="CC605" s="93">
        <v>0</v>
      </c>
      <c r="CD605" s="93">
        <v>0</v>
      </c>
      <c r="CE605" s="93">
        <v>0</v>
      </c>
      <c r="CF605" s="93">
        <v>0</v>
      </c>
      <c r="CG605" s="93">
        <v>0</v>
      </c>
      <c r="CH605" s="93">
        <v>0</v>
      </c>
      <c r="CJ605" s="94">
        <v>0</v>
      </c>
    </row>
    <row r="606" spans="1:88" x14ac:dyDescent="0.25">
      <c r="A606">
        <v>598</v>
      </c>
      <c r="B606" s="96"/>
      <c r="C606" s="97" t="s">
        <v>5361</v>
      </c>
      <c r="D606" s="97" t="s">
        <v>5362</v>
      </c>
      <c r="E606" s="97" t="s">
        <v>5362</v>
      </c>
      <c r="F606" s="97" t="s">
        <v>6451</v>
      </c>
      <c r="G606" s="96" t="s">
        <v>6095</v>
      </c>
      <c r="H606" s="96" t="s">
        <v>6452</v>
      </c>
      <c r="I606" s="96" t="s">
        <v>5340</v>
      </c>
      <c r="J606" s="96" t="s">
        <v>5340</v>
      </c>
      <c r="K606" s="96" t="s">
        <v>5365</v>
      </c>
      <c r="L606" s="96" t="s">
        <v>5365</v>
      </c>
      <c r="M606" s="96" t="s">
        <v>5342</v>
      </c>
      <c r="N606" s="92">
        <v>0</v>
      </c>
      <c r="O606" s="93">
        <v>0</v>
      </c>
      <c r="P606" s="93">
        <v>0</v>
      </c>
      <c r="Q606" s="93">
        <v>0</v>
      </c>
      <c r="R606" s="93">
        <v>0</v>
      </c>
      <c r="S606" s="93">
        <v>0</v>
      </c>
      <c r="T606" s="93">
        <v>0</v>
      </c>
      <c r="U606" s="93">
        <v>0</v>
      </c>
      <c r="V606" s="93">
        <v>0</v>
      </c>
      <c r="W606" s="93">
        <v>0</v>
      </c>
      <c r="X606" s="93">
        <v>0</v>
      </c>
      <c r="Y606" s="93">
        <v>0</v>
      </c>
      <c r="Z606" s="93">
        <v>0</v>
      </c>
      <c r="AA606" s="93">
        <v>0</v>
      </c>
      <c r="AB606" s="93">
        <v>0</v>
      </c>
      <c r="AC606" s="93">
        <v>0</v>
      </c>
      <c r="AD606" s="93">
        <v>0</v>
      </c>
      <c r="AE606" s="93">
        <v>0</v>
      </c>
      <c r="AF606" s="93">
        <v>0</v>
      </c>
      <c r="AG606" s="93">
        <v>0</v>
      </c>
      <c r="AH606" s="93">
        <v>0</v>
      </c>
      <c r="AI606" s="93">
        <v>0</v>
      </c>
      <c r="AJ606" s="93">
        <v>0</v>
      </c>
      <c r="AK606" s="93">
        <v>0</v>
      </c>
      <c r="AL606" s="93">
        <v>0</v>
      </c>
      <c r="AM606" s="93">
        <v>0</v>
      </c>
      <c r="AN606" s="93">
        <v>0</v>
      </c>
      <c r="AO606" s="93">
        <v>0</v>
      </c>
      <c r="AP606" s="93">
        <v>0</v>
      </c>
      <c r="AQ606" s="93">
        <v>0</v>
      </c>
      <c r="AR606" s="93">
        <v>0</v>
      </c>
      <c r="AS606" s="93">
        <v>0</v>
      </c>
      <c r="AT606" s="93">
        <v>0</v>
      </c>
      <c r="AU606" s="93">
        <v>0</v>
      </c>
      <c r="AV606" s="93">
        <v>0</v>
      </c>
      <c r="AW606" s="93">
        <v>0</v>
      </c>
      <c r="AX606" s="93">
        <v>0</v>
      </c>
      <c r="AY606" s="93">
        <v>0</v>
      </c>
      <c r="AZ606" s="93">
        <v>0</v>
      </c>
      <c r="BA606" s="93">
        <v>0</v>
      </c>
      <c r="BB606" s="93">
        <v>0</v>
      </c>
      <c r="BC606" s="93">
        <v>0</v>
      </c>
      <c r="BD606" s="93">
        <v>0</v>
      </c>
      <c r="BE606" s="93">
        <v>0</v>
      </c>
      <c r="BF606" s="93">
        <v>0</v>
      </c>
      <c r="BG606" s="93">
        <v>0</v>
      </c>
      <c r="BH606" s="93">
        <v>0</v>
      </c>
      <c r="BI606" s="93">
        <v>0</v>
      </c>
      <c r="BJ606" s="93">
        <v>0</v>
      </c>
      <c r="BK606" s="93">
        <v>0</v>
      </c>
      <c r="BL606" s="93">
        <v>0</v>
      </c>
      <c r="BM606" s="93">
        <v>0</v>
      </c>
      <c r="BN606" s="93">
        <v>0</v>
      </c>
      <c r="BO606" s="93">
        <v>0</v>
      </c>
      <c r="BP606" s="93">
        <v>0</v>
      </c>
      <c r="BQ606" s="93">
        <v>0</v>
      </c>
      <c r="BR606" s="93">
        <v>0</v>
      </c>
      <c r="BS606" s="93">
        <v>0</v>
      </c>
      <c r="BT606" s="93">
        <v>0</v>
      </c>
      <c r="BU606" s="93">
        <v>0</v>
      </c>
      <c r="BV606" s="93">
        <v>0</v>
      </c>
      <c r="BW606" s="93">
        <v>0</v>
      </c>
      <c r="BX606" s="93">
        <v>0</v>
      </c>
      <c r="BY606" s="93">
        <v>0</v>
      </c>
      <c r="BZ606" s="93">
        <v>0</v>
      </c>
      <c r="CA606" s="93">
        <v>0</v>
      </c>
      <c r="CB606" s="93">
        <v>0</v>
      </c>
      <c r="CC606" s="93">
        <v>0</v>
      </c>
      <c r="CD606" s="93">
        <v>0</v>
      </c>
      <c r="CE606" s="93">
        <v>0</v>
      </c>
      <c r="CF606" s="93">
        <v>0</v>
      </c>
      <c r="CG606" s="93">
        <v>0</v>
      </c>
      <c r="CH606" s="93">
        <v>0</v>
      </c>
      <c r="CJ606" s="94">
        <v>0</v>
      </c>
    </row>
    <row r="607" spans="1:88" x14ac:dyDescent="0.25">
      <c r="A607">
        <v>599</v>
      </c>
      <c r="B607" s="96"/>
      <c r="C607" s="97" t="s">
        <v>5361</v>
      </c>
      <c r="D607" s="97" t="s">
        <v>5362</v>
      </c>
      <c r="E607" s="97" t="s">
        <v>5362</v>
      </c>
      <c r="F607" s="97" t="s">
        <v>6453</v>
      </c>
      <c r="G607" s="96" t="s">
        <v>6095</v>
      </c>
      <c r="H607" s="96" t="s">
        <v>6454</v>
      </c>
      <c r="I607" s="96" t="s">
        <v>5340</v>
      </c>
      <c r="J607" s="96" t="s">
        <v>5340</v>
      </c>
      <c r="K607" s="96" t="s">
        <v>5365</v>
      </c>
      <c r="L607" s="96" t="s">
        <v>5365</v>
      </c>
      <c r="M607" s="96" t="s">
        <v>5342</v>
      </c>
      <c r="N607" s="92">
        <v>0</v>
      </c>
      <c r="O607" s="93">
        <v>0</v>
      </c>
      <c r="P607" s="93">
        <v>0</v>
      </c>
      <c r="Q607" s="93">
        <v>0</v>
      </c>
      <c r="R607" s="93">
        <v>0</v>
      </c>
      <c r="S607" s="93">
        <v>0</v>
      </c>
      <c r="T607" s="93">
        <v>0</v>
      </c>
      <c r="U607" s="93">
        <v>0</v>
      </c>
      <c r="V607" s="93">
        <v>0</v>
      </c>
      <c r="W607" s="93">
        <v>0</v>
      </c>
      <c r="X607" s="93">
        <v>0</v>
      </c>
      <c r="Y607" s="93">
        <v>0</v>
      </c>
      <c r="Z607" s="93">
        <v>0</v>
      </c>
      <c r="AA607" s="93">
        <v>0</v>
      </c>
      <c r="AB607" s="93">
        <v>0</v>
      </c>
      <c r="AC607" s="93">
        <v>0</v>
      </c>
      <c r="AD607" s="93">
        <v>0</v>
      </c>
      <c r="AE607" s="93">
        <v>0</v>
      </c>
      <c r="AF607" s="93">
        <v>0</v>
      </c>
      <c r="AG607" s="93">
        <v>0</v>
      </c>
      <c r="AH607" s="93">
        <v>0</v>
      </c>
      <c r="AI607" s="93">
        <v>0</v>
      </c>
      <c r="AJ607" s="93">
        <v>0</v>
      </c>
      <c r="AK607" s="93">
        <v>0</v>
      </c>
      <c r="AL607" s="93">
        <v>0</v>
      </c>
      <c r="AM607" s="93">
        <v>0</v>
      </c>
      <c r="AN607" s="93">
        <v>0</v>
      </c>
      <c r="AO607" s="93">
        <v>0</v>
      </c>
      <c r="AP607" s="93">
        <v>0</v>
      </c>
      <c r="AQ607" s="93">
        <v>0</v>
      </c>
      <c r="AR607" s="93">
        <v>0</v>
      </c>
      <c r="AS607" s="93">
        <v>0</v>
      </c>
      <c r="AT607" s="93">
        <v>0</v>
      </c>
      <c r="AU607" s="93">
        <v>0</v>
      </c>
      <c r="AV607" s="93">
        <v>0</v>
      </c>
      <c r="AW607" s="93">
        <v>0</v>
      </c>
      <c r="AX607" s="93">
        <v>0</v>
      </c>
      <c r="AY607" s="93">
        <v>0</v>
      </c>
      <c r="AZ607" s="93">
        <v>0</v>
      </c>
      <c r="BA607" s="93">
        <v>0</v>
      </c>
      <c r="BB607" s="93">
        <v>0</v>
      </c>
      <c r="BC607" s="93">
        <v>0</v>
      </c>
      <c r="BD607" s="93">
        <v>0</v>
      </c>
      <c r="BE607" s="93">
        <v>0</v>
      </c>
      <c r="BF607" s="93">
        <v>0</v>
      </c>
      <c r="BG607" s="93">
        <v>0</v>
      </c>
      <c r="BH607" s="93">
        <v>0</v>
      </c>
      <c r="BI607" s="93">
        <v>0</v>
      </c>
      <c r="BJ607" s="93">
        <v>0</v>
      </c>
      <c r="BK607" s="93">
        <v>0</v>
      </c>
      <c r="BL607" s="93">
        <v>0</v>
      </c>
      <c r="BM607" s="93">
        <v>0</v>
      </c>
      <c r="BN607" s="93">
        <v>0</v>
      </c>
      <c r="BO607" s="93">
        <v>0</v>
      </c>
      <c r="BP607" s="93">
        <v>0</v>
      </c>
      <c r="BQ607" s="93">
        <v>0</v>
      </c>
      <c r="BR607" s="93">
        <v>0</v>
      </c>
      <c r="BS607" s="93">
        <v>0</v>
      </c>
      <c r="BT607" s="93">
        <v>0</v>
      </c>
      <c r="BU607" s="93">
        <v>0</v>
      </c>
      <c r="BV607" s="93">
        <v>0</v>
      </c>
      <c r="BW607" s="93">
        <v>0</v>
      </c>
      <c r="BX607" s="93">
        <v>0</v>
      </c>
      <c r="BY607" s="93">
        <v>0</v>
      </c>
      <c r="BZ607" s="93">
        <v>0</v>
      </c>
      <c r="CA607" s="93">
        <v>0</v>
      </c>
      <c r="CB607" s="93">
        <v>0</v>
      </c>
      <c r="CC607" s="93">
        <v>0</v>
      </c>
      <c r="CD607" s="93">
        <v>0</v>
      </c>
      <c r="CE607" s="93">
        <v>0</v>
      </c>
      <c r="CF607" s="93">
        <v>0</v>
      </c>
      <c r="CG607" s="93">
        <v>0</v>
      </c>
      <c r="CH607" s="93">
        <v>0</v>
      </c>
      <c r="CJ607" s="94">
        <v>0</v>
      </c>
    </row>
    <row r="608" spans="1:88" x14ac:dyDescent="0.25">
      <c r="A608">
        <v>600</v>
      </c>
      <c r="B608" s="96"/>
      <c r="C608" s="97" t="s">
        <v>5361</v>
      </c>
      <c r="D608" s="97" t="s">
        <v>5362</v>
      </c>
      <c r="E608" s="97" t="s">
        <v>5362</v>
      </c>
      <c r="F608" s="97" t="s">
        <v>6455</v>
      </c>
      <c r="G608" s="96" t="s">
        <v>6095</v>
      </c>
      <c r="H608" s="96" t="s">
        <v>6456</v>
      </c>
      <c r="I608" s="96" t="s">
        <v>5340</v>
      </c>
      <c r="J608" s="96" t="s">
        <v>5340</v>
      </c>
      <c r="K608" s="96" t="s">
        <v>5365</v>
      </c>
      <c r="L608" s="96" t="s">
        <v>5365</v>
      </c>
      <c r="M608" s="96" t="s">
        <v>5342</v>
      </c>
      <c r="N608" s="92">
        <v>19210.436682450134</v>
      </c>
      <c r="O608" s="93">
        <v>0</v>
      </c>
      <c r="P608" s="93">
        <v>0</v>
      </c>
      <c r="Q608" s="93">
        <v>0</v>
      </c>
      <c r="R608" s="93">
        <v>0</v>
      </c>
      <c r="S608" s="93">
        <v>0</v>
      </c>
      <c r="T608" s="93">
        <v>0</v>
      </c>
      <c r="U608" s="93">
        <v>0</v>
      </c>
      <c r="V608" s="93">
        <v>0</v>
      </c>
      <c r="W608" s="93">
        <v>0</v>
      </c>
      <c r="X608" s="93">
        <v>0</v>
      </c>
      <c r="Y608" s="93">
        <v>0</v>
      </c>
      <c r="Z608" s="93">
        <v>0</v>
      </c>
      <c r="AA608" s="93">
        <v>0</v>
      </c>
      <c r="AB608" s="93">
        <v>0</v>
      </c>
      <c r="AC608" s="93">
        <v>0</v>
      </c>
      <c r="AD608" s="93">
        <v>0</v>
      </c>
      <c r="AE608" s="93">
        <v>0</v>
      </c>
      <c r="AF608" s="93">
        <v>0</v>
      </c>
      <c r="AG608" s="93">
        <v>0</v>
      </c>
      <c r="AH608" s="93">
        <v>0</v>
      </c>
      <c r="AI608" s="93">
        <v>0</v>
      </c>
      <c r="AJ608" s="93">
        <v>0</v>
      </c>
      <c r="AK608" s="93">
        <v>0</v>
      </c>
      <c r="AL608" s="93">
        <v>0</v>
      </c>
      <c r="AM608" s="93">
        <v>0</v>
      </c>
      <c r="AN608" s="93">
        <v>0</v>
      </c>
      <c r="AO608" s="93">
        <v>0</v>
      </c>
      <c r="AP608" s="93">
        <v>0</v>
      </c>
      <c r="AQ608" s="93">
        <v>0</v>
      </c>
      <c r="AR608" s="93">
        <v>0</v>
      </c>
      <c r="AS608" s="93">
        <v>0</v>
      </c>
      <c r="AT608" s="93">
        <v>0</v>
      </c>
      <c r="AU608" s="93">
        <v>0</v>
      </c>
      <c r="AV608" s="93">
        <v>0</v>
      </c>
      <c r="AW608" s="93">
        <v>0</v>
      </c>
      <c r="AX608" s="93">
        <v>0</v>
      </c>
      <c r="AY608" s="93">
        <v>0</v>
      </c>
      <c r="AZ608" s="93">
        <v>0</v>
      </c>
      <c r="BA608" s="93">
        <v>0</v>
      </c>
      <c r="BB608" s="93">
        <v>0</v>
      </c>
      <c r="BC608" s="93">
        <v>0</v>
      </c>
      <c r="BD608" s="93">
        <v>0</v>
      </c>
      <c r="BE608" s="93">
        <v>0</v>
      </c>
      <c r="BF608" s="93">
        <v>0</v>
      </c>
      <c r="BG608" s="93">
        <v>0</v>
      </c>
      <c r="BH608" s="93">
        <v>0</v>
      </c>
      <c r="BI608" s="93">
        <v>0</v>
      </c>
      <c r="BJ608" s="93">
        <v>0</v>
      </c>
      <c r="BK608" s="93">
        <v>0</v>
      </c>
      <c r="BL608" s="93">
        <v>0</v>
      </c>
      <c r="BM608" s="93">
        <v>0</v>
      </c>
      <c r="BN608" s="93">
        <v>0</v>
      </c>
      <c r="BO608" s="93">
        <v>0</v>
      </c>
      <c r="BP608" s="93">
        <v>0</v>
      </c>
      <c r="BQ608" s="93">
        <v>0</v>
      </c>
      <c r="BR608" s="93">
        <v>0</v>
      </c>
      <c r="BS608" s="93">
        <v>0</v>
      </c>
      <c r="BT608" s="93">
        <v>0</v>
      </c>
      <c r="BU608" s="93">
        <v>0</v>
      </c>
      <c r="BV608" s="93">
        <v>0</v>
      </c>
      <c r="BW608" s="93">
        <v>0</v>
      </c>
      <c r="BX608" s="93">
        <v>0</v>
      </c>
      <c r="BY608" s="93">
        <v>0</v>
      </c>
      <c r="BZ608" s="93">
        <v>0</v>
      </c>
      <c r="CA608" s="93">
        <v>0</v>
      </c>
      <c r="CB608" s="93">
        <v>0</v>
      </c>
      <c r="CC608" s="93">
        <v>3217.0445898641324</v>
      </c>
      <c r="CD608" s="93">
        <v>3211.4924074220135</v>
      </c>
      <c r="CE608" s="93">
        <v>3197.8082707460467</v>
      </c>
      <c r="CF608" s="93">
        <v>3151.8742256039868</v>
      </c>
      <c r="CG608" s="93">
        <v>3212.4216185536834</v>
      </c>
      <c r="CH608" s="93">
        <v>3219.7955702602699</v>
      </c>
      <c r="CJ608" s="94">
        <v>19210.436682450134</v>
      </c>
    </row>
    <row r="609" spans="1:88" x14ac:dyDescent="0.25">
      <c r="A609">
        <v>601</v>
      </c>
      <c r="B609" s="96"/>
      <c r="C609" s="97" t="s">
        <v>5361</v>
      </c>
      <c r="D609" s="97" t="s">
        <v>5362</v>
      </c>
      <c r="E609" s="97" t="s">
        <v>5362</v>
      </c>
      <c r="F609" s="97" t="s">
        <v>6457</v>
      </c>
      <c r="G609" s="96" t="s">
        <v>6095</v>
      </c>
      <c r="H609" s="96" t="s">
        <v>6458</v>
      </c>
      <c r="I609" s="96" t="s">
        <v>5340</v>
      </c>
      <c r="J609" s="96" t="s">
        <v>5340</v>
      </c>
      <c r="K609" s="96" t="s">
        <v>5365</v>
      </c>
      <c r="L609" s="96" t="s">
        <v>5365</v>
      </c>
      <c r="M609" s="96" t="s">
        <v>5342</v>
      </c>
      <c r="N609" s="92">
        <v>65564.127992002454</v>
      </c>
      <c r="O609" s="93">
        <v>0</v>
      </c>
      <c r="P609" s="93">
        <v>0</v>
      </c>
      <c r="Q609" s="93">
        <v>0</v>
      </c>
      <c r="R609" s="93">
        <v>0</v>
      </c>
      <c r="S609" s="93">
        <v>0</v>
      </c>
      <c r="T609" s="93">
        <v>0</v>
      </c>
      <c r="U609" s="93">
        <v>5478.1938761234569</v>
      </c>
      <c r="V609" s="93">
        <v>5480.7096245558405</v>
      </c>
      <c r="W609" s="93">
        <v>5439.6647275602263</v>
      </c>
      <c r="X609" s="93">
        <v>5372.3476935322615</v>
      </c>
      <c r="Y609" s="93">
        <v>5483.4436355336065</v>
      </c>
      <c r="Z609" s="93">
        <v>5493.2368382169052</v>
      </c>
      <c r="AA609" s="93">
        <v>5548.5496892860892</v>
      </c>
      <c r="AB609" s="93">
        <v>5449.0905816245149</v>
      </c>
      <c r="AC609" s="93">
        <v>5467.2930341863148</v>
      </c>
      <c r="AD609" s="93">
        <v>5472.9433405707032</v>
      </c>
      <c r="AE609" s="93">
        <v>5447.2675551147231</v>
      </c>
      <c r="AF609" s="93">
        <v>5431.3873956978077</v>
      </c>
      <c r="AG609" s="93">
        <v>0</v>
      </c>
      <c r="AH609" s="93">
        <v>0</v>
      </c>
      <c r="AI609" s="93">
        <v>0</v>
      </c>
      <c r="AJ609" s="93">
        <v>0</v>
      </c>
      <c r="AK609" s="93">
        <v>0</v>
      </c>
      <c r="AL609" s="93">
        <v>0</v>
      </c>
      <c r="AM609" s="93">
        <v>0</v>
      </c>
      <c r="AN609" s="93">
        <v>0</v>
      </c>
      <c r="AO609" s="93">
        <v>0</v>
      </c>
      <c r="AP609" s="93">
        <v>0</v>
      </c>
      <c r="AQ609" s="93">
        <v>0</v>
      </c>
      <c r="AR609" s="93">
        <v>0</v>
      </c>
      <c r="AS609" s="93">
        <v>0</v>
      </c>
      <c r="AT609" s="93">
        <v>0</v>
      </c>
      <c r="AU609" s="93">
        <v>0</v>
      </c>
      <c r="AV609" s="93">
        <v>0</v>
      </c>
      <c r="AW609" s="93">
        <v>0</v>
      </c>
      <c r="AX609" s="93">
        <v>0</v>
      </c>
      <c r="AY609" s="93">
        <v>0</v>
      </c>
      <c r="AZ609" s="93">
        <v>0</v>
      </c>
      <c r="BA609" s="93">
        <v>0</v>
      </c>
      <c r="BB609" s="93">
        <v>0</v>
      </c>
      <c r="BC609" s="93">
        <v>0</v>
      </c>
      <c r="BD609" s="93">
        <v>0</v>
      </c>
      <c r="BE609" s="93">
        <v>0</v>
      </c>
      <c r="BF609" s="93">
        <v>0</v>
      </c>
      <c r="BG609" s="93">
        <v>0</v>
      </c>
      <c r="BH609" s="93">
        <v>0</v>
      </c>
      <c r="BI609" s="93">
        <v>0</v>
      </c>
      <c r="BJ609" s="93">
        <v>0</v>
      </c>
      <c r="BK609" s="93">
        <v>0</v>
      </c>
      <c r="BL609" s="93">
        <v>0</v>
      </c>
      <c r="BM609" s="93">
        <v>0</v>
      </c>
      <c r="BN609" s="93">
        <v>0</v>
      </c>
      <c r="BO609" s="93">
        <v>0</v>
      </c>
      <c r="BP609" s="93">
        <v>0</v>
      </c>
      <c r="BQ609" s="93">
        <v>0</v>
      </c>
      <c r="BR609" s="93">
        <v>0</v>
      </c>
      <c r="BS609" s="93">
        <v>0</v>
      </c>
      <c r="BT609" s="93">
        <v>0</v>
      </c>
      <c r="BU609" s="93">
        <v>0</v>
      </c>
      <c r="BV609" s="93">
        <v>0</v>
      </c>
      <c r="BW609" s="93">
        <v>0</v>
      </c>
      <c r="BX609" s="93">
        <v>0</v>
      </c>
      <c r="BY609" s="93">
        <v>0</v>
      </c>
      <c r="BZ609" s="93">
        <v>0</v>
      </c>
      <c r="CA609" s="93">
        <v>0</v>
      </c>
      <c r="CB609" s="93">
        <v>0</v>
      </c>
      <c r="CC609" s="93">
        <v>0</v>
      </c>
      <c r="CD609" s="93">
        <v>0</v>
      </c>
      <c r="CE609" s="93">
        <v>0</v>
      </c>
      <c r="CF609" s="93">
        <v>0</v>
      </c>
      <c r="CG609" s="93">
        <v>0</v>
      </c>
      <c r="CH609" s="93">
        <v>0</v>
      </c>
      <c r="CJ609" s="94">
        <v>32816.531596480148</v>
      </c>
    </row>
    <row r="610" spans="1:88" x14ac:dyDescent="0.25">
      <c r="A610">
        <v>602</v>
      </c>
      <c r="B610" s="96"/>
      <c r="C610" s="97" t="s">
        <v>5361</v>
      </c>
      <c r="D610" s="97" t="s">
        <v>5362</v>
      </c>
      <c r="E610" s="97" t="s">
        <v>5362</v>
      </c>
      <c r="F610" s="97" t="s">
        <v>6459</v>
      </c>
      <c r="G610" s="96" t="s">
        <v>6095</v>
      </c>
      <c r="H610" s="96" t="s">
        <v>6460</v>
      </c>
      <c r="I610" s="96" t="s">
        <v>5340</v>
      </c>
      <c r="J610" s="96" t="s">
        <v>5340</v>
      </c>
      <c r="K610" s="96" t="s">
        <v>5365</v>
      </c>
      <c r="L610" s="96" t="s">
        <v>5365</v>
      </c>
      <c r="M610" s="96" t="s">
        <v>5342</v>
      </c>
      <c r="N610" s="92">
        <v>45075.289789489507</v>
      </c>
      <c r="O610" s="93">
        <v>0</v>
      </c>
      <c r="P610" s="93">
        <v>0</v>
      </c>
      <c r="Q610" s="93">
        <v>0</v>
      </c>
      <c r="R610" s="93">
        <v>0</v>
      </c>
      <c r="S610" s="93">
        <v>0</v>
      </c>
      <c r="T610" s="93">
        <v>0</v>
      </c>
      <c r="U610" s="93">
        <v>3766.2542620774689</v>
      </c>
      <c r="V610" s="93">
        <v>3767.983837275061</v>
      </c>
      <c r="W610" s="93">
        <v>3739.7655007682033</v>
      </c>
      <c r="X610" s="93">
        <v>3693.4850893677863</v>
      </c>
      <c r="Y610" s="93">
        <v>3769.8634678121325</v>
      </c>
      <c r="Z610" s="93">
        <v>3776.5962874566017</v>
      </c>
      <c r="AA610" s="93">
        <v>3814.6238318987535</v>
      </c>
      <c r="AB610" s="93">
        <v>3746.2457685071895</v>
      </c>
      <c r="AC610" s="93">
        <v>3758.7599412603572</v>
      </c>
      <c r="AD610" s="93">
        <v>3762.6445227453214</v>
      </c>
      <c r="AE610" s="93">
        <v>3744.9924391220602</v>
      </c>
      <c r="AF610" s="93">
        <v>3734.0748411985683</v>
      </c>
      <c r="AG610" s="93">
        <v>0</v>
      </c>
      <c r="AH610" s="93">
        <v>0</v>
      </c>
      <c r="AI610" s="93">
        <v>0</v>
      </c>
      <c r="AJ610" s="93">
        <v>0</v>
      </c>
      <c r="AK610" s="93">
        <v>0</v>
      </c>
      <c r="AL610" s="93">
        <v>0</v>
      </c>
      <c r="AM610" s="93">
        <v>0</v>
      </c>
      <c r="AN610" s="93">
        <v>0</v>
      </c>
      <c r="AO610" s="93">
        <v>0</v>
      </c>
      <c r="AP610" s="93">
        <v>0</v>
      </c>
      <c r="AQ610" s="93">
        <v>0</v>
      </c>
      <c r="AR610" s="93">
        <v>0</v>
      </c>
      <c r="AS610" s="93">
        <v>0</v>
      </c>
      <c r="AT610" s="93">
        <v>0</v>
      </c>
      <c r="AU610" s="93">
        <v>0</v>
      </c>
      <c r="AV610" s="93">
        <v>0</v>
      </c>
      <c r="AW610" s="93">
        <v>0</v>
      </c>
      <c r="AX610" s="93">
        <v>0</v>
      </c>
      <c r="AY610" s="93">
        <v>0</v>
      </c>
      <c r="AZ610" s="93">
        <v>0</v>
      </c>
      <c r="BA610" s="93">
        <v>0</v>
      </c>
      <c r="BB610" s="93">
        <v>0</v>
      </c>
      <c r="BC610" s="93">
        <v>0</v>
      </c>
      <c r="BD610" s="93">
        <v>0</v>
      </c>
      <c r="BE610" s="93">
        <v>0</v>
      </c>
      <c r="BF610" s="93">
        <v>0</v>
      </c>
      <c r="BG610" s="93">
        <v>0</v>
      </c>
      <c r="BH610" s="93">
        <v>0</v>
      </c>
      <c r="BI610" s="93">
        <v>0</v>
      </c>
      <c r="BJ610" s="93">
        <v>0</v>
      </c>
      <c r="BK610" s="93">
        <v>0</v>
      </c>
      <c r="BL610" s="93">
        <v>0</v>
      </c>
      <c r="BM610" s="93">
        <v>0</v>
      </c>
      <c r="BN610" s="93">
        <v>0</v>
      </c>
      <c r="BO610" s="93">
        <v>0</v>
      </c>
      <c r="BP610" s="93">
        <v>0</v>
      </c>
      <c r="BQ610" s="93">
        <v>0</v>
      </c>
      <c r="BR610" s="93">
        <v>0</v>
      </c>
      <c r="BS610" s="93">
        <v>0</v>
      </c>
      <c r="BT610" s="93">
        <v>0</v>
      </c>
      <c r="BU610" s="93">
        <v>0</v>
      </c>
      <c r="BV610" s="93">
        <v>0</v>
      </c>
      <c r="BW610" s="93">
        <v>0</v>
      </c>
      <c r="BX610" s="93">
        <v>0</v>
      </c>
      <c r="BY610" s="93">
        <v>0</v>
      </c>
      <c r="BZ610" s="93">
        <v>0</v>
      </c>
      <c r="CA610" s="93">
        <v>0</v>
      </c>
      <c r="CB610" s="93">
        <v>0</v>
      </c>
      <c r="CC610" s="93">
        <v>0</v>
      </c>
      <c r="CD610" s="93">
        <v>0</v>
      </c>
      <c r="CE610" s="93">
        <v>0</v>
      </c>
      <c r="CF610" s="93">
        <v>0</v>
      </c>
      <c r="CG610" s="93">
        <v>0</v>
      </c>
      <c r="CH610" s="93">
        <v>0</v>
      </c>
      <c r="CJ610" s="94">
        <v>22561.341344732249</v>
      </c>
    </row>
    <row r="611" spans="1:88" x14ac:dyDescent="0.25">
      <c r="A611">
        <v>603</v>
      </c>
      <c r="B611" s="96"/>
      <c r="C611" s="97" t="s">
        <v>5361</v>
      </c>
      <c r="D611" s="97" t="s">
        <v>5362</v>
      </c>
      <c r="E611" s="97" t="s">
        <v>5362</v>
      </c>
      <c r="F611" s="97" t="s">
        <v>6461</v>
      </c>
      <c r="G611" s="96" t="s">
        <v>6095</v>
      </c>
      <c r="H611" s="96" t="s">
        <v>6462</v>
      </c>
      <c r="I611" s="96" t="s">
        <v>5340</v>
      </c>
      <c r="J611" s="96" t="s">
        <v>5340</v>
      </c>
      <c r="K611" s="96" t="s">
        <v>5365</v>
      </c>
      <c r="L611" s="96" t="s">
        <v>5365</v>
      </c>
      <c r="M611" s="96" t="s">
        <v>5342</v>
      </c>
      <c r="N611" s="92">
        <v>0</v>
      </c>
      <c r="O611" s="93">
        <v>0</v>
      </c>
      <c r="P611" s="93">
        <v>0</v>
      </c>
      <c r="Q611" s="93">
        <v>0</v>
      </c>
      <c r="R611" s="93">
        <v>0</v>
      </c>
      <c r="S611" s="93">
        <v>0</v>
      </c>
      <c r="T611" s="93">
        <v>0</v>
      </c>
      <c r="U611" s="93">
        <v>0</v>
      </c>
      <c r="V611" s="93">
        <v>0</v>
      </c>
      <c r="W611" s="93">
        <v>0</v>
      </c>
      <c r="X611" s="93">
        <v>0</v>
      </c>
      <c r="Y611" s="93">
        <v>0</v>
      </c>
      <c r="Z611" s="93">
        <v>0</v>
      </c>
      <c r="AA611" s="93">
        <v>0</v>
      </c>
      <c r="AB611" s="93">
        <v>0</v>
      </c>
      <c r="AC611" s="93">
        <v>0</v>
      </c>
      <c r="AD611" s="93">
        <v>0</v>
      </c>
      <c r="AE611" s="93">
        <v>0</v>
      </c>
      <c r="AF611" s="93">
        <v>0</v>
      </c>
      <c r="AG611" s="93">
        <v>0</v>
      </c>
      <c r="AH611" s="93">
        <v>0</v>
      </c>
      <c r="AI611" s="93">
        <v>0</v>
      </c>
      <c r="AJ611" s="93">
        <v>0</v>
      </c>
      <c r="AK611" s="93">
        <v>0</v>
      </c>
      <c r="AL611" s="93">
        <v>0</v>
      </c>
      <c r="AM611" s="93">
        <v>0</v>
      </c>
      <c r="AN611" s="93">
        <v>0</v>
      </c>
      <c r="AO611" s="93">
        <v>0</v>
      </c>
      <c r="AP611" s="93">
        <v>0</v>
      </c>
      <c r="AQ611" s="93">
        <v>0</v>
      </c>
      <c r="AR611" s="93">
        <v>0</v>
      </c>
      <c r="AS611" s="93">
        <v>0</v>
      </c>
      <c r="AT611" s="93">
        <v>0</v>
      </c>
      <c r="AU611" s="93">
        <v>0</v>
      </c>
      <c r="AV611" s="93">
        <v>0</v>
      </c>
      <c r="AW611" s="93">
        <v>0</v>
      </c>
      <c r="AX611" s="93">
        <v>0</v>
      </c>
      <c r="AY611" s="93">
        <v>0</v>
      </c>
      <c r="AZ611" s="93">
        <v>0</v>
      </c>
      <c r="BA611" s="93">
        <v>0</v>
      </c>
      <c r="BB611" s="93">
        <v>0</v>
      </c>
      <c r="BC611" s="93">
        <v>0</v>
      </c>
      <c r="BD611" s="93">
        <v>0</v>
      </c>
      <c r="BE611" s="93">
        <v>0</v>
      </c>
      <c r="BF611" s="93">
        <v>0</v>
      </c>
      <c r="BG611" s="93">
        <v>0</v>
      </c>
      <c r="BH611" s="93">
        <v>0</v>
      </c>
      <c r="BI611" s="93">
        <v>0</v>
      </c>
      <c r="BJ611" s="93">
        <v>0</v>
      </c>
      <c r="BK611" s="93">
        <v>0</v>
      </c>
      <c r="BL611" s="93">
        <v>0</v>
      </c>
      <c r="BM611" s="93">
        <v>0</v>
      </c>
      <c r="BN611" s="93">
        <v>0</v>
      </c>
      <c r="BO611" s="93">
        <v>0</v>
      </c>
      <c r="BP611" s="93">
        <v>0</v>
      </c>
      <c r="BQ611" s="93">
        <v>0</v>
      </c>
      <c r="BR611" s="93">
        <v>0</v>
      </c>
      <c r="BS611" s="93">
        <v>0</v>
      </c>
      <c r="BT611" s="93">
        <v>0</v>
      </c>
      <c r="BU611" s="93">
        <v>0</v>
      </c>
      <c r="BV611" s="93">
        <v>0</v>
      </c>
      <c r="BW611" s="93">
        <v>0</v>
      </c>
      <c r="BX611" s="93">
        <v>0</v>
      </c>
      <c r="BY611" s="93">
        <v>0</v>
      </c>
      <c r="BZ611" s="93">
        <v>0</v>
      </c>
      <c r="CA611" s="93">
        <v>0</v>
      </c>
      <c r="CB611" s="93">
        <v>0</v>
      </c>
      <c r="CC611" s="93">
        <v>0</v>
      </c>
      <c r="CD611" s="93">
        <v>0</v>
      </c>
      <c r="CE611" s="93">
        <v>0</v>
      </c>
      <c r="CF611" s="93">
        <v>0</v>
      </c>
      <c r="CG611" s="93">
        <v>0</v>
      </c>
      <c r="CH611" s="93">
        <v>0</v>
      </c>
      <c r="CJ611" s="94">
        <v>0</v>
      </c>
    </row>
    <row r="612" spans="1:88" x14ac:dyDescent="0.25">
      <c r="A612">
        <v>604</v>
      </c>
      <c r="B612" s="96"/>
      <c r="C612" s="97" t="s">
        <v>5361</v>
      </c>
      <c r="D612" s="97" t="s">
        <v>5362</v>
      </c>
      <c r="E612" s="97" t="s">
        <v>5362</v>
      </c>
      <c r="F612" s="97" t="s">
        <v>6463</v>
      </c>
      <c r="G612" s="96" t="s">
        <v>6095</v>
      </c>
      <c r="H612" s="96" t="s">
        <v>6464</v>
      </c>
      <c r="I612" s="96" t="s">
        <v>5340</v>
      </c>
      <c r="J612" s="96" t="s">
        <v>5340</v>
      </c>
      <c r="K612" s="96" t="s">
        <v>5365</v>
      </c>
      <c r="L612" s="96" t="s">
        <v>5365</v>
      </c>
      <c r="M612" s="96" t="s">
        <v>5342</v>
      </c>
      <c r="N612" s="92">
        <v>0</v>
      </c>
      <c r="O612" s="93">
        <v>0</v>
      </c>
      <c r="P612" s="93">
        <v>0</v>
      </c>
      <c r="Q612" s="93">
        <v>0</v>
      </c>
      <c r="R612" s="93">
        <v>0</v>
      </c>
      <c r="S612" s="93">
        <v>0</v>
      </c>
      <c r="T612" s="93">
        <v>0</v>
      </c>
      <c r="U612" s="93">
        <v>0</v>
      </c>
      <c r="V612" s="93">
        <v>0</v>
      </c>
      <c r="W612" s="93">
        <v>0</v>
      </c>
      <c r="X612" s="93">
        <v>0</v>
      </c>
      <c r="Y612" s="93">
        <v>0</v>
      </c>
      <c r="Z612" s="93">
        <v>0</v>
      </c>
      <c r="AA612" s="93">
        <v>0</v>
      </c>
      <c r="AB612" s="93">
        <v>0</v>
      </c>
      <c r="AC612" s="93">
        <v>0</v>
      </c>
      <c r="AD612" s="93">
        <v>0</v>
      </c>
      <c r="AE612" s="93">
        <v>0</v>
      </c>
      <c r="AF612" s="93">
        <v>0</v>
      </c>
      <c r="AG612" s="93">
        <v>0</v>
      </c>
      <c r="AH612" s="93">
        <v>0</v>
      </c>
      <c r="AI612" s="93">
        <v>0</v>
      </c>
      <c r="AJ612" s="93">
        <v>0</v>
      </c>
      <c r="AK612" s="93">
        <v>0</v>
      </c>
      <c r="AL612" s="93">
        <v>0</v>
      </c>
      <c r="AM612" s="93">
        <v>0</v>
      </c>
      <c r="AN612" s="93">
        <v>0</v>
      </c>
      <c r="AO612" s="93">
        <v>0</v>
      </c>
      <c r="AP612" s="93">
        <v>0</v>
      </c>
      <c r="AQ612" s="93">
        <v>0</v>
      </c>
      <c r="AR612" s="93">
        <v>0</v>
      </c>
      <c r="AS612" s="93">
        <v>0</v>
      </c>
      <c r="AT612" s="93">
        <v>0</v>
      </c>
      <c r="AU612" s="93">
        <v>0</v>
      </c>
      <c r="AV612" s="93">
        <v>0</v>
      </c>
      <c r="AW612" s="93">
        <v>0</v>
      </c>
      <c r="AX612" s="93">
        <v>0</v>
      </c>
      <c r="AY612" s="93">
        <v>0</v>
      </c>
      <c r="AZ612" s="93">
        <v>0</v>
      </c>
      <c r="BA612" s="93">
        <v>0</v>
      </c>
      <c r="BB612" s="93">
        <v>0</v>
      </c>
      <c r="BC612" s="93">
        <v>0</v>
      </c>
      <c r="BD612" s="93">
        <v>0</v>
      </c>
      <c r="BE612" s="93">
        <v>0</v>
      </c>
      <c r="BF612" s="93">
        <v>0</v>
      </c>
      <c r="BG612" s="93">
        <v>0</v>
      </c>
      <c r="BH612" s="93">
        <v>0</v>
      </c>
      <c r="BI612" s="93">
        <v>0</v>
      </c>
      <c r="BJ612" s="93">
        <v>0</v>
      </c>
      <c r="BK612" s="93">
        <v>0</v>
      </c>
      <c r="BL612" s="93">
        <v>0</v>
      </c>
      <c r="BM612" s="93">
        <v>0</v>
      </c>
      <c r="BN612" s="93">
        <v>0</v>
      </c>
      <c r="BO612" s="93">
        <v>0</v>
      </c>
      <c r="BP612" s="93">
        <v>0</v>
      </c>
      <c r="BQ612" s="93">
        <v>0</v>
      </c>
      <c r="BR612" s="93">
        <v>0</v>
      </c>
      <c r="BS612" s="93">
        <v>0</v>
      </c>
      <c r="BT612" s="93">
        <v>0</v>
      </c>
      <c r="BU612" s="93">
        <v>0</v>
      </c>
      <c r="BV612" s="93">
        <v>0</v>
      </c>
      <c r="BW612" s="93">
        <v>0</v>
      </c>
      <c r="BX612" s="93">
        <v>0</v>
      </c>
      <c r="BY612" s="93">
        <v>0</v>
      </c>
      <c r="BZ612" s="93">
        <v>0</v>
      </c>
      <c r="CA612" s="93">
        <v>0</v>
      </c>
      <c r="CB612" s="93">
        <v>0</v>
      </c>
      <c r="CC612" s="93">
        <v>0</v>
      </c>
      <c r="CD612" s="93">
        <v>0</v>
      </c>
      <c r="CE612" s="93">
        <v>0</v>
      </c>
      <c r="CF612" s="93">
        <v>0</v>
      </c>
      <c r="CG612" s="93">
        <v>0</v>
      </c>
      <c r="CH612" s="93">
        <v>0</v>
      </c>
      <c r="CJ612" s="94">
        <v>0</v>
      </c>
    </row>
    <row r="613" spans="1:88" x14ac:dyDescent="0.25">
      <c r="A613">
        <v>605</v>
      </c>
      <c r="B613" s="96"/>
      <c r="C613" s="97" t="s">
        <v>5361</v>
      </c>
      <c r="D613" s="97" t="s">
        <v>5362</v>
      </c>
      <c r="E613" s="97" t="s">
        <v>5362</v>
      </c>
      <c r="F613" s="97" t="s">
        <v>6465</v>
      </c>
      <c r="G613" s="96" t="s">
        <v>6095</v>
      </c>
      <c r="H613" s="96" t="s">
        <v>6466</v>
      </c>
      <c r="I613" s="96" t="s">
        <v>5340</v>
      </c>
      <c r="J613" s="96" t="s">
        <v>5340</v>
      </c>
      <c r="K613" s="96" t="s">
        <v>5365</v>
      </c>
      <c r="L613" s="96" t="s">
        <v>5365</v>
      </c>
      <c r="M613" s="96" t="s">
        <v>5342</v>
      </c>
      <c r="N613" s="92">
        <v>0</v>
      </c>
      <c r="O613" s="93">
        <v>0</v>
      </c>
      <c r="P613" s="93">
        <v>0</v>
      </c>
      <c r="Q613" s="93">
        <v>0</v>
      </c>
      <c r="R613" s="93">
        <v>0</v>
      </c>
      <c r="S613" s="93">
        <v>0</v>
      </c>
      <c r="T613" s="93">
        <v>0</v>
      </c>
      <c r="U613" s="93">
        <v>0</v>
      </c>
      <c r="V613" s="93">
        <v>0</v>
      </c>
      <c r="W613" s="93">
        <v>0</v>
      </c>
      <c r="X613" s="93">
        <v>0</v>
      </c>
      <c r="Y613" s="93">
        <v>0</v>
      </c>
      <c r="Z613" s="93">
        <v>0</v>
      </c>
      <c r="AA613" s="93">
        <v>0</v>
      </c>
      <c r="AB613" s="93">
        <v>0</v>
      </c>
      <c r="AC613" s="93">
        <v>0</v>
      </c>
      <c r="AD613" s="93">
        <v>0</v>
      </c>
      <c r="AE613" s="93">
        <v>0</v>
      </c>
      <c r="AF613" s="93">
        <v>0</v>
      </c>
      <c r="AG613" s="93">
        <v>0</v>
      </c>
      <c r="AH613" s="93">
        <v>0</v>
      </c>
      <c r="AI613" s="93">
        <v>0</v>
      </c>
      <c r="AJ613" s="93">
        <v>0</v>
      </c>
      <c r="AK613" s="93">
        <v>0</v>
      </c>
      <c r="AL613" s="93">
        <v>0</v>
      </c>
      <c r="AM613" s="93">
        <v>0</v>
      </c>
      <c r="AN613" s="93">
        <v>0</v>
      </c>
      <c r="AO613" s="93">
        <v>0</v>
      </c>
      <c r="AP613" s="93">
        <v>0</v>
      </c>
      <c r="AQ613" s="93">
        <v>0</v>
      </c>
      <c r="AR613" s="93">
        <v>0</v>
      </c>
      <c r="AS613" s="93">
        <v>0</v>
      </c>
      <c r="AT613" s="93">
        <v>0</v>
      </c>
      <c r="AU613" s="93">
        <v>0</v>
      </c>
      <c r="AV613" s="93">
        <v>0</v>
      </c>
      <c r="AW613" s="93">
        <v>0</v>
      </c>
      <c r="AX613" s="93">
        <v>0</v>
      </c>
      <c r="AY613" s="93">
        <v>0</v>
      </c>
      <c r="AZ613" s="93">
        <v>0</v>
      </c>
      <c r="BA613" s="93">
        <v>0</v>
      </c>
      <c r="BB613" s="93">
        <v>0</v>
      </c>
      <c r="BC613" s="93">
        <v>0</v>
      </c>
      <c r="BD613" s="93">
        <v>0</v>
      </c>
      <c r="BE613" s="93">
        <v>0</v>
      </c>
      <c r="BF613" s="93">
        <v>0</v>
      </c>
      <c r="BG613" s="93">
        <v>0</v>
      </c>
      <c r="BH613" s="93">
        <v>0</v>
      </c>
      <c r="BI613" s="93">
        <v>0</v>
      </c>
      <c r="BJ613" s="93">
        <v>0</v>
      </c>
      <c r="BK613" s="93">
        <v>0</v>
      </c>
      <c r="BL613" s="93">
        <v>0</v>
      </c>
      <c r="BM613" s="93">
        <v>0</v>
      </c>
      <c r="BN613" s="93">
        <v>0</v>
      </c>
      <c r="BO613" s="93">
        <v>0</v>
      </c>
      <c r="BP613" s="93">
        <v>0</v>
      </c>
      <c r="BQ613" s="93">
        <v>0</v>
      </c>
      <c r="BR613" s="93">
        <v>0</v>
      </c>
      <c r="BS613" s="93">
        <v>0</v>
      </c>
      <c r="BT613" s="93">
        <v>0</v>
      </c>
      <c r="BU613" s="93">
        <v>0</v>
      </c>
      <c r="BV613" s="93">
        <v>0</v>
      </c>
      <c r="BW613" s="93">
        <v>0</v>
      </c>
      <c r="BX613" s="93">
        <v>0</v>
      </c>
      <c r="BY613" s="93">
        <v>0</v>
      </c>
      <c r="BZ613" s="93">
        <v>0</v>
      </c>
      <c r="CA613" s="93">
        <v>0</v>
      </c>
      <c r="CB613" s="93">
        <v>0</v>
      </c>
      <c r="CC613" s="93">
        <v>0</v>
      </c>
      <c r="CD613" s="93">
        <v>0</v>
      </c>
      <c r="CE613" s="93">
        <v>0</v>
      </c>
      <c r="CF613" s="93">
        <v>0</v>
      </c>
      <c r="CG613" s="93">
        <v>0</v>
      </c>
      <c r="CH613" s="93">
        <v>0</v>
      </c>
      <c r="CJ613" s="94">
        <v>0</v>
      </c>
    </row>
    <row r="614" spans="1:88" x14ac:dyDescent="0.25">
      <c r="A614">
        <v>606</v>
      </c>
      <c r="B614" s="96"/>
      <c r="C614" s="97" t="s">
        <v>5361</v>
      </c>
      <c r="D614" s="97" t="s">
        <v>5362</v>
      </c>
      <c r="E614" s="97" t="s">
        <v>5362</v>
      </c>
      <c r="F614" s="97" t="s">
        <v>6467</v>
      </c>
      <c r="G614" s="96" t="s">
        <v>6095</v>
      </c>
      <c r="H614" s="96" t="s">
        <v>6468</v>
      </c>
      <c r="I614" s="96" t="s">
        <v>5340</v>
      </c>
      <c r="J614" s="96" t="s">
        <v>5340</v>
      </c>
      <c r="K614" s="96" t="s">
        <v>5365</v>
      </c>
      <c r="L614" s="96" t="s">
        <v>5365</v>
      </c>
      <c r="M614" s="96" t="s">
        <v>5342</v>
      </c>
      <c r="N614" s="92">
        <v>24586.541901076864</v>
      </c>
      <c r="O614" s="93">
        <v>0</v>
      </c>
      <c r="P614" s="93">
        <v>0</v>
      </c>
      <c r="Q614" s="93">
        <v>0</v>
      </c>
      <c r="R614" s="93">
        <v>0</v>
      </c>
      <c r="S614" s="93">
        <v>0</v>
      </c>
      <c r="T614" s="93">
        <v>0</v>
      </c>
      <c r="U614" s="93">
        <v>2054.3221942029299</v>
      </c>
      <c r="V614" s="93">
        <v>2055.2655996311637</v>
      </c>
      <c r="W614" s="93">
        <v>2039.8737670740211</v>
      </c>
      <c r="X614" s="93">
        <v>2014.6298855724408</v>
      </c>
      <c r="Y614" s="93">
        <v>2056.2908534936332</v>
      </c>
      <c r="Z614" s="93">
        <v>2059.9633035893276</v>
      </c>
      <c r="AA614" s="93">
        <v>2080.7056175974767</v>
      </c>
      <c r="AB614" s="93">
        <v>2043.4084614717444</v>
      </c>
      <c r="AC614" s="93">
        <v>2050.2343794900253</v>
      </c>
      <c r="AD614" s="93">
        <v>2052.3532438588168</v>
      </c>
      <c r="AE614" s="93">
        <v>2042.7248267000714</v>
      </c>
      <c r="AF614" s="93">
        <v>2036.7697683952144</v>
      </c>
      <c r="AG614" s="93">
        <v>0</v>
      </c>
      <c r="AH614" s="93">
        <v>0</v>
      </c>
      <c r="AI614" s="93">
        <v>0</v>
      </c>
      <c r="AJ614" s="93">
        <v>0</v>
      </c>
      <c r="AK614" s="93">
        <v>0</v>
      </c>
      <c r="AL614" s="93">
        <v>0</v>
      </c>
      <c r="AM614" s="93">
        <v>0</v>
      </c>
      <c r="AN614" s="93">
        <v>0</v>
      </c>
      <c r="AO614" s="93">
        <v>0</v>
      </c>
      <c r="AP614" s="93">
        <v>0</v>
      </c>
      <c r="AQ614" s="93">
        <v>0</v>
      </c>
      <c r="AR614" s="93">
        <v>0</v>
      </c>
      <c r="AS614" s="93">
        <v>0</v>
      </c>
      <c r="AT614" s="93">
        <v>0</v>
      </c>
      <c r="AU614" s="93">
        <v>0</v>
      </c>
      <c r="AV614" s="93">
        <v>0</v>
      </c>
      <c r="AW614" s="93">
        <v>0</v>
      </c>
      <c r="AX614" s="93">
        <v>0</v>
      </c>
      <c r="AY614" s="93">
        <v>0</v>
      </c>
      <c r="AZ614" s="93">
        <v>0</v>
      </c>
      <c r="BA614" s="93">
        <v>0</v>
      </c>
      <c r="BB614" s="93">
        <v>0</v>
      </c>
      <c r="BC614" s="93">
        <v>0</v>
      </c>
      <c r="BD614" s="93">
        <v>0</v>
      </c>
      <c r="BE614" s="93">
        <v>0</v>
      </c>
      <c r="BF614" s="93">
        <v>0</v>
      </c>
      <c r="BG614" s="93">
        <v>0</v>
      </c>
      <c r="BH614" s="93">
        <v>0</v>
      </c>
      <c r="BI614" s="93">
        <v>0</v>
      </c>
      <c r="BJ614" s="93">
        <v>0</v>
      </c>
      <c r="BK614" s="93">
        <v>0</v>
      </c>
      <c r="BL614" s="93">
        <v>0</v>
      </c>
      <c r="BM614" s="93">
        <v>0</v>
      </c>
      <c r="BN614" s="93">
        <v>0</v>
      </c>
      <c r="BO614" s="93">
        <v>0</v>
      </c>
      <c r="BP614" s="93">
        <v>0</v>
      </c>
      <c r="BQ614" s="93">
        <v>0</v>
      </c>
      <c r="BR614" s="93">
        <v>0</v>
      </c>
      <c r="BS614" s="93">
        <v>0</v>
      </c>
      <c r="BT614" s="93">
        <v>0</v>
      </c>
      <c r="BU614" s="93">
        <v>0</v>
      </c>
      <c r="BV614" s="93">
        <v>0</v>
      </c>
      <c r="BW614" s="93">
        <v>0</v>
      </c>
      <c r="BX614" s="93">
        <v>0</v>
      </c>
      <c r="BY614" s="93">
        <v>0</v>
      </c>
      <c r="BZ614" s="93">
        <v>0</v>
      </c>
      <c r="CA614" s="93">
        <v>0</v>
      </c>
      <c r="CB614" s="93">
        <v>0</v>
      </c>
      <c r="CC614" s="93">
        <v>0</v>
      </c>
      <c r="CD614" s="93">
        <v>0</v>
      </c>
      <c r="CE614" s="93">
        <v>0</v>
      </c>
      <c r="CF614" s="93">
        <v>0</v>
      </c>
      <c r="CG614" s="93">
        <v>0</v>
      </c>
      <c r="CH614" s="93">
        <v>0</v>
      </c>
      <c r="CJ614" s="94">
        <v>12306.196297513347</v>
      </c>
    </row>
    <row r="615" spans="1:88" x14ac:dyDescent="0.25">
      <c r="A615">
        <v>607</v>
      </c>
      <c r="B615" s="96"/>
      <c r="C615" s="97" t="s">
        <v>5361</v>
      </c>
      <c r="D615" s="97" t="s">
        <v>5362</v>
      </c>
      <c r="E615" s="97" t="s">
        <v>5362</v>
      </c>
      <c r="F615" s="97" t="s">
        <v>6469</v>
      </c>
      <c r="G615" s="96" t="s">
        <v>6095</v>
      </c>
      <c r="H615" s="96" t="s">
        <v>6470</v>
      </c>
      <c r="I615" s="96" t="s">
        <v>5340</v>
      </c>
      <c r="J615" s="96" t="s">
        <v>5340</v>
      </c>
      <c r="K615" s="96" t="s">
        <v>5365</v>
      </c>
      <c r="L615" s="96" t="s">
        <v>5365</v>
      </c>
      <c r="M615" s="96" t="s">
        <v>5342</v>
      </c>
      <c r="N615" s="92">
        <v>24422.453306700347</v>
      </c>
      <c r="O615" s="93">
        <v>4132.3241915647632</v>
      </c>
      <c r="P615" s="93">
        <v>4064.1601198051912</v>
      </c>
      <c r="Q615" s="93">
        <v>4072.2852852018736</v>
      </c>
      <c r="R615" s="93">
        <v>4076.2976432265891</v>
      </c>
      <c r="S615" s="93">
        <v>4050.5030102865499</v>
      </c>
      <c r="T615" s="93">
        <v>4026.883056615382</v>
      </c>
      <c r="U615" s="93">
        <v>0</v>
      </c>
      <c r="V615" s="93">
        <v>0</v>
      </c>
      <c r="W615" s="93">
        <v>0</v>
      </c>
      <c r="X615" s="93">
        <v>0</v>
      </c>
      <c r="Y615" s="93">
        <v>0</v>
      </c>
      <c r="Z615" s="93">
        <v>0</v>
      </c>
      <c r="AA615" s="93">
        <v>0</v>
      </c>
      <c r="AB615" s="93">
        <v>0</v>
      </c>
      <c r="AC615" s="93">
        <v>0</v>
      </c>
      <c r="AD615" s="93">
        <v>0</v>
      </c>
      <c r="AE615" s="93">
        <v>0</v>
      </c>
      <c r="AF615" s="93">
        <v>0</v>
      </c>
      <c r="AG615" s="93">
        <v>0</v>
      </c>
      <c r="AH615" s="93">
        <v>0</v>
      </c>
      <c r="AI615" s="93">
        <v>0</v>
      </c>
      <c r="AJ615" s="93">
        <v>0</v>
      </c>
      <c r="AK615" s="93">
        <v>0</v>
      </c>
      <c r="AL615" s="93">
        <v>0</v>
      </c>
      <c r="AM615" s="93">
        <v>0</v>
      </c>
      <c r="AN615" s="93">
        <v>0</v>
      </c>
      <c r="AO615" s="93">
        <v>0</v>
      </c>
      <c r="AP615" s="93">
        <v>0</v>
      </c>
      <c r="AQ615" s="93">
        <v>0</v>
      </c>
      <c r="AR615" s="93">
        <v>0</v>
      </c>
      <c r="AS615" s="93">
        <v>0</v>
      </c>
      <c r="AT615" s="93">
        <v>0</v>
      </c>
      <c r="AU615" s="93">
        <v>0</v>
      </c>
      <c r="AV615" s="93">
        <v>0</v>
      </c>
      <c r="AW615" s="93">
        <v>0</v>
      </c>
      <c r="AX615" s="93">
        <v>0</v>
      </c>
      <c r="AY615" s="93">
        <v>0</v>
      </c>
      <c r="AZ615" s="93">
        <v>0</v>
      </c>
      <c r="BA615" s="93">
        <v>0</v>
      </c>
      <c r="BB615" s="93">
        <v>0</v>
      </c>
      <c r="BC615" s="93">
        <v>0</v>
      </c>
      <c r="BD615" s="93">
        <v>0</v>
      </c>
      <c r="BE615" s="93">
        <v>0</v>
      </c>
      <c r="BF615" s="93">
        <v>0</v>
      </c>
      <c r="BG615" s="93">
        <v>0</v>
      </c>
      <c r="BH615" s="93">
        <v>0</v>
      </c>
      <c r="BI615" s="93">
        <v>0</v>
      </c>
      <c r="BJ615" s="93">
        <v>0</v>
      </c>
      <c r="BK615" s="93">
        <v>0</v>
      </c>
      <c r="BL615" s="93">
        <v>0</v>
      </c>
      <c r="BM615" s="93">
        <v>0</v>
      </c>
      <c r="BN615" s="93">
        <v>0</v>
      </c>
      <c r="BO615" s="93">
        <v>0</v>
      </c>
      <c r="BP615" s="93">
        <v>0</v>
      </c>
      <c r="BQ615" s="93">
        <v>0</v>
      </c>
      <c r="BR615" s="93">
        <v>0</v>
      </c>
      <c r="BS615" s="93">
        <v>0</v>
      </c>
      <c r="BT615" s="93">
        <v>0</v>
      </c>
      <c r="BU615" s="93">
        <v>0</v>
      </c>
      <c r="BV615" s="93">
        <v>0</v>
      </c>
      <c r="BW615" s="93">
        <v>0</v>
      </c>
      <c r="BX615" s="93">
        <v>0</v>
      </c>
      <c r="BY615" s="93">
        <v>0</v>
      </c>
      <c r="BZ615" s="93">
        <v>0</v>
      </c>
      <c r="CA615" s="93">
        <v>0</v>
      </c>
      <c r="CB615" s="93">
        <v>0</v>
      </c>
      <c r="CC615" s="93">
        <v>0</v>
      </c>
      <c r="CD615" s="93">
        <v>0</v>
      </c>
      <c r="CE615" s="93">
        <v>0</v>
      </c>
      <c r="CF615" s="93">
        <v>0</v>
      </c>
      <c r="CG615" s="93">
        <v>0</v>
      </c>
      <c r="CH615" s="93">
        <v>0</v>
      </c>
      <c r="CJ615" s="94">
        <v>0</v>
      </c>
    </row>
    <row r="616" spans="1:88" x14ac:dyDescent="0.25">
      <c r="A616">
        <v>608</v>
      </c>
      <c r="B616" s="96"/>
      <c r="C616" s="97" t="s">
        <v>5361</v>
      </c>
      <c r="D616" s="97" t="s">
        <v>5362</v>
      </c>
      <c r="E616" s="97" t="s">
        <v>5362</v>
      </c>
      <c r="F616" s="97" t="s">
        <v>6471</v>
      </c>
      <c r="G616" s="96" t="s">
        <v>6095</v>
      </c>
      <c r="H616" s="96" t="s">
        <v>6472</v>
      </c>
      <c r="I616" s="96" t="s">
        <v>5340</v>
      </c>
      <c r="J616" s="96" t="s">
        <v>5340</v>
      </c>
      <c r="K616" s="96" t="s">
        <v>5365</v>
      </c>
      <c r="L616" s="96" t="s">
        <v>5365</v>
      </c>
      <c r="M616" s="96" t="s">
        <v>5342</v>
      </c>
      <c r="N616" s="92">
        <v>20488.747888412647</v>
      </c>
      <c r="O616" s="93">
        <v>0</v>
      </c>
      <c r="P616" s="93">
        <v>0</v>
      </c>
      <c r="Q616" s="93">
        <v>0</v>
      </c>
      <c r="R616" s="93">
        <v>0</v>
      </c>
      <c r="S616" s="93">
        <v>0</v>
      </c>
      <c r="T616" s="93">
        <v>0</v>
      </c>
      <c r="U616" s="93">
        <v>1711.9320678745389</v>
      </c>
      <c r="V616" s="93">
        <v>1712.7182376438977</v>
      </c>
      <c r="W616" s="93">
        <v>1699.891733694182</v>
      </c>
      <c r="X616" s="93">
        <v>1678.8552037953455</v>
      </c>
      <c r="Y616" s="93">
        <v>1713.5726143185095</v>
      </c>
      <c r="Z616" s="93">
        <v>1716.6329838672741</v>
      </c>
      <c r="AA616" s="93">
        <v>1733.9182143012763</v>
      </c>
      <c r="AB616" s="93">
        <v>1702.8373070354448</v>
      </c>
      <c r="AC616" s="93">
        <v>1708.5255617703322</v>
      </c>
      <c r="AD616" s="93">
        <v>1710.2912788864946</v>
      </c>
      <c r="AE616" s="93">
        <v>1702.2676124219886</v>
      </c>
      <c r="AF616" s="93">
        <v>1697.3050728033643</v>
      </c>
      <c r="AG616" s="93">
        <v>0</v>
      </c>
      <c r="AH616" s="93">
        <v>0</v>
      </c>
      <c r="AI616" s="93">
        <v>0</v>
      </c>
      <c r="AJ616" s="93">
        <v>0</v>
      </c>
      <c r="AK616" s="93">
        <v>0</v>
      </c>
      <c r="AL616" s="93">
        <v>0</v>
      </c>
      <c r="AM616" s="93">
        <v>0</v>
      </c>
      <c r="AN616" s="93">
        <v>0</v>
      </c>
      <c r="AO616" s="93">
        <v>0</v>
      </c>
      <c r="AP616" s="93">
        <v>0</v>
      </c>
      <c r="AQ616" s="93">
        <v>0</v>
      </c>
      <c r="AR616" s="93">
        <v>0</v>
      </c>
      <c r="AS616" s="93">
        <v>0</v>
      </c>
      <c r="AT616" s="93">
        <v>0</v>
      </c>
      <c r="AU616" s="93">
        <v>0</v>
      </c>
      <c r="AV616" s="93">
        <v>0</v>
      </c>
      <c r="AW616" s="93">
        <v>0</v>
      </c>
      <c r="AX616" s="93">
        <v>0</v>
      </c>
      <c r="AY616" s="93">
        <v>0</v>
      </c>
      <c r="AZ616" s="93">
        <v>0</v>
      </c>
      <c r="BA616" s="93">
        <v>0</v>
      </c>
      <c r="BB616" s="93">
        <v>0</v>
      </c>
      <c r="BC616" s="93">
        <v>0</v>
      </c>
      <c r="BD616" s="93">
        <v>0</v>
      </c>
      <c r="BE616" s="93">
        <v>0</v>
      </c>
      <c r="BF616" s="93">
        <v>0</v>
      </c>
      <c r="BG616" s="93">
        <v>0</v>
      </c>
      <c r="BH616" s="93">
        <v>0</v>
      </c>
      <c r="BI616" s="93">
        <v>0</v>
      </c>
      <c r="BJ616" s="93">
        <v>0</v>
      </c>
      <c r="BK616" s="93">
        <v>0</v>
      </c>
      <c r="BL616" s="93">
        <v>0</v>
      </c>
      <c r="BM616" s="93">
        <v>0</v>
      </c>
      <c r="BN616" s="93">
        <v>0</v>
      </c>
      <c r="BO616" s="93">
        <v>0</v>
      </c>
      <c r="BP616" s="93">
        <v>0</v>
      </c>
      <c r="BQ616" s="93">
        <v>0</v>
      </c>
      <c r="BR616" s="93">
        <v>0</v>
      </c>
      <c r="BS616" s="93">
        <v>0</v>
      </c>
      <c r="BT616" s="93">
        <v>0</v>
      </c>
      <c r="BU616" s="93">
        <v>0</v>
      </c>
      <c r="BV616" s="93">
        <v>0</v>
      </c>
      <c r="BW616" s="93">
        <v>0</v>
      </c>
      <c r="BX616" s="93">
        <v>0</v>
      </c>
      <c r="BY616" s="93">
        <v>0</v>
      </c>
      <c r="BZ616" s="93">
        <v>0</v>
      </c>
      <c r="CA616" s="93">
        <v>0</v>
      </c>
      <c r="CB616" s="93">
        <v>0</v>
      </c>
      <c r="CC616" s="93">
        <v>0</v>
      </c>
      <c r="CD616" s="93">
        <v>0</v>
      </c>
      <c r="CE616" s="93">
        <v>0</v>
      </c>
      <c r="CF616" s="93">
        <v>0</v>
      </c>
      <c r="CG616" s="93">
        <v>0</v>
      </c>
      <c r="CH616" s="93">
        <v>0</v>
      </c>
      <c r="CJ616" s="94">
        <v>10255.145047218903</v>
      </c>
    </row>
    <row r="617" spans="1:88" x14ac:dyDescent="0.25">
      <c r="A617">
        <v>609</v>
      </c>
      <c r="B617" s="96"/>
      <c r="C617" s="97" t="s">
        <v>5361</v>
      </c>
      <c r="D617" s="97" t="s">
        <v>5362</v>
      </c>
      <c r="E617" s="97" t="s">
        <v>5362</v>
      </c>
      <c r="F617" s="97" t="s">
        <v>6473</v>
      </c>
      <c r="G617" s="96" t="s">
        <v>6095</v>
      </c>
      <c r="H617" s="96" t="s">
        <v>6474</v>
      </c>
      <c r="I617" s="96" t="s">
        <v>5340</v>
      </c>
      <c r="J617" s="96" t="s">
        <v>5340</v>
      </c>
      <c r="K617" s="96" t="s">
        <v>5365</v>
      </c>
      <c r="L617" s="96" t="s">
        <v>5365</v>
      </c>
      <c r="M617" s="96" t="s">
        <v>5342</v>
      </c>
      <c r="N617" s="92">
        <v>0</v>
      </c>
      <c r="O617" s="93">
        <v>0</v>
      </c>
      <c r="P617" s="93">
        <v>0</v>
      </c>
      <c r="Q617" s="93">
        <v>0</v>
      </c>
      <c r="R617" s="93">
        <v>0</v>
      </c>
      <c r="S617" s="93">
        <v>0</v>
      </c>
      <c r="T617" s="93">
        <v>0</v>
      </c>
      <c r="U617" s="93">
        <v>0</v>
      </c>
      <c r="V617" s="93">
        <v>0</v>
      </c>
      <c r="W617" s="93">
        <v>0</v>
      </c>
      <c r="X617" s="93">
        <v>0</v>
      </c>
      <c r="Y617" s="93">
        <v>0</v>
      </c>
      <c r="Z617" s="93">
        <v>0</v>
      </c>
      <c r="AA617" s="93">
        <v>0</v>
      </c>
      <c r="AB617" s="93">
        <v>0</v>
      </c>
      <c r="AC617" s="93">
        <v>0</v>
      </c>
      <c r="AD617" s="93">
        <v>0</v>
      </c>
      <c r="AE617" s="93">
        <v>0</v>
      </c>
      <c r="AF617" s="93">
        <v>0</v>
      </c>
      <c r="AG617" s="93">
        <v>0</v>
      </c>
      <c r="AH617" s="93">
        <v>0</v>
      </c>
      <c r="AI617" s="93">
        <v>0</v>
      </c>
      <c r="AJ617" s="93">
        <v>0</v>
      </c>
      <c r="AK617" s="93">
        <v>0</v>
      </c>
      <c r="AL617" s="93">
        <v>0</v>
      </c>
      <c r="AM617" s="93">
        <v>0</v>
      </c>
      <c r="AN617" s="93">
        <v>0</v>
      </c>
      <c r="AO617" s="93">
        <v>0</v>
      </c>
      <c r="AP617" s="93">
        <v>0</v>
      </c>
      <c r="AQ617" s="93">
        <v>0</v>
      </c>
      <c r="AR617" s="93">
        <v>0</v>
      </c>
      <c r="AS617" s="93">
        <v>0</v>
      </c>
      <c r="AT617" s="93">
        <v>0</v>
      </c>
      <c r="AU617" s="93">
        <v>0</v>
      </c>
      <c r="AV617" s="93">
        <v>0</v>
      </c>
      <c r="AW617" s="93">
        <v>0</v>
      </c>
      <c r="AX617" s="93">
        <v>0</v>
      </c>
      <c r="AY617" s="93">
        <v>0</v>
      </c>
      <c r="AZ617" s="93">
        <v>0</v>
      </c>
      <c r="BA617" s="93">
        <v>0</v>
      </c>
      <c r="BB617" s="93">
        <v>0</v>
      </c>
      <c r="BC617" s="93">
        <v>0</v>
      </c>
      <c r="BD617" s="93">
        <v>0</v>
      </c>
      <c r="BE617" s="93">
        <v>0</v>
      </c>
      <c r="BF617" s="93">
        <v>0</v>
      </c>
      <c r="BG617" s="93">
        <v>0</v>
      </c>
      <c r="BH617" s="93">
        <v>0</v>
      </c>
      <c r="BI617" s="93">
        <v>0</v>
      </c>
      <c r="BJ617" s="93">
        <v>0</v>
      </c>
      <c r="BK617" s="93">
        <v>0</v>
      </c>
      <c r="BL617" s="93">
        <v>0</v>
      </c>
      <c r="BM617" s="93">
        <v>0</v>
      </c>
      <c r="BN617" s="93">
        <v>0</v>
      </c>
      <c r="BO617" s="93">
        <v>0</v>
      </c>
      <c r="BP617" s="93">
        <v>0</v>
      </c>
      <c r="BQ617" s="93">
        <v>0</v>
      </c>
      <c r="BR617" s="93">
        <v>0</v>
      </c>
      <c r="BS617" s="93">
        <v>0</v>
      </c>
      <c r="BT617" s="93">
        <v>0</v>
      </c>
      <c r="BU617" s="93">
        <v>0</v>
      </c>
      <c r="BV617" s="93">
        <v>0</v>
      </c>
      <c r="BW617" s="93">
        <v>0</v>
      </c>
      <c r="BX617" s="93">
        <v>0</v>
      </c>
      <c r="BY617" s="93">
        <v>0</v>
      </c>
      <c r="BZ617" s="93">
        <v>0</v>
      </c>
      <c r="CA617" s="93">
        <v>0</v>
      </c>
      <c r="CB617" s="93">
        <v>0</v>
      </c>
      <c r="CC617" s="93">
        <v>0</v>
      </c>
      <c r="CD617" s="93">
        <v>0</v>
      </c>
      <c r="CE617" s="93">
        <v>0</v>
      </c>
      <c r="CF617" s="93">
        <v>0</v>
      </c>
      <c r="CG617" s="93">
        <v>0</v>
      </c>
      <c r="CH617" s="93">
        <v>0</v>
      </c>
      <c r="CJ617" s="94">
        <v>0</v>
      </c>
    </row>
    <row r="618" spans="1:88" x14ac:dyDescent="0.25">
      <c r="A618">
        <v>610</v>
      </c>
      <c r="B618" s="96"/>
      <c r="C618" s="97" t="s">
        <v>5361</v>
      </c>
      <c r="D618" s="97" t="s">
        <v>5362</v>
      </c>
      <c r="E618" s="97" t="s">
        <v>5362</v>
      </c>
      <c r="F618" s="97" t="s">
        <v>6475</v>
      </c>
      <c r="G618" s="96" t="s">
        <v>6095</v>
      </c>
      <c r="H618" s="96" t="s">
        <v>6476</v>
      </c>
      <c r="I618" s="96" t="s">
        <v>5340</v>
      </c>
      <c r="J618" s="96" t="s">
        <v>5340</v>
      </c>
      <c r="K618" s="96" t="s">
        <v>5365</v>
      </c>
      <c r="L618" s="96" t="s">
        <v>5365</v>
      </c>
      <c r="M618" s="96" t="s">
        <v>5342</v>
      </c>
      <c r="N618" s="92">
        <v>32782.018838951095</v>
      </c>
      <c r="O618" s="93">
        <v>0</v>
      </c>
      <c r="P618" s="93">
        <v>0</v>
      </c>
      <c r="Q618" s="93">
        <v>0</v>
      </c>
      <c r="R618" s="93">
        <v>0</v>
      </c>
      <c r="S618" s="93">
        <v>0</v>
      </c>
      <c r="T618" s="93">
        <v>0</v>
      </c>
      <c r="U618" s="93">
        <v>2739.0931649759987</v>
      </c>
      <c r="V618" s="93">
        <v>2740.3510374594794</v>
      </c>
      <c r="W618" s="93">
        <v>2719.8286172311978</v>
      </c>
      <c r="X618" s="93">
        <v>2686.1701465815709</v>
      </c>
      <c r="Y618" s="93">
        <v>2741.7180410653264</v>
      </c>
      <c r="Z618" s="93">
        <v>2746.6146356619429</v>
      </c>
      <c r="AA618" s="93">
        <v>2774.2710231000146</v>
      </c>
      <c r="AB618" s="93">
        <v>2724.5415377713225</v>
      </c>
      <c r="AC618" s="93">
        <v>2733.6427515153396</v>
      </c>
      <c r="AD618" s="93">
        <v>2736.4679008159087</v>
      </c>
      <c r="AE618" s="93">
        <v>2723.6300257720191</v>
      </c>
      <c r="AF618" s="93">
        <v>2715.6899570009714</v>
      </c>
      <c r="AG618" s="93">
        <v>0</v>
      </c>
      <c r="AH618" s="93">
        <v>0</v>
      </c>
      <c r="AI618" s="93">
        <v>0</v>
      </c>
      <c r="AJ618" s="93">
        <v>0</v>
      </c>
      <c r="AK618" s="93">
        <v>0</v>
      </c>
      <c r="AL618" s="93">
        <v>0</v>
      </c>
      <c r="AM618" s="93">
        <v>0</v>
      </c>
      <c r="AN618" s="93">
        <v>0</v>
      </c>
      <c r="AO618" s="93">
        <v>0</v>
      </c>
      <c r="AP618" s="93">
        <v>0</v>
      </c>
      <c r="AQ618" s="93">
        <v>0</v>
      </c>
      <c r="AR618" s="93">
        <v>0</v>
      </c>
      <c r="AS618" s="93">
        <v>0</v>
      </c>
      <c r="AT618" s="93">
        <v>0</v>
      </c>
      <c r="AU618" s="93">
        <v>0</v>
      </c>
      <c r="AV618" s="93">
        <v>0</v>
      </c>
      <c r="AW618" s="93">
        <v>0</v>
      </c>
      <c r="AX618" s="93">
        <v>0</v>
      </c>
      <c r="AY618" s="93">
        <v>0</v>
      </c>
      <c r="AZ618" s="93">
        <v>0</v>
      </c>
      <c r="BA618" s="93">
        <v>0</v>
      </c>
      <c r="BB618" s="93">
        <v>0</v>
      </c>
      <c r="BC618" s="93">
        <v>0</v>
      </c>
      <c r="BD618" s="93">
        <v>0</v>
      </c>
      <c r="BE618" s="93">
        <v>0</v>
      </c>
      <c r="BF618" s="93">
        <v>0</v>
      </c>
      <c r="BG618" s="93">
        <v>0</v>
      </c>
      <c r="BH618" s="93">
        <v>0</v>
      </c>
      <c r="BI618" s="93">
        <v>0</v>
      </c>
      <c r="BJ618" s="93">
        <v>0</v>
      </c>
      <c r="BK618" s="93">
        <v>0</v>
      </c>
      <c r="BL618" s="93">
        <v>0</v>
      </c>
      <c r="BM618" s="93">
        <v>0</v>
      </c>
      <c r="BN618" s="93">
        <v>0</v>
      </c>
      <c r="BO618" s="93">
        <v>0</v>
      </c>
      <c r="BP618" s="93">
        <v>0</v>
      </c>
      <c r="BQ618" s="93">
        <v>0</v>
      </c>
      <c r="BR618" s="93">
        <v>0</v>
      </c>
      <c r="BS618" s="93">
        <v>0</v>
      </c>
      <c r="BT618" s="93">
        <v>0</v>
      </c>
      <c r="BU618" s="93">
        <v>0</v>
      </c>
      <c r="BV618" s="93">
        <v>0</v>
      </c>
      <c r="BW618" s="93">
        <v>0</v>
      </c>
      <c r="BX618" s="93">
        <v>0</v>
      </c>
      <c r="BY618" s="93">
        <v>0</v>
      </c>
      <c r="BZ618" s="93">
        <v>0</v>
      </c>
      <c r="CA618" s="93">
        <v>0</v>
      </c>
      <c r="CB618" s="93">
        <v>0</v>
      </c>
      <c r="CC618" s="93">
        <v>0</v>
      </c>
      <c r="CD618" s="93">
        <v>0</v>
      </c>
      <c r="CE618" s="93">
        <v>0</v>
      </c>
      <c r="CF618" s="93">
        <v>0</v>
      </c>
      <c r="CG618" s="93">
        <v>0</v>
      </c>
      <c r="CH618" s="93">
        <v>0</v>
      </c>
      <c r="CJ618" s="94">
        <v>16408.243195975578</v>
      </c>
    </row>
    <row r="619" spans="1:88" x14ac:dyDescent="0.25">
      <c r="A619">
        <v>611</v>
      </c>
      <c r="B619" s="96"/>
      <c r="C619" s="97" t="s">
        <v>5361</v>
      </c>
      <c r="D619" s="97" t="s">
        <v>5362</v>
      </c>
      <c r="E619" s="97" t="s">
        <v>5362</v>
      </c>
      <c r="F619" s="97" t="s">
        <v>6477</v>
      </c>
      <c r="G619" s="96" t="s">
        <v>6095</v>
      </c>
      <c r="H619" s="96" t="s">
        <v>6478</v>
      </c>
      <c r="I619" s="96" t="s">
        <v>5340</v>
      </c>
      <c r="J619" s="96" t="s">
        <v>5340</v>
      </c>
      <c r="K619" s="96" t="s">
        <v>5365</v>
      </c>
      <c r="L619" s="96" t="s">
        <v>5365</v>
      </c>
      <c r="M619" s="96" t="s">
        <v>5342</v>
      </c>
      <c r="N619" s="92">
        <v>20488.789990557805</v>
      </c>
      <c r="O619" s="93">
        <v>0</v>
      </c>
      <c r="P619" s="93">
        <v>0</v>
      </c>
      <c r="Q619" s="93">
        <v>0</v>
      </c>
      <c r="R619" s="93">
        <v>0</v>
      </c>
      <c r="S619" s="93">
        <v>0</v>
      </c>
      <c r="T619" s="93">
        <v>0</v>
      </c>
      <c r="U619" s="93">
        <v>1711.9355857084645</v>
      </c>
      <c r="V619" s="93">
        <v>1712.7217570933137</v>
      </c>
      <c r="W619" s="93">
        <v>1699.8952267865352</v>
      </c>
      <c r="X619" s="93">
        <v>1678.8586536599232</v>
      </c>
      <c r="Y619" s="93">
        <v>1713.5761355235779</v>
      </c>
      <c r="Z619" s="93">
        <v>1716.6365113610714</v>
      </c>
      <c r="AA619" s="93">
        <v>1733.9217773143312</v>
      </c>
      <c r="AB619" s="93">
        <v>1702.8408061806285</v>
      </c>
      <c r="AC619" s="93">
        <v>1708.5290726042608</v>
      </c>
      <c r="AD619" s="93">
        <v>1710.2947933487878</v>
      </c>
      <c r="AE619" s="93">
        <v>1702.2711103965066</v>
      </c>
      <c r="AF619" s="93">
        <v>1697.308560580404</v>
      </c>
      <c r="AG619" s="93">
        <v>0</v>
      </c>
      <c r="AH619" s="93">
        <v>0</v>
      </c>
      <c r="AI619" s="93">
        <v>0</v>
      </c>
      <c r="AJ619" s="93">
        <v>0</v>
      </c>
      <c r="AK619" s="93">
        <v>0</v>
      </c>
      <c r="AL619" s="93">
        <v>0</v>
      </c>
      <c r="AM619" s="93">
        <v>0</v>
      </c>
      <c r="AN619" s="93">
        <v>0</v>
      </c>
      <c r="AO619" s="93">
        <v>0</v>
      </c>
      <c r="AP619" s="93">
        <v>0</v>
      </c>
      <c r="AQ619" s="93">
        <v>0</v>
      </c>
      <c r="AR619" s="93">
        <v>0</v>
      </c>
      <c r="AS619" s="93">
        <v>0</v>
      </c>
      <c r="AT619" s="93">
        <v>0</v>
      </c>
      <c r="AU619" s="93">
        <v>0</v>
      </c>
      <c r="AV619" s="93">
        <v>0</v>
      </c>
      <c r="AW619" s="93">
        <v>0</v>
      </c>
      <c r="AX619" s="93">
        <v>0</v>
      </c>
      <c r="AY619" s="93">
        <v>0</v>
      </c>
      <c r="AZ619" s="93">
        <v>0</v>
      </c>
      <c r="BA619" s="93">
        <v>0</v>
      </c>
      <c r="BB619" s="93">
        <v>0</v>
      </c>
      <c r="BC619" s="93">
        <v>0</v>
      </c>
      <c r="BD619" s="93">
        <v>0</v>
      </c>
      <c r="BE619" s="93">
        <v>0</v>
      </c>
      <c r="BF619" s="93">
        <v>0</v>
      </c>
      <c r="BG619" s="93">
        <v>0</v>
      </c>
      <c r="BH619" s="93">
        <v>0</v>
      </c>
      <c r="BI619" s="93">
        <v>0</v>
      </c>
      <c r="BJ619" s="93">
        <v>0</v>
      </c>
      <c r="BK619" s="93">
        <v>0</v>
      </c>
      <c r="BL619" s="93">
        <v>0</v>
      </c>
      <c r="BM619" s="93">
        <v>0</v>
      </c>
      <c r="BN619" s="93">
        <v>0</v>
      </c>
      <c r="BO619" s="93">
        <v>0</v>
      </c>
      <c r="BP619" s="93">
        <v>0</v>
      </c>
      <c r="BQ619" s="93">
        <v>0</v>
      </c>
      <c r="BR619" s="93">
        <v>0</v>
      </c>
      <c r="BS619" s="93">
        <v>0</v>
      </c>
      <c r="BT619" s="93">
        <v>0</v>
      </c>
      <c r="BU619" s="93">
        <v>0</v>
      </c>
      <c r="BV619" s="93">
        <v>0</v>
      </c>
      <c r="BW619" s="93">
        <v>0</v>
      </c>
      <c r="BX619" s="93">
        <v>0</v>
      </c>
      <c r="BY619" s="93">
        <v>0</v>
      </c>
      <c r="BZ619" s="93">
        <v>0</v>
      </c>
      <c r="CA619" s="93">
        <v>0</v>
      </c>
      <c r="CB619" s="93">
        <v>0</v>
      </c>
      <c r="CC619" s="93">
        <v>0</v>
      </c>
      <c r="CD619" s="93">
        <v>0</v>
      </c>
      <c r="CE619" s="93">
        <v>0</v>
      </c>
      <c r="CF619" s="93">
        <v>0</v>
      </c>
      <c r="CG619" s="93">
        <v>0</v>
      </c>
      <c r="CH619" s="93">
        <v>0</v>
      </c>
      <c r="CJ619" s="94">
        <v>10255.166120424918</v>
      </c>
    </row>
    <row r="620" spans="1:88" x14ac:dyDescent="0.25">
      <c r="A620">
        <v>612</v>
      </c>
      <c r="B620" s="96"/>
      <c r="C620" s="97" t="s">
        <v>5361</v>
      </c>
      <c r="D620" s="97" t="s">
        <v>5362</v>
      </c>
      <c r="E620" s="97" t="s">
        <v>5362</v>
      </c>
      <c r="F620" s="97" t="s">
        <v>6479</v>
      </c>
      <c r="G620" s="96" t="s">
        <v>6095</v>
      </c>
      <c r="H620" s="96" t="s">
        <v>6480</v>
      </c>
      <c r="I620" s="96" t="s">
        <v>5340</v>
      </c>
      <c r="J620" s="96" t="s">
        <v>5340</v>
      </c>
      <c r="K620" s="96" t="s">
        <v>5365</v>
      </c>
      <c r="L620" s="96" t="s">
        <v>5365</v>
      </c>
      <c r="M620" s="96" t="s">
        <v>5342</v>
      </c>
      <c r="N620" s="92">
        <v>0</v>
      </c>
      <c r="O620" s="93">
        <v>0</v>
      </c>
      <c r="P620" s="93">
        <v>0</v>
      </c>
      <c r="Q620" s="93">
        <v>0</v>
      </c>
      <c r="R620" s="93">
        <v>0</v>
      </c>
      <c r="S620" s="93">
        <v>0</v>
      </c>
      <c r="T620" s="93">
        <v>0</v>
      </c>
      <c r="U620" s="93">
        <v>0</v>
      </c>
      <c r="V620" s="93">
        <v>0</v>
      </c>
      <c r="W620" s="93">
        <v>0</v>
      </c>
      <c r="X620" s="93">
        <v>0</v>
      </c>
      <c r="Y620" s="93">
        <v>0</v>
      </c>
      <c r="Z620" s="93">
        <v>0</v>
      </c>
      <c r="AA620" s="93">
        <v>0</v>
      </c>
      <c r="AB620" s="93">
        <v>0</v>
      </c>
      <c r="AC620" s="93">
        <v>0</v>
      </c>
      <c r="AD620" s="93">
        <v>0</v>
      </c>
      <c r="AE620" s="93">
        <v>0</v>
      </c>
      <c r="AF620" s="93">
        <v>0</v>
      </c>
      <c r="AG620" s="93">
        <v>0</v>
      </c>
      <c r="AH620" s="93">
        <v>0</v>
      </c>
      <c r="AI620" s="93">
        <v>0</v>
      </c>
      <c r="AJ620" s="93">
        <v>0</v>
      </c>
      <c r="AK620" s="93">
        <v>0</v>
      </c>
      <c r="AL620" s="93">
        <v>0</v>
      </c>
      <c r="AM620" s="93">
        <v>0</v>
      </c>
      <c r="AN620" s="93">
        <v>0</v>
      </c>
      <c r="AO620" s="93">
        <v>0</v>
      </c>
      <c r="AP620" s="93">
        <v>0</v>
      </c>
      <c r="AQ620" s="93">
        <v>0</v>
      </c>
      <c r="AR620" s="93">
        <v>0</v>
      </c>
      <c r="AS620" s="93">
        <v>0</v>
      </c>
      <c r="AT620" s="93">
        <v>0</v>
      </c>
      <c r="AU620" s="93">
        <v>0</v>
      </c>
      <c r="AV620" s="93">
        <v>0</v>
      </c>
      <c r="AW620" s="93">
        <v>0</v>
      </c>
      <c r="AX620" s="93">
        <v>0</v>
      </c>
      <c r="AY620" s="93">
        <v>0</v>
      </c>
      <c r="AZ620" s="93">
        <v>0</v>
      </c>
      <c r="BA620" s="93">
        <v>0</v>
      </c>
      <c r="BB620" s="93">
        <v>0</v>
      </c>
      <c r="BC620" s="93">
        <v>0</v>
      </c>
      <c r="BD620" s="93">
        <v>0</v>
      </c>
      <c r="BE620" s="93">
        <v>0</v>
      </c>
      <c r="BF620" s="93">
        <v>0</v>
      </c>
      <c r="BG620" s="93">
        <v>0</v>
      </c>
      <c r="BH620" s="93">
        <v>0</v>
      </c>
      <c r="BI620" s="93">
        <v>0</v>
      </c>
      <c r="BJ620" s="93">
        <v>0</v>
      </c>
      <c r="BK620" s="93">
        <v>0</v>
      </c>
      <c r="BL620" s="93">
        <v>0</v>
      </c>
      <c r="BM620" s="93">
        <v>0</v>
      </c>
      <c r="BN620" s="93">
        <v>0</v>
      </c>
      <c r="BO620" s="93">
        <v>0</v>
      </c>
      <c r="BP620" s="93">
        <v>0</v>
      </c>
      <c r="BQ620" s="93">
        <v>0</v>
      </c>
      <c r="BR620" s="93">
        <v>0</v>
      </c>
      <c r="BS620" s="93">
        <v>0</v>
      </c>
      <c r="BT620" s="93">
        <v>0</v>
      </c>
      <c r="BU620" s="93">
        <v>0</v>
      </c>
      <c r="BV620" s="93">
        <v>0</v>
      </c>
      <c r="BW620" s="93">
        <v>0</v>
      </c>
      <c r="BX620" s="93">
        <v>0</v>
      </c>
      <c r="BY620" s="93">
        <v>0</v>
      </c>
      <c r="BZ620" s="93">
        <v>0</v>
      </c>
      <c r="CA620" s="93">
        <v>0</v>
      </c>
      <c r="CB620" s="93">
        <v>0</v>
      </c>
      <c r="CC620" s="93">
        <v>0</v>
      </c>
      <c r="CD620" s="93">
        <v>0</v>
      </c>
      <c r="CE620" s="93">
        <v>0</v>
      </c>
      <c r="CF620" s="93">
        <v>0</v>
      </c>
      <c r="CG620" s="93">
        <v>0</v>
      </c>
      <c r="CH620" s="93">
        <v>0</v>
      </c>
      <c r="CJ620" s="94">
        <v>0</v>
      </c>
    </row>
    <row r="621" spans="1:88" x14ac:dyDescent="0.25">
      <c r="A621">
        <v>613</v>
      </c>
      <c r="B621" s="96"/>
      <c r="C621" s="97" t="s">
        <v>5361</v>
      </c>
      <c r="D621" s="97" t="s">
        <v>5362</v>
      </c>
      <c r="E621" s="97" t="s">
        <v>5362</v>
      </c>
      <c r="F621" s="97" t="s">
        <v>6481</v>
      </c>
      <c r="G621" s="96" t="s">
        <v>6095</v>
      </c>
      <c r="H621" s="96" t="s">
        <v>6482</v>
      </c>
      <c r="I621" s="96" t="s">
        <v>5340</v>
      </c>
      <c r="J621" s="96" t="s">
        <v>5340</v>
      </c>
      <c r="K621" s="96" t="s">
        <v>5365</v>
      </c>
      <c r="L621" s="96" t="s">
        <v>5365</v>
      </c>
      <c r="M621" s="96" t="s">
        <v>5342</v>
      </c>
      <c r="N621" s="92">
        <v>32782.018838951095</v>
      </c>
      <c r="O621" s="93">
        <v>0</v>
      </c>
      <c r="P621" s="93">
        <v>0</v>
      </c>
      <c r="Q621" s="93">
        <v>0</v>
      </c>
      <c r="R621" s="93">
        <v>0</v>
      </c>
      <c r="S621" s="93">
        <v>0</v>
      </c>
      <c r="T621" s="93">
        <v>0</v>
      </c>
      <c r="U621" s="93">
        <v>2739.0931649759987</v>
      </c>
      <c r="V621" s="93">
        <v>2740.3510374594794</v>
      </c>
      <c r="W621" s="93">
        <v>2719.8286172311978</v>
      </c>
      <c r="X621" s="93">
        <v>2686.1701465815709</v>
      </c>
      <c r="Y621" s="93">
        <v>2741.7180410653264</v>
      </c>
      <c r="Z621" s="93">
        <v>2746.6146356619429</v>
      </c>
      <c r="AA621" s="93">
        <v>2774.2710231000146</v>
      </c>
      <c r="AB621" s="93">
        <v>2724.5415377713225</v>
      </c>
      <c r="AC621" s="93">
        <v>2733.6427515153396</v>
      </c>
      <c r="AD621" s="93">
        <v>2736.4679008159087</v>
      </c>
      <c r="AE621" s="93">
        <v>2723.6300257720191</v>
      </c>
      <c r="AF621" s="93">
        <v>2715.6899570009714</v>
      </c>
      <c r="AG621" s="93">
        <v>0</v>
      </c>
      <c r="AH621" s="93">
        <v>0</v>
      </c>
      <c r="AI621" s="93">
        <v>0</v>
      </c>
      <c r="AJ621" s="93">
        <v>0</v>
      </c>
      <c r="AK621" s="93">
        <v>0</v>
      </c>
      <c r="AL621" s="93">
        <v>0</v>
      </c>
      <c r="AM621" s="93">
        <v>0</v>
      </c>
      <c r="AN621" s="93">
        <v>0</v>
      </c>
      <c r="AO621" s="93">
        <v>0</v>
      </c>
      <c r="AP621" s="93">
        <v>0</v>
      </c>
      <c r="AQ621" s="93">
        <v>0</v>
      </c>
      <c r="AR621" s="93">
        <v>0</v>
      </c>
      <c r="AS621" s="93">
        <v>0</v>
      </c>
      <c r="AT621" s="93">
        <v>0</v>
      </c>
      <c r="AU621" s="93">
        <v>0</v>
      </c>
      <c r="AV621" s="93">
        <v>0</v>
      </c>
      <c r="AW621" s="93">
        <v>0</v>
      </c>
      <c r="AX621" s="93">
        <v>0</v>
      </c>
      <c r="AY621" s="93">
        <v>0</v>
      </c>
      <c r="AZ621" s="93">
        <v>0</v>
      </c>
      <c r="BA621" s="93">
        <v>0</v>
      </c>
      <c r="BB621" s="93">
        <v>0</v>
      </c>
      <c r="BC621" s="93">
        <v>0</v>
      </c>
      <c r="BD621" s="93">
        <v>0</v>
      </c>
      <c r="BE621" s="93">
        <v>0</v>
      </c>
      <c r="BF621" s="93">
        <v>0</v>
      </c>
      <c r="BG621" s="93">
        <v>0</v>
      </c>
      <c r="BH621" s="93">
        <v>0</v>
      </c>
      <c r="BI621" s="93">
        <v>0</v>
      </c>
      <c r="BJ621" s="93">
        <v>0</v>
      </c>
      <c r="BK621" s="93">
        <v>0</v>
      </c>
      <c r="BL621" s="93">
        <v>0</v>
      </c>
      <c r="BM621" s="93">
        <v>0</v>
      </c>
      <c r="BN621" s="93">
        <v>0</v>
      </c>
      <c r="BO621" s="93">
        <v>0</v>
      </c>
      <c r="BP621" s="93">
        <v>0</v>
      </c>
      <c r="BQ621" s="93">
        <v>0</v>
      </c>
      <c r="BR621" s="93">
        <v>0</v>
      </c>
      <c r="BS621" s="93">
        <v>0</v>
      </c>
      <c r="BT621" s="93">
        <v>0</v>
      </c>
      <c r="BU621" s="93">
        <v>0</v>
      </c>
      <c r="BV621" s="93">
        <v>0</v>
      </c>
      <c r="BW621" s="93">
        <v>0</v>
      </c>
      <c r="BX621" s="93">
        <v>0</v>
      </c>
      <c r="BY621" s="93">
        <v>0</v>
      </c>
      <c r="BZ621" s="93">
        <v>0</v>
      </c>
      <c r="CA621" s="93">
        <v>0</v>
      </c>
      <c r="CB621" s="93">
        <v>0</v>
      </c>
      <c r="CC621" s="93">
        <v>0</v>
      </c>
      <c r="CD621" s="93">
        <v>0</v>
      </c>
      <c r="CE621" s="93">
        <v>0</v>
      </c>
      <c r="CF621" s="93">
        <v>0</v>
      </c>
      <c r="CG621" s="93">
        <v>0</v>
      </c>
      <c r="CH621" s="93">
        <v>0</v>
      </c>
      <c r="CJ621" s="94">
        <v>16408.243195975578</v>
      </c>
    </row>
    <row r="622" spans="1:88" x14ac:dyDescent="0.25">
      <c r="A622">
        <v>614</v>
      </c>
      <c r="B622" s="96"/>
      <c r="C622" s="97" t="s">
        <v>5361</v>
      </c>
      <c r="D622" s="97" t="s">
        <v>5362</v>
      </c>
      <c r="E622" s="97" t="s">
        <v>5362</v>
      </c>
      <c r="F622" s="97" t="s">
        <v>6483</v>
      </c>
      <c r="G622" s="96" t="s">
        <v>6095</v>
      </c>
      <c r="H622" s="96" t="s">
        <v>6484</v>
      </c>
      <c r="I622" s="96" t="s">
        <v>5340</v>
      </c>
      <c r="J622" s="96" t="s">
        <v>5340</v>
      </c>
      <c r="K622" s="96" t="s">
        <v>5365</v>
      </c>
      <c r="L622" s="96" t="s">
        <v>5365</v>
      </c>
      <c r="M622" s="96" t="s">
        <v>5342</v>
      </c>
      <c r="N622" s="92">
        <v>0</v>
      </c>
      <c r="O622" s="93">
        <v>0</v>
      </c>
      <c r="P622" s="93">
        <v>0</v>
      </c>
      <c r="Q622" s="93">
        <v>0</v>
      </c>
      <c r="R622" s="93">
        <v>0</v>
      </c>
      <c r="S622" s="93">
        <v>0</v>
      </c>
      <c r="T622" s="93">
        <v>0</v>
      </c>
      <c r="U622" s="93">
        <v>0</v>
      </c>
      <c r="V622" s="93">
        <v>0</v>
      </c>
      <c r="W622" s="93">
        <v>0</v>
      </c>
      <c r="X622" s="93">
        <v>0</v>
      </c>
      <c r="Y622" s="93">
        <v>0</v>
      </c>
      <c r="Z622" s="93">
        <v>0</v>
      </c>
      <c r="AA622" s="93">
        <v>0</v>
      </c>
      <c r="AB622" s="93">
        <v>0</v>
      </c>
      <c r="AC622" s="93">
        <v>0</v>
      </c>
      <c r="AD622" s="93">
        <v>0</v>
      </c>
      <c r="AE622" s="93">
        <v>0</v>
      </c>
      <c r="AF622" s="93">
        <v>0</v>
      </c>
      <c r="AG622" s="93">
        <v>0</v>
      </c>
      <c r="AH622" s="93">
        <v>0</v>
      </c>
      <c r="AI622" s="93">
        <v>0</v>
      </c>
      <c r="AJ622" s="93">
        <v>0</v>
      </c>
      <c r="AK622" s="93">
        <v>0</v>
      </c>
      <c r="AL622" s="93">
        <v>0</v>
      </c>
      <c r="AM622" s="93">
        <v>0</v>
      </c>
      <c r="AN622" s="93">
        <v>0</v>
      </c>
      <c r="AO622" s="93">
        <v>0</v>
      </c>
      <c r="AP622" s="93">
        <v>0</v>
      </c>
      <c r="AQ622" s="93">
        <v>0</v>
      </c>
      <c r="AR622" s="93">
        <v>0</v>
      </c>
      <c r="AS622" s="93">
        <v>0</v>
      </c>
      <c r="AT622" s="93">
        <v>0</v>
      </c>
      <c r="AU622" s="93">
        <v>0</v>
      </c>
      <c r="AV622" s="93">
        <v>0</v>
      </c>
      <c r="AW622" s="93">
        <v>0</v>
      </c>
      <c r="AX622" s="93">
        <v>0</v>
      </c>
      <c r="AY622" s="93">
        <v>0</v>
      </c>
      <c r="AZ622" s="93">
        <v>0</v>
      </c>
      <c r="BA622" s="93">
        <v>0</v>
      </c>
      <c r="BB622" s="93">
        <v>0</v>
      </c>
      <c r="BC622" s="93">
        <v>0</v>
      </c>
      <c r="BD622" s="93">
        <v>0</v>
      </c>
      <c r="BE622" s="93">
        <v>0</v>
      </c>
      <c r="BF622" s="93">
        <v>0</v>
      </c>
      <c r="BG622" s="93">
        <v>0</v>
      </c>
      <c r="BH622" s="93">
        <v>0</v>
      </c>
      <c r="BI622" s="93">
        <v>0</v>
      </c>
      <c r="BJ622" s="93">
        <v>0</v>
      </c>
      <c r="BK622" s="93">
        <v>0</v>
      </c>
      <c r="BL622" s="93">
        <v>0</v>
      </c>
      <c r="BM622" s="93">
        <v>0</v>
      </c>
      <c r="BN622" s="93">
        <v>0</v>
      </c>
      <c r="BO622" s="93">
        <v>0</v>
      </c>
      <c r="BP622" s="93">
        <v>0</v>
      </c>
      <c r="BQ622" s="93">
        <v>0</v>
      </c>
      <c r="BR622" s="93">
        <v>0</v>
      </c>
      <c r="BS622" s="93">
        <v>0</v>
      </c>
      <c r="BT622" s="93">
        <v>0</v>
      </c>
      <c r="BU622" s="93">
        <v>0</v>
      </c>
      <c r="BV622" s="93">
        <v>0</v>
      </c>
      <c r="BW622" s="93">
        <v>0</v>
      </c>
      <c r="BX622" s="93">
        <v>0</v>
      </c>
      <c r="BY622" s="93">
        <v>0</v>
      </c>
      <c r="BZ622" s="93">
        <v>0</v>
      </c>
      <c r="CA622" s="93">
        <v>0</v>
      </c>
      <c r="CB622" s="93">
        <v>0</v>
      </c>
      <c r="CC622" s="93">
        <v>0</v>
      </c>
      <c r="CD622" s="93">
        <v>0</v>
      </c>
      <c r="CE622" s="93">
        <v>0</v>
      </c>
      <c r="CF622" s="93">
        <v>0</v>
      </c>
      <c r="CG622" s="93">
        <v>0</v>
      </c>
      <c r="CH622" s="93">
        <v>0</v>
      </c>
      <c r="CJ622" s="94">
        <v>0</v>
      </c>
    </row>
    <row r="623" spans="1:88" x14ac:dyDescent="0.25">
      <c r="A623">
        <v>615</v>
      </c>
      <c r="B623" s="96"/>
      <c r="C623" s="97" t="s">
        <v>5361</v>
      </c>
      <c r="D623" s="97" t="s">
        <v>5362</v>
      </c>
      <c r="E623" s="97" t="s">
        <v>5362</v>
      </c>
      <c r="F623" s="97" t="s">
        <v>6485</v>
      </c>
      <c r="G623" s="96" t="s">
        <v>6095</v>
      </c>
      <c r="H623" s="96" t="s">
        <v>6486</v>
      </c>
      <c r="I623" s="96" t="s">
        <v>5340</v>
      </c>
      <c r="J623" s="96" t="s">
        <v>5340</v>
      </c>
      <c r="K623" s="96" t="s">
        <v>5365</v>
      </c>
      <c r="L623" s="96" t="s">
        <v>5365</v>
      </c>
      <c r="M623" s="96" t="s">
        <v>5342</v>
      </c>
      <c r="N623" s="92">
        <v>4097.7580203290527</v>
      </c>
      <c r="O623" s="93">
        <v>0</v>
      </c>
      <c r="P623" s="93">
        <v>0</v>
      </c>
      <c r="Q623" s="93">
        <v>0</v>
      </c>
      <c r="R623" s="93">
        <v>0</v>
      </c>
      <c r="S623" s="93">
        <v>0</v>
      </c>
      <c r="T623" s="93">
        <v>0</v>
      </c>
      <c r="U623" s="93">
        <v>342.38711899806958</v>
      </c>
      <c r="V623" s="93">
        <v>342.54435327589272</v>
      </c>
      <c r="W623" s="93">
        <v>339.97904720062724</v>
      </c>
      <c r="X623" s="93">
        <v>335.77173255249397</v>
      </c>
      <c r="Y623" s="93">
        <v>342.71522896287127</v>
      </c>
      <c r="Z623" s="93">
        <v>343.32730413368859</v>
      </c>
      <c r="AA623" s="93">
        <v>346.78435734308488</v>
      </c>
      <c r="AB623" s="93">
        <v>340.56816308264047</v>
      </c>
      <c r="AC623" s="93">
        <v>341.70581637353484</v>
      </c>
      <c r="AD623" s="93">
        <v>342.0589605243544</v>
      </c>
      <c r="AE623" s="93">
        <v>340.45422392519879</v>
      </c>
      <c r="AF623" s="93">
        <v>339.46171395659638</v>
      </c>
      <c r="AG623" s="93">
        <v>0</v>
      </c>
      <c r="AH623" s="93">
        <v>0</v>
      </c>
      <c r="AI623" s="93">
        <v>0</v>
      </c>
      <c r="AJ623" s="93">
        <v>0</v>
      </c>
      <c r="AK623" s="93">
        <v>0</v>
      </c>
      <c r="AL623" s="93">
        <v>0</v>
      </c>
      <c r="AM623" s="93">
        <v>0</v>
      </c>
      <c r="AN623" s="93">
        <v>0</v>
      </c>
      <c r="AO623" s="93">
        <v>0</v>
      </c>
      <c r="AP623" s="93">
        <v>0</v>
      </c>
      <c r="AQ623" s="93">
        <v>0</v>
      </c>
      <c r="AR623" s="93">
        <v>0</v>
      </c>
      <c r="AS623" s="93">
        <v>0</v>
      </c>
      <c r="AT623" s="93">
        <v>0</v>
      </c>
      <c r="AU623" s="93">
        <v>0</v>
      </c>
      <c r="AV623" s="93">
        <v>0</v>
      </c>
      <c r="AW623" s="93">
        <v>0</v>
      </c>
      <c r="AX623" s="93">
        <v>0</v>
      </c>
      <c r="AY623" s="93">
        <v>0</v>
      </c>
      <c r="AZ623" s="93">
        <v>0</v>
      </c>
      <c r="BA623" s="93">
        <v>0</v>
      </c>
      <c r="BB623" s="93">
        <v>0</v>
      </c>
      <c r="BC623" s="93">
        <v>0</v>
      </c>
      <c r="BD623" s="93">
        <v>0</v>
      </c>
      <c r="BE623" s="93">
        <v>0</v>
      </c>
      <c r="BF623" s="93">
        <v>0</v>
      </c>
      <c r="BG623" s="93">
        <v>0</v>
      </c>
      <c r="BH623" s="93">
        <v>0</v>
      </c>
      <c r="BI623" s="93">
        <v>0</v>
      </c>
      <c r="BJ623" s="93">
        <v>0</v>
      </c>
      <c r="BK623" s="93">
        <v>0</v>
      </c>
      <c r="BL623" s="93">
        <v>0</v>
      </c>
      <c r="BM623" s="93">
        <v>0</v>
      </c>
      <c r="BN623" s="93">
        <v>0</v>
      </c>
      <c r="BO623" s="93">
        <v>0</v>
      </c>
      <c r="BP623" s="93">
        <v>0</v>
      </c>
      <c r="BQ623" s="93">
        <v>0</v>
      </c>
      <c r="BR623" s="93">
        <v>0</v>
      </c>
      <c r="BS623" s="93">
        <v>0</v>
      </c>
      <c r="BT623" s="93">
        <v>0</v>
      </c>
      <c r="BU623" s="93">
        <v>0</v>
      </c>
      <c r="BV623" s="93">
        <v>0</v>
      </c>
      <c r="BW623" s="93">
        <v>0</v>
      </c>
      <c r="BX623" s="93">
        <v>0</v>
      </c>
      <c r="BY623" s="93">
        <v>0</v>
      </c>
      <c r="BZ623" s="93">
        <v>0</v>
      </c>
      <c r="CA623" s="93">
        <v>0</v>
      </c>
      <c r="CB623" s="93">
        <v>0</v>
      </c>
      <c r="CC623" s="93">
        <v>0</v>
      </c>
      <c r="CD623" s="93">
        <v>0</v>
      </c>
      <c r="CE623" s="93">
        <v>0</v>
      </c>
      <c r="CF623" s="93">
        <v>0</v>
      </c>
      <c r="CG623" s="93">
        <v>0</v>
      </c>
      <c r="CH623" s="93">
        <v>0</v>
      </c>
      <c r="CJ623" s="94">
        <v>2051.0332352054097</v>
      </c>
    </row>
    <row r="624" spans="1:88" x14ac:dyDescent="0.25">
      <c r="A624">
        <v>616</v>
      </c>
      <c r="B624" s="96"/>
      <c r="C624" s="97" t="s">
        <v>5361</v>
      </c>
      <c r="D624" s="97" t="s">
        <v>5362</v>
      </c>
      <c r="E624" s="97" t="s">
        <v>5362</v>
      </c>
      <c r="F624" s="97" t="s">
        <v>6487</v>
      </c>
      <c r="G624" s="96" t="s">
        <v>6095</v>
      </c>
      <c r="H624" s="96" t="s">
        <v>6488</v>
      </c>
      <c r="I624" s="96" t="s">
        <v>5340</v>
      </c>
      <c r="J624" s="96" t="s">
        <v>5340</v>
      </c>
      <c r="K624" s="96" t="s">
        <v>5365</v>
      </c>
      <c r="L624" s="96" t="s">
        <v>5365</v>
      </c>
      <c r="M624" s="96" t="s">
        <v>5342</v>
      </c>
      <c r="N624" s="92">
        <v>0</v>
      </c>
      <c r="O624" s="93">
        <v>0</v>
      </c>
      <c r="P624" s="93">
        <v>0</v>
      </c>
      <c r="Q624" s="93">
        <v>0</v>
      </c>
      <c r="R624" s="93">
        <v>0</v>
      </c>
      <c r="S624" s="93">
        <v>0</v>
      </c>
      <c r="T624" s="93">
        <v>0</v>
      </c>
      <c r="U624" s="93">
        <v>0</v>
      </c>
      <c r="V624" s="93">
        <v>0</v>
      </c>
      <c r="W624" s="93">
        <v>0</v>
      </c>
      <c r="X624" s="93">
        <v>0</v>
      </c>
      <c r="Y624" s="93">
        <v>0</v>
      </c>
      <c r="Z624" s="93">
        <v>0</v>
      </c>
      <c r="AA624" s="93">
        <v>0</v>
      </c>
      <c r="AB624" s="93">
        <v>0</v>
      </c>
      <c r="AC624" s="93">
        <v>0</v>
      </c>
      <c r="AD624" s="93">
        <v>0</v>
      </c>
      <c r="AE624" s="93">
        <v>0</v>
      </c>
      <c r="AF624" s="93">
        <v>0</v>
      </c>
      <c r="AG624" s="93">
        <v>0</v>
      </c>
      <c r="AH624" s="93">
        <v>0</v>
      </c>
      <c r="AI624" s="93">
        <v>0</v>
      </c>
      <c r="AJ624" s="93">
        <v>0</v>
      </c>
      <c r="AK624" s="93">
        <v>0</v>
      </c>
      <c r="AL624" s="93">
        <v>0</v>
      </c>
      <c r="AM624" s="93">
        <v>0</v>
      </c>
      <c r="AN624" s="93">
        <v>0</v>
      </c>
      <c r="AO624" s="93">
        <v>0</v>
      </c>
      <c r="AP624" s="93">
        <v>0</v>
      </c>
      <c r="AQ624" s="93">
        <v>0</v>
      </c>
      <c r="AR624" s="93">
        <v>0</v>
      </c>
      <c r="AS624" s="93">
        <v>0</v>
      </c>
      <c r="AT624" s="93">
        <v>0</v>
      </c>
      <c r="AU624" s="93">
        <v>0</v>
      </c>
      <c r="AV624" s="93">
        <v>0</v>
      </c>
      <c r="AW624" s="93">
        <v>0</v>
      </c>
      <c r="AX624" s="93">
        <v>0</v>
      </c>
      <c r="AY624" s="93">
        <v>0</v>
      </c>
      <c r="AZ624" s="93">
        <v>0</v>
      </c>
      <c r="BA624" s="93">
        <v>0</v>
      </c>
      <c r="BB624" s="93">
        <v>0</v>
      </c>
      <c r="BC624" s="93">
        <v>0</v>
      </c>
      <c r="BD624" s="93">
        <v>0</v>
      </c>
      <c r="BE624" s="93">
        <v>0</v>
      </c>
      <c r="BF624" s="93">
        <v>0</v>
      </c>
      <c r="BG624" s="93">
        <v>0</v>
      </c>
      <c r="BH624" s="93">
        <v>0</v>
      </c>
      <c r="BI624" s="93">
        <v>0</v>
      </c>
      <c r="BJ624" s="93">
        <v>0</v>
      </c>
      <c r="BK624" s="93">
        <v>0</v>
      </c>
      <c r="BL624" s="93">
        <v>0</v>
      </c>
      <c r="BM624" s="93">
        <v>0</v>
      </c>
      <c r="BN624" s="93">
        <v>0</v>
      </c>
      <c r="BO624" s="93">
        <v>0</v>
      </c>
      <c r="BP624" s="93">
        <v>0</v>
      </c>
      <c r="BQ624" s="93">
        <v>0</v>
      </c>
      <c r="BR624" s="93">
        <v>0</v>
      </c>
      <c r="BS624" s="93">
        <v>0</v>
      </c>
      <c r="BT624" s="93">
        <v>0</v>
      </c>
      <c r="BU624" s="93">
        <v>0</v>
      </c>
      <c r="BV624" s="93">
        <v>0</v>
      </c>
      <c r="BW624" s="93">
        <v>0</v>
      </c>
      <c r="BX624" s="93">
        <v>0</v>
      </c>
      <c r="BY624" s="93">
        <v>0</v>
      </c>
      <c r="BZ624" s="93">
        <v>0</v>
      </c>
      <c r="CA624" s="93">
        <v>0</v>
      </c>
      <c r="CB624" s="93">
        <v>0</v>
      </c>
      <c r="CC624" s="93">
        <v>0</v>
      </c>
      <c r="CD624" s="93">
        <v>0</v>
      </c>
      <c r="CE624" s="93">
        <v>0</v>
      </c>
      <c r="CF624" s="93">
        <v>0</v>
      </c>
      <c r="CG624" s="93">
        <v>0</v>
      </c>
      <c r="CH624" s="93">
        <v>0</v>
      </c>
      <c r="CJ624" s="94">
        <v>0</v>
      </c>
    </row>
    <row r="625" spans="1:88" x14ac:dyDescent="0.25">
      <c r="A625">
        <v>617</v>
      </c>
      <c r="B625" s="96"/>
      <c r="C625" s="97" t="s">
        <v>5361</v>
      </c>
      <c r="D625" s="97" t="s">
        <v>5362</v>
      </c>
      <c r="E625" s="97" t="s">
        <v>5362</v>
      </c>
      <c r="F625" s="97" t="s">
        <v>6489</v>
      </c>
      <c r="G625" s="96" t="s">
        <v>6095</v>
      </c>
      <c r="H625" s="96" t="s">
        <v>6490</v>
      </c>
      <c r="I625" s="96" t="s">
        <v>5340</v>
      </c>
      <c r="J625" s="96" t="s">
        <v>5340</v>
      </c>
      <c r="K625" s="96" t="s">
        <v>5365</v>
      </c>
      <c r="L625" s="96" t="s">
        <v>5365</v>
      </c>
      <c r="M625" s="96" t="s">
        <v>5342</v>
      </c>
      <c r="N625" s="92">
        <v>0</v>
      </c>
      <c r="O625" s="93">
        <v>0</v>
      </c>
      <c r="P625" s="93">
        <v>0</v>
      </c>
      <c r="Q625" s="93">
        <v>0</v>
      </c>
      <c r="R625" s="93">
        <v>0</v>
      </c>
      <c r="S625" s="93">
        <v>0</v>
      </c>
      <c r="T625" s="93">
        <v>0</v>
      </c>
      <c r="U625" s="93">
        <v>0</v>
      </c>
      <c r="V625" s="93">
        <v>0</v>
      </c>
      <c r="W625" s="93">
        <v>0</v>
      </c>
      <c r="X625" s="93">
        <v>0</v>
      </c>
      <c r="Y625" s="93">
        <v>0</v>
      </c>
      <c r="Z625" s="93">
        <v>0</v>
      </c>
      <c r="AA625" s="93">
        <v>0</v>
      </c>
      <c r="AB625" s="93">
        <v>0</v>
      </c>
      <c r="AC625" s="93">
        <v>0</v>
      </c>
      <c r="AD625" s="93">
        <v>0</v>
      </c>
      <c r="AE625" s="93">
        <v>0</v>
      </c>
      <c r="AF625" s="93">
        <v>0</v>
      </c>
      <c r="AG625" s="93">
        <v>0</v>
      </c>
      <c r="AH625" s="93">
        <v>0</v>
      </c>
      <c r="AI625" s="93">
        <v>0</v>
      </c>
      <c r="AJ625" s="93">
        <v>0</v>
      </c>
      <c r="AK625" s="93">
        <v>0</v>
      </c>
      <c r="AL625" s="93">
        <v>0</v>
      </c>
      <c r="AM625" s="93">
        <v>0</v>
      </c>
      <c r="AN625" s="93">
        <v>0</v>
      </c>
      <c r="AO625" s="93">
        <v>0</v>
      </c>
      <c r="AP625" s="93">
        <v>0</v>
      </c>
      <c r="AQ625" s="93">
        <v>0</v>
      </c>
      <c r="AR625" s="93">
        <v>0</v>
      </c>
      <c r="AS625" s="93">
        <v>0</v>
      </c>
      <c r="AT625" s="93">
        <v>0</v>
      </c>
      <c r="AU625" s="93">
        <v>0</v>
      </c>
      <c r="AV625" s="93">
        <v>0</v>
      </c>
      <c r="AW625" s="93">
        <v>0</v>
      </c>
      <c r="AX625" s="93">
        <v>0</v>
      </c>
      <c r="AY625" s="93">
        <v>0</v>
      </c>
      <c r="AZ625" s="93">
        <v>0</v>
      </c>
      <c r="BA625" s="93">
        <v>0</v>
      </c>
      <c r="BB625" s="93">
        <v>0</v>
      </c>
      <c r="BC625" s="93">
        <v>0</v>
      </c>
      <c r="BD625" s="93">
        <v>0</v>
      </c>
      <c r="BE625" s="93">
        <v>0</v>
      </c>
      <c r="BF625" s="93">
        <v>0</v>
      </c>
      <c r="BG625" s="93">
        <v>0</v>
      </c>
      <c r="BH625" s="93">
        <v>0</v>
      </c>
      <c r="BI625" s="93">
        <v>0</v>
      </c>
      <c r="BJ625" s="93">
        <v>0</v>
      </c>
      <c r="BK625" s="93">
        <v>0</v>
      </c>
      <c r="BL625" s="93">
        <v>0</v>
      </c>
      <c r="BM625" s="93">
        <v>0</v>
      </c>
      <c r="BN625" s="93">
        <v>0</v>
      </c>
      <c r="BO625" s="93">
        <v>0</v>
      </c>
      <c r="BP625" s="93">
        <v>0</v>
      </c>
      <c r="BQ625" s="93">
        <v>0</v>
      </c>
      <c r="BR625" s="93">
        <v>0</v>
      </c>
      <c r="BS625" s="93">
        <v>0</v>
      </c>
      <c r="BT625" s="93">
        <v>0</v>
      </c>
      <c r="BU625" s="93">
        <v>0</v>
      </c>
      <c r="BV625" s="93">
        <v>0</v>
      </c>
      <c r="BW625" s="93">
        <v>0</v>
      </c>
      <c r="BX625" s="93">
        <v>0</v>
      </c>
      <c r="BY625" s="93">
        <v>0</v>
      </c>
      <c r="BZ625" s="93">
        <v>0</v>
      </c>
      <c r="CA625" s="93">
        <v>0</v>
      </c>
      <c r="CB625" s="93">
        <v>0</v>
      </c>
      <c r="CC625" s="93">
        <v>0</v>
      </c>
      <c r="CD625" s="93">
        <v>0</v>
      </c>
      <c r="CE625" s="93">
        <v>0</v>
      </c>
      <c r="CF625" s="93">
        <v>0</v>
      </c>
      <c r="CG625" s="93">
        <v>0</v>
      </c>
      <c r="CH625" s="93">
        <v>0</v>
      </c>
      <c r="CJ625" s="94">
        <v>0</v>
      </c>
    </row>
    <row r="626" spans="1:88" x14ac:dyDescent="0.25">
      <c r="A626">
        <v>618</v>
      </c>
      <c r="B626" s="96"/>
      <c r="C626" s="97" t="s">
        <v>5361</v>
      </c>
      <c r="D626" s="97" t="s">
        <v>5362</v>
      </c>
      <c r="E626" s="97" t="s">
        <v>5362</v>
      </c>
      <c r="F626" s="97" t="s">
        <v>6491</v>
      </c>
      <c r="G626" s="96" t="s">
        <v>6095</v>
      </c>
      <c r="H626" s="96" t="s">
        <v>6492</v>
      </c>
      <c r="I626" s="96" t="s">
        <v>5340</v>
      </c>
      <c r="J626" s="96" t="s">
        <v>5340</v>
      </c>
      <c r="K626" s="96" t="s">
        <v>5365</v>
      </c>
      <c r="L626" s="96" t="s">
        <v>5365</v>
      </c>
      <c r="M626" s="96" t="s">
        <v>5342</v>
      </c>
      <c r="N626" s="92">
        <v>86052.91809364775</v>
      </c>
      <c r="O626" s="93">
        <v>0</v>
      </c>
      <c r="P626" s="93">
        <v>0</v>
      </c>
      <c r="Q626" s="93">
        <v>0</v>
      </c>
      <c r="R626" s="93">
        <v>0</v>
      </c>
      <c r="S626" s="93">
        <v>0</v>
      </c>
      <c r="T626" s="93">
        <v>0</v>
      </c>
      <c r="U626" s="93">
        <v>7190.1294711138044</v>
      </c>
      <c r="V626" s="93">
        <v>7193.4313909352941</v>
      </c>
      <c r="W626" s="93">
        <v>7139.5599635633671</v>
      </c>
      <c r="X626" s="93">
        <v>7051.2063562947369</v>
      </c>
      <c r="Y626" s="93">
        <v>7197.0197803479678</v>
      </c>
      <c r="Z626" s="93">
        <v>7209.8733588853429</v>
      </c>
      <c r="AA626" s="93">
        <v>7282.4714760015186</v>
      </c>
      <c r="AB626" s="93">
        <v>7151.9313970377225</v>
      </c>
      <c r="AC626" s="93">
        <v>7175.8221160539888</v>
      </c>
      <c r="AD626" s="93">
        <v>7183.238143192475</v>
      </c>
      <c r="AE626" s="93">
        <v>7149.5386747407219</v>
      </c>
      <c r="AF626" s="93">
        <v>7128.6959654807943</v>
      </c>
      <c r="AG626" s="93">
        <v>0</v>
      </c>
      <c r="AH626" s="93">
        <v>0</v>
      </c>
      <c r="AI626" s="93">
        <v>0</v>
      </c>
      <c r="AJ626" s="93">
        <v>0</v>
      </c>
      <c r="AK626" s="93">
        <v>0</v>
      </c>
      <c r="AL626" s="93">
        <v>0</v>
      </c>
      <c r="AM626" s="93">
        <v>0</v>
      </c>
      <c r="AN626" s="93">
        <v>0</v>
      </c>
      <c r="AO626" s="93">
        <v>0</v>
      </c>
      <c r="AP626" s="93">
        <v>0</v>
      </c>
      <c r="AQ626" s="93">
        <v>0</v>
      </c>
      <c r="AR626" s="93">
        <v>0</v>
      </c>
      <c r="AS626" s="93">
        <v>0</v>
      </c>
      <c r="AT626" s="93">
        <v>0</v>
      </c>
      <c r="AU626" s="93">
        <v>0</v>
      </c>
      <c r="AV626" s="93">
        <v>0</v>
      </c>
      <c r="AW626" s="93">
        <v>0</v>
      </c>
      <c r="AX626" s="93">
        <v>0</v>
      </c>
      <c r="AY626" s="93">
        <v>0</v>
      </c>
      <c r="AZ626" s="93">
        <v>0</v>
      </c>
      <c r="BA626" s="93">
        <v>0</v>
      </c>
      <c r="BB626" s="93">
        <v>0</v>
      </c>
      <c r="BC626" s="93">
        <v>0</v>
      </c>
      <c r="BD626" s="93">
        <v>0</v>
      </c>
      <c r="BE626" s="93">
        <v>0</v>
      </c>
      <c r="BF626" s="93">
        <v>0</v>
      </c>
      <c r="BG626" s="93">
        <v>0</v>
      </c>
      <c r="BH626" s="93">
        <v>0</v>
      </c>
      <c r="BI626" s="93">
        <v>0</v>
      </c>
      <c r="BJ626" s="93">
        <v>0</v>
      </c>
      <c r="BK626" s="93">
        <v>0</v>
      </c>
      <c r="BL626" s="93">
        <v>0</v>
      </c>
      <c r="BM626" s="93">
        <v>0</v>
      </c>
      <c r="BN626" s="93">
        <v>0</v>
      </c>
      <c r="BO626" s="93">
        <v>0</v>
      </c>
      <c r="BP626" s="93">
        <v>0</v>
      </c>
      <c r="BQ626" s="93">
        <v>0</v>
      </c>
      <c r="BR626" s="93">
        <v>0</v>
      </c>
      <c r="BS626" s="93">
        <v>0</v>
      </c>
      <c r="BT626" s="93">
        <v>0</v>
      </c>
      <c r="BU626" s="93">
        <v>0</v>
      </c>
      <c r="BV626" s="93">
        <v>0</v>
      </c>
      <c r="BW626" s="93">
        <v>0</v>
      </c>
      <c r="BX626" s="93">
        <v>0</v>
      </c>
      <c r="BY626" s="93">
        <v>0</v>
      </c>
      <c r="BZ626" s="93">
        <v>0</v>
      </c>
      <c r="CA626" s="93">
        <v>0</v>
      </c>
      <c r="CB626" s="93">
        <v>0</v>
      </c>
      <c r="CC626" s="93">
        <v>0</v>
      </c>
      <c r="CD626" s="93">
        <v>0</v>
      </c>
      <c r="CE626" s="93">
        <v>0</v>
      </c>
      <c r="CF626" s="93">
        <v>0</v>
      </c>
      <c r="CG626" s="93">
        <v>0</v>
      </c>
      <c r="CH626" s="93">
        <v>0</v>
      </c>
      <c r="CJ626" s="94">
        <v>43071.697772507221</v>
      </c>
    </row>
    <row r="627" spans="1:88" x14ac:dyDescent="0.25">
      <c r="A627">
        <v>619</v>
      </c>
      <c r="B627" s="96"/>
      <c r="C627" s="97" t="s">
        <v>5361</v>
      </c>
      <c r="D627" s="97" t="s">
        <v>5362</v>
      </c>
      <c r="E627" s="97" t="s">
        <v>5362</v>
      </c>
      <c r="F627" s="97" t="s">
        <v>6493</v>
      </c>
      <c r="G627" s="96" t="s">
        <v>6095</v>
      </c>
      <c r="H627" s="96" t="s">
        <v>6494</v>
      </c>
      <c r="I627" s="96" t="s">
        <v>5340</v>
      </c>
      <c r="J627" s="96" t="s">
        <v>5340</v>
      </c>
      <c r="K627" s="96" t="s">
        <v>5365</v>
      </c>
      <c r="L627" s="96" t="s">
        <v>5365</v>
      </c>
      <c r="M627" s="96" t="s">
        <v>5342</v>
      </c>
      <c r="N627" s="92">
        <v>0</v>
      </c>
      <c r="O627" s="93">
        <v>0</v>
      </c>
      <c r="P627" s="93">
        <v>0</v>
      </c>
      <c r="Q627" s="93">
        <v>0</v>
      </c>
      <c r="R627" s="93">
        <v>0</v>
      </c>
      <c r="S627" s="93">
        <v>0</v>
      </c>
      <c r="T627" s="93">
        <v>0</v>
      </c>
      <c r="U627" s="93">
        <v>0</v>
      </c>
      <c r="V627" s="93">
        <v>0</v>
      </c>
      <c r="W627" s="93">
        <v>0</v>
      </c>
      <c r="X627" s="93">
        <v>0</v>
      </c>
      <c r="Y627" s="93">
        <v>0</v>
      </c>
      <c r="Z627" s="93">
        <v>0</v>
      </c>
      <c r="AA627" s="93">
        <v>0</v>
      </c>
      <c r="AB627" s="93">
        <v>0</v>
      </c>
      <c r="AC627" s="93">
        <v>0</v>
      </c>
      <c r="AD627" s="93">
        <v>0</v>
      </c>
      <c r="AE627" s="93">
        <v>0</v>
      </c>
      <c r="AF627" s="93">
        <v>0</v>
      </c>
      <c r="AG627" s="93">
        <v>0</v>
      </c>
      <c r="AH627" s="93">
        <v>0</v>
      </c>
      <c r="AI627" s="93">
        <v>0</v>
      </c>
      <c r="AJ627" s="93">
        <v>0</v>
      </c>
      <c r="AK627" s="93">
        <v>0</v>
      </c>
      <c r="AL627" s="93">
        <v>0</v>
      </c>
      <c r="AM627" s="93">
        <v>0</v>
      </c>
      <c r="AN627" s="93">
        <v>0</v>
      </c>
      <c r="AO627" s="93">
        <v>0</v>
      </c>
      <c r="AP627" s="93">
        <v>0</v>
      </c>
      <c r="AQ627" s="93">
        <v>0</v>
      </c>
      <c r="AR627" s="93">
        <v>0</v>
      </c>
      <c r="AS627" s="93">
        <v>0</v>
      </c>
      <c r="AT627" s="93">
        <v>0</v>
      </c>
      <c r="AU627" s="93">
        <v>0</v>
      </c>
      <c r="AV627" s="93">
        <v>0</v>
      </c>
      <c r="AW627" s="93">
        <v>0</v>
      </c>
      <c r="AX627" s="93">
        <v>0</v>
      </c>
      <c r="AY627" s="93">
        <v>0</v>
      </c>
      <c r="AZ627" s="93">
        <v>0</v>
      </c>
      <c r="BA627" s="93">
        <v>0</v>
      </c>
      <c r="BB627" s="93">
        <v>0</v>
      </c>
      <c r="BC627" s="93">
        <v>0</v>
      </c>
      <c r="BD627" s="93">
        <v>0</v>
      </c>
      <c r="BE627" s="93">
        <v>0</v>
      </c>
      <c r="BF627" s="93">
        <v>0</v>
      </c>
      <c r="BG627" s="93">
        <v>0</v>
      </c>
      <c r="BH627" s="93">
        <v>0</v>
      </c>
      <c r="BI627" s="93">
        <v>0</v>
      </c>
      <c r="BJ627" s="93">
        <v>0</v>
      </c>
      <c r="BK627" s="93">
        <v>0</v>
      </c>
      <c r="BL627" s="93">
        <v>0</v>
      </c>
      <c r="BM627" s="93">
        <v>0</v>
      </c>
      <c r="BN627" s="93">
        <v>0</v>
      </c>
      <c r="BO627" s="93">
        <v>0</v>
      </c>
      <c r="BP627" s="93">
        <v>0</v>
      </c>
      <c r="BQ627" s="93">
        <v>0</v>
      </c>
      <c r="BR627" s="93">
        <v>0</v>
      </c>
      <c r="BS627" s="93">
        <v>0</v>
      </c>
      <c r="BT627" s="93">
        <v>0</v>
      </c>
      <c r="BU627" s="93">
        <v>0</v>
      </c>
      <c r="BV627" s="93">
        <v>0</v>
      </c>
      <c r="BW627" s="93">
        <v>0</v>
      </c>
      <c r="BX627" s="93">
        <v>0</v>
      </c>
      <c r="BY627" s="93">
        <v>0</v>
      </c>
      <c r="BZ627" s="93">
        <v>0</v>
      </c>
      <c r="CA627" s="93">
        <v>0</v>
      </c>
      <c r="CB627" s="93">
        <v>0</v>
      </c>
      <c r="CC627" s="93">
        <v>0</v>
      </c>
      <c r="CD627" s="93">
        <v>0</v>
      </c>
      <c r="CE627" s="93">
        <v>0</v>
      </c>
      <c r="CF627" s="93">
        <v>0</v>
      </c>
      <c r="CG627" s="93">
        <v>0</v>
      </c>
      <c r="CH627" s="93">
        <v>0</v>
      </c>
      <c r="CJ627" s="94">
        <v>0</v>
      </c>
    </row>
    <row r="628" spans="1:88" x14ac:dyDescent="0.25">
      <c r="A628">
        <v>620</v>
      </c>
      <c r="B628" s="96"/>
      <c r="C628" s="97" t="s">
        <v>5361</v>
      </c>
      <c r="D628" s="97" t="s">
        <v>5362</v>
      </c>
      <c r="E628" s="97" t="s">
        <v>5362</v>
      </c>
      <c r="F628" s="97" t="s">
        <v>6495</v>
      </c>
      <c r="G628" s="96" t="s">
        <v>6095</v>
      </c>
      <c r="H628" s="96" t="s">
        <v>6496</v>
      </c>
      <c r="I628" s="96" t="s">
        <v>5340</v>
      </c>
      <c r="J628" s="96" t="s">
        <v>5340</v>
      </c>
      <c r="K628" s="96" t="s">
        <v>5365</v>
      </c>
      <c r="L628" s="96" t="s">
        <v>5365</v>
      </c>
      <c r="M628" s="96" t="s">
        <v>5342</v>
      </c>
      <c r="N628" s="92">
        <v>0</v>
      </c>
      <c r="O628" s="93">
        <v>0</v>
      </c>
      <c r="P628" s="93">
        <v>0</v>
      </c>
      <c r="Q628" s="93">
        <v>0</v>
      </c>
      <c r="R628" s="93">
        <v>0</v>
      </c>
      <c r="S628" s="93">
        <v>0</v>
      </c>
      <c r="T628" s="93">
        <v>0</v>
      </c>
      <c r="U628" s="93">
        <v>0</v>
      </c>
      <c r="V628" s="93">
        <v>0</v>
      </c>
      <c r="W628" s="93">
        <v>0</v>
      </c>
      <c r="X628" s="93">
        <v>0</v>
      </c>
      <c r="Y628" s="93">
        <v>0</v>
      </c>
      <c r="Z628" s="93">
        <v>0</v>
      </c>
      <c r="AA628" s="93">
        <v>0</v>
      </c>
      <c r="AB628" s="93">
        <v>0</v>
      </c>
      <c r="AC628" s="93">
        <v>0</v>
      </c>
      <c r="AD628" s="93">
        <v>0</v>
      </c>
      <c r="AE628" s="93">
        <v>0</v>
      </c>
      <c r="AF628" s="93">
        <v>0</v>
      </c>
      <c r="AG628" s="93">
        <v>0</v>
      </c>
      <c r="AH628" s="93">
        <v>0</v>
      </c>
      <c r="AI628" s="93">
        <v>0</v>
      </c>
      <c r="AJ628" s="93">
        <v>0</v>
      </c>
      <c r="AK628" s="93">
        <v>0</v>
      </c>
      <c r="AL628" s="93">
        <v>0</v>
      </c>
      <c r="AM628" s="93">
        <v>0</v>
      </c>
      <c r="AN628" s="93">
        <v>0</v>
      </c>
      <c r="AO628" s="93">
        <v>0</v>
      </c>
      <c r="AP628" s="93">
        <v>0</v>
      </c>
      <c r="AQ628" s="93">
        <v>0</v>
      </c>
      <c r="AR628" s="93">
        <v>0</v>
      </c>
      <c r="AS628" s="93">
        <v>0</v>
      </c>
      <c r="AT628" s="93">
        <v>0</v>
      </c>
      <c r="AU628" s="93">
        <v>0</v>
      </c>
      <c r="AV628" s="93">
        <v>0</v>
      </c>
      <c r="AW628" s="93">
        <v>0</v>
      </c>
      <c r="AX628" s="93">
        <v>0</v>
      </c>
      <c r="AY628" s="93">
        <v>0</v>
      </c>
      <c r="AZ628" s="93">
        <v>0</v>
      </c>
      <c r="BA628" s="93">
        <v>0</v>
      </c>
      <c r="BB628" s="93">
        <v>0</v>
      </c>
      <c r="BC628" s="93">
        <v>0</v>
      </c>
      <c r="BD628" s="93">
        <v>0</v>
      </c>
      <c r="BE628" s="93">
        <v>0</v>
      </c>
      <c r="BF628" s="93">
        <v>0</v>
      </c>
      <c r="BG628" s="93">
        <v>0</v>
      </c>
      <c r="BH628" s="93">
        <v>0</v>
      </c>
      <c r="BI628" s="93">
        <v>0</v>
      </c>
      <c r="BJ628" s="93">
        <v>0</v>
      </c>
      <c r="BK628" s="93">
        <v>0</v>
      </c>
      <c r="BL628" s="93">
        <v>0</v>
      </c>
      <c r="BM628" s="93">
        <v>0</v>
      </c>
      <c r="BN628" s="93">
        <v>0</v>
      </c>
      <c r="BO628" s="93">
        <v>0</v>
      </c>
      <c r="BP628" s="93">
        <v>0</v>
      </c>
      <c r="BQ628" s="93">
        <v>0</v>
      </c>
      <c r="BR628" s="93">
        <v>0</v>
      </c>
      <c r="BS628" s="93">
        <v>0</v>
      </c>
      <c r="BT628" s="93">
        <v>0</v>
      </c>
      <c r="BU628" s="93">
        <v>0</v>
      </c>
      <c r="BV628" s="93">
        <v>0</v>
      </c>
      <c r="BW628" s="93">
        <v>0</v>
      </c>
      <c r="BX628" s="93">
        <v>0</v>
      </c>
      <c r="BY628" s="93">
        <v>0</v>
      </c>
      <c r="BZ628" s="93">
        <v>0</v>
      </c>
      <c r="CA628" s="93">
        <v>0</v>
      </c>
      <c r="CB628" s="93">
        <v>0</v>
      </c>
      <c r="CC628" s="93">
        <v>0</v>
      </c>
      <c r="CD628" s="93">
        <v>0</v>
      </c>
      <c r="CE628" s="93">
        <v>0</v>
      </c>
      <c r="CF628" s="93">
        <v>0</v>
      </c>
      <c r="CG628" s="93">
        <v>0</v>
      </c>
      <c r="CH628" s="93">
        <v>0</v>
      </c>
      <c r="CJ628" s="94">
        <v>0</v>
      </c>
    </row>
    <row r="629" spans="1:88" x14ac:dyDescent="0.25">
      <c r="A629">
        <v>621</v>
      </c>
      <c r="B629" s="96"/>
      <c r="C629" s="97" t="s">
        <v>5361</v>
      </c>
      <c r="D629" s="97" t="s">
        <v>5362</v>
      </c>
      <c r="E629" s="97" t="s">
        <v>5362</v>
      </c>
      <c r="F629" s="97" t="s">
        <v>6497</v>
      </c>
      <c r="G629" s="96" t="s">
        <v>6095</v>
      </c>
      <c r="H629" s="96" t="s">
        <v>6498</v>
      </c>
      <c r="I629" s="96" t="s">
        <v>5340</v>
      </c>
      <c r="J629" s="96" t="s">
        <v>5340</v>
      </c>
      <c r="K629" s="96" t="s">
        <v>5365</v>
      </c>
      <c r="L629" s="96" t="s">
        <v>5365</v>
      </c>
      <c r="M629" s="96" t="s">
        <v>5342</v>
      </c>
      <c r="N629" s="92">
        <v>0</v>
      </c>
      <c r="O629" s="93">
        <v>0</v>
      </c>
      <c r="P629" s="93">
        <v>0</v>
      </c>
      <c r="Q629" s="93">
        <v>0</v>
      </c>
      <c r="R629" s="93">
        <v>0</v>
      </c>
      <c r="S629" s="93">
        <v>0</v>
      </c>
      <c r="T629" s="93">
        <v>0</v>
      </c>
      <c r="U629" s="93">
        <v>0</v>
      </c>
      <c r="V629" s="93">
        <v>0</v>
      </c>
      <c r="W629" s="93">
        <v>0</v>
      </c>
      <c r="X629" s="93">
        <v>0</v>
      </c>
      <c r="Y629" s="93">
        <v>0</v>
      </c>
      <c r="Z629" s="93">
        <v>0</v>
      </c>
      <c r="AA629" s="93">
        <v>0</v>
      </c>
      <c r="AB629" s="93">
        <v>0</v>
      </c>
      <c r="AC629" s="93">
        <v>0</v>
      </c>
      <c r="AD629" s="93">
        <v>0</v>
      </c>
      <c r="AE629" s="93">
        <v>0</v>
      </c>
      <c r="AF629" s="93">
        <v>0</v>
      </c>
      <c r="AG629" s="93">
        <v>0</v>
      </c>
      <c r="AH629" s="93">
        <v>0</v>
      </c>
      <c r="AI629" s="93">
        <v>0</v>
      </c>
      <c r="AJ629" s="93">
        <v>0</v>
      </c>
      <c r="AK629" s="93">
        <v>0</v>
      </c>
      <c r="AL629" s="93">
        <v>0</v>
      </c>
      <c r="AM629" s="93">
        <v>0</v>
      </c>
      <c r="AN629" s="93">
        <v>0</v>
      </c>
      <c r="AO629" s="93">
        <v>0</v>
      </c>
      <c r="AP629" s="93">
        <v>0</v>
      </c>
      <c r="AQ629" s="93">
        <v>0</v>
      </c>
      <c r="AR629" s="93">
        <v>0</v>
      </c>
      <c r="AS629" s="93">
        <v>0</v>
      </c>
      <c r="AT629" s="93">
        <v>0</v>
      </c>
      <c r="AU629" s="93">
        <v>0</v>
      </c>
      <c r="AV629" s="93">
        <v>0</v>
      </c>
      <c r="AW629" s="93">
        <v>0</v>
      </c>
      <c r="AX629" s="93">
        <v>0</v>
      </c>
      <c r="AY629" s="93">
        <v>0</v>
      </c>
      <c r="AZ629" s="93">
        <v>0</v>
      </c>
      <c r="BA629" s="93">
        <v>0</v>
      </c>
      <c r="BB629" s="93">
        <v>0</v>
      </c>
      <c r="BC629" s="93">
        <v>0</v>
      </c>
      <c r="BD629" s="93">
        <v>0</v>
      </c>
      <c r="BE629" s="93">
        <v>0</v>
      </c>
      <c r="BF629" s="93">
        <v>0</v>
      </c>
      <c r="BG629" s="93">
        <v>0</v>
      </c>
      <c r="BH629" s="93">
        <v>0</v>
      </c>
      <c r="BI629" s="93">
        <v>0</v>
      </c>
      <c r="BJ629" s="93">
        <v>0</v>
      </c>
      <c r="BK629" s="93">
        <v>0</v>
      </c>
      <c r="BL629" s="93">
        <v>0</v>
      </c>
      <c r="BM629" s="93">
        <v>0</v>
      </c>
      <c r="BN629" s="93">
        <v>0</v>
      </c>
      <c r="BO629" s="93">
        <v>0</v>
      </c>
      <c r="BP629" s="93">
        <v>0</v>
      </c>
      <c r="BQ629" s="93">
        <v>0</v>
      </c>
      <c r="BR629" s="93">
        <v>0</v>
      </c>
      <c r="BS629" s="93">
        <v>0</v>
      </c>
      <c r="BT629" s="93">
        <v>0</v>
      </c>
      <c r="BU629" s="93">
        <v>0</v>
      </c>
      <c r="BV629" s="93">
        <v>0</v>
      </c>
      <c r="BW629" s="93">
        <v>0</v>
      </c>
      <c r="BX629" s="93">
        <v>0</v>
      </c>
      <c r="BY629" s="93">
        <v>0</v>
      </c>
      <c r="BZ629" s="93">
        <v>0</v>
      </c>
      <c r="CA629" s="93">
        <v>0</v>
      </c>
      <c r="CB629" s="93">
        <v>0</v>
      </c>
      <c r="CC629" s="93">
        <v>0</v>
      </c>
      <c r="CD629" s="93">
        <v>0</v>
      </c>
      <c r="CE629" s="93">
        <v>0</v>
      </c>
      <c r="CF629" s="93">
        <v>0</v>
      </c>
      <c r="CG629" s="93">
        <v>0</v>
      </c>
      <c r="CH629" s="93">
        <v>0</v>
      </c>
      <c r="CJ629" s="94">
        <v>0</v>
      </c>
    </row>
    <row r="630" spans="1:88" x14ac:dyDescent="0.25">
      <c r="A630">
        <v>622</v>
      </c>
      <c r="B630" s="96"/>
      <c r="C630" s="97" t="s">
        <v>5361</v>
      </c>
      <c r="D630" s="97" t="s">
        <v>5362</v>
      </c>
      <c r="E630" s="97" t="s">
        <v>5362</v>
      </c>
      <c r="F630" s="97" t="s">
        <v>6499</v>
      </c>
      <c r="G630" s="96" t="s">
        <v>6095</v>
      </c>
      <c r="H630" s="96" t="s">
        <v>6500</v>
      </c>
      <c r="I630" s="96" t="s">
        <v>5340</v>
      </c>
      <c r="J630" s="96" t="s">
        <v>5340</v>
      </c>
      <c r="K630" s="96" t="s">
        <v>5365</v>
      </c>
      <c r="L630" s="96" t="s">
        <v>5365</v>
      </c>
      <c r="M630" s="96" t="s">
        <v>5342</v>
      </c>
      <c r="N630" s="92">
        <v>0</v>
      </c>
      <c r="O630" s="93">
        <v>0</v>
      </c>
      <c r="P630" s="93">
        <v>0</v>
      </c>
      <c r="Q630" s="93">
        <v>0</v>
      </c>
      <c r="R630" s="93">
        <v>0</v>
      </c>
      <c r="S630" s="93">
        <v>0</v>
      </c>
      <c r="T630" s="93">
        <v>0</v>
      </c>
      <c r="U630" s="93">
        <v>0</v>
      </c>
      <c r="V630" s="93">
        <v>0</v>
      </c>
      <c r="W630" s="93">
        <v>0</v>
      </c>
      <c r="X630" s="93">
        <v>0</v>
      </c>
      <c r="Y630" s="93">
        <v>0</v>
      </c>
      <c r="Z630" s="93">
        <v>0</v>
      </c>
      <c r="AA630" s="93">
        <v>0</v>
      </c>
      <c r="AB630" s="93">
        <v>0</v>
      </c>
      <c r="AC630" s="93">
        <v>0</v>
      </c>
      <c r="AD630" s="93">
        <v>0</v>
      </c>
      <c r="AE630" s="93">
        <v>0</v>
      </c>
      <c r="AF630" s="93">
        <v>0</v>
      </c>
      <c r="AG630" s="93">
        <v>0</v>
      </c>
      <c r="AH630" s="93">
        <v>0</v>
      </c>
      <c r="AI630" s="93">
        <v>0</v>
      </c>
      <c r="AJ630" s="93">
        <v>0</v>
      </c>
      <c r="AK630" s="93">
        <v>0</v>
      </c>
      <c r="AL630" s="93">
        <v>0</v>
      </c>
      <c r="AM630" s="93">
        <v>0</v>
      </c>
      <c r="AN630" s="93">
        <v>0</v>
      </c>
      <c r="AO630" s="93">
        <v>0</v>
      </c>
      <c r="AP630" s="93">
        <v>0</v>
      </c>
      <c r="AQ630" s="93">
        <v>0</v>
      </c>
      <c r="AR630" s="93">
        <v>0</v>
      </c>
      <c r="AS630" s="93">
        <v>0</v>
      </c>
      <c r="AT630" s="93">
        <v>0</v>
      </c>
      <c r="AU630" s="93">
        <v>0</v>
      </c>
      <c r="AV630" s="93">
        <v>0</v>
      </c>
      <c r="AW630" s="93">
        <v>0</v>
      </c>
      <c r="AX630" s="93">
        <v>0</v>
      </c>
      <c r="AY630" s="93">
        <v>0</v>
      </c>
      <c r="AZ630" s="93">
        <v>0</v>
      </c>
      <c r="BA630" s="93">
        <v>0</v>
      </c>
      <c r="BB630" s="93">
        <v>0</v>
      </c>
      <c r="BC630" s="93">
        <v>0</v>
      </c>
      <c r="BD630" s="93">
        <v>0</v>
      </c>
      <c r="BE630" s="93">
        <v>0</v>
      </c>
      <c r="BF630" s="93">
        <v>0</v>
      </c>
      <c r="BG630" s="93">
        <v>0</v>
      </c>
      <c r="BH630" s="93">
        <v>0</v>
      </c>
      <c r="BI630" s="93">
        <v>0</v>
      </c>
      <c r="BJ630" s="93">
        <v>0</v>
      </c>
      <c r="BK630" s="93">
        <v>0</v>
      </c>
      <c r="BL630" s="93">
        <v>0</v>
      </c>
      <c r="BM630" s="93">
        <v>0</v>
      </c>
      <c r="BN630" s="93">
        <v>0</v>
      </c>
      <c r="BO630" s="93">
        <v>0</v>
      </c>
      <c r="BP630" s="93">
        <v>0</v>
      </c>
      <c r="BQ630" s="93">
        <v>0</v>
      </c>
      <c r="BR630" s="93">
        <v>0</v>
      </c>
      <c r="BS630" s="93">
        <v>0</v>
      </c>
      <c r="BT630" s="93">
        <v>0</v>
      </c>
      <c r="BU630" s="93">
        <v>0</v>
      </c>
      <c r="BV630" s="93">
        <v>0</v>
      </c>
      <c r="BW630" s="93">
        <v>0</v>
      </c>
      <c r="BX630" s="93">
        <v>0</v>
      </c>
      <c r="BY630" s="93">
        <v>0</v>
      </c>
      <c r="BZ630" s="93">
        <v>0</v>
      </c>
      <c r="CA630" s="93">
        <v>0</v>
      </c>
      <c r="CB630" s="93">
        <v>0</v>
      </c>
      <c r="CC630" s="93">
        <v>0</v>
      </c>
      <c r="CD630" s="93">
        <v>0</v>
      </c>
      <c r="CE630" s="93">
        <v>0</v>
      </c>
      <c r="CF630" s="93">
        <v>0</v>
      </c>
      <c r="CG630" s="93">
        <v>0</v>
      </c>
      <c r="CH630" s="93">
        <v>0</v>
      </c>
      <c r="CJ630" s="94">
        <v>0</v>
      </c>
    </row>
    <row r="631" spans="1:88" x14ac:dyDescent="0.25">
      <c r="A631">
        <v>623</v>
      </c>
      <c r="B631" s="96"/>
      <c r="C631" s="97" t="s">
        <v>5361</v>
      </c>
      <c r="D631" s="97" t="s">
        <v>5362</v>
      </c>
      <c r="E631" s="97" t="s">
        <v>5362</v>
      </c>
      <c r="F631" s="97" t="s">
        <v>6501</v>
      </c>
      <c r="G631" s="96" t="s">
        <v>6095</v>
      </c>
      <c r="H631" s="96" t="s">
        <v>6502</v>
      </c>
      <c r="I631" s="96" t="s">
        <v>5340</v>
      </c>
      <c r="J631" s="96" t="s">
        <v>5340</v>
      </c>
      <c r="K631" s="96" t="s">
        <v>5365</v>
      </c>
      <c r="L631" s="96" t="s">
        <v>5365</v>
      </c>
      <c r="M631" s="96" t="s">
        <v>5342</v>
      </c>
      <c r="N631" s="92">
        <v>10672.46746607038</v>
      </c>
      <c r="O631" s="93">
        <v>0</v>
      </c>
      <c r="P631" s="93">
        <v>0</v>
      </c>
      <c r="Q631" s="93">
        <v>0</v>
      </c>
      <c r="R631" s="93">
        <v>0</v>
      </c>
      <c r="S631" s="93">
        <v>0</v>
      </c>
      <c r="T631" s="93">
        <v>0</v>
      </c>
      <c r="U631" s="93">
        <v>0</v>
      </c>
      <c r="V631" s="93">
        <v>0</v>
      </c>
      <c r="W631" s="93">
        <v>0</v>
      </c>
      <c r="X631" s="93">
        <v>0</v>
      </c>
      <c r="Y631" s="93">
        <v>0</v>
      </c>
      <c r="Z631" s="93">
        <v>0</v>
      </c>
      <c r="AA631" s="93">
        <v>0</v>
      </c>
      <c r="AB631" s="93">
        <v>0</v>
      </c>
      <c r="AC631" s="93">
        <v>0</v>
      </c>
      <c r="AD631" s="93">
        <v>0</v>
      </c>
      <c r="AE631" s="93">
        <v>0</v>
      </c>
      <c r="AF631" s="93">
        <v>0</v>
      </c>
      <c r="AG631" s="93">
        <v>0</v>
      </c>
      <c r="AH631" s="93">
        <v>0</v>
      </c>
      <c r="AI631" s="93">
        <v>0</v>
      </c>
      <c r="AJ631" s="93">
        <v>0</v>
      </c>
      <c r="AK631" s="93">
        <v>0</v>
      </c>
      <c r="AL631" s="93">
        <v>0</v>
      </c>
      <c r="AM631" s="93">
        <v>0</v>
      </c>
      <c r="AN631" s="93">
        <v>0</v>
      </c>
      <c r="AO631" s="93">
        <v>0</v>
      </c>
      <c r="AP631" s="93">
        <v>0</v>
      </c>
      <c r="AQ631" s="93">
        <v>0</v>
      </c>
      <c r="AR631" s="93">
        <v>0</v>
      </c>
      <c r="AS631" s="93">
        <v>0</v>
      </c>
      <c r="AT631" s="93">
        <v>0</v>
      </c>
      <c r="AU631" s="93">
        <v>0</v>
      </c>
      <c r="AV631" s="93">
        <v>0</v>
      </c>
      <c r="AW631" s="93">
        <v>0</v>
      </c>
      <c r="AX631" s="93">
        <v>0</v>
      </c>
      <c r="AY631" s="93">
        <v>0</v>
      </c>
      <c r="AZ631" s="93">
        <v>0</v>
      </c>
      <c r="BA631" s="93">
        <v>0</v>
      </c>
      <c r="BB631" s="93">
        <v>0</v>
      </c>
      <c r="BC631" s="93">
        <v>0</v>
      </c>
      <c r="BD631" s="93">
        <v>0</v>
      </c>
      <c r="BE631" s="93">
        <v>0</v>
      </c>
      <c r="BF631" s="93">
        <v>0</v>
      </c>
      <c r="BG631" s="93">
        <v>0</v>
      </c>
      <c r="BH631" s="93">
        <v>0</v>
      </c>
      <c r="BI631" s="93">
        <v>0</v>
      </c>
      <c r="BJ631" s="93">
        <v>0</v>
      </c>
      <c r="BK631" s="93">
        <v>0</v>
      </c>
      <c r="BL631" s="93">
        <v>0</v>
      </c>
      <c r="BM631" s="93">
        <v>0</v>
      </c>
      <c r="BN631" s="93">
        <v>0</v>
      </c>
      <c r="BO631" s="93">
        <v>0</v>
      </c>
      <c r="BP631" s="93">
        <v>0</v>
      </c>
      <c r="BQ631" s="93">
        <v>0</v>
      </c>
      <c r="BR631" s="93">
        <v>0</v>
      </c>
      <c r="BS631" s="93">
        <v>0</v>
      </c>
      <c r="BT631" s="93">
        <v>0</v>
      </c>
      <c r="BU631" s="93">
        <v>0</v>
      </c>
      <c r="BV631" s="93">
        <v>0</v>
      </c>
      <c r="BW631" s="93">
        <v>0</v>
      </c>
      <c r="BX631" s="93">
        <v>0</v>
      </c>
      <c r="BY631" s="93">
        <v>0</v>
      </c>
      <c r="BZ631" s="93">
        <v>0</v>
      </c>
      <c r="CA631" s="93">
        <v>0</v>
      </c>
      <c r="CB631" s="93">
        <v>0</v>
      </c>
      <c r="CC631" s="93">
        <v>1787.2474368887597</v>
      </c>
      <c r="CD631" s="93">
        <v>1784.1628903238463</v>
      </c>
      <c r="CE631" s="93">
        <v>1776.5605902882107</v>
      </c>
      <c r="CF631" s="93">
        <v>1751.041670001958</v>
      </c>
      <c r="CG631" s="93">
        <v>1784.679118858144</v>
      </c>
      <c r="CH631" s="93">
        <v>1788.7757597094628</v>
      </c>
      <c r="CJ631" s="94">
        <v>10672.46746607038</v>
      </c>
    </row>
    <row r="632" spans="1:88" x14ac:dyDescent="0.25">
      <c r="A632">
        <v>624</v>
      </c>
      <c r="B632" s="96"/>
      <c r="C632" s="97" t="s">
        <v>5361</v>
      </c>
      <c r="D632" s="97" t="s">
        <v>5362</v>
      </c>
      <c r="E632" s="97" t="s">
        <v>5362</v>
      </c>
      <c r="F632" s="97" t="s">
        <v>6503</v>
      </c>
      <c r="G632" s="96" t="s">
        <v>6095</v>
      </c>
      <c r="H632" s="96" t="s">
        <v>6504</v>
      </c>
      <c r="I632" s="96" t="s">
        <v>5340</v>
      </c>
      <c r="J632" s="96" t="s">
        <v>5340</v>
      </c>
      <c r="K632" s="96" t="s">
        <v>5365</v>
      </c>
      <c r="L632" s="96" t="s">
        <v>5365</v>
      </c>
      <c r="M632" s="96" t="s">
        <v>5342</v>
      </c>
      <c r="N632" s="92">
        <v>0</v>
      </c>
      <c r="O632" s="93">
        <v>0</v>
      </c>
      <c r="P632" s="93">
        <v>0</v>
      </c>
      <c r="Q632" s="93">
        <v>0</v>
      </c>
      <c r="R632" s="93">
        <v>0</v>
      </c>
      <c r="S632" s="93">
        <v>0</v>
      </c>
      <c r="T632" s="93">
        <v>0</v>
      </c>
      <c r="U632" s="93">
        <v>0</v>
      </c>
      <c r="V632" s="93">
        <v>0</v>
      </c>
      <c r="W632" s="93">
        <v>0</v>
      </c>
      <c r="X632" s="93">
        <v>0</v>
      </c>
      <c r="Y632" s="93">
        <v>0</v>
      </c>
      <c r="Z632" s="93">
        <v>0</v>
      </c>
      <c r="AA632" s="93">
        <v>0</v>
      </c>
      <c r="AB632" s="93">
        <v>0</v>
      </c>
      <c r="AC632" s="93">
        <v>0</v>
      </c>
      <c r="AD632" s="93">
        <v>0</v>
      </c>
      <c r="AE632" s="93">
        <v>0</v>
      </c>
      <c r="AF632" s="93">
        <v>0</v>
      </c>
      <c r="AG632" s="93">
        <v>0</v>
      </c>
      <c r="AH632" s="93">
        <v>0</v>
      </c>
      <c r="AI632" s="93">
        <v>0</v>
      </c>
      <c r="AJ632" s="93">
        <v>0</v>
      </c>
      <c r="AK632" s="93">
        <v>0</v>
      </c>
      <c r="AL632" s="93">
        <v>0</v>
      </c>
      <c r="AM632" s="93">
        <v>0</v>
      </c>
      <c r="AN632" s="93">
        <v>0</v>
      </c>
      <c r="AO632" s="93">
        <v>0</v>
      </c>
      <c r="AP632" s="93">
        <v>0</v>
      </c>
      <c r="AQ632" s="93">
        <v>0</v>
      </c>
      <c r="AR632" s="93">
        <v>0</v>
      </c>
      <c r="AS632" s="93">
        <v>0</v>
      </c>
      <c r="AT632" s="93">
        <v>0</v>
      </c>
      <c r="AU632" s="93">
        <v>0</v>
      </c>
      <c r="AV632" s="93">
        <v>0</v>
      </c>
      <c r="AW632" s="93">
        <v>0</v>
      </c>
      <c r="AX632" s="93">
        <v>0</v>
      </c>
      <c r="AY632" s="93">
        <v>0</v>
      </c>
      <c r="AZ632" s="93">
        <v>0</v>
      </c>
      <c r="BA632" s="93">
        <v>0</v>
      </c>
      <c r="BB632" s="93">
        <v>0</v>
      </c>
      <c r="BC632" s="93">
        <v>0</v>
      </c>
      <c r="BD632" s="93">
        <v>0</v>
      </c>
      <c r="BE632" s="93">
        <v>0</v>
      </c>
      <c r="BF632" s="93">
        <v>0</v>
      </c>
      <c r="BG632" s="93">
        <v>0</v>
      </c>
      <c r="BH632" s="93">
        <v>0</v>
      </c>
      <c r="BI632" s="93">
        <v>0</v>
      </c>
      <c r="BJ632" s="93">
        <v>0</v>
      </c>
      <c r="BK632" s="93">
        <v>0</v>
      </c>
      <c r="BL632" s="93">
        <v>0</v>
      </c>
      <c r="BM632" s="93">
        <v>0</v>
      </c>
      <c r="BN632" s="93">
        <v>0</v>
      </c>
      <c r="BO632" s="93">
        <v>0</v>
      </c>
      <c r="BP632" s="93">
        <v>0</v>
      </c>
      <c r="BQ632" s="93">
        <v>0</v>
      </c>
      <c r="BR632" s="93">
        <v>0</v>
      </c>
      <c r="BS632" s="93">
        <v>0</v>
      </c>
      <c r="BT632" s="93">
        <v>0</v>
      </c>
      <c r="BU632" s="93">
        <v>0</v>
      </c>
      <c r="BV632" s="93">
        <v>0</v>
      </c>
      <c r="BW632" s="93">
        <v>0</v>
      </c>
      <c r="BX632" s="93">
        <v>0</v>
      </c>
      <c r="BY632" s="93">
        <v>0</v>
      </c>
      <c r="BZ632" s="93">
        <v>0</v>
      </c>
      <c r="CA632" s="93">
        <v>0</v>
      </c>
      <c r="CB632" s="93">
        <v>0</v>
      </c>
      <c r="CC632" s="93">
        <v>0</v>
      </c>
      <c r="CD632" s="93">
        <v>0</v>
      </c>
      <c r="CE632" s="93">
        <v>0</v>
      </c>
      <c r="CF632" s="93">
        <v>0</v>
      </c>
      <c r="CG632" s="93">
        <v>0</v>
      </c>
      <c r="CH632" s="93">
        <v>0</v>
      </c>
      <c r="CJ632" s="94">
        <v>0</v>
      </c>
    </row>
    <row r="633" spans="1:88" x14ac:dyDescent="0.25">
      <c r="A633">
        <v>625</v>
      </c>
      <c r="B633" s="96"/>
      <c r="C633" s="97" t="s">
        <v>5361</v>
      </c>
      <c r="D633" s="97" t="s">
        <v>5362</v>
      </c>
      <c r="E633" s="97" t="s">
        <v>5362</v>
      </c>
      <c r="F633" s="97" t="s">
        <v>6505</v>
      </c>
      <c r="G633" s="96" t="s">
        <v>6095</v>
      </c>
      <c r="H633" s="96" t="s">
        <v>6506</v>
      </c>
      <c r="I633" s="96" t="s">
        <v>5340</v>
      </c>
      <c r="J633" s="96" t="s">
        <v>5340</v>
      </c>
      <c r="K633" s="96" t="s">
        <v>5365</v>
      </c>
      <c r="L633" s="96" t="s">
        <v>5365</v>
      </c>
      <c r="M633" s="96" t="s">
        <v>5342</v>
      </c>
      <c r="N633" s="92">
        <v>36879.822071874027</v>
      </c>
      <c r="O633" s="93">
        <v>0</v>
      </c>
      <c r="P633" s="93">
        <v>0</v>
      </c>
      <c r="Q633" s="93">
        <v>0</v>
      </c>
      <c r="R633" s="93">
        <v>0</v>
      </c>
      <c r="S633" s="93">
        <v>0</v>
      </c>
      <c r="T633" s="93">
        <v>0</v>
      </c>
      <c r="U633" s="93">
        <v>3081.4840617007389</v>
      </c>
      <c r="V633" s="93">
        <v>3082.8991701968889</v>
      </c>
      <c r="W633" s="93">
        <v>3059.8114155890462</v>
      </c>
      <c r="X633" s="93">
        <v>3021.945583869905</v>
      </c>
      <c r="Y633" s="93">
        <v>3084.4370513750673</v>
      </c>
      <c r="Z633" s="93">
        <v>3089.9457278958275</v>
      </c>
      <c r="AA633" s="93">
        <v>3121.0592066866743</v>
      </c>
      <c r="AB633" s="93">
        <v>3065.1134585111863</v>
      </c>
      <c r="AC633" s="93">
        <v>3075.352338098402</v>
      </c>
      <c r="AD633" s="93">
        <v>3078.5306354461991</v>
      </c>
      <c r="AE633" s="93">
        <v>3064.0880060973041</v>
      </c>
      <c r="AF633" s="93">
        <v>3055.1554164067857</v>
      </c>
      <c r="AG633" s="93">
        <v>0</v>
      </c>
      <c r="AH633" s="93">
        <v>0</v>
      </c>
      <c r="AI633" s="93">
        <v>0</v>
      </c>
      <c r="AJ633" s="93">
        <v>0</v>
      </c>
      <c r="AK633" s="93">
        <v>0</v>
      </c>
      <c r="AL633" s="93">
        <v>0</v>
      </c>
      <c r="AM633" s="93">
        <v>0</v>
      </c>
      <c r="AN633" s="93">
        <v>0</v>
      </c>
      <c r="AO633" s="93">
        <v>0</v>
      </c>
      <c r="AP633" s="93">
        <v>0</v>
      </c>
      <c r="AQ633" s="93">
        <v>0</v>
      </c>
      <c r="AR633" s="93">
        <v>0</v>
      </c>
      <c r="AS633" s="93">
        <v>0</v>
      </c>
      <c r="AT633" s="93">
        <v>0</v>
      </c>
      <c r="AU633" s="93">
        <v>0</v>
      </c>
      <c r="AV633" s="93">
        <v>0</v>
      </c>
      <c r="AW633" s="93">
        <v>0</v>
      </c>
      <c r="AX633" s="93">
        <v>0</v>
      </c>
      <c r="AY633" s="93">
        <v>0</v>
      </c>
      <c r="AZ633" s="93">
        <v>0</v>
      </c>
      <c r="BA633" s="93">
        <v>0</v>
      </c>
      <c r="BB633" s="93">
        <v>0</v>
      </c>
      <c r="BC633" s="93">
        <v>0</v>
      </c>
      <c r="BD633" s="93">
        <v>0</v>
      </c>
      <c r="BE633" s="93">
        <v>0</v>
      </c>
      <c r="BF633" s="93">
        <v>0</v>
      </c>
      <c r="BG633" s="93">
        <v>0</v>
      </c>
      <c r="BH633" s="93">
        <v>0</v>
      </c>
      <c r="BI633" s="93">
        <v>0</v>
      </c>
      <c r="BJ633" s="93">
        <v>0</v>
      </c>
      <c r="BK633" s="93">
        <v>0</v>
      </c>
      <c r="BL633" s="93">
        <v>0</v>
      </c>
      <c r="BM633" s="93">
        <v>0</v>
      </c>
      <c r="BN633" s="93">
        <v>0</v>
      </c>
      <c r="BO633" s="93">
        <v>0</v>
      </c>
      <c r="BP633" s="93">
        <v>0</v>
      </c>
      <c r="BQ633" s="93">
        <v>0</v>
      </c>
      <c r="BR633" s="93">
        <v>0</v>
      </c>
      <c r="BS633" s="93">
        <v>0</v>
      </c>
      <c r="BT633" s="93">
        <v>0</v>
      </c>
      <c r="BU633" s="93">
        <v>0</v>
      </c>
      <c r="BV633" s="93">
        <v>0</v>
      </c>
      <c r="BW633" s="93">
        <v>0</v>
      </c>
      <c r="BX633" s="93">
        <v>0</v>
      </c>
      <c r="BY633" s="93">
        <v>0</v>
      </c>
      <c r="BZ633" s="93">
        <v>0</v>
      </c>
      <c r="CA633" s="93">
        <v>0</v>
      </c>
      <c r="CB633" s="93">
        <v>0</v>
      </c>
      <c r="CC633" s="93">
        <v>0</v>
      </c>
      <c r="CD633" s="93">
        <v>0</v>
      </c>
      <c r="CE633" s="93">
        <v>0</v>
      </c>
      <c r="CF633" s="93">
        <v>0</v>
      </c>
      <c r="CG633" s="93">
        <v>0</v>
      </c>
      <c r="CH633" s="93">
        <v>0</v>
      </c>
      <c r="CJ633" s="94">
        <v>18459.299061246551</v>
      </c>
    </row>
    <row r="634" spans="1:88" x14ac:dyDescent="0.25">
      <c r="A634">
        <v>626</v>
      </c>
      <c r="B634" s="96"/>
      <c r="C634" s="97" t="s">
        <v>5361</v>
      </c>
      <c r="D634" s="97" t="s">
        <v>5362</v>
      </c>
      <c r="E634" s="97" t="s">
        <v>5362</v>
      </c>
      <c r="F634" s="97" t="s">
        <v>6507</v>
      </c>
      <c r="G634" s="96" t="s">
        <v>6095</v>
      </c>
      <c r="H634" s="96" t="s">
        <v>6508</v>
      </c>
      <c r="I634" s="96" t="s">
        <v>5340</v>
      </c>
      <c r="J634" s="96" t="s">
        <v>5340</v>
      </c>
      <c r="K634" s="96" t="s">
        <v>5365</v>
      </c>
      <c r="L634" s="96" t="s">
        <v>5365</v>
      </c>
      <c r="M634" s="96" t="s">
        <v>5342</v>
      </c>
      <c r="N634" s="92">
        <v>0</v>
      </c>
      <c r="O634" s="93">
        <v>0</v>
      </c>
      <c r="P634" s="93">
        <v>0</v>
      </c>
      <c r="Q634" s="93">
        <v>0</v>
      </c>
      <c r="R634" s="93">
        <v>0</v>
      </c>
      <c r="S634" s="93">
        <v>0</v>
      </c>
      <c r="T634" s="93">
        <v>0</v>
      </c>
      <c r="U634" s="93">
        <v>0</v>
      </c>
      <c r="V634" s="93">
        <v>0</v>
      </c>
      <c r="W634" s="93">
        <v>0</v>
      </c>
      <c r="X634" s="93">
        <v>0</v>
      </c>
      <c r="Y634" s="93">
        <v>0</v>
      </c>
      <c r="Z634" s="93">
        <v>0</v>
      </c>
      <c r="AA634" s="93">
        <v>0</v>
      </c>
      <c r="AB634" s="93">
        <v>0</v>
      </c>
      <c r="AC634" s="93">
        <v>0</v>
      </c>
      <c r="AD634" s="93">
        <v>0</v>
      </c>
      <c r="AE634" s="93">
        <v>0</v>
      </c>
      <c r="AF634" s="93">
        <v>0</v>
      </c>
      <c r="AG634" s="93">
        <v>0</v>
      </c>
      <c r="AH634" s="93">
        <v>0</v>
      </c>
      <c r="AI634" s="93">
        <v>0</v>
      </c>
      <c r="AJ634" s="93">
        <v>0</v>
      </c>
      <c r="AK634" s="93">
        <v>0</v>
      </c>
      <c r="AL634" s="93">
        <v>0</v>
      </c>
      <c r="AM634" s="93">
        <v>0</v>
      </c>
      <c r="AN634" s="93">
        <v>0</v>
      </c>
      <c r="AO634" s="93">
        <v>0</v>
      </c>
      <c r="AP634" s="93">
        <v>0</v>
      </c>
      <c r="AQ634" s="93">
        <v>0</v>
      </c>
      <c r="AR634" s="93">
        <v>0</v>
      </c>
      <c r="AS634" s="93">
        <v>0</v>
      </c>
      <c r="AT634" s="93">
        <v>0</v>
      </c>
      <c r="AU634" s="93">
        <v>0</v>
      </c>
      <c r="AV634" s="93">
        <v>0</v>
      </c>
      <c r="AW634" s="93">
        <v>0</v>
      </c>
      <c r="AX634" s="93">
        <v>0</v>
      </c>
      <c r="AY634" s="93">
        <v>0</v>
      </c>
      <c r="AZ634" s="93">
        <v>0</v>
      </c>
      <c r="BA634" s="93">
        <v>0</v>
      </c>
      <c r="BB634" s="93">
        <v>0</v>
      </c>
      <c r="BC634" s="93">
        <v>0</v>
      </c>
      <c r="BD634" s="93">
        <v>0</v>
      </c>
      <c r="BE634" s="93">
        <v>0</v>
      </c>
      <c r="BF634" s="93">
        <v>0</v>
      </c>
      <c r="BG634" s="93">
        <v>0</v>
      </c>
      <c r="BH634" s="93">
        <v>0</v>
      </c>
      <c r="BI634" s="93">
        <v>0</v>
      </c>
      <c r="BJ634" s="93">
        <v>0</v>
      </c>
      <c r="BK634" s="93">
        <v>0</v>
      </c>
      <c r="BL634" s="93">
        <v>0</v>
      </c>
      <c r="BM634" s="93">
        <v>0</v>
      </c>
      <c r="BN634" s="93">
        <v>0</v>
      </c>
      <c r="BO634" s="93">
        <v>0</v>
      </c>
      <c r="BP634" s="93">
        <v>0</v>
      </c>
      <c r="BQ634" s="93">
        <v>0</v>
      </c>
      <c r="BR634" s="93">
        <v>0</v>
      </c>
      <c r="BS634" s="93">
        <v>0</v>
      </c>
      <c r="BT634" s="93">
        <v>0</v>
      </c>
      <c r="BU634" s="93">
        <v>0</v>
      </c>
      <c r="BV634" s="93">
        <v>0</v>
      </c>
      <c r="BW634" s="93">
        <v>0</v>
      </c>
      <c r="BX634" s="93">
        <v>0</v>
      </c>
      <c r="BY634" s="93">
        <v>0</v>
      </c>
      <c r="BZ634" s="93">
        <v>0</v>
      </c>
      <c r="CA634" s="93">
        <v>0</v>
      </c>
      <c r="CB634" s="93">
        <v>0</v>
      </c>
      <c r="CC634" s="93">
        <v>0</v>
      </c>
      <c r="CD634" s="93">
        <v>0</v>
      </c>
      <c r="CE634" s="93">
        <v>0</v>
      </c>
      <c r="CF634" s="93">
        <v>0</v>
      </c>
      <c r="CG634" s="93">
        <v>0</v>
      </c>
      <c r="CH634" s="93">
        <v>0</v>
      </c>
      <c r="CJ634" s="94">
        <v>0</v>
      </c>
    </row>
    <row r="635" spans="1:88" x14ac:dyDescent="0.25">
      <c r="A635">
        <v>627</v>
      </c>
      <c r="B635" s="96"/>
      <c r="C635" s="97" t="s">
        <v>5361</v>
      </c>
      <c r="D635" s="97" t="s">
        <v>5362</v>
      </c>
      <c r="E635" s="97" t="s">
        <v>5362</v>
      </c>
      <c r="F635" s="97" t="s">
        <v>6509</v>
      </c>
      <c r="G635" s="96" t="s">
        <v>6095</v>
      </c>
      <c r="H635" s="96" t="s">
        <v>6510</v>
      </c>
      <c r="I635" s="96" t="s">
        <v>5340</v>
      </c>
      <c r="J635" s="96" t="s">
        <v>5340</v>
      </c>
      <c r="K635" s="96" t="s">
        <v>5365</v>
      </c>
      <c r="L635" s="96" t="s">
        <v>5365</v>
      </c>
      <c r="M635" s="96" t="s">
        <v>5342</v>
      </c>
      <c r="N635" s="92">
        <v>0</v>
      </c>
      <c r="O635" s="93">
        <v>0</v>
      </c>
      <c r="P635" s="93">
        <v>0</v>
      </c>
      <c r="Q635" s="93">
        <v>0</v>
      </c>
      <c r="R635" s="93">
        <v>0</v>
      </c>
      <c r="S635" s="93">
        <v>0</v>
      </c>
      <c r="T635" s="93">
        <v>0</v>
      </c>
      <c r="U635" s="93">
        <v>0</v>
      </c>
      <c r="V635" s="93">
        <v>0</v>
      </c>
      <c r="W635" s="93">
        <v>0</v>
      </c>
      <c r="X635" s="93">
        <v>0</v>
      </c>
      <c r="Y635" s="93">
        <v>0</v>
      </c>
      <c r="Z635" s="93">
        <v>0</v>
      </c>
      <c r="AA635" s="93">
        <v>0</v>
      </c>
      <c r="AB635" s="93">
        <v>0</v>
      </c>
      <c r="AC635" s="93">
        <v>0</v>
      </c>
      <c r="AD635" s="93">
        <v>0</v>
      </c>
      <c r="AE635" s="93">
        <v>0</v>
      </c>
      <c r="AF635" s="93">
        <v>0</v>
      </c>
      <c r="AG635" s="93">
        <v>0</v>
      </c>
      <c r="AH635" s="93">
        <v>0</v>
      </c>
      <c r="AI635" s="93">
        <v>0</v>
      </c>
      <c r="AJ635" s="93">
        <v>0</v>
      </c>
      <c r="AK635" s="93">
        <v>0</v>
      </c>
      <c r="AL635" s="93">
        <v>0</v>
      </c>
      <c r="AM635" s="93">
        <v>0</v>
      </c>
      <c r="AN635" s="93">
        <v>0</v>
      </c>
      <c r="AO635" s="93">
        <v>0</v>
      </c>
      <c r="AP635" s="93">
        <v>0</v>
      </c>
      <c r="AQ635" s="93">
        <v>0</v>
      </c>
      <c r="AR635" s="93">
        <v>0</v>
      </c>
      <c r="AS635" s="93">
        <v>0</v>
      </c>
      <c r="AT635" s="93">
        <v>0</v>
      </c>
      <c r="AU635" s="93">
        <v>0</v>
      </c>
      <c r="AV635" s="93">
        <v>0</v>
      </c>
      <c r="AW635" s="93">
        <v>0</v>
      </c>
      <c r="AX635" s="93">
        <v>0</v>
      </c>
      <c r="AY635" s="93">
        <v>0</v>
      </c>
      <c r="AZ635" s="93">
        <v>0</v>
      </c>
      <c r="BA635" s="93">
        <v>0</v>
      </c>
      <c r="BB635" s="93">
        <v>0</v>
      </c>
      <c r="BC635" s="93">
        <v>0</v>
      </c>
      <c r="BD635" s="93">
        <v>0</v>
      </c>
      <c r="BE635" s="93">
        <v>0</v>
      </c>
      <c r="BF635" s="93">
        <v>0</v>
      </c>
      <c r="BG635" s="93">
        <v>0</v>
      </c>
      <c r="BH635" s="93">
        <v>0</v>
      </c>
      <c r="BI635" s="93">
        <v>0</v>
      </c>
      <c r="BJ635" s="93">
        <v>0</v>
      </c>
      <c r="BK635" s="93">
        <v>0</v>
      </c>
      <c r="BL635" s="93">
        <v>0</v>
      </c>
      <c r="BM635" s="93">
        <v>0</v>
      </c>
      <c r="BN635" s="93">
        <v>0</v>
      </c>
      <c r="BO635" s="93">
        <v>0</v>
      </c>
      <c r="BP635" s="93">
        <v>0</v>
      </c>
      <c r="BQ635" s="93">
        <v>0</v>
      </c>
      <c r="BR635" s="93">
        <v>0</v>
      </c>
      <c r="BS635" s="93">
        <v>0</v>
      </c>
      <c r="BT635" s="93">
        <v>0</v>
      </c>
      <c r="BU635" s="93">
        <v>0</v>
      </c>
      <c r="BV635" s="93">
        <v>0</v>
      </c>
      <c r="BW635" s="93">
        <v>0</v>
      </c>
      <c r="BX635" s="93">
        <v>0</v>
      </c>
      <c r="BY635" s="93">
        <v>0</v>
      </c>
      <c r="BZ635" s="93">
        <v>0</v>
      </c>
      <c r="CA635" s="93">
        <v>0</v>
      </c>
      <c r="CB635" s="93">
        <v>0</v>
      </c>
      <c r="CC635" s="93">
        <v>0</v>
      </c>
      <c r="CD635" s="93">
        <v>0</v>
      </c>
      <c r="CE635" s="93">
        <v>0</v>
      </c>
      <c r="CF635" s="93">
        <v>0</v>
      </c>
      <c r="CG635" s="93">
        <v>0</v>
      </c>
      <c r="CH635" s="93">
        <v>0</v>
      </c>
      <c r="CJ635" s="94">
        <v>0</v>
      </c>
    </row>
    <row r="636" spans="1:88" x14ac:dyDescent="0.25">
      <c r="A636">
        <v>628</v>
      </c>
      <c r="B636" s="96"/>
      <c r="C636" s="97" t="s">
        <v>5361</v>
      </c>
      <c r="D636" s="97" t="s">
        <v>5362</v>
      </c>
      <c r="E636" s="97" t="s">
        <v>5362</v>
      </c>
      <c r="F636" s="97" t="s">
        <v>6511</v>
      </c>
      <c r="G636" s="96" t="s">
        <v>6095</v>
      </c>
      <c r="H636" s="96" t="s">
        <v>6512</v>
      </c>
      <c r="I636" s="96" t="s">
        <v>5340</v>
      </c>
      <c r="J636" s="96" t="s">
        <v>5340</v>
      </c>
      <c r="K636" s="96" t="s">
        <v>5365</v>
      </c>
      <c r="L636" s="96" t="s">
        <v>5365</v>
      </c>
      <c r="M636" s="96" t="s">
        <v>5342</v>
      </c>
      <c r="N636" s="92">
        <v>0</v>
      </c>
      <c r="O636" s="93">
        <v>0</v>
      </c>
      <c r="P636" s="93">
        <v>0</v>
      </c>
      <c r="Q636" s="93">
        <v>0</v>
      </c>
      <c r="R636" s="93">
        <v>0</v>
      </c>
      <c r="S636" s="93">
        <v>0</v>
      </c>
      <c r="T636" s="93">
        <v>0</v>
      </c>
      <c r="U636" s="93">
        <v>0</v>
      </c>
      <c r="V636" s="93">
        <v>0</v>
      </c>
      <c r="W636" s="93">
        <v>0</v>
      </c>
      <c r="X636" s="93">
        <v>0</v>
      </c>
      <c r="Y636" s="93">
        <v>0</v>
      </c>
      <c r="Z636" s="93">
        <v>0</v>
      </c>
      <c r="AA636" s="93">
        <v>0</v>
      </c>
      <c r="AB636" s="93">
        <v>0</v>
      </c>
      <c r="AC636" s="93">
        <v>0</v>
      </c>
      <c r="AD636" s="93">
        <v>0</v>
      </c>
      <c r="AE636" s="93">
        <v>0</v>
      </c>
      <c r="AF636" s="93">
        <v>0</v>
      </c>
      <c r="AG636" s="93">
        <v>0</v>
      </c>
      <c r="AH636" s="93">
        <v>0</v>
      </c>
      <c r="AI636" s="93">
        <v>0</v>
      </c>
      <c r="AJ636" s="93">
        <v>0</v>
      </c>
      <c r="AK636" s="93">
        <v>0</v>
      </c>
      <c r="AL636" s="93">
        <v>0</v>
      </c>
      <c r="AM636" s="93">
        <v>0</v>
      </c>
      <c r="AN636" s="93">
        <v>0</v>
      </c>
      <c r="AO636" s="93">
        <v>0</v>
      </c>
      <c r="AP636" s="93">
        <v>0</v>
      </c>
      <c r="AQ636" s="93">
        <v>0</v>
      </c>
      <c r="AR636" s="93">
        <v>0</v>
      </c>
      <c r="AS636" s="93">
        <v>0</v>
      </c>
      <c r="AT636" s="93">
        <v>0</v>
      </c>
      <c r="AU636" s="93">
        <v>0</v>
      </c>
      <c r="AV636" s="93">
        <v>0</v>
      </c>
      <c r="AW636" s="93">
        <v>0</v>
      </c>
      <c r="AX636" s="93">
        <v>0</v>
      </c>
      <c r="AY636" s="93">
        <v>0</v>
      </c>
      <c r="AZ636" s="93">
        <v>0</v>
      </c>
      <c r="BA636" s="93">
        <v>0</v>
      </c>
      <c r="BB636" s="93">
        <v>0</v>
      </c>
      <c r="BC636" s="93">
        <v>0</v>
      </c>
      <c r="BD636" s="93">
        <v>0</v>
      </c>
      <c r="BE636" s="93">
        <v>0</v>
      </c>
      <c r="BF636" s="93">
        <v>0</v>
      </c>
      <c r="BG636" s="93">
        <v>0</v>
      </c>
      <c r="BH636" s="93">
        <v>0</v>
      </c>
      <c r="BI636" s="93">
        <v>0</v>
      </c>
      <c r="BJ636" s="93">
        <v>0</v>
      </c>
      <c r="BK636" s="93">
        <v>0</v>
      </c>
      <c r="BL636" s="93">
        <v>0</v>
      </c>
      <c r="BM636" s="93">
        <v>0</v>
      </c>
      <c r="BN636" s="93">
        <v>0</v>
      </c>
      <c r="BO636" s="93">
        <v>0</v>
      </c>
      <c r="BP636" s="93">
        <v>0</v>
      </c>
      <c r="BQ636" s="93">
        <v>0</v>
      </c>
      <c r="BR636" s="93">
        <v>0</v>
      </c>
      <c r="BS636" s="93">
        <v>0</v>
      </c>
      <c r="BT636" s="93">
        <v>0</v>
      </c>
      <c r="BU636" s="93">
        <v>0</v>
      </c>
      <c r="BV636" s="93">
        <v>0</v>
      </c>
      <c r="BW636" s="93">
        <v>0</v>
      </c>
      <c r="BX636" s="93">
        <v>0</v>
      </c>
      <c r="BY636" s="93">
        <v>0</v>
      </c>
      <c r="BZ636" s="93">
        <v>0</v>
      </c>
      <c r="CA636" s="93">
        <v>0</v>
      </c>
      <c r="CB636" s="93">
        <v>0</v>
      </c>
      <c r="CC636" s="93">
        <v>0</v>
      </c>
      <c r="CD636" s="93">
        <v>0</v>
      </c>
      <c r="CE636" s="93">
        <v>0</v>
      </c>
      <c r="CF636" s="93">
        <v>0</v>
      </c>
      <c r="CG636" s="93">
        <v>0</v>
      </c>
      <c r="CH636" s="93">
        <v>0</v>
      </c>
      <c r="CJ636" s="94">
        <v>0</v>
      </c>
    </row>
    <row r="637" spans="1:88" x14ac:dyDescent="0.25">
      <c r="A637">
        <v>629</v>
      </c>
      <c r="B637" s="96"/>
      <c r="C637" s="97" t="s">
        <v>5361</v>
      </c>
      <c r="D637" s="97" t="s">
        <v>5362</v>
      </c>
      <c r="E637" s="97" t="s">
        <v>5362</v>
      </c>
      <c r="F637" s="97" t="s">
        <v>6513</v>
      </c>
      <c r="G637" s="96" t="s">
        <v>6095</v>
      </c>
      <c r="H637" s="96" t="s">
        <v>6514</v>
      </c>
      <c r="I637" s="96" t="s">
        <v>5340</v>
      </c>
      <c r="J637" s="96" t="s">
        <v>5340</v>
      </c>
      <c r="K637" s="96" t="s">
        <v>5365</v>
      </c>
      <c r="L637" s="96" t="s">
        <v>5365</v>
      </c>
      <c r="M637" s="96" t="s">
        <v>5342</v>
      </c>
      <c r="N637" s="92">
        <v>0</v>
      </c>
      <c r="O637" s="93">
        <v>0</v>
      </c>
      <c r="P637" s="93">
        <v>0</v>
      </c>
      <c r="Q637" s="93">
        <v>0</v>
      </c>
      <c r="R637" s="93">
        <v>0</v>
      </c>
      <c r="S637" s="93">
        <v>0</v>
      </c>
      <c r="T637" s="93">
        <v>0</v>
      </c>
      <c r="U637" s="93">
        <v>0</v>
      </c>
      <c r="V637" s="93">
        <v>0</v>
      </c>
      <c r="W637" s="93">
        <v>0</v>
      </c>
      <c r="X637" s="93">
        <v>0</v>
      </c>
      <c r="Y637" s="93">
        <v>0</v>
      </c>
      <c r="Z637" s="93">
        <v>0</v>
      </c>
      <c r="AA637" s="93">
        <v>0</v>
      </c>
      <c r="AB637" s="93">
        <v>0</v>
      </c>
      <c r="AC637" s="93">
        <v>0</v>
      </c>
      <c r="AD637" s="93">
        <v>0</v>
      </c>
      <c r="AE637" s="93">
        <v>0</v>
      </c>
      <c r="AF637" s="93">
        <v>0</v>
      </c>
      <c r="AG637" s="93">
        <v>0</v>
      </c>
      <c r="AH637" s="93">
        <v>0</v>
      </c>
      <c r="AI637" s="93">
        <v>0</v>
      </c>
      <c r="AJ637" s="93">
        <v>0</v>
      </c>
      <c r="AK637" s="93">
        <v>0</v>
      </c>
      <c r="AL637" s="93">
        <v>0</v>
      </c>
      <c r="AM637" s="93">
        <v>0</v>
      </c>
      <c r="AN637" s="93">
        <v>0</v>
      </c>
      <c r="AO637" s="93">
        <v>0</v>
      </c>
      <c r="AP637" s="93">
        <v>0</v>
      </c>
      <c r="AQ637" s="93">
        <v>0</v>
      </c>
      <c r="AR637" s="93">
        <v>0</v>
      </c>
      <c r="AS637" s="93">
        <v>0</v>
      </c>
      <c r="AT637" s="93">
        <v>0</v>
      </c>
      <c r="AU637" s="93">
        <v>0</v>
      </c>
      <c r="AV637" s="93">
        <v>0</v>
      </c>
      <c r="AW637" s="93">
        <v>0</v>
      </c>
      <c r="AX637" s="93">
        <v>0</v>
      </c>
      <c r="AY637" s="93">
        <v>0</v>
      </c>
      <c r="AZ637" s="93">
        <v>0</v>
      </c>
      <c r="BA637" s="93">
        <v>0</v>
      </c>
      <c r="BB637" s="93">
        <v>0</v>
      </c>
      <c r="BC637" s="93">
        <v>0</v>
      </c>
      <c r="BD637" s="93">
        <v>0</v>
      </c>
      <c r="BE637" s="93">
        <v>0</v>
      </c>
      <c r="BF637" s="93">
        <v>0</v>
      </c>
      <c r="BG637" s="93">
        <v>0</v>
      </c>
      <c r="BH637" s="93">
        <v>0</v>
      </c>
      <c r="BI637" s="93">
        <v>0</v>
      </c>
      <c r="BJ637" s="93">
        <v>0</v>
      </c>
      <c r="BK637" s="93">
        <v>0</v>
      </c>
      <c r="BL637" s="93">
        <v>0</v>
      </c>
      <c r="BM637" s="93">
        <v>0</v>
      </c>
      <c r="BN637" s="93">
        <v>0</v>
      </c>
      <c r="BO637" s="93">
        <v>0</v>
      </c>
      <c r="BP637" s="93">
        <v>0</v>
      </c>
      <c r="BQ637" s="93">
        <v>0</v>
      </c>
      <c r="BR637" s="93">
        <v>0</v>
      </c>
      <c r="BS637" s="93">
        <v>0</v>
      </c>
      <c r="BT637" s="93">
        <v>0</v>
      </c>
      <c r="BU637" s="93">
        <v>0</v>
      </c>
      <c r="BV637" s="93">
        <v>0</v>
      </c>
      <c r="BW637" s="93">
        <v>0</v>
      </c>
      <c r="BX637" s="93">
        <v>0</v>
      </c>
      <c r="BY637" s="93">
        <v>0</v>
      </c>
      <c r="BZ637" s="93">
        <v>0</v>
      </c>
      <c r="CA637" s="93">
        <v>0</v>
      </c>
      <c r="CB637" s="93">
        <v>0</v>
      </c>
      <c r="CC637" s="93">
        <v>0</v>
      </c>
      <c r="CD637" s="93">
        <v>0</v>
      </c>
      <c r="CE637" s="93">
        <v>0</v>
      </c>
      <c r="CF637" s="93">
        <v>0</v>
      </c>
      <c r="CG637" s="93">
        <v>0</v>
      </c>
      <c r="CH637" s="93">
        <v>0</v>
      </c>
      <c r="CJ637" s="94">
        <v>0</v>
      </c>
    </row>
    <row r="638" spans="1:88" x14ac:dyDescent="0.25">
      <c r="A638">
        <v>630</v>
      </c>
      <c r="B638" s="96"/>
      <c r="C638" s="97" t="s">
        <v>5361</v>
      </c>
      <c r="D638" s="97" t="s">
        <v>5362</v>
      </c>
      <c r="E638" s="97" t="s">
        <v>5362</v>
      </c>
      <c r="F638" s="97" t="s">
        <v>6515</v>
      </c>
      <c r="G638" s="96" t="s">
        <v>6095</v>
      </c>
      <c r="H638" s="96" t="s">
        <v>6516</v>
      </c>
      <c r="I638" s="96" t="s">
        <v>5340</v>
      </c>
      <c r="J638" s="96" t="s">
        <v>5340</v>
      </c>
      <c r="K638" s="96" t="s">
        <v>5365</v>
      </c>
      <c r="L638" s="96" t="s">
        <v>5365</v>
      </c>
      <c r="M638" s="96" t="s">
        <v>5342</v>
      </c>
      <c r="N638" s="92">
        <v>0</v>
      </c>
      <c r="O638" s="93">
        <v>0</v>
      </c>
      <c r="P638" s="93">
        <v>0</v>
      </c>
      <c r="Q638" s="93">
        <v>0</v>
      </c>
      <c r="R638" s="93">
        <v>0</v>
      </c>
      <c r="S638" s="93">
        <v>0</v>
      </c>
      <c r="T638" s="93">
        <v>0</v>
      </c>
      <c r="U638" s="93">
        <v>0</v>
      </c>
      <c r="V638" s="93">
        <v>0</v>
      </c>
      <c r="W638" s="93">
        <v>0</v>
      </c>
      <c r="X638" s="93">
        <v>0</v>
      </c>
      <c r="Y638" s="93">
        <v>0</v>
      </c>
      <c r="Z638" s="93">
        <v>0</v>
      </c>
      <c r="AA638" s="93">
        <v>0</v>
      </c>
      <c r="AB638" s="93">
        <v>0</v>
      </c>
      <c r="AC638" s="93">
        <v>0</v>
      </c>
      <c r="AD638" s="93">
        <v>0</v>
      </c>
      <c r="AE638" s="93">
        <v>0</v>
      </c>
      <c r="AF638" s="93">
        <v>0</v>
      </c>
      <c r="AG638" s="93">
        <v>0</v>
      </c>
      <c r="AH638" s="93">
        <v>0</v>
      </c>
      <c r="AI638" s="93">
        <v>0</v>
      </c>
      <c r="AJ638" s="93">
        <v>0</v>
      </c>
      <c r="AK638" s="93">
        <v>0</v>
      </c>
      <c r="AL638" s="93">
        <v>0</v>
      </c>
      <c r="AM638" s="93">
        <v>0</v>
      </c>
      <c r="AN638" s="93">
        <v>0</v>
      </c>
      <c r="AO638" s="93">
        <v>0</v>
      </c>
      <c r="AP638" s="93">
        <v>0</v>
      </c>
      <c r="AQ638" s="93">
        <v>0</v>
      </c>
      <c r="AR638" s="93">
        <v>0</v>
      </c>
      <c r="AS638" s="93">
        <v>0</v>
      </c>
      <c r="AT638" s="93">
        <v>0</v>
      </c>
      <c r="AU638" s="93">
        <v>0</v>
      </c>
      <c r="AV638" s="93">
        <v>0</v>
      </c>
      <c r="AW638" s="93">
        <v>0</v>
      </c>
      <c r="AX638" s="93">
        <v>0</v>
      </c>
      <c r="AY638" s="93">
        <v>0</v>
      </c>
      <c r="AZ638" s="93">
        <v>0</v>
      </c>
      <c r="BA638" s="93">
        <v>0</v>
      </c>
      <c r="BB638" s="93">
        <v>0</v>
      </c>
      <c r="BC638" s="93">
        <v>0</v>
      </c>
      <c r="BD638" s="93">
        <v>0</v>
      </c>
      <c r="BE638" s="93">
        <v>0</v>
      </c>
      <c r="BF638" s="93">
        <v>0</v>
      </c>
      <c r="BG638" s="93">
        <v>0</v>
      </c>
      <c r="BH638" s="93">
        <v>0</v>
      </c>
      <c r="BI638" s="93">
        <v>0</v>
      </c>
      <c r="BJ638" s="93">
        <v>0</v>
      </c>
      <c r="BK638" s="93">
        <v>0</v>
      </c>
      <c r="BL638" s="93">
        <v>0</v>
      </c>
      <c r="BM638" s="93">
        <v>0</v>
      </c>
      <c r="BN638" s="93">
        <v>0</v>
      </c>
      <c r="BO638" s="93">
        <v>0</v>
      </c>
      <c r="BP638" s="93">
        <v>0</v>
      </c>
      <c r="BQ638" s="93">
        <v>0</v>
      </c>
      <c r="BR638" s="93">
        <v>0</v>
      </c>
      <c r="BS638" s="93">
        <v>0</v>
      </c>
      <c r="BT638" s="93">
        <v>0</v>
      </c>
      <c r="BU638" s="93">
        <v>0</v>
      </c>
      <c r="BV638" s="93">
        <v>0</v>
      </c>
      <c r="BW638" s="93">
        <v>0</v>
      </c>
      <c r="BX638" s="93">
        <v>0</v>
      </c>
      <c r="BY638" s="93">
        <v>0</v>
      </c>
      <c r="BZ638" s="93">
        <v>0</v>
      </c>
      <c r="CA638" s="93">
        <v>0</v>
      </c>
      <c r="CB638" s="93">
        <v>0</v>
      </c>
      <c r="CC638" s="93">
        <v>0</v>
      </c>
      <c r="CD638" s="93">
        <v>0</v>
      </c>
      <c r="CE638" s="93">
        <v>0</v>
      </c>
      <c r="CF638" s="93">
        <v>0</v>
      </c>
      <c r="CG638" s="93">
        <v>0</v>
      </c>
      <c r="CH638" s="93">
        <v>0</v>
      </c>
      <c r="CJ638" s="94">
        <v>0</v>
      </c>
    </row>
    <row r="639" spans="1:88" x14ac:dyDescent="0.25">
      <c r="A639">
        <v>631</v>
      </c>
      <c r="B639" s="96"/>
      <c r="C639" s="97" t="s">
        <v>5361</v>
      </c>
      <c r="D639" s="97" t="s">
        <v>5362</v>
      </c>
      <c r="E639" s="97" t="s">
        <v>5362</v>
      </c>
      <c r="F639" s="97" t="s">
        <v>6517</v>
      </c>
      <c r="G639" s="96" t="s">
        <v>6095</v>
      </c>
      <c r="H639" s="96" t="s">
        <v>6518</v>
      </c>
      <c r="I639" s="96" t="s">
        <v>5340</v>
      </c>
      <c r="J639" s="96" t="s">
        <v>5340</v>
      </c>
      <c r="K639" s="96" t="s">
        <v>5365</v>
      </c>
      <c r="L639" s="96" t="s">
        <v>5365</v>
      </c>
      <c r="M639" s="96" t="s">
        <v>5342</v>
      </c>
      <c r="N639" s="92">
        <v>0</v>
      </c>
      <c r="O639" s="93">
        <v>0</v>
      </c>
      <c r="P639" s="93">
        <v>0</v>
      </c>
      <c r="Q639" s="93">
        <v>0</v>
      </c>
      <c r="R639" s="93">
        <v>0</v>
      </c>
      <c r="S639" s="93">
        <v>0</v>
      </c>
      <c r="T639" s="93">
        <v>0</v>
      </c>
      <c r="U639" s="93">
        <v>0</v>
      </c>
      <c r="V639" s="93">
        <v>0</v>
      </c>
      <c r="W639" s="93">
        <v>0</v>
      </c>
      <c r="X639" s="93">
        <v>0</v>
      </c>
      <c r="Y639" s="93">
        <v>0</v>
      </c>
      <c r="Z639" s="93">
        <v>0</v>
      </c>
      <c r="AA639" s="93">
        <v>0</v>
      </c>
      <c r="AB639" s="93">
        <v>0</v>
      </c>
      <c r="AC639" s="93">
        <v>0</v>
      </c>
      <c r="AD639" s="93">
        <v>0</v>
      </c>
      <c r="AE639" s="93">
        <v>0</v>
      </c>
      <c r="AF639" s="93">
        <v>0</v>
      </c>
      <c r="AG639" s="93">
        <v>0</v>
      </c>
      <c r="AH639" s="93">
        <v>0</v>
      </c>
      <c r="AI639" s="93">
        <v>0</v>
      </c>
      <c r="AJ639" s="93">
        <v>0</v>
      </c>
      <c r="AK639" s="93">
        <v>0</v>
      </c>
      <c r="AL639" s="93">
        <v>0</v>
      </c>
      <c r="AM639" s="93">
        <v>0</v>
      </c>
      <c r="AN639" s="93">
        <v>0</v>
      </c>
      <c r="AO639" s="93">
        <v>0</v>
      </c>
      <c r="AP639" s="93">
        <v>0</v>
      </c>
      <c r="AQ639" s="93">
        <v>0</v>
      </c>
      <c r="AR639" s="93">
        <v>0</v>
      </c>
      <c r="AS639" s="93">
        <v>0</v>
      </c>
      <c r="AT639" s="93">
        <v>0</v>
      </c>
      <c r="AU639" s="93">
        <v>0</v>
      </c>
      <c r="AV639" s="93">
        <v>0</v>
      </c>
      <c r="AW639" s="93">
        <v>0</v>
      </c>
      <c r="AX639" s="93">
        <v>0</v>
      </c>
      <c r="AY639" s="93">
        <v>0</v>
      </c>
      <c r="AZ639" s="93">
        <v>0</v>
      </c>
      <c r="BA639" s="93">
        <v>0</v>
      </c>
      <c r="BB639" s="93">
        <v>0</v>
      </c>
      <c r="BC639" s="93">
        <v>0</v>
      </c>
      <c r="BD639" s="93">
        <v>0</v>
      </c>
      <c r="BE639" s="93">
        <v>0</v>
      </c>
      <c r="BF639" s="93">
        <v>0</v>
      </c>
      <c r="BG639" s="93">
        <v>0</v>
      </c>
      <c r="BH639" s="93">
        <v>0</v>
      </c>
      <c r="BI639" s="93">
        <v>0</v>
      </c>
      <c r="BJ639" s="93">
        <v>0</v>
      </c>
      <c r="BK639" s="93">
        <v>0</v>
      </c>
      <c r="BL639" s="93">
        <v>0</v>
      </c>
      <c r="BM639" s="93">
        <v>0</v>
      </c>
      <c r="BN639" s="93">
        <v>0</v>
      </c>
      <c r="BO639" s="93">
        <v>0</v>
      </c>
      <c r="BP639" s="93">
        <v>0</v>
      </c>
      <c r="BQ639" s="93">
        <v>0</v>
      </c>
      <c r="BR639" s="93">
        <v>0</v>
      </c>
      <c r="BS639" s="93">
        <v>0</v>
      </c>
      <c r="BT639" s="93">
        <v>0</v>
      </c>
      <c r="BU639" s="93">
        <v>0</v>
      </c>
      <c r="BV639" s="93">
        <v>0</v>
      </c>
      <c r="BW639" s="93">
        <v>0</v>
      </c>
      <c r="BX639" s="93">
        <v>0</v>
      </c>
      <c r="BY639" s="93">
        <v>0</v>
      </c>
      <c r="BZ639" s="93">
        <v>0</v>
      </c>
      <c r="CA639" s="93">
        <v>0</v>
      </c>
      <c r="CB639" s="93">
        <v>0</v>
      </c>
      <c r="CC639" s="93">
        <v>0</v>
      </c>
      <c r="CD639" s="93">
        <v>0</v>
      </c>
      <c r="CE639" s="93">
        <v>0</v>
      </c>
      <c r="CF639" s="93">
        <v>0</v>
      </c>
      <c r="CG639" s="93">
        <v>0</v>
      </c>
      <c r="CH639" s="93">
        <v>0</v>
      </c>
      <c r="CJ639" s="94">
        <v>0</v>
      </c>
    </row>
    <row r="640" spans="1:88" x14ac:dyDescent="0.25">
      <c r="A640">
        <v>632</v>
      </c>
      <c r="B640" s="96"/>
      <c r="C640" s="97" t="s">
        <v>5361</v>
      </c>
      <c r="D640" s="97" t="s">
        <v>5362</v>
      </c>
      <c r="E640" s="97" t="s">
        <v>5362</v>
      </c>
      <c r="F640" s="97" t="s">
        <v>6519</v>
      </c>
      <c r="G640" s="96" t="s">
        <v>6095</v>
      </c>
      <c r="H640" s="96" t="s">
        <v>6520</v>
      </c>
      <c r="I640" s="96" t="s">
        <v>5340</v>
      </c>
      <c r="J640" s="96" t="s">
        <v>5340</v>
      </c>
      <c r="K640" s="96" t="s">
        <v>5365</v>
      </c>
      <c r="L640" s="96" t="s">
        <v>5365</v>
      </c>
      <c r="M640" s="96" t="s">
        <v>5342</v>
      </c>
      <c r="N640" s="92">
        <v>12293.27406098716</v>
      </c>
      <c r="O640" s="93">
        <v>0</v>
      </c>
      <c r="P640" s="93">
        <v>0</v>
      </c>
      <c r="Q640" s="93">
        <v>0</v>
      </c>
      <c r="R640" s="93">
        <v>0</v>
      </c>
      <c r="S640" s="93">
        <v>0</v>
      </c>
      <c r="T640" s="93">
        <v>0</v>
      </c>
      <c r="U640" s="93">
        <v>1027.1613569942108</v>
      </c>
      <c r="V640" s="93">
        <v>1027.6330598276759</v>
      </c>
      <c r="W640" s="93">
        <v>1019.9371416018816</v>
      </c>
      <c r="X640" s="93">
        <v>1007.3151976574818</v>
      </c>
      <c r="Y640" s="93">
        <v>1028.1456868886171</v>
      </c>
      <c r="Z640" s="93">
        <v>1029.9819124010648</v>
      </c>
      <c r="AA640" s="93">
        <v>1040.3530720292574</v>
      </c>
      <c r="AB640" s="93">
        <v>1021.7044892479194</v>
      </c>
      <c r="AC640" s="93">
        <v>1025.1174491206036</v>
      </c>
      <c r="AD640" s="93">
        <v>1026.176881573062</v>
      </c>
      <c r="AE640" s="93">
        <v>1021.3626717755964</v>
      </c>
      <c r="AF640" s="93">
        <v>1018.3851418697891</v>
      </c>
      <c r="AG640" s="93">
        <v>0</v>
      </c>
      <c r="AH640" s="93">
        <v>0</v>
      </c>
      <c r="AI640" s="93">
        <v>0</v>
      </c>
      <c r="AJ640" s="93">
        <v>0</v>
      </c>
      <c r="AK640" s="93">
        <v>0</v>
      </c>
      <c r="AL640" s="93">
        <v>0</v>
      </c>
      <c r="AM640" s="93">
        <v>0</v>
      </c>
      <c r="AN640" s="93">
        <v>0</v>
      </c>
      <c r="AO640" s="93">
        <v>0</v>
      </c>
      <c r="AP640" s="93">
        <v>0</v>
      </c>
      <c r="AQ640" s="93">
        <v>0</v>
      </c>
      <c r="AR640" s="93">
        <v>0</v>
      </c>
      <c r="AS640" s="93">
        <v>0</v>
      </c>
      <c r="AT640" s="93">
        <v>0</v>
      </c>
      <c r="AU640" s="93">
        <v>0</v>
      </c>
      <c r="AV640" s="93">
        <v>0</v>
      </c>
      <c r="AW640" s="93">
        <v>0</v>
      </c>
      <c r="AX640" s="93">
        <v>0</v>
      </c>
      <c r="AY640" s="93">
        <v>0</v>
      </c>
      <c r="AZ640" s="93">
        <v>0</v>
      </c>
      <c r="BA640" s="93">
        <v>0</v>
      </c>
      <c r="BB640" s="93">
        <v>0</v>
      </c>
      <c r="BC640" s="93">
        <v>0</v>
      </c>
      <c r="BD640" s="93">
        <v>0</v>
      </c>
      <c r="BE640" s="93">
        <v>0</v>
      </c>
      <c r="BF640" s="93">
        <v>0</v>
      </c>
      <c r="BG640" s="93">
        <v>0</v>
      </c>
      <c r="BH640" s="93">
        <v>0</v>
      </c>
      <c r="BI640" s="93">
        <v>0</v>
      </c>
      <c r="BJ640" s="93">
        <v>0</v>
      </c>
      <c r="BK640" s="93">
        <v>0</v>
      </c>
      <c r="BL640" s="93">
        <v>0</v>
      </c>
      <c r="BM640" s="93">
        <v>0</v>
      </c>
      <c r="BN640" s="93">
        <v>0</v>
      </c>
      <c r="BO640" s="93">
        <v>0</v>
      </c>
      <c r="BP640" s="93">
        <v>0</v>
      </c>
      <c r="BQ640" s="93">
        <v>0</v>
      </c>
      <c r="BR640" s="93">
        <v>0</v>
      </c>
      <c r="BS640" s="93">
        <v>0</v>
      </c>
      <c r="BT640" s="93">
        <v>0</v>
      </c>
      <c r="BU640" s="93">
        <v>0</v>
      </c>
      <c r="BV640" s="93">
        <v>0</v>
      </c>
      <c r="BW640" s="93">
        <v>0</v>
      </c>
      <c r="BX640" s="93">
        <v>0</v>
      </c>
      <c r="BY640" s="93">
        <v>0</v>
      </c>
      <c r="BZ640" s="93">
        <v>0</v>
      </c>
      <c r="CA640" s="93">
        <v>0</v>
      </c>
      <c r="CB640" s="93">
        <v>0</v>
      </c>
      <c r="CC640" s="93">
        <v>0</v>
      </c>
      <c r="CD640" s="93">
        <v>0</v>
      </c>
      <c r="CE640" s="93">
        <v>0</v>
      </c>
      <c r="CF640" s="93">
        <v>0</v>
      </c>
      <c r="CG640" s="93">
        <v>0</v>
      </c>
      <c r="CH640" s="93">
        <v>0</v>
      </c>
      <c r="CJ640" s="94">
        <v>6153.0997056162269</v>
      </c>
    </row>
    <row r="641" spans="1:88" x14ac:dyDescent="0.25">
      <c r="A641">
        <v>633</v>
      </c>
      <c r="B641" s="96"/>
      <c r="C641" s="97" t="s">
        <v>5361</v>
      </c>
      <c r="D641" s="97" t="s">
        <v>5362</v>
      </c>
      <c r="E641" s="97" t="s">
        <v>5362</v>
      </c>
      <c r="F641" s="97" t="s">
        <v>6521</v>
      </c>
      <c r="G641" s="96" t="s">
        <v>6095</v>
      </c>
      <c r="H641" s="96" t="s">
        <v>6522</v>
      </c>
      <c r="I641" s="96" t="s">
        <v>5340</v>
      </c>
      <c r="J641" s="96" t="s">
        <v>5340</v>
      </c>
      <c r="K641" s="96" t="s">
        <v>5365</v>
      </c>
      <c r="L641" s="96" t="s">
        <v>5365</v>
      </c>
      <c r="M641" s="96" t="s">
        <v>5342</v>
      </c>
      <c r="N641" s="92">
        <v>0</v>
      </c>
      <c r="O641" s="93">
        <v>0</v>
      </c>
      <c r="P641" s="93">
        <v>0</v>
      </c>
      <c r="Q641" s="93">
        <v>0</v>
      </c>
      <c r="R641" s="93">
        <v>0</v>
      </c>
      <c r="S641" s="93">
        <v>0</v>
      </c>
      <c r="T641" s="93">
        <v>0</v>
      </c>
      <c r="U641" s="93">
        <v>0</v>
      </c>
      <c r="V641" s="93">
        <v>0</v>
      </c>
      <c r="W641" s="93">
        <v>0</v>
      </c>
      <c r="X641" s="93">
        <v>0</v>
      </c>
      <c r="Y641" s="93">
        <v>0</v>
      </c>
      <c r="Z641" s="93">
        <v>0</v>
      </c>
      <c r="AA641" s="93">
        <v>0</v>
      </c>
      <c r="AB641" s="93">
        <v>0</v>
      </c>
      <c r="AC641" s="93">
        <v>0</v>
      </c>
      <c r="AD641" s="93">
        <v>0</v>
      </c>
      <c r="AE641" s="93">
        <v>0</v>
      </c>
      <c r="AF641" s="93">
        <v>0</v>
      </c>
      <c r="AG641" s="93">
        <v>0</v>
      </c>
      <c r="AH641" s="93">
        <v>0</v>
      </c>
      <c r="AI641" s="93">
        <v>0</v>
      </c>
      <c r="AJ641" s="93">
        <v>0</v>
      </c>
      <c r="AK641" s="93">
        <v>0</v>
      </c>
      <c r="AL641" s="93">
        <v>0</v>
      </c>
      <c r="AM641" s="93">
        <v>0</v>
      </c>
      <c r="AN641" s="93">
        <v>0</v>
      </c>
      <c r="AO641" s="93">
        <v>0</v>
      </c>
      <c r="AP641" s="93">
        <v>0</v>
      </c>
      <c r="AQ641" s="93">
        <v>0</v>
      </c>
      <c r="AR641" s="93">
        <v>0</v>
      </c>
      <c r="AS641" s="93">
        <v>0</v>
      </c>
      <c r="AT641" s="93">
        <v>0</v>
      </c>
      <c r="AU641" s="93">
        <v>0</v>
      </c>
      <c r="AV641" s="93">
        <v>0</v>
      </c>
      <c r="AW641" s="93">
        <v>0</v>
      </c>
      <c r="AX641" s="93">
        <v>0</v>
      </c>
      <c r="AY641" s="93">
        <v>0</v>
      </c>
      <c r="AZ641" s="93">
        <v>0</v>
      </c>
      <c r="BA641" s="93">
        <v>0</v>
      </c>
      <c r="BB641" s="93">
        <v>0</v>
      </c>
      <c r="BC641" s="93">
        <v>0</v>
      </c>
      <c r="BD641" s="93">
        <v>0</v>
      </c>
      <c r="BE641" s="93">
        <v>0</v>
      </c>
      <c r="BF641" s="93">
        <v>0</v>
      </c>
      <c r="BG641" s="93">
        <v>0</v>
      </c>
      <c r="BH641" s="93">
        <v>0</v>
      </c>
      <c r="BI641" s="93">
        <v>0</v>
      </c>
      <c r="BJ641" s="93">
        <v>0</v>
      </c>
      <c r="BK641" s="93">
        <v>0</v>
      </c>
      <c r="BL641" s="93">
        <v>0</v>
      </c>
      <c r="BM641" s="93">
        <v>0</v>
      </c>
      <c r="BN641" s="93">
        <v>0</v>
      </c>
      <c r="BO641" s="93">
        <v>0</v>
      </c>
      <c r="BP641" s="93">
        <v>0</v>
      </c>
      <c r="BQ641" s="93">
        <v>0</v>
      </c>
      <c r="BR641" s="93">
        <v>0</v>
      </c>
      <c r="BS641" s="93">
        <v>0</v>
      </c>
      <c r="BT641" s="93">
        <v>0</v>
      </c>
      <c r="BU641" s="93">
        <v>0</v>
      </c>
      <c r="BV641" s="93">
        <v>0</v>
      </c>
      <c r="BW641" s="93">
        <v>0</v>
      </c>
      <c r="BX641" s="93">
        <v>0</v>
      </c>
      <c r="BY641" s="93">
        <v>0</v>
      </c>
      <c r="BZ641" s="93">
        <v>0</v>
      </c>
      <c r="CA641" s="93">
        <v>0</v>
      </c>
      <c r="CB641" s="93">
        <v>0</v>
      </c>
      <c r="CC641" s="93">
        <v>0</v>
      </c>
      <c r="CD641" s="93">
        <v>0</v>
      </c>
      <c r="CE641" s="93">
        <v>0</v>
      </c>
      <c r="CF641" s="93">
        <v>0</v>
      </c>
      <c r="CG641" s="93">
        <v>0</v>
      </c>
      <c r="CH641" s="93">
        <v>0</v>
      </c>
      <c r="CJ641" s="94">
        <v>0</v>
      </c>
    </row>
    <row r="642" spans="1:88" x14ac:dyDescent="0.25">
      <c r="A642">
        <v>634</v>
      </c>
      <c r="B642" s="96"/>
      <c r="C642" s="97" t="s">
        <v>5361</v>
      </c>
      <c r="D642" s="97" t="s">
        <v>5362</v>
      </c>
      <c r="E642" s="97" t="s">
        <v>5362</v>
      </c>
      <c r="F642" s="97" t="s">
        <v>6523</v>
      </c>
      <c r="G642" s="96" t="s">
        <v>6095</v>
      </c>
      <c r="H642" s="96" t="s">
        <v>6524</v>
      </c>
      <c r="I642" s="96" t="s">
        <v>5340</v>
      </c>
      <c r="J642" s="96" t="s">
        <v>5340</v>
      </c>
      <c r="K642" s="96" t="s">
        <v>5365</v>
      </c>
      <c r="L642" s="96" t="s">
        <v>5365</v>
      </c>
      <c r="M642" s="96" t="s">
        <v>5342</v>
      </c>
      <c r="N642" s="92">
        <v>4070.3894819383531</v>
      </c>
      <c r="O642" s="93">
        <v>688.71741565332252</v>
      </c>
      <c r="P642" s="93">
        <v>677.35679117993675</v>
      </c>
      <c r="Q642" s="93">
        <v>678.71097895764717</v>
      </c>
      <c r="R642" s="93">
        <v>679.37970210746755</v>
      </c>
      <c r="S642" s="93">
        <v>675.08061711010555</v>
      </c>
      <c r="T642" s="93">
        <v>671.14397692987393</v>
      </c>
      <c r="U642" s="93">
        <v>0</v>
      </c>
      <c r="V642" s="93">
        <v>0</v>
      </c>
      <c r="W642" s="93">
        <v>0</v>
      </c>
      <c r="X642" s="93">
        <v>0</v>
      </c>
      <c r="Y642" s="93">
        <v>0</v>
      </c>
      <c r="Z642" s="93">
        <v>0</v>
      </c>
      <c r="AA642" s="93">
        <v>0</v>
      </c>
      <c r="AB642" s="93">
        <v>0</v>
      </c>
      <c r="AC642" s="93">
        <v>0</v>
      </c>
      <c r="AD642" s="93">
        <v>0</v>
      </c>
      <c r="AE642" s="93">
        <v>0</v>
      </c>
      <c r="AF642" s="93">
        <v>0</v>
      </c>
      <c r="AG642" s="93">
        <v>0</v>
      </c>
      <c r="AH642" s="93">
        <v>0</v>
      </c>
      <c r="AI642" s="93">
        <v>0</v>
      </c>
      <c r="AJ642" s="93">
        <v>0</v>
      </c>
      <c r="AK642" s="93">
        <v>0</v>
      </c>
      <c r="AL642" s="93">
        <v>0</v>
      </c>
      <c r="AM642" s="93">
        <v>0</v>
      </c>
      <c r="AN642" s="93">
        <v>0</v>
      </c>
      <c r="AO642" s="93">
        <v>0</v>
      </c>
      <c r="AP642" s="93">
        <v>0</v>
      </c>
      <c r="AQ642" s="93">
        <v>0</v>
      </c>
      <c r="AR642" s="93">
        <v>0</v>
      </c>
      <c r="AS642" s="93">
        <v>0</v>
      </c>
      <c r="AT642" s="93">
        <v>0</v>
      </c>
      <c r="AU642" s="93">
        <v>0</v>
      </c>
      <c r="AV642" s="93">
        <v>0</v>
      </c>
      <c r="AW642" s="93">
        <v>0</v>
      </c>
      <c r="AX642" s="93">
        <v>0</v>
      </c>
      <c r="AY642" s="93">
        <v>0</v>
      </c>
      <c r="AZ642" s="93">
        <v>0</v>
      </c>
      <c r="BA642" s="93">
        <v>0</v>
      </c>
      <c r="BB642" s="93">
        <v>0</v>
      </c>
      <c r="BC642" s="93">
        <v>0</v>
      </c>
      <c r="BD642" s="93">
        <v>0</v>
      </c>
      <c r="BE642" s="93">
        <v>0</v>
      </c>
      <c r="BF642" s="93">
        <v>0</v>
      </c>
      <c r="BG642" s="93">
        <v>0</v>
      </c>
      <c r="BH642" s="93">
        <v>0</v>
      </c>
      <c r="BI642" s="93">
        <v>0</v>
      </c>
      <c r="BJ642" s="93">
        <v>0</v>
      </c>
      <c r="BK642" s="93">
        <v>0</v>
      </c>
      <c r="BL642" s="93">
        <v>0</v>
      </c>
      <c r="BM642" s="93">
        <v>0</v>
      </c>
      <c r="BN642" s="93">
        <v>0</v>
      </c>
      <c r="BO642" s="93">
        <v>0</v>
      </c>
      <c r="BP642" s="93">
        <v>0</v>
      </c>
      <c r="BQ642" s="93">
        <v>0</v>
      </c>
      <c r="BR642" s="93">
        <v>0</v>
      </c>
      <c r="BS642" s="93">
        <v>0</v>
      </c>
      <c r="BT642" s="93">
        <v>0</v>
      </c>
      <c r="BU642" s="93">
        <v>0</v>
      </c>
      <c r="BV642" s="93">
        <v>0</v>
      </c>
      <c r="BW642" s="93">
        <v>0</v>
      </c>
      <c r="BX642" s="93">
        <v>0</v>
      </c>
      <c r="BY642" s="93">
        <v>0</v>
      </c>
      <c r="BZ642" s="93">
        <v>0</v>
      </c>
      <c r="CA642" s="93">
        <v>0</v>
      </c>
      <c r="CB642" s="93">
        <v>0</v>
      </c>
      <c r="CC642" s="93">
        <v>0</v>
      </c>
      <c r="CD642" s="93">
        <v>0</v>
      </c>
      <c r="CE642" s="93">
        <v>0</v>
      </c>
      <c r="CF642" s="93">
        <v>0</v>
      </c>
      <c r="CG642" s="93">
        <v>0</v>
      </c>
      <c r="CH642" s="93">
        <v>0</v>
      </c>
      <c r="CJ642" s="94">
        <v>0</v>
      </c>
    </row>
    <row r="643" spans="1:88" x14ac:dyDescent="0.25">
      <c r="A643">
        <v>635</v>
      </c>
      <c r="B643" s="96"/>
      <c r="C643" s="97" t="s">
        <v>5361</v>
      </c>
      <c r="D643" s="97" t="s">
        <v>5362</v>
      </c>
      <c r="E643" s="97" t="s">
        <v>5362</v>
      </c>
      <c r="F643" s="97" t="s">
        <v>6525</v>
      </c>
      <c r="G643" s="96" t="s">
        <v>6095</v>
      </c>
      <c r="H643" s="96" t="s">
        <v>6526</v>
      </c>
      <c r="I643" s="96" t="s">
        <v>5340</v>
      </c>
      <c r="J643" s="96" t="s">
        <v>5340</v>
      </c>
      <c r="K643" s="96" t="s">
        <v>5365</v>
      </c>
      <c r="L643" s="96" t="s">
        <v>5365</v>
      </c>
      <c r="M643" s="96" t="s">
        <v>5342</v>
      </c>
      <c r="N643" s="92">
        <v>2035.2044514205327</v>
      </c>
      <c r="O643" s="93">
        <v>344.36035085295947</v>
      </c>
      <c r="P643" s="93">
        <v>338.68001151399716</v>
      </c>
      <c r="Q643" s="93">
        <v>339.35710863344644</v>
      </c>
      <c r="R643" s="93">
        <v>339.69147180368373</v>
      </c>
      <c r="S643" s="93">
        <v>337.54191904896794</v>
      </c>
      <c r="T643" s="93">
        <v>335.57358956747782</v>
      </c>
      <c r="U643" s="93">
        <v>0</v>
      </c>
      <c r="V643" s="93">
        <v>0</v>
      </c>
      <c r="W643" s="93">
        <v>0</v>
      </c>
      <c r="X643" s="93">
        <v>0</v>
      </c>
      <c r="Y643" s="93">
        <v>0</v>
      </c>
      <c r="Z643" s="93">
        <v>0</v>
      </c>
      <c r="AA643" s="93">
        <v>0</v>
      </c>
      <c r="AB643" s="93">
        <v>0</v>
      </c>
      <c r="AC643" s="93">
        <v>0</v>
      </c>
      <c r="AD643" s="93">
        <v>0</v>
      </c>
      <c r="AE643" s="93">
        <v>0</v>
      </c>
      <c r="AF643" s="93">
        <v>0</v>
      </c>
      <c r="AG643" s="93">
        <v>0</v>
      </c>
      <c r="AH643" s="93">
        <v>0</v>
      </c>
      <c r="AI643" s="93">
        <v>0</v>
      </c>
      <c r="AJ643" s="93">
        <v>0</v>
      </c>
      <c r="AK643" s="93">
        <v>0</v>
      </c>
      <c r="AL643" s="93">
        <v>0</v>
      </c>
      <c r="AM643" s="93">
        <v>0</v>
      </c>
      <c r="AN643" s="93">
        <v>0</v>
      </c>
      <c r="AO643" s="93">
        <v>0</v>
      </c>
      <c r="AP643" s="93">
        <v>0</v>
      </c>
      <c r="AQ643" s="93">
        <v>0</v>
      </c>
      <c r="AR643" s="93">
        <v>0</v>
      </c>
      <c r="AS643" s="93">
        <v>0</v>
      </c>
      <c r="AT643" s="93">
        <v>0</v>
      </c>
      <c r="AU643" s="93">
        <v>0</v>
      </c>
      <c r="AV643" s="93">
        <v>0</v>
      </c>
      <c r="AW643" s="93">
        <v>0</v>
      </c>
      <c r="AX643" s="93">
        <v>0</v>
      </c>
      <c r="AY643" s="93">
        <v>0</v>
      </c>
      <c r="AZ643" s="93">
        <v>0</v>
      </c>
      <c r="BA643" s="93">
        <v>0</v>
      </c>
      <c r="BB643" s="93">
        <v>0</v>
      </c>
      <c r="BC643" s="93">
        <v>0</v>
      </c>
      <c r="BD643" s="93">
        <v>0</v>
      </c>
      <c r="BE643" s="93">
        <v>0</v>
      </c>
      <c r="BF643" s="93">
        <v>0</v>
      </c>
      <c r="BG643" s="93">
        <v>0</v>
      </c>
      <c r="BH643" s="93">
        <v>0</v>
      </c>
      <c r="BI643" s="93">
        <v>0</v>
      </c>
      <c r="BJ643" s="93">
        <v>0</v>
      </c>
      <c r="BK643" s="93">
        <v>0</v>
      </c>
      <c r="BL643" s="93">
        <v>0</v>
      </c>
      <c r="BM643" s="93">
        <v>0</v>
      </c>
      <c r="BN643" s="93">
        <v>0</v>
      </c>
      <c r="BO643" s="93">
        <v>0</v>
      </c>
      <c r="BP643" s="93">
        <v>0</v>
      </c>
      <c r="BQ643" s="93">
        <v>0</v>
      </c>
      <c r="BR643" s="93">
        <v>0</v>
      </c>
      <c r="BS643" s="93">
        <v>0</v>
      </c>
      <c r="BT643" s="93">
        <v>0</v>
      </c>
      <c r="BU643" s="93">
        <v>0</v>
      </c>
      <c r="BV643" s="93">
        <v>0</v>
      </c>
      <c r="BW643" s="93">
        <v>0</v>
      </c>
      <c r="BX643" s="93">
        <v>0</v>
      </c>
      <c r="BY643" s="93">
        <v>0</v>
      </c>
      <c r="BZ643" s="93">
        <v>0</v>
      </c>
      <c r="CA643" s="93">
        <v>0</v>
      </c>
      <c r="CB643" s="93">
        <v>0</v>
      </c>
      <c r="CC643" s="93">
        <v>0</v>
      </c>
      <c r="CD643" s="93">
        <v>0</v>
      </c>
      <c r="CE643" s="93">
        <v>0</v>
      </c>
      <c r="CF643" s="93">
        <v>0</v>
      </c>
      <c r="CG643" s="93">
        <v>0</v>
      </c>
      <c r="CH643" s="93">
        <v>0</v>
      </c>
      <c r="CJ643" s="94">
        <v>0</v>
      </c>
    </row>
    <row r="644" spans="1:88" x14ac:dyDescent="0.25">
      <c r="A644">
        <v>636</v>
      </c>
      <c r="B644" s="96"/>
      <c r="C644" s="97" t="s">
        <v>5361</v>
      </c>
      <c r="D644" s="97" t="s">
        <v>5362</v>
      </c>
      <c r="E644" s="97" t="s">
        <v>5362</v>
      </c>
      <c r="F644" s="97" t="s">
        <v>6527</v>
      </c>
      <c r="G644" s="96" t="s">
        <v>6095</v>
      </c>
      <c r="H644" s="96" t="s">
        <v>6528</v>
      </c>
      <c r="I644" s="96" t="s">
        <v>5340</v>
      </c>
      <c r="J644" s="96" t="s">
        <v>5340</v>
      </c>
      <c r="K644" s="96" t="s">
        <v>5365</v>
      </c>
      <c r="L644" s="96" t="s">
        <v>5365</v>
      </c>
      <c r="M644" s="96" t="s">
        <v>5342</v>
      </c>
      <c r="N644" s="92">
        <v>12211.22665335019</v>
      </c>
      <c r="O644" s="93">
        <v>2066.1620957823866</v>
      </c>
      <c r="P644" s="93">
        <v>2032.0800599026009</v>
      </c>
      <c r="Q644" s="93">
        <v>2036.1426426009318</v>
      </c>
      <c r="R644" s="93">
        <v>2038.1488216132998</v>
      </c>
      <c r="S644" s="93">
        <v>2025.2515051432749</v>
      </c>
      <c r="T644" s="93">
        <v>2013.4415283076962</v>
      </c>
      <c r="U644" s="93">
        <v>0</v>
      </c>
      <c r="V644" s="93">
        <v>0</v>
      </c>
      <c r="W644" s="93">
        <v>0</v>
      </c>
      <c r="X644" s="93">
        <v>0</v>
      </c>
      <c r="Y644" s="93">
        <v>0</v>
      </c>
      <c r="Z644" s="93">
        <v>0</v>
      </c>
      <c r="AA644" s="93">
        <v>0</v>
      </c>
      <c r="AB644" s="93">
        <v>0</v>
      </c>
      <c r="AC644" s="93">
        <v>0</v>
      </c>
      <c r="AD644" s="93">
        <v>0</v>
      </c>
      <c r="AE644" s="93">
        <v>0</v>
      </c>
      <c r="AF644" s="93">
        <v>0</v>
      </c>
      <c r="AG644" s="93">
        <v>0</v>
      </c>
      <c r="AH644" s="93">
        <v>0</v>
      </c>
      <c r="AI644" s="93">
        <v>0</v>
      </c>
      <c r="AJ644" s="93">
        <v>0</v>
      </c>
      <c r="AK644" s="93">
        <v>0</v>
      </c>
      <c r="AL644" s="93">
        <v>0</v>
      </c>
      <c r="AM644" s="93">
        <v>0</v>
      </c>
      <c r="AN644" s="93">
        <v>0</v>
      </c>
      <c r="AO644" s="93">
        <v>0</v>
      </c>
      <c r="AP644" s="93">
        <v>0</v>
      </c>
      <c r="AQ644" s="93">
        <v>0</v>
      </c>
      <c r="AR644" s="93">
        <v>0</v>
      </c>
      <c r="AS644" s="93">
        <v>0</v>
      </c>
      <c r="AT644" s="93">
        <v>0</v>
      </c>
      <c r="AU644" s="93">
        <v>0</v>
      </c>
      <c r="AV644" s="93">
        <v>0</v>
      </c>
      <c r="AW644" s="93">
        <v>0</v>
      </c>
      <c r="AX644" s="93">
        <v>0</v>
      </c>
      <c r="AY644" s="93">
        <v>0</v>
      </c>
      <c r="AZ644" s="93">
        <v>0</v>
      </c>
      <c r="BA644" s="93">
        <v>0</v>
      </c>
      <c r="BB644" s="93">
        <v>0</v>
      </c>
      <c r="BC644" s="93">
        <v>0</v>
      </c>
      <c r="BD644" s="93">
        <v>0</v>
      </c>
      <c r="BE644" s="93">
        <v>0</v>
      </c>
      <c r="BF644" s="93">
        <v>0</v>
      </c>
      <c r="BG644" s="93">
        <v>0</v>
      </c>
      <c r="BH644" s="93">
        <v>0</v>
      </c>
      <c r="BI644" s="93">
        <v>0</v>
      </c>
      <c r="BJ644" s="93">
        <v>0</v>
      </c>
      <c r="BK644" s="93">
        <v>0</v>
      </c>
      <c r="BL644" s="93">
        <v>0</v>
      </c>
      <c r="BM644" s="93">
        <v>0</v>
      </c>
      <c r="BN644" s="93">
        <v>0</v>
      </c>
      <c r="BO644" s="93">
        <v>0</v>
      </c>
      <c r="BP644" s="93">
        <v>0</v>
      </c>
      <c r="BQ644" s="93">
        <v>0</v>
      </c>
      <c r="BR644" s="93">
        <v>0</v>
      </c>
      <c r="BS644" s="93">
        <v>0</v>
      </c>
      <c r="BT644" s="93">
        <v>0</v>
      </c>
      <c r="BU644" s="93">
        <v>0</v>
      </c>
      <c r="BV644" s="93">
        <v>0</v>
      </c>
      <c r="BW644" s="93">
        <v>0</v>
      </c>
      <c r="BX644" s="93">
        <v>0</v>
      </c>
      <c r="BY644" s="93">
        <v>0</v>
      </c>
      <c r="BZ644" s="93">
        <v>0</v>
      </c>
      <c r="CA644" s="93">
        <v>0</v>
      </c>
      <c r="CB644" s="93">
        <v>0</v>
      </c>
      <c r="CC644" s="93">
        <v>0</v>
      </c>
      <c r="CD644" s="93">
        <v>0</v>
      </c>
      <c r="CE644" s="93">
        <v>0</v>
      </c>
      <c r="CF644" s="93">
        <v>0</v>
      </c>
      <c r="CG644" s="93">
        <v>0</v>
      </c>
      <c r="CH644" s="93">
        <v>0</v>
      </c>
      <c r="CJ644" s="94">
        <v>0</v>
      </c>
    </row>
    <row r="645" spans="1:88" x14ac:dyDescent="0.25">
      <c r="A645">
        <v>637</v>
      </c>
      <c r="B645" s="96"/>
      <c r="C645" s="97" t="s">
        <v>5361</v>
      </c>
      <c r="D645" s="97" t="s">
        <v>5362</v>
      </c>
      <c r="E645" s="97" t="s">
        <v>5362</v>
      </c>
      <c r="F645" s="97" t="s">
        <v>6529</v>
      </c>
      <c r="G645" s="96" t="s">
        <v>6095</v>
      </c>
      <c r="H645" s="96" t="s">
        <v>6530</v>
      </c>
      <c r="I645" s="96" t="s">
        <v>5340</v>
      </c>
      <c r="J645" s="96" t="s">
        <v>5340</v>
      </c>
      <c r="K645" s="96" t="s">
        <v>5365</v>
      </c>
      <c r="L645" s="96" t="s">
        <v>5365</v>
      </c>
      <c r="M645" s="96" t="s">
        <v>5342</v>
      </c>
      <c r="N645" s="92">
        <v>0</v>
      </c>
      <c r="O645" s="93">
        <v>0</v>
      </c>
      <c r="P645" s="93">
        <v>0</v>
      </c>
      <c r="Q645" s="93">
        <v>0</v>
      </c>
      <c r="R645" s="93">
        <v>0</v>
      </c>
      <c r="S645" s="93">
        <v>0</v>
      </c>
      <c r="T645" s="93">
        <v>0</v>
      </c>
      <c r="U645" s="93">
        <v>0</v>
      </c>
      <c r="V645" s="93">
        <v>0</v>
      </c>
      <c r="W645" s="93">
        <v>0</v>
      </c>
      <c r="X645" s="93">
        <v>0</v>
      </c>
      <c r="Y645" s="93">
        <v>0</v>
      </c>
      <c r="Z645" s="93">
        <v>0</v>
      </c>
      <c r="AA645" s="93">
        <v>0</v>
      </c>
      <c r="AB645" s="93">
        <v>0</v>
      </c>
      <c r="AC645" s="93">
        <v>0</v>
      </c>
      <c r="AD645" s="93">
        <v>0</v>
      </c>
      <c r="AE645" s="93">
        <v>0</v>
      </c>
      <c r="AF645" s="93">
        <v>0</v>
      </c>
      <c r="AG645" s="93">
        <v>0</v>
      </c>
      <c r="AH645" s="93">
        <v>0</v>
      </c>
      <c r="AI645" s="93">
        <v>0</v>
      </c>
      <c r="AJ645" s="93">
        <v>0</v>
      </c>
      <c r="AK645" s="93">
        <v>0</v>
      </c>
      <c r="AL645" s="93">
        <v>0</v>
      </c>
      <c r="AM645" s="93">
        <v>0</v>
      </c>
      <c r="AN645" s="93">
        <v>0</v>
      </c>
      <c r="AO645" s="93">
        <v>0</v>
      </c>
      <c r="AP645" s="93">
        <v>0</v>
      </c>
      <c r="AQ645" s="93">
        <v>0</v>
      </c>
      <c r="AR645" s="93">
        <v>0</v>
      </c>
      <c r="AS645" s="93">
        <v>0</v>
      </c>
      <c r="AT645" s="93">
        <v>0</v>
      </c>
      <c r="AU645" s="93">
        <v>0</v>
      </c>
      <c r="AV645" s="93">
        <v>0</v>
      </c>
      <c r="AW645" s="93">
        <v>0</v>
      </c>
      <c r="AX645" s="93">
        <v>0</v>
      </c>
      <c r="AY645" s="93">
        <v>0</v>
      </c>
      <c r="AZ645" s="93">
        <v>0</v>
      </c>
      <c r="BA645" s="93">
        <v>0</v>
      </c>
      <c r="BB645" s="93">
        <v>0</v>
      </c>
      <c r="BC645" s="93">
        <v>0</v>
      </c>
      <c r="BD645" s="93">
        <v>0</v>
      </c>
      <c r="BE645" s="93">
        <v>0</v>
      </c>
      <c r="BF645" s="93">
        <v>0</v>
      </c>
      <c r="BG645" s="93">
        <v>0</v>
      </c>
      <c r="BH645" s="93">
        <v>0</v>
      </c>
      <c r="BI645" s="93">
        <v>0</v>
      </c>
      <c r="BJ645" s="93">
        <v>0</v>
      </c>
      <c r="BK645" s="93">
        <v>0</v>
      </c>
      <c r="BL645" s="93">
        <v>0</v>
      </c>
      <c r="BM645" s="93">
        <v>0</v>
      </c>
      <c r="BN645" s="93">
        <v>0</v>
      </c>
      <c r="BO645" s="93">
        <v>0</v>
      </c>
      <c r="BP645" s="93">
        <v>0</v>
      </c>
      <c r="BQ645" s="93">
        <v>0</v>
      </c>
      <c r="BR645" s="93">
        <v>0</v>
      </c>
      <c r="BS645" s="93">
        <v>0</v>
      </c>
      <c r="BT645" s="93">
        <v>0</v>
      </c>
      <c r="BU645" s="93">
        <v>0</v>
      </c>
      <c r="BV645" s="93">
        <v>0</v>
      </c>
      <c r="BW645" s="93">
        <v>0</v>
      </c>
      <c r="BX645" s="93">
        <v>0</v>
      </c>
      <c r="BY645" s="93">
        <v>0</v>
      </c>
      <c r="BZ645" s="93">
        <v>0</v>
      </c>
      <c r="CA645" s="93">
        <v>0</v>
      </c>
      <c r="CB645" s="93">
        <v>0</v>
      </c>
      <c r="CC645" s="93">
        <v>0</v>
      </c>
      <c r="CD645" s="93">
        <v>0</v>
      </c>
      <c r="CE645" s="93">
        <v>0</v>
      </c>
      <c r="CF645" s="93">
        <v>0</v>
      </c>
      <c r="CG645" s="93">
        <v>0</v>
      </c>
      <c r="CH645" s="93">
        <v>0</v>
      </c>
      <c r="CJ645" s="94">
        <v>0</v>
      </c>
    </row>
    <row r="646" spans="1:88" x14ac:dyDescent="0.25">
      <c r="A646">
        <v>638</v>
      </c>
      <c r="B646" s="96"/>
      <c r="C646" s="97" t="s">
        <v>5361</v>
      </c>
      <c r="D646" s="97" t="s">
        <v>5362</v>
      </c>
      <c r="E646" s="97" t="s">
        <v>5362</v>
      </c>
      <c r="F646" s="97" t="s">
        <v>6531</v>
      </c>
      <c r="G646" s="96" t="s">
        <v>6095</v>
      </c>
      <c r="H646" s="96" t="s">
        <v>6532</v>
      </c>
      <c r="I646" s="96" t="s">
        <v>5340</v>
      </c>
      <c r="J646" s="96" t="s">
        <v>5340</v>
      </c>
      <c r="K646" s="96" t="s">
        <v>5365</v>
      </c>
      <c r="L646" s="96" t="s">
        <v>5365</v>
      </c>
      <c r="M646" s="96" t="s">
        <v>5342</v>
      </c>
      <c r="N646" s="92">
        <v>0</v>
      </c>
      <c r="O646" s="93">
        <v>0</v>
      </c>
      <c r="P646" s="93">
        <v>0</v>
      </c>
      <c r="Q646" s="93">
        <v>0</v>
      </c>
      <c r="R646" s="93">
        <v>0</v>
      </c>
      <c r="S646" s="93">
        <v>0</v>
      </c>
      <c r="T646" s="93">
        <v>0</v>
      </c>
      <c r="U646" s="93">
        <v>0</v>
      </c>
      <c r="V646" s="93">
        <v>0</v>
      </c>
      <c r="W646" s="93">
        <v>0</v>
      </c>
      <c r="X646" s="93">
        <v>0</v>
      </c>
      <c r="Y646" s="93">
        <v>0</v>
      </c>
      <c r="Z646" s="93">
        <v>0</v>
      </c>
      <c r="AA646" s="93">
        <v>0</v>
      </c>
      <c r="AB646" s="93">
        <v>0</v>
      </c>
      <c r="AC646" s="93">
        <v>0</v>
      </c>
      <c r="AD646" s="93">
        <v>0</v>
      </c>
      <c r="AE646" s="93">
        <v>0</v>
      </c>
      <c r="AF646" s="93">
        <v>0</v>
      </c>
      <c r="AG646" s="93">
        <v>0</v>
      </c>
      <c r="AH646" s="93">
        <v>0</v>
      </c>
      <c r="AI646" s="93">
        <v>0</v>
      </c>
      <c r="AJ646" s="93">
        <v>0</v>
      </c>
      <c r="AK646" s="93">
        <v>0</v>
      </c>
      <c r="AL646" s="93">
        <v>0</v>
      </c>
      <c r="AM646" s="93">
        <v>0</v>
      </c>
      <c r="AN646" s="93">
        <v>0</v>
      </c>
      <c r="AO646" s="93">
        <v>0</v>
      </c>
      <c r="AP646" s="93">
        <v>0</v>
      </c>
      <c r="AQ646" s="93">
        <v>0</v>
      </c>
      <c r="AR646" s="93">
        <v>0</v>
      </c>
      <c r="AS646" s="93">
        <v>0</v>
      </c>
      <c r="AT646" s="93">
        <v>0</v>
      </c>
      <c r="AU646" s="93">
        <v>0</v>
      </c>
      <c r="AV646" s="93">
        <v>0</v>
      </c>
      <c r="AW646" s="93">
        <v>0</v>
      </c>
      <c r="AX646" s="93">
        <v>0</v>
      </c>
      <c r="AY646" s="93">
        <v>0</v>
      </c>
      <c r="AZ646" s="93">
        <v>0</v>
      </c>
      <c r="BA646" s="93">
        <v>0</v>
      </c>
      <c r="BB646" s="93">
        <v>0</v>
      </c>
      <c r="BC646" s="93">
        <v>0</v>
      </c>
      <c r="BD646" s="93">
        <v>0</v>
      </c>
      <c r="BE646" s="93">
        <v>0</v>
      </c>
      <c r="BF646" s="93">
        <v>0</v>
      </c>
      <c r="BG646" s="93">
        <v>0</v>
      </c>
      <c r="BH646" s="93">
        <v>0</v>
      </c>
      <c r="BI646" s="93">
        <v>0</v>
      </c>
      <c r="BJ646" s="93">
        <v>0</v>
      </c>
      <c r="BK646" s="93">
        <v>0</v>
      </c>
      <c r="BL646" s="93">
        <v>0</v>
      </c>
      <c r="BM646" s="93">
        <v>0</v>
      </c>
      <c r="BN646" s="93">
        <v>0</v>
      </c>
      <c r="BO646" s="93">
        <v>0</v>
      </c>
      <c r="BP646" s="93">
        <v>0</v>
      </c>
      <c r="BQ646" s="93">
        <v>0</v>
      </c>
      <c r="BR646" s="93">
        <v>0</v>
      </c>
      <c r="BS646" s="93">
        <v>0</v>
      </c>
      <c r="BT646" s="93">
        <v>0</v>
      </c>
      <c r="BU646" s="93">
        <v>0</v>
      </c>
      <c r="BV646" s="93">
        <v>0</v>
      </c>
      <c r="BW646" s="93">
        <v>0</v>
      </c>
      <c r="BX646" s="93">
        <v>0</v>
      </c>
      <c r="BY646" s="93">
        <v>0</v>
      </c>
      <c r="BZ646" s="93">
        <v>0</v>
      </c>
      <c r="CA646" s="93">
        <v>0</v>
      </c>
      <c r="CB646" s="93">
        <v>0</v>
      </c>
      <c r="CC646" s="93">
        <v>0</v>
      </c>
      <c r="CD646" s="93">
        <v>0</v>
      </c>
      <c r="CE646" s="93">
        <v>0</v>
      </c>
      <c r="CF646" s="93">
        <v>0</v>
      </c>
      <c r="CG646" s="93">
        <v>0</v>
      </c>
      <c r="CH646" s="93">
        <v>0</v>
      </c>
      <c r="CJ646" s="94">
        <v>0</v>
      </c>
    </row>
    <row r="647" spans="1:88" x14ac:dyDescent="0.25">
      <c r="A647">
        <v>639</v>
      </c>
      <c r="B647" s="96"/>
      <c r="C647" s="97" t="s">
        <v>5361</v>
      </c>
      <c r="D647" s="97" t="s">
        <v>5362</v>
      </c>
      <c r="E647" s="97" t="s">
        <v>5362</v>
      </c>
      <c r="F647" s="97" t="s">
        <v>6533</v>
      </c>
      <c r="G647" s="96" t="s">
        <v>6095</v>
      </c>
      <c r="H647" s="96" t="s">
        <v>6534</v>
      </c>
      <c r="I647" s="96" t="s">
        <v>5340</v>
      </c>
      <c r="J647" s="96" t="s">
        <v>5340</v>
      </c>
      <c r="K647" s="96" t="s">
        <v>5365</v>
      </c>
      <c r="L647" s="96" t="s">
        <v>5365</v>
      </c>
      <c r="M647" s="96" t="s">
        <v>5342</v>
      </c>
      <c r="N647" s="92">
        <v>0</v>
      </c>
      <c r="O647" s="93">
        <v>0</v>
      </c>
      <c r="P647" s="93">
        <v>0</v>
      </c>
      <c r="Q647" s="93">
        <v>0</v>
      </c>
      <c r="R647" s="93">
        <v>0</v>
      </c>
      <c r="S647" s="93">
        <v>0</v>
      </c>
      <c r="T647" s="93">
        <v>0</v>
      </c>
      <c r="U647" s="93">
        <v>0</v>
      </c>
      <c r="V647" s="93">
        <v>0</v>
      </c>
      <c r="W647" s="93">
        <v>0</v>
      </c>
      <c r="X647" s="93">
        <v>0</v>
      </c>
      <c r="Y647" s="93">
        <v>0</v>
      </c>
      <c r="Z647" s="93">
        <v>0</v>
      </c>
      <c r="AA647" s="93">
        <v>0</v>
      </c>
      <c r="AB647" s="93">
        <v>0</v>
      </c>
      <c r="AC647" s="93">
        <v>0</v>
      </c>
      <c r="AD647" s="93">
        <v>0</v>
      </c>
      <c r="AE647" s="93">
        <v>0</v>
      </c>
      <c r="AF647" s="93">
        <v>0</v>
      </c>
      <c r="AG647" s="93">
        <v>0</v>
      </c>
      <c r="AH647" s="93">
        <v>0</v>
      </c>
      <c r="AI647" s="93">
        <v>0</v>
      </c>
      <c r="AJ647" s="93">
        <v>0</v>
      </c>
      <c r="AK647" s="93">
        <v>0</v>
      </c>
      <c r="AL647" s="93">
        <v>0</v>
      </c>
      <c r="AM647" s="93">
        <v>0</v>
      </c>
      <c r="AN647" s="93">
        <v>0</v>
      </c>
      <c r="AO647" s="93">
        <v>0</v>
      </c>
      <c r="AP647" s="93">
        <v>0</v>
      </c>
      <c r="AQ647" s="93">
        <v>0</v>
      </c>
      <c r="AR647" s="93">
        <v>0</v>
      </c>
      <c r="AS647" s="93">
        <v>0</v>
      </c>
      <c r="AT647" s="93">
        <v>0</v>
      </c>
      <c r="AU647" s="93">
        <v>0</v>
      </c>
      <c r="AV647" s="93">
        <v>0</v>
      </c>
      <c r="AW647" s="93">
        <v>0</v>
      </c>
      <c r="AX647" s="93">
        <v>0</v>
      </c>
      <c r="AY647" s="93">
        <v>0</v>
      </c>
      <c r="AZ647" s="93">
        <v>0</v>
      </c>
      <c r="BA647" s="93">
        <v>0</v>
      </c>
      <c r="BB647" s="93">
        <v>0</v>
      </c>
      <c r="BC647" s="93">
        <v>0</v>
      </c>
      <c r="BD647" s="93">
        <v>0</v>
      </c>
      <c r="BE647" s="93">
        <v>0</v>
      </c>
      <c r="BF647" s="93">
        <v>0</v>
      </c>
      <c r="BG647" s="93">
        <v>0</v>
      </c>
      <c r="BH647" s="93">
        <v>0</v>
      </c>
      <c r="BI647" s="93">
        <v>0</v>
      </c>
      <c r="BJ647" s="93">
        <v>0</v>
      </c>
      <c r="BK647" s="93">
        <v>0</v>
      </c>
      <c r="BL647" s="93">
        <v>0</v>
      </c>
      <c r="BM647" s="93">
        <v>0</v>
      </c>
      <c r="BN647" s="93">
        <v>0</v>
      </c>
      <c r="BO647" s="93">
        <v>0</v>
      </c>
      <c r="BP647" s="93">
        <v>0</v>
      </c>
      <c r="BQ647" s="93">
        <v>0</v>
      </c>
      <c r="BR647" s="93">
        <v>0</v>
      </c>
      <c r="BS647" s="93">
        <v>0</v>
      </c>
      <c r="BT647" s="93">
        <v>0</v>
      </c>
      <c r="BU647" s="93">
        <v>0</v>
      </c>
      <c r="BV647" s="93">
        <v>0</v>
      </c>
      <c r="BW647" s="93">
        <v>0</v>
      </c>
      <c r="BX647" s="93">
        <v>0</v>
      </c>
      <c r="BY647" s="93">
        <v>0</v>
      </c>
      <c r="BZ647" s="93">
        <v>0</v>
      </c>
      <c r="CA647" s="93">
        <v>0</v>
      </c>
      <c r="CB647" s="93">
        <v>0</v>
      </c>
      <c r="CC647" s="93">
        <v>0</v>
      </c>
      <c r="CD647" s="93">
        <v>0</v>
      </c>
      <c r="CE647" s="93">
        <v>0</v>
      </c>
      <c r="CF647" s="93">
        <v>0</v>
      </c>
      <c r="CG647" s="93">
        <v>0</v>
      </c>
      <c r="CH647" s="93">
        <v>0</v>
      </c>
      <c r="CJ647" s="94">
        <v>0</v>
      </c>
    </row>
    <row r="648" spans="1:88" x14ac:dyDescent="0.25">
      <c r="A648">
        <v>640</v>
      </c>
      <c r="B648" s="96"/>
      <c r="C648" s="97" t="s">
        <v>5361</v>
      </c>
      <c r="D648" s="97" t="s">
        <v>5362</v>
      </c>
      <c r="E648" s="97" t="s">
        <v>5362</v>
      </c>
      <c r="F648" s="97" t="s">
        <v>6535</v>
      </c>
      <c r="G648" s="96" t="s">
        <v>6095</v>
      </c>
      <c r="H648" s="96" t="s">
        <v>6536</v>
      </c>
      <c r="I648" s="96" t="s">
        <v>5340</v>
      </c>
      <c r="J648" s="96" t="s">
        <v>5340</v>
      </c>
      <c r="K648" s="96" t="s">
        <v>5365</v>
      </c>
      <c r="L648" s="96" t="s">
        <v>5365</v>
      </c>
      <c r="M648" s="96" t="s">
        <v>5342</v>
      </c>
      <c r="N648" s="92">
        <v>20488.747888412647</v>
      </c>
      <c r="O648" s="93">
        <v>0</v>
      </c>
      <c r="P648" s="93">
        <v>0</v>
      </c>
      <c r="Q648" s="93">
        <v>0</v>
      </c>
      <c r="R648" s="93">
        <v>0</v>
      </c>
      <c r="S648" s="93">
        <v>0</v>
      </c>
      <c r="T648" s="93">
        <v>0</v>
      </c>
      <c r="U648" s="93">
        <v>1711.9320678745389</v>
      </c>
      <c r="V648" s="93">
        <v>1712.7182376438977</v>
      </c>
      <c r="W648" s="93">
        <v>1699.891733694182</v>
      </c>
      <c r="X648" s="93">
        <v>1678.8552037953455</v>
      </c>
      <c r="Y648" s="93">
        <v>1713.5726143185095</v>
      </c>
      <c r="Z648" s="93">
        <v>1716.6329838672741</v>
      </c>
      <c r="AA648" s="93">
        <v>1733.9182143012763</v>
      </c>
      <c r="AB648" s="93">
        <v>1702.8373070354448</v>
      </c>
      <c r="AC648" s="93">
        <v>1708.5255617703322</v>
      </c>
      <c r="AD648" s="93">
        <v>1710.2912788864946</v>
      </c>
      <c r="AE648" s="93">
        <v>1702.2676124219886</v>
      </c>
      <c r="AF648" s="93">
        <v>1697.3050728033643</v>
      </c>
      <c r="AG648" s="93">
        <v>0</v>
      </c>
      <c r="AH648" s="93">
        <v>0</v>
      </c>
      <c r="AI648" s="93">
        <v>0</v>
      </c>
      <c r="AJ648" s="93">
        <v>0</v>
      </c>
      <c r="AK648" s="93">
        <v>0</v>
      </c>
      <c r="AL648" s="93">
        <v>0</v>
      </c>
      <c r="AM648" s="93">
        <v>0</v>
      </c>
      <c r="AN648" s="93">
        <v>0</v>
      </c>
      <c r="AO648" s="93">
        <v>0</v>
      </c>
      <c r="AP648" s="93">
        <v>0</v>
      </c>
      <c r="AQ648" s="93">
        <v>0</v>
      </c>
      <c r="AR648" s="93">
        <v>0</v>
      </c>
      <c r="AS648" s="93">
        <v>0</v>
      </c>
      <c r="AT648" s="93">
        <v>0</v>
      </c>
      <c r="AU648" s="93">
        <v>0</v>
      </c>
      <c r="AV648" s="93">
        <v>0</v>
      </c>
      <c r="AW648" s="93">
        <v>0</v>
      </c>
      <c r="AX648" s="93">
        <v>0</v>
      </c>
      <c r="AY648" s="93">
        <v>0</v>
      </c>
      <c r="AZ648" s="93">
        <v>0</v>
      </c>
      <c r="BA648" s="93">
        <v>0</v>
      </c>
      <c r="BB648" s="93">
        <v>0</v>
      </c>
      <c r="BC648" s="93">
        <v>0</v>
      </c>
      <c r="BD648" s="93">
        <v>0</v>
      </c>
      <c r="BE648" s="93">
        <v>0</v>
      </c>
      <c r="BF648" s="93">
        <v>0</v>
      </c>
      <c r="BG648" s="93">
        <v>0</v>
      </c>
      <c r="BH648" s="93">
        <v>0</v>
      </c>
      <c r="BI648" s="93">
        <v>0</v>
      </c>
      <c r="BJ648" s="93">
        <v>0</v>
      </c>
      <c r="BK648" s="93">
        <v>0</v>
      </c>
      <c r="BL648" s="93">
        <v>0</v>
      </c>
      <c r="BM648" s="93">
        <v>0</v>
      </c>
      <c r="BN648" s="93">
        <v>0</v>
      </c>
      <c r="BO648" s="93">
        <v>0</v>
      </c>
      <c r="BP648" s="93">
        <v>0</v>
      </c>
      <c r="BQ648" s="93">
        <v>0</v>
      </c>
      <c r="BR648" s="93">
        <v>0</v>
      </c>
      <c r="BS648" s="93">
        <v>0</v>
      </c>
      <c r="BT648" s="93">
        <v>0</v>
      </c>
      <c r="BU648" s="93">
        <v>0</v>
      </c>
      <c r="BV648" s="93">
        <v>0</v>
      </c>
      <c r="BW648" s="93">
        <v>0</v>
      </c>
      <c r="BX648" s="93">
        <v>0</v>
      </c>
      <c r="BY648" s="93">
        <v>0</v>
      </c>
      <c r="BZ648" s="93">
        <v>0</v>
      </c>
      <c r="CA648" s="93">
        <v>0</v>
      </c>
      <c r="CB648" s="93">
        <v>0</v>
      </c>
      <c r="CC648" s="93">
        <v>0</v>
      </c>
      <c r="CD648" s="93">
        <v>0</v>
      </c>
      <c r="CE648" s="93">
        <v>0</v>
      </c>
      <c r="CF648" s="93">
        <v>0</v>
      </c>
      <c r="CG648" s="93">
        <v>0</v>
      </c>
      <c r="CH648" s="93">
        <v>0</v>
      </c>
      <c r="CJ648" s="94">
        <v>10255.145047218903</v>
      </c>
    </row>
    <row r="649" spans="1:88" x14ac:dyDescent="0.25">
      <c r="A649">
        <v>641</v>
      </c>
      <c r="B649" s="96"/>
      <c r="C649" s="97" t="s">
        <v>5361</v>
      </c>
      <c r="D649" s="97" t="s">
        <v>5362</v>
      </c>
      <c r="E649" s="97" t="s">
        <v>5362</v>
      </c>
      <c r="F649" s="97" t="s">
        <v>6537</v>
      </c>
      <c r="G649" s="96" t="s">
        <v>6095</v>
      </c>
      <c r="H649" s="96" t="s">
        <v>6538</v>
      </c>
      <c r="I649" s="96" t="s">
        <v>5340</v>
      </c>
      <c r="J649" s="96" t="s">
        <v>5340</v>
      </c>
      <c r="K649" s="96" t="s">
        <v>5365</v>
      </c>
      <c r="L649" s="96" t="s">
        <v>5365</v>
      </c>
      <c r="M649" s="96" t="s">
        <v>5342</v>
      </c>
      <c r="N649" s="92">
        <v>20488.789990557805</v>
      </c>
      <c r="O649" s="93">
        <v>0</v>
      </c>
      <c r="P649" s="93">
        <v>0</v>
      </c>
      <c r="Q649" s="93">
        <v>0</v>
      </c>
      <c r="R649" s="93">
        <v>0</v>
      </c>
      <c r="S649" s="93">
        <v>0</v>
      </c>
      <c r="T649" s="93">
        <v>0</v>
      </c>
      <c r="U649" s="93">
        <v>1711.9355857084645</v>
      </c>
      <c r="V649" s="93">
        <v>1712.7217570933137</v>
      </c>
      <c r="W649" s="93">
        <v>1699.8952267865352</v>
      </c>
      <c r="X649" s="93">
        <v>1678.8586536599232</v>
      </c>
      <c r="Y649" s="93">
        <v>1713.5761355235779</v>
      </c>
      <c r="Z649" s="93">
        <v>1716.6365113610714</v>
      </c>
      <c r="AA649" s="93">
        <v>1733.9217773143312</v>
      </c>
      <c r="AB649" s="93">
        <v>1702.8408061806285</v>
      </c>
      <c r="AC649" s="93">
        <v>1708.5290726042608</v>
      </c>
      <c r="AD649" s="93">
        <v>1710.2947933487878</v>
      </c>
      <c r="AE649" s="93">
        <v>1702.2711103965066</v>
      </c>
      <c r="AF649" s="93">
        <v>1697.308560580404</v>
      </c>
      <c r="AG649" s="93">
        <v>0</v>
      </c>
      <c r="AH649" s="93">
        <v>0</v>
      </c>
      <c r="AI649" s="93">
        <v>0</v>
      </c>
      <c r="AJ649" s="93">
        <v>0</v>
      </c>
      <c r="AK649" s="93">
        <v>0</v>
      </c>
      <c r="AL649" s="93">
        <v>0</v>
      </c>
      <c r="AM649" s="93">
        <v>0</v>
      </c>
      <c r="AN649" s="93">
        <v>0</v>
      </c>
      <c r="AO649" s="93">
        <v>0</v>
      </c>
      <c r="AP649" s="93">
        <v>0</v>
      </c>
      <c r="AQ649" s="93">
        <v>0</v>
      </c>
      <c r="AR649" s="93">
        <v>0</v>
      </c>
      <c r="AS649" s="93">
        <v>0</v>
      </c>
      <c r="AT649" s="93">
        <v>0</v>
      </c>
      <c r="AU649" s="93">
        <v>0</v>
      </c>
      <c r="AV649" s="93">
        <v>0</v>
      </c>
      <c r="AW649" s="93">
        <v>0</v>
      </c>
      <c r="AX649" s="93">
        <v>0</v>
      </c>
      <c r="AY649" s="93">
        <v>0</v>
      </c>
      <c r="AZ649" s="93">
        <v>0</v>
      </c>
      <c r="BA649" s="93">
        <v>0</v>
      </c>
      <c r="BB649" s="93">
        <v>0</v>
      </c>
      <c r="BC649" s="93">
        <v>0</v>
      </c>
      <c r="BD649" s="93">
        <v>0</v>
      </c>
      <c r="BE649" s="93">
        <v>0</v>
      </c>
      <c r="BF649" s="93">
        <v>0</v>
      </c>
      <c r="BG649" s="93">
        <v>0</v>
      </c>
      <c r="BH649" s="93">
        <v>0</v>
      </c>
      <c r="BI649" s="93">
        <v>0</v>
      </c>
      <c r="BJ649" s="93">
        <v>0</v>
      </c>
      <c r="BK649" s="93">
        <v>0</v>
      </c>
      <c r="BL649" s="93">
        <v>0</v>
      </c>
      <c r="BM649" s="93">
        <v>0</v>
      </c>
      <c r="BN649" s="93">
        <v>0</v>
      </c>
      <c r="BO649" s="93">
        <v>0</v>
      </c>
      <c r="BP649" s="93">
        <v>0</v>
      </c>
      <c r="BQ649" s="93">
        <v>0</v>
      </c>
      <c r="BR649" s="93">
        <v>0</v>
      </c>
      <c r="BS649" s="93">
        <v>0</v>
      </c>
      <c r="BT649" s="93">
        <v>0</v>
      </c>
      <c r="BU649" s="93">
        <v>0</v>
      </c>
      <c r="BV649" s="93">
        <v>0</v>
      </c>
      <c r="BW649" s="93">
        <v>0</v>
      </c>
      <c r="BX649" s="93">
        <v>0</v>
      </c>
      <c r="BY649" s="93">
        <v>0</v>
      </c>
      <c r="BZ649" s="93">
        <v>0</v>
      </c>
      <c r="CA649" s="93">
        <v>0</v>
      </c>
      <c r="CB649" s="93">
        <v>0</v>
      </c>
      <c r="CC649" s="93">
        <v>0</v>
      </c>
      <c r="CD649" s="93">
        <v>0</v>
      </c>
      <c r="CE649" s="93">
        <v>0</v>
      </c>
      <c r="CF649" s="93">
        <v>0</v>
      </c>
      <c r="CG649" s="93">
        <v>0</v>
      </c>
      <c r="CH649" s="93">
        <v>0</v>
      </c>
      <c r="CJ649" s="94">
        <v>10255.166120424918</v>
      </c>
    </row>
    <row r="650" spans="1:88" x14ac:dyDescent="0.25">
      <c r="A650">
        <v>642</v>
      </c>
      <c r="B650" s="96"/>
      <c r="C650" s="97" t="s">
        <v>5361</v>
      </c>
      <c r="D650" s="97" t="s">
        <v>5362</v>
      </c>
      <c r="E650" s="97" t="s">
        <v>5362</v>
      </c>
      <c r="F650" s="97" t="s">
        <v>6539</v>
      </c>
      <c r="G650" s="96" t="s">
        <v>6095</v>
      </c>
      <c r="H650" s="96" t="s">
        <v>6540</v>
      </c>
      <c r="I650" s="96" t="s">
        <v>5340</v>
      </c>
      <c r="J650" s="96" t="s">
        <v>5340</v>
      </c>
      <c r="K650" s="96" t="s">
        <v>5365</v>
      </c>
      <c r="L650" s="96" t="s">
        <v>5365</v>
      </c>
      <c r="M650" s="96" t="s">
        <v>5342</v>
      </c>
      <c r="N650" s="92">
        <v>17075.924429507348</v>
      </c>
      <c r="O650" s="93">
        <v>0</v>
      </c>
      <c r="P650" s="93">
        <v>0</v>
      </c>
      <c r="Q650" s="93">
        <v>0</v>
      </c>
      <c r="R650" s="93">
        <v>0</v>
      </c>
      <c r="S650" s="93">
        <v>0</v>
      </c>
      <c r="T650" s="93">
        <v>0</v>
      </c>
      <c r="U650" s="93">
        <v>0</v>
      </c>
      <c r="V650" s="93">
        <v>0</v>
      </c>
      <c r="W650" s="93">
        <v>0</v>
      </c>
      <c r="X650" s="93">
        <v>0</v>
      </c>
      <c r="Y650" s="93">
        <v>0</v>
      </c>
      <c r="Z650" s="93">
        <v>0</v>
      </c>
      <c r="AA650" s="93">
        <v>0</v>
      </c>
      <c r="AB650" s="93">
        <v>0</v>
      </c>
      <c r="AC650" s="93">
        <v>0</v>
      </c>
      <c r="AD650" s="93">
        <v>0</v>
      </c>
      <c r="AE650" s="93">
        <v>0</v>
      </c>
      <c r="AF650" s="93">
        <v>0</v>
      </c>
      <c r="AG650" s="93">
        <v>0</v>
      </c>
      <c r="AH650" s="93">
        <v>0</v>
      </c>
      <c r="AI650" s="93">
        <v>0</v>
      </c>
      <c r="AJ650" s="93">
        <v>0</v>
      </c>
      <c r="AK650" s="93">
        <v>0</v>
      </c>
      <c r="AL650" s="93">
        <v>0</v>
      </c>
      <c r="AM650" s="93">
        <v>0</v>
      </c>
      <c r="AN650" s="93">
        <v>0</v>
      </c>
      <c r="AO650" s="93">
        <v>0</v>
      </c>
      <c r="AP650" s="93">
        <v>0</v>
      </c>
      <c r="AQ650" s="93">
        <v>0</v>
      </c>
      <c r="AR650" s="93">
        <v>0</v>
      </c>
      <c r="AS650" s="93">
        <v>0</v>
      </c>
      <c r="AT650" s="93">
        <v>0</v>
      </c>
      <c r="AU650" s="93">
        <v>0</v>
      </c>
      <c r="AV650" s="93">
        <v>0</v>
      </c>
      <c r="AW650" s="93">
        <v>0</v>
      </c>
      <c r="AX650" s="93">
        <v>0</v>
      </c>
      <c r="AY650" s="93">
        <v>0</v>
      </c>
      <c r="AZ650" s="93">
        <v>0</v>
      </c>
      <c r="BA650" s="93">
        <v>0</v>
      </c>
      <c r="BB650" s="93">
        <v>0</v>
      </c>
      <c r="BC650" s="93">
        <v>0</v>
      </c>
      <c r="BD650" s="93">
        <v>0</v>
      </c>
      <c r="BE650" s="93">
        <v>0</v>
      </c>
      <c r="BF650" s="93">
        <v>0</v>
      </c>
      <c r="BG650" s="93">
        <v>0</v>
      </c>
      <c r="BH650" s="93">
        <v>0</v>
      </c>
      <c r="BI650" s="93">
        <v>0</v>
      </c>
      <c r="BJ650" s="93">
        <v>0</v>
      </c>
      <c r="BK650" s="93">
        <v>0</v>
      </c>
      <c r="BL650" s="93">
        <v>0</v>
      </c>
      <c r="BM650" s="93">
        <v>0</v>
      </c>
      <c r="BN650" s="93">
        <v>0</v>
      </c>
      <c r="BO650" s="93">
        <v>0</v>
      </c>
      <c r="BP650" s="93">
        <v>0</v>
      </c>
      <c r="BQ650" s="93">
        <v>0</v>
      </c>
      <c r="BR650" s="93">
        <v>0</v>
      </c>
      <c r="BS650" s="93">
        <v>0</v>
      </c>
      <c r="BT650" s="93">
        <v>0</v>
      </c>
      <c r="BU650" s="93">
        <v>0</v>
      </c>
      <c r="BV650" s="93">
        <v>0</v>
      </c>
      <c r="BW650" s="93">
        <v>0</v>
      </c>
      <c r="BX650" s="93">
        <v>0</v>
      </c>
      <c r="BY650" s="93">
        <v>0</v>
      </c>
      <c r="BZ650" s="93">
        <v>0</v>
      </c>
      <c r="CA650" s="93">
        <v>0</v>
      </c>
      <c r="CB650" s="93">
        <v>0</v>
      </c>
      <c r="CC650" s="93">
        <v>2859.5919609188791</v>
      </c>
      <c r="CD650" s="93">
        <v>2854.6566932116493</v>
      </c>
      <c r="CE650" s="93">
        <v>2842.4930299058969</v>
      </c>
      <c r="CF650" s="93">
        <v>2801.6628136774398</v>
      </c>
      <c r="CG650" s="93">
        <v>2855.4826577290505</v>
      </c>
      <c r="CH650" s="93">
        <v>2862.0372740644357</v>
      </c>
      <c r="CJ650" s="94">
        <v>17075.924429507348</v>
      </c>
    </row>
    <row r="651" spans="1:88" x14ac:dyDescent="0.25">
      <c r="A651">
        <v>643</v>
      </c>
      <c r="B651" s="96"/>
      <c r="C651" s="97" t="s">
        <v>5361</v>
      </c>
      <c r="D651" s="97" t="s">
        <v>5362</v>
      </c>
      <c r="E651" s="97" t="s">
        <v>5362</v>
      </c>
      <c r="F651" s="97" t="s">
        <v>6541</v>
      </c>
      <c r="G651" s="96" t="s">
        <v>6095</v>
      </c>
      <c r="H651" s="96" t="s">
        <v>6542</v>
      </c>
      <c r="I651" s="96" t="s">
        <v>5340</v>
      </c>
      <c r="J651" s="96" t="s">
        <v>5340</v>
      </c>
      <c r="K651" s="96" t="s">
        <v>5365</v>
      </c>
      <c r="L651" s="96" t="s">
        <v>5365</v>
      </c>
      <c r="M651" s="96" t="s">
        <v>5342</v>
      </c>
      <c r="N651" s="92">
        <v>32816.486391951163</v>
      </c>
      <c r="O651" s="93">
        <v>0</v>
      </c>
      <c r="P651" s="93">
        <v>0</v>
      </c>
      <c r="Q651" s="93">
        <v>0</v>
      </c>
      <c r="R651" s="93">
        <v>0</v>
      </c>
      <c r="S651" s="93">
        <v>0</v>
      </c>
      <c r="T651" s="93">
        <v>0</v>
      </c>
      <c r="U651" s="93">
        <v>0</v>
      </c>
      <c r="V651" s="93">
        <v>0</v>
      </c>
      <c r="W651" s="93">
        <v>0</v>
      </c>
      <c r="X651" s="93">
        <v>0</v>
      </c>
      <c r="Y651" s="93">
        <v>0</v>
      </c>
      <c r="Z651" s="93">
        <v>0</v>
      </c>
      <c r="AA651" s="93">
        <v>5548.5420462000293</v>
      </c>
      <c r="AB651" s="93">
        <v>5449.083075542635</v>
      </c>
      <c r="AC651" s="93">
        <v>5467.2855030306891</v>
      </c>
      <c r="AD651" s="93">
        <v>5472.9358016318265</v>
      </c>
      <c r="AE651" s="93">
        <v>5447.2600515440481</v>
      </c>
      <c r="AF651" s="93">
        <v>5431.3799140019328</v>
      </c>
      <c r="AG651" s="93">
        <v>0</v>
      </c>
      <c r="AH651" s="93">
        <v>0</v>
      </c>
      <c r="AI651" s="93">
        <v>0</v>
      </c>
      <c r="AJ651" s="93">
        <v>0</v>
      </c>
      <c r="AK651" s="93">
        <v>0</v>
      </c>
      <c r="AL651" s="93">
        <v>0</v>
      </c>
      <c r="AM651" s="93">
        <v>0</v>
      </c>
      <c r="AN651" s="93">
        <v>0</v>
      </c>
      <c r="AO651" s="93">
        <v>0</v>
      </c>
      <c r="AP651" s="93">
        <v>0</v>
      </c>
      <c r="AQ651" s="93">
        <v>0</v>
      </c>
      <c r="AR651" s="93">
        <v>0</v>
      </c>
      <c r="AS651" s="93">
        <v>0</v>
      </c>
      <c r="AT651" s="93">
        <v>0</v>
      </c>
      <c r="AU651" s="93">
        <v>0</v>
      </c>
      <c r="AV651" s="93">
        <v>0</v>
      </c>
      <c r="AW651" s="93">
        <v>0</v>
      </c>
      <c r="AX651" s="93">
        <v>0</v>
      </c>
      <c r="AY651" s="93">
        <v>0</v>
      </c>
      <c r="AZ651" s="93">
        <v>0</v>
      </c>
      <c r="BA651" s="93">
        <v>0</v>
      </c>
      <c r="BB651" s="93">
        <v>0</v>
      </c>
      <c r="BC651" s="93">
        <v>0</v>
      </c>
      <c r="BD651" s="93">
        <v>0</v>
      </c>
      <c r="BE651" s="93">
        <v>0</v>
      </c>
      <c r="BF651" s="93">
        <v>0</v>
      </c>
      <c r="BG651" s="93">
        <v>0</v>
      </c>
      <c r="BH651" s="93">
        <v>0</v>
      </c>
      <c r="BI651" s="93">
        <v>0</v>
      </c>
      <c r="BJ651" s="93">
        <v>0</v>
      </c>
      <c r="BK651" s="93">
        <v>0</v>
      </c>
      <c r="BL651" s="93">
        <v>0</v>
      </c>
      <c r="BM651" s="93">
        <v>0</v>
      </c>
      <c r="BN651" s="93">
        <v>0</v>
      </c>
      <c r="BO651" s="93">
        <v>0</v>
      </c>
      <c r="BP651" s="93">
        <v>0</v>
      </c>
      <c r="BQ651" s="93">
        <v>0</v>
      </c>
      <c r="BR651" s="93">
        <v>0</v>
      </c>
      <c r="BS651" s="93">
        <v>0</v>
      </c>
      <c r="BT651" s="93">
        <v>0</v>
      </c>
      <c r="BU651" s="93">
        <v>0</v>
      </c>
      <c r="BV651" s="93">
        <v>0</v>
      </c>
      <c r="BW651" s="93">
        <v>0</v>
      </c>
      <c r="BX651" s="93">
        <v>0</v>
      </c>
      <c r="BY651" s="93">
        <v>0</v>
      </c>
      <c r="BZ651" s="93">
        <v>0</v>
      </c>
      <c r="CA651" s="93">
        <v>0</v>
      </c>
      <c r="CB651" s="93">
        <v>0</v>
      </c>
      <c r="CC651" s="93">
        <v>0</v>
      </c>
      <c r="CD651" s="93">
        <v>0</v>
      </c>
      <c r="CE651" s="93">
        <v>0</v>
      </c>
      <c r="CF651" s="93">
        <v>0</v>
      </c>
      <c r="CG651" s="93">
        <v>0</v>
      </c>
      <c r="CH651" s="93">
        <v>0</v>
      </c>
      <c r="CJ651" s="94">
        <v>32816.486391951163</v>
      </c>
    </row>
    <row r="652" spans="1:88" x14ac:dyDescent="0.25">
      <c r="A652">
        <v>644</v>
      </c>
      <c r="B652" s="96"/>
      <c r="C652" s="97" t="s">
        <v>5361</v>
      </c>
      <c r="D652" s="97" t="s">
        <v>5362</v>
      </c>
      <c r="E652" s="97" t="s">
        <v>5362</v>
      </c>
      <c r="F652" s="97" t="s">
        <v>6543</v>
      </c>
      <c r="G652" s="96" t="s">
        <v>6095</v>
      </c>
      <c r="H652" s="96" t="s">
        <v>6544</v>
      </c>
      <c r="I652" s="96" t="s">
        <v>5340</v>
      </c>
      <c r="J652" s="96" t="s">
        <v>5340</v>
      </c>
      <c r="K652" s="96" t="s">
        <v>5365</v>
      </c>
      <c r="L652" s="96" t="s">
        <v>5365</v>
      </c>
      <c r="M652" s="96" t="s">
        <v>5342</v>
      </c>
      <c r="N652" s="92">
        <v>50394.331925817518</v>
      </c>
      <c r="O652" s="93">
        <v>0</v>
      </c>
      <c r="P652" s="93">
        <v>0</v>
      </c>
      <c r="Q652" s="93">
        <v>0</v>
      </c>
      <c r="R652" s="93">
        <v>0</v>
      </c>
      <c r="S652" s="93">
        <v>0</v>
      </c>
      <c r="T652" s="93">
        <v>0</v>
      </c>
      <c r="U652" s="93">
        <v>0</v>
      </c>
      <c r="V652" s="93">
        <v>0</v>
      </c>
      <c r="W652" s="93">
        <v>0</v>
      </c>
      <c r="X652" s="93">
        <v>0</v>
      </c>
      <c r="Y652" s="93">
        <v>0</v>
      </c>
      <c r="Z652" s="93">
        <v>0</v>
      </c>
      <c r="AA652" s="93">
        <v>0</v>
      </c>
      <c r="AB652" s="93">
        <v>0</v>
      </c>
      <c r="AC652" s="93">
        <v>0</v>
      </c>
      <c r="AD652" s="93">
        <v>0</v>
      </c>
      <c r="AE652" s="93">
        <v>0</v>
      </c>
      <c r="AF652" s="93">
        <v>0</v>
      </c>
      <c r="AG652" s="93">
        <v>0</v>
      </c>
      <c r="AH652" s="93">
        <v>0</v>
      </c>
      <c r="AI652" s="93">
        <v>0</v>
      </c>
      <c r="AJ652" s="93">
        <v>0</v>
      </c>
      <c r="AK652" s="93">
        <v>0</v>
      </c>
      <c r="AL652" s="93">
        <v>0</v>
      </c>
      <c r="AM652" s="93">
        <v>0</v>
      </c>
      <c r="AN652" s="93">
        <v>0</v>
      </c>
      <c r="AO652" s="93">
        <v>0</v>
      </c>
      <c r="AP652" s="93">
        <v>0</v>
      </c>
      <c r="AQ652" s="93">
        <v>0</v>
      </c>
      <c r="AR652" s="93">
        <v>0</v>
      </c>
      <c r="AS652" s="93">
        <v>0</v>
      </c>
      <c r="AT652" s="93">
        <v>0</v>
      </c>
      <c r="AU652" s="93">
        <v>0</v>
      </c>
      <c r="AV652" s="93">
        <v>0</v>
      </c>
      <c r="AW652" s="93">
        <v>0</v>
      </c>
      <c r="AX652" s="93">
        <v>0</v>
      </c>
      <c r="AY652" s="93">
        <v>0</v>
      </c>
      <c r="AZ652" s="93">
        <v>0</v>
      </c>
      <c r="BA652" s="93">
        <v>0</v>
      </c>
      <c r="BB652" s="93">
        <v>0</v>
      </c>
      <c r="BC652" s="93">
        <v>0</v>
      </c>
      <c r="BD652" s="93">
        <v>0</v>
      </c>
      <c r="BE652" s="93">
        <v>4210.2973959119163</v>
      </c>
      <c r="BF652" s="93">
        <v>4205.6702065034942</v>
      </c>
      <c r="BG652" s="93">
        <v>4194.5922064055712</v>
      </c>
      <c r="BH652" s="93">
        <v>4157.3131118076863</v>
      </c>
      <c r="BI652" s="93">
        <v>4207.172535126896</v>
      </c>
      <c r="BJ652" s="93">
        <v>4212.5578166435853</v>
      </c>
      <c r="BK652" s="93">
        <v>4236.1624038164518</v>
      </c>
      <c r="BL652" s="93">
        <v>4197.8244870801318</v>
      </c>
      <c r="BM652" s="93">
        <v>4203.0590790694087</v>
      </c>
      <c r="BN652" s="93">
        <v>4204.0685663389058</v>
      </c>
      <c r="BO652" s="93">
        <v>4188.6083418719818</v>
      </c>
      <c r="BP652" s="93">
        <v>4177.0057752414887</v>
      </c>
      <c r="BQ652" s="93">
        <v>0</v>
      </c>
      <c r="BR652" s="93">
        <v>0</v>
      </c>
      <c r="BS652" s="93">
        <v>0</v>
      </c>
      <c r="BT652" s="93">
        <v>0</v>
      </c>
      <c r="BU652" s="93">
        <v>0</v>
      </c>
      <c r="BV652" s="93">
        <v>0</v>
      </c>
      <c r="BW652" s="93">
        <v>0</v>
      </c>
      <c r="BX652" s="93">
        <v>0</v>
      </c>
      <c r="BY652" s="93">
        <v>0</v>
      </c>
      <c r="BZ652" s="93">
        <v>0</v>
      </c>
      <c r="CA652" s="93">
        <v>0</v>
      </c>
      <c r="CB652" s="93">
        <v>0</v>
      </c>
      <c r="CC652" s="93">
        <v>0</v>
      </c>
      <c r="CD652" s="93">
        <v>0</v>
      </c>
      <c r="CE652" s="93">
        <v>0</v>
      </c>
      <c r="CF652" s="93">
        <v>0</v>
      </c>
      <c r="CG652" s="93">
        <v>0</v>
      </c>
      <c r="CH652" s="93">
        <v>0</v>
      </c>
      <c r="CJ652" s="94">
        <v>50394.331925817518</v>
      </c>
    </row>
    <row r="653" spans="1:88" x14ac:dyDescent="0.25">
      <c r="A653">
        <v>645</v>
      </c>
      <c r="B653" s="96"/>
      <c r="C653" s="97" t="s">
        <v>5361</v>
      </c>
      <c r="D653" s="97" t="s">
        <v>5362</v>
      </c>
      <c r="E653" s="97" t="s">
        <v>5362</v>
      </c>
      <c r="F653" s="97" t="s">
        <v>6545</v>
      </c>
      <c r="G653" s="96" t="s">
        <v>6095</v>
      </c>
      <c r="H653" s="96" t="s">
        <v>6546</v>
      </c>
      <c r="I653" s="96" t="s">
        <v>5340</v>
      </c>
      <c r="J653" s="96" t="s">
        <v>5340</v>
      </c>
      <c r="K653" s="96" t="s">
        <v>5365</v>
      </c>
      <c r="L653" s="96" t="s">
        <v>5365</v>
      </c>
      <c r="M653" s="96" t="s">
        <v>5342</v>
      </c>
      <c r="N653" s="92">
        <v>20488.789990557805</v>
      </c>
      <c r="O653" s="93">
        <v>0</v>
      </c>
      <c r="P653" s="93">
        <v>0</v>
      </c>
      <c r="Q653" s="93">
        <v>0</v>
      </c>
      <c r="R653" s="93">
        <v>0</v>
      </c>
      <c r="S653" s="93">
        <v>0</v>
      </c>
      <c r="T653" s="93">
        <v>0</v>
      </c>
      <c r="U653" s="93">
        <v>1711.9355857084645</v>
      </c>
      <c r="V653" s="93">
        <v>1712.7217570933137</v>
      </c>
      <c r="W653" s="93">
        <v>1699.8952267865352</v>
      </c>
      <c r="X653" s="93">
        <v>1678.8586536599232</v>
      </c>
      <c r="Y653" s="93">
        <v>1713.5761355235779</v>
      </c>
      <c r="Z653" s="93">
        <v>1716.6365113610714</v>
      </c>
      <c r="AA653" s="93">
        <v>1733.9217773143312</v>
      </c>
      <c r="AB653" s="93">
        <v>1702.8408061806285</v>
      </c>
      <c r="AC653" s="93">
        <v>1708.5290726042608</v>
      </c>
      <c r="AD653" s="93">
        <v>1710.2947933487878</v>
      </c>
      <c r="AE653" s="93">
        <v>1702.2711103965066</v>
      </c>
      <c r="AF653" s="93">
        <v>1697.308560580404</v>
      </c>
      <c r="AG653" s="93">
        <v>0</v>
      </c>
      <c r="AH653" s="93">
        <v>0</v>
      </c>
      <c r="AI653" s="93">
        <v>0</v>
      </c>
      <c r="AJ653" s="93">
        <v>0</v>
      </c>
      <c r="AK653" s="93">
        <v>0</v>
      </c>
      <c r="AL653" s="93">
        <v>0</v>
      </c>
      <c r="AM653" s="93">
        <v>0</v>
      </c>
      <c r="AN653" s="93">
        <v>0</v>
      </c>
      <c r="AO653" s="93">
        <v>0</v>
      </c>
      <c r="AP653" s="93">
        <v>0</v>
      </c>
      <c r="AQ653" s="93">
        <v>0</v>
      </c>
      <c r="AR653" s="93">
        <v>0</v>
      </c>
      <c r="AS653" s="93">
        <v>0</v>
      </c>
      <c r="AT653" s="93">
        <v>0</v>
      </c>
      <c r="AU653" s="93">
        <v>0</v>
      </c>
      <c r="AV653" s="93">
        <v>0</v>
      </c>
      <c r="AW653" s="93">
        <v>0</v>
      </c>
      <c r="AX653" s="93">
        <v>0</v>
      </c>
      <c r="AY653" s="93">
        <v>0</v>
      </c>
      <c r="AZ653" s="93">
        <v>0</v>
      </c>
      <c r="BA653" s="93">
        <v>0</v>
      </c>
      <c r="BB653" s="93">
        <v>0</v>
      </c>
      <c r="BC653" s="93">
        <v>0</v>
      </c>
      <c r="BD653" s="93">
        <v>0</v>
      </c>
      <c r="BE653" s="93">
        <v>0</v>
      </c>
      <c r="BF653" s="93">
        <v>0</v>
      </c>
      <c r="BG653" s="93">
        <v>0</v>
      </c>
      <c r="BH653" s="93">
        <v>0</v>
      </c>
      <c r="BI653" s="93">
        <v>0</v>
      </c>
      <c r="BJ653" s="93">
        <v>0</v>
      </c>
      <c r="BK653" s="93">
        <v>0</v>
      </c>
      <c r="BL653" s="93">
        <v>0</v>
      </c>
      <c r="BM653" s="93">
        <v>0</v>
      </c>
      <c r="BN653" s="93">
        <v>0</v>
      </c>
      <c r="BO653" s="93">
        <v>0</v>
      </c>
      <c r="BP653" s="93">
        <v>0</v>
      </c>
      <c r="BQ653" s="93">
        <v>0</v>
      </c>
      <c r="BR653" s="93">
        <v>0</v>
      </c>
      <c r="BS653" s="93">
        <v>0</v>
      </c>
      <c r="BT653" s="93">
        <v>0</v>
      </c>
      <c r="BU653" s="93">
        <v>0</v>
      </c>
      <c r="BV653" s="93">
        <v>0</v>
      </c>
      <c r="BW653" s="93">
        <v>0</v>
      </c>
      <c r="BX653" s="93">
        <v>0</v>
      </c>
      <c r="BY653" s="93">
        <v>0</v>
      </c>
      <c r="BZ653" s="93">
        <v>0</v>
      </c>
      <c r="CA653" s="93">
        <v>0</v>
      </c>
      <c r="CB653" s="93">
        <v>0</v>
      </c>
      <c r="CC653" s="93">
        <v>0</v>
      </c>
      <c r="CD653" s="93">
        <v>0</v>
      </c>
      <c r="CE653" s="93">
        <v>0</v>
      </c>
      <c r="CF653" s="93">
        <v>0</v>
      </c>
      <c r="CG653" s="93">
        <v>0</v>
      </c>
      <c r="CH653" s="93">
        <v>0</v>
      </c>
      <c r="CJ653" s="94">
        <v>10255.166120424918</v>
      </c>
    </row>
    <row r="654" spans="1:88" x14ac:dyDescent="0.25">
      <c r="A654">
        <v>646</v>
      </c>
      <c r="B654" s="96"/>
      <c r="C654" s="97" t="s">
        <v>5361</v>
      </c>
      <c r="D654" s="97" t="s">
        <v>5362</v>
      </c>
      <c r="E654" s="97" t="s">
        <v>5362</v>
      </c>
      <c r="F654" s="97" t="s">
        <v>6547</v>
      </c>
      <c r="G654" s="96" t="s">
        <v>6095</v>
      </c>
      <c r="H654" s="96" t="s">
        <v>6548</v>
      </c>
      <c r="I654" s="96" t="s">
        <v>5340</v>
      </c>
      <c r="J654" s="96" t="s">
        <v>5340</v>
      </c>
      <c r="K654" s="96" t="s">
        <v>5365</v>
      </c>
      <c r="L654" s="96" t="s">
        <v>5365</v>
      </c>
      <c r="M654" s="96" t="s">
        <v>5342</v>
      </c>
      <c r="N654" s="92">
        <v>32997.39143526274</v>
      </c>
      <c r="O654" s="93">
        <v>0</v>
      </c>
      <c r="P654" s="93">
        <v>0</v>
      </c>
      <c r="Q654" s="93">
        <v>0</v>
      </c>
      <c r="R654" s="93">
        <v>0</v>
      </c>
      <c r="S654" s="93">
        <v>0</v>
      </c>
      <c r="T654" s="93">
        <v>0</v>
      </c>
      <c r="U654" s="93">
        <v>0</v>
      </c>
      <c r="V654" s="93">
        <v>0</v>
      </c>
      <c r="W654" s="93">
        <v>0</v>
      </c>
      <c r="X654" s="93">
        <v>0</v>
      </c>
      <c r="Y654" s="93">
        <v>0</v>
      </c>
      <c r="Z654" s="93">
        <v>0</v>
      </c>
      <c r="AA654" s="93">
        <v>0</v>
      </c>
      <c r="AB654" s="93">
        <v>0</v>
      </c>
      <c r="AC654" s="93">
        <v>0</v>
      </c>
      <c r="AD654" s="93">
        <v>0</v>
      </c>
      <c r="AE654" s="93">
        <v>0</v>
      </c>
      <c r="AF654" s="93">
        <v>0</v>
      </c>
      <c r="AG654" s="93">
        <v>2727.5782109378606</v>
      </c>
      <c r="AH654" s="93">
        <v>2726.0475988170951</v>
      </c>
      <c r="AI654" s="93">
        <v>2714.6048198534008</v>
      </c>
      <c r="AJ654" s="93">
        <v>2693.3614974508414</v>
      </c>
      <c r="AK654" s="93">
        <v>2726.2181534481001</v>
      </c>
      <c r="AL654" s="93">
        <v>2729.4184013375425</v>
      </c>
      <c r="AM654" s="93">
        <v>2805.0799606333303</v>
      </c>
      <c r="AN654" s="93">
        <v>2778.878043280602</v>
      </c>
      <c r="AO654" s="93">
        <v>2781.1935749880254</v>
      </c>
      <c r="AP654" s="93">
        <v>2781.5950416466949</v>
      </c>
      <c r="AQ654" s="93">
        <v>2770.8377776173165</v>
      </c>
      <c r="AR654" s="93">
        <v>2762.5783552519306</v>
      </c>
      <c r="AS654" s="93">
        <v>0</v>
      </c>
      <c r="AT654" s="93">
        <v>0</v>
      </c>
      <c r="AU654" s="93">
        <v>0</v>
      </c>
      <c r="AV654" s="93">
        <v>0</v>
      </c>
      <c r="AW654" s="93">
        <v>0</v>
      </c>
      <c r="AX654" s="93">
        <v>0</v>
      </c>
      <c r="AY654" s="93">
        <v>0</v>
      </c>
      <c r="AZ654" s="93">
        <v>0</v>
      </c>
      <c r="BA654" s="93">
        <v>0</v>
      </c>
      <c r="BB654" s="93">
        <v>0</v>
      </c>
      <c r="BC654" s="93">
        <v>0</v>
      </c>
      <c r="BD654" s="93">
        <v>0</v>
      </c>
      <c r="BE654" s="93">
        <v>0</v>
      </c>
      <c r="BF654" s="93">
        <v>0</v>
      </c>
      <c r="BG654" s="93">
        <v>0</v>
      </c>
      <c r="BH654" s="93">
        <v>0</v>
      </c>
      <c r="BI654" s="93">
        <v>0</v>
      </c>
      <c r="BJ654" s="93">
        <v>0</v>
      </c>
      <c r="BK654" s="93">
        <v>0</v>
      </c>
      <c r="BL654" s="93">
        <v>0</v>
      </c>
      <c r="BM654" s="93">
        <v>0</v>
      </c>
      <c r="BN654" s="93">
        <v>0</v>
      </c>
      <c r="BO654" s="93">
        <v>0</v>
      </c>
      <c r="BP654" s="93">
        <v>0</v>
      </c>
      <c r="BQ654" s="93">
        <v>0</v>
      </c>
      <c r="BR654" s="93">
        <v>0</v>
      </c>
      <c r="BS654" s="93">
        <v>0</v>
      </c>
      <c r="BT654" s="93">
        <v>0</v>
      </c>
      <c r="BU654" s="93">
        <v>0</v>
      </c>
      <c r="BV654" s="93">
        <v>0</v>
      </c>
      <c r="BW654" s="93">
        <v>0</v>
      </c>
      <c r="BX654" s="93">
        <v>0</v>
      </c>
      <c r="BY654" s="93">
        <v>0</v>
      </c>
      <c r="BZ654" s="93">
        <v>0</v>
      </c>
      <c r="CA654" s="93">
        <v>0</v>
      </c>
      <c r="CB654" s="93">
        <v>0</v>
      </c>
      <c r="CC654" s="93">
        <v>0</v>
      </c>
      <c r="CD654" s="93">
        <v>0</v>
      </c>
      <c r="CE654" s="93">
        <v>0</v>
      </c>
      <c r="CF654" s="93">
        <v>0</v>
      </c>
      <c r="CG654" s="93">
        <v>0</v>
      </c>
      <c r="CH654" s="93">
        <v>0</v>
      </c>
      <c r="CJ654" s="94">
        <v>32997.39143526274</v>
      </c>
    </row>
    <row r="655" spans="1:88" x14ac:dyDescent="0.25">
      <c r="A655">
        <v>647</v>
      </c>
      <c r="B655" s="96"/>
      <c r="C655" s="97" t="s">
        <v>5361</v>
      </c>
      <c r="D655" s="97" t="s">
        <v>5362</v>
      </c>
      <c r="E655" s="97" t="s">
        <v>5362</v>
      </c>
      <c r="F655" s="97" t="s">
        <v>6549</v>
      </c>
      <c r="G655" s="96" t="s">
        <v>6095</v>
      </c>
      <c r="H655" s="96" t="s">
        <v>6550</v>
      </c>
      <c r="I655" s="96" t="s">
        <v>5340</v>
      </c>
      <c r="J655" s="96" t="s">
        <v>5340</v>
      </c>
      <c r="K655" s="96" t="s">
        <v>5365</v>
      </c>
      <c r="L655" s="96" t="s">
        <v>5365</v>
      </c>
      <c r="M655" s="96" t="s">
        <v>5342</v>
      </c>
      <c r="N655" s="92">
        <v>0</v>
      </c>
      <c r="O655" s="93">
        <v>0</v>
      </c>
      <c r="P655" s="93">
        <v>0</v>
      </c>
      <c r="Q655" s="93">
        <v>0</v>
      </c>
      <c r="R655" s="93">
        <v>0</v>
      </c>
      <c r="S655" s="93">
        <v>0</v>
      </c>
      <c r="T655" s="93">
        <v>0</v>
      </c>
      <c r="U655" s="93">
        <v>0</v>
      </c>
      <c r="V655" s="93">
        <v>0</v>
      </c>
      <c r="W655" s="93">
        <v>0</v>
      </c>
      <c r="X655" s="93">
        <v>0</v>
      </c>
      <c r="Y655" s="93">
        <v>0</v>
      </c>
      <c r="Z655" s="93">
        <v>0</v>
      </c>
      <c r="AA655" s="93">
        <v>0</v>
      </c>
      <c r="AB655" s="93">
        <v>0</v>
      </c>
      <c r="AC655" s="93">
        <v>0</v>
      </c>
      <c r="AD655" s="93">
        <v>0</v>
      </c>
      <c r="AE655" s="93">
        <v>0</v>
      </c>
      <c r="AF655" s="93">
        <v>0</v>
      </c>
      <c r="AG655" s="93">
        <v>0</v>
      </c>
      <c r="AH655" s="93">
        <v>0</v>
      </c>
      <c r="AI655" s="93">
        <v>0</v>
      </c>
      <c r="AJ655" s="93">
        <v>0</v>
      </c>
      <c r="AK655" s="93">
        <v>0</v>
      </c>
      <c r="AL655" s="93">
        <v>0</v>
      </c>
      <c r="AM655" s="93">
        <v>0</v>
      </c>
      <c r="AN655" s="93">
        <v>0</v>
      </c>
      <c r="AO655" s="93">
        <v>0</v>
      </c>
      <c r="AP655" s="93">
        <v>0</v>
      </c>
      <c r="AQ655" s="93">
        <v>0</v>
      </c>
      <c r="AR655" s="93">
        <v>0</v>
      </c>
      <c r="AS655" s="93">
        <v>0</v>
      </c>
      <c r="AT655" s="93">
        <v>0</v>
      </c>
      <c r="AU655" s="93">
        <v>0</v>
      </c>
      <c r="AV655" s="93">
        <v>0</v>
      </c>
      <c r="AW655" s="93">
        <v>0</v>
      </c>
      <c r="AX655" s="93">
        <v>0</v>
      </c>
      <c r="AY655" s="93">
        <v>0</v>
      </c>
      <c r="AZ655" s="93">
        <v>0</v>
      </c>
      <c r="BA655" s="93">
        <v>0</v>
      </c>
      <c r="BB655" s="93">
        <v>0</v>
      </c>
      <c r="BC655" s="93">
        <v>0</v>
      </c>
      <c r="BD655" s="93">
        <v>0</v>
      </c>
      <c r="BE655" s="93">
        <v>0</v>
      </c>
      <c r="BF655" s="93">
        <v>0</v>
      </c>
      <c r="BG655" s="93">
        <v>0</v>
      </c>
      <c r="BH655" s="93">
        <v>0</v>
      </c>
      <c r="BI655" s="93">
        <v>0</v>
      </c>
      <c r="BJ655" s="93">
        <v>0</v>
      </c>
      <c r="BK655" s="93">
        <v>0</v>
      </c>
      <c r="BL655" s="93">
        <v>0</v>
      </c>
      <c r="BM655" s="93">
        <v>0</v>
      </c>
      <c r="BN655" s="93">
        <v>0</v>
      </c>
      <c r="BO655" s="93">
        <v>0</v>
      </c>
      <c r="BP655" s="93">
        <v>0</v>
      </c>
      <c r="BQ655" s="93">
        <v>0</v>
      </c>
      <c r="BR655" s="93">
        <v>0</v>
      </c>
      <c r="BS655" s="93">
        <v>0</v>
      </c>
      <c r="BT655" s="93">
        <v>0</v>
      </c>
      <c r="BU655" s="93">
        <v>0</v>
      </c>
      <c r="BV655" s="93">
        <v>0</v>
      </c>
      <c r="BW655" s="93">
        <v>0</v>
      </c>
      <c r="BX655" s="93">
        <v>0</v>
      </c>
      <c r="BY655" s="93">
        <v>0</v>
      </c>
      <c r="BZ655" s="93">
        <v>0</v>
      </c>
      <c r="CA655" s="93">
        <v>0</v>
      </c>
      <c r="CB655" s="93">
        <v>0</v>
      </c>
      <c r="CC655" s="93">
        <v>0</v>
      </c>
      <c r="CD655" s="93">
        <v>0</v>
      </c>
      <c r="CE655" s="93">
        <v>0</v>
      </c>
      <c r="CF655" s="93">
        <v>0</v>
      </c>
      <c r="CG655" s="93">
        <v>0</v>
      </c>
      <c r="CH655" s="93">
        <v>0</v>
      </c>
      <c r="CJ655" s="94">
        <v>0</v>
      </c>
    </row>
    <row r="656" spans="1:88" x14ac:dyDescent="0.25">
      <c r="A656">
        <v>648</v>
      </c>
      <c r="B656" s="96"/>
      <c r="C656" s="97" t="s">
        <v>5361</v>
      </c>
      <c r="D656" s="97" t="s">
        <v>5362</v>
      </c>
      <c r="E656" s="97" t="s">
        <v>5362</v>
      </c>
      <c r="F656" s="97" t="s">
        <v>6551</v>
      </c>
      <c r="G656" s="96" t="s">
        <v>6095</v>
      </c>
      <c r="H656" s="96" t="s">
        <v>6552</v>
      </c>
      <c r="I656" s="96" t="s">
        <v>5340</v>
      </c>
      <c r="J656" s="96" t="s">
        <v>5340</v>
      </c>
      <c r="K656" s="96" t="s">
        <v>5365</v>
      </c>
      <c r="L656" s="96" t="s">
        <v>5365</v>
      </c>
      <c r="M656" s="96" t="s">
        <v>5342</v>
      </c>
      <c r="N656" s="92">
        <v>0</v>
      </c>
      <c r="O656" s="93">
        <v>0</v>
      </c>
      <c r="P656" s="93">
        <v>0</v>
      </c>
      <c r="Q656" s="93">
        <v>0</v>
      </c>
      <c r="R656" s="93">
        <v>0</v>
      </c>
      <c r="S656" s="93">
        <v>0</v>
      </c>
      <c r="T656" s="93">
        <v>0</v>
      </c>
      <c r="U656" s="93">
        <v>0</v>
      </c>
      <c r="V656" s="93">
        <v>0</v>
      </c>
      <c r="W656" s="93">
        <v>0</v>
      </c>
      <c r="X656" s="93">
        <v>0</v>
      </c>
      <c r="Y656" s="93">
        <v>0</v>
      </c>
      <c r="Z656" s="93">
        <v>0</v>
      </c>
      <c r="AA656" s="93">
        <v>0</v>
      </c>
      <c r="AB656" s="93">
        <v>0</v>
      </c>
      <c r="AC656" s="93">
        <v>0</v>
      </c>
      <c r="AD656" s="93">
        <v>0</v>
      </c>
      <c r="AE656" s="93">
        <v>0</v>
      </c>
      <c r="AF656" s="93">
        <v>0</v>
      </c>
      <c r="AG656" s="93">
        <v>0</v>
      </c>
      <c r="AH656" s="93">
        <v>0</v>
      </c>
      <c r="AI656" s="93">
        <v>0</v>
      </c>
      <c r="AJ656" s="93">
        <v>0</v>
      </c>
      <c r="AK656" s="93">
        <v>0</v>
      </c>
      <c r="AL656" s="93">
        <v>0</v>
      </c>
      <c r="AM656" s="93">
        <v>0</v>
      </c>
      <c r="AN656" s="93">
        <v>0</v>
      </c>
      <c r="AO656" s="93">
        <v>0</v>
      </c>
      <c r="AP656" s="93">
        <v>0</v>
      </c>
      <c r="AQ656" s="93">
        <v>0</v>
      </c>
      <c r="AR656" s="93">
        <v>0</v>
      </c>
      <c r="AS656" s="93">
        <v>0</v>
      </c>
      <c r="AT656" s="93">
        <v>0</v>
      </c>
      <c r="AU656" s="93">
        <v>0</v>
      </c>
      <c r="AV656" s="93">
        <v>0</v>
      </c>
      <c r="AW656" s="93">
        <v>0</v>
      </c>
      <c r="AX656" s="93">
        <v>0</v>
      </c>
      <c r="AY656" s="93">
        <v>0</v>
      </c>
      <c r="AZ656" s="93">
        <v>0</v>
      </c>
      <c r="BA656" s="93">
        <v>0</v>
      </c>
      <c r="BB656" s="93">
        <v>0</v>
      </c>
      <c r="BC656" s="93">
        <v>0</v>
      </c>
      <c r="BD656" s="93">
        <v>0</v>
      </c>
      <c r="BE656" s="93">
        <v>0</v>
      </c>
      <c r="BF656" s="93">
        <v>0</v>
      </c>
      <c r="BG656" s="93">
        <v>0</v>
      </c>
      <c r="BH656" s="93">
        <v>0</v>
      </c>
      <c r="BI656" s="93">
        <v>0</v>
      </c>
      <c r="BJ656" s="93">
        <v>0</v>
      </c>
      <c r="BK656" s="93">
        <v>0</v>
      </c>
      <c r="BL656" s="93">
        <v>0</v>
      </c>
      <c r="BM656" s="93">
        <v>0</v>
      </c>
      <c r="BN656" s="93">
        <v>0</v>
      </c>
      <c r="BO656" s="93">
        <v>0</v>
      </c>
      <c r="BP656" s="93">
        <v>0</v>
      </c>
      <c r="BQ656" s="93">
        <v>0</v>
      </c>
      <c r="BR656" s="93">
        <v>0</v>
      </c>
      <c r="BS656" s="93">
        <v>0</v>
      </c>
      <c r="BT656" s="93">
        <v>0</v>
      </c>
      <c r="BU656" s="93">
        <v>0</v>
      </c>
      <c r="BV656" s="93">
        <v>0</v>
      </c>
      <c r="BW656" s="93">
        <v>0</v>
      </c>
      <c r="BX656" s="93">
        <v>0</v>
      </c>
      <c r="BY656" s="93">
        <v>0</v>
      </c>
      <c r="BZ656" s="93">
        <v>0</v>
      </c>
      <c r="CA656" s="93">
        <v>0</v>
      </c>
      <c r="CB656" s="93">
        <v>0</v>
      </c>
      <c r="CC656" s="93">
        <v>0</v>
      </c>
      <c r="CD656" s="93">
        <v>0</v>
      </c>
      <c r="CE656" s="93">
        <v>0</v>
      </c>
      <c r="CF656" s="93">
        <v>0</v>
      </c>
      <c r="CG656" s="93">
        <v>0</v>
      </c>
      <c r="CH656" s="93">
        <v>0</v>
      </c>
      <c r="CJ656" s="94">
        <v>0</v>
      </c>
    </row>
    <row r="657" spans="1:88" x14ac:dyDescent="0.25">
      <c r="A657">
        <v>649</v>
      </c>
      <c r="B657" s="96"/>
      <c r="C657" s="97" t="s">
        <v>5361</v>
      </c>
      <c r="D657" s="97" t="s">
        <v>5362</v>
      </c>
      <c r="E657" s="97" t="s">
        <v>5362</v>
      </c>
      <c r="F657" s="97" t="s">
        <v>6553</v>
      </c>
      <c r="G657" s="96" t="s">
        <v>6095</v>
      </c>
      <c r="H657" s="96" t="s">
        <v>6554</v>
      </c>
      <c r="I657" s="96" t="s">
        <v>5340</v>
      </c>
      <c r="J657" s="96" t="s">
        <v>5340</v>
      </c>
      <c r="K657" s="96" t="s">
        <v>5365</v>
      </c>
      <c r="L657" s="96" t="s">
        <v>5365</v>
      </c>
      <c r="M657" s="96" t="s">
        <v>5342</v>
      </c>
      <c r="N657" s="92">
        <v>40027.698042920514</v>
      </c>
      <c r="O657" s="93">
        <v>0</v>
      </c>
      <c r="P657" s="93">
        <v>0</v>
      </c>
      <c r="Q657" s="93">
        <v>0</v>
      </c>
      <c r="R657" s="93">
        <v>0</v>
      </c>
      <c r="S657" s="93">
        <v>0</v>
      </c>
      <c r="T657" s="93">
        <v>0</v>
      </c>
      <c r="U657" s="93">
        <v>3344.5040300207161</v>
      </c>
      <c r="V657" s="93">
        <v>3346.0399250548908</v>
      </c>
      <c r="W657" s="93">
        <v>3320.9815159299628</v>
      </c>
      <c r="X657" s="93">
        <v>3279.8836474195346</v>
      </c>
      <c r="Y657" s="93">
        <v>3347.7090720292485</v>
      </c>
      <c r="Z657" s="93">
        <v>3353.6879414489367</v>
      </c>
      <c r="AA657" s="93">
        <v>3387.4571101742658</v>
      </c>
      <c r="AB657" s="93">
        <v>3326.7361145471832</v>
      </c>
      <c r="AC657" s="93">
        <v>3337.8489333567754</v>
      </c>
      <c r="AD657" s="93">
        <v>3341.29851416767</v>
      </c>
      <c r="AE657" s="93">
        <v>3325.6231346770396</v>
      </c>
      <c r="AF657" s="93">
        <v>3315.9281040942928</v>
      </c>
      <c r="AG657" s="93">
        <v>0</v>
      </c>
      <c r="AH657" s="93">
        <v>0</v>
      </c>
      <c r="AI657" s="93">
        <v>0</v>
      </c>
      <c r="AJ657" s="93">
        <v>0</v>
      </c>
      <c r="AK657" s="93">
        <v>0</v>
      </c>
      <c r="AL657" s="93">
        <v>0</v>
      </c>
      <c r="AM657" s="93">
        <v>0</v>
      </c>
      <c r="AN657" s="93">
        <v>0</v>
      </c>
      <c r="AO657" s="93">
        <v>0</v>
      </c>
      <c r="AP657" s="93">
        <v>0</v>
      </c>
      <c r="AQ657" s="93">
        <v>0</v>
      </c>
      <c r="AR657" s="93">
        <v>0</v>
      </c>
      <c r="AS657" s="93">
        <v>0</v>
      </c>
      <c r="AT657" s="93">
        <v>0</v>
      </c>
      <c r="AU657" s="93">
        <v>0</v>
      </c>
      <c r="AV657" s="93">
        <v>0</v>
      </c>
      <c r="AW657" s="93">
        <v>0</v>
      </c>
      <c r="AX657" s="93">
        <v>0</v>
      </c>
      <c r="AY657" s="93">
        <v>0</v>
      </c>
      <c r="AZ657" s="93">
        <v>0</v>
      </c>
      <c r="BA657" s="93">
        <v>0</v>
      </c>
      <c r="BB657" s="93">
        <v>0</v>
      </c>
      <c r="BC657" s="93">
        <v>0</v>
      </c>
      <c r="BD657" s="93">
        <v>0</v>
      </c>
      <c r="BE657" s="93">
        <v>0</v>
      </c>
      <c r="BF657" s="93">
        <v>0</v>
      </c>
      <c r="BG657" s="93">
        <v>0</v>
      </c>
      <c r="BH657" s="93">
        <v>0</v>
      </c>
      <c r="BI657" s="93">
        <v>0</v>
      </c>
      <c r="BJ657" s="93">
        <v>0</v>
      </c>
      <c r="BK657" s="93">
        <v>0</v>
      </c>
      <c r="BL657" s="93">
        <v>0</v>
      </c>
      <c r="BM657" s="93">
        <v>0</v>
      </c>
      <c r="BN657" s="93">
        <v>0</v>
      </c>
      <c r="BO657" s="93">
        <v>0</v>
      </c>
      <c r="BP657" s="93">
        <v>0</v>
      </c>
      <c r="BQ657" s="93">
        <v>0</v>
      </c>
      <c r="BR657" s="93">
        <v>0</v>
      </c>
      <c r="BS657" s="93">
        <v>0</v>
      </c>
      <c r="BT657" s="93">
        <v>0</v>
      </c>
      <c r="BU657" s="93">
        <v>0</v>
      </c>
      <c r="BV657" s="93">
        <v>0</v>
      </c>
      <c r="BW657" s="93">
        <v>0</v>
      </c>
      <c r="BX657" s="93">
        <v>0</v>
      </c>
      <c r="BY657" s="93">
        <v>0</v>
      </c>
      <c r="BZ657" s="93">
        <v>0</v>
      </c>
      <c r="CA657" s="93">
        <v>0</v>
      </c>
      <c r="CB657" s="93">
        <v>0</v>
      </c>
      <c r="CC657" s="93">
        <v>0</v>
      </c>
      <c r="CD657" s="93">
        <v>0</v>
      </c>
      <c r="CE657" s="93">
        <v>0</v>
      </c>
      <c r="CF657" s="93">
        <v>0</v>
      </c>
      <c r="CG657" s="93">
        <v>0</v>
      </c>
      <c r="CH657" s="93">
        <v>0</v>
      </c>
      <c r="CJ657" s="94">
        <v>20034.891911017225</v>
      </c>
    </row>
    <row r="658" spans="1:88" x14ac:dyDescent="0.25">
      <c r="A658">
        <v>650</v>
      </c>
      <c r="B658" s="96"/>
      <c r="C658" s="97" t="s">
        <v>5361</v>
      </c>
      <c r="D658" s="97" t="s">
        <v>5362</v>
      </c>
      <c r="E658" s="97" t="s">
        <v>5362</v>
      </c>
      <c r="F658" s="97" t="s">
        <v>6555</v>
      </c>
      <c r="G658" s="96" t="s">
        <v>6095</v>
      </c>
      <c r="H658" s="96" t="s">
        <v>6556</v>
      </c>
      <c r="I658" s="96" t="s">
        <v>5340</v>
      </c>
      <c r="J658" s="96" t="s">
        <v>5340</v>
      </c>
      <c r="K658" s="96" t="s">
        <v>5365</v>
      </c>
      <c r="L658" s="96" t="s">
        <v>5365</v>
      </c>
      <c r="M658" s="96" t="s">
        <v>5342</v>
      </c>
      <c r="N658" s="92">
        <v>0</v>
      </c>
      <c r="O658" s="93">
        <v>0</v>
      </c>
      <c r="P658" s="93">
        <v>0</v>
      </c>
      <c r="Q658" s="93">
        <v>0</v>
      </c>
      <c r="R658" s="93">
        <v>0</v>
      </c>
      <c r="S658" s="93">
        <v>0</v>
      </c>
      <c r="T658" s="93">
        <v>0</v>
      </c>
      <c r="U658" s="93">
        <v>0</v>
      </c>
      <c r="V658" s="93">
        <v>0</v>
      </c>
      <c r="W658" s="93">
        <v>0</v>
      </c>
      <c r="X658" s="93">
        <v>0</v>
      </c>
      <c r="Y658" s="93">
        <v>0</v>
      </c>
      <c r="Z658" s="93">
        <v>0</v>
      </c>
      <c r="AA658" s="93">
        <v>0</v>
      </c>
      <c r="AB658" s="93">
        <v>0</v>
      </c>
      <c r="AC658" s="93">
        <v>0</v>
      </c>
      <c r="AD658" s="93">
        <v>0</v>
      </c>
      <c r="AE658" s="93">
        <v>0</v>
      </c>
      <c r="AF658" s="93">
        <v>0</v>
      </c>
      <c r="AG658" s="93">
        <v>0</v>
      </c>
      <c r="AH658" s="93">
        <v>0</v>
      </c>
      <c r="AI658" s="93">
        <v>0</v>
      </c>
      <c r="AJ658" s="93">
        <v>0</v>
      </c>
      <c r="AK658" s="93">
        <v>0</v>
      </c>
      <c r="AL658" s="93">
        <v>0</v>
      </c>
      <c r="AM658" s="93">
        <v>0</v>
      </c>
      <c r="AN658" s="93">
        <v>0</v>
      </c>
      <c r="AO658" s="93">
        <v>0</v>
      </c>
      <c r="AP658" s="93">
        <v>0</v>
      </c>
      <c r="AQ658" s="93">
        <v>0</v>
      </c>
      <c r="AR658" s="93">
        <v>0</v>
      </c>
      <c r="AS658" s="93">
        <v>0</v>
      </c>
      <c r="AT658" s="93">
        <v>0</v>
      </c>
      <c r="AU658" s="93">
        <v>0</v>
      </c>
      <c r="AV658" s="93">
        <v>0</v>
      </c>
      <c r="AW658" s="93">
        <v>0</v>
      </c>
      <c r="AX658" s="93">
        <v>0</v>
      </c>
      <c r="AY658" s="93">
        <v>0</v>
      </c>
      <c r="AZ658" s="93">
        <v>0</v>
      </c>
      <c r="BA658" s="93">
        <v>0</v>
      </c>
      <c r="BB658" s="93">
        <v>0</v>
      </c>
      <c r="BC658" s="93">
        <v>0</v>
      </c>
      <c r="BD658" s="93">
        <v>0</v>
      </c>
      <c r="BE658" s="93">
        <v>0</v>
      </c>
      <c r="BF658" s="93">
        <v>0</v>
      </c>
      <c r="BG658" s="93">
        <v>0</v>
      </c>
      <c r="BH658" s="93">
        <v>0</v>
      </c>
      <c r="BI658" s="93">
        <v>0</v>
      </c>
      <c r="BJ658" s="93">
        <v>0</v>
      </c>
      <c r="BK658" s="93">
        <v>0</v>
      </c>
      <c r="BL658" s="93">
        <v>0</v>
      </c>
      <c r="BM658" s="93">
        <v>0</v>
      </c>
      <c r="BN658" s="93">
        <v>0</v>
      </c>
      <c r="BO658" s="93">
        <v>0</v>
      </c>
      <c r="BP658" s="93">
        <v>0</v>
      </c>
      <c r="BQ658" s="93">
        <v>0</v>
      </c>
      <c r="BR658" s="93">
        <v>0</v>
      </c>
      <c r="BS658" s="93">
        <v>0</v>
      </c>
      <c r="BT658" s="93">
        <v>0</v>
      </c>
      <c r="BU658" s="93">
        <v>0</v>
      </c>
      <c r="BV658" s="93">
        <v>0</v>
      </c>
      <c r="BW658" s="93">
        <v>0</v>
      </c>
      <c r="BX658" s="93">
        <v>0</v>
      </c>
      <c r="BY658" s="93">
        <v>0</v>
      </c>
      <c r="BZ658" s="93">
        <v>0</v>
      </c>
      <c r="CA658" s="93">
        <v>0</v>
      </c>
      <c r="CB658" s="93">
        <v>0</v>
      </c>
      <c r="CC658" s="93">
        <v>0</v>
      </c>
      <c r="CD658" s="93">
        <v>0</v>
      </c>
      <c r="CE658" s="93">
        <v>0</v>
      </c>
      <c r="CF658" s="93">
        <v>0</v>
      </c>
      <c r="CG658" s="93">
        <v>0</v>
      </c>
      <c r="CH658" s="93">
        <v>0</v>
      </c>
      <c r="CJ658" s="94">
        <v>0</v>
      </c>
    </row>
    <row r="659" spans="1:88" x14ac:dyDescent="0.25">
      <c r="A659">
        <v>651</v>
      </c>
      <c r="B659" s="96"/>
      <c r="C659" s="97" t="s">
        <v>5361</v>
      </c>
      <c r="D659" s="97" t="s">
        <v>5362</v>
      </c>
      <c r="E659" s="97" t="s">
        <v>5362</v>
      </c>
      <c r="F659" s="97" t="s">
        <v>6557</v>
      </c>
      <c r="G659" s="96" t="s">
        <v>6095</v>
      </c>
      <c r="H659" s="96" t="s">
        <v>6558</v>
      </c>
      <c r="I659" s="96" t="s">
        <v>5340</v>
      </c>
      <c r="J659" s="96" t="s">
        <v>5340</v>
      </c>
      <c r="K659" s="96" t="s">
        <v>5365</v>
      </c>
      <c r="L659" s="96" t="s">
        <v>5365</v>
      </c>
      <c r="M659" s="96" t="s">
        <v>5342</v>
      </c>
      <c r="N659" s="92">
        <v>0</v>
      </c>
      <c r="O659" s="93">
        <v>0</v>
      </c>
      <c r="P659" s="93">
        <v>0</v>
      </c>
      <c r="Q659" s="93">
        <v>0</v>
      </c>
      <c r="R659" s="93">
        <v>0</v>
      </c>
      <c r="S659" s="93">
        <v>0</v>
      </c>
      <c r="T659" s="93">
        <v>0</v>
      </c>
      <c r="U659" s="93">
        <v>0</v>
      </c>
      <c r="V659" s="93">
        <v>0</v>
      </c>
      <c r="W659" s="93">
        <v>0</v>
      </c>
      <c r="X659" s="93">
        <v>0</v>
      </c>
      <c r="Y659" s="93">
        <v>0</v>
      </c>
      <c r="Z659" s="93">
        <v>0</v>
      </c>
      <c r="AA659" s="93">
        <v>0</v>
      </c>
      <c r="AB659" s="93">
        <v>0</v>
      </c>
      <c r="AC659" s="93">
        <v>0</v>
      </c>
      <c r="AD659" s="93">
        <v>0</v>
      </c>
      <c r="AE659" s="93">
        <v>0</v>
      </c>
      <c r="AF659" s="93">
        <v>0</v>
      </c>
      <c r="AG659" s="93">
        <v>0</v>
      </c>
      <c r="AH659" s="93">
        <v>0</v>
      </c>
      <c r="AI659" s="93">
        <v>0</v>
      </c>
      <c r="AJ659" s="93">
        <v>0</v>
      </c>
      <c r="AK659" s="93">
        <v>0</v>
      </c>
      <c r="AL659" s="93">
        <v>0</v>
      </c>
      <c r="AM659" s="93">
        <v>0</v>
      </c>
      <c r="AN659" s="93">
        <v>0</v>
      </c>
      <c r="AO659" s="93">
        <v>0</v>
      </c>
      <c r="AP659" s="93">
        <v>0</v>
      </c>
      <c r="AQ659" s="93">
        <v>0</v>
      </c>
      <c r="AR659" s="93">
        <v>0</v>
      </c>
      <c r="AS659" s="93">
        <v>0</v>
      </c>
      <c r="AT659" s="93">
        <v>0</v>
      </c>
      <c r="AU659" s="93">
        <v>0</v>
      </c>
      <c r="AV659" s="93">
        <v>0</v>
      </c>
      <c r="AW659" s="93">
        <v>0</v>
      </c>
      <c r="AX659" s="93">
        <v>0</v>
      </c>
      <c r="AY659" s="93">
        <v>0</v>
      </c>
      <c r="AZ659" s="93">
        <v>0</v>
      </c>
      <c r="BA659" s="93">
        <v>0</v>
      </c>
      <c r="BB659" s="93">
        <v>0</v>
      </c>
      <c r="BC659" s="93">
        <v>0</v>
      </c>
      <c r="BD659" s="93">
        <v>0</v>
      </c>
      <c r="BE659" s="93">
        <v>0</v>
      </c>
      <c r="BF659" s="93">
        <v>0</v>
      </c>
      <c r="BG659" s="93">
        <v>0</v>
      </c>
      <c r="BH659" s="93">
        <v>0</v>
      </c>
      <c r="BI659" s="93">
        <v>0</v>
      </c>
      <c r="BJ659" s="93">
        <v>0</v>
      </c>
      <c r="BK659" s="93">
        <v>0</v>
      </c>
      <c r="BL659" s="93">
        <v>0</v>
      </c>
      <c r="BM659" s="93">
        <v>0</v>
      </c>
      <c r="BN659" s="93">
        <v>0</v>
      </c>
      <c r="BO659" s="93">
        <v>0</v>
      </c>
      <c r="BP659" s="93">
        <v>0</v>
      </c>
      <c r="BQ659" s="93">
        <v>0</v>
      </c>
      <c r="BR659" s="93">
        <v>0</v>
      </c>
      <c r="BS659" s="93">
        <v>0</v>
      </c>
      <c r="BT659" s="93">
        <v>0</v>
      </c>
      <c r="BU659" s="93">
        <v>0</v>
      </c>
      <c r="BV659" s="93">
        <v>0</v>
      </c>
      <c r="BW659" s="93">
        <v>0</v>
      </c>
      <c r="BX659" s="93">
        <v>0</v>
      </c>
      <c r="BY659" s="93">
        <v>0</v>
      </c>
      <c r="BZ659" s="93">
        <v>0</v>
      </c>
      <c r="CA659" s="93">
        <v>0</v>
      </c>
      <c r="CB659" s="93">
        <v>0</v>
      </c>
      <c r="CC659" s="93">
        <v>0</v>
      </c>
      <c r="CD659" s="93">
        <v>0</v>
      </c>
      <c r="CE659" s="93">
        <v>0</v>
      </c>
      <c r="CF659" s="93">
        <v>0</v>
      </c>
      <c r="CG659" s="93">
        <v>0</v>
      </c>
      <c r="CH659" s="93">
        <v>0</v>
      </c>
      <c r="CJ659" s="94">
        <v>0</v>
      </c>
    </row>
    <row r="660" spans="1:88" x14ac:dyDescent="0.25">
      <c r="A660">
        <v>652</v>
      </c>
      <c r="B660" s="96"/>
      <c r="C660" s="97" t="s">
        <v>5361</v>
      </c>
      <c r="D660" s="97" t="s">
        <v>5362</v>
      </c>
      <c r="E660" s="97" t="s">
        <v>5362</v>
      </c>
      <c r="F660" s="97" t="s">
        <v>6559</v>
      </c>
      <c r="G660" s="96" t="s">
        <v>6095</v>
      </c>
      <c r="H660" s="96" t="s">
        <v>6560</v>
      </c>
      <c r="I660" s="96" t="s">
        <v>5340</v>
      </c>
      <c r="J660" s="96" t="s">
        <v>5340</v>
      </c>
      <c r="K660" s="96" t="s">
        <v>5365</v>
      </c>
      <c r="L660" s="96" t="s">
        <v>5365</v>
      </c>
      <c r="M660" s="96" t="s">
        <v>5342</v>
      </c>
      <c r="N660" s="92">
        <v>0</v>
      </c>
      <c r="O660" s="93">
        <v>0</v>
      </c>
      <c r="P660" s="93">
        <v>0</v>
      </c>
      <c r="Q660" s="93">
        <v>0</v>
      </c>
      <c r="R660" s="93">
        <v>0</v>
      </c>
      <c r="S660" s="93">
        <v>0</v>
      </c>
      <c r="T660" s="93">
        <v>0</v>
      </c>
      <c r="U660" s="93">
        <v>0</v>
      </c>
      <c r="V660" s="93">
        <v>0</v>
      </c>
      <c r="W660" s="93">
        <v>0</v>
      </c>
      <c r="X660" s="93">
        <v>0</v>
      </c>
      <c r="Y660" s="93">
        <v>0</v>
      </c>
      <c r="Z660" s="93">
        <v>0</v>
      </c>
      <c r="AA660" s="93">
        <v>0</v>
      </c>
      <c r="AB660" s="93">
        <v>0</v>
      </c>
      <c r="AC660" s="93">
        <v>0</v>
      </c>
      <c r="AD660" s="93">
        <v>0</v>
      </c>
      <c r="AE660" s="93">
        <v>0</v>
      </c>
      <c r="AF660" s="93">
        <v>0</v>
      </c>
      <c r="AG660" s="93">
        <v>0</v>
      </c>
      <c r="AH660" s="93">
        <v>0</v>
      </c>
      <c r="AI660" s="93">
        <v>0</v>
      </c>
      <c r="AJ660" s="93">
        <v>0</v>
      </c>
      <c r="AK660" s="93">
        <v>0</v>
      </c>
      <c r="AL660" s="93">
        <v>0</v>
      </c>
      <c r="AM660" s="93">
        <v>0</v>
      </c>
      <c r="AN660" s="93">
        <v>0</v>
      </c>
      <c r="AO660" s="93">
        <v>0</v>
      </c>
      <c r="AP660" s="93">
        <v>0</v>
      </c>
      <c r="AQ660" s="93">
        <v>0</v>
      </c>
      <c r="AR660" s="93">
        <v>0</v>
      </c>
      <c r="AS660" s="93">
        <v>0</v>
      </c>
      <c r="AT660" s="93">
        <v>0</v>
      </c>
      <c r="AU660" s="93">
        <v>0</v>
      </c>
      <c r="AV660" s="93">
        <v>0</v>
      </c>
      <c r="AW660" s="93">
        <v>0</v>
      </c>
      <c r="AX660" s="93">
        <v>0</v>
      </c>
      <c r="AY660" s="93">
        <v>0</v>
      </c>
      <c r="AZ660" s="93">
        <v>0</v>
      </c>
      <c r="BA660" s="93">
        <v>0</v>
      </c>
      <c r="BB660" s="93">
        <v>0</v>
      </c>
      <c r="BC660" s="93">
        <v>0</v>
      </c>
      <c r="BD660" s="93">
        <v>0</v>
      </c>
      <c r="BE660" s="93">
        <v>0</v>
      </c>
      <c r="BF660" s="93">
        <v>0</v>
      </c>
      <c r="BG660" s="93">
        <v>0</v>
      </c>
      <c r="BH660" s="93">
        <v>0</v>
      </c>
      <c r="BI660" s="93">
        <v>0</v>
      </c>
      <c r="BJ660" s="93">
        <v>0</v>
      </c>
      <c r="BK660" s="93">
        <v>0</v>
      </c>
      <c r="BL660" s="93">
        <v>0</v>
      </c>
      <c r="BM660" s="93">
        <v>0</v>
      </c>
      <c r="BN660" s="93">
        <v>0</v>
      </c>
      <c r="BO660" s="93">
        <v>0</v>
      </c>
      <c r="BP660" s="93">
        <v>0</v>
      </c>
      <c r="BQ660" s="93">
        <v>0</v>
      </c>
      <c r="BR660" s="93">
        <v>0</v>
      </c>
      <c r="BS660" s="93">
        <v>0</v>
      </c>
      <c r="BT660" s="93">
        <v>0</v>
      </c>
      <c r="BU660" s="93">
        <v>0</v>
      </c>
      <c r="BV660" s="93">
        <v>0</v>
      </c>
      <c r="BW660" s="93">
        <v>0</v>
      </c>
      <c r="BX660" s="93">
        <v>0</v>
      </c>
      <c r="BY660" s="93">
        <v>0</v>
      </c>
      <c r="BZ660" s="93">
        <v>0</v>
      </c>
      <c r="CA660" s="93">
        <v>0</v>
      </c>
      <c r="CB660" s="93">
        <v>0</v>
      </c>
      <c r="CC660" s="93">
        <v>0</v>
      </c>
      <c r="CD660" s="93">
        <v>0</v>
      </c>
      <c r="CE660" s="93">
        <v>0</v>
      </c>
      <c r="CF660" s="93">
        <v>0</v>
      </c>
      <c r="CG660" s="93">
        <v>0</v>
      </c>
      <c r="CH660" s="93">
        <v>0</v>
      </c>
      <c r="CJ660" s="94">
        <v>0</v>
      </c>
    </row>
    <row r="661" spans="1:88" x14ac:dyDescent="0.25">
      <c r="A661">
        <v>653</v>
      </c>
      <c r="B661" s="96"/>
      <c r="C661" s="97" t="s">
        <v>5361</v>
      </c>
      <c r="D661" s="97" t="s">
        <v>5362</v>
      </c>
      <c r="E661" s="97" t="s">
        <v>5362</v>
      </c>
      <c r="F661" s="97" t="s">
        <v>6561</v>
      </c>
      <c r="G661" s="96" t="s">
        <v>6095</v>
      </c>
      <c r="H661" s="96" t="s">
        <v>6562</v>
      </c>
      <c r="I661" s="96" t="s">
        <v>5340</v>
      </c>
      <c r="J661" s="96" t="s">
        <v>5340</v>
      </c>
      <c r="K661" s="96" t="s">
        <v>5365</v>
      </c>
      <c r="L661" s="96" t="s">
        <v>5365</v>
      </c>
      <c r="M661" s="96" t="s">
        <v>5342</v>
      </c>
      <c r="N661" s="92">
        <v>101818.75394781715</v>
      </c>
      <c r="O661" s="93">
        <v>0</v>
      </c>
      <c r="P661" s="93">
        <v>0</v>
      </c>
      <c r="Q661" s="93">
        <v>0</v>
      </c>
      <c r="R661" s="93">
        <v>0</v>
      </c>
      <c r="S661" s="93">
        <v>0</v>
      </c>
      <c r="T661" s="93">
        <v>0</v>
      </c>
      <c r="U661" s="93">
        <v>0</v>
      </c>
      <c r="V661" s="93">
        <v>0</v>
      </c>
      <c r="W661" s="93">
        <v>0</v>
      </c>
      <c r="X661" s="93">
        <v>0</v>
      </c>
      <c r="Y661" s="93">
        <v>0</v>
      </c>
      <c r="Z661" s="93">
        <v>0</v>
      </c>
      <c r="AA661" s="93">
        <v>0</v>
      </c>
      <c r="AB661" s="93">
        <v>0</v>
      </c>
      <c r="AC661" s="93">
        <v>0</v>
      </c>
      <c r="AD661" s="93">
        <v>0</v>
      </c>
      <c r="AE661" s="93">
        <v>0</v>
      </c>
      <c r="AF661" s="93">
        <v>0</v>
      </c>
      <c r="AG661" s="93">
        <v>0</v>
      </c>
      <c r="AH661" s="93">
        <v>0</v>
      </c>
      <c r="AI661" s="93">
        <v>0</v>
      </c>
      <c r="AJ661" s="93">
        <v>0</v>
      </c>
      <c r="AK661" s="93">
        <v>0</v>
      </c>
      <c r="AL661" s="93">
        <v>0</v>
      </c>
      <c r="AM661" s="93">
        <v>0</v>
      </c>
      <c r="AN661" s="93">
        <v>0</v>
      </c>
      <c r="AO661" s="93">
        <v>0</v>
      </c>
      <c r="AP661" s="93">
        <v>0</v>
      </c>
      <c r="AQ661" s="93">
        <v>0</v>
      </c>
      <c r="AR661" s="93">
        <v>0</v>
      </c>
      <c r="AS661" s="93">
        <v>0</v>
      </c>
      <c r="AT661" s="93">
        <v>0</v>
      </c>
      <c r="AU661" s="93">
        <v>0</v>
      </c>
      <c r="AV661" s="93">
        <v>0</v>
      </c>
      <c r="AW661" s="93">
        <v>0</v>
      </c>
      <c r="AX661" s="93">
        <v>0</v>
      </c>
      <c r="AY661" s="93">
        <v>0</v>
      </c>
      <c r="AZ661" s="93">
        <v>0</v>
      </c>
      <c r="BA661" s="93">
        <v>0</v>
      </c>
      <c r="BB661" s="93">
        <v>0</v>
      </c>
      <c r="BC661" s="93">
        <v>0</v>
      </c>
      <c r="BD661" s="93">
        <v>0</v>
      </c>
      <c r="BE661" s="93">
        <v>0</v>
      </c>
      <c r="BF661" s="93">
        <v>0</v>
      </c>
      <c r="BG661" s="93">
        <v>0</v>
      </c>
      <c r="BH661" s="93">
        <v>0</v>
      </c>
      <c r="BI661" s="93">
        <v>0</v>
      </c>
      <c r="BJ661" s="93">
        <v>0</v>
      </c>
      <c r="BK661" s="93">
        <v>0</v>
      </c>
      <c r="BL661" s="93">
        <v>0</v>
      </c>
      <c r="BM661" s="93">
        <v>0</v>
      </c>
      <c r="BN661" s="93">
        <v>0</v>
      </c>
      <c r="BO661" s="93">
        <v>0</v>
      </c>
      <c r="BP661" s="93">
        <v>0</v>
      </c>
      <c r="BQ661" s="93">
        <v>8485.2930123402184</v>
      </c>
      <c r="BR661" s="93">
        <v>8473.1000007741004</v>
      </c>
      <c r="BS661" s="93">
        <v>8443.0515688727555</v>
      </c>
      <c r="BT661" s="93">
        <v>8344.8085518003081</v>
      </c>
      <c r="BU661" s="93">
        <v>8476.6166267746448</v>
      </c>
      <c r="BV661" s="93">
        <v>8491.3476727572579</v>
      </c>
      <c r="BW661" s="93">
        <v>8619.4621593527136</v>
      </c>
      <c r="BX661" s="93">
        <v>8512.0748675883588</v>
      </c>
      <c r="BY661" s="93">
        <v>8521.1963439253013</v>
      </c>
      <c r="BZ661" s="93">
        <v>8526.8526398911254</v>
      </c>
      <c r="CA661" s="93">
        <v>8478.1100552918961</v>
      </c>
      <c r="CB661" s="93">
        <v>8446.8404484484781</v>
      </c>
      <c r="CC661" s="93">
        <v>0</v>
      </c>
      <c r="CD661" s="93">
        <v>0</v>
      </c>
      <c r="CE661" s="93">
        <v>0</v>
      </c>
      <c r="CF661" s="93">
        <v>0</v>
      </c>
      <c r="CG661" s="93">
        <v>0</v>
      </c>
      <c r="CH661" s="93">
        <v>0</v>
      </c>
      <c r="CJ661" s="94">
        <v>101818.75394781715</v>
      </c>
    </row>
    <row r="662" spans="1:88" x14ac:dyDescent="0.25">
      <c r="A662">
        <v>654</v>
      </c>
      <c r="B662" s="96"/>
      <c r="C662" s="97" t="s">
        <v>5361</v>
      </c>
      <c r="D662" s="97" t="s">
        <v>5362</v>
      </c>
      <c r="E662" s="97" t="s">
        <v>5362</v>
      </c>
      <c r="F662" s="97" t="s">
        <v>6563</v>
      </c>
      <c r="G662" s="96" t="s">
        <v>6095</v>
      </c>
      <c r="H662" s="96" t="s">
        <v>6564</v>
      </c>
      <c r="I662" s="96" t="s">
        <v>5340</v>
      </c>
      <c r="J662" s="96" t="s">
        <v>5340</v>
      </c>
      <c r="K662" s="96" t="s">
        <v>5365</v>
      </c>
      <c r="L662" s="96" t="s">
        <v>5365</v>
      </c>
      <c r="M662" s="96" t="s">
        <v>5342</v>
      </c>
      <c r="N662" s="92">
        <v>61466.370082760877</v>
      </c>
      <c r="O662" s="93">
        <v>0</v>
      </c>
      <c r="P662" s="93">
        <v>0</v>
      </c>
      <c r="Q662" s="93">
        <v>0</v>
      </c>
      <c r="R662" s="93">
        <v>0</v>
      </c>
      <c r="S662" s="93">
        <v>0</v>
      </c>
      <c r="T662" s="93">
        <v>0</v>
      </c>
      <c r="U662" s="93">
        <v>5135.8067664072769</v>
      </c>
      <c r="V662" s="93">
        <v>5138.1652805660915</v>
      </c>
      <c r="W662" s="93">
        <v>5099.6856895762021</v>
      </c>
      <c r="X662" s="93">
        <v>5036.575970082321</v>
      </c>
      <c r="Y662" s="93">
        <v>5140.7284158615075</v>
      </c>
      <c r="Z662" s="93">
        <v>5149.9095433905804</v>
      </c>
      <c r="AA662" s="93">
        <v>5201.7653413440921</v>
      </c>
      <c r="AB662" s="93">
        <v>5108.5224277744546</v>
      </c>
      <c r="AC662" s="93">
        <v>5125.5872270761956</v>
      </c>
      <c r="AD662" s="93">
        <v>5130.8843893193362</v>
      </c>
      <c r="AE662" s="93">
        <v>5106.8133404190139</v>
      </c>
      <c r="AF662" s="93">
        <v>5091.9256909437954</v>
      </c>
      <c r="AG662" s="93">
        <v>0</v>
      </c>
      <c r="AH662" s="93">
        <v>0</v>
      </c>
      <c r="AI662" s="93">
        <v>0</v>
      </c>
      <c r="AJ662" s="93">
        <v>0</v>
      </c>
      <c r="AK662" s="93">
        <v>0</v>
      </c>
      <c r="AL662" s="93">
        <v>0</v>
      </c>
      <c r="AM662" s="93">
        <v>0</v>
      </c>
      <c r="AN662" s="93">
        <v>0</v>
      </c>
      <c r="AO662" s="93">
        <v>0</v>
      </c>
      <c r="AP662" s="93">
        <v>0</v>
      </c>
      <c r="AQ662" s="93">
        <v>0</v>
      </c>
      <c r="AR662" s="93">
        <v>0</v>
      </c>
      <c r="AS662" s="93">
        <v>0</v>
      </c>
      <c r="AT662" s="93">
        <v>0</v>
      </c>
      <c r="AU662" s="93">
        <v>0</v>
      </c>
      <c r="AV662" s="93">
        <v>0</v>
      </c>
      <c r="AW662" s="93">
        <v>0</v>
      </c>
      <c r="AX662" s="93">
        <v>0</v>
      </c>
      <c r="AY662" s="93">
        <v>0</v>
      </c>
      <c r="AZ662" s="93">
        <v>0</v>
      </c>
      <c r="BA662" s="93">
        <v>0</v>
      </c>
      <c r="BB662" s="93">
        <v>0</v>
      </c>
      <c r="BC662" s="93">
        <v>0</v>
      </c>
      <c r="BD662" s="93">
        <v>0</v>
      </c>
      <c r="BE662" s="93">
        <v>0</v>
      </c>
      <c r="BF662" s="93">
        <v>0</v>
      </c>
      <c r="BG662" s="93">
        <v>0</v>
      </c>
      <c r="BH662" s="93">
        <v>0</v>
      </c>
      <c r="BI662" s="93">
        <v>0</v>
      </c>
      <c r="BJ662" s="93">
        <v>0</v>
      </c>
      <c r="BK662" s="93">
        <v>0</v>
      </c>
      <c r="BL662" s="93">
        <v>0</v>
      </c>
      <c r="BM662" s="93">
        <v>0</v>
      </c>
      <c r="BN662" s="93">
        <v>0</v>
      </c>
      <c r="BO662" s="93">
        <v>0</v>
      </c>
      <c r="BP662" s="93">
        <v>0</v>
      </c>
      <c r="BQ662" s="93">
        <v>0</v>
      </c>
      <c r="BR662" s="93">
        <v>0</v>
      </c>
      <c r="BS662" s="93">
        <v>0</v>
      </c>
      <c r="BT662" s="93">
        <v>0</v>
      </c>
      <c r="BU662" s="93">
        <v>0</v>
      </c>
      <c r="BV662" s="93">
        <v>0</v>
      </c>
      <c r="BW662" s="93">
        <v>0</v>
      </c>
      <c r="BX662" s="93">
        <v>0</v>
      </c>
      <c r="BY662" s="93">
        <v>0</v>
      </c>
      <c r="BZ662" s="93">
        <v>0</v>
      </c>
      <c r="CA662" s="93">
        <v>0</v>
      </c>
      <c r="CB662" s="93">
        <v>0</v>
      </c>
      <c r="CC662" s="93">
        <v>0</v>
      </c>
      <c r="CD662" s="93">
        <v>0</v>
      </c>
      <c r="CE662" s="93">
        <v>0</v>
      </c>
      <c r="CF662" s="93">
        <v>0</v>
      </c>
      <c r="CG662" s="93">
        <v>0</v>
      </c>
      <c r="CH662" s="93">
        <v>0</v>
      </c>
      <c r="CJ662" s="94">
        <v>30765.498416876886</v>
      </c>
    </row>
    <row r="663" spans="1:88" x14ac:dyDescent="0.25">
      <c r="A663">
        <v>655</v>
      </c>
      <c r="B663" s="96"/>
      <c r="C663" s="97" t="s">
        <v>5361</v>
      </c>
      <c r="D663" s="97" t="s">
        <v>5362</v>
      </c>
      <c r="E663" s="97" t="s">
        <v>5362</v>
      </c>
      <c r="F663" s="97" t="s">
        <v>6565</v>
      </c>
      <c r="G663" s="96" t="s">
        <v>6095</v>
      </c>
      <c r="H663" s="96" t="s">
        <v>6566</v>
      </c>
      <c r="I663" s="96" t="s">
        <v>5340</v>
      </c>
      <c r="J663" s="96" t="s">
        <v>5340</v>
      </c>
      <c r="K663" s="96" t="s">
        <v>5365</v>
      </c>
      <c r="L663" s="96" t="s">
        <v>5365</v>
      </c>
      <c r="M663" s="96" t="s">
        <v>5342</v>
      </c>
      <c r="N663" s="92">
        <v>0</v>
      </c>
      <c r="O663" s="93">
        <v>0</v>
      </c>
      <c r="P663" s="93">
        <v>0</v>
      </c>
      <c r="Q663" s="93">
        <v>0</v>
      </c>
      <c r="R663" s="93">
        <v>0</v>
      </c>
      <c r="S663" s="93">
        <v>0</v>
      </c>
      <c r="T663" s="93">
        <v>0</v>
      </c>
      <c r="U663" s="93">
        <v>0</v>
      </c>
      <c r="V663" s="93">
        <v>0</v>
      </c>
      <c r="W663" s="93">
        <v>0</v>
      </c>
      <c r="X663" s="93">
        <v>0</v>
      </c>
      <c r="Y663" s="93">
        <v>0</v>
      </c>
      <c r="Z663" s="93">
        <v>0</v>
      </c>
      <c r="AA663" s="93">
        <v>0</v>
      </c>
      <c r="AB663" s="93">
        <v>0</v>
      </c>
      <c r="AC663" s="93">
        <v>0</v>
      </c>
      <c r="AD663" s="93">
        <v>0</v>
      </c>
      <c r="AE663" s="93">
        <v>0</v>
      </c>
      <c r="AF663" s="93">
        <v>0</v>
      </c>
      <c r="AG663" s="93">
        <v>0</v>
      </c>
      <c r="AH663" s="93">
        <v>0</v>
      </c>
      <c r="AI663" s="93">
        <v>0</v>
      </c>
      <c r="AJ663" s="93">
        <v>0</v>
      </c>
      <c r="AK663" s="93">
        <v>0</v>
      </c>
      <c r="AL663" s="93">
        <v>0</v>
      </c>
      <c r="AM663" s="93">
        <v>0</v>
      </c>
      <c r="AN663" s="93">
        <v>0</v>
      </c>
      <c r="AO663" s="93">
        <v>0</v>
      </c>
      <c r="AP663" s="93">
        <v>0</v>
      </c>
      <c r="AQ663" s="93">
        <v>0</v>
      </c>
      <c r="AR663" s="93">
        <v>0</v>
      </c>
      <c r="AS663" s="93">
        <v>0</v>
      </c>
      <c r="AT663" s="93">
        <v>0</v>
      </c>
      <c r="AU663" s="93">
        <v>0</v>
      </c>
      <c r="AV663" s="93">
        <v>0</v>
      </c>
      <c r="AW663" s="93">
        <v>0</v>
      </c>
      <c r="AX663" s="93">
        <v>0</v>
      </c>
      <c r="AY663" s="93">
        <v>0</v>
      </c>
      <c r="AZ663" s="93">
        <v>0</v>
      </c>
      <c r="BA663" s="93">
        <v>0</v>
      </c>
      <c r="BB663" s="93">
        <v>0</v>
      </c>
      <c r="BC663" s="93">
        <v>0</v>
      </c>
      <c r="BD663" s="93">
        <v>0</v>
      </c>
      <c r="BE663" s="93">
        <v>0</v>
      </c>
      <c r="BF663" s="93">
        <v>0</v>
      </c>
      <c r="BG663" s="93">
        <v>0</v>
      </c>
      <c r="BH663" s="93">
        <v>0</v>
      </c>
      <c r="BI663" s="93">
        <v>0</v>
      </c>
      <c r="BJ663" s="93">
        <v>0</v>
      </c>
      <c r="BK663" s="93">
        <v>0</v>
      </c>
      <c r="BL663" s="93">
        <v>0</v>
      </c>
      <c r="BM663" s="93">
        <v>0</v>
      </c>
      <c r="BN663" s="93">
        <v>0</v>
      </c>
      <c r="BO663" s="93">
        <v>0</v>
      </c>
      <c r="BP663" s="93">
        <v>0</v>
      </c>
      <c r="BQ663" s="93">
        <v>0</v>
      </c>
      <c r="BR663" s="93">
        <v>0</v>
      </c>
      <c r="BS663" s="93">
        <v>0</v>
      </c>
      <c r="BT663" s="93">
        <v>0</v>
      </c>
      <c r="BU663" s="93">
        <v>0</v>
      </c>
      <c r="BV663" s="93">
        <v>0</v>
      </c>
      <c r="BW663" s="93">
        <v>0</v>
      </c>
      <c r="BX663" s="93">
        <v>0</v>
      </c>
      <c r="BY663" s="93">
        <v>0</v>
      </c>
      <c r="BZ663" s="93">
        <v>0</v>
      </c>
      <c r="CA663" s="93">
        <v>0</v>
      </c>
      <c r="CB663" s="93">
        <v>0</v>
      </c>
      <c r="CC663" s="93">
        <v>0</v>
      </c>
      <c r="CD663" s="93">
        <v>0</v>
      </c>
      <c r="CE663" s="93">
        <v>0</v>
      </c>
      <c r="CF663" s="93">
        <v>0</v>
      </c>
      <c r="CG663" s="93">
        <v>0</v>
      </c>
      <c r="CH663" s="93">
        <v>0</v>
      </c>
      <c r="CJ663" s="94">
        <v>0</v>
      </c>
    </row>
    <row r="664" spans="1:88" x14ac:dyDescent="0.25">
      <c r="A664">
        <v>656</v>
      </c>
      <c r="B664" s="96"/>
      <c r="C664" s="97" t="s">
        <v>5361</v>
      </c>
      <c r="D664" s="97" t="s">
        <v>5362</v>
      </c>
      <c r="E664" s="97" t="s">
        <v>5362</v>
      </c>
      <c r="F664" s="97" t="s">
        <v>6567</v>
      </c>
      <c r="G664" s="96" t="s">
        <v>6095</v>
      </c>
      <c r="H664" s="96" t="s">
        <v>6568</v>
      </c>
      <c r="I664" s="96" t="s">
        <v>5340</v>
      </c>
      <c r="J664" s="96" t="s">
        <v>5340</v>
      </c>
      <c r="K664" s="96" t="s">
        <v>5365</v>
      </c>
      <c r="L664" s="96" t="s">
        <v>5365</v>
      </c>
      <c r="M664" s="96" t="s">
        <v>5342</v>
      </c>
      <c r="N664" s="92">
        <v>0</v>
      </c>
      <c r="O664" s="93">
        <v>0</v>
      </c>
      <c r="P664" s="93">
        <v>0</v>
      </c>
      <c r="Q664" s="93">
        <v>0</v>
      </c>
      <c r="R664" s="93">
        <v>0</v>
      </c>
      <c r="S664" s="93">
        <v>0</v>
      </c>
      <c r="T664" s="93">
        <v>0</v>
      </c>
      <c r="U664" s="93">
        <v>0</v>
      </c>
      <c r="V664" s="93">
        <v>0</v>
      </c>
      <c r="W664" s="93">
        <v>0</v>
      </c>
      <c r="X664" s="93">
        <v>0</v>
      </c>
      <c r="Y664" s="93">
        <v>0</v>
      </c>
      <c r="Z664" s="93">
        <v>0</v>
      </c>
      <c r="AA664" s="93">
        <v>0</v>
      </c>
      <c r="AB664" s="93">
        <v>0</v>
      </c>
      <c r="AC664" s="93">
        <v>0</v>
      </c>
      <c r="AD664" s="93">
        <v>0</v>
      </c>
      <c r="AE664" s="93">
        <v>0</v>
      </c>
      <c r="AF664" s="93">
        <v>0</v>
      </c>
      <c r="AG664" s="93">
        <v>0</v>
      </c>
      <c r="AH664" s="93">
        <v>0</v>
      </c>
      <c r="AI664" s="93">
        <v>0</v>
      </c>
      <c r="AJ664" s="93">
        <v>0</v>
      </c>
      <c r="AK664" s="93">
        <v>0</v>
      </c>
      <c r="AL664" s="93">
        <v>0</v>
      </c>
      <c r="AM664" s="93">
        <v>0</v>
      </c>
      <c r="AN664" s="93">
        <v>0</v>
      </c>
      <c r="AO664" s="93">
        <v>0</v>
      </c>
      <c r="AP664" s="93">
        <v>0</v>
      </c>
      <c r="AQ664" s="93">
        <v>0</v>
      </c>
      <c r="AR664" s="93">
        <v>0</v>
      </c>
      <c r="AS664" s="93">
        <v>0</v>
      </c>
      <c r="AT664" s="93">
        <v>0</v>
      </c>
      <c r="AU664" s="93">
        <v>0</v>
      </c>
      <c r="AV664" s="93">
        <v>0</v>
      </c>
      <c r="AW664" s="93">
        <v>0</v>
      </c>
      <c r="AX664" s="93">
        <v>0</v>
      </c>
      <c r="AY664" s="93">
        <v>0</v>
      </c>
      <c r="AZ664" s="93">
        <v>0</v>
      </c>
      <c r="BA664" s="93">
        <v>0</v>
      </c>
      <c r="BB664" s="93">
        <v>0</v>
      </c>
      <c r="BC664" s="93">
        <v>0</v>
      </c>
      <c r="BD664" s="93">
        <v>0</v>
      </c>
      <c r="BE664" s="93">
        <v>0</v>
      </c>
      <c r="BF664" s="93">
        <v>0</v>
      </c>
      <c r="BG664" s="93">
        <v>0</v>
      </c>
      <c r="BH664" s="93">
        <v>0</v>
      </c>
      <c r="BI664" s="93">
        <v>0</v>
      </c>
      <c r="BJ664" s="93">
        <v>0</v>
      </c>
      <c r="BK664" s="93">
        <v>0</v>
      </c>
      <c r="BL664" s="93">
        <v>0</v>
      </c>
      <c r="BM664" s="93">
        <v>0</v>
      </c>
      <c r="BN664" s="93">
        <v>0</v>
      </c>
      <c r="BO664" s="93">
        <v>0</v>
      </c>
      <c r="BP664" s="93">
        <v>0</v>
      </c>
      <c r="BQ664" s="93">
        <v>0</v>
      </c>
      <c r="BR664" s="93">
        <v>0</v>
      </c>
      <c r="BS664" s="93">
        <v>0</v>
      </c>
      <c r="BT664" s="93">
        <v>0</v>
      </c>
      <c r="BU664" s="93">
        <v>0</v>
      </c>
      <c r="BV664" s="93">
        <v>0</v>
      </c>
      <c r="BW664" s="93">
        <v>0</v>
      </c>
      <c r="BX664" s="93">
        <v>0</v>
      </c>
      <c r="BY664" s="93">
        <v>0</v>
      </c>
      <c r="BZ664" s="93">
        <v>0</v>
      </c>
      <c r="CA664" s="93">
        <v>0</v>
      </c>
      <c r="CB664" s="93">
        <v>0</v>
      </c>
      <c r="CC664" s="93">
        <v>0</v>
      </c>
      <c r="CD664" s="93">
        <v>0</v>
      </c>
      <c r="CE664" s="93">
        <v>0</v>
      </c>
      <c r="CF664" s="93">
        <v>0</v>
      </c>
      <c r="CG664" s="93">
        <v>0</v>
      </c>
      <c r="CH664" s="93">
        <v>0</v>
      </c>
      <c r="CJ664" s="94">
        <v>0</v>
      </c>
    </row>
    <row r="665" spans="1:88" x14ac:dyDescent="0.25">
      <c r="A665">
        <v>657</v>
      </c>
      <c r="B665" s="96"/>
      <c r="C665" s="97" t="s">
        <v>5361</v>
      </c>
      <c r="D665" s="97" t="s">
        <v>5362</v>
      </c>
      <c r="E665" s="97" t="s">
        <v>5362</v>
      </c>
      <c r="F665" s="97" t="s">
        <v>6569</v>
      </c>
      <c r="G665" s="96" t="s">
        <v>6095</v>
      </c>
      <c r="H665" s="96" t="s">
        <v>6570</v>
      </c>
      <c r="I665" s="96" t="s">
        <v>5340</v>
      </c>
      <c r="J665" s="96" t="s">
        <v>5340</v>
      </c>
      <c r="K665" s="96" t="s">
        <v>5365</v>
      </c>
      <c r="L665" s="96" t="s">
        <v>5365</v>
      </c>
      <c r="M665" s="96" t="s">
        <v>5342</v>
      </c>
      <c r="N665" s="92">
        <v>0</v>
      </c>
      <c r="O665" s="93">
        <v>0</v>
      </c>
      <c r="P665" s="93">
        <v>0</v>
      </c>
      <c r="Q665" s="93">
        <v>0</v>
      </c>
      <c r="R665" s="93">
        <v>0</v>
      </c>
      <c r="S665" s="93">
        <v>0</v>
      </c>
      <c r="T665" s="93">
        <v>0</v>
      </c>
      <c r="U665" s="93">
        <v>0</v>
      </c>
      <c r="V665" s="93">
        <v>0</v>
      </c>
      <c r="W665" s="93">
        <v>0</v>
      </c>
      <c r="X665" s="93">
        <v>0</v>
      </c>
      <c r="Y665" s="93">
        <v>0</v>
      </c>
      <c r="Z665" s="93">
        <v>0</v>
      </c>
      <c r="AA665" s="93">
        <v>0</v>
      </c>
      <c r="AB665" s="93">
        <v>0</v>
      </c>
      <c r="AC665" s="93">
        <v>0</v>
      </c>
      <c r="AD665" s="93">
        <v>0</v>
      </c>
      <c r="AE665" s="93">
        <v>0</v>
      </c>
      <c r="AF665" s="93">
        <v>0</v>
      </c>
      <c r="AG665" s="93">
        <v>0</v>
      </c>
      <c r="AH665" s="93">
        <v>0</v>
      </c>
      <c r="AI665" s="93">
        <v>0</v>
      </c>
      <c r="AJ665" s="93">
        <v>0</v>
      </c>
      <c r="AK665" s="93">
        <v>0</v>
      </c>
      <c r="AL665" s="93">
        <v>0</v>
      </c>
      <c r="AM665" s="93">
        <v>0</v>
      </c>
      <c r="AN665" s="93">
        <v>0</v>
      </c>
      <c r="AO665" s="93">
        <v>0</v>
      </c>
      <c r="AP665" s="93">
        <v>0</v>
      </c>
      <c r="AQ665" s="93">
        <v>0</v>
      </c>
      <c r="AR665" s="93">
        <v>0</v>
      </c>
      <c r="AS665" s="93">
        <v>0</v>
      </c>
      <c r="AT665" s="93">
        <v>0</v>
      </c>
      <c r="AU665" s="93">
        <v>0</v>
      </c>
      <c r="AV665" s="93">
        <v>0</v>
      </c>
      <c r="AW665" s="93">
        <v>0</v>
      </c>
      <c r="AX665" s="93">
        <v>0</v>
      </c>
      <c r="AY665" s="93">
        <v>0</v>
      </c>
      <c r="AZ665" s="93">
        <v>0</v>
      </c>
      <c r="BA665" s="93">
        <v>0</v>
      </c>
      <c r="BB665" s="93">
        <v>0</v>
      </c>
      <c r="BC665" s="93">
        <v>0</v>
      </c>
      <c r="BD665" s="93">
        <v>0</v>
      </c>
      <c r="BE665" s="93">
        <v>0</v>
      </c>
      <c r="BF665" s="93">
        <v>0</v>
      </c>
      <c r="BG665" s="93">
        <v>0</v>
      </c>
      <c r="BH665" s="93">
        <v>0</v>
      </c>
      <c r="BI665" s="93">
        <v>0</v>
      </c>
      <c r="BJ665" s="93">
        <v>0</v>
      </c>
      <c r="BK665" s="93">
        <v>0</v>
      </c>
      <c r="BL665" s="93">
        <v>0</v>
      </c>
      <c r="BM665" s="93">
        <v>0</v>
      </c>
      <c r="BN665" s="93">
        <v>0</v>
      </c>
      <c r="BO665" s="93">
        <v>0</v>
      </c>
      <c r="BP665" s="93">
        <v>0</v>
      </c>
      <c r="BQ665" s="93">
        <v>0</v>
      </c>
      <c r="BR665" s="93">
        <v>0</v>
      </c>
      <c r="BS665" s="93">
        <v>0</v>
      </c>
      <c r="BT665" s="93">
        <v>0</v>
      </c>
      <c r="BU665" s="93">
        <v>0</v>
      </c>
      <c r="BV665" s="93">
        <v>0</v>
      </c>
      <c r="BW665" s="93">
        <v>0</v>
      </c>
      <c r="BX665" s="93">
        <v>0</v>
      </c>
      <c r="BY665" s="93">
        <v>0</v>
      </c>
      <c r="BZ665" s="93">
        <v>0</v>
      </c>
      <c r="CA665" s="93">
        <v>0</v>
      </c>
      <c r="CB665" s="93">
        <v>0</v>
      </c>
      <c r="CC665" s="93">
        <v>0</v>
      </c>
      <c r="CD665" s="93">
        <v>0</v>
      </c>
      <c r="CE665" s="93">
        <v>0</v>
      </c>
      <c r="CF665" s="93">
        <v>0</v>
      </c>
      <c r="CG665" s="93">
        <v>0</v>
      </c>
      <c r="CH665" s="93">
        <v>0</v>
      </c>
      <c r="CJ665" s="94">
        <v>0</v>
      </c>
    </row>
    <row r="666" spans="1:88" x14ac:dyDescent="0.25">
      <c r="A666">
        <v>658</v>
      </c>
      <c r="B666" s="96"/>
      <c r="C666" s="97" t="s">
        <v>5361</v>
      </c>
      <c r="D666" s="97" t="s">
        <v>5362</v>
      </c>
      <c r="E666" s="97" t="s">
        <v>5362</v>
      </c>
      <c r="F666" s="97" t="s">
        <v>6571</v>
      </c>
      <c r="G666" s="96" t="s">
        <v>6095</v>
      </c>
      <c r="H666" s="96" t="s">
        <v>6572</v>
      </c>
      <c r="I666" s="96" t="s">
        <v>5340</v>
      </c>
      <c r="J666" s="96" t="s">
        <v>5340</v>
      </c>
      <c r="K666" s="96" t="s">
        <v>5365</v>
      </c>
      <c r="L666" s="96" t="s">
        <v>5365</v>
      </c>
      <c r="M666" s="96" t="s">
        <v>5342</v>
      </c>
      <c r="N666" s="92">
        <v>0</v>
      </c>
      <c r="O666" s="93">
        <v>0</v>
      </c>
      <c r="P666" s="93">
        <v>0</v>
      </c>
      <c r="Q666" s="93">
        <v>0</v>
      </c>
      <c r="R666" s="93">
        <v>0</v>
      </c>
      <c r="S666" s="93">
        <v>0</v>
      </c>
      <c r="T666" s="93">
        <v>0</v>
      </c>
      <c r="U666" s="93">
        <v>0</v>
      </c>
      <c r="V666" s="93">
        <v>0</v>
      </c>
      <c r="W666" s="93">
        <v>0</v>
      </c>
      <c r="X666" s="93">
        <v>0</v>
      </c>
      <c r="Y666" s="93">
        <v>0</v>
      </c>
      <c r="Z666" s="93">
        <v>0</v>
      </c>
      <c r="AA666" s="93">
        <v>0</v>
      </c>
      <c r="AB666" s="93">
        <v>0</v>
      </c>
      <c r="AC666" s="93">
        <v>0</v>
      </c>
      <c r="AD666" s="93">
        <v>0</v>
      </c>
      <c r="AE666" s="93">
        <v>0</v>
      </c>
      <c r="AF666" s="93">
        <v>0</v>
      </c>
      <c r="AG666" s="93">
        <v>0</v>
      </c>
      <c r="AH666" s="93">
        <v>0</v>
      </c>
      <c r="AI666" s="93">
        <v>0</v>
      </c>
      <c r="AJ666" s="93">
        <v>0</v>
      </c>
      <c r="AK666" s="93">
        <v>0</v>
      </c>
      <c r="AL666" s="93">
        <v>0</v>
      </c>
      <c r="AM666" s="93">
        <v>0</v>
      </c>
      <c r="AN666" s="93">
        <v>0</v>
      </c>
      <c r="AO666" s="93">
        <v>0</v>
      </c>
      <c r="AP666" s="93">
        <v>0</v>
      </c>
      <c r="AQ666" s="93">
        <v>0</v>
      </c>
      <c r="AR666" s="93">
        <v>0</v>
      </c>
      <c r="AS666" s="93">
        <v>0</v>
      </c>
      <c r="AT666" s="93">
        <v>0</v>
      </c>
      <c r="AU666" s="93">
        <v>0</v>
      </c>
      <c r="AV666" s="93">
        <v>0</v>
      </c>
      <c r="AW666" s="93">
        <v>0</v>
      </c>
      <c r="AX666" s="93">
        <v>0</v>
      </c>
      <c r="AY666" s="93">
        <v>0</v>
      </c>
      <c r="AZ666" s="93">
        <v>0</v>
      </c>
      <c r="BA666" s="93">
        <v>0</v>
      </c>
      <c r="BB666" s="93">
        <v>0</v>
      </c>
      <c r="BC666" s="93">
        <v>0</v>
      </c>
      <c r="BD666" s="93">
        <v>0</v>
      </c>
      <c r="BE666" s="93">
        <v>0</v>
      </c>
      <c r="BF666" s="93">
        <v>0</v>
      </c>
      <c r="BG666" s="93">
        <v>0</v>
      </c>
      <c r="BH666" s="93">
        <v>0</v>
      </c>
      <c r="BI666" s="93">
        <v>0</v>
      </c>
      <c r="BJ666" s="93">
        <v>0</v>
      </c>
      <c r="BK666" s="93">
        <v>0</v>
      </c>
      <c r="BL666" s="93">
        <v>0</v>
      </c>
      <c r="BM666" s="93">
        <v>0</v>
      </c>
      <c r="BN666" s="93">
        <v>0</v>
      </c>
      <c r="BO666" s="93">
        <v>0</v>
      </c>
      <c r="BP666" s="93">
        <v>0</v>
      </c>
      <c r="BQ666" s="93">
        <v>0</v>
      </c>
      <c r="BR666" s="93">
        <v>0</v>
      </c>
      <c r="BS666" s="93">
        <v>0</v>
      </c>
      <c r="BT666" s="93">
        <v>0</v>
      </c>
      <c r="BU666" s="93">
        <v>0</v>
      </c>
      <c r="BV666" s="93">
        <v>0</v>
      </c>
      <c r="BW666" s="93">
        <v>0</v>
      </c>
      <c r="BX666" s="93">
        <v>0</v>
      </c>
      <c r="BY666" s="93">
        <v>0</v>
      </c>
      <c r="BZ666" s="93">
        <v>0</v>
      </c>
      <c r="CA666" s="93">
        <v>0</v>
      </c>
      <c r="CB666" s="93">
        <v>0</v>
      </c>
      <c r="CC666" s="93">
        <v>0</v>
      </c>
      <c r="CD666" s="93">
        <v>0</v>
      </c>
      <c r="CE666" s="93">
        <v>0</v>
      </c>
      <c r="CF666" s="93">
        <v>0</v>
      </c>
      <c r="CG666" s="93">
        <v>0</v>
      </c>
      <c r="CH666" s="93">
        <v>0</v>
      </c>
      <c r="CJ666" s="94">
        <v>0</v>
      </c>
    </row>
    <row r="667" spans="1:88" x14ac:dyDescent="0.25">
      <c r="A667">
        <v>659</v>
      </c>
      <c r="B667" s="96"/>
      <c r="C667" s="97" t="s">
        <v>5361</v>
      </c>
      <c r="D667" s="97" t="s">
        <v>5362</v>
      </c>
      <c r="E667" s="97" t="s">
        <v>5362</v>
      </c>
      <c r="F667" s="97" t="s">
        <v>6573</v>
      </c>
      <c r="G667" s="96" t="s">
        <v>6095</v>
      </c>
      <c r="H667" s="96" t="s">
        <v>6574</v>
      </c>
      <c r="I667" s="96" t="s">
        <v>5340</v>
      </c>
      <c r="J667" s="96" t="s">
        <v>5340</v>
      </c>
      <c r="K667" s="96" t="s">
        <v>5365</v>
      </c>
      <c r="L667" s="96" t="s">
        <v>5365</v>
      </c>
      <c r="M667" s="96" t="s">
        <v>5342</v>
      </c>
      <c r="N667" s="92">
        <v>0</v>
      </c>
      <c r="O667" s="93">
        <v>0</v>
      </c>
      <c r="P667" s="93">
        <v>0</v>
      </c>
      <c r="Q667" s="93">
        <v>0</v>
      </c>
      <c r="R667" s="93">
        <v>0</v>
      </c>
      <c r="S667" s="93">
        <v>0</v>
      </c>
      <c r="T667" s="93">
        <v>0</v>
      </c>
      <c r="U667" s="93">
        <v>0</v>
      </c>
      <c r="V667" s="93">
        <v>0</v>
      </c>
      <c r="W667" s="93">
        <v>0</v>
      </c>
      <c r="X667" s="93">
        <v>0</v>
      </c>
      <c r="Y667" s="93">
        <v>0</v>
      </c>
      <c r="Z667" s="93">
        <v>0</v>
      </c>
      <c r="AA667" s="93">
        <v>0</v>
      </c>
      <c r="AB667" s="93">
        <v>0</v>
      </c>
      <c r="AC667" s="93">
        <v>0</v>
      </c>
      <c r="AD667" s="93">
        <v>0</v>
      </c>
      <c r="AE667" s="93">
        <v>0</v>
      </c>
      <c r="AF667" s="93">
        <v>0</v>
      </c>
      <c r="AG667" s="93">
        <v>0</v>
      </c>
      <c r="AH667" s="93">
        <v>0</v>
      </c>
      <c r="AI667" s="93">
        <v>0</v>
      </c>
      <c r="AJ667" s="93">
        <v>0</v>
      </c>
      <c r="AK667" s="93">
        <v>0</v>
      </c>
      <c r="AL667" s="93">
        <v>0</v>
      </c>
      <c r="AM667" s="93">
        <v>0</v>
      </c>
      <c r="AN667" s="93">
        <v>0</v>
      </c>
      <c r="AO667" s="93">
        <v>0</v>
      </c>
      <c r="AP667" s="93">
        <v>0</v>
      </c>
      <c r="AQ667" s="93">
        <v>0</v>
      </c>
      <c r="AR667" s="93">
        <v>0</v>
      </c>
      <c r="AS667" s="93">
        <v>0</v>
      </c>
      <c r="AT667" s="93">
        <v>0</v>
      </c>
      <c r="AU667" s="93">
        <v>0</v>
      </c>
      <c r="AV667" s="93">
        <v>0</v>
      </c>
      <c r="AW667" s="93">
        <v>0</v>
      </c>
      <c r="AX667" s="93">
        <v>0</v>
      </c>
      <c r="AY667" s="93">
        <v>0</v>
      </c>
      <c r="AZ667" s="93">
        <v>0</v>
      </c>
      <c r="BA667" s="93">
        <v>0</v>
      </c>
      <c r="BB667" s="93">
        <v>0</v>
      </c>
      <c r="BC667" s="93">
        <v>0</v>
      </c>
      <c r="BD667" s="93">
        <v>0</v>
      </c>
      <c r="BE667" s="93">
        <v>0</v>
      </c>
      <c r="BF667" s="93">
        <v>0</v>
      </c>
      <c r="BG667" s="93">
        <v>0</v>
      </c>
      <c r="BH667" s="93">
        <v>0</v>
      </c>
      <c r="BI667" s="93">
        <v>0</v>
      </c>
      <c r="BJ667" s="93">
        <v>0</v>
      </c>
      <c r="BK667" s="93">
        <v>0</v>
      </c>
      <c r="BL667" s="93">
        <v>0</v>
      </c>
      <c r="BM667" s="93">
        <v>0</v>
      </c>
      <c r="BN667" s="93">
        <v>0</v>
      </c>
      <c r="BO667" s="93">
        <v>0</v>
      </c>
      <c r="BP667" s="93">
        <v>0</v>
      </c>
      <c r="BQ667" s="93">
        <v>0</v>
      </c>
      <c r="BR667" s="93">
        <v>0</v>
      </c>
      <c r="BS667" s="93">
        <v>0</v>
      </c>
      <c r="BT667" s="93">
        <v>0</v>
      </c>
      <c r="BU667" s="93">
        <v>0</v>
      </c>
      <c r="BV667" s="93">
        <v>0</v>
      </c>
      <c r="BW667" s="93">
        <v>0</v>
      </c>
      <c r="BX667" s="93">
        <v>0</v>
      </c>
      <c r="BY667" s="93">
        <v>0</v>
      </c>
      <c r="BZ667" s="93">
        <v>0</v>
      </c>
      <c r="CA667" s="93">
        <v>0</v>
      </c>
      <c r="CB667" s="93">
        <v>0</v>
      </c>
      <c r="CC667" s="93">
        <v>0</v>
      </c>
      <c r="CD667" s="93">
        <v>0</v>
      </c>
      <c r="CE667" s="93">
        <v>0</v>
      </c>
      <c r="CF667" s="93">
        <v>0</v>
      </c>
      <c r="CG667" s="93">
        <v>0</v>
      </c>
      <c r="CH667" s="93">
        <v>0</v>
      </c>
      <c r="CJ667" s="94">
        <v>0</v>
      </c>
    </row>
    <row r="668" spans="1:88" x14ac:dyDescent="0.25">
      <c r="A668">
        <v>660</v>
      </c>
      <c r="B668" s="96"/>
      <c r="C668" s="97" t="s">
        <v>5361</v>
      </c>
      <c r="D668" s="97" t="s">
        <v>5362</v>
      </c>
      <c r="E668" s="97" t="s">
        <v>5362</v>
      </c>
      <c r="F668" s="97" t="s">
        <v>6575</v>
      </c>
      <c r="G668" s="96" t="s">
        <v>6095</v>
      </c>
      <c r="H668" s="96" t="s">
        <v>6576</v>
      </c>
      <c r="I668" s="96" t="s">
        <v>5340</v>
      </c>
      <c r="J668" s="96" t="s">
        <v>5340</v>
      </c>
      <c r="K668" s="96" t="s">
        <v>5365</v>
      </c>
      <c r="L668" s="96" t="s">
        <v>5365</v>
      </c>
      <c r="M668" s="96" t="s">
        <v>5342</v>
      </c>
      <c r="N668" s="92">
        <v>0</v>
      </c>
      <c r="O668" s="93">
        <v>0</v>
      </c>
      <c r="P668" s="93">
        <v>0</v>
      </c>
      <c r="Q668" s="93">
        <v>0</v>
      </c>
      <c r="R668" s="93">
        <v>0</v>
      </c>
      <c r="S668" s="93">
        <v>0</v>
      </c>
      <c r="T668" s="93">
        <v>0</v>
      </c>
      <c r="U668" s="93">
        <v>0</v>
      </c>
      <c r="V668" s="93">
        <v>0</v>
      </c>
      <c r="W668" s="93">
        <v>0</v>
      </c>
      <c r="X668" s="93">
        <v>0</v>
      </c>
      <c r="Y668" s="93">
        <v>0</v>
      </c>
      <c r="Z668" s="93">
        <v>0</v>
      </c>
      <c r="AA668" s="93">
        <v>0</v>
      </c>
      <c r="AB668" s="93">
        <v>0</v>
      </c>
      <c r="AC668" s="93">
        <v>0</v>
      </c>
      <c r="AD668" s="93">
        <v>0</v>
      </c>
      <c r="AE668" s="93">
        <v>0</v>
      </c>
      <c r="AF668" s="93">
        <v>0</v>
      </c>
      <c r="AG668" s="93">
        <v>0</v>
      </c>
      <c r="AH668" s="93">
        <v>0</v>
      </c>
      <c r="AI668" s="93">
        <v>0</v>
      </c>
      <c r="AJ668" s="93">
        <v>0</v>
      </c>
      <c r="AK668" s="93">
        <v>0</v>
      </c>
      <c r="AL668" s="93">
        <v>0</v>
      </c>
      <c r="AM668" s="93">
        <v>0</v>
      </c>
      <c r="AN668" s="93">
        <v>0</v>
      </c>
      <c r="AO668" s="93">
        <v>0</v>
      </c>
      <c r="AP668" s="93">
        <v>0</v>
      </c>
      <c r="AQ668" s="93">
        <v>0</v>
      </c>
      <c r="AR668" s="93">
        <v>0</v>
      </c>
      <c r="AS668" s="93">
        <v>0</v>
      </c>
      <c r="AT668" s="93">
        <v>0</v>
      </c>
      <c r="AU668" s="93">
        <v>0</v>
      </c>
      <c r="AV668" s="93">
        <v>0</v>
      </c>
      <c r="AW668" s="93">
        <v>0</v>
      </c>
      <c r="AX668" s="93">
        <v>0</v>
      </c>
      <c r="AY668" s="93">
        <v>0</v>
      </c>
      <c r="AZ668" s="93">
        <v>0</v>
      </c>
      <c r="BA668" s="93">
        <v>0</v>
      </c>
      <c r="BB668" s="93">
        <v>0</v>
      </c>
      <c r="BC668" s="93">
        <v>0</v>
      </c>
      <c r="BD668" s="93">
        <v>0</v>
      </c>
      <c r="BE668" s="93">
        <v>0</v>
      </c>
      <c r="BF668" s="93">
        <v>0</v>
      </c>
      <c r="BG668" s="93">
        <v>0</v>
      </c>
      <c r="BH668" s="93">
        <v>0</v>
      </c>
      <c r="BI668" s="93">
        <v>0</v>
      </c>
      <c r="BJ668" s="93">
        <v>0</v>
      </c>
      <c r="BK668" s="93">
        <v>0</v>
      </c>
      <c r="BL668" s="93">
        <v>0</v>
      </c>
      <c r="BM668" s="93">
        <v>0</v>
      </c>
      <c r="BN668" s="93">
        <v>0</v>
      </c>
      <c r="BO668" s="93">
        <v>0</v>
      </c>
      <c r="BP668" s="93">
        <v>0</v>
      </c>
      <c r="BQ668" s="93">
        <v>0</v>
      </c>
      <c r="BR668" s="93">
        <v>0</v>
      </c>
      <c r="BS668" s="93">
        <v>0</v>
      </c>
      <c r="BT668" s="93">
        <v>0</v>
      </c>
      <c r="BU668" s="93">
        <v>0</v>
      </c>
      <c r="BV668" s="93">
        <v>0</v>
      </c>
      <c r="BW668" s="93">
        <v>0</v>
      </c>
      <c r="BX668" s="93">
        <v>0</v>
      </c>
      <c r="BY668" s="93">
        <v>0</v>
      </c>
      <c r="BZ668" s="93">
        <v>0</v>
      </c>
      <c r="CA668" s="93">
        <v>0</v>
      </c>
      <c r="CB668" s="93">
        <v>0</v>
      </c>
      <c r="CC668" s="93">
        <v>0</v>
      </c>
      <c r="CD668" s="93">
        <v>0</v>
      </c>
      <c r="CE668" s="93">
        <v>0</v>
      </c>
      <c r="CF668" s="93">
        <v>0</v>
      </c>
      <c r="CG668" s="93">
        <v>0</v>
      </c>
      <c r="CH668" s="93">
        <v>0</v>
      </c>
      <c r="CJ668" s="94">
        <v>0</v>
      </c>
    </row>
    <row r="669" spans="1:88" x14ac:dyDescent="0.25">
      <c r="A669">
        <v>661</v>
      </c>
      <c r="B669" s="96"/>
      <c r="C669" s="97" t="s">
        <v>5361</v>
      </c>
      <c r="D669" s="97" t="s">
        <v>5362</v>
      </c>
      <c r="E669" s="97" t="s">
        <v>5362</v>
      </c>
      <c r="F669" s="97" t="s">
        <v>6577</v>
      </c>
      <c r="G669" s="96" t="s">
        <v>6095</v>
      </c>
      <c r="H669" s="96" t="s">
        <v>6578</v>
      </c>
      <c r="I669" s="96" t="s">
        <v>5340</v>
      </c>
      <c r="J669" s="96" t="s">
        <v>5340</v>
      </c>
      <c r="K669" s="96" t="s">
        <v>5365</v>
      </c>
      <c r="L669" s="96" t="s">
        <v>5365</v>
      </c>
      <c r="M669" s="96" t="s">
        <v>5342</v>
      </c>
      <c r="N669" s="92">
        <v>0</v>
      </c>
      <c r="O669" s="93">
        <v>0</v>
      </c>
      <c r="P669" s="93">
        <v>0</v>
      </c>
      <c r="Q669" s="93">
        <v>0</v>
      </c>
      <c r="R669" s="93">
        <v>0</v>
      </c>
      <c r="S669" s="93">
        <v>0</v>
      </c>
      <c r="T669" s="93">
        <v>0</v>
      </c>
      <c r="U669" s="93">
        <v>0</v>
      </c>
      <c r="V669" s="93">
        <v>0</v>
      </c>
      <c r="W669" s="93">
        <v>0</v>
      </c>
      <c r="X669" s="93">
        <v>0</v>
      </c>
      <c r="Y669" s="93">
        <v>0</v>
      </c>
      <c r="Z669" s="93">
        <v>0</v>
      </c>
      <c r="AA669" s="93">
        <v>0</v>
      </c>
      <c r="AB669" s="93">
        <v>0</v>
      </c>
      <c r="AC669" s="93">
        <v>0</v>
      </c>
      <c r="AD669" s="93">
        <v>0</v>
      </c>
      <c r="AE669" s="93">
        <v>0</v>
      </c>
      <c r="AF669" s="93">
        <v>0</v>
      </c>
      <c r="AG669" s="93">
        <v>0</v>
      </c>
      <c r="AH669" s="93">
        <v>0</v>
      </c>
      <c r="AI669" s="93">
        <v>0</v>
      </c>
      <c r="AJ669" s="93">
        <v>0</v>
      </c>
      <c r="AK669" s="93">
        <v>0</v>
      </c>
      <c r="AL669" s="93">
        <v>0</v>
      </c>
      <c r="AM669" s="93">
        <v>0</v>
      </c>
      <c r="AN669" s="93">
        <v>0</v>
      </c>
      <c r="AO669" s="93">
        <v>0</v>
      </c>
      <c r="AP669" s="93">
        <v>0</v>
      </c>
      <c r="AQ669" s="93">
        <v>0</v>
      </c>
      <c r="AR669" s="93">
        <v>0</v>
      </c>
      <c r="AS669" s="93">
        <v>0</v>
      </c>
      <c r="AT669" s="93">
        <v>0</v>
      </c>
      <c r="AU669" s="93">
        <v>0</v>
      </c>
      <c r="AV669" s="93">
        <v>0</v>
      </c>
      <c r="AW669" s="93">
        <v>0</v>
      </c>
      <c r="AX669" s="93">
        <v>0</v>
      </c>
      <c r="AY669" s="93">
        <v>0</v>
      </c>
      <c r="AZ669" s="93">
        <v>0</v>
      </c>
      <c r="BA669" s="93">
        <v>0</v>
      </c>
      <c r="BB669" s="93">
        <v>0</v>
      </c>
      <c r="BC669" s="93">
        <v>0</v>
      </c>
      <c r="BD669" s="93">
        <v>0</v>
      </c>
      <c r="BE669" s="93">
        <v>0</v>
      </c>
      <c r="BF669" s="93">
        <v>0</v>
      </c>
      <c r="BG669" s="93">
        <v>0</v>
      </c>
      <c r="BH669" s="93">
        <v>0</v>
      </c>
      <c r="BI669" s="93">
        <v>0</v>
      </c>
      <c r="BJ669" s="93">
        <v>0</v>
      </c>
      <c r="BK669" s="93">
        <v>0</v>
      </c>
      <c r="BL669" s="93">
        <v>0</v>
      </c>
      <c r="BM669" s="93">
        <v>0</v>
      </c>
      <c r="BN669" s="93">
        <v>0</v>
      </c>
      <c r="BO669" s="93">
        <v>0</v>
      </c>
      <c r="BP669" s="93">
        <v>0</v>
      </c>
      <c r="BQ669" s="93">
        <v>0</v>
      </c>
      <c r="BR669" s="93">
        <v>0</v>
      </c>
      <c r="BS669" s="93">
        <v>0</v>
      </c>
      <c r="BT669" s="93">
        <v>0</v>
      </c>
      <c r="BU669" s="93">
        <v>0</v>
      </c>
      <c r="BV669" s="93">
        <v>0</v>
      </c>
      <c r="BW669" s="93">
        <v>0</v>
      </c>
      <c r="BX669" s="93">
        <v>0</v>
      </c>
      <c r="BY669" s="93">
        <v>0</v>
      </c>
      <c r="BZ669" s="93">
        <v>0</v>
      </c>
      <c r="CA669" s="93">
        <v>0</v>
      </c>
      <c r="CB669" s="93">
        <v>0</v>
      </c>
      <c r="CC669" s="93">
        <v>0</v>
      </c>
      <c r="CD669" s="93">
        <v>0</v>
      </c>
      <c r="CE669" s="93">
        <v>0</v>
      </c>
      <c r="CF669" s="93">
        <v>0</v>
      </c>
      <c r="CG669" s="93">
        <v>0</v>
      </c>
      <c r="CH669" s="93">
        <v>0</v>
      </c>
      <c r="CJ669" s="94">
        <v>0</v>
      </c>
    </row>
    <row r="670" spans="1:88" x14ac:dyDescent="0.25">
      <c r="A670">
        <v>662</v>
      </c>
      <c r="B670" s="96"/>
      <c r="C670" s="97" t="s">
        <v>5361</v>
      </c>
      <c r="D670" s="97" t="s">
        <v>5362</v>
      </c>
      <c r="E670" s="97" t="s">
        <v>5362</v>
      </c>
      <c r="F670" s="97" t="s">
        <v>6579</v>
      </c>
      <c r="G670" s="96" t="s">
        <v>6095</v>
      </c>
      <c r="H670" s="96" t="s">
        <v>6580</v>
      </c>
      <c r="I670" s="96" t="s">
        <v>5340</v>
      </c>
      <c r="J670" s="96" t="s">
        <v>5340</v>
      </c>
      <c r="K670" s="96" t="s">
        <v>5365</v>
      </c>
      <c r="L670" s="96" t="s">
        <v>5365</v>
      </c>
      <c r="M670" s="96" t="s">
        <v>5342</v>
      </c>
      <c r="N670" s="92">
        <v>40977.606864279558</v>
      </c>
      <c r="O670" s="93">
        <v>0</v>
      </c>
      <c r="P670" s="93">
        <v>0</v>
      </c>
      <c r="Q670" s="93">
        <v>0</v>
      </c>
      <c r="R670" s="93">
        <v>0</v>
      </c>
      <c r="S670" s="93">
        <v>0</v>
      </c>
      <c r="T670" s="93">
        <v>0</v>
      </c>
      <c r="U670" s="93">
        <v>3423.8734176327803</v>
      </c>
      <c r="V670" s="93">
        <v>3425.4457614340213</v>
      </c>
      <c r="W670" s="93">
        <v>3399.7926839908764</v>
      </c>
      <c r="X670" s="93">
        <v>3357.7195101357515</v>
      </c>
      <c r="Y670" s="93">
        <v>3427.1545194155633</v>
      </c>
      <c r="Z670" s="93">
        <v>3433.2752751060502</v>
      </c>
      <c r="AA670" s="93">
        <v>3467.8458296924259</v>
      </c>
      <c r="AB670" s="93">
        <v>3405.6838466439312</v>
      </c>
      <c r="AC670" s="93">
        <v>3417.0603869547253</v>
      </c>
      <c r="AD670" s="93">
        <v>3420.5918307605521</v>
      </c>
      <c r="AE670" s="93">
        <v>3404.544454328206</v>
      </c>
      <c r="AF670" s="93">
        <v>3394.6193481846713</v>
      </c>
      <c r="AG670" s="93">
        <v>0</v>
      </c>
      <c r="AH670" s="93">
        <v>0</v>
      </c>
      <c r="AI670" s="93">
        <v>0</v>
      </c>
      <c r="AJ670" s="93">
        <v>0</v>
      </c>
      <c r="AK670" s="93">
        <v>0</v>
      </c>
      <c r="AL670" s="93">
        <v>0</v>
      </c>
      <c r="AM670" s="93">
        <v>0</v>
      </c>
      <c r="AN670" s="93">
        <v>0</v>
      </c>
      <c r="AO670" s="93">
        <v>0</v>
      </c>
      <c r="AP670" s="93">
        <v>0</v>
      </c>
      <c r="AQ670" s="93">
        <v>0</v>
      </c>
      <c r="AR670" s="93">
        <v>0</v>
      </c>
      <c r="AS670" s="93">
        <v>0</v>
      </c>
      <c r="AT670" s="93">
        <v>0</v>
      </c>
      <c r="AU670" s="93">
        <v>0</v>
      </c>
      <c r="AV670" s="93">
        <v>0</v>
      </c>
      <c r="AW670" s="93">
        <v>0</v>
      </c>
      <c r="AX670" s="93">
        <v>0</v>
      </c>
      <c r="AY670" s="93">
        <v>0</v>
      </c>
      <c r="AZ670" s="93">
        <v>0</v>
      </c>
      <c r="BA670" s="93">
        <v>0</v>
      </c>
      <c r="BB670" s="93">
        <v>0</v>
      </c>
      <c r="BC670" s="93">
        <v>0</v>
      </c>
      <c r="BD670" s="93">
        <v>0</v>
      </c>
      <c r="BE670" s="93">
        <v>0</v>
      </c>
      <c r="BF670" s="93">
        <v>0</v>
      </c>
      <c r="BG670" s="93">
        <v>0</v>
      </c>
      <c r="BH670" s="93">
        <v>0</v>
      </c>
      <c r="BI670" s="93">
        <v>0</v>
      </c>
      <c r="BJ670" s="93">
        <v>0</v>
      </c>
      <c r="BK670" s="93">
        <v>0</v>
      </c>
      <c r="BL670" s="93">
        <v>0</v>
      </c>
      <c r="BM670" s="93">
        <v>0</v>
      </c>
      <c r="BN670" s="93">
        <v>0</v>
      </c>
      <c r="BO670" s="93">
        <v>0</v>
      </c>
      <c r="BP670" s="93">
        <v>0</v>
      </c>
      <c r="BQ670" s="93">
        <v>0</v>
      </c>
      <c r="BR670" s="93">
        <v>0</v>
      </c>
      <c r="BS670" s="93">
        <v>0</v>
      </c>
      <c r="BT670" s="93">
        <v>0</v>
      </c>
      <c r="BU670" s="93">
        <v>0</v>
      </c>
      <c r="BV670" s="93">
        <v>0</v>
      </c>
      <c r="BW670" s="93">
        <v>0</v>
      </c>
      <c r="BX670" s="93">
        <v>0</v>
      </c>
      <c r="BY670" s="93">
        <v>0</v>
      </c>
      <c r="BZ670" s="93">
        <v>0</v>
      </c>
      <c r="CA670" s="93">
        <v>0</v>
      </c>
      <c r="CB670" s="93">
        <v>0</v>
      </c>
      <c r="CC670" s="93">
        <v>0</v>
      </c>
      <c r="CD670" s="93">
        <v>0</v>
      </c>
      <c r="CE670" s="93">
        <v>0</v>
      </c>
      <c r="CF670" s="93">
        <v>0</v>
      </c>
      <c r="CG670" s="93">
        <v>0</v>
      </c>
      <c r="CH670" s="93">
        <v>0</v>
      </c>
      <c r="CJ670" s="94">
        <v>20510.345696564509</v>
      </c>
    </row>
    <row r="671" spans="1:88" x14ac:dyDescent="0.25">
      <c r="A671">
        <v>663</v>
      </c>
      <c r="B671" s="96"/>
      <c r="C671" s="97" t="s">
        <v>5361</v>
      </c>
      <c r="D671" s="97" t="s">
        <v>5362</v>
      </c>
      <c r="E671" s="97" t="s">
        <v>5362</v>
      </c>
      <c r="F671" s="97" t="s">
        <v>6581</v>
      </c>
      <c r="G671" s="96" t="s">
        <v>6095</v>
      </c>
      <c r="H671" s="96" t="s">
        <v>6582</v>
      </c>
      <c r="I671" s="96" t="s">
        <v>5340</v>
      </c>
      <c r="J671" s="96" t="s">
        <v>5340</v>
      </c>
      <c r="K671" s="96" t="s">
        <v>5365</v>
      </c>
      <c r="L671" s="96" t="s">
        <v>5365</v>
      </c>
      <c r="M671" s="96" t="s">
        <v>5342</v>
      </c>
      <c r="N671" s="92">
        <v>0</v>
      </c>
      <c r="O671" s="93">
        <v>0</v>
      </c>
      <c r="P671" s="93">
        <v>0</v>
      </c>
      <c r="Q671" s="93">
        <v>0</v>
      </c>
      <c r="R671" s="93">
        <v>0</v>
      </c>
      <c r="S671" s="93">
        <v>0</v>
      </c>
      <c r="T671" s="93">
        <v>0</v>
      </c>
      <c r="U671" s="93">
        <v>0</v>
      </c>
      <c r="V671" s="93">
        <v>0</v>
      </c>
      <c r="W671" s="93">
        <v>0</v>
      </c>
      <c r="X671" s="93">
        <v>0</v>
      </c>
      <c r="Y671" s="93">
        <v>0</v>
      </c>
      <c r="Z671" s="93">
        <v>0</v>
      </c>
      <c r="AA671" s="93">
        <v>0</v>
      </c>
      <c r="AB671" s="93">
        <v>0</v>
      </c>
      <c r="AC671" s="93">
        <v>0</v>
      </c>
      <c r="AD671" s="93">
        <v>0</v>
      </c>
      <c r="AE671" s="93">
        <v>0</v>
      </c>
      <c r="AF671" s="93">
        <v>0</v>
      </c>
      <c r="AG671" s="93">
        <v>0</v>
      </c>
      <c r="AH671" s="93">
        <v>0</v>
      </c>
      <c r="AI671" s="93">
        <v>0</v>
      </c>
      <c r="AJ671" s="93">
        <v>0</v>
      </c>
      <c r="AK671" s="93">
        <v>0</v>
      </c>
      <c r="AL671" s="93">
        <v>0</v>
      </c>
      <c r="AM671" s="93">
        <v>0</v>
      </c>
      <c r="AN671" s="93">
        <v>0</v>
      </c>
      <c r="AO671" s="93">
        <v>0</v>
      </c>
      <c r="AP671" s="93">
        <v>0</v>
      </c>
      <c r="AQ671" s="93">
        <v>0</v>
      </c>
      <c r="AR671" s="93">
        <v>0</v>
      </c>
      <c r="AS671" s="93">
        <v>0</v>
      </c>
      <c r="AT671" s="93">
        <v>0</v>
      </c>
      <c r="AU671" s="93">
        <v>0</v>
      </c>
      <c r="AV671" s="93">
        <v>0</v>
      </c>
      <c r="AW671" s="93">
        <v>0</v>
      </c>
      <c r="AX671" s="93">
        <v>0</v>
      </c>
      <c r="AY671" s="93">
        <v>0</v>
      </c>
      <c r="AZ671" s="93">
        <v>0</v>
      </c>
      <c r="BA671" s="93">
        <v>0</v>
      </c>
      <c r="BB671" s="93">
        <v>0</v>
      </c>
      <c r="BC671" s="93">
        <v>0</v>
      </c>
      <c r="BD671" s="93">
        <v>0</v>
      </c>
      <c r="BE671" s="93">
        <v>0</v>
      </c>
      <c r="BF671" s="93">
        <v>0</v>
      </c>
      <c r="BG671" s="93">
        <v>0</v>
      </c>
      <c r="BH671" s="93">
        <v>0</v>
      </c>
      <c r="BI671" s="93">
        <v>0</v>
      </c>
      <c r="BJ671" s="93">
        <v>0</v>
      </c>
      <c r="BK671" s="93">
        <v>0</v>
      </c>
      <c r="BL671" s="93">
        <v>0</v>
      </c>
      <c r="BM671" s="93">
        <v>0</v>
      </c>
      <c r="BN671" s="93">
        <v>0</v>
      </c>
      <c r="BO671" s="93">
        <v>0</v>
      </c>
      <c r="BP671" s="93">
        <v>0</v>
      </c>
      <c r="BQ671" s="93">
        <v>0</v>
      </c>
      <c r="BR671" s="93">
        <v>0</v>
      </c>
      <c r="BS671" s="93">
        <v>0</v>
      </c>
      <c r="BT671" s="93">
        <v>0</v>
      </c>
      <c r="BU671" s="93">
        <v>0</v>
      </c>
      <c r="BV671" s="93">
        <v>0</v>
      </c>
      <c r="BW671" s="93">
        <v>0</v>
      </c>
      <c r="BX671" s="93">
        <v>0</v>
      </c>
      <c r="BY671" s="93">
        <v>0</v>
      </c>
      <c r="BZ671" s="93">
        <v>0</v>
      </c>
      <c r="CA671" s="93">
        <v>0</v>
      </c>
      <c r="CB671" s="93">
        <v>0</v>
      </c>
      <c r="CC671" s="93">
        <v>0</v>
      </c>
      <c r="CD671" s="93">
        <v>0</v>
      </c>
      <c r="CE671" s="93">
        <v>0</v>
      </c>
      <c r="CF671" s="93">
        <v>0</v>
      </c>
      <c r="CG671" s="93">
        <v>0</v>
      </c>
      <c r="CH671" s="93">
        <v>0</v>
      </c>
      <c r="CJ671" s="94">
        <v>0</v>
      </c>
    </row>
    <row r="672" spans="1:88" x14ac:dyDescent="0.25">
      <c r="A672">
        <v>664</v>
      </c>
      <c r="B672" s="96"/>
      <c r="C672" s="97" t="s">
        <v>5361</v>
      </c>
      <c r="D672" s="97" t="s">
        <v>5362</v>
      </c>
      <c r="E672" s="97" t="s">
        <v>5362</v>
      </c>
      <c r="F672" s="97" t="s">
        <v>6583</v>
      </c>
      <c r="G672" s="96" t="s">
        <v>6095</v>
      </c>
      <c r="H672" s="96" t="s">
        <v>6584</v>
      </c>
      <c r="I672" s="96" t="s">
        <v>5340</v>
      </c>
      <c r="J672" s="96" t="s">
        <v>5340</v>
      </c>
      <c r="K672" s="96" t="s">
        <v>5365</v>
      </c>
      <c r="L672" s="96" t="s">
        <v>5365</v>
      </c>
      <c r="M672" s="96" t="s">
        <v>5342</v>
      </c>
      <c r="N672" s="92">
        <v>16391.064963202662</v>
      </c>
      <c r="O672" s="93">
        <v>0</v>
      </c>
      <c r="P672" s="93">
        <v>0</v>
      </c>
      <c r="Q672" s="93">
        <v>0</v>
      </c>
      <c r="R672" s="93">
        <v>0</v>
      </c>
      <c r="S672" s="93">
        <v>0</v>
      </c>
      <c r="T672" s="93">
        <v>0</v>
      </c>
      <c r="U672" s="93">
        <v>1369.5512234298608</v>
      </c>
      <c r="V672" s="93">
        <v>1370.1801618028478</v>
      </c>
      <c r="W672" s="93">
        <v>1359.9189169168551</v>
      </c>
      <c r="X672" s="93">
        <v>1343.0896245633107</v>
      </c>
      <c r="Y672" s="93">
        <v>1370.8636659219403</v>
      </c>
      <c r="Z672" s="93">
        <v>1373.3119715167122</v>
      </c>
      <c r="AA672" s="93">
        <v>1387.140212094939</v>
      </c>
      <c r="AB672" s="93">
        <v>1362.2753851721766</v>
      </c>
      <c r="AC672" s="93">
        <v>1366.8260074647003</v>
      </c>
      <c r="AD672" s="93">
        <v>1368.2385869017355</v>
      </c>
      <c r="AE672" s="93">
        <v>1361.819627628124</v>
      </c>
      <c r="AF672" s="93">
        <v>1357.849579789457</v>
      </c>
      <c r="AG672" s="93">
        <v>0</v>
      </c>
      <c r="AH672" s="93">
        <v>0</v>
      </c>
      <c r="AI672" s="93">
        <v>0</v>
      </c>
      <c r="AJ672" s="93">
        <v>0</v>
      </c>
      <c r="AK672" s="93">
        <v>0</v>
      </c>
      <c r="AL672" s="93">
        <v>0</v>
      </c>
      <c r="AM672" s="93">
        <v>0</v>
      </c>
      <c r="AN672" s="93">
        <v>0</v>
      </c>
      <c r="AO672" s="93">
        <v>0</v>
      </c>
      <c r="AP672" s="93">
        <v>0</v>
      </c>
      <c r="AQ672" s="93">
        <v>0</v>
      </c>
      <c r="AR672" s="93">
        <v>0</v>
      </c>
      <c r="AS672" s="93">
        <v>0</v>
      </c>
      <c r="AT672" s="93">
        <v>0</v>
      </c>
      <c r="AU672" s="93">
        <v>0</v>
      </c>
      <c r="AV672" s="93">
        <v>0</v>
      </c>
      <c r="AW672" s="93">
        <v>0</v>
      </c>
      <c r="AX672" s="93">
        <v>0</v>
      </c>
      <c r="AY672" s="93">
        <v>0</v>
      </c>
      <c r="AZ672" s="93">
        <v>0</v>
      </c>
      <c r="BA672" s="93">
        <v>0</v>
      </c>
      <c r="BB672" s="93">
        <v>0</v>
      </c>
      <c r="BC672" s="93">
        <v>0</v>
      </c>
      <c r="BD672" s="93">
        <v>0</v>
      </c>
      <c r="BE672" s="93">
        <v>0</v>
      </c>
      <c r="BF672" s="93">
        <v>0</v>
      </c>
      <c r="BG672" s="93">
        <v>0</v>
      </c>
      <c r="BH672" s="93">
        <v>0</v>
      </c>
      <c r="BI672" s="93">
        <v>0</v>
      </c>
      <c r="BJ672" s="93">
        <v>0</v>
      </c>
      <c r="BK672" s="93">
        <v>0</v>
      </c>
      <c r="BL672" s="93">
        <v>0</v>
      </c>
      <c r="BM672" s="93">
        <v>0</v>
      </c>
      <c r="BN672" s="93">
        <v>0</v>
      </c>
      <c r="BO672" s="93">
        <v>0</v>
      </c>
      <c r="BP672" s="93">
        <v>0</v>
      </c>
      <c r="BQ672" s="93">
        <v>0</v>
      </c>
      <c r="BR672" s="93">
        <v>0</v>
      </c>
      <c r="BS672" s="93">
        <v>0</v>
      </c>
      <c r="BT672" s="93">
        <v>0</v>
      </c>
      <c r="BU672" s="93">
        <v>0</v>
      </c>
      <c r="BV672" s="93">
        <v>0</v>
      </c>
      <c r="BW672" s="93">
        <v>0</v>
      </c>
      <c r="BX672" s="93">
        <v>0</v>
      </c>
      <c r="BY672" s="93">
        <v>0</v>
      </c>
      <c r="BZ672" s="93">
        <v>0</v>
      </c>
      <c r="CA672" s="93">
        <v>0</v>
      </c>
      <c r="CB672" s="93">
        <v>0</v>
      </c>
      <c r="CC672" s="93">
        <v>0</v>
      </c>
      <c r="CD672" s="93">
        <v>0</v>
      </c>
      <c r="CE672" s="93">
        <v>0</v>
      </c>
      <c r="CF672" s="93">
        <v>0</v>
      </c>
      <c r="CG672" s="93">
        <v>0</v>
      </c>
      <c r="CH672" s="93">
        <v>0</v>
      </c>
      <c r="CJ672" s="94">
        <v>8204.1493990511317</v>
      </c>
    </row>
    <row r="673" spans="1:88" x14ac:dyDescent="0.25">
      <c r="A673">
        <v>665</v>
      </c>
      <c r="B673" s="96"/>
      <c r="C673" s="97" t="s">
        <v>5361</v>
      </c>
      <c r="D673" s="97" t="s">
        <v>5362</v>
      </c>
      <c r="E673" s="97" t="s">
        <v>5362</v>
      </c>
      <c r="F673" s="97" t="s">
        <v>6585</v>
      </c>
      <c r="G673" s="96" t="s">
        <v>6095</v>
      </c>
      <c r="H673" s="96" t="s">
        <v>6586</v>
      </c>
      <c r="I673" s="96" t="s">
        <v>5340</v>
      </c>
      <c r="J673" s="96" t="s">
        <v>5340</v>
      </c>
      <c r="K673" s="96" t="s">
        <v>5365</v>
      </c>
      <c r="L673" s="96" t="s">
        <v>5365</v>
      </c>
      <c r="M673" s="96" t="s">
        <v>5342</v>
      </c>
      <c r="N673" s="92">
        <v>0</v>
      </c>
      <c r="O673" s="93">
        <v>0</v>
      </c>
      <c r="P673" s="93">
        <v>0</v>
      </c>
      <c r="Q673" s="93">
        <v>0</v>
      </c>
      <c r="R673" s="93">
        <v>0</v>
      </c>
      <c r="S673" s="93">
        <v>0</v>
      </c>
      <c r="T673" s="93">
        <v>0</v>
      </c>
      <c r="U673" s="93">
        <v>0</v>
      </c>
      <c r="V673" s="93">
        <v>0</v>
      </c>
      <c r="W673" s="93">
        <v>0</v>
      </c>
      <c r="X673" s="93">
        <v>0</v>
      </c>
      <c r="Y673" s="93">
        <v>0</v>
      </c>
      <c r="Z673" s="93">
        <v>0</v>
      </c>
      <c r="AA673" s="93">
        <v>0</v>
      </c>
      <c r="AB673" s="93">
        <v>0</v>
      </c>
      <c r="AC673" s="93">
        <v>0</v>
      </c>
      <c r="AD673" s="93">
        <v>0</v>
      </c>
      <c r="AE673" s="93">
        <v>0</v>
      </c>
      <c r="AF673" s="93">
        <v>0</v>
      </c>
      <c r="AG673" s="93">
        <v>0</v>
      </c>
      <c r="AH673" s="93">
        <v>0</v>
      </c>
      <c r="AI673" s="93">
        <v>0</v>
      </c>
      <c r="AJ673" s="93">
        <v>0</v>
      </c>
      <c r="AK673" s="93">
        <v>0</v>
      </c>
      <c r="AL673" s="93">
        <v>0</v>
      </c>
      <c r="AM673" s="93">
        <v>0</v>
      </c>
      <c r="AN673" s="93">
        <v>0</v>
      </c>
      <c r="AO673" s="93">
        <v>0</v>
      </c>
      <c r="AP673" s="93">
        <v>0</v>
      </c>
      <c r="AQ673" s="93">
        <v>0</v>
      </c>
      <c r="AR673" s="93">
        <v>0</v>
      </c>
      <c r="AS673" s="93">
        <v>0</v>
      </c>
      <c r="AT673" s="93">
        <v>0</v>
      </c>
      <c r="AU673" s="93">
        <v>0</v>
      </c>
      <c r="AV673" s="93">
        <v>0</v>
      </c>
      <c r="AW673" s="93">
        <v>0</v>
      </c>
      <c r="AX673" s="93">
        <v>0</v>
      </c>
      <c r="AY673" s="93">
        <v>0</v>
      </c>
      <c r="AZ673" s="93">
        <v>0</v>
      </c>
      <c r="BA673" s="93">
        <v>0</v>
      </c>
      <c r="BB673" s="93">
        <v>0</v>
      </c>
      <c r="BC673" s="93">
        <v>0</v>
      </c>
      <c r="BD673" s="93">
        <v>0</v>
      </c>
      <c r="BE673" s="93">
        <v>0</v>
      </c>
      <c r="BF673" s="93">
        <v>0</v>
      </c>
      <c r="BG673" s="93">
        <v>0</v>
      </c>
      <c r="BH673" s="93">
        <v>0</v>
      </c>
      <c r="BI673" s="93">
        <v>0</v>
      </c>
      <c r="BJ673" s="93">
        <v>0</v>
      </c>
      <c r="BK673" s="93">
        <v>0</v>
      </c>
      <c r="BL673" s="93">
        <v>0</v>
      </c>
      <c r="BM673" s="93">
        <v>0</v>
      </c>
      <c r="BN673" s="93">
        <v>0</v>
      </c>
      <c r="BO673" s="93">
        <v>0</v>
      </c>
      <c r="BP673" s="93">
        <v>0</v>
      </c>
      <c r="BQ673" s="93">
        <v>0</v>
      </c>
      <c r="BR673" s="93">
        <v>0</v>
      </c>
      <c r="BS673" s="93">
        <v>0</v>
      </c>
      <c r="BT673" s="93">
        <v>0</v>
      </c>
      <c r="BU673" s="93">
        <v>0</v>
      </c>
      <c r="BV673" s="93">
        <v>0</v>
      </c>
      <c r="BW673" s="93">
        <v>0</v>
      </c>
      <c r="BX673" s="93">
        <v>0</v>
      </c>
      <c r="BY673" s="93">
        <v>0</v>
      </c>
      <c r="BZ673" s="93">
        <v>0</v>
      </c>
      <c r="CA673" s="93">
        <v>0</v>
      </c>
      <c r="CB673" s="93">
        <v>0</v>
      </c>
      <c r="CC673" s="93">
        <v>0</v>
      </c>
      <c r="CD673" s="93">
        <v>0</v>
      </c>
      <c r="CE673" s="93">
        <v>0</v>
      </c>
      <c r="CF673" s="93">
        <v>0</v>
      </c>
      <c r="CG673" s="93">
        <v>0</v>
      </c>
      <c r="CH673" s="93">
        <v>0</v>
      </c>
      <c r="CJ673" s="94">
        <v>0</v>
      </c>
    </row>
    <row r="674" spans="1:88" x14ac:dyDescent="0.25">
      <c r="A674">
        <v>666</v>
      </c>
      <c r="B674" s="96"/>
      <c r="C674" s="97" t="s">
        <v>5361</v>
      </c>
      <c r="D674" s="97" t="s">
        <v>5362</v>
      </c>
      <c r="E674" s="97" t="s">
        <v>5362</v>
      </c>
      <c r="F674" s="97" t="s">
        <v>6587</v>
      </c>
      <c r="G674" s="96" t="s">
        <v>6095</v>
      </c>
      <c r="H674" s="96" t="s">
        <v>6588</v>
      </c>
      <c r="I674" s="96" t="s">
        <v>5340</v>
      </c>
      <c r="J674" s="96" t="s">
        <v>5340</v>
      </c>
      <c r="K674" s="96" t="s">
        <v>5365</v>
      </c>
      <c r="L674" s="96" t="s">
        <v>5365</v>
      </c>
      <c r="M674" s="96" t="s">
        <v>5342</v>
      </c>
      <c r="N674" s="92">
        <v>0</v>
      </c>
      <c r="O674" s="93">
        <v>0</v>
      </c>
      <c r="P674" s="93">
        <v>0</v>
      </c>
      <c r="Q674" s="93">
        <v>0</v>
      </c>
      <c r="R674" s="93">
        <v>0</v>
      </c>
      <c r="S674" s="93">
        <v>0</v>
      </c>
      <c r="T674" s="93">
        <v>0</v>
      </c>
      <c r="U674" s="93">
        <v>0</v>
      </c>
      <c r="V674" s="93">
        <v>0</v>
      </c>
      <c r="W674" s="93">
        <v>0</v>
      </c>
      <c r="X674" s="93">
        <v>0</v>
      </c>
      <c r="Y674" s="93">
        <v>0</v>
      </c>
      <c r="Z674" s="93">
        <v>0</v>
      </c>
      <c r="AA674" s="93">
        <v>0</v>
      </c>
      <c r="AB674" s="93">
        <v>0</v>
      </c>
      <c r="AC674" s="93">
        <v>0</v>
      </c>
      <c r="AD674" s="93">
        <v>0</v>
      </c>
      <c r="AE674" s="93">
        <v>0</v>
      </c>
      <c r="AF674" s="93">
        <v>0</v>
      </c>
      <c r="AG674" s="93">
        <v>0</v>
      </c>
      <c r="AH674" s="93">
        <v>0</v>
      </c>
      <c r="AI674" s="93">
        <v>0</v>
      </c>
      <c r="AJ674" s="93">
        <v>0</v>
      </c>
      <c r="AK674" s="93">
        <v>0</v>
      </c>
      <c r="AL674" s="93">
        <v>0</v>
      </c>
      <c r="AM674" s="93">
        <v>0</v>
      </c>
      <c r="AN674" s="93">
        <v>0</v>
      </c>
      <c r="AO674" s="93">
        <v>0</v>
      </c>
      <c r="AP674" s="93">
        <v>0</v>
      </c>
      <c r="AQ674" s="93">
        <v>0</v>
      </c>
      <c r="AR674" s="93">
        <v>0</v>
      </c>
      <c r="AS674" s="93">
        <v>0</v>
      </c>
      <c r="AT674" s="93">
        <v>0</v>
      </c>
      <c r="AU674" s="93">
        <v>0</v>
      </c>
      <c r="AV674" s="93">
        <v>0</v>
      </c>
      <c r="AW674" s="93">
        <v>0</v>
      </c>
      <c r="AX674" s="93">
        <v>0</v>
      </c>
      <c r="AY674" s="93">
        <v>0</v>
      </c>
      <c r="AZ674" s="93">
        <v>0</v>
      </c>
      <c r="BA674" s="93">
        <v>0</v>
      </c>
      <c r="BB674" s="93">
        <v>0</v>
      </c>
      <c r="BC674" s="93">
        <v>0</v>
      </c>
      <c r="BD674" s="93">
        <v>0</v>
      </c>
      <c r="BE674" s="93">
        <v>0</v>
      </c>
      <c r="BF674" s="93">
        <v>0</v>
      </c>
      <c r="BG674" s="93">
        <v>0</v>
      </c>
      <c r="BH674" s="93">
        <v>0</v>
      </c>
      <c r="BI674" s="93">
        <v>0</v>
      </c>
      <c r="BJ674" s="93">
        <v>0</v>
      </c>
      <c r="BK674" s="93">
        <v>0</v>
      </c>
      <c r="BL674" s="93">
        <v>0</v>
      </c>
      <c r="BM674" s="93">
        <v>0</v>
      </c>
      <c r="BN674" s="93">
        <v>0</v>
      </c>
      <c r="BO674" s="93">
        <v>0</v>
      </c>
      <c r="BP674" s="93">
        <v>0</v>
      </c>
      <c r="BQ674" s="93">
        <v>0</v>
      </c>
      <c r="BR674" s="93">
        <v>0</v>
      </c>
      <c r="BS674" s="93">
        <v>0</v>
      </c>
      <c r="BT674" s="93">
        <v>0</v>
      </c>
      <c r="BU674" s="93">
        <v>0</v>
      </c>
      <c r="BV674" s="93">
        <v>0</v>
      </c>
      <c r="BW674" s="93">
        <v>0</v>
      </c>
      <c r="BX674" s="93">
        <v>0</v>
      </c>
      <c r="BY674" s="93">
        <v>0</v>
      </c>
      <c r="BZ674" s="93">
        <v>0</v>
      </c>
      <c r="CA674" s="93">
        <v>0</v>
      </c>
      <c r="CB674" s="93">
        <v>0</v>
      </c>
      <c r="CC674" s="93">
        <v>0</v>
      </c>
      <c r="CD674" s="93">
        <v>0</v>
      </c>
      <c r="CE674" s="93">
        <v>0</v>
      </c>
      <c r="CF674" s="93">
        <v>0</v>
      </c>
      <c r="CG674" s="93">
        <v>0</v>
      </c>
      <c r="CH674" s="93">
        <v>0</v>
      </c>
      <c r="CJ674" s="94">
        <v>0</v>
      </c>
    </row>
    <row r="675" spans="1:88" x14ac:dyDescent="0.25">
      <c r="A675">
        <v>667</v>
      </c>
      <c r="B675" s="96"/>
      <c r="C675" s="97" t="s">
        <v>5361</v>
      </c>
      <c r="D675" s="97" t="s">
        <v>5362</v>
      </c>
      <c r="E675" s="97" t="s">
        <v>5362</v>
      </c>
      <c r="F675" s="97" t="s">
        <v>6589</v>
      </c>
      <c r="G675" s="96" t="s">
        <v>6095</v>
      </c>
      <c r="H675" s="96" t="s">
        <v>6590</v>
      </c>
      <c r="I675" s="96" t="s">
        <v>5340</v>
      </c>
      <c r="J675" s="96" t="s">
        <v>5340</v>
      </c>
      <c r="K675" s="96" t="s">
        <v>5365</v>
      </c>
      <c r="L675" s="96" t="s">
        <v>5365</v>
      </c>
      <c r="M675" s="96" t="s">
        <v>5342</v>
      </c>
      <c r="N675" s="92">
        <v>20352.044403859287</v>
      </c>
      <c r="O675" s="93">
        <v>3443.6034898588423</v>
      </c>
      <c r="P675" s="93">
        <v>3386.8000967772032</v>
      </c>
      <c r="Q675" s="93">
        <v>3393.5710679349809</v>
      </c>
      <c r="R675" s="93">
        <v>3396.9146996192258</v>
      </c>
      <c r="S675" s="93">
        <v>3375.4191721886082</v>
      </c>
      <c r="T675" s="93">
        <v>3355.7358774804266</v>
      </c>
      <c r="U675" s="93">
        <v>0</v>
      </c>
      <c r="V675" s="93">
        <v>0</v>
      </c>
      <c r="W675" s="93">
        <v>0</v>
      </c>
      <c r="X675" s="93">
        <v>0</v>
      </c>
      <c r="Y675" s="93">
        <v>0</v>
      </c>
      <c r="Z675" s="93">
        <v>0</v>
      </c>
      <c r="AA675" s="93">
        <v>0</v>
      </c>
      <c r="AB675" s="93">
        <v>0</v>
      </c>
      <c r="AC675" s="93">
        <v>0</v>
      </c>
      <c r="AD675" s="93">
        <v>0</v>
      </c>
      <c r="AE675" s="93">
        <v>0</v>
      </c>
      <c r="AF675" s="93">
        <v>0</v>
      </c>
      <c r="AG675" s="93">
        <v>0</v>
      </c>
      <c r="AH675" s="93">
        <v>0</v>
      </c>
      <c r="AI675" s="93">
        <v>0</v>
      </c>
      <c r="AJ675" s="93">
        <v>0</v>
      </c>
      <c r="AK675" s="93">
        <v>0</v>
      </c>
      <c r="AL675" s="93">
        <v>0</v>
      </c>
      <c r="AM675" s="93">
        <v>0</v>
      </c>
      <c r="AN675" s="93">
        <v>0</v>
      </c>
      <c r="AO675" s="93">
        <v>0</v>
      </c>
      <c r="AP675" s="93">
        <v>0</v>
      </c>
      <c r="AQ675" s="93">
        <v>0</v>
      </c>
      <c r="AR675" s="93">
        <v>0</v>
      </c>
      <c r="AS675" s="93">
        <v>0</v>
      </c>
      <c r="AT675" s="93">
        <v>0</v>
      </c>
      <c r="AU675" s="93">
        <v>0</v>
      </c>
      <c r="AV675" s="93">
        <v>0</v>
      </c>
      <c r="AW675" s="93">
        <v>0</v>
      </c>
      <c r="AX675" s="93">
        <v>0</v>
      </c>
      <c r="AY675" s="93">
        <v>0</v>
      </c>
      <c r="AZ675" s="93">
        <v>0</v>
      </c>
      <c r="BA675" s="93">
        <v>0</v>
      </c>
      <c r="BB675" s="93">
        <v>0</v>
      </c>
      <c r="BC675" s="93">
        <v>0</v>
      </c>
      <c r="BD675" s="93">
        <v>0</v>
      </c>
      <c r="BE675" s="93">
        <v>0</v>
      </c>
      <c r="BF675" s="93">
        <v>0</v>
      </c>
      <c r="BG675" s="93">
        <v>0</v>
      </c>
      <c r="BH675" s="93">
        <v>0</v>
      </c>
      <c r="BI675" s="93">
        <v>0</v>
      </c>
      <c r="BJ675" s="93">
        <v>0</v>
      </c>
      <c r="BK675" s="93">
        <v>0</v>
      </c>
      <c r="BL675" s="93">
        <v>0</v>
      </c>
      <c r="BM675" s="93">
        <v>0</v>
      </c>
      <c r="BN675" s="93">
        <v>0</v>
      </c>
      <c r="BO675" s="93">
        <v>0</v>
      </c>
      <c r="BP675" s="93">
        <v>0</v>
      </c>
      <c r="BQ675" s="93">
        <v>0</v>
      </c>
      <c r="BR675" s="93">
        <v>0</v>
      </c>
      <c r="BS675" s="93">
        <v>0</v>
      </c>
      <c r="BT675" s="93">
        <v>0</v>
      </c>
      <c r="BU675" s="93">
        <v>0</v>
      </c>
      <c r="BV675" s="93">
        <v>0</v>
      </c>
      <c r="BW675" s="93">
        <v>0</v>
      </c>
      <c r="BX675" s="93">
        <v>0</v>
      </c>
      <c r="BY675" s="93">
        <v>0</v>
      </c>
      <c r="BZ675" s="93">
        <v>0</v>
      </c>
      <c r="CA675" s="93">
        <v>0</v>
      </c>
      <c r="CB675" s="93">
        <v>0</v>
      </c>
      <c r="CC675" s="93">
        <v>0</v>
      </c>
      <c r="CD675" s="93">
        <v>0</v>
      </c>
      <c r="CE675" s="93">
        <v>0</v>
      </c>
      <c r="CF675" s="93">
        <v>0</v>
      </c>
      <c r="CG675" s="93">
        <v>0</v>
      </c>
      <c r="CH675" s="93">
        <v>0</v>
      </c>
      <c r="CJ675" s="94">
        <v>0</v>
      </c>
    </row>
    <row r="676" spans="1:88" x14ac:dyDescent="0.25">
      <c r="A676">
        <v>668</v>
      </c>
      <c r="B676" s="96"/>
      <c r="C676" s="97" t="s">
        <v>5361</v>
      </c>
      <c r="D676" s="97" t="s">
        <v>5362</v>
      </c>
      <c r="E676" s="97" t="s">
        <v>5362</v>
      </c>
      <c r="F676" s="97" t="s">
        <v>6591</v>
      </c>
      <c r="G676" s="96" t="s">
        <v>6095</v>
      </c>
      <c r="H676" s="96" t="s">
        <v>6592</v>
      </c>
      <c r="I676" s="96" t="s">
        <v>5340</v>
      </c>
      <c r="J676" s="96" t="s">
        <v>5340</v>
      </c>
      <c r="K676" s="96" t="s">
        <v>5365</v>
      </c>
      <c r="L676" s="96" t="s">
        <v>5365</v>
      </c>
      <c r="M676" s="96" t="s">
        <v>5342</v>
      </c>
      <c r="N676" s="92">
        <v>53270.854042102765</v>
      </c>
      <c r="O676" s="93">
        <v>0</v>
      </c>
      <c r="P676" s="93">
        <v>0</v>
      </c>
      <c r="Q676" s="93">
        <v>0</v>
      </c>
      <c r="R676" s="93">
        <v>0</v>
      </c>
      <c r="S676" s="93">
        <v>0</v>
      </c>
      <c r="T676" s="93">
        <v>0</v>
      </c>
      <c r="U676" s="93">
        <v>4451.0325284111395</v>
      </c>
      <c r="V676" s="93">
        <v>4453.0765740143042</v>
      </c>
      <c r="W676" s="93">
        <v>4419.7275951749507</v>
      </c>
      <c r="X676" s="93">
        <v>4365.0325049773246</v>
      </c>
      <c r="Y676" s="93">
        <v>4455.2979579357725</v>
      </c>
      <c r="Z676" s="93">
        <v>4463.2549351232074</v>
      </c>
      <c r="AA676" s="93">
        <v>4508.1966266579302</v>
      </c>
      <c r="AB676" s="93">
        <v>4427.3861016091751</v>
      </c>
      <c r="AC676" s="93">
        <v>4442.17559432912</v>
      </c>
      <c r="AD676" s="93">
        <v>4446.7664682706263</v>
      </c>
      <c r="AE676" s="93">
        <v>4425.9048925686193</v>
      </c>
      <c r="AF676" s="93">
        <v>4413.0022630305948</v>
      </c>
      <c r="AG676" s="93">
        <v>0</v>
      </c>
      <c r="AH676" s="93">
        <v>0</v>
      </c>
      <c r="AI676" s="93">
        <v>0</v>
      </c>
      <c r="AJ676" s="93">
        <v>0</v>
      </c>
      <c r="AK676" s="93">
        <v>0</v>
      </c>
      <c r="AL676" s="93">
        <v>0</v>
      </c>
      <c r="AM676" s="93">
        <v>0</v>
      </c>
      <c r="AN676" s="93">
        <v>0</v>
      </c>
      <c r="AO676" s="93">
        <v>0</v>
      </c>
      <c r="AP676" s="93">
        <v>0</v>
      </c>
      <c r="AQ676" s="93">
        <v>0</v>
      </c>
      <c r="AR676" s="93">
        <v>0</v>
      </c>
      <c r="AS676" s="93">
        <v>0</v>
      </c>
      <c r="AT676" s="93">
        <v>0</v>
      </c>
      <c r="AU676" s="93">
        <v>0</v>
      </c>
      <c r="AV676" s="93">
        <v>0</v>
      </c>
      <c r="AW676" s="93">
        <v>0</v>
      </c>
      <c r="AX676" s="93">
        <v>0</v>
      </c>
      <c r="AY676" s="93">
        <v>0</v>
      </c>
      <c r="AZ676" s="93">
        <v>0</v>
      </c>
      <c r="BA676" s="93">
        <v>0</v>
      </c>
      <c r="BB676" s="93">
        <v>0</v>
      </c>
      <c r="BC676" s="93">
        <v>0</v>
      </c>
      <c r="BD676" s="93">
        <v>0</v>
      </c>
      <c r="BE676" s="93">
        <v>0</v>
      </c>
      <c r="BF676" s="93">
        <v>0</v>
      </c>
      <c r="BG676" s="93">
        <v>0</v>
      </c>
      <c r="BH676" s="93">
        <v>0</v>
      </c>
      <c r="BI676" s="93">
        <v>0</v>
      </c>
      <c r="BJ676" s="93">
        <v>0</v>
      </c>
      <c r="BK676" s="93">
        <v>0</v>
      </c>
      <c r="BL676" s="93">
        <v>0</v>
      </c>
      <c r="BM676" s="93">
        <v>0</v>
      </c>
      <c r="BN676" s="93">
        <v>0</v>
      </c>
      <c r="BO676" s="93">
        <v>0</v>
      </c>
      <c r="BP676" s="93">
        <v>0</v>
      </c>
      <c r="BQ676" s="93">
        <v>0</v>
      </c>
      <c r="BR676" s="93">
        <v>0</v>
      </c>
      <c r="BS676" s="93">
        <v>0</v>
      </c>
      <c r="BT676" s="93">
        <v>0</v>
      </c>
      <c r="BU676" s="93">
        <v>0</v>
      </c>
      <c r="BV676" s="93">
        <v>0</v>
      </c>
      <c r="BW676" s="93">
        <v>0</v>
      </c>
      <c r="BX676" s="93">
        <v>0</v>
      </c>
      <c r="BY676" s="93">
        <v>0</v>
      </c>
      <c r="BZ676" s="93">
        <v>0</v>
      </c>
      <c r="CA676" s="93">
        <v>0</v>
      </c>
      <c r="CB676" s="93">
        <v>0</v>
      </c>
      <c r="CC676" s="93">
        <v>0</v>
      </c>
      <c r="CD676" s="93">
        <v>0</v>
      </c>
      <c r="CE676" s="93">
        <v>0</v>
      </c>
      <c r="CF676" s="93">
        <v>0</v>
      </c>
      <c r="CG676" s="93">
        <v>0</v>
      </c>
      <c r="CH676" s="93">
        <v>0</v>
      </c>
      <c r="CJ676" s="94">
        <v>26663.431946466066</v>
      </c>
    </row>
    <row r="677" spans="1:88" x14ac:dyDescent="0.25">
      <c r="A677">
        <v>669</v>
      </c>
      <c r="B677" s="96"/>
      <c r="C677" s="97" t="s">
        <v>5361</v>
      </c>
      <c r="D677" s="97" t="s">
        <v>5362</v>
      </c>
      <c r="E677" s="97" t="s">
        <v>5362</v>
      </c>
      <c r="F677" s="97" t="s">
        <v>6593</v>
      </c>
      <c r="G677" s="96" t="s">
        <v>6095</v>
      </c>
      <c r="H677" s="96" t="s">
        <v>6594</v>
      </c>
      <c r="I677" s="96" t="s">
        <v>5340</v>
      </c>
      <c r="J677" s="96" t="s">
        <v>5340</v>
      </c>
      <c r="K677" s="96" t="s">
        <v>5365</v>
      </c>
      <c r="L677" s="96" t="s">
        <v>5365</v>
      </c>
      <c r="M677" s="96" t="s">
        <v>5342</v>
      </c>
      <c r="N677" s="92">
        <v>151182.99577745245</v>
      </c>
      <c r="O677" s="93">
        <v>0</v>
      </c>
      <c r="P677" s="93">
        <v>0</v>
      </c>
      <c r="Q677" s="93">
        <v>0</v>
      </c>
      <c r="R677" s="93">
        <v>0</v>
      </c>
      <c r="S677" s="93">
        <v>0</v>
      </c>
      <c r="T677" s="93">
        <v>0</v>
      </c>
      <c r="U677" s="93">
        <v>0</v>
      </c>
      <c r="V677" s="93">
        <v>0</v>
      </c>
      <c r="W677" s="93">
        <v>0</v>
      </c>
      <c r="X677" s="93">
        <v>0</v>
      </c>
      <c r="Y677" s="93">
        <v>0</v>
      </c>
      <c r="Z677" s="93">
        <v>0</v>
      </c>
      <c r="AA677" s="93">
        <v>0</v>
      </c>
      <c r="AB677" s="93">
        <v>0</v>
      </c>
      <c r="AC677" s="93">
        <v>0</v>
      </c>
      <c r="AD677" s="93">
        <v>0</v>
      </c>
      <c r="AE677" s="93">
        <v>0</v>
      </c>
      <c r="AF677" s="93">
        <v>0</v>
      </c>
      <c r="AG677" s="93">
        <v>0</v>
      </c>
      <c r="AH677" s="93">
        <v>0</v>
      </c>
      <c r="AI677" s="93">
        <v>0</v>
      </c>
      <c r="AJ677" s="93">
        <v>0</v>
      </c>
      <c r="AK677" s="93">
        <v>0</v>
      </c>
      <c r="AL677" s="93">
        <v>0</v>
      </c>
      <c r="AM677" s="93">
        <v>0</v>
      </c>
      <c r="AN677" s="93">
        <v>0</v>
      </c>
      <c r="AO677" s="93">
        <v>0</v>
      </c>
      <c r="AP677" s="93">
        <v>0</v>
      </c>
      <c r="AQ677" s="93">
        <v>0</v>
      </c>
      <c r="AR677" s="93">
        <v>0</v>
      </c>
      <c r="AS677" s="93">
        <v>0</v>
      </c>
      <c r="AT677" s="93">
        <v>0</v>
      </c>
      <c r="AU677" s="93">
        <v>0</v>
      </c>
      <c r="AV677" s="93">
        <v>0</v>
      </c>
      <c r="AW677" s="93">
        <v>0</v>
      </c>
      <c r="AX677" s="93">
        <v>0</v>
      </c>
      <c r="AY677" s="93">
        <v>0</v>
      </c>
      <c r="AZ677" s="93">
        <v>0</v>
      </c>
      <c r="BA677" s="93">
        <v>0</v>
      </c>
      <c r="BB677" s="93">
        <v>0</v>
      </c>
      <c r="BC677" s="93">
        <v>0</v>
      </c>
      <c r="BD677" s="93">
        <v>0</v>
      </c>
      <c r="BE677" s="93">
        <v>12630.892187735715</v>
      </c>
      <c r="BF677" s="93">
        <v>12617.010619510464</v>
      </c>
      <c r="BG677" s="93">
        <v>12583.776619216735</v>
      </c>
      <c r="BH677" s="93">
        <v>12471.939335423047</v>
      </c>
      <c r="BI677" s="93">
        <v>12621.517605380655</v>
      </c>
      <c r="BJ677" s="93">
        <v>12637.673449930757</v>
      </c>
      <c r="BK677" s="93">
        <v>12708.48721144941</v>
      </c>
      <c r="BL677" s="93">
        <v>12593.473461240375</v>
      </c>
      <c r="BM677" s="93">
        <v>12609.177237208205</v>
      </c>
      <c r="BN677" s="93">
        <v>12612.205699016673</v>
      </c>
      <c r="BO677" s="93">
        <v>12565.825025615924</v>
      </c>
      <c r="BP677" s="93">
        <v>12531.017325724466</v>
      </c>
      <c r="BQ677" s="93">
        <v>0</v>
      </c>
      <c r="BR677" s="93">
        <v>0</v>
      </c>
      <c r="BS677" s="93">
        <v>0</v>
      </c>
      <c r="BT677" s="93">
        <v>0</v>
      </c>
      <c r="BU677" s="93">
        <v>0</v>
      </c>
      <c r="BV677" s="93">
        <v>0</v>
      </c>
      <c r="BW677" s="93">
        <v>0</v>
      </c>
      <c r="BX677" s="93">
        <v>0</v>
      </c>
      <c r="BY677" s="93">
        <v>0</v>
      </c>
      <c r="BZ677" s="93">
        <v>0</v>
      </c>
      <c r="CA677" s="93">
        <v>0</v>
      </c>
      <c r="CB677" s="93">
        <v>0</v>
      </c>
      <c r="CC677" s="93">
        <v>0</v>
      </c>
      <c r="CD677" s="93">
        <v>0</v>
      </c>
      <c r="CE677" s="93">
        <v>0</v>
      </c>
      <c r="CF677" s="93">
        <v>0</v>
      </c>
      <c r="CG677" s="93">
        <v>0</v>
      </c>
      <c r="CH677" s="93">
        <v>0</v>
      </c>
      <c r="CJ677" s="94">
        <v>151182.99577745245</v>
      </c>
    </row>
    <row r="678" spans="1:88" x14ac:dyDescent="0.25">
      <c r="A678">
        <v>670</v>
      </c>
      <c r="B678" s="96"/>
      <c r="C678" s="97" t="s">
        <v>5361</v>
      </c>
      <c r="D678" s="97" t="s">
        <v>5362</v>
      </c>
      <c r="E678" s="97" t="s">
        <v>5362</v>
      </c>
      <c r="F678" s="97" t="s">
        <v>6595</v>
      </c>
      <c r="G678" s="96" t="s">
        <v>6095</v>
      </c>
      <c r="H678" s="96" t="s">
        <v>6596</v>
      </c>
      <c r="I678" s="96" t="s">
        <v>5340</v>
      </c>
      <c r="J678" s="96" t="s">
        <v>5340</v>
      </c>
      <c r="K678" s="96" t="s">
        <v>5365</v>
      </c>
      <c r="L678" s="96" t="s">
        <v>5365</v>
      </c>
      <c r="M678" s="96" t="s">
        <v>5342</v>
      </c>
      <c r="N678" s="92">
        <v>36879.822071874027</v>
      </c>
      <c r="O678" s="93">
        <v>0</v>
      </c>
      <c r="P678" s="93">
        <v>0</v>
      </c>
      <c r="Q678" s="93">
        <v>0</v>
      </c>
      <c r="R678" s="93">
        <v>0</v>
      </c>
      <c r="S678" s="93">
        <v>0</v>
      </c>
      <c r="T678" s="93">
        <v>0</v>
      </c>
      <c r="U678" s="93">
        <v>3081.4840617007389</v>
      </c>
      <c r="V678" s="93">
        <v>3082.8991701968889</v>
      </c>
      <c r="W678" s="93">
        <v>3059.8114155890462</v>
      </c>
      <c r="X678" s="93">
        <v>3021.945583869905</v>
      </c>
      <c r="Y678" s="93">
        <v>3084.4370513750673</v>
      </c>
      <c r="Z678" s="93">
        <v>3089.9457278958275</v>
      </c>
      <c r="AA678" s="93">
        <v>3121.0592066866743</v>
      </c>
      <c r="AB678" s="93">
        <v>3065.1134585111863</v>
      </c>
      <c r="AC678" s="93">
        <v>3075.352338098402</v>
      </c>
      <c r="AD678" s="93">
        <v>3078.5306354461991</v>
      </c>
      <c r="AE678" s="93">
        <v>3064.0880060973041</v>
      </c>
      <c r="AF678" s="93">
        <v>3055.1554164067857</v>
      </c>
      <c r="AG678" s="93">
        <v>0</v>
      </c>
      <c r="AH678" s="93">
        <v>0</v>
      </c>
      <c r="AI678" s="93">
        <v>0</v>
      </c>
      <c r="AJ678" s="93">
        <v>0</v>
      </c>
      <c r="AK678" s="93">
        <v>0</v>
      </c>
      <c r="AL678" s="93">
        <v>0</v>
      </c>
      <c r="AM678" s="93">
        <v>0</v>
      </c>
      <c r="AN678" s="93">
        <v>0</v>
      </c>
      <c r="AO678" s="93">
        <v>0</v>
      </c>
      <c r="AP678" s="93">
        <v>0</v>
      </c>
      <c r="AQ678" s="93">
        <v>0</v>
      </c>
      <c r="AR678" s="93">
        <v>0</v>
      </c>
      <c r="AS678" s="93">
        <v>0</v>
      </c>
      <c r="AT678" s="93">
        <v>0</v>
      </c>
      <c r="AU678" s="93">
        <v>0</v>
      </c>
      <c r="AV678" s="93">
        <v>0</v>
      </c>
      <c r="AW678" s="93">
        <v>0</v>
      </c>
      <c r="AX678" s="93">
        <v>0</v>
      </c>
      <c r="AY678" s="93">
        <v>0</v>
      </c>
      <c r="AZ678" s="93">
        <v>0</v>
      </c>
      <c r="BA678" s="93">
        <v>0</v>
      </c>
      <c r="BB678" s="93">
        <v>0</v>
      </c>
      <c r="BC678" s="93">
        <v>0</v>
      </c>
      <c r="BD678" s="93">
        <v>0</v>
      </c>
      <c r="BE678" s="93">
        <v>0</v>
      </c>
      <c r="BF678" s="93">
        <v>0</v>
      </c>
      <c r="BG678" s="93">
        <v>0</v>
      </c>
      <c r="BH678" s="93">
        <v>0</v>
      </c>
      <c r="BI678" s="93">
        <v>0</v>
      </c>
      <c r="BJ678" s="93">
        <v>0</v>
      </c>
      <c r="BK678" s="93">
        <v>0</v>
      </c>
      <c r="BL678" s="93">
        <v>0</v>
      </c>
      <c r="BM678" s="93">
        <v>0</v>
      </c>
      <c r="BN678" s="93">
        <v>0</v>
      </c>
      <c r="BO678" s="93">
        <v>0</v>
      </c>
      <c r="BP678" s="93">
        <v>0</v>
      </c>
      <c r="BQ678" s="93">
        <v>0</v>
      </c>
      <c r="BR678" s="93">
        <v>0</v>
      </c>
      <c r="BS678" s="93">
        <v>0</v>
      </c>
      <c r="BT678" s="93">
        <v>0</v>
      </c>
      <c r="BU678" s="93">
        <v>0</v>
      </c>
      <c r="BV678" s="93">
        <v>0</v>
      </c>
      <c r="BW678" s="93">
        <v>0</v>
      </c>
      <c r="BX678" s="93">
        <v>0</v>
      </c>
      <c r="BY678" s="93">
        <v>0</v>
      </c>
      <c r="BZ678" s="93">
        <v>0</v>
      </c>
      <c r="CA678" s="93">
        <v>0</v>
      </c>
      <c r="CB678" s="93">
        <v>0</v>
      </c>
      <c r="CC678" s="93">
        <v>0</v>
      </c>
      <c r="CD678" s="93">
        <v>0</v>
      </c>
      <c r="CE678" s="93">
        <v>0</v>
      </c>
      <c r="CF678" s="93">
        <v>0</v>
      </c>
      <c r="CG678" s="93">
        <v>0</v>
      </c>
      <c r="CH678" s="93">
        <v>0</v>
      </c>
      <c r="CJ678" s="94">
        <v>18459.299061246551</v>
      </c>
    </row>
    <row r="679" spans="1:88" x14ac:dyDescent="0.25">
      <c r="A679">
        <v>671</v>
      </c>
      <c r="B679" s="96"/>
      <c r="C679" s="97" t="s">
        <v>5361</v>
      </c>
      <c r="D679" s="97" t="s">
        <v>5362</v>
      </c>
      <c r="E679" s="97" t="s">
        <v>5362</v>
      </c>
      <c r="F679" s="97" t="s">
        <v>6597</v>
      </c>
      <c r="G679" s="96" t="s">
        <v>6095</v>
      </c>
      <c r="H679" s="96" t="s">
        <v>6598</v>
      </c>
      <c r="I679" s="96" t="s">
        <v>5340</v>
      </c>
      <c r="J679" s="96" t="s">
        <v>5340</v>
      </c>
      <c r="K679" s="96" t="s">
        <v>5365</v>
      </c>
      <c r="L679" s="96" t="s">
        <v>5365</v>
      </c>
      <c r="M679" s="96" t="s">
        <v>5342</v>
      </c>
      <c r="N679" s="92">
        <v>0</v>
      </c>
      <c r="O679" s="93">
        <v>0</v>
      </c>
      <c r="P679" s="93">
        <v>0</v>
      </c>
      <c r="Q679" s="93">
        <v>0</v>
      </c>
      <c r="R679" s="93">
        <v>0</v>
      </c>
      <c r="S679" s="93">
        <v>0</v>
      </c>
      <c r="T679" s="93">
        <v>0</v>
      </c>
      <c r="U679" s="93">
        <v>0</v>
      </c>
      <c r="V679" s="93">
        <v>0</v>
      </c>
      <c r="W679" s="93">
        <v>0</v>
      </c>
      <c r="X679" s="93">
        <v>0</v>
      </c>
      <c r="Y679" s="93">
        <v>0</v>
      </c>
      <c r="Z679" s="93">
        <v>0</v>
      </c>
      <c r="AA679" s="93">
        <v>0</v>
      </c>
      <c r="AB679" s="93">
        <v>0</v>
      </c>
      <c r="AC679" s="93">
        <v>0</v>
      </c>
      <c r="AD679" s="93">
        <v>0</v>
      </c>
      <c r="AE679" s="93">
        <v>0</v>
      </c>
      <c r="AF679" s="93">
        <v>0</v>
      </c>
      <c r="AG679" s="93">
        <v>0</v>
      </c>
      <c r="AH679" s="93">
        <v>0</v>
      </c>
      <c r="AI679" s="93">
        <v>0</v>
      </c>
      <c r="AJ679" s="93">
        <v>0</v>
      </c>
      <c r="AK679" s="93">
        <v>0</v>
      </c>
      <c r="AL679" s="93">
        <v>0</v>
      </c>
      <c r="AM679" s="93">
        <v>0</v>
      </c>
      <c r="AN679" s="93">
        <v>0</v>
      </c>
      <c r="AO679" s="93">
        <v>0</v>
      </c>
      <c r="AP679" s="93">
        <v>0</v>
      </c>
      <c r="AQ679" s="93">
        <v>0</v>
      </c>
      <c r="AR679" s="93">
        <v>0</v>
      </c>
      <c r="AS679" s="93">
        <v>0</v>
      </c>
      <c r="AT679" s="93">
        <v>0</v>
      </c>
      <c r="AU679" s="93">
        <v>0</v>
      </c>
      <c r="AV679" s="93">
        <v>0</v>
      </c>
      <c r="AW679" s="93">
        <v>0</v>
      </c>
      <c r="AX679" s="93">
        <v>0</v>
      </c>
      <c r="AY679" s="93">
        <v>0</v>
      </c>
      <c r="AZ679" s="93">
        <v>0</v>
      </c>
      <c r="BA679" s="93">
        <v>0</v>
      </c>
      <c r="BB679" s="93">
        <v>0</v>
      </c>
      <c r="BC679" s="93">
        <v>0</v>
      </c>
      <c r="BD679" s="93">
        <v>0</v>
      </c>
      <c r="BE679" s="93">
        <v>0</v>
      </c>
      <c r="BF679" s="93">
        <v>0</v>
      </c>
      <c r="BG679" s="93">
        <v>0</v>
      </c>
      <c r="BH679" s="93">
        <v>0</v>
      </c>
      <c r="BI679" s="93">
        <v>0</v>
      </c>
      <c r="BJ679" s="93">
        <v>0</v>
      </c>
      <c r="BK679" s="93">
        <v>0</v>
      </c>
      <c r="BL679" s="93">
        <v>0</v>
      </c>
      <c r="BM679" s="93">
        <v>0</v>
      </c>
      <c r="BN679" s="93">
        <v>0</v>
      </c>
      <c r="BO679" s="93">
        <v>0</v>
      </c>
      <c r="BP679" s="93">
        <v>0</v>
      </c>
      <c r="BQ679" s="93">
        <v>0</v>
      </c>
      <c r="BR679" s="93">
        <v>0</v>
      </c>
      <c r="BS679" s="93">
        <v>0</v>
      </c>
      <c r="BT679" s="93">
        <v>0</v>
      </c>
      <c r="BU679" s="93">
        <v>0</v>
      </c>
      <c r="BV679" s="93">
        <v>0</v>
      </c>
      <c r="BW679" s="93">
        <v>0</v>
      </c>
      <c r="BX679" s="93">
        <v>0</v>
      </c>
      <c r="BY679" s="93">
        <v>0</v>
      </c>
      <c r="BZ679" s="93">
        <v>0</v>
      </c>
      <c r="CA679" s="93">
        <v>0</v>
      </c>
      <c r="CB679" s="93">
        <v>0</v>
      </c>
      <c r="CC679" s="93">
        <v>0</v>
      </c>
      <c r="CD679" s="93">
        <v>0</v>
      </c>
      <c r="CE679" s="93">
        <v>0</v>
      </c>
      <c r="CF679" s="93">
        <v>0</v>
      </c>
      <c r="CG679" s="93">
        <v>0</v>
      </c>
      <c r="CH679" s="93">
        <v>0</v>
      </c>
      <c r="CJ679" s="94">
        <v>0</v>
      </c>
    </row>
    <row r="680" spans="1:88" x14ac:dyDescent="0.25">
      <c r="A680">
        <v>672</v>
      </c>
      <c r="B680" s="96"/>
      <c r="C680" s="97" t="s">
        <v>5361</v>
      </c>
      <c r="D680" s="97" t="s">
        <v>5362</v>
      </c>
      <c r="E680" s="97" t="s">
        <v>5362</v>
      </c>
      <c r="F680" s="97" t="s">
        <v>6599</v>
      </c>
      <c r="G680" s="96" t="s">
        <v>6095</v>
      </c>
      <c r="H680" s="96" t="s">
        <v>6600</v>
      </c>
      <c r="I680" s="96" t="s">
        <v>5340</v>
      </c>
      <c r="J680" s="96" t="s">
        <v>5340</v>
      </c>
      <c r="K680" s="96" t="s">
        <v>5365</v>
      </c>
      <c r="L680" s="96" t="s">
        <v>5365</v>
      </c>
      <c r="M680" s="96" t="s">
        <v>5342</v>
      </c>
      <c r="N680" s="92">
        <v>0</v>
      </c>
      <c r="O680" s="93">
        <v>0</v>
      </c>
      <c r="P680" s="93">
        <v>0</v>
      </c>
      <c r="Q680" s="93">
        <v>0</v>
      </c>
      <c r="R680" s="93">
        <v>0</v>
      </c>
      <c r="S680" s="93">
        <v>0</v>
      </c>
      <c r="T680" s="93">
        <v>0</v>
      </c>
      <c r="U680" s="93">
        <v>0</v>
      </c>
      <c r="V680" s="93">
        <v>0</v>
      </c>
      <c r="W680" s="93">
        <v>0</v>
      </c>
      <c r="X680" s="93">
        <v>0</v>
      </c>
      <c r="Y680" s="93">
        <v>0</v>
      </c>
      <c r="Z680" s="93">
        <v>0</v>
      </c>
      <c r="AA680" s="93">
        <v>0</v>
      </c>
      <c r="AB680" s="93">
        <v>0</v>
      </c>
      <c r="AC680" s="93">
        <v>0</v>
      </c>
      <c r="AD680" s="93">
        <v>0</v>
      </c>
      <c r="AE680" s="93">
        <v>0</v>
      </c>
      <c r="AF680" s="93">
        <v>0</v>
      </c>
      <c r="AG680" s="93">
        <v>0</v>
      </c>
      <c r="AH680" s="93">
        <v>0</v>
      </c>
      <c r="AI680" s="93">
        <v>0</v>
      </c>
      <c r="AJ680" s="93">
        <v>0</v>
      </c>
      <c r="AK680" s="93">
        <v>0</v>
      </c>
      <c r="AL680" s="93">
        <v>0</v>
      </c>
      <c r="AM680" s="93">
        <v>0</v>
      </c>
      <c r="AN680" s="93">
        <v>0</v>
      </c>
      <c r="AO680" s="93">
        <v>0</v>
      </c>
      <c r="AP680" s="93">
        <v>0</v>
      </c>
      <c r="AQ680" s="93">
        <v>0</v>
      </c>
      <c r="AR680" s="93">
        <v>0</v>
      </c>
      <c r="AS680" s="93">
        <v>0</v>
      </c>
      <c r="AT680" s="93">
        <v>0</v>
      </c>
      <c r="AU680" s="93">
        <v>0</v>
      </c>
      <c r="AV680" s="93">
        <v>0</v>
      </c>
      <c r="AW680" s="93">
        <v>0</v>
      </c>
      <c r="AX680" s="93">
        <v>0</v>
      </c>
      <c r="AY680" s="93">
        <v>0</v>
      </c>
      <c r="AZ680" s="93">
        <v>0</v>
      </c>
      <c r="BA680" s="93">
        <v>0</v>
      </c>
      <c r="BB680" s="93">
        <v>0</v>
      </c>
      <c r="BC680" s="93">
        <v>0</v>
      </c>
      <c r="BD680" s="93">
        <v>0</v>
      </c>
      <c r="BE680" s="93">
        <v>0</v>
      </c>
      <c r="BF680" s="93">
        <v>0</v>
      </c>
      <c r="BG680" s="93">
        <v>0</v>
      </c>
      <c r="BH680" s="93">
        <v>0</v>
      </c>
      <c r="BI680" s="93">
        <v>0</v>
      </c>
      <c r="BJ680" s="93">
        <v>0</v>
      </c>
      <c r="BK680" s="93">
        <v>0</v>
      </c>
      <c r="BL680" s="93">
        <v>0</v>
      </c>
      <c r="BM680" s="93">
        <v>0</v>
      </c>
      <c r="BN680" s="93">
        <v>0</v>
      </c>
      <c r="BO680" s="93">
        <v>0</v>
      </c>
      <c r="BP680" s="93">
        <v>0</v>
      </c>
      <c r="BQ680" s="93">
        <v>0</v>
      </c>
      <c r="BR680" s="93">
        <v>0</v>
      </c>
      <c r="BS680" s="93">
        <v>0</v>
      </c>
      <c r="BT680" s="93">
        <v>0</v>
      </c>
      <c r="BU680" s="93">
        <v>0</v>
      </c>
      <c r="BV680" s="93">
        <v>0</v>
      </c>
      <c r="BW680" s="93">
        <v>0</v>
      </c>
      <c r="BX680" s="93">
        <v>0</v>
      </c>
      <c r="BY680" s="93">
        <v>0</v>
      </c>
      <c r="BZ680" s="93">
        <v>0</v>
      </c>
      <c r="CA680" s="93">
        <v>0</v>
      </c>
      <c r="CB680" s="93">
        <v>0</v>
      </c>
      <c r="CC680" s="93">
        <v>0</v>
      </c>
      <c r="CD680" s="93">
        <v>0</v>
      </c>
      <c r="CE680" s="93">
        <v>0</v>
      </c>
      <c r="CF680" s="93">
        <v>0</v>
      </c>
      <c r="CG680" s="93">
        <v>0</v>
      </c>
      <c r="CH680" s="93">
        <v>0</v>
      </c>
      <c r="CJ680" s="94">
        <v>0</v>
      </c>
    </row>
    <row r="681" spans="1:88" x14ac:dyDescent="0.25">
      <c r="A681">
        <v>673</v>
      </c>
      <c r="B681" s="96"/>
      <c r="C681" s="97" t="s">
        <v>5361</v>
      </c>
      <c r="D681" s="97" t="s">
        <v>5362</v>
      </c>
      <c r="E681" s="97" t="s">
        <v>5362</v>
      </c>
      <c r="F681" s="97" t="s">
        <v>6601</v>
      </c>
      <c r="G681" s="96" t="s">
        <v>6095</v>
      </c>
      <c r="H681" s="96" t="s">
        <v>6602</v>
      </c>
      <c r="I681" s="96" t="s">
        <v>5340</v>
      </c>
      <c r="J681" s="96" t="s">
        <v>5340</v>
      </c>
      <c r="K681" s="96" t="s">
        <v>5365</v>
      </c>
      <c r="L681" s="96" t="s">
        <v>5365</v>
      </c>
      <c r="M681" s="96" t="s">
        <v>5342</v>
      </c>
      <c r="N681" s="92">
        <v>0</v>
      </c>
      <c r="O681" s="93">
        <v>0</v>
      </c>
      <c r="P681" s="93">
        <v>0</v>
      </c>
      <c r="Q681" s="93">
        <v>0</v>
      </c>
      <c r="R681" s="93">
        <v>0</v>
      </c>
      <c r="S681" s="93">
        <v>0</v>
      </c>
      <c r="T681" s="93">
        <v>0</v>
      </c>
      <c r="U681" s="93">
        <v>0</v>
      </c>
      <c r="V681" s="93">
        <v>0</v>
      </c>
      <c r="W681" s="93">
        <v>0</v>
      </c>
      <c r="X681" s="93">
        <v>0</v>
      </c>
      <c r="Y681" s="93">
        <v>0</v>
      </c>
      <c r="Z681" s="93">
        <v>0</v>
      </c>
      <c r="AA681" s="93">
        <v>0</v>
      </c>
      <c r="AB681" s="93">
        <v>0</v>
      </c>
      <c r="AC681" s="93">
        <v>0</v>
      </c>
      <c r="AD681" s="93">
        <v>0</v>
      </c>
      <c r="AE681" s="93">
        <v>0</v>
      </c>
      <c r="AF681" s="93">
        <v>0</v>
      </c>
      <c r="AG681" s="93">
        <v>0</v>
      </c>
      <c r="AH681" s="93">
        <v>0</v>
      </c>
      <c r="AI681" s="93">
        <v>0</v>
      </c>
      <c r="AJ681" s="93">
        <v>0</v>
      </c>
      <c r="AK681" s="93">
        <v>0</v>
      </c>
      <c r="AL681" s="93">
        <v>0</v>
      </c>
      <c r="AM681" s="93">
        <v>0</v>
      </c>
      <c r="AN681" s="93">
        <v>0</v>
      </c>
      <c r="AO681" s="93">
        <v>0</v>
      </c>
      <c r="AP681" s="93">
        <v>0</v>
      </c>
      <c r="AQ681" s="93">
        <v>0</v>
      </c>
      <c r="AR681" s="93">
        <v>0</v>
      </c>
      <c r="AS681" s="93">
        <v>0</v>
      </c>
      <c r="AT681" s="93">
        <v>0</v>
      </c>
      <c r="AU681" s="93">
        <v>0</v>
      </c>
      <c r="AV681" s="93">
        <v>0</v>
      </c>
      <c r="AW681" s="93">
        <v>0</v>
      </c>
      <c r="AX681" s="93">
        <v>0</v>
      </c>
      <c r="AY681" s="93">
        <v>0</v>
      </c>
      <c r="AZ681" s="93">
        <v>0</v>
      </c>
      <c r="BA681" s="93">
        <v>0</v>
      </c>
      <c r="BB681" s="93">
        <v>0</v>
      </c>
      <c r="BC681" s="93">
        <v>0</v>
      </c>
      <c r="BD681" s="93">
        <v>0</v>
      </c>
      <c r="BE681" s="93">
        <v>0</v>
      </c>
      <c r="BF681" s="93">
        <v>0</v>
      </c>
      <c r="BG681" s="93">
        <v>0</v>
      </c>
      <c r="BH681" s="93">
        <v>0</v>
      </c>
      <c r="BI681" s="93">
        <v>0</v>
      </c>
      <c r="BJ681" s="93">
        <v>0</v>
      </c>
      <c r="BK681" s="93">
        <v>0</v>
      </c>
      <c r="BL681" s="93">
        <v>0</v>
      </c>
      <c r="BM681" s="93">
        <v>0</v>
      </c>
      <c r="BN681" s="93">
        <v>0</v>
      </c>
      <c r="BO681" s="93">
        <v>0</v>
      </c>
      <c r="BP681" s="93">
        <v>0</v>
      </c>
      <c r="BQ681" s="93">
        <v>0</v>
      </c>
      <c r="BR681" s="93">
        <v>0</v>
      </c>
      <c r="BS681" s="93">
        <v>0</v>
      </c>
      <c r="BT681" s="93">
        <v>0</v>
      </c>
      <c r="BU681" s="93">
        <v>0</v>
      </c>
      <c r="BV681" s="93">
        <v>0</v>
      </c>
      <c r="BW681" s="93">
        <v>0</v>
      </c>
      <c r="BX681" s="93">
        <v>0</v>
      </c>
      <c r="BY681" s="93">
        <v>0</v>
      </c>
      <c r="BZ681" s="93">
        <v>0</v>
      </c>
      <c r="CA681" s="93">
        <v>0</v>
      </c>
      <c r="CB681" s="93">
        <v>0</v>
      </c>
      <c r="CC681" s="93">
        <v>0</v>
      </c>
      <c r="CD681" s="93">
        <v>0</v>
      </c>
      <c r="CE681" s="93">
        <v>0</v>
      </c>
      <c r="CF681" s="93">
        <v>0</v>
      </c>
      <c r="CG681" s="93">
        <v>0</v>
      </c>
      <c r="CH681" s="93">
        <v>0</v>
      </c>
      <c r="CJ681" s="94">
        <v>0</v>
      </c>
    </row>
    <row r="682" spans="1:88" x14ac:dyDescent="0.25">
      <c r="A682">
        <v>674</v>
      </c>
      <c r="B682" s="96"/>
      <c r="C682" s="97" t="s">
        <v>5361</v>
      </c>
      <c r="D682" s="97" t="s">
        <v>5362</v>
      </c>
      <c r="E682" s="97" t="s">
        <v>5362</v>
      </c>
      <c r="F682" s="97" t="s">
        <v>6603</v>
      </c>
      <c r="G682" s="96" t="s">
        <v>6095</v>
      </c>
      <c r="H682" s="96" t="s">
        <v>6604</v>
      </c>
      <c r="I682" s="96" t="s">
        <v>5340</v>
      </c>
      <c r="J682" s="96" t="s">
        <v>5340</v>
      </c>
      <c r="K682" s="96" t="s">
        <v>5365</v>
      </c>
      <c r="L682" s="96" t="s">
        <v>5365</v>
      </c>
      <c r="M682" s="96" t="s">
        <v>5342</v>
      </c>
      <c r="N682" s="92">
        <v>26457.657758120899</v>
      </c>
      <c r="O682" s="93">
        <v>4476.6845424177236</v>
      </c>
      <c r="P682" s="93">
        <v>4402.8401313191907</v>
      </c>
      <c r="Q682" s="93">
        <v>4411.6423938353146</v>
      </c>
      <c r="R682" s="93">
        <v>4415.989115030281</v>
      </c>
      <c r="S682" s="93">
        <v>4388.0449293355214</v>
      </c>
      <c r="T682" s="93">
        <v>4362.4566461828654</v>
      </c>
      <c r="U682" s="93">
        <v>0</v>
      </c>
      <c r="V682" s="93">
        <v>0</v>
      </c>
      <c r="W682" s="93">
        <v>0</v>
      </c>
      <c r="X682" s="93">
        <v>0</v>
      </c>
      <c r="Y682" s="93">
        <v>0</v>
      </c>
      <c r="Z682" s="93">
        <v>0</v>
      </c>
      <c r="AA682" s="93">
        <v>0</v>
      </c>
      <c r="AB682" s="93">
        <v>0</v>
      </c>
      <c r="AC682" s="93">
        <v>0</v>
      </c>
      <c r="AD682" s="93">
        <v>0</v>
      </c>
      <c r="AE682" s="93">
        <v>0</v>
      </c>
      <c r="AF682" s="93">
        <v>0</v>
      </c>
      <c r="AG682" s="93">
        <v>0</v>
      </c>
      <c r="AH682" s="93">
        <v>0</v>
      </c>
      <c r="AI682" s="93">
        <v>0</v>
      </c>
      <c r="AJ682" s="93">
        <v>0</v>
      </c>
      <c r="AK682" s="93">
        <v>0</v>
      </c>
      <c r="AL682" s="93">
        <v>0</v>
      </c>
      <c r="AM682" s="93">
        <v>0</v>
      </c>
      <c r="AN682" s="93">
        <v>0</v>
      </c>
      <c r="AO682" s="93">
        <v>0</v>
      </c>
      <c r="AP682" s="93">
        <v>0</v>
      </c>
      <c r="AQ682" s="93">
        <v>0</v>
      </c>
      <c r="AR682" s="93">
        <v>0</v>
      </c>
      <c r="AS682" s="93">
        <v>0</v>
      </c>
      <c r="AT682" s="93">
        <v>0</v>
      </c>
      <c r="AU682" s="93">
        <v>0</v>
      </c>
      <c r="AV682" s="93">
        <v>0</v>
      </c>
      <c r="AW682" s="93">
        <v>0</v>
      </c>
      <c r="AX682" s="93">
        <v>0</v>
      </c>
      <c r="AY682" s="93">
        <v>0</v>
      </c>
      <c r="AZ682" s="93">
        <v>0</v>
      </c>
      <c r="BA682" s="93">
        <v>0</v>
      </c>
      <c r="BB682" s="93">
        <v>0</v>
      </c>
      <c r="BC682" s="93">
        <v>0</v>
      </c>
      <c r="BD682" s="93">
        <v>0</v>
      </c>
      <c r="BE682" s="93">
        <v>0</v>
      </c>
      <c r="BF682" s="93">
        <v>0</v>
      </c>
      <c r="BG682" s="93">
        <v>0</v>
      </c>
      <c r="BH682" s="93">
        <v>0</v>
      </c>
      <c r="BI682" s="93">
        <v>0</v>
      </c>
      <c r="BJ682" s="93">
        <v>0</v>
      </c>
      <c r="BK682" s="93">
        <v>0</v>
      </c>
      <c r="BL682" s="93">
        <v>0</v>
      </c>
      <c r="BM682" s="93">
        <v>0</v>
      </c>
      <c r="BN682" s="93">
        <v>0</v>
      </c>
      <c r="BO682" s="93">
        <v>0</v>
      </c>
      <c r="BP682" s="93">
        <v>0</v>
      </c>
      <c r="BQ682" s="93">
        <v>0</v>
      </c>
      <c r="BR682" s="93">
        <v>0</v>
      </c>
      <c r="BS682" s="93">
        <v>0</v>
      </c>
      <c r="BT682" s="93">
        <v>0</v>
      </c>
      <c r="BU682" s="93">
        <v>0</v>
      </c>
      <c r="BV682" s="93">
        <v>0</v>
      </c>
      <c r="BW682" s="93">
        <v>0</v>
      </c>
      <c r="BX682" s="93">
        <v>0</v>
      </c>
      <c r="BY682" s="93">
        <v>0</v>
      </c>
      <c r="BZ682" s="93">
        <v>0</v>
      </c>
      <c r="CA682" s="93">
        <v>0</v>
      </c>
      <c r="CB682" s="93">
        <v>0</v>
      </c>
      <c r="CC682" s="93">
        <v>0</v>
      </c>
      <c r="CD682" s="93">
        <v>0</v>
      </c>
      <c r="CE682" s="93">
        <v>0</v>
      </c>
      <c r="CF682" s="93">
        <v>0</v>
      </c>
      <c r="CG682" s="93">
        <v>0</v>
      </c>
      <c r="CH682" s="93">
        <v>0</v>
      </c>
      <c r="CJ682" s="94">
        <v>0</v>
      </c>
    </row>
    <row r="683" spans="1:88" x14ac:dyDescent="0.25">
      <c r="A683">
        <v>675</v>
      </c>
      <c r="B683" s="96"/>
      <c r="C683" s="97" t="s">
        <v>5361</v>
      </c>
      <c r="D683" s="97" t="s">
        <v>5362</v>
      </c>
      <c r="E683" s="97" t="s">
        <v>5362</v>
      </c>
      <c r="F683" s="97" t="s">
        <v>6605</v>
      </c>
      <c r="G683" s="96" t="s">
        <v>6095</v>
      </c>
      <c r="H683" s="96" t="s">
        <v>6606</v>
      </c>
      <c r="I683" s="96" t="s">
        <v>5340</v>
      </c>
      <c r="J683" s="96" t="s">
        <v>5340</v>
      </c>
      <c r="K683" s="96" t="s">
        <v>5365</v>
      </c>
      <c r="L683" s="96" t="s">
        <v>5365</v>
      </c>
      <c r="M683" s="96" t="s">
        <v>5342</v>
      </c>
      <c r="N683" s="92">
        <v>0</v>
      </c>
      <c r="O683" s="93">
        <v>0</v>
      </c>
      <c r="P683" s="93">
        <v>0</v>
      </c>
      <c r="Q683" s="93">
        <v>0</v>
      </c>
      <c r="R683" s="93">
        <v>0</v>
      </c>
      <c r="S683" s="93">
        <v>0</v>
      </c>
      <c r="T683" s="93">
        <v>0</v>
      </c>
      <c r="U683" s="93">
        <v>0</v>
      </c>
      <c r="V683" s="93">
        <v>0</v>
      </c>
      <c r="W683" s="93">
        <v>0</v>
      </c>
      <c r="X683" s="93">
        <v>0</v>
      </c>
      <c r="Y683" s="93">
        <v>0</v>
      </c>
      <c r="Z683" s="93">
        <v>0</v>
      </c>
      <c r="AA683" s="93">
        <v>0</v>
      </c>
      <c r="AB683" s="93">
        <v>0</v>
      </c>
      <c r="AC683" s="93">
        <v>0</v>
      </c>
      <c r="AD683" s="93">
        <v>0</v>
      </c>
      <c r="AE683" s="93">
        <v>0</v>
      </c>
      <c r="AF683" s="93">
        <v>0</v>
      </c>
      <c r="AG683" s="93">
        <v>0</v>
      </c>
      <c r="AH683" s="93">
        <v>0</v>
      </c>
      <c r="AI683" s="93">
        <v>0</v>
      </c>
      <c r="AJ683" s="93">
        <v>0</v>
      </c>
      <c r="AK683" s="93">
        <v>0</v>
      </c>
      <c r="AL683" s="93">
        <v>0</v>
      </c>
      <c r="AM683" s="93">
        <v>0</v>
      </c>
      <c r="AN683" s="93">
        <v>0</v>
      </c>
      <c r="AO683" s="93">
        <v>0</v>
      </c>
      <c r="AP683" s="93">
        <v>0</v>
      </c>
      <c r="AQ683" s="93">
        <v>0</v>
      </c>
      <c r="AR683" s="93">
        <v>0</v>
      </c>
      <c r="AS683" s="93">
        <v>0</v>
      </c>
      <c r="AT683" s="93">
        <v>0</v>
      </c>
      <c r="AU683" s="93">
        <v>0</v>
      </c>
      <c r="AV683" s="93">
        <v>0</v>
      </c>
      <c r="AW683" s="93">
        <v>0</v>
      </c>
      <c r="AX683" s="93">
        <v>0</v>
      </c>
      <c r="AY683" s="93">
        <v>0</v>
      </c>
      <c r="AZ683" s="93">
        <v>0</v>
      </c>
      <c r="BA683" s="93">
        <v>0</v>
      </c>
      <c r="BB683" s="93">
        <v>0</v>
      </c>
      <c r="BC683" s="93">
        <v>0</v>
      </c>
      <c r="BD683" s="93">
        <v>0</v>
      </c>
      <c r="BE683" s="93">
        <v>0</v>
      </c>
      <c r="BF683" s="93">
        <v>0</v>
      </c>
      <c r="BG683" s="93">
        <v>0</v>
      </c>
      <c r="BH683" s="93">
        <v>0</v>
      </c>
      <c r="BI683" s="93">
        <v>0</v>
      </c>
      <c r="BJ683" s="93">
        <v>0</v>
      </c>
      <c r="BK683" s="93">
        <v>0</v>
      </c>
      <c r="BL683" s="93">
        <v>0</v>
      </c>
      <c r="BM683" s="93">
        <v>0</v>
      </c>
      <c r="BN683" s="93">
        <v>0</v>
      </c>
      <c r="BO683" s="93">
        <v>0</v>
      </c>
      <c r="BP683" s="93">
        <v>0</v>
      </c>
      <c r="BQ683" s="93">
        <v>0</v>
      </c>
      <c r="BR683" s="93">
        <v>0</v>
      </c>
      <c r="BS683" s="93">
        <v>0</v>
      </c>
      <c r="BT683" s="93">
        <v>0</v>
      </c>
      <c r="BU683" s="93">
        <v>0</v>
      </c>
      <c r="BV683" s="93">
        <v>0</v>
      </c>
      <c r="BW683" s="93">
        <v>0</v>
      </c>
      <c r="BX683" s="93">
        <v>0</v>
      </c>
      <c r="BY683" s="93">
        <v>0</v>
      </c>
      <c r="BZ683" s="93">
        <v>0</v>
      </c>
      <c r="CA683" s="93">
        <v>0</v>
      </c>
      <c r="CB683" s="93">
        <v>0</v>
      </c>
      <c r="CC683" s="93">
        <v>0</v>
      </c>
      <c r="CD683" s="93">
        <v>0</v>
      </c>
      <c r="CE683" s="93">
        <v>0</v>
      </c>
      <c r="CF683" s="93">
        <v>0</v>
      </c>
      <c r="CG683" s="93">
        <v>0</v>
      </c>
      <c r="CH683" s="93">
        <v>0</v>
      </c>
      <c r="CJ683" s="94">
        <v>0</v>
      </c>
    </row>
    <row r="684" spans="1:88" x14ac:dyDescent="0.25">
      <c r="A684">
        <v>676</v>
      </c>
      <c r="B684" s="96"/>
      <c r="C684" s="97" t="s">
        <v>5361</v>
      </c>
      <c r="D684" s="97" t="s">
        <v>5362</v>
      </c>
      <c r="E684" s="97" t="s">
        <v>5362</v>
      </c>
      <c r="F684" s="97" t="s">
        <v>6607</v>
      </c>
      <c r="G684" s="96" t="s">
        <v>6095</v>
      </c>
      <c r="H684" s="96" t="s">
        <v>6608</v>
      </c>
      <c r="I684" s="96" t="s">
        <v>5340</v>
      </c>
      <c r="J684" s="96" t="s">
        <v>5340</v>
      </c>
      <c r="K684" s="96" t="s">
        <v>5365</v>
      </c>
      <c r="L684" s="96" t="s">
        <v>5365</v>
      </c>
      <c r="M684" s="96" t="s">
        <v>5342</v>
      </c>
      <c r="N684" s="92">
        <v>0</v>
      </c>
      <c r="O684" s="93">
        <v>0</v>
      </c>
      <c r="P684" s="93">
        <v>0</v>
      </c>
      <c r="Q684" s="93">
        <v>0</v>
      </c>
      <c r="R684" s="93">
        <v>0</v>
      </c>
      <c r="S684" s="93">
        <v>0</v>
      </c>
      <c r="T684" s="93">
        <v>0</v>
      </c>
      <c r="U684" s="93">
        <v>0</v>
      </c>
      <c r="V684" s="93">
        <v>0</v>
      </c>
      <c r="W684" s="93">
        <v>0</v>
      </c>
      <c r="X684" s="93">
        <v>0</v>
      </c>
      <c r="Y684" s="93">
        <v>0</v>
      </c>
      <c r="Z684" s="93">
        <v>0</v>
      </c>
      <c r="AA684" s="93">
        <v>0</v>
      </c>
      <c r="AB684" s="93">
        <v>0</v>
      </c>
      <c r="AC684" s="93">
        <v>0</v>
      </c>
      <c r="AD684" s="93">
        <v>0</v>
      </c>
      <c r="AE684" s="93">
        <v>0</v>
      </c>
      <c r="AF684" s="93">
        <v>0</v>
      </c>
      <c r="AG684" s="93">
        <v>0</v>
      </c>
      <c r="AH684" s="93">
        <v>0</v>
      </c>
      <c r="AI684" s="93">
        <v>0</v>
      </c>
      <c r="AJ684" s="93">
        <v>0</v>
      </c>
      <c r="AK684" s="93">
        <v>0</v>
      </c>
      <c r="AL684" s="93">
        <v>0</v>
      </c>
      <c r="AM684" s="93">
        <v>0</v>
      </c>
      <c r="AN684" s="93">
        <v>0</v>
      </c>
      <c r="AO684" s="93">
        <v>0</v>
      </c>
      <c r="AP684" s="93">
        <v>0</v>
      </c>
      <c r="AQ684" s="93">
        <v>0</v>
      </c>
      <c r="AR684" s="93">
        <v>0</v>
      </c>
      <c r="AS684" s="93">
        <v>0</v>
      </c>
      <c r="AT684" s="93">
        <v>0</v>
      </c>
      <c r="AU684" s="93">
        <v>0</v>
      </c>
      <c r="AV684" s="93">
        <v>0</v>
      </c>
      <c r="AW684" s="93">
        <v>0</v>
      </c>
      <c r="AX684" s="93">
        <v>0</v>
      </c>
      <c r="AY684" s="93">
        <v>0</v>
      </c>
      <c r="AZ684" s="93">
        <v>0</v>
      </c>
      <c r="BA684" s="93">
        <v>0</v>
      </c>
      <c r="BB684" s="93">
        <v>0</v>
      </c>
      <c r="BC684" s="93">
        <v>0</v>
      </c>
      <c r="BD684" s="93">
        <v>0</v>
      </c>
      <c r="BE684" s="93">
        <v>0</v>
      </c>
      <c r="BF684" s="93">
        <v>0</v>
      </c>
      <c r="BG684" s="93">
        <v>0</v>
      </c>
      <c r="BH684" s="93">
        <v>0</v>
      </c>
      <c r="BI684" s="93">
        <v>0</v>
      </c>
      <c r="BJ684" s="93">
        <v>0</v>
      </c>
      <c r="BK684" s="93">
        <v>0</v>
      </c>
      <c r="BL684" s="93">
        <v>0</v>
      </c>
      <c r="BM684" s="93">
        <v>0</v>
      </c>
      <c r="BN684" s="93">
        <v>0</v>
      </c>
      <c r="BO684" s="93">
        <v>0</v>
      </c>
      <c r="BP684" s="93">
        <v>0</v>
      </c>
      <c r="BQ684" s="93">
        <v>0</v>
      </c>
      <c r="BR684" s="93">
        <v>0</v>
      </c>
      <c r="BS684" s="93">
        <v>0</v>
      </c>
      <c r="BT684" s="93">
        <v>0</v>
      </c>
      <c r="BU684" s="93">
        <v>0</v>
      </c>
      <c r="BV684" s="93">
        <v>0</v>
      </c>
      <c r="BW684" s="93">
        <v>0</v>
      </c>
      <c r="BX684" s="93">
        <v>0</v>
      </c>
      <c r="BY684" s="93">
        <v>0</v>
      </c>
      <c r="BZ684" s="93">
        <v>0</v>
      </c>
      <c r="CA684" s="93">
        <v>0</v>
      </c>
      <c r="CB684" s="93">
        <v>0</v>
      </c>
      <c r="CC684" s="93">
        <v>0</v>
      </c>
      <c r="CD684" s="93">
        <v>0</v>
      </c>
      <c r="CE684" s="93">
        <v>0</v>
      </c>
      <c r="CF684" s="93">
        <v>0</v>
      </c>
      <c r="CG684" s="93">
        <v>0</v>
      </c>
      <c r="CH684" s="93">
        <v>0</v>
      </c>
      <c r="CJ684" s="94">
        <v>0</v>
      </c>
    </row>
    <row r="685" spans="1:88" x14ac:dyDescent="0.25">
      <c r="A685">
        <v>677</v>
      </c>
      <c r="B685" s="96"/>
      <c r="C685" s="97" t="s">
        <v>5361</v>
      </c>
      <c r="D685" s="97" t="s">
        <v>5362</v>
      </c>
      <c r="E685" s="97" t="s">
        <v>5362</v>
      </c>
      <c r="F685" s="97" t="s">
        <v>6609</v>
      </c>
      <c r="G685" s="96" t="s">
        <v>6095</v>
      </c>
      <c r="H685" s="96" t="s">
        <v>6610</v>
      </c>
      <c r="I685" s="96" t="s">
        <v>5340</v>
      </c>
      <c r="J685" s="96" t="s">
        <v>5340</v>
      </c>
      <c r="K685" s="96" t="s">
        <v>5365</v>
      </c>
      <c r="L685" s="96" t="s">
        <v>5365</v>
      </c>
      <c r="M685" s="96" t="s">
        <v>5342</v>
      </c>
      <c r="N685" s="92">
        <v>0</v>
      </c>
      <c r="O685" s="93">
        <v>0</v>
      </c>
      <c r="P685" s="93">
        <v>0</v>
      </c>
      <c r="Q685" s="93">
        <v>0</v>
      </c>
      <c r="R685" s="93">
        <v>0</v>
      </c>
      <c r="S685" s="93">
        <v>0</v>
      </c>
      <c r="T685" s="93">
        <v>0</v>
      </c>
      <c r="U685" s="93">
        <v>0</v>
      </c>
      <c r="V685" s="93">
        <v>0</v>
      </c>
      <c r="W685" s="93">
        <v>0</v>
      </c>
      <c r="X685" s="93">
        <v>0</v>
      </c>
      <c r="Y685" s="93">
        <v>0</v>
      </c>
      <c r="Z685" s="93">
        <v>0</v>
      </c>
      <c r="AA685" s="93">
        <v>0</v>
      </c>
      <c r="AB685" s="93">
        <v>0</v>
      </c>
      <c r="AC685" s="93">
        <v>0</v>
      </c>
      <c r="AD685" s="93">
        <v>0</v>
      </c>
      <c r="AE685" s="93">
        <v>0</v>
      </c>
      <c r="AF685" s="93">
        <v>0</v>
      </c>
      <c r="AG685" s="93">
        <v>0</v>
      </c>
      <c r="AH685" s="93">
        <v>0</v>
      </c>
      <c r="AI685" s="93">
        <v>0</v>
      </c>
      <c r="AJ685" s="93">
        <v>0</v>
      </c>
      <c r="AK685" s="93">
        <v>0</v>
      </c>
      <c r="AL685" s="93">
        <v>0</v>
      </c>
      <c r="AM685" s="93">
        <v>0</v>
      </c>
      <c r="AN685" s="93">
        <v>0</v>
      </c>
      <c r="AO685" s="93">
        <v>0</v>
      </c>
      <c r="AP685" s="93">
        <v>0</v>
      </c>
      <c r="AQ685" s="93">
        <v>0</v>
      </c>
      <c r="AR685" s="93">
        <v>0</v>
      </c>
      <c r="AS685" s="93">
        <v>0</v>
      </c>
      <c r="AT685" s="93">
        <v>0</v>
      </c>
      <c r="AU685" s="93">
        <v>0</v>
      </c>
      <c r="AV685" s="93">
        <v>0</v>
      </c>
      <c r="AW685" s="93">
        <v>0</v>
      </c>
      <c r="AX685" s="93">
        <v>0</v>
      </c>
      <c r="AY685" s="93">
        <v>0</v>
      </c>
      <c r="AZ685" s="93">
        <v>0</v>
      </c>
      <c r="BA685" s="93">
        <v>0</v>
      </c>
      <c r="BB685" s="93">
        <v>0</v>
      </c>
      <c r="BC685" s="93">
        <v>0</v>
      </c>
      <c r="BD685" s="93">
        <v>0</v>
      </c>
      <c r="BE685" s="93">
        <v>0</v>
      </c>
      <c r="BF685" s="93">
        <v>0</v>
      </c>
      <c r="BG685" s="93">
        <v>0</v>
      </c>
      <c r="BH685" s="93">
        <v>0</v>
      </c>
      <c r="BI685" s="93">
        <v>0</v>
      </c>
      <c r="BJ685" s="93">
        <v>0</v>
      </c>
      <c r="BK685" s="93">
        <v>0</v>
      </c>
      <c r="BL685" s="93">
        <v>0</v>
      </c>
      <c r="BM685" s="93">
        <v>0</v>
      </c>
      <c r="BN685" s="93">
        <v>0</v>
      </c>
      <c r="BO685" s="93">
        <v>0</v>
      </c>
      <c r="BP685" s="93">
        <v>0</v>
      </c>
      <c r="BQ685" s="93">
        <v>0</v>
      </c>
      <c r="BR685" s="93">
        <v>0</v>
      </c>
      <c r="BS685" s="93">
        <v>0</v>
      </c>
      <c r="BT685" s="93">
        <v>0</v>
      </c>
      <c r="BU685" s="93">
        <v>0</v>
      </c>
      <c r="BV685" s="93">
        <v>0</v>
      </c>
      <c r="BW685" s="93">
        <v>0</v>
      </c>
      <c r="BX685" s="93">
        <v>0</v>
      </c>
      <c r="BY685" s="93">
        <v>0</v>
      </c>
      <c r="BZ685" s="93">
        <v>0</v>
      </c>
      <c r="CA685" s="93">
        <v>0</v>
      </c>
      <c r="CB685" s="93">
        <v>0</v>
      </c>
      <c r="CC685" s="93">
        <v>0</v>
      </c>
      <c r="CD685" s="93">
        <v>0</v>
      </c>
      <c r="CE685" s="93">
        <v>0</v>
      </c>
      <c r="CF685" s="93">
        <v>0</v>
      </c>
      <c r="CG685" s="93">
        <v>0</v>
      </c>
      <c r="CH685" s="93">
        <v>0</v>
      </c>
      <c r="CJ685" s="94">
        <v>0</v>
      </c>
    </row>
    <row r="686" spans="1:88" x14ac:dyDescent="0.25">
      <c r="A686">
        <v>678</v>
      </c>
      <c r="B686" s="96"/>
      <c r="C686" s="97" t="s">
        <v>5361</v>
      </c>
      <c r="D686" s="97" t="s">
        <v>5362</v>
      </c>
      <c r="E686" s="97" t="s">
        <v>5362</v>
      </c>
      <c r="F686" s="97" t="s">
        <v>6611</v>
      </c>
      <c r="G686" s="96" t="s">
        <v>6095</v>
      </c>
      <c r="H686" s="96" t="s">
        <v>6612</v>
      </c>
      <c r="I686" s="96" t="s">
        <v>5340</v>
      </c>
      <c r="J686" s="96" t="s">
        <v>5340</v>
      </c>
      <c r="K686" s="96" t="s">
        <v>5365</v>
      </c>
      <c r="L686" s="96" t="s">
        <v>5365</v>
      </c>
      <c r="M686" s="96" t="s">
        <v>5342</v>
      </c>
      <c r="N686" s="92">
        <v>0</v>
      </c>
      <c r="O686" s="93">
        <v>0</v>
      </c>
      <c r="P686" s="93">
        <v>0</v>
      </c>
      <c r="Q686" s="93">
        <v>0</v>
      </c>
      <c r="R686" s="93">
        <v>0</v>
      </c>
      <c r="S686" s="93">
        <v>0</v>
      </c>
      <c r="T686" s="93">
        <v>0</v>
      </c>
      <c r="U686" s="93">
        <v>0</v>
      </c>
      <c r="V686" s="93">
        <v>0</v>
      </c>
      <c r="W686" s="93">
        <v>0</v>
      </c>
      <c r="X686" s="93">
        <v>0</v>
      </c>
      <c r="Y686" s="93">
        <v>0</v>
      </c>
      <c r="Z686" s="93">
        <v>0</v>
      </c>
      <c r="AA686" s="93">
        <v>0</v>
      </c>
      <c r="AB686" s="93">
        <v>0</v>
      </c>
      <c r="AC686" s="93">
        <v>0</v>
      </c>
      <c r="AD686" s="93">
        <v>0</v>
      </c>
      <c r="AE686" s="93">
        <v>0</v>
      </c>
      <c r="AF686" s="93">
        <v>0</v>
      </c>
      <c r="AG686" s="93">
        <v>0</v>
      </c>
      <c r="AH686" s="93">
        <v>0</v>
      </c>
      <c r="AI686" s="93">
        <v>0</v>
      </c>
      <c r="AJ686" s="93">
        <v>0</v>
      </c>
      <c r="AK686" s="93">
        <v>0</v>
      </c>
      <c r="AL686" s="93">
        <v>0</v>
      </c>
      <c r="AM686" s="93">
        <v>0</v>
      </c>
      <c r="AN686" s="93">
        <v>0</v>
      </c>
      <c r="AO686" s="93">
        <v>0</v>
      </c>
      <c r="AP686" s="93">
        <v>0</v>
      </c>
      <c r="AQ686" s="93">
        <v>0</v>
      </c>
      <c r="AR686" s="93">
        <v>0</v>
      </c>
      <c r="AS686" s="93">
        <v>0</v>
      </c>
      <c r="AT686" s="93">
        <v>0</v>
      </c>
      <c r="AU686" s="93">
        <v>0</v>
      </c>
      <c r="AV686" s="93">
        <v>0</v>
      </c>
      <c r="AW686" s="93">
        <v>0</v>
      </c>
      <c r="AX686" s="93">
        <v>0</v>
      </c>
      <c r="AY686" s="93">
        <v>0</v>
      </c>
      <c r="AZ686" s="93">
        <v>0</v>
      </c>
      <c r="BA686" s="93">
        <v>0</v>
      </c>
      <c r="BB686" s="93">
        <v>0</v>
      </c>
      <c r="BC686" s="93">
        <v>0</v>
      </c>
      <c r="BD686" s="93">
        <v>0</v>
      </c>
      <c r="BE686" s="93">
        <v>0</v>
      </c>
      <c r="BF686" s="93">
        <v>0</v>
      </c>
      <c r="BG686" s="93">
        <v>0</v>
      </c>
      <c r="BH686" s="93">
        <v>0</v>
      </c>
      <c r="BI686" s="93">
        <v>0</v>
      </c>
      <c r="BJ686" s="93">
        <v>0</v>
      </c>
      <c r="BK686" s="93">
        <v>0</v>
      </c>
      <c r="BL686" s="93">
        <v>0</v>
      </c>
      <c r="BM686" s="93">
        <v>0</v>
      </c>
      <c r="BN686" s="93">
        <v>0</v>
      </c>
      <c r="BO686" s="93">
        <v>0</v>
      </c>
      <c r="BP686" s="93">
        <v>0</v>
      </c>
      <c r="BQ686" s="93">
        <v>0</v>
      </c>
      <c r="BR686" s="93">
        <v>0</v>
      </c>
      <c r="BS686" s="93">
        <v>0</v>
      </c>
      <c r="BT686" s="93">
        <v>0</v>
      </c>
      <c r="BU686" s="93">
        <v>0</v>
      </c>
      <c r="BV686" s="93">
        <v>0</v>
      </c>
      <c r="BW686" s="93">
        <v>0</v>
      </c>
      <c r="BX686" s="93">
        <v>0</v>
      </c>
      <c r="BY686" s="93">
        <v>0</v>
      </c>
      <c r="BZ686" s="93">
        <v>0</v>
      </c>
      <c r="CA686" s="93">
        <v>0</v>
      </c>
      <c r="CB686" s="93">
        <v>0</v>
      </c>
      <c r="CC686" s="93">
        <v>0</v>
      </c>
      <c r="CD686" s="93">
        <v>0</v>
      </c>
      <c r="CE686" s="93">
        <v>0</v>
      </c>
      <c r="CF686" s="93">
        <v>0</v>
      </c>
      <c r="CG686" s="93">
        <v>0</v>
      </c>
      <c r="CH686" s="93">
        <v>0</v>
      </c>
      <c r="CJ686" s="94">
        <v>0</v>
      </c>
    </row>
    <row r="687" spans="1:88" x14ac:dyDescent="0.25">
      <c r="A687">
        <v>679</v>
      </c>
      <c r="B687" s="96"/>
      <c r="C687" s="97" t="s">
        <v>5361</v>
      </c>
      <c r="D687" s="97" t="s">
        <v>5362</v>
      </c>
      <c r="E687" s="97" t="s">
        <v>5362</v>
      </c>
      <c r="F687" s="97" t="s">
        <v>6613</v>
      </c>
      <c r="G687" s="96" t="s">
        <v>6095</v>
      </c>
      <c r="H687" s="96" t="s">
        <v>6614</v>
      </c>
      <c r="I687" s="96" t="s">
        <v>5340</v>
      </c>
      <c r="J687" s="96" t="s">
        <v>5340</v>
      </c>
      <c r="K687" s="96" t="s">
        <v>5365</v>
      </c>
      <c r="L687" s="96" t="s">
        <v>5365</v>
      </c>
      <c r="M687" s="96" t="s">
        <v>5342</v>
      </c>
      <c r="N687" s="92">
        <v>0</v>
      </c>
      <c r="O687" s="93">
        <v>0</v>
      </c>
      <c r="P687" s="93">
        <v>0</v>
      </c>
      <c r="Q687" s="93">
        <v>0</v>
      </c>
      <c r="R687" s="93">
        <v>0</v>
      </c>
      <c r="S687" s="93">
        <v>0</v>
      </c>
      <c r="T687" s="93">
        <v>0</v>
      </c>
      <c r="U687" s="93">
        <v>0</v>
      </c>
      <c r="V687" s="93">
        <v>0</v>
      </c>
      <c r="W687" s="93">
        <v>0</v>
      </c>
      <c r="X687" s="93">
        <v>0</v>
      </c>
      <c r="Y687" s="93">
        <v>0</v>
      </c>
      <c r="Z687" s="93">
        <v>0</v>
      </c>
      <c r="AA687" s="93">
        <v>0</v>
      </c>
      <c r="AB687" s="93">
        <v>0</v>
      </c>
      <c r="AC687" s="93">
        <v>0</v>
      </c>
      <c r="AD687" s="93">
        <v>0</v>
      </c>
      <c r="AE687" s="93">
        <v>0</v>
      </c>
      <c r="AF687" s="93">
        <v>0</v>
      </c>
      <c r="AG687" s="93">
        <v>0</v>
      </c>
      <c r="AH687" s="93">
        <v>0</v>
      </c>
      <c r="AI687" s="93">
        <v>0</v>
      </c>
      <c r="AJ687" s="93">
        <v>0</v>
      </c>
      <c r="AK687" s="93">
        <v>0</v>
      </c>
      <c r="AL687" s="93">
        <v>0</v>
      </c>
      <c r="AM687" s="93">
        <v>0</v>
      </c>
      <c r="AN687" s="93">
        <v>0</v>
      </c>
      <c r="AO687" s="93">
        <v>0</v>
      </c>
      <c r="AP687" s="93">
        <v>0</v>
      </c>
      <c r="AQ687" s="93">
        <v>0</v>
      </c>
      <c r="AR687" s="93">
        <v>0</v>
      </c>
      <c r="AS687" s="93">
        <v>0</v>
      </c>
      <c r="AT687" s="93">
        <v>0</v>
      </c>
      <c r="AU687" s="93">
        <v>0</v>
      </c>
      <c r="AV687" s="93">
        <v>0</v>
      </c>
      <c r="AW687" s="93">
        <v>0</v>
      </c>
      <c r="AX687" s="93">
        <v>0</v>
      </c>
      <c r="AY687" s="93">
        <v>0</v>
      </c>
      <c r="AZ687" s="93">
        <v>0</v>
      </c>
      <c r="BA687" s="93">
        <v>0</v>
      </c>
      <c r="BB687" s="93">
        <v>0</v>
      </c>
      <c r="BC687" s="93">
        <v>0</v>
      </c>
      <c r="BD687" s="93">
        <v>0</v>
      </c>
      <c r="BE687" s="93">
        <v>0</v>
      </c>
      <c r="BF687" s="93">
        <v>0</v>
      </c>
      <c r="BG687" s="93">
        <v>0</v>
      </c>
      <c r="BH687" s="93">
        <v>0</v>
      </c>
      <c r="BI687" s="93">
        <v>0</v>
      </c>
      <c r="BJ687" s="93">
        <v>0</v>
      </c>
      <c r="BK687" s="93">
        <v>0</v>
      </c>
      <c r="BL687" s="93">
        <v>0</v>
      </c>
      <c r="BM687" s="93">
        <v>0</v>
      </c>
      <c r="BN687" s="93">
        <v>0</v>
      </c>
      <c r="BO687" s="93">
        <v>0</v>
      </c>
      <c r="BP687" s="93">
        <v>0</v>
      </c>
      <c r="BQ687" s="93">
        <v>0</v>
      </c>
      <c r="BR687" s="93">
        <v>0</v>
      </c>
      <c r="BS687" s="93">
        <v>0</v>
      </c>
      <c r="BT687" s="93">
        <v>0</v>
      </c>
      <c r="BU687" s="93">
        <v>0</v>
      </c>
      <c r="BV687" s="93">
        <v>0</v>
      </c>
      <c r="BW687" s="93">
        <v>0</v>
      </c>
      <c r="BX687" s="93">
        <v>0</v>
      </c>
      <c r="BY687" s="93">
        <v>0</v>
      </c>
      <c r="BZ687" s="93">
        <v>0</v>
      </c>
      <c r="CA687" s="93">
        <v>0</v>
      </c>
      <c r="CB687" s="93">
        <v>0</v>
      </c>
      <c r="CC687" s="93">
        <v>0</v>
      </c>
      <c r="CD687" s="93">
        <v>0</v>
      </c>
      <c r="CE687" s="93">
        <v>0</v>
      </c>
      <c r="CF687" s="93">
        <v>0</v>
      </c>
      <c r="CG687" s="93">
        <v>0</v>
      </c>
      <c r="CH687" s="93">
        <v>0</v>
      </c>
      <c r="CJ687" s="94">
        <v>0</v>
      </c>
    </row>
    <row r="688" spans="1:88" x14ac:dyDescent="0.25">
      <c r="A688">
        <v>680</v>
      </c>
      <c r="B688" s="96"/>
      <c r="C688" s="97" t="s">
        <v>5361</v>
      </c>
      <c r="D688" s="97" t="s">
        <v>5362</v>
      </c>
      <c r="E688" s="97" t="s">
        <v>5362</v>
      </c>
      <c r="F688" s="97" t="s">
        <v>6615</v>
      </c>
      <c r="G688" s="96" t="s">
        <v>6095</v>
      </c>
      <c r="H688" s="96" t="s">
        <v>6616</v>
      </c>
      <c r="I688" s="96" t="s">
        <v>5340</v>
      </c>
      <c r="J688" s="96" t="s">
        <v>5340</v>
      </c>
      <c r="K688" s="96" t="s">
        <v>5365</v>
      </c>
      <c r="L688" s="96" t="s">
        <v>5365</v>
      </c>
      <c r="M688" s="96" t="s">
        <v>5342</v>
      </c>
      <c r="N688" s="92">
        <v>40977.57998111561</v>
      </c>
      <c r="O688" s="93">
        <v>0</v>
      </c>
      <c r="P688" s="93">
        <v>0</v>
      </c>
      <c r="Q688" s="93">
        <v>0</v>
      </c>
      <c r="R688" s="93">
        <v>0</v>
      </c>
      <c r="S688" s="93">
        <v>0</v>
      </c>
      <c r="T688" s="93">
        <v>0</v>
      </c>
      <c r="U688" s="93">
        <v>3423.871171416929</v>
      </c>
      <c r="V688" s="93">
        <v>3425.4435141866275</v>
      </c>
      <c r="W688" s="93">
        <v>3399.7904535730704</v>
      </c>
      <c r="X688" s="93">
        <v>3357.7173073198464</v>
      </c>
      <c r="Y688" s="93">
        <v>3427.1522710471559</v>
      </c>
      <c r="Z688" s="93">
        <v>3433.2730227221427</v>
      </c>
      <c r="AA688" s="93">
        <v>3467.8435546286723</v>
      </c>
      <c r="AB688" s="93">
        <v>3405.6816123612571</v>
      </c>
      <c r="AC688" s="93">
        <v>3417.0581452085216</v>
      </c>
      <c r="AD688" s="93">
        <v>3420.5895866975652</v>
      </c>
      <c r="AE688" s="93">
        <v>3404.5422207930133</v>
      </c>
      <c r="AF688" s="93">
        <v>3394.617121160808</v>
      </c>
      <c r="AG688" s="93">
        <v>0</v>
      </c>
      <c r="AH688" s="93">
        <v>0</v>
      </c>
      <c r="AI688" s="93">
        <v>0</v>
      </c>
      <c r="AJ688" s="93">
        <v>0</v>
      </c>
      <c r="AK688" s="93">
        <v>0</v>
      </c>
      <c r="AL688" s="93">
        <v>0</v>
      </c>
      <c r="AM688" s="93">
        <v>0</v>
      </c>
      <c r="AN688" s="93">
        <v>0</v>
      </c>
      <c r="AO688" s="93">
        <v>0</v>
      </c>
      <c r="AP688" s="93">
        <v>0</v>
      </c>
      <c r="AQ688" s="93">
        <v>0</v>
      </c>
      <c r="AR688" s="93">
        <v>0</v>
      </c>
      <c r="AS688" s="93">
        <v>0</v>
      </c>
      <c r="AT688" s="93">
        <v>0</v>
      </c>
      <c r="AU688" s="93">
        <v>0</v>
      </c>
      <c r="AV688" s="93">
        <v>0</v>
      </c>
      <c r="AW688" s="93">
        <v>0</v>
      </c>
      <c r="AX688" s="93">
        <v>0</v>
      </c>
      <c r="AY688" s="93">
        <v>0</v>
      </c>
      <c r="AZ688" s="93">
        <v>0</v>
      </c>
      <c r="BA688" s="93">
        <v>0</v>
      </c>
      <c r="BB688" s="93">
        <v>0</v>
      </c>
      <c r="BC688" s="93">
        <v>0</v>
      </c>
      <c r="BD688" s="93">
        <v>0</v>
      </c>
      <c r="BE688" s="93">
        <v>0</v>
      </c>
      <c r="BF688" s="93">
        <v>0</v>
      </c>
      <c r="BG688" s="93">
        <v>0</v>
      </c>
      <c r="BH688" s="93">
        <v>0</v>
      </c>
      <c r="BI688" s="93">
        <v>0</v>
      </c>
      <c r="BJ688" s="93">
        <v>0</v>
      </c>
      <c r="BK688" s="93">
        <v>0</v>
      </c>
      <c r="BL688" s="93">
        <v>0</v>
      </c>
      <c r="BM688" s="93">
        <v>0</v>
      </c>
      <c r="BN688" s="93">
        <v>0</v>
      </c>
      <c r="BO688" s="93">
        <v>0</v>
      </c>
      <c r="BP688" s="93">
        <v>0</v>
      </c>
      <c r="BQ688" s="93">
        <v>0</v>
      </c>
      <c r="BR688" s="93">
        <v>0</v>
      </c>
      <c r="BS688" s="93">
        <v>0</v>
      </c>
      <c r="BT688" s="93">
        <v>0</v>
      </c>
      <c r="BU688" s="93">
        <v>0</v>
      </c>
      <c r="BV688" s="93">
        <v>0</v>
      </c>
      <c r="BW688" s="93">
        <v>0</v>
      </c>
      <c r="BX688" s="93">
        <v>0</v>
      </c>
      <c r="BY688" s="93">
        <v>0</v>
      </c>
      <c r="BZ688" s="93">
        <v>0</v>
      </c>
      <c r="CA688" s="93">
        <v>0</v>
      </c>
      <c r="CB688" s="93">
        <v>0</v>
      </c>
      <c r="CC688" s="93">
        <v>0</v>
      </c>
      <c r="CD688" s="93">
        <v>0</v>
      </c>
      <c r="CE688" s="93">
        <v>0</v>
      </c>
      <c r="CF688" s="93">
        <v>0</v>
      </c>
      <c r="CG688" s="93">
        <v>0</v>
      </c>
      <c r="CH688" s="93">
        <v>0</v>
      </c>
      <c r="CJ688" s="94">
        <v>20510.332240849839</v>
      </c>
    </row>
    <row r="689" spans="1:88" x14ac:dyDescent="0.25">
      <c r="A689">
        <v>681</v>
      </c>
      <c r="B689" s="96"/>
      <c r="C689" s="97" t="s">
        <v>5361</v>
      </c>
      <c r="D689" s="97" t="s">
        <v>5362</v>
      </c>
      <c r="E689" s="97" t="s">
        <v>5362</v>
      </c>
      <c r="F689" s="97" t="s">
        <v>6617</v>
      </c>
      <c r="G689" s="96" t="s">
        <v>6095</v>
      </c>
      <c r="H689" s="96" t="s">
        <v>6618</v>
      </c>
      <c r="I689" s="96" t="s">
        <v>5340</v>
      </c>
      <c r="J689" s="96" t="s">
        <v>5340</v>
      </c>
      <c r="K689" s="96" t="s">
        <v>5365</v>
      </c>
      <c r="L689" s="96" t="s">
        <v>5365</v>
      </c>
      <c r="M689" s="96" t="s">
        <v>5342</v>
      </c>
      <c r="N689" s="92">
        <v>496557.17163599021</v>
      </c>
      <c r="O689" s="93">
        <v>84018.390252523284</v>
      </c>
      <c r="P689" s="93">
        <v>82632.478761361272</v>
      </c>
      <c r="Q689" s="93">
        <v>82797.679574636699</v>
      </c>
      <c r="R689" s="93">
        <v>82879.258813516819</v>
      </c>
      <c r="S689" s="93">
        <v>82354.802493947136</v>
      </c>
      <c r="T689" s="93">
        <v>81874.561740004996</v>
      </c>
      <c r="U689" s="93">
        <v>0</v>
      </c>
      <c r="V689" s="93">
        <v>0</v>
      </c>
      <c r="W689" s="93">
        <v>0</v>
      </c>
      <c r="X689" s="93">
        <v>0</v>
      </c>
      <c r="Y689" s="93">
        <v>0</v>
      </c>
      <c r="Z689" s="93">
        <v>0</v>
      </c>
      <c r="AA689" s="93">
        <v>0</v>
      </c>
      <c r="AB689" s="93">
        <v>0</v>
      </c>
      <c r="AC689" s="93">
        <v>0</v>
      </c>
      <c r="AD689" s="93">
        <v>0</v>
      </c>
      <c r="AE689" s="93">
        <v>0</v>
      </c>
      <c r="AF689" s="93">
        <v>0</v>
      </c>
      <c r="AG689" s="93">
        <v>0</v>
      </c>
      <c r="AH689" s="93">
        <v>0</v>
      </c>
      <c r="AI689" s="93">
        <v>0</v>
      </c>
      <c r="AJ689" s="93">
        <v>0</v>
      </c>
      <c r="AK689" s="93">
        <v>0</v>
      </c>
      <c r="AL689" s="93">
        <v>0</v>
      </c>
      <c r="AM689" s="93">
        <v>0</v>
      </c>
      <c r="AN689" s="93">
        <v>0</v>
      </c>
      <c r="AO689" s="93">
        <v>0</v>
      </c>
      <c r="AP689" s="93">
        <v>0</v>
      </c>
      <c r="AQ689" s="93">
        <v>0</v>
      </c>
      <c r="AR689" s="93">
        <v>0</v>
      </c>
      <c r="AS689" s="93">
        <v>0</v>
      </c>
      <c r="AT689" s="93">
        <v>0</v>
      </c>
      <c r="AU689" s="93">
        <v>0</v>
      </c>
      <c r="AV689" s="93">
        <v>0</v>
      </c>
      <c r="AW689" s="93">
        <v>0</v>
      </c>
      <c r="AX689" s="93">
        <v>0</v>
      </c>
      <c r="AY689" s="93">
        <v>0</v>
      </c>
      <c r="AZ689" s="93">
        <v>0</v>
      </c>
      <c r="BA689" s="93">
        <v>0</v>
      </c>
      <c r="BB689" s="93">
        <v>0</v>
      </c>
      <c r="BC689" s="93">
        <v>0</v>
      </c>
      <c r="BD689" s="93">
        <v>0</v>
      </c>
      <c r="BE689" s="93">
        <v>0</v>
      </c>
      <c r="BF689" s="93">
        <v>0</v>
      </c>
      <c r="BG689" s="93">
        <v>0</v>
      </c>
      <c r="BH689" s="93">
        <v>0</v>
      </c>
      <c r="BI689" s="93">
        <v>0</v>
      </c>
      <c r="BJ689" s="93">
        <v>0</v>
      </c>
      <c r="BK689" s="93">
        <v>0</v>
      </c>
      <c r="BL689" s="93">
        <v>0</v>
      </c>
      <c r="BM689" s="93">
        <v>0</v>
      </c>
      <c r="BN689" s="93">
        <v>0</v>
      </c>
      <c r="BO689" s="93">
        <v>0</v>
      </c>
      <c r="BP689" s="93">
        <v>0</v>
      </c>
      <c r="BQ689" s="93">
        <v>0</v>
      </c>
      <c r="BR689" s="93">
        <v>0</v>
      </c>
      <c r="BS689" s="93">
        <v>0</v>
      </c>
      <c r="BT689" s="93">
        <v>0</v>
      </c>
      <c r="BU689" s="93">
        <v>0</v>
      </c>
      <c r="BV689" s="93">
        <v>0</v>
      </c>
      <c r="BW689" s="93">
        <v>0</v>
      </c>
      <c r="BX689" s="93">
        <v>0</v>
      </c>
      <c r="BY689" s="93">
        <v>0</v>
      </c>
      <c r="BZ689" s="93">
        <v>0</v>
      </c>
      <c r="CA689" s="93">
        <v>0</v>
      </c>
      <c r="CB689" s="93">
        <v>0</v>
      </c>
      <c r="CC689" s="93">
        <v>0</v>
      </c>
      <c r="CD689" s="93">
        <v>0</v>
      </c>
      <c r="CE689" s="93">
        <v>0</v>
      </c>
      <c r="CF689" s="93">
        <v>0</v>
      </c>
      <c r="CG689" s="93">
        <v>0</v>
      </c>
      <c r="CH689" s="93">
        <v>0</v>
      </c>
      <c r="CJ689" s="94">
        <v>0</v>
      </c>
    </row>
    <row r="690" spans="1:88" x14ac:dyDescent="0.25">
      <c r="A690">
        <v>682</v>
      </c>
      <c r="B690" s="96"/>
      <c r="C690" s="97" t="s">
        <v>5361</v>
      </c>
      <c r="D690" s="97" t="s">
        <v>5362</v>
      </c>
      <c r="E690" s="97" t="s">
        <v>5362</v>
      </c>
      <c r="F690" s="97" t="s">
        <v>6619</v>
      </c>
      <c r="G690" s="96" t="s">
        <v>6095</v>
      </c>
      <c r="H690" s="96" t="s">
        <v>6620</v>
      </c>
      <c r="I690" s="96" t="s">
        <v>5340</v>
      </c>
      <c r="J690" s="96" t="s">
        <v>5340</v>
      </c>
      <c r="K690" s="96" t="s">
        <v>5365</v>
      </c>
      <c r="L690" s="96" t="s">
        <v>5365</v>
      </c>
      <c r="M690" s="96" t="s">
        <v>5342</v>
      </c>
      <c r="N690" s="92">
        <v>444349.81703147164</v>
      </c>
      <c r="O690" s="93">
        <v>0</v>
      </c>
      <c r="P690" s="93">
        <v>0</v>
      </c>
      <c r="Q690" s="93">
        <v>0</v>
      </c>
      <c r="R690" s="93">
        <v>0</v>
      </c>
      <c r="S690" s="93">
        <v>0</v>
      </c>
      <c r="T690" s="93">
        <v>0</v>
      </c>
      <c r="U690" s="93">
        <v>37127.53484367724</v>
      </c>
      <c r="V690" s="93">
        <v>37144.584904279902</v>
      </c>
      <c r="W690" s="93">
        <v>36866.410039019815</v>
      </c>
      <c r="X690" s="93">
        <v>36410.18019703855</v>
      </c>
      <c r="Y690" s="93">
        <v>37163.11420246389</v>
      </c>
      <c r="Z690" s="93">
        <v>37229.485981571597</v>
      </c>
      <c r="AA690" s="93">
        <v>37604.359498612503</v>
      </c>
      <c r="AB690" s="93">
        <v>36930.292174832568</v>
      </c>
      <c r="AC690" s="93">
        <v>37053.656226381419</v>
      </c>
      <c r="AD690" s="93">
        <v>37091.950224715052</v>
      </c>
      <c r="AE690" s="93">
        <v>36917.936920200496</v>
      </c>
      <c r="AF690" s="93">
        <v>36810.311818678616</v>
      </c>
      <c r="AG690" s="93">
        <v>0</v>
      </c>
      <c r="AH690" s="93">
        <v>0</v>
      </c>
      <c r="AI690" s="93">
        <v>0</v>
      </c>
      <c r="AJ690" s="93">
        <v>0</v>
      </c>
      <c r="AK690" s="93">
        <v>0</v>
      </c>
      <c r="AL690" s="93">
        <v>0</v>
      </c>
      <c r="AM690" s="93">
        <v>0</v>
      </c>
      <c r="AN690" s="93">
        <v>0</v>
      </c>
      <c r="AO690" s="93">
        <v>0</v>
      </c>
      <c r="AP690" s="93">
        <v>0</v>
      </c>
      <c r="AQ690" s="93">
        <v>0</v>
      </c>
      <c r="AR690" s="93">
        <v>0</v>
      </c>
      <c r="AS690" s="93">
        <v>0</v>
      </c>
      <c r="AT690" s="93">
        <v>0</v>
      </c>
      <c r="AU690" s="93">
        <v>0</v>
      </c>
      <c r="AV690" s="93">
        <v>0</v>
      </c>
      <c r="AW690" s="93">
        <v>0</v>
      </c>
      <c r="AX690" s="93">
        <v>0</v>
      </c>
      <c r="AY690" s="93">
        <v>0</v>
      </c>
      <c r="AZ690" s="93">
        <v>0</v>
      </c>
      <c r="BA690" s="93">
        <v>0</v>
      </c>
      <c r="BB690" s="93">
        <v>0</v>
      </c>
      <c r="BC690" s="93">
        <v>0</v>
      </c>
      <c r="BD690" s="93">
        <v>0</v>
      </c>
      <c r="BE690" s="93">
        <v>0</v>
      </c>
      <c r="BF690" s="93">
        <v>0</v>
      </c>
      <c r="BG690" s="93">
        <v>0</v>
      </c>
      <c r="BH690" s="93">
        <v>0</v>
      </c>
      <c r="BI690" s="93">
        <v>0</v>
      </c>
      <c r="BJ690" s="93">
        <v>0</v>
      </c>
      <c r="BK690" s="93">
        <v>0</v>
      </c>
      <c r="BL690" s="93">
        <v>0</v>
      </c>
      <c r="BM690" s="93">
        <v>0</v>
      </c>
      <c r="BN690" s="93">
        <v>0</v>
      </c>
      <c r="BO690" s="93">
        <v>0</v>
      </c>
      <c r="BP690" s="93">
        <v>0</v>
      </c>
      <c r="BQ690" s="93">
        <v>0</v>
      </c>
      <c r="BR690" s="93">
        <v>0</v>
      </c>
      <c r="BS690" s="93">
        <v>0</v>
      </c>
      <c r="BT690" s="93">
        <v>0</v>
      </c>
      <c r="BU690" s="93">
        <v>0</v>
      </c>
      <c r="BV690" s="93">
        <v>0</v>
      </c>
      <c r="BW690" s="93">
        <v>0</v>
      </c>
      <c r="BX690" s="93">
        <v>0</v>
      </c>
      <c r="BY690" s="93">
        <v>0</v>
      </c>
      <c r="BZ690" s="93">
        <v>0</v>
      </c>
      <c r="CA690" s="93">
        <v>0</v>
      </c>
      <c r="CB690" s="93">
        <v>0</v>
      </c>
      <c r="CC690" s="93">
        <v>0</v>
      </c>
      <c r="CD690" s="93">
        <v>0</v>
      </c>
      <c r="CE690" s="93">
        <v>0</v>
      </c>
      <c r="CF690" s="93">
        <v>0</v>
      </c>
      <c r="CG690" s="93">
        <v>0</v>
      </c>
      <c r="CH690" s="93">
        <v>0</v>
      </c>
      <c r="CJ690" s="94">
        <v>222408.50686342065</v>
      </c>
    </row>
    <row r="691" spans="1:88" x14ac:dyDescent="0.25">
      <c r="A691">
        <v>683</v>
      </c>
      <c r="B691" s="96"/>
      <c r="C691" s="97" t="s">
        <v>5361</v>
      </c>
      <c r="D691" s="97" t="s">
        <v>5362</v>
      </c>
      <c r="E691" s="97" t="s">
        <v>5362</v>
      </c>
      <c r="F691" s="97" t="s">
        <v>6621</v>
      </c>
      <c r="G691" s="96" t="s">
        <v>6095</v>
      </c>
      <c r="H691" s="96" t="s">
        <v>6622</v>
      </c>
      <c r="I691" s="96" t="s">
        <v>5340</v>
      </c>
      <c r="J691" s="96" t="s">
        <v>5340</v>
      </c>
      <c r="K691" s="96" t="s">
        <v>5365</v>
      </c>
      <c r="L691" s="96" t="s">
        <v>5365</v>
      </c>
      <c r="M691" s="96" t="s">
        <v>5342</v>
      </c>
      <c r="N691" s="92">
        <v>555437.27128933941</v>
      </c>
      <c r="O691" s="93">
        <v>0</v>
      </c>
      <c r="P691" s="93">
        <v>0</v>
      </c>
      <c r="Q691" s="93">
        <v>0</v>
      </c>
      <c r="R691" s="93">
        <v>0</v>
      </c>
      <c r="S691" s="93">
        <v>0</v>
      </c>
      <c r="T691" s="93">
        <v>0</v>
      </c>
      <c r="U691" s="93">
        <v>46409.418554596632</v>
      </c>
      <c r="V691" s="93">
        <v>46430.731130349952</v>
      </c>
      <c r="W691" s="93">
        <v>46083.012548774685</v>
      </c>
      <c r="X691" s="93">
        <v>45512.725246298265</v>
      </c>
      <c r="Y691" s="93">
        <v>46453.892753079839</v>
      </c>
      <c r="Z691" s="93">
        <v>46536.857476964491</v>
      </c>
      <c r="AA691" s="93">
        <v>47005.449373265597</v>
      </c>
      <c r="AB691" s="93">
        <v>46162.865218540697</v>
      </c>
      <c r="AC691" s="93">
        <v>46317.070282976725</v>
      </c>
      <c r="AD691" s="93">
        <v>46364.937780893764</v>
      </c>
      <c r="AE691" s="93">
        <v>46147.421150250673</v>
      </c>
      <c r="AF691" s="93">
        <v>46012.889773348157</v>
      </c>
      <c r="AG691" s="93">
        <v>0</v>
      </c>
      <c r="AH691" s="93">
        <v>0</v>
      </c>
      <c r="AI691" s="93">
        <v>0</v>
      </c>
      <c r="AJ691" s="93">
        <v>0</v>
      </c>
      <c r="AK691" s="93">
        <v>0</v>
      </c>
      <c r="AL691" s="93">
        <v>0</v>
      </c>
      <c r="AM691" s="93">
        <v>0</v>
      </c>
      <c r="AN691" s="93">
        <v>0</v>
      </c>
      <c r="AO691" s="93">
        <v>0</v>
      </c>
      <c r="AP691" s="93">
        <v>0</v>
      </c>
      <c r="AQ691" s="93">
        <v>0</v>
      </c>
      <c r="AR691" s="93">
        <v>0</v>
      </c>
      <c r="AS691" s="93">
        <v>0</v>
      </c>
      <c r="AT691" s="93">
        <v>0</v>
      </c>
      <c r="AU691" s="93">
        <v>0</v>
      </c>
      <c r="AV691" s="93">
        <v>0</v>
      </c>
      <c r="AW691" s="93">
        <v>0</v>
      </c>
      <c r="AX691" s="93">
        <v>0</v>
      </c>
      <c r="AY691" s="93">
        <v>0</v>
      </c>
      <c r="AZ691" s="93">
        <v>0</v>
      </c>
      <c r="BA691" s="93">
        <v>0</v>
      </c>
      <c r="BB691" s="93">
        <v>0</v>
      </c>
      <c r="BC691" s="93">
        <v>0</v>
      </c>
      <c r="BD691" s="93">
        <v>0</v>
      </c>
      <c r="BE691" s="93">
        <v>0</v>
      </c>
      <c r="BF691" s="93">
        <v>0</v>
      </c>
      <c r="BG691" s="93">
        <v>0</v>
      </c>
      <c r="BH691" s="93">
        <v>0</v>
      </c>
      <c r="BI691" s="93">
        <v>0</v>
      </c>
      <c r="BJ691" s="93">
        <v>0</v>
      </c>
      <c r="BK691" s="93">
        <v>0</v>
      </c>
      <c r="BL691" s="93">
        <v>0</v>
      </c>
      <c r="BM691" s="93">
        <v>0</v>
      </c>
      <c r="BN691" s="93">
        <v>0</v>
      </c>
      <c r="BO691" s="93">
        <v>0</v>
      </c>
      <c r="BP691" s="93">
        <v>0</v>
      </c>
      <c r="BQ691" s="93">
        <v>0</v>
      </c>
      <c r="BR691" s="93">
        <v>0</v>
      </c>
      <c r="BS691" s="93">
        <v>0</v>
      </c>
      <c r="BT691" s="93">
        <v>0</v>
      </c>
      <c r="BU691" s="93">
        <v>0</v>
      </c>
      <c r="BV691" s="93">
        <v>0</v>
      </c>
      <c r="BW691" s="93">
        <v>0</v>
      </c>
      <c r="BX691" s="93">
        <v>0</v>
      </c>
      <c r="BY691" s="93">
        <v>0</v>
      </c>
      <c r="BZ691" s="93">
        <v>0</v>
      </c>
      <c r="CA691" s="93">
        <v>0</v>
      </c>
      <c r="CB691" s="93">
        <v>0</v>
      </c>
      <c r="CC691" s="93">
        <v>0</v>
      </c>
      <c r="CD691" s="93">
        <v>0</v>
      </c>
      <c r="CE691" s="93">
        <v>0</v>
      </c>
      <c r="CF691" s="93">
        <v>0</v>
      </c>
      <c r="CG691" s="93">
        <v>0</v>
      </c>
      <c r="CH691" s="93">
        <v>0</v>
      </c>
      <c r="CJ691" s="94">
        <v>278010.63357927563</v>
      </c>
    </row>
    <row r="692" spans="1:88" x14ac:dyDescent="0.25">
      <c r="A692">
        <v>684</v>
      </c>
      <c r="B692" s="96"/>
      <c r="C692" s="97" t="s">
        <v>5361</v>
      </c>
      <c r="D692" s="97" t="s">
        <v>5362</v>
      </c>
      <c r="E692" s="97" t="s">
        <v>5362</v>
      </c>
      <c r="F692" s="97" t="s">
        <v>6623</v>
      </c>
      <c r="G692" s="96" t="s">
        <v>6095</v>
      </c>
      <c r="H692" s="96" t="s">
        <v>6624</v>
      </c>
      <c r="I692" s="96" t="s">
        <v>5340</v>
      </c>
      <c r="J692" s="96" t="s">
        <v>5340</v>
      </c>
      <c r="K692" s="96" t="s">
        <v>5365</v>
      </c>
      <c r="L692" s="96" t="s">
        <v>5365</v>
      </c>
      <c r="M692" s="96" t="s">
        <v>5342</v>
      </c>
      <c r="N692" s="92">
        <v>444349.81703147164</v>
      </c>
      <c r="O692" s="93">
        <v>0</v>
      </c>
      <c r="P692" s="93">
        <v>0</v>
      </c>
      <c r="Q692" s="93">
        <v>0</v>
      </c>
      <c r="R692" s="93">
        <v>0</v>
      </c>
      <c r="S692" s="93">
        <v>0</v>
      </c>
      <c r="T692" s="93">
        <v>0</v>
      </c>
      <c r="U692" s="93">
        <v>37127.53484367724</v>
      </c>
      <c r="V692" s="93">
        <v>37144.584904279902</v>
      </c>
      <c r="W692" s="93">
        <v>36866.410039019815</v>
      </c>
      <c r="X692" s="93">
        <v>36410.18019703855</v>
      </c>
      <c r="Y692" s="93">
        <v>37163.11420246389</v>
      </c>
      <c r="Z692" s="93">
        <v>37229.485981571597</v>
      </c>
      <c r="AA692" s="93">
        <v>37604.359498612503</v>
      </c>
      <c r="AB692" s="93">
        <v>36930.292174832568</v>
      </c>
      <c r="AC692" s="93">
        <v>37053.656226381419</v>
      </c>
      <c r="AD692" s="93">
        <v>37091.950224715052</v>
      </c>
      <c r="AE692" s="93">
        <v>36917.936920200496</v>
      </c>
      <c r="AF692" s="93">
        <v>36810.311818678616</v>
      </c>
      <c r="AG692" s="93">
        <v>0</v>
      </c>
      <c r="AH692" s="93">
        <v>0</v>
      </c>
      <c r="AI692" s="93">
        <v>0</v>
      </c>
      <c r="AJ692" s="93">
        <v>0</v>
      </c>
      <c r="AK692" s="93">
        <v>0</v>
      </c>
      <c r="AL692" s="93">
        <v>0</v>
      </c>
      <c r="AM692" s="93">
        <v>0</v>
      </c>
      <c r="AN692" s="93">
        <v>0</v>
      </c>
      <c r="AO692" s="93">
        <v>0</v>
      </c>
      <c r="AP692" s="93">
        <v>0</v>
      </c>
      <c r="AQ692" s="93">
        <v>0</v>
      </c>
      <c r="AR692" s="93">
        <v>0</v>
      </c>
      <c r="AS692" s="93">
        <v>0</v>
      </c>
      <c r="AT692" s="93">
        <v>0</v>
      </c>
      <c r="AU692" s="93">
        <v>0</v>
      </c>
      <c r="AV692" s="93">
        <v>0</v>
      </c>
      <c r="AW692" s="93">
        <v>0</v>
      </c>
      <c r="AX692" s="93">
        <v>0</v>
      </c>
      <c r="AY692" s="93">
        <v>0</v>
      </c>
      <c r="AZ692" s="93">
        <v>0</v>
      </c>
      <c r="BA692" s="93">
        <v>0</v>
      </c>
      <c r="BB692" s="93">
        <v>0</v>
      </c>
      <c r="BC692" s="93">
        <v>0</v>
      </c>
      <c r="BD692" s="93">
        <v>0</v>
      </c>
      <c r="BE692" s="93">
        <v>0</v>
      </c>
      <c r="BF692" s="93">
        <v>0</v>
      </c>
      <c r="BG692" s="93">
        <v>0</v>
      </c>
      <c r="BH692" s="93">
        <v>0</v>
      </c>
      <c r="BI692" s="93">
        <v>0</v>
      </c>
      <c r="BJ692" s="93">
        <v>0</v>
      </c>
      <c r="BK692" s="93">
        <v>0</v>
      </c>
      <c r="BL692" s="93">
        <v>0</v>
      </c>
      <c r="BM692" s="93">
        <v>0</v>
      </c>
      <c r="BN692" s="93">
        <v>0</v>
      </c>
      <c r="BO692" s="93">
        <v>0</v>
      </c>
      <c r="BP692" s="93">
        <v>0</v>
      </c>
      <c r="BQ692" s="93">
        <v>0</v>
      </c>
      <c r="BR692" s="93">
        <v>0</v>
      </c>
      <c r="BS692" s="93">
        <v>0</v>
      </c>
      <c r="BT692" s="93">
        <v>0</v>
      </c>
      <c r="BU692" s="93">
        <v>0</v>
      </c>
      <c r="BV692" s="93">
        <v>0</v>
      </c>
      <c r="BW692" s="93">
        <v>0</v>
      </c>
      <c r="BX692" s="93">
        <v>0</v>
      </c>
      <c r="BY692" s="93">
        <v>0</v>
      </c>
      <c r="BZ692" s="93">
        <v>0</v>
      </c>
      <c r="CA692" s="93">
        <v>0</v>
      </c>
      <c r="CB692" s="93">
        <v>0</v>
      </c>
      <c r="CC692" s="93">
        <v>0</v>
      </c>
      <c r="CD692" s="93">
        <v>0</v>
      </c>
      <c r="CE692" s="93">
        <v>0</v>
      </c>
      <c r="CF692" s="93">
        <v>0</v>
      </c>
      <c r="CG692" s="93">
        <v>0</v>
      </c>
      <c r="CH692" s="93">
        <v>0</v>
      </c>
      <c r="CJ692" s="94">
        <v>222408.50686342065</v>
      </c>
    </row>
    <row r="693" spans="1:88" x14ac:dyDescent="0.25">
      <c r="A693">
        <v>685</v>
      </c>
      <c r="B693" s="96"/>
      <c r="C693" s="97" t="s">
        <v>5361</v>
      </c>
      <c r="D693" s="97" t="s">
        <v>5362</v>
      </c>
      <c r="E693" s="97" t="s">
        <v>5362</v>
      </c>
      <c r="F693" s="97" t="s">
        <v>6625</v>
      </c>
      <c r="G693" s="96" t="s">
        <v>6095</v>
      </c>
      <c r="H693" s="96" t="s">
        <v>6626</v>
      </c>
      <c r="I693" s="96" t="s">
        <v>5340</v>
      </c>
      <c r="J693" s="96" t="s">
        <v>5340</v>
      </c>
      <c r="K693" s="96" t="s">
        <v>5365</v>
      </c>
      <c r="L693" s="96" t="s">
        <v>5365</v>
      </c>
      <c r="M693" s="96" t="s">
        <v>5342</v>
      </c>
      <c r="N693" s="92">
        <v>555437.27128933941</v>
      </c>
      <c r="O693" s="93">
        <v>0</v>
      </c>
      <c r="P693" s="93">
        <v>0</v>
      </c>
      <c r="Q693" s="93">
        <v>0</v>
      </c>
      <c r="R693" s="93">
        <v>0</v>
      </c>
      <c r="S693" s="93">
        <v>0</v>
      </c>
      <c r="T693" s="93">
        <v>0</v>
      </c>
      <c r="U693" s="93">
        <v>46409.418554596632</v>
      </c>
      <c r="V693" s="93">
        <v>46430.731130349952</v>
      </c>
      <c r="W693" s="93">
        <v>46083.012548774685</v>
      </c>
      <c r="X693" s="93">
        <v>45512.725246298265</v>
      </c>
      <c r="Y693" s="93">
        <v>46453.892753079839</v>
      </c>
      <c r="Z693" s="93">
        <v>46536.857476964491</v>
      </c>
      <c r="AA693" s="93">
        <v>47005.449373265597</v>
      </c>
      <c r="AB693" s="93">
        <v>46162.865218540697</v>
      </c>
      <c r="AC693" s="93">
        <v>46317.070282976725</v>
      </c>
      <c r="AD693" s="93">
        <v>46364.937780893764</v>
      </c>
      <c r="AE693" s="93">
        <v>46147.421150250673</v>
      </c>
      <c r="AF693" s="93">
        <v>46012.889773348157</v>
      </c>
      <c r="AG693" s="93">
        <v>0</v>
      </c>
      <c r="AH693" s="93">
        <v>0</v>
      </c>
      <c r="AI693" s="93">
        <v>0</v>
      </c>
      <c r="AJ693" s="93">
        <v>0</v>
      </c>
      <c r="AK693" s="93">
        <v>0</v>
      </c>
      <c r="AL693" s="93">
        <v>0</v>
      </c>
      <c r="AM693" s="93">
        <v>0</v>
      </c>
      <c r="AN693" s="93">
        <v>0</v>
      </c>
      <c r="AO693" s="93">
        <v>0</v>
      </c>
      <c r="AP693" s="93">
        <v>0</v>
      </c>
      <c r="AQ693" s="93">
        <v>0</v>
      </c>
      <c r="AR693" s="93">
        <v>0</v>
      </c>
      <c r="AS693" s="93">
        <v>0</v>
      </c>
      <c r="AT693" s="93">
        <v>0</v>
      </c>
      <c r="AU693" s="93">
        <v>0</v>
      </c>
      <c r="AV693" s="93">
        <v>0</v>
      </c>
      <c r="AW693" s="93">
        <v>0</v>
      </c>
      <c r="AX693" s="93">
        <v>0</v>
      </c>
      <c r="AY693" s="93">
        <v>0</v>
      </c>
      <c r="AZ693" s="93">
        <v>0</v>
      </c>
      <c r="BA693" s="93">
        <v>0</v>
      </c>
      <c r="BB693" s="93">
        <v>0</v>
      </c>
      <c r="BC693" s="93">
        <v>0</v>
      </c>
      <c r="BD693" s="93">
        <v>0</v>
      </c>
      <c r="BE693" s="93">
        <v>0</v>
      </c>
      <c r="BF693" s="93">
        <v>0</v>
      </c>
      <c r="BG693" s="93">
        <v>0</v>
      </c>
      <c r="BH693" s="93">
        <v>0</v>
      </c>
      <c r="BI693" s="93">
        <v>0</v>
      </c>
      <c r="BJ693" s="93">
        <v>0</v>
      </c>
      <c r="BK693" s="93">
        <v>0</v>
      </c>
      <c r="BL693" s="93">
        <v>0</v>
      </c>
      <c r="BM693" s="93">
        <v>0</v>
      </c>
      <c r="BN693" s="93">
        <v>0</v>
      </c>
      <c r="BO693" s="93">
        <v>0</v>
      </c>
      <c r="BP693" s="93">
        <v>0</v>
      </c>
      <c r="BQ693" s="93">
        <v>0</v>
      </c>
      <c r="BR693" s="93">
        <v>0</v>
      </c>
      <c r="BS693" s="93">
        <v>0</v>
      </c>
      <c r="BT693" s="93">
        <v>0</v>
      </c>
      <c r="BU693" s="93">
        <v>0</v>
      </c>
      <c r="BV693" s="93">
        <v>0</v>
      </c>
      <c r="BW693" s="93">
        <v>0</v>
      </c>
      <c r="BX693" s="93">
        <v>0</v>
      </c>
      <c r="BY693" s="93">
        <v>0</v>
      </c>
      <c r="BZ693" s="93">
        <v>0</v>
      </c>
      <c r="CA693" s="93">
        <v>0</v>
      </c>
      <c r="CB693" s="93">
        <v>0</v>
      </c>
      <c r="CC693" s="93">
        <v>0</v>
      </c>
      <c r="CD693" s="93">
        <v>0</v>
      </c>
      <c r="CE693" s="93">
        <v>0</v>
      </c>
      <c r="CF693" s="93">
        <v>0</v>
      </c>
      <c r="CG693" s="93">
        <v>0</v>
      </c>
      <c r="CH693" s="93">
        <v>0</v>
      </c>
      <c r="CJ693" s="94">
        <v>278010.63357927563</v>
      </c>
    </row>
    <row r="694" spans="1:88" x14ac:dyDescent="0.25">
      <c r="A694">
        <v>686</v>
      </c>
      <c r="B694" s="96"/>
      <c r="C694" s="97" t="s">
        <v>5361</v>
      </c>
      <c r="D694" s="97" t="s">
        <v>5362</v>
      </c>
      <c r="E694" s="97" t="s">
        <v>5362</v>
      </c>
      <c r="F694" s="97" t="s">
        <v>6627</v>
      </c>
      <c r="G694" s="96" t="s">
        <v>6095</v>
      </c>
      <c r="H694" s="96" t="s">
        <v>6628</v>
      </c>
      <c r="I694" s="96" t="s">
        <v>5340</v>
      </c>
      <c r="J694" s="96" t="s">
        <v>5340</v>
      </c>
      <c r="K694" s="96" t="s">
        <v>5365</v>
      </c>
      <c r="L694" s="96" t="s">
        <v>5365</v>
      </c>
      <c r="M694" s="96" t="s">
        <v>5342</v>
      </c>
      <c r="N694" s="92">
        <v>333262.36277360388</v>
      </c>
      <c r="O694" s="93">
        <v>0</v>
      </c>
      <c r="P694" s="93">
        <v>0</v>
      </c>
      <c r="Q694" s="93">
        <v>0</v>
      </c>
      <c r="R694" s="93">
        <v>0</v>
      </c>
      <c r="S694" s="93">
        <v>0</v>
      </c>
      <c r="T694" s="93">
        <v>0</v>
      </c>
      <c r="U694" s="93">
        <v>27845.651132757957</v>
      </c>
      <c r="V694" s="93">
        <v>27858.43867820995</v>
      </c>
      <c r="W694" s="93">
        <v>27649.807529264835</v>
      </c>
      <c r="X694" s="93">
        <v>27307.635147778936</v>
      </c>
      <c r="Y694" s="93">
        <v>27872.335651847941</v>
      </c>
      <c r="Z694" s="93">
        <v>27922.114486178696</v>
      </c>
      <c r="AA694" s="93">
        <v>28203.269623959404</v>
      </c>
      <c r="AB694" s="93">
        <v>27697.719131124421</v>
      </c>
      <c r="AC694" s="93">
        <v>27790.242169786015</v>
      </c>
      <c r="AD694" s="93">
        <v>27818.962668536347</v>
      </c>
      <c r="AE694" s="93">
        <v>27688.452690150425</v>
      </c>
      <c r="AF694" s="93">
        <v>27607.733864008958</v>
      </c>
      <c r="AG694" s="93">
        <v>0</v>
      </c>
      <c r="AH694" s="93">
        <v>0</v>
      </c>
      <c r="AI694" s="93">
        <v>0</v>
      </c>
      <c r="AJ694" s="93">
        <v>0</v>
      </c>
      <c r="AK694" s="93">
        <v>0</v>
      </c>
      <c r="AL694" s="93">
        <v>0</v>
      </c>
      <c r="AM694" s="93">
        <v>0</v>
      </c>
      <c r="AN694" s="93">
        <v>0</v>
      </c>
      <c r="AO694" s="93">
        <v>0</v>
      </c>
      <c r="AP694" s="93">
        <v>0</v>
      </c>
      <c r="AQ694" s="93">
        <v>0</v>
      </c>
      <c r="AR694" s="93">
        <v>0</v>
      </c>
      <c r="AS694" s="93">
        <v>0</v>
      </c>
      <c r="AT694" s="93">
        <v>0</v>
      </c>
      <c r="AU694" s="93">
        <v>0</v>
      </c>
      <c r="AV694" s="93">
        <v>0</v>
      </c>
      <c r="AW694" s="93">
        <v>0</v>
      </c>
      <c r="AX694" s="93">
        <v>0</v>
      </c>
      <c r="AY694" s="93">
        <v>0</v>
      </c>
      <c r="AZ694" s="93">
        <v>0</v>
      </c>
      <c r="BA694" s="93">
        <v>0</v>
      </c>
      <c r="BB694" s="93">
        <v>0</v>
      </c>
      <c r="BC694" s="93">
        <v>0</v>
      </c>
      <c r="BD694" s="93">
        <v>0</v>
      </c>
      <c r="BE694" s="93">
        <v>0</v>
      </c>
      <c r="BF694" s="93">
        <v>0</v>
      </c>
      <c r="BG694" s="93">
        <v>0</v>
      </c>
      <c r="BH694" s="93">
        <v>0</v>
      </c>
      <c r="BI694" s="93">
        <v>0</v>
      </c>
      <c r="BJ694" s="93">
        <v>0</v>
      </c>
      <c r="BK694" s="93">
        <v>0</v>
      </c>
      <c r="BL694" s="93">
        <v>0</v>
      </c>
      <c r="BM694" s="93">
        <v>0</v>
      </c>
      <c r="BN694" s="93">
        <v>0</v>
      </c>
      <c r="BO694" s="93">
        <v>0</v>
      </c>
      <c r="BP694" s="93">
        <v>0</v>
      </c>
      <c r="BQ694" s="93">
        <v>0</v>
      </c>
      <c r="BR694" s="93">
        <v>0</v>
      </c>
      <c r="BS694" s="93">
        <v>0</v>
      </c>
      <c r="BT694" s="93">
        <v>0</v>
      </c>
      <c r="BU694" s="93">
        <v>0</v>
      </c>
      <c r="BV694" s="93">
        <v>0</v>
      </c>
      <c r="BW694" s="93">
        <v>0</v>
      </c>
      <c r="BX694" s="93">
        <v>0</v>
      </c>
      <c r="BY694" s="93">
        <v>0</v>
      </c>
      <c r="BZ694" s="93">
        <v>0</v>
      </c>
      <c r="CA694" s="93">
        <v>0</v>
      </c>
      <c r="CB694" s="93">
        <v>0</v>
      </c>
      <c r="CC694" s="93">
        <v>0</v>
      </c>
      <c r="CD694" s="93">
        <v>0</v>
      </c>
      <c r="CE694" s="93">
        <v>0</v>
      </c>
      <c r="CF694" s="93">
        <v>0</v>
      </c>
      <c r="CG694" s="93">
        <v>0</v>
      </c>
      <c r="CH694" s="93">
        <v>0</v>
      </c>
      <c r="CJ694" s="94">
        <v>166806.38014756556</v>
      </c>
    </row>
    <row r="695" spans="1:88" x14ac:dyDescent="0.25">
      <c r="A695">
        <v>687</v>
      </c>
      <c r="B695" s="96"/>
      <c r="C695" s="97" t="s">
        <v>5361</v>
      </c>
      <c r="D695" s="97" t="s">
        <v>5362</v>
      </c>
      <c r="E695" s="97" t="s">
        <v>5362</v>
      </c>
      <c r="F695" s="97" t="s">
        <v>6629</v>
      </c>
      <c r="G695" s="96" t="s">
        <v>6095</v>
      </c>
      <c r="H695" s="96" t="s">
        <v>6630</v>
      </c>
      <c r="I695" s="96" t="s">
        <v>5340</v>
      </c>
      <c r="J695" s="96" t="s">
        <v>5340</v>
      </c>
      <c r="K695" s="96" t="s">
        <v>5365</v>
      </c>
      <c r="L695" s="96" t="s">
        <v>5365</v>
      </c>
      <c r="M695" s="96" t="s">
        <v>5342</v>
      </c>
      <c r="N695" s="92">
        <v>340893.46087814786</v>
      </c>
      <c r="O695" s="93">
        <v>0</v>
      </c>
      <c r="P695" s="93">
        <v>0</v>
      </c>
      <c r="Q695" s="93">
        <v>0</v>
      </c>
      <c r="R695" s="93">
        <v>0</v>
      </c>
      <c r="S695" s="93">
        <v>0</v>
      </c>
      <c r="T695" s="93">
        <v>0</v>
      </c>
      <c r="U695" s="93">
        <v>0</v>
      </c>
      <c r="V695" s="93">
        <v>0</v>
      </c>
      <c r="W695" s="93">
        <v>0</v>
      </c>
      <c r="X695" s="93">
        <v>0</v>
      </c>
      <c r="Y695" s="93">
        <v>0</v>
      </c>
      <c r="Z695" s="93">
        <v>0</v>
      </c>
      <c r="AA695" s="93">
        <v>0</v>
      </c>
      <c r="AB695" s="93">
        <v>0</v>
      </c>
      <c r="AC695" s="93">
        <v>0</v>
      </c>
      <c r="AD695" s="93">
        <v>0</v>
      </c>
      <c r="AE695" s="93">
        <v>0</v>
      </c>
      <c r="AF695" s="93">
        <v>0</v>
      </c>
      <c r="AG695" s="93">
        <v>0</v>
      </c>
      <c r="AH695" s="93">
        <v>0</v>
      </c>
      <c r="AI695" s="93">
        <v>0</v>
      </c>
      <c r="AJ695" s="93">
        <v>0</v>
      </c>
      <c r="AK695" s="93">
        <v>0</v>
      </c>
      <c r="AL695" s="93">
        <v>0</v>
      </c>
      <c r="AM695" s="93">
        <v>0</v>
      </c>
      <c r="AN695" s="93">
        <v>0</v>
      </c>
      <c r="AO695" s="93">
        <v>0</v>
      </c>
      <c r="AP695" s="93">
        <v>0</v>
      </c>
      <c r="AQ695" s="93">
        <v>0</v>
      </c>
      <c r="AR695" s="93">
        <v>0</v>
      </c>
      <c r="AS695" s="93">
        <v>28238.436856200373</v>
      </c>
      <c r="AT695" s="93">
        <v>28202.836709470594</v>
      </c>
      <c r="AU695" s="93">
        <v>28126.242705989993</v>
      </c>
      <c r="AV695" s="93">
        <v>27864.316932456735</v>
      </c>
      <c r="AW695" s="93">
        <v>28218.054448938929</v>
      </c>
      <c r="AX695" s="93">
        <v>28255.714834172017</v>
      </c>
      <c r="AY695" s="93">
        <v>28904.300777257922</v>
      </c>
      <c r="AZ695" s="93">
        <v>28622.718954871769</v>
      </c>
      <c r="BA695" s="93">
        <v>28695.254023803627</v>
      </c>
      <c r="BB695" s="93">
        <v>28694.607653501866</v>
      </c>
      <c r="BC695" s="93">
        <v>28579.652742106569</v>
      </c>
      <c r="BD695" s="93">
        <v>28491.32423937746</v>
      </c>
      <c r="BE695" s="93">
        <v>0</v>
      </c>
      <c r="BF695" s="93">
        <v>0</v>
      </c>
      <c r="BG695" s="93">
        <v>0</v>
      </c>
      <c r="BH695" s="93">
        <v>0</v>
      </c>
      <c r="BI695" s="93">
        <v>0</v>
      </c>
      <c r="BJ695" s="93">
        <v>0</v>
      </c>
      <c r="BK695" s="93">
        <v>0</v>
      </c>
      <c r="BL695" s="93">
        <v>0</v>
      </c>
      <c r="BM695" s="93">
        <v>0</v>
      </c>
      <c r="BN695" s="93">
        <v>0</v>
      </c>
      <c r="BO695" s="93">
        <v>0</v>
      </c>
      <c r="BP695" s="93">
        <v>0</v>
      </c>
      <c r="BQ695" s="93">
        <v>0</v>
      </c>
      <c r="BR695" s="93">
        <v>0</v>
      </c>
      <c r="BS695" s="93">
        <v>0</v>
      </c>
      <c r="BT695" s="93">
        <v>0</v>
      </c>
      <c r="BU695" s="93">
        <v>0</v>
      </c>
      <c r="BV695" s="93">
        <v>0</v>
      </c>
      <c r="BW695" s="93">
        <v>0</v>
      </c>
      <c r="BX695" s="93">
        <v>0</v>
      </c>
      <c r="BY695" s="93">
        <v>0</v>
      </c>
      <c r="BZ695" s="93">
        <v>0</v>
      </c>
      <c r="CA695" s="93">
        <v>0</v>
      </c>
      <c r="CB695" s="93">
        <v>0</v>
      </c>
      <c r="CC695" s="93">
        <v>0</v>
      </c>
      <c r="CD695" s="93">
        <v>0</v>
      </c>
      <c r="CE695" s="93">
        <v>0</v>
      </c>
      <c r="CF695" s="93">
        <v>0</v>
      </c>
      <c r="CG695" s="93">
        <v>0</v>
      </c>
      <c r="CH695" s="93">
        <v>0</v>
      </c>
      <c r="CJ695" s="94">
        <v>340893.46087814786</v>
      </c>
    </row>
    <row r="696" spans="1:88" x14ac:dyDescent="0.25">
      <c r="A696">
        <v>688</v>
      </c>
      <c r="B696" s="96"/>
      <c r="C696" s="97" t="s">
        <v>5361</v>
      </c>
      <c r="D696" s="97" t="s">
        <v>5362</v>
      </c>
      <c r="E696" s="97" t="s">
        <v>5362</v>
      </c>
      <c r="F696" s="97" t="s">
        <v>6631</v>
      </c>
      <c r="G696" s="96" t="s">
        <v>6095</v>
      </c>
      <c r="H696" s="96" t="s">
        <v>6632</v>
      </c>
      <c r="I696" s="96" t="s">
        <v>5340</v>
      </c>
      <c r="J696" s="96" t="s">
        <v>5340</v>
      </c>
      <c r="K696" s="96" t="s">
        <v>5365</v>
      </c>
      <c r="L696" s="96" t="s">
        <v>5365</v>
      </c>
      <c r="M696" s="96" t="s">
        <v>5342</v>
      </c>
      <c r="N696" s="92">
        <v>386211.13349465904</v>
      </c>
      <c r="O696" s="93">
        <v>65347.636863073698</v>
      </c>
      <c r="P696" s="93">
        <v>64269.705703280953</v>
      </c>
      <c r="Q696" s="93">
        <v>64398.195224717434</v>
      </c>
      <c r="R696" s="93">
        <v>64461.6457438465</v>
      </c>
      <c r="S696" s="93">
        <v>64053.735273069935</v>
      </c>
      <c r="T696" s="93">
        <v>63680.214686670493</v>
      </c>
      <c r="U696" s="93">
        <v>0</v>
      </c>
      <c r="V696" s="93">
        <v>0</v>
      </c>
      <c r="W696" s="93">
        <v>0</v>
      </c>
      <c r="X696" s="93">
        <v>0</v>
      </c>
      <c r="Y696" s="93">
        <v>0</v>
      </c>
      <c r="Z696" s="93">
        <v>0</v>
      </c>
      <c r="AA696" s="93">
        <v>0</v>
      </c>
      <c r="AB696" s="93">
        <v>0</v>
      </c>
      <c r="AC696" s="93">
        <v>0</v>
      </c>
      <c r="AD696" s="93">
        <v>0</v>
      </c>
      <c r="AE696" s="93">
        <v>0</v>
      </c>
      <c r="AF696" s="93">
        <v>0</v>
      </c>
      <c r="AG696" s="93">
        <v>0</v>
      </c>
      <c r="AH696" s="93">
        <v>0</v>
      </c>
      <c r="AI696" s="93">
        <v>0</v>
      </c>
      <c r="AJ696" s="93">
        <v>0</v>
      </c>
      <c r="AK696" s="93">
        <v>0</v>
      </c>
      <c r="AL696" s="93">
        <v>0</v>
      </c>
      <c r="AM696" s="93">
        <v>0</v>
      </c>
      <c r="AN696" s="93">
        <v>0</v>
      </c>
      <c r="AO696" s="93">
        <v>0</v>
      </c>
      <c r="AP696" s="93">
        <v>0</v>
      </c>
      <c r="AQ696" s="93">
        <v>0</v>
      </c>
      <c r="AR696" s="93">
        <v>0</v>
      </c>
      <c r="AS696" s="93">
        <v>0</v>
      </c>
      <c r="AT696" s="93">
        <v>0</v>
      </c>
      <c r="AU696" s="93">
        <v>0</v>
      </c>
      <c r="AV696" s="93">
        <v>0</v>
      </c>
      <c r="AW696" s="93">
        <v>0</v>
      </c>
      <c r="AX696" s="93">
        <v>0</v>
      </c>
      <c r="AY696" s="93">
        <v>0</v>
      </c>
      <c r="AZ696" s="93">
        <v>0</v>
      </c>
      <c r="BA696" s="93">
        <v>0</v>
      </c>
      <c r="BB696" s="93">
        <v>0</v>
      </c>
      <c r="BC696" s="93">
        <v>0</v>
      </c>
      <c r="BD696" s="93">
        <v>0</v>
      </c>
      <c r="BE696" s="93">
        <v>0</v>
      </c>
      <c r="BF696" s="93">
        <v>0</v>
      </c>
      <c r="BG696" s="93">
        <v>0</v>
      </c>
      <c r="BH696" s="93">
        <v>0</v>
      </c>
      <c r="BI696" s="93">
        <v>0</v>
      </c>
      <c r="BJ696" s="93">
        <v>0</v>
      </c>
      <c r="BK696" s="93">
        <v>0</v>
      </c>
      <c r="BL696" s="93">
        <v>0</v>
      </c>
      <c r="BM696" s="93">
        <v>0</v>
      </c>
      <c r="BN696" s="93">
        <v>0</v>
      </c>
      <c r="BO696" s="93">
        <v>0</v>
      </c>
      <c r="BP696" s="93">
        <v>0</v>
      </c>
      <c r="BQ696" s="93">
        <v>0</v>
      </c>
      <c r="BR696" s="93">
        <v>0</v>
      </c>
      <c r="BS696" s="93">
        <v>0</v>
      </c>
      <c r="BT696" s="93">
        <v>0</v>
      </c>
      <c r="BU696" s="93">
        <v>0</v>
      </c>
      <c r="BV696" s="93">
        <v>0</v>
      </c>
      <c r="BW696" s="93">
        <v>0</v>
      </c>
      <c r="BX696" s="93">
        <v>0</v>
      </c>
      <c r="BY696" s="93">
        <v>0</v>
      </c>
      <c r="BZ696" s="93">
        <v>0</v>
      </c>
      <c r="CA696" s="93">
        <v>0</v>
      </c>
      <c r="CB696" s="93">
        <v>0</v>
      </c>
      <c r="CC696" s="93">
        <v>0</v>
      </c>
      <c r="CD696" s="93">
        <v>0</v>
      </c>
      <c r="CE696" s="93">
        <v>0</v>
      </c>
      <c r="CF696" s="93">
        <v>0</v>
      </c>
      <c r="CG696" s="93">
        <v>0</v>
      </c>
      <c r="CH696" s="93">
        <v>0</v>
      </c>
      <c r="CJ696" s="94">
        <v>0</v>
      </c>
    </row>
    <row r="697" spans="1:88" x14ac:dyDescent="0.25">
      <c r="A697">
        <v>689</v>
      </c>
      <c r="B697" s="96"/>
      <c r="C697" s="97" t="s">
        <v>5361</v>
      </c>
      <c r="D697" s="97" t="s">
        <v>5362</v>
      </c>
      <c r="E697" s="97" t="s">
        <v>5362</v>
      </c>
      <c r="F697" s="97" t="s">
        <v>6633</v>
      </c>
      <c r="G697" s="96" t="s">
        <v>6095</v>
      </c>
      <c r="H697" s="96" t="s">
        <v>6634</v>
      </c>
      <c r="I697" s="96" t="s">
        <v>5340</v>
      </c>
      <c r="J697" s="96" t="s">
        <v>5340</v>
      </c>
      <c r="K697" s="96" t="s">
        <v>5365</v>
      </c>
      <c r="L697" s="96" t="s">
        <v>5365</v>
      </c>
      <c r="M697" s="96" t="s">
        <v>5342</v>
      </c>
      <c r="N697" s="92">
        <v>441384.15256532468</v>
      </c>
      <c r="O697" s="93">
        <v>74683.013557798535</v>
      </c>
      <c r="P697" s="93">
        <v>73451.092232321171</v>
      </c>
      <c r="Q697" s="93">
        <v>73597.937399677074</v>
      </c>
      <c r="R697" s="93">
        <v>73670.452278681609</v>
      </c>
      <c r="S697" s="93">
        <v>73204.26888350847</v>
      </c>
      <c r="T697" s="93">
        <v>72777.388213337807</v>
      </c>
      <c r="U697" s="93">
        <v>0</v>
      </c>
      <c r="V697" s="93">
        <v>0</v>
      </c>
      <c r="W697" s="93">
        <v>0</v>
      </c>
      <c r="X697" s="93">
        <v>0</v>
      </c>
      <c r="Y697" s="93">
        <v>0</v>
      </c>
      <c r="Z697" s="93">
        <v>0</v>
      </c>
      <c r="AA697" s="93">
        <v>0</v>
      </c>
      <c r="AB697" s="93">
        <v>0</v>
      </c>
      <c r="AC697" s="93">
        <v>0</v>
      </c>
      <c r="AD697" s="93">
        <v>0</v>
      </c>
      <c r="AE697" s="93">
        <v>0</v>
      </c>
      <c r="AF697" s="93">
        <v>0</v>
      </c>
      <c r="AG697" s="93">
        <v>0</v>
      </c>
      <c r="AH697" s="93">
        <v>0</v>
      </c>
      <c r="AI697" s="93">
        <v>0</v>
      </c>
      <c r="AJ697" s="93">
        <v>0</v>
      </c>
      <c r="AK697" s="93">
        <v>0</v>
      </c>
      <c r="AL697" s="93">
        <v>0</v>
      </c>
      <c r="AM697" s="93">
        <v>0</v>
      </c>
      <c r="AN697" s="93">
        <v>0</v>
      </c>
      <c r="AO697" s="93">
        <v>0</v>
      </c>
      <c r="AP697" s="93">
        <v>0</v>
      </c>
      <c r="AQ697" s="93">
        <v>0</v>
      </c>
      <c r="AR697" s="93">
        <v>0</v>
      </c>
      <c r="AS697" s="93">
        <v>0</v>
      </c>
      <c r="AT697" s="93">
        <v>0</v>
      </c>
      <c r="AU697" s="93">
        <v>0</v>
      </c>
      <c r="AV697" s="93">
        <v>0</v>
      </c>
      <c r="AW697" s="93">
        <v>0</v>
      </c>
      <c r="AX697" s="93">
        <v>0</v>
      </c>
      <c r="AY697" s="93">
        <v>0</v>
      </c>
      <c r="AZ697" s="93">
        <v>0</v>
      </c>
      <c r="BA697" s="93">
        <v>0</v>
      </c>
      <c r="BB697" s="93">
        <v>0</v>
      </c>
      <c r="BC697" s="93">
        <v>0</v>
      </c>
      <c r="BD697" s="93">
        <v>0</v>
      </c>
      <c r="BE697" s="93">
        <v>0</v>
      </c>
      <c r="BF697" s="93">
        <v>0</v>
      </c>
      <c r="BG697" s="93">
        <v>0</v>
      </c>
      <c r="BH697" s="93">
        <v>0</v>
      </c>
      <c r="BI697" s="93">
        <v>0</v>
      </c>
      <c r="BJ697" s="93">
        <v>0</v>
      </c>
      <c r="BK697" s="93">
        <v>0</v>
      </c>
      <c r="BL697" s="93">
        <v>0</v>
      </c>
      <c r="BM697" s="93">
        <v>0</v>
      </c>
      <c r="BN697" s="93">
        <v>0</v>
      </c>
      <c r="BO697" s="93">
        <v>0</v>
      </c>
      <c r="BP697" s="93">
        <v>0</v>
      </c>
      <c r="BQ697" s="93">
        <v>0</v>
      </c>
      <c r="BR697" s="93">
        <v>0</v>
      </c>
      <c r="BS697" s="93">
        <v>0</v>
      </c>
      <c r="BT697" s="93">
        <v>0</v>
      </c>
      <c r="BU697" s="93">
        <v>0</v>
      </c>
      <c r="BV697" s="93">
        <v>0</v>
      </c>
      <c r="BW697" s="93">
        <v>0</v>
      </c>
      <c r="BX697" s="93">
        <v>0</v>
      </c>
      <c r="BY697" s="93">
        <v>0</v>
      </c>
      <c r="BZ697" s="93">
        <v>0</v>
      </c>
      <c r="CA697" s="93">
        <v>0</v>
      </c>
      <c r="CB697" s="93">
        <v>0</v>
      </c>
      <c r="CC697" s="93">
        <v>0</v>
      </c>
      <c r="CD697" s="93">
        <v>0</v>
      </c>
      <c r="CE697" s="93">
        <v>0</v>
      </c>
      <c r="CF697" s="93">
        <v>0</v>
      </c>
      <c r="CG697" s="93">
        <v>0</v>
      </c>
      <c r="CH697" s="93">
        <v>0</v>
      </c>
      <c r="CJ697" s="94">
        <v>0</v>
      </c>
    </row>
    <row r="698" spans="1:88" x14ac:dyDescent="0.25">
      <c r="A698">
        <v>690</v>
      </c>
      <c r="B698" s="96"/>
      <c r="C698" s="97" t="s">
        <v>5361</v>
      </c>
      <c r="D698" s="97" t="s">
        <v>5362</v>
      </c>
      <c r="E698" s="97" t="s">
        <v>5362</v>
      </c>
      <c r="F698" s="97" t="s">
        <v>6635</v>
      </c>
      <c r="G698" s="96" t="s">
        <v>6095</v>
      </c>
      <c r="H698" s="96" t="s">
        <v>6636</v>
      </c>
      <c r="I698" s="96" t="s">
        <v>5340</v>
      </c>
      <c r="J698" s="96" t="s">
        <v>5340</v>
      </c>
      <c r="K698" s="96" t="s">
        <v>5365</v>
      </c>
      <c r="L698" s="96" t="s">
        <v>5365</v>
      </c>
      <c r="M698" s="96" t="s">
        <v>5342</v>
      </c>
      <c r="N698" s="92">
        <v>220692.0762826624</v>
      </c>
      <c r="O698" s="93">
        <v>37341.506778899267</v>
      </c>
      <c r="P698" s="93">
        <v>36725.546116160534</v>
      </c>
      <c r="Q698" s="93">
        <v>36798.968699838537</v>
      </c>
      <c r="R698" s="93">
        <v>36835.226139340855</v>
      </c>
      <c r="S698" s="93">
        <v>36602.134441754293</v>
      </c>
      <c r="T698" s="93">
        <v>36388.694106668903</v>
      </c>
      <c r="U698" s="93">
        <v>0</v>
      </c>
      <c r="V698" s="93">
        <v>0</v>
      </c>
      <c r="W698" s="93">
        <v>0</v>
      </c>
      <c r="X698" s="93">
        <v>0</v>
      </c>
      <c r="Y698" s="93">
        <v>0</v>
      </c>
      <c r="Z698" s="93">
        <v>0</v>
      </c>
      <c r="AA698" s="93">
        <v>0</v>
      </c>
      <c r="AB698" s="93">
        <v>0</v>
      </c>
      <c r="AC698" s="93">
        <v>0</v>
      </c>
      <c r="AD698" s="93">
        <v>0</v>
      </c>
      <c r="AE698" s="93">
        <v>0</v>
      </c>
      <c r="AF698" s="93">
        <v>0</v>
      </c>
      <c r="AG698" s="93">
        <v>0</v>
      </c>
      <c r="AH698" s="93">
        <v>0</v>
      </c>
      <c r="AI698" s="93">
        <v>0</v>
      </c>
      <c r="AJ698" s="93">
        <v>0</v>
      </c>
      <c r="AK698" s="93">
        <v>0</v>
      </c>
      <c r="AL698" s="93">
        <v>0</v>
      </c>
      <c r="AM698" s="93">
        <v>0</v>
      </c>
      <c r="AN698" s="93">
        <v>0</v>
      </c>
      <c r="AO698" s="93">
        <v>0</v>
      </c>
      <c r="AP698" s="93">
        <v>0</v>
      </c>
      <c r="AQ698" s="93">
        <v>0</v>
      </c>
      <c r="AR698" s="93">
        <v>0</v>
      </c>
      <c r="AS698" s="93">
        <v>0</v>
      </c>
      <c r="AT698" s="93">
        <v>0</v>
      </c>
      <c r="AU698" s="93">
        <v>0</v>
      </c>
      <c r="AV698" s="93">
        <v>0</v>
      </c>
      <c r="AW698" s="93">
        <v>0</v>
      </c>
      <c r="AX698" s="93">
        <v>0</v>
      </c>
      <c r="AY698" s="93">
        <v>0</v>
      </c>
      <c r="AZ698" s="93">
        <v>0</v>
      </c>
      <c r="BA698" s="93">
        <v>0</v>
      </c>
      <c r="BB698" s="93">
        <v>0</v>
      </c>
      <c r="BC698" s="93">
        <v>0</v>
      </c>
      <c r="BD698" s="93">
        <v>0</v>
      </c>
      <c r="BE698" s="93">
        <v>0</v>
      </c>
      <c r="BF698" s="93">
        <v>0</v>
      </c>
      <c r="BG698" s="93">
        <v>0</v>
      </c>
      <c r="BH698" s="93">
        <v>0</v>
      </c>
      <c r="BI698" s="93">
        <v>0</v>
      </c>
      <c r="BJ698" s="93">
        <v>0</v>
      </c>
      <c r="BK698" s="93">
        <v>0</v>
      </c>
      <c r="BL698" s="93">
        <v>0</v>
      </c>
      <c r="BM698" s="93">
        <v>0</v>
      </c>
      <c r="BN698" s="93">
        <v>0</v>
      </c>
      <c r="BO698" s="93">
        <v>0</v>
      </c>
      <c r="BP698" s="93">
        <v>0</v>
      </c>
      <c r="BQ698" s="93">
        <v>0</v>
      </c>
      <c r="BR698" s="93">
        <v>0</v>
      </c>
      <c r="BS698" s="93">
        <v>0</v>
      </c>
      <c r="BT698" s="93">
        <v>0</v>
      </c>
      <c r="BU698" s="93">
        <v>0</v>
      </c>
      <c r="BV698" s="93">
        <v>0</v>
      </c>
      <c r="BW698" s="93">
        <v>0</v>
      </c>
      <c r="BX698" s="93">
        <v>0</v>
      </c>
      <c r="BY698" s="93">
        <v>0</v>
      </c>
      <c r="BZ698" s="93">
        <v>0</v>
      </c>
      <c r="CA698" s="93">
        <v>0</v>
      </c>
      <c r="CB698" s="93">
        <v>0</v>
      </c>
      <c r="CC698" s="93">
        <v>0</v>
      </c>
      <c r="CD698" s="93">
        <v>0</v>
      </c>
      <c r="CE698" s="93">
        <v>0</v>
      </c>
      <c r="CF698" s="93">
        <v>0</v>
      </c>
      <c r="CG698" s="93">
        <v>0</v>
      </c>
      <c r="CH698" s="93">
        <v>0</v>
      </c>
      <c r="CJ698" s="94">
        <v>0</v>
      </c>
    </row>
    <row r="699" spans="1:88" x14ac:dyDescent="0.25">
      <c r="A699">
        <v>691</v>
      </c>
      <c r="B699" s="96"/>
      <c r="C699" s="97" t="s">
        <v>5361</v>
      </c>
      <c r="D699" s="97" t="s">
        <v>5362</v>
      </c>
      <c r="E699" s="97" t="s">
        <v>5362</v>
      </c>
      <c r="F699" s="97" t="s">
        <v>6637</v>
      </c>
      <c r="G699" s="96" t="s">
        <v>6095</v>
      </c>
      <c r="H699" s="96" t="s">
        <v>6638</v>
      </c>
      <c r="I699" s="96" t="s">
        <v>5340</v>
      </c>
      <c r="J699" s="96" t="s">
        <v>5340</v>
      </c>
      <c r="K699" s="96" t="s">
        <v>5365</v>
      </c>
      <c r="L699" s="96" t="s">
        <v>5365</v>
      </c>
      <c r="M699" s="96" t="s">
        <v>5342</v>
      </c>
      <c r="N699" s="92">
        <v>220692.0762826624</v>
      </c>
      <c r="O699" s="93">
        <v>37341.506778899267</v>
      </c>
      <c r="P699" s="93">
        <v>36725.546116160534</v>
      </c>
      <c r="Q699" s="93">
        <v>36798.968699838537</v>
      </c>
      <c r="R699" s="93">
        <v>36835.226139340855</v>
      </c>
      <c r="S699" s="93">
        <v>36602.134441754293</v>
      </c>
      <c r="T699" s="93">
        <v>36388.694106668903</v>
      </c>
      <c r="U699" s="93">
        <v>0</v>
      </c>
      <c r="V699" s="93">
        <v>0</v>
      </c>
      <c r="W699" s="93">
        <v>0</v>
      </c>
      <c r="X699" s="93">
        <v>0</v>
      </c>
      <c r="Y699" s="93">
        <v>0</v>
      </c>
      <c r="Z699" s="93">
        <v>0</v>
      </c>
      <c r="AA699" s="93">
        <v>0</v>
      </c>
      <c r="AB699" s="93">
        <v>0</v>
      </c>
      <c r="AC699" s="93">
        <v>0</v>
      </c>
      <c r="AD699" s="93">
        <v>0</v>
      </c>
      <c r="AE699" s="93">
        <v>0</v>
      </c>
      <c r="AF699" s="93">
        <v>0</v>
      </c>
      <c r="AG699" s="93">
        <v>0</v>
      </c>
      <c r="AH699" s="93">
        <v>0</v>
      </c>
      <c r="AI699" s="93">
        <v>0</v>
      </c>
      <c r="AJ699" s="93">
        <v>0</v>
      </c>
      <c r="AK699" s="93">
        <v>0</v>
      </c>
      <c r="AL699" s="93">
        <v>0</v>
      </c>
      <c r="AM699" s="93">
        <v>0</v>
      </c>
      <c r="AN699" s="93">
        <v>0</v>
      </c>
      <c r="AO699" s="93">
        <v>0</v>
      </c>
      <c r="AP699" s="93">
        <v>0</v>
      </c>
      <c r="AQ699" s="93">
        <v>0</v>
      </c>
      <c r="AR699" s="93">
        <v>0</v>
      </c>
      <c r="AS699" s="93">
        <v>0</v>
      </c>
      <c r="AT699" s="93">
        <v>0</v>
      </c>
      <c r="AU699" s="93">
        <v>0</v>
      </c>
      <c r="AV699" s="93">
        <v>0</v>
      </c>
      <c r="AW699" s="93">
        <v>0</v>
      </c>
      <c r="AX699" s="93">
        <v>0</v>
      </c>
      <c r="AY699" s="93">
        <v>0</v>
      </c>
      <c r="AZ699" s="93">
        <v>0</v>
      </c>
      <c r="BA699" s="93">
        <v>0</v>
      </c>
      <c r="BB699" s="93">
        <v>0</v>
      </c>
      <c r="BC699" s="93">
        <v>0</v>
      </c>
      <c r="BD699" s="93">
        <v>0</v>
      </c>
      <c r="BE699" s="93">
        <v>0</v>
      </c>
      <c r="BF699" s="93">
        <v>0</v>
      </c>
      <c r="BG699" s="93">
        <v>0</v>
      </c>
      <c r="BH699" s="93">
        <v>0</v>
      </c>
      <c r="BI699" s="93">
        <v>0</v>
      </c>
      <c r="BJ699" s="93">
        <v>0</v>
      </c>
      <c r="BK699" s="93">
        <v>0</v>
      </c>
      <c r="BL699" s="93">
        <v>0</v>
      </c>
      <c r="BM699" s="93">
        <v>0</v>
      </c>
      <c r="BN699" s="93">
        <v>0</v>
      </c>
      <c r="BO699" s="93">
        <v>0</v>
      </c>
      <c r="BP699" s="93">
        <v>0</v>
      </c>
      <c r="BQ699" s="93">
        <v>0</v>
      </c>
      <c r="BR699" s="93">
        <v>0</v>
      </c>
      <c r="BS699" s="93">
        <v>0</v>
      </c>
      <c r="BT699" s="93">
        <v>0</v>
      </c>
      <c r="BU699" s="93">
        <v>0</v>
      </c>
      <c r="BV699" s="93">
        <v>0</v>
      </c>
      <c r="BW699" s="93">
        <v>0</v>
      </c>
      <c r="BX699" s="93">
        <v>0</v>
      </c>
      <c r="BY699" s="93">
        <v>0</v>
      </c>
      <c r="BZ699" s="93">
        <v>0</v>
      </c>
      <c r="CA699" s="93">
        <v>0</v>
      </c>
      <c r="CB699" s="93">
        <v>0</v>
      </c>
      <c r="CC699" s="93">
        <v>0</v>
      </c>
      <c r="CD699" s="93">
        <v>0</v>
      </c>
      <c r="CE699" s="93">
        <v>0</v>
      </c>
      <c r="CF699" s="93">
        <v>0</v>
      </c>
      <c r="CG699" s="93">
        <v>0</v>
      </c>
      <c r="CH699" s="93">
        <v>0</v>
      </c>
      <c r="CJ699" s="94">
        <v>0</v>
      </c>
    </row>
    <row r="700" spans="1:88" x14ac:dyDescent="0.25">
      <c r="A700">
        <v>692</v>
      </c>
      <c r="B700" s="96"/>
      <c r="C700" s="97" t="s">
        <v>5361</v>
      </c>
      <c r="D700" s="97" t="s">
        <v>5362</v>
      </c>
      <c r="E700" s="97" t="s">
        <v>5362</v>
      </c>
      <c r="F700" s="97" t="s">
        <v>6639</v>
      </c>
      <c r="G700" s="96" t="s">
        <v>6095</v>
      </c>
      <c r="H700" s="96" t="s">
        <v>6640</v>
      </c>
      <c r="I700" s="96" t="s">
        <v>5340</v>
      </c>
      <c r="J700" s="96" t="s">
        <v>5340</v>
      </c>
      <c r="K700" s="96" t="s">
        <v>5365</v>
      </c>
      <c r="L700" s="96" t="s">
        <v>5365</v>
      </c>
      <c r="M700" s="96" t="s">
        <v>5342</v>
      </c>
      <c r="N700" s="92">
        <v>110346.0381413311</v>
      </c>
      <c r="O700" s="93">
        <v>18670.753389449583</v>
      </c>
      <c r="P700" s="93">
        <v>18362.773058080318</v>
      </c>
      <c r="Q700" s="93">
        <v>18399.484349919268</v>
      </c>
      <c r="R700" s="93">
        <v>18417.613069670428</v>
      </c>
      <c r="S700" s="93">
        <v>18301.067220877092</v>
      </c>
      <c r="T700" s="93">
        <v>18194.347053334397</v>
      </c>
      <c r="U700" s="93">
        <v>0</v>
      </c>
      <c r="V700" s="93">
        <v>0</v>
      </c>
      <c r="W700" s="93">
        <v>0</v>
      </c>
      <c r="X700" s="93">
        <v>0</v>
      </c>
      <c r="Y700" s="93">
        <v>0</v>
      </c>
      <c r="Z700" s="93">
        <v>0</v>
      </c>
      <c r="AA700" s="93">
        <v>0</v>
      </c>
      <c r="AB700" s="93">
        <v>0</v>
      </c>
      <c r="AC700" s="93">
        <v>0</v>
      </c>
      <c r="AD700" s="93">
        <v>0</v>
      </c>
      <c r="AE700" s="93">
        <v>0</v>
      </c>
      <c r="AF700" s="93">
        <v>0</v>
      </c>
      <c r="AG700" s="93">
        <v>0</v>
      </c>
      <c r="AH700" s="93">
        <v>0</v>
      </c>
      <c r="AI700" s="93">
        <v>0</v>
      </c>
      <c r="AJ700" s="93">
        <v>0</v>
      </c>
      <c r="AK700" s="93">
        <v>0</v>
      </c>
      <c r="AL700" s="93">
        <v>0</v>
      </c>
      <c r="AM700" s="93">
        <v>0</v>
      </c>
      <c r="AN700" s="93">
        <v>0</v>
      </c>
      <c r="AO700" s="93">
        <v>0</v>
      </c>
      <c r="AP700" s="93">
        <v>0</v>
      </c>
      <c r="AQ700" s="93">
        <v>0</v>
      </c>
      <c r="AR700" s="93">
        <v>0</v>
      </c>
      <c r="AS700" s="93">
        <v>0</v>
      </c>
      <c r="AT700" s="93">
        <v>0</v>
      </c>
      <c r="AU700" s="93">
        <v>0</v>
      </c>
      <c r="AV700" s="93">
        <v>0</v>
      </c>
      <c r="AW700" s="93">
        <v>0</v>
      </c>
      <c r="AX700" s="93">
        <v>0</v>
      </c>
      <c r="AY700" s="93">
        <v>0</v>
      </c>
      <c r="AZ700" s="93">
        <v>0</v>
      </c>
      <c r="BA700" s="93">
        <v>0</v>
      </c>
      <c r="BB700" s="93">
        <v>0</v>
      </c>
      <c r="BC700" s="93">
        <v>0</v>
      </c>
      <c r="BD700" s="93">
        <v>0</v>
      </c>
      <c r="BE700" s="93">
        <v>0</v>
      </c>
      <c r="BF700" s="93">
        <v>0</v>
      </c>
      <c r="BG700" s="93">
        <v>0</v>
      </c>
      <c r="BH700" s="93">
        <v>0</v>
      </c>
      <c r="BI700" s="93">
        <v>0</v>
      </c>
      <c r="BJ700" s="93">
        <v>0</v>
      </c>
      <c r="BK700" s="93">
        <v>0</v>
      </c>
      <c r="BL700" s="93">
        <v>0</v>
      </c>
      <c r="BM700" s="93">
        <v>0</v>
      </c>
      <c r="BN700" s="93">
        <v>0</v>
      </c>
      <c r="BO700" s="93">
        <v>0</v>
      </c>
      <c r="BP700" s="93">
        <v>0</v>
      </c>
      <c r="BQ700" s="93">
        <v>0</v>
      </c>
      <c r="BR700" s="93">
        <v>0</v>
      </c>
      <c r="BS700" s="93">
        <v>0</v>
      </c>
      <c r="BT700" s="93">
        <v>0</v>
      </c>
      <c r="BU700" s="93">
        <v>0</v>
      </c>
      <c r="BV700" s="93">
        <v>0</v>
      </c>
      <c r="BW700" s="93">
        <v>0</v>
      </c>
      <c r="BX700" s="93">
        <v>0</v>
      </c>
      <c r="BY700" s="93">
        <v>0</v>
      </c>
      <c r="BZ700" s="93">
        <v>0</v>
      </c>
      <c r="CA700" s="93">
        <v>0</v>
      </c>
      <c r="CB700" s="93">
        <v>0</v>
      </c>
      <c r="CC700" s="93">
        <v>0</v>
      </c>
      <c r="CD700" s="93">
        <v>0</v>
      </c>
      <c r="CE700" s="93">
        <v>0</v>
      </c>
      <c r="CF700" s="93">
        <v>0</v>
      </c>
      <c r="CG700" s="93">
        <v>0</v>
      </c>
      <c r="CH700" s="93">
        <v>0</v>
      </c>
      <c r="CJ700" s="94">
        <v>0</v>
      </c>
    </row>
    <row r="701" spans="1:88" x14ac:dyDescent="0.25">
      <c r="A701">
        <v>693</v>
      </c>
      <c r="B701" s="96"/>
      <c r="C701" s="97" t="s">
        <v>5361</v>
      </c>
      <c r="D701" s="97" t="s">
        <v>5362</v>
      </c>
      <c r="E701" s="97" t="s">
        <v>5362</v>
      </c>
      <c r="F701" s="97" t="s">
        <v>6641</v>
      </c>
      <c r="G701" s="96" t="s">
        <v>6095</v>
      </c>
      <c r="H701" s="96" t="s">
        <v>6642</v>
      </c>
      <c r="I701" s="96" t="s">
        <v>5340</v>
      </c>
      <c r="J701" s="96" t="s">
        <v>5340</v>
      </c>
      <c r="K701" s="96" t="s">
        <v>5365</v>
      </c>
      <c r="L701" s="96" t="s">
        <v>5365</v>
      </c>
      <c r="M701" s="96" t="s">
        <v>5342</v>
      </c>
      <c r="N701" s="92">
        <v>275865.09535332792</v>
      </c>
      <c r="O701" s="93">
        <v>46676.88347362401</v>
      </c>
      <c r="P701" s="93">
        <v>45906.932645200737</v>
      </c>
      <c r="Q701" s="93">
        <v>45998.710874798169</v>
      </c>
      <c r="R701" s="93">
        <v>46044.032674176073</v>
      </c>
      <c r="S701" s="93">
        <v>45752.668052192836</v>
      </c>
      <c r="T701" s="93">
        <v>45485.867633336093</v>
      </c>
      <c r="U701" s="93">
        <v>0</v>
      </c>
      <c r="V701" s="93">
        <v>0</v>
      </c>
      <c r="W701" s="93">
        <v>0</v>
      </c>
      <c r="X701" s="93">
        <v>0</v>
      </c>
      <c r="Y701" s="93">
        <v>0</v>
      </c>
      <c r="Z701" s="93">
        <v>0</v>
      </c>
      <c r="AA701" s="93">
        <v>0</v>
      </c>
      <c r="AB701" s="93">
        <v>0</v>
      </c>
      <c r="AC701" s="93">
        <v>0</v>
      </c>
      <c r="AD701" s="93">
        <v>0</v>
      </c>
      <c r="AE701" s="93">
        <v>0</v>
      </c>
      <c r="AF701" s="93">
        <v>0</v>
      </c>
      <c r="AG701" s="93">
        <v>0</v>
      </c>
      <c r="AH701" s="93">
        <v>0</v>
      </c>
      <c r="AI701" s="93">
        <v>0</v>
      </c>
      <c r="AJ701" s="93">
        <v>0</v>
      </c>
      <c r="AK701" s="93">
        <v>0</v>
      </c>
      <c r="AL701" s="93">
        <v>0</v>
      </c>
      <c r="AM701" s="93">
        <v>0</v>
      </c>
      <c r="AN701" s="93">
        <v>0</v>
      </c>
      <c r="AO701" s="93">
        <v>0</v>
      </c>
      <c r="AP701" s="93">
        <v>0</v>
      </c>
      <c r="AQ701" s="93">
        <v>0</v>
      </c>
      <c r="AR701" s="93">
        <v>0</v>
      </c>
      <c r="AS701" s="93">
        <v>0</v>
      </c>
      <c r="AT701" s="93">
        <v>0</v>
      </c>
      <c r="AU701" s="93">
        <v>0</v>
      </c>
      <c r="AV701" s="93">
        <v>0</v>
      </c>
      <c r="AW701" s="93">
        <v>0</v>
      </c>
      <c r="AX701" s="93">
        <v>0</v>
      </c>
      <c r="AY701" s="93">
        <v>0</v>
      </c>
      <c r="AZ701" s="93">
        <v>0</v>
      </c>
      <c r="BA701" s="93">
        <v>0</v>
      </c>
      <c r="BB701" s="93">
        <v>0</v>
      </c>
      <c r="BC701" s="93">
        <v>0</v>
      </c>
      <c r="BD701" s="93">
        <v>0</v>
      </c>
      <c r="BE701" s="93">
        <v>0</v>
      </c>
      <c r="BF701" s="93">
        <v>0</v>
      </c>
      <c r="BG701" s="93">
        <v>0</v>
      </c>
      <c r="BH701" s="93">
        <v>0</v>
      </c>
      <c r="BI701" s="93">
        <v>0</v>
      </c>
      <c r="BJ701" s="93">
        <v>0</v>
      </c>
      <c r="BK701" s="93">
        <v>0</v>
      </c>
      <c r="BL701" s="93">
        <v>0</v>
      </c>
      <c r="BM701" s="93">
        <v>0</v>
      </c>
      <c r="BN701" s="93">
        <v>0</v>
      </c>
      <c r="BO701" s="93">
        <v>0</v>
      </c>
      <c r="BP701" s="93">
        <v>0</v>
      </c>
      <c r="BQ701" s="93">
        <v>0</v>
      </c>
      <c r="BR701" s="93">
        <v>0</v>
      </c>
      <c r="BS701" s="93">
        <v>0</v>
      </c>
      <c r="BT701" s="93">
        <v>0</v>
      </c>
      <c r="BU701" s="93">
        <v>0</v>
      </c>
      <c r="BV701" s="93">
        <v>0</v>
      </c>
      <c r="BW701" s="93">
        <v>0</v>
      </c>
      <c r="BX701" s="93">
        <v>0</v>
      </c>
      <c r="BY701" s="93">
        <v>0</v>
      </c>
      <c r="BZ701" s="93">
        <v>0</v>
      </c>
      <c r="CA701" s="93">
        <v>0</v>
      </c>
      <c r="CB701" s="93">
        <v>0</v>
      </c>
      <c r="CC701" s="93">
        <v>0</v>
      </c>
      <c r="CD701" s="93">
        <v>0</v>
      </c>
      <c r="CE701" s="93">
        <v>0</v>
      </c>
      <c r="CF701" s="93">
        <v>0</v>
      </c>
      <c r="CG701" s="93">
        <v>0</v>
      </c>
      <c r="CH701" s="93">
        <v>0</v>
      </c>
      <c r="CJ701" s="94">
        <v>0</v>
      </c>
    </row>
    <row r="702" spans="1:88" x14ac:dyDescent="0.25">
      <c r="A702">
        <v>694</v>
      </c>
      <c r="B702" s="96"/>
      <c r="C702" s="97" t="s">
        <v>5361</v>
      </c>
      <c r="D702" s="97" t="s">
        <v>5362</v>
      </c>
      <c r="E702" s="97" t="s">
        <v>5362</v>
      </c>
      <c r="F702" s="97" t="s">
        <v>6643</v>
      </c>
      <c r="G702" s="96" t="s">
        <v>6095</v>
      </c>
      <c r="H702" s="96" t="s">
        <v>6644</v>
      </c>
      <c r="I702" s="96" t="s">
        <v>5340</v>
      </c>
      <c r="J702" s="96" t="s">
        <v>5340</v>
      </c>
      <c r="K702" s="96" t="s">
        <v>5365</v>
      </c>
      <c r="L702" s="96" t="s">
        <v>5365</v>
      </c>
      <c r="M702" s="96" t="s">
        <v>5342</v>
      </c>
      <c r="N702" s="92">
        <v>220692.0762826624</v>
      </c>
      <c r="O702" s="93">
        <v>37341.506778899267</v>
      </c>
      <c r="P702" s="93">
        <v>36725.546116160534</v>
      </c>
      <c r="Q702" s="93">
        <v>36798.968699838537</v>
      </c>
      <c r="R702" s="93">
        <v>36835.226139340855</v>
      </c>
      <c r="S702" s="93">
        <v>36602.134441754293</v>
      </c>
      <c r="T702" s="93">
        <v>36388.694106668903</v>
      </c>
      <c r="U702" s="93">
        <v>0</v>
      </c>
      <c r="V702" s="93">
        <v>0</v>
      </c>
      <c r="W702" s="93">
        <v>0</v>
      </c>
      <c r="X702" s="93">
        <v>0</v>
      </c>
      <c r="Y702" s="93">
        <v>0</v>
      </c>
      <c r="Z702" s="93">
        <v>0</v>
      </c>
      <c r="AA702" s="93">
        <v>0</v>
      </c>
      <c r="AB702" s="93">
        <v>0</v>
      </c>
      <c r="AC702" s="93">
        <v>0</v>
      </c>
      <c r="AD702" s="93">
        <v>0</v>
      </c>
      <c r="AE702" s="93">
        <v>0</v>
      </c>
      <c r="AF702" s="93">
        <v>0</v>
      </c>
      <c r="AG702" s="93">
        <v>0</v>
      </c>
      <c r="AH702" s="93">
        <v>0</v>
      </c>
      <c r="AI702" s="93">
        <v>0</v>
      </c>
      <c r="AJ702" s="93">
        <v>0</v>
      </c>
      <c r="AK702" s="93">
        <v>0</v>
      </c>
      <c r="AL702" s="93">
        <v>0</v>
      </c>
      <c r="AM702" s="93">
        <v>0</v>
      </c>
      <c r="AN702" s="93">
        <v>0</v>
      </c>
      <c r="AO702" s="93">
        <v>0</v>
      </c>
      <c r="AP702" s="93">
        <v>0</v>
      </c>
      <c r="AQ702" s="93">
        <v>0</v>
      </c>
      <c r="AR702" s="93">
        <v>0</v>
      </c>
      <c r="AS702" s="93">
        <v>0</v>
      </c>
      <c r="AT702" s="93">
        <v>0</v>
      </c>
      <c r="AU702" s="93">
        <v>0</v>
      </c>
      <c r="AV702" s="93">
        <v>0</v>
      </c>
      <c r="AW702" s="93">
        <v>0</v>
      </c>
      <c r="AX702" s="93">
        <v>0</v>
      </c>
      <c r="AY702" s="93">
        <v>0</v>
      </c>
      <c r="AZ702" s="93">
        <v>0</v>
      </c>
      <c r="BA702" s="93">
        <v>0</v>
      </c>
      <c r="BB702" s="93">
        <v>0</v>
      </c>
      <c r="BC702" s="93">
        <v>0</v>
      </c>
      <c r="BD702" s="93">
        <v>0</v>
      </c>
      <c r="BE702" s="93">
        <v>0</v>
      </c>
      <c r="BF702" s="93">
        <v>0</v>
      </c>
      <c r="BG702" s="93">
        <v>0</v>
      </c>
      <c r="BH702" s="93">
        <v>0</v>
      </c>
      <c r="BI702" s="93">
        <v>0</v>
      </c>
      <c r="BJ702" s="93">
        <v>0</v>
      </c>
      <c r="BK702" s="93">
        <v>0</v>
      </c>
      <c r="BL702" s="93">
        <v>0</v>
      </c>
      <c r="BM702" s="93">
        <v>0</v>
      </c>
      <c r="BN702" s="93">
        <v>0</v>
      </c>
      <c r="BO702" s="93">
        <v>0</v>
      </c>
      <c r="BP702" s="93">
        <v>0</v>
      </c>
      <c r="BQ702" s="93">
        <v>0</v>
      </c>
      <c r="BR702" s="93">
        <v>0</v>
      </c>
      <c r="BS702" s="93">
        <v>0</v>
      </c>
      <c r="BT702" s="93">
        <v>0</v>
      </c>
      <c r="BU702" s="93">
        <v>0</v>
      </c>
      <c r="BV702" s="93">
        <v>0</v>
      </c>
      <c r="BW702" s="93">
        <v>0</v>
      </c>
      <c r="BX702" s="93">
        <v>0</v>
      </c>
      <c r="BY702" s="93">
        <v>0</v>
      </c>
      <c r="BZ702" s="93">
        <v>0</v>
      </c>
      <c r="CA702" s="93">
        <v>0</v>
      </c>
      <c r="CB702" s="93">
        <v>0</v>
      </c>
      <c r="CC702" s="93">
        <v>0</v>
      </c>
      <c r="CD702" s="93">
        <v>0</v>
      </c>
      <c r="CE702" s="93">
        <v>0</v>
      </c>
      <c r="CF702" s="93">
        <v>0</v>
      </c>
      <c r="CG702" s="93">
        <v>0</v>
      </c>
      <c r="CH702" s="93">
        <v>0</v>
      </c>
      <c r="CJ702" s="94">
        <v>0</v>
      </c>
    </row>
    <row r="703" spans="1:88" x14ac:dyDescent="0.25">
      <c r="A703">
        <v>695</v>
      </c>
      <c r="B703" s="96"/>
      <c r="C703" s="97" t="s">
        <v>5361</v>
      </c>
      <c r="D703" s="97" t="s">
        <v>5362</v>
      </c>
      <c r="E703" s="97" t="s">
        <v>5362</v>
      </c>
      <c r="F703" s="97" t="s">
        <v>6645</v>
      </c>
      <c r="G703" s="96" t="s">
        <v>6095</v>
      </c>
      <c r="H703" s="96" t="s">
        <v>6646</v>
      </c>
      <c r="I703" s="96" t="s">
        <v>5340</v>
      </c>
      <c r="J703" s="96" t="s">
        <v>5340</v>
      </c>
      <c r="K703" s="96" t="s">
        <v>5365</v>
      </c>
      <c r="L703" s="96" t="s">
        <v>5365</v>
      </c>
      <c r="M703" s="96" t="s">
        <v>5342</v>
      </c>
      <c r="N703" s="92">
        <v>444349.81703147164</v>
      </c>
      <c r="O703" s="93">
        <v>0</v>
      </c>
      <c r="P703" s="93">
        <v>0</v>
      </c>
      <c r="Q703" s="93">
        <v>0</v>
      </c>
      <c r="R703" s="93">
        <v>0</v>
      </c>
      <c r="S703" s="93">
        <v>0</v>
      </c>
      <c r="T703" s="93">
        <v>0</v>
      </c>
      <c r="U703" s="93">
        <v>37127.53484367724</v>
      </c>
      <c r="V703" s="93">
        <v>37144.584904279902</v>
      </c>
      <c r="W703" s="93">
        <v>36866.410039019815</v>
      </c>
      <c r="X703" s="93">
        <v>36410.18019703855</v>
      </c>
      <c r="Y703" s="93">
        <v>37163.11420246389</v>
      </c>
      <c r="Z703" s="93">
        <v>37229.485981571597</v>
      </c>
      <c r="AA703" s="93">
        <v>37604.359498612503</v>
      </c>
      <c r="AB703" s="93">
        <v>36930.292174832568</v>
      </c>
      <c r="AC703" s="93">
        <v>37053.656226381419</v>
      </c>
      <c r="AD703" s="93">
        <v>37091.950224715052</v>
      </c>
      <c r="AE703" s="93">
        <v>36917.936920200496</v>
      </c>
      <c r="AF703" s="93">
        <v>36810.311818678616</v>
      </c>
      <c r="AG703" s="93">
        <v>0</v>
      </c>
      <c r="AH703" s="93">
        <v>0</v>
      </c>
      <c r="AI703" s="93">
        <v>0</v>
      </c>
      <c r="AJ703" s="93">
        <v>0</v>
      </c>
      <c r="AK703" s="93">
        <v>0</v>
      </c>
      <c r="AL703" s="93">
        <v>0</v>
      </c>
      <c r="AM703" s="93">
        <v>0</v>
      </c>
      <c r="AN703" s="93">
        <v>0</v>
      </c>
      <c r="AO703" s="93">
        <v>0</v>
      </c>
      <c r="AP703" s="93">
        <v>0</v>
      </c>
      <c r="AQ703" s="93">
        <v>0</v>
      </c>
      <c r="AR703" s="93">
        <v>0</v>
      </c>
      <c r="AS703" s="93">
        <v>0</v>
      </c>
      <c r="AT703" s="93">
        <v>0</v>
      </c>
      <c r="AU703" s="93">
        <v>0</v>
      </c>
      <c r="AV703" s="93">
        <v>0</v>
      </c>
      <c r="AW703" s="93">
        <v>0</v>
      </c>
      <c r="AX703" s="93">
        <v>0</v>
      </c>
      <c r="AY703" s="93">
        <v>0</v>
      </c>
      <c r="AZ703" s="93">
        <v>0</v>
      </c>
      <c r="BA703" s="93">
        <v>0</v>
      </c>
      <c r="BB703" s="93">
        <v>0</v>
      </c>
      <c r="BC703" s="93">
        <v>0</v>
      </c>
      <c r="BD703" s="93">
        <v>0</v>
      </c>
      <c r="BE703" s="93">
        <v>0</v>
      </c>
      <c r="BF703" s="93">
        <v>0</v>
      </c>
      <c r="BG703" s="93">
        <v>0</v>
      </c>
      <c r="BH703" s="93">
        <v>0</v>
      </c>
      <c r="BI703" s="93">
        <v>0</v>
      </c>
      <c r="BJ703" s="93">
        <v>0</v>
      </c>
      <c r="BK703" s="93">
        <v>0</v>
      </c>
      <c r="BL703" s="93">
        <v>0</v>
      </c>
      <c r="BM703" s="93">
        <v>0</v>
      </c>
      <c r="BN703" s="93">
        <v>0</v>
      </c>
      <c r="BO703" s="93">
        <v>0</v>
      </c>
      <c r="BP703" s="93">
        <v>0</v>
      </c>
      <c r="BQ703" s="93">
        <v>0</v>
      </c>
      <c r="BR703" s="93">
        <v>0</v>
      </c>
      <c r="BS703" s="93">
        <v>0</v>
      </c>
      <c r="BT703" s="93">
        <v>0</v>
      </c>
      <c r="BU703" s="93">
        <v>0</v>
      </c>
      <c r="BV703" s="93">
        <v>0</v>
      </c>
      <c r="BW703" s="93">
        <v>0</v>
      </c>
      <c r="BX703" s="93">
        <v>0</v>
      </c>
      <c r="BY703" s="93">
        <v>0</v>
      </c>
      <c r="BZ703" s="93">
        <v>0</v>
      </c>
      <c r="CA703" s="93">
        <v>0</v>
      </c>
      <c r="CB703" s="93">
        <v>0</v>
      </c>
      <c r="CC703" s="93">
        <v>0</v>
      </c>
      <c r="CD703" s="93">
        <v>0</v>
      </c>
      <c r="CE703" s="93">
        <v>0</v>
      </c>
      <c r="CF703" s="93">
        <v>0</v>
      </c>
      <c r="CG703" s="93">
        <v>0</v>
      </c>
      <c r="CH703" s="93">
        <v>0</v>
      </c>
      <c r="CJ703" s="94">
        <v>222408.50686342065</v>
      </c>
    </row>
    <row r="704" spans="1:88" x14ac:dyDescent="0.25">
      <c r="A704">
        <v>696</v>
      </c>
      <c r="B704" s="96"/>
      <c r="C704" s="97" t="s">
        <v>5361</v>
      </c>
      <c r="D704" s="97" t="s">
        <v>5362</v>
      </c>
      <c r="E704" s="97" t="s">
        <v>5362</v>
      </c>
      <c r="F704" s="97" t="s">
        <v>6647</v>
      </c>
      <c r="G704" s="96" t="s">
        <v>6095</v>
      </c>
      <c r="H704" s="96" t="s">
        <v>6648</v>
      </c>
      <c r="I704" s="96" t="s">
        <v>5340</v>
      </c>
      <c r="J704" s="96" t="s">
        <v>5340</v>
      </c>
      <c r="K704" s="96" t="s">
        <v>5365</v>
      </c>
      <c r="L704" s="96" t="s">
        <v>5365</v>
      </c>
      <c r="M704" s="96" t="s">
        <v>5342</v>
      </c>
      <c r="N704" s="92">
        <v>275865.09535332792</v>
      </c>
      <c r="O704" s="93">
        <v>46676.88347362401</v>
      </c>
      <c r="P704" s="93">
        <v>45906.932645200737</v>
      </c>
      <c r="Q704" s="93">
        <v>45998.710874798169</v>
      </c>
      <c r="R704" s="93">
        <v>46044.032674176073</v>
      </c>
      <c r="S704" s="93">
        <v>45752.668052192836</v>
      </c>
      <c r="T704" s="93">
        <v>45485.867633336093</v>
      </c>
      <c r="U704" s="93">
        <v>0</v>
      </c>
      <c r="V704" s="93">
        <v>0</v>
      </c>
      <c r="W704" s="93">
        <v>0</v>
      </c>
      <c r="X704" s="93">
        <v>0</v>
      </c>
      <c r="Y704" s="93">
        <v>0</v>
      </c>
      <c r="Z704" s="93">
        <v>0</v>
      </c>
      <c r="AA704" s="93">
        <v>0</v>
      </c>
      <c r="AB704" s="93">
        <v>0</v>
      </c>
      <c r="AC704" s="93">
        <v>0</v>
      </c>
      <c r="AD704" s="93">
        <v>0</v>
      </c>
      <c r="AE704" s="93">
        <v>0</v>
      </c>
      <c r="AF704" s="93">
        <v>0</v>
      </c>
      <c r="AG704" s="93">
        <v>0</v>
      </c>
      <c r="AH704" s="93">
        <v>0</v>
      </c>
      <c r="AI704" s="93">
        <v>0</v>
      </c>
      <c r="AJ704" s="93">
        <v>0</v>
      </c>
      <c r="AK704" s="93">
        <v>0</v>
      </c>
      <c r="AL704" s="93">
        <v>0</v>
      </c>
      <c r="AM704" s="93">
        <v>0</v>
      </c>
      <c r="AN704" s="93">
        <v>0</v>
      </c>
      <c r="AO704" s="93">
        <v>0</v>
      </c>
      <c r="AP704" s="93">
        <v>0</v>
      </c>
      <c r="AQ704" s="93">
        <v>0</v>
      </c>
      <c r="AR704" s="93">
        <v>0</v>
      </c>
      <c r="AS704" s="93">
        <v>0</v>
      </c>
      <c r="AT704" s="93">
        <v>0</v>
      </c>
      <c r="AU704" s="93">
        <v>0</v>
      </c>
      <c r="AV704" s="93">
        <v>0</v>
      </c>
      <c r="AW704" s="93">
        <v>0</v>
      </c>
      <c r="AX704" s="93">
        <v>0</v>
      </c>
      <c r="AY704" s="93">
        <v>0</v>
      </c>
      <c r="AZ704" s="93">
        <v>0</v>
      </c>
      <c r="BA704" s="93">
        <v>0</v>
      </c>
      <c r="BB704" s="93">
        <v>0</v>
      </c>
      <c r="BC704" s="93">
        <v>0</v>
      </c>
      <c r="BD704" s="93">
        <v>0</v>
      </c>
      <c r="BE704" s="93">
        <v>0</v>
      </c>
      <c r="BF704" s="93">
        <v>0</v>
      </c>
      <c r="BG704" s="93">
        <v>0</v>
      </c>
      <c r="BH704" s="93">
        <v>0</v>
      </c>
      <c r="BI704" s="93">
        <v>0</v>
      </c>
      <c r="BJ704" s="93">
        <v>0</v>
      </c>
      <c r="BK704" s="93">
        <v>0</v>
      </c>
      <c r="BL704" s="93">
        <v>0</v>
      </c>
      <c r="BM704" s="93">
        <v>0</v>
      </c>
      <c r="BN704" s="93">
        <v>0</v>
      </c>
      <c r="BO704" s="93">
        <v>0</v>
      </c>
      <c r="BP704" s="93">
        <v>0</v>
      </c>
      <c r="BQ704" s="93">
        <v>0</v>
      </c>
      <c r="BR704" s="93">
        <v>0</v>
      </c>
      <c r="BS704" s="93">
        <v>0</v>
      </c>
      <c r="BT704" s="93">
        <v>0</v>
      </c>
      <c r="BU704" s="93">
        <v>0</v>
      </c>
      <c r="BV704" s="93">
        <v>0</v>
      </c>
      <c r="BW704" s="93">
        <v>0</v>
      </c>
      <c r="BX704" s="93">
        <v>0</v>
      </c>
      <c r="BY704" s="93">
        <v>0</v>
      </c>
      <c r="BZ704" s="93">
        <v>0</v>
      </c>
      <c r="CA704" s="93">
        <v>0</v>
      </c>
      <c r="CB704" s="93">
        <v>0</v>
      </c>
      <c r="CC704" s="93">
        <v>0</v>
      </c>
      <c r="CD704" s="93">
        <v>0</v>
      </c>
      <c r="CE704" s="93">
        <v>0</v>
      </c>
      <c r="CF704" s="93">
        <v>0</v>
      </c>
      <c r="CG704" s="93">
        <v>0</v>
      </c>
      <c r="CH704" s="93">
        <v>0</v>
      </c>
      <c r="CJ704" s="94">
        <v>0</v>
      </c>
    </row>
    <row r="705" spans="1:88" x14ac:dyDescent="0.25">
      <c r="A705">
        <v>697</v>
      </c>
      <c r="B705" s="96"/>
      <c r="C705" s="97" t="s">
        <v>5361</v>
      </c>
      <c r="D705" s="97" t="s">
        <v>5362</v>
      </c>
      <c r="E705" s="97" t="s">
        <v>5362</v>
      </c>
      <c r="F705" s="97" t="s">
        <v>6649</v>
      </c>
      <c r="G705" s="96" t="s">
        <v>6095</v>
      </c>
      <c r="H705" s="96" t="s">
        <v>6650</v>
      </c>
      <c r="I705" s="96" t="s">
        <v>5340</v>
      </c>
      <c r="J705" s="96" t="s">
        <v>5340</v>
      </c>
      <c r="K705" s="96" t="s">
        <v>5365</v>
      </c>
      <c r="L705" s="96" t="s">
        <v>5365</v>
      </c>
      <c r="M705" s="96" t="s">
        <v>5342</v>
      </c>
      <c r="N705" s="92">
        <v>555437.27128933941</v>
      </c>
      <c r="O705" s="93">
        <v>0</v>
      </c>
      <c r="P705" s="93">
        <v>0</v>
      </c>
      <c r="Q705" s="93">
        <v>0</v>
      </c>
      <c r="R705" s="93">
        <v>0</v>
      </c>
      <c r="S705" s="93">
        <v>0</v>
      </c>
      <c r="T705" s="93">
        <v>0</v>
      </c>
      <c r="U705" s="93">
        <v>46409.418554596632</v>
      </c>
      <c r="V705" s="93">
        <v>46430.731130349952</v>
      </c>
      <c r="W705" s="93">
        <v>46083.012548774685</v>
      </c>
      <c r="X705" s="93">
        <v>45512.725246298265</v>
      </c>
      <c r="Y705" s="93">
        <v>46453.892753079839</v>
      </c>
      <c r="Z705" s="93">
        <v>46536.857476964491</v>
      </c>
      <c r="AA705" s="93">
        <v>47005.449373265597</v>
      </c>
      <c r="AB705" s="93">
        <v>46162.865218540697</v>
      </c>
      <c r="AC705" s="93">
        <v>46317.070282976725</v>
      </c>
      <c r="AD705" s="93">
        <v>46364.937780893764</v>
      </c>
      <c r="AE705" s="93">
        <v>46147.421150250673</v>
      </c>
      <c r="AF705" s="93">
        <v>46012.889773348157</v>
      </c>
      <c r="AG705" s="93">
        <v>0</v>
      </c>
      <c r="AH705" s="93">
        <v>0</v>
      </c>
      <c r="AI705" s="93">
        <v>0</v>
      </c>
      <c r="AJ705" s="93">
        <v>0</v>
      </c>
      <c r="AK705" s="93">
        <v>0</v>
      </c>
      <c r="AL705" s="93">
        <v>0</v>
      </c>
      <c r="AM705" s="93">
        <v>0</v>
      </c>
      <c r="AN705" s="93">
        <v>0</v>
      </c>
      <c r="AO705" s="93">
        <v>0</v>
      </c>
      <c r="AP705" s="93">
        <v>0</v>
      </c>
      <c r="AQ705" s="93">
        <v>0</v>
      </c>
      <c r="AR705" s="93">
        <v>0</v>
      </c>
      <c r="AS705" s="93">
        <v>0</v>
      </c>
      <c r="AT705" s="93">
        <v>0</v>
      </c>
      <c r="AU705" s="93">
        <v>0</v>
      </c>
      <c r="AV705" s="93">
        <v>0</v>
      </c>
      <c r="AW705" s="93">
        <v>0</v>
      </c>
      <c r="AX705" s="93">
        <v>0</v>
      </c>
      <c r="AY705" s="93">
        <v>0</v>
      </c>
      <c r="AZ705" s="93">
        <v>0</v>
      </c>
      <c r="BA705" s="93">
        <v>0</v>
      </c>
      <c r="BB705" s="93">
        <v>0</v>
      </c>
      <c r="BC705" s="93">
        <v>0</v>
      </c>
      <c r="BD705" s="93">
        <v>0</v>
      </c>
      <c r="BE705" s="93">
        <v>0</v>
      </c>
      <c r="BF705" s="93">
        <v>0</v>
      </c>
      <c r="BG705" s="93">
        <v>0</v>
      </c>
      <c r="BH705" s="93">
        <v>0</v>
      </c>
      <c r="BI705" s="93">
        <v>0</v>
      </c>
      <c r="BJ705" s="93">
        <v>0</v>
      </c>
      <c r="BK705" s="93">
        <v>0</v>
      </c>
      <c r="BL705" s="93">
        <v>0</v>
      </c>
      <c r="BM705" s="93">
        <v>0</v>
      </c>
      <c r="BN705" s="93">
        <v>0</v>
      </c>
      <c r="BO705" s="93">
        <v>0</v>
      </c>
      <c r="BP705" s="93">
        <v>0</v>
      </c>
      <c r="BQ705" s="93">
        <v>0</v>
      </c>
      <c r="BR705" s="93">
        <v>0</v>
      </c>
      <c r="BS705" s="93">
        <v>0</v>
      </c>
      <c r="BT705" s="93">
        <v>0</v>
      </c>
      <c r="BU705" s="93">
        <v>0</v>
      </c>
      <c r="BV705" s="93">
        <v>0</v>
      </c>
      <c r="BW705" s="93">
        <v>0</v>
      </c>
      <c r="BX705" s="93">
        <v>0</v>
      </c>
      <c r="BY705" s="93">
        <v>0</v>
      </c>
      <c r="BZ705" s="93">
        <v>0</v>
      </c>
      <c r="CA705" s="93">
        <v>0</v>
      </c>
      <c r="CB705" s="93">
        <v>0</v>
      </c>
      <c r="CC705" s="93">
        <v>0</v>
      </c>
      <c r="CD705" s="93">
        <v>0</v>
      </c>
      <c r="CE705" s="93">
        <v>0</v>
      </c>
      <c r="CF705" s="93">
        <v>0</v>
      </c>
      <c r="CG705" s="93">
        <v>0</v>
      </c>
      <c r="CH705" s="93">
        <v>0</v>
      </c>
      <c r="CJ705" s="94">
        <v>278010.63357927563</v>
      </c>
    </row>
    <row r="706" spans="1:88" x14ac:dyDescent="0.25">
      <c r="A706">
        <v>698</v>
      </c>
      <c r="B706" s="96"/>
      <c r="C706" s="97" t="s">
        <v>5361</v>
      </c>
      <c r="D706" s="97" t="s">
        <v>5362</v>
      </c>
      <c r="E706" s="97" t="s">
        <v>5362</v>
      </c>
      <c r="F706" s="97" t="s">
        <v>6651</v>
      </c>
      <c r="G706" s="96" t="s">
        <v>6095</v>
      </c>
      <c r="H706" s="96" t="s">
        <v>6652</v>
      </c>
      <c r="I706" s="96" t="s">
        <v>5340</v>
      </c>
      <c r="J706" s="96" t="s">
        <v>5340</v>
      </c>
      <c r="K706" s="96" t="s">
        <v>5365</v>
      </c>
      <c r="L706" s="96" t="s">
        <v>5365</v>
      </c>
      <c r="M706" s="96" t="s">
        <v>5342</v>
      </c>
      <c r="N706" s="92">
        <v>559086.40491327911</v>
      </c>
      <c r="O706" s="93">
        <v>0</v>
      </c>
      <c r="P706" s="93">
        <v>0</v>
      </c>
      <c r="Q706" s="93">
        <v>0</v>
      </c>
      <c r="R706" s="93">
        <v>0</v>
      </c>
      <c r="S706" s="93">
        <v>0</v>
      </c>
      <c r="T706" s="93">
        <v>0</v>
      </c>
      <c r="U706" s="93">
        <v>0</v>
      </c>
      <c r="V706" s="93">
        <v>0</v>
      </c>
      <c r="W706" s="93">
        <v>0</v>
      </c>
      <c r="X706" s="93">
        <v>0</v>
      </c>
      <c r="Y706" s="93">
        <v>0</v>
      </c>
      <c r="Z706" s="93">
        <v>0</v>
      </c>
      <c r="AA706" s="93">
        <v>0</v>
      </c>
      <c r="AB706" s="93">
        <v>0</v>
      </c>
      <c r="AC706" s="93">
        <v>0</v>
      </c>
      <c r="AD706" s="93">
        <v>0</v>
      </c>
      <c r="AE706" s="93">
        <v>0</v>
      </c>
      <c r="AF706" s="93">
        <v>0</v>
      </c>
      <c r="AG706" s="93">
        <v>46214.316639690514</v>
      </c>
      <c r="AH706" s="93">
        <v>46188.38294036781</v>
      </c>
      <c r="AI706" s="93">
        <v>45994.503913124689</v>
      </c>
      <c r="AJ706" s="93">
        <v>45634.570832542777</v>
      </c>
      <c r="AK706" s="93">
        <v>46191.272707447592</v>
      </c>
      <c r="AL706" s="93">
        <v>46245.495632639984</v>
      </c>
      <c r="AM706" s="93">
        <v>47527.4560342615</v>
      </c>
      <c r="AN706" s="93">
        <v>47083.507736005711</v>
      </c>
      <c r="AO706" s="93">
        <v>47122.740603861494</v>
      </c>
      <c r="AP706" s="93">
        <v>47129.542794614215</v>
      </c>
      <c r="AQ706" s="93">
        <v>46947.278687929065</v>
      </c>
      <c r="AR706" s="93">
        <v>46807.336390793789</v>
      </c>
      <c r="AS706" s="93">
        <v>0</v>
      </c>
      <c r="AT706" s="93">
        <v>0</v>
      </c>
      <c r="AU706" s="93">
        <v>0</v>
      </c>
      <c r="AV706" s="93">
        <v>0</v>
      </c>
      <c r="AW706" s="93">
        <v>0</v>
      </c>
      <c r="AX706" s="93">
        <v>0</v>
      </c>
      <c r="AY706" s="93">
        <v>0</v>
      </c>
      <c r="AZ706" s="93">
        <v>0</v>
      </c>
      <c r="BA706" s="93">
        <v>0</v>
      </c>
      <c r="BB706" s="93">
        <v>0</v>
      </c>
      <c r="BC706" s="93">
        <v>0</v>
      </c>
      <c r="BD706" s="93">
        <v>0</v>
      </c>
      <c r="BE706" s="93">
        <v>0</v>
      </c>
      <c r="BF706" s="93">
        <v>0</v>
      </c>
      <c r="BG706" s="93">
        <v>0</v>
      </c>
      <c r="BH706" s="93">
        <v>0</v>
      </c>
      <c r="BI706" s="93">
        <v>0</v>
      </c>
      <c r="BJ706" s="93">
        <v>0</v>
      </c>
      <c r="BK706" s="93">
        <v>0</v>
      </c>
      <c r="BL706" s="93">
        <v>0</v>
      </c>
      <c r="BM706" s="93">
        <v>0</v>
      </c>
      <c r="BN706" s="93">
        <v>0</v>
      </c>
      <c r="BO706" s="93">
        <v>0</v>
      </c>
      <c r="BP706" s="93">
        <v>0</v>
      </c>
      <c r="BQ706" s="93">
        <v>0</v>
      </c>
      <c r="BR706" s="93">
        <v>0</v>
      </c>
      <c r="BS706" s="93">
        <v>0</v>
      </c>
      <c r="BT706" s="93">
        <v>0</v>
      </c>
      <c r="BU706" s="93">
        <v>0</v>
      </c>
      <c r="BV706" s="93">
        <v>0</v>
      </c>
      <c r="BW706" s="93">
        <v>0</v>
      </c>
      <c r="BX706" s="93">
        <v>0</v>
      </c>
      <c r="BY706" s="93">
        <v>0</v>
      </c>
      <c r="BZ706" s="93">
        <v>0</v>
      </c>
      <c r="CA706" s="93">
        <v>0</v>
      </c>
      <c r="CB706" s="93">
        <v>0</v>
      </c>
      <c r="CC706" s="93">
        <v>0</v>
      </c>
      <c r="CD706" s="93">
        <v>0</v>
      </c>
      <c r="CE706" s="93">
        <v>0</v>
      </c>
      <c r="CF706" s="93">
        <v>0</v>
      </c>
      <c r="CG706" s="93">
        <v>0</v>
      </c>
      <c r="CH706" s="93">
        <v>0</v>
      </c>
      <c r="CJ706" s="94">
        <v>559086.40491327911</v>
      </c>
    </row>
    <row r="707" spans="1:88" x14ac:dyDescent="0.25">
      <c r="A707">
        <v>699</v>
      </c>
      <c r="B707" s="96"/>
      <c r="C707" s="97" t="s">
        <v>5361</v>
      </c>
      <c r="D707" s="97" t="s">
        <v>5362</v>
      </c>
      <c r="E707" s="97" t="s">
        <v>5362</v>
      </c>
      <c r="F707" s="97" t="s">
        <v>6653</v>
      </c>
      <c r="G707" s="96" t="s">
        <v>6095</v>
      </c>
      <c r="H707" s="96" t="s">
        <v>6654</v>
      </c>
      <c r="I707" s="96" t="s">
        <v>5340</v>
      </c>
      <c r="J707" s="96" t="s">
        <v>5340</v>
      </c>
      <c r="K707" s="96" t="s">
        <v>5365</v>
      </c>
      <c r="L707" s="96" t="s">
        <v>5365</v>
      </c>
      <c r="M707" s="96" t="s">
        <v>5342</v>
      </c>
      <c r="N707" s="92">
        <v>568155.7681302462</v>
      </c>
      <c r="O707" s="93">
        <v>0</v>
      </c>
      <c r="P707" s="93">
        <v>0</v>
      </c>
      <c r="Q707" s="93">
        <v>0</v>
      </c>
      <c r="R707" s="93">
        <v>0</v>
      </c>
      <c r="S707" s="93">
        <v>0</v>
      </c>
      <c r="T707" s="93">
        <v>0</v>
      </c>
      <c r="U707" s="93">
        <v>0</v>
      </c>
      <c r="V707" s="93">
        <v>0</v>
      </c>
      <c r="W707" s="93">
        <v>0</v>
      </c>
      <c r="X707" s="93">
        <v>0</v>
      </c>
      <c r="Y707" s="93">
        <v>0</v>
      </c>
      <c r="Z707" s="93">
        <v>0</v>
      </c>
      <c r="AA707" s="93">
        <v>0</v>
      </c>
      <c r="AB707" s="93">
        <v>0</v>
      </c>
      <c r="AC707" s="93">
        <v>0</v>
      </c>
      <c r="AD707" s="93">
        <v>0</v>
      </c>
      <c r="AE707" s="93">
        <v>0</v>
      </c>
      <c r="AF707" s="93">
        <v>0</v>
      </c>
      <c r="AG707" s="93">
        <v>0</v>
      </c>
      <c r="AH707" s="93">
        <v>0</v>
      </c>
      <c r="AI707" s="93">
        <v>0</v>
      </c>
      <c r="AJ707" s="93">
        <v>0</v>
      </c>
      <c r="AK707" s="93">
        <v>0</v>
      </c>
      <c r="AL707" s="93">
        <v>0</v>
      </c>
      <c r="AM707" s="93">
        <v>0</v>
      </c>
      <c r="AN707" s="93">
        <v>0</v>
      </c>
      <c r="AO707" s="93">
        <v>0</v>
      </c>
      <c r="AP707" s="93">
        <v>0</v>
      </c>
      <c r="AQ707" s="93">
        <v>0</v>
      </c>
      <c r="AR707" s="93">
        <v>0</v>
      </c>
      <c r="AS707" s="93">
        <v>47064.06142700059</v>
      </c>
      <c r="AT707" s="93">
        <v>47004.72784911772</v>
      </c>
      <c r="AU707" s="93">
        <v>46877.071176649981</v>
      </c>
      <c r="AV707" s="93">
        <v>46440.528220761262</v>
      </c>
      <c r="AW707" s="93">
        <v>47030.090748231582</v>
      </c>
      <c r="AX707" s="93">
        <v>47092.858056953293</v>
      </c>
      <c r="AY707" s="93">
        <v>48173.834628763092</v>
      </c>
      <c r="AZ707" s="93">
        <v>47704.531591452913</v>
      </c>
      <c r="BA707" s="93">
        <v>47825.423373006008</v>
      </c>
      <c r="BB707" s="93">
        <v>47824.346089169769</v>
      </c>
      <c r="BC707" s="93">
        <v>47632.75457017772</v>
      </c>
      <c r="BD707" s="93">
        <v>47485.540398962316</v>
      </c>
      <c r="BE707" s="93">
        <v>0</v>
      </c>
      <c r="BF707" s="93">
        <v>0</v>
      </c>
      <c r="BG707" s="93">
        <v>0</v>
      </c>
      <c r="BH707" s="93">
        <v>0</v>
      </c>
      <c r="BI707" s="93">
        <v>0</v>
      </c>
      <c r="BJ707" s="93">
        <v>0</v>
      </c>
      <c r="BK707" s="93">
        <v>0</v>
      </c>
      <c r="BL707" s="93">
        <v>0</v>
      </c>
      <c r="BM707" s="93">
        <v>0</v>
      </c>
      <c r="BN707" s="93">
        <v>0</v>
      </c>
      <c r="BO707" s="93">
        <v>0</v>
      </c>
      <c r="BP707" s="93">
        <v>0</v>
      </c>
      <c r="BQ707" s="93">
        <v>0</v>
      </c>
      <c r="BR707" s="93">
        <v>0</v>
      </c>
      <c r="BS707" s="93">
        <v>0</v>
      </c>
      <c r="BT707" s="93">
        <v>0</v>
      </c>
      <c r="BU707" s="93">
        <v>0</v>
      </c>
      <c r="BV707" s="93">
        <v>0</v>
      </c>
      <c r="BW707" s="93">
        <v>0</v>
      </c>
      <c r="BX707" s="93">
        <v>0</v>
      </c>
      <c r="BY707" s="93">
        <v>0</v>
      </c>
      <c r="BZ707" s="93">
        <v>0</v>
      </c>
      <c r="CA707" s="93">
        <v>0</v>
      </c>
      <c r="CB707" s="93">
        <v>0</v>
      </c>
      <c r="CC707" s="93">
        <v>0</v>
      </c>
      <c r="CD707" s="93">
        <v>0</v>
      </c>
      <c r="CE707" s="93">
        <v>0</v>
      </c>
      <c r="CF707" s="93">
        <v>0</v>
      </c>
      <c r="CG707" s="93">
        <v>0</v>
      </c>
      <c r="CH707" s="93">
        <v>0</v>
      </c>
      <c r="CJ707" s="94">
        <v>568155.7681302462</v>
      </c>
    </row>
    <row r="708" spans="1:88" x14ac:dyDescent="0.25">
      <c r="A708">
        <v>700</v>
      </c>
      <c r="B708" s="96"/>
      <c r="C708" s="97" t="s">
        <v>5361</v>
      </c>
      <c r="D708" s="97" t="s">
        <v>5362</v>
      </c>
      <c r="E708" s="97" t="s">
        <v>5362</v>
      </c>
      <c r="F708" s="97" t="s">
        <v>6655</v>
      </c>
      <c r="G708" s="96" t="s">
        <v>6095</v>
      </c>
      <c r="H708" s="96" t="s">
        <v>6656</v>
      </c>
      <c r="I708" s="96" t="s">
        <v>5340</v>
      </c>
      <c r="J708" s="96" t="s">
        <v>5340</v>
      </c>
      <c r="K708" s="96" t="s">
        <v>5365</v>
      </c>
      <c r="L708" s="96" t="s">
        <v>5365</v>
      </c>
      <c r="M708" s="96" t="s">
        <v>5342</v>
      </c>
      <c r="N708" s="92">
        <v>569231.80515074811</v>
      </c>
      <c r="O708" s="93">
        <v>0</v>
      </c>
      <c r="P708" s="93">
        <v>0</v>
      </c>
      <c r="Q708" s="93">
        <v>0</v>
      </c>
      <c r="R708" s="93">
        <v>0</v>
      </c>
      <c r="S708" s="93">
        <v>0</v>
      </c>
      <c r="T708" s="93">
        <v>0</v>
      </c>
      <c r="U708" s="93">
        <v>0</v>
      </c>
      <c r="V708" s="93">
        <v>0</v>
      </c>
      <c r="W708" s="93">
        <v>0</v>
      </c>
      <c r="X708" s="93">
        <v>0</v>
      </c>
      <c r="Y708" s="93">
        <v>0</v>
      </c>
      <c r="Z708" s="93">
        <v>0</v>
      </c>
      <c r="AA708" s="93">
        <v>0</v>
      </c>
      <c r="AB708" s="93">
        <v>0</v>
      </c>
      <c r="AC708" s="93">
        <v>0</v>
      </c>
      <c r="AD708" s="93">
        <v>0</v>
      </c>
      <c r="AE708" s="93">
        <v>0</v>
      </c>
      <c r="AF708" s="93">
        <v>0</v>
      </c>
      <c r="AG708" s="93">
        <v>0</v>
      </c>
      <c r="AH708" s="93">
        <v>0</v>
      </c>
      <c r="AI708" s="93">
        <v>0</v>
      </c>
      <c r="AJ708" s="93">
        <v>0</v>
      </c>
      <c r="AK708" s="93">
        <v>0</v>
      </c>
      <c r="AL708" s="93">
        <v>0</v>
      </c>
      <c r="AM708" s="93">
        <v>0</v>
      </c>
      <c r="AN708" s="93">
        <v>0</v>
      </c>
      <c r="AO708" s="93">
        <v>0</v>
      </c>
      <c r="AP708" s="93">
        <v>0</v>
      </c>
      <c r="AQ708" s="93">
        <v>0</v>
      </c>
      <c r="AR708" s="93">
        <v>0</v>
      </c>
      <c r="AS708" s="93">
        <v>0</v>
      </c>
      <c r="AT708" s="93">
        <v>0</v>
      </c>
      <c r="AU708" s="93">
        <v>0</v>
      </c>
      <c r="AV708" s="93">
        <v>0</v>
      </c>
      <c r="AW708" s="93">
        <v>0</v>
      </c>
      <c r="AX708" s="93">
        <v>0</v>
      </c>
      <c r="AY708" s="93">
        <v>0</v>
      </c>
      <c r="AZ708" s="93">
        <v>0</v>
      </c>
      <c r="BA708" s="93">
        <v>0</v>
      </c>
      <c r="BB708" s="93">
        <v>0</v>
      </c>
      <c r="BC708" s="93">
        <v>0</v>
      </c>
      <c r="BD708" s="93">
        <v>0</v>
      </c>
      <c r="BE708" s="93">
        <v>47557.633870896017</v>
      </c>
      <c r="BF708" s="93">
        <v>47505.36721155003</v>
      </c>
      <c r="BG708" s="93">
        <v>47380.235083546431</v>
      </c>
      <c r="BH708" s="93">
        <v>46959.147125805917</v>
      </c>
      <c r="BI708" s="93">
        <v>47522.336842886623</v>
      </c>
      <c r="BJ708" s="93">
        <v>47583.166571188121</v>
      </c>
      <c r="BK708" s="93">
        <v>47849.793416961817</v>
      </c>
      <c r="BL708" s="93">
        <v>47416.745478521785</v>
      </c>
      <c r="BM708" s="93">
        <v>47475.873085405728</v>
      </c>
      <c r="BN708" s="93">
        <v>47487.275801519419</v>
      </c>
      <c r="BO708" s="93">
        <v>47312.644029551615</v>
      </c>
      <c r="BP708" s="93">
        <v>47181.586632914579</v>
      </c>
      <c r="BQ708" s="93">
        <v>0</v>
      </c>
      <c r="BR708" s="93">
        <v>0</v>
      </c>
      <c r="BS708" s="93">
        <v>0</v>
      </c>
      <c r="BT708" s="93">
        <v>0</v>
      </c>
      <c r="BU708" s="93">
        <v>0</v>
      </c>
      <c r="BV708" s="93">
        <v>0</v>
      </c>
      <c r="BW708" s="93">
        <v>0</v>
      </c>
      <c r="BX708" s="93">
        <v>0</v>
      </c>
      <c r="BY708" s="93">
        <v>0</v>
      </c>
      <c r="BZ708" s="93">
        <v>0</v>
      </c>
      <c r="CA708" s="93">
        <v>0</v>
      </c>
      <c r="CB708" s="93">
        <v>0</v>
      </c>
      <c r="CC708" s="93">
        <v>0</v>
      </c>
      <c r="CD708" s="93">
        <v>0</v>
      </c>
      <c r="CE708" s="93">
        <v>0</v>
      </c>
      <c r="CF708" s="93">
        <v>0</v>
      </c>
      <c r="CG708" s="93">
        <v>0</v>
      </c>
      <c r="CH708" s="93">
        <v>0</v>
      </c>
      <c r="CJ708" s="94">
        <v>569231.80515074811</v>
      </c>
    </row>
    <row r="709" spans="1:88" x14ac:dyDescent="0.25">
      <c r="A709">
        <v>701</v>
      </c>
      <c r="B709" s="96"/>
      <c r="C709" s="97" t="s">
        <v>5361</v>
      </c>
      <c r="D709" s="97" t="s">
        <v>5362</v>
      </c>
      <c r="E709" s="97" t="s">
        <v>5362</v>
      </c>
      <c r="F709" s="97" t="s">
        <v>6657</v>
      </c>
      <c r="G709" s="96" t="s">
        <v>6095</v>
      </c>
      <c r="H709" s="96" t="s">
        <v>6658</v>
      </c>
      <c r="I709" s="96" t="s">
        <v>5340</v>
      </c>
      <c r="J709" s="96" t="s">
        <v>5340</v>
      </c>
      <c r="K709" s="96" t="s">
        <v>5365</v>
      </c>
      <c r="L709" s="96" t="s">
        <v>5365</v>
      </c>
      <c r="M709" s="96" t="s">
        <v>5342</v>
      </c>
      <c r="N709" s="92">
        <v>575049.52335942304</v>
      </c>
      <c r="O709" s="93">
        <v>0</v>
      </c>
      <c r="P709" s="93">
        <v>0</v>
      </c>
      <c r="Q709" s="93">
        <v>0</v>
      </c>
      <c r="R709" s="93">
        <v>0</v>
      </c>
      <c r="S709" s="93">
        <v>0</v>
      </c>
      <c r="T709" s="93">
        <v>0</v>
      </c>
      <c r="U709" s="93">
        <v>0</v>
      </c>
      <c r="V709" s="93">
        <v>0</v>
      </c>
      <c r="W709" s="93">
        <v>0</v>
      </c>
      <c r="X709" s="93">
        <v>0</v>
      </c>
      <c r="Y709" s="93">
        <v>0</v>
      </c>
      <c r="Z709" s="93">
        <v>0</v>
      </c>
      <c r="AA709" s="93">
        <v>0</v>
      </c>
      <c r="AB709" s="93">
        <v>0</v>
      </c>
      <c r="AC709" s="93">
        <v>0</v>
      </c>
      <c r="AD709" s="93">
        <v>0</v>
      </c>
      <c r="AE709" s="93">
        <v>0</v>
      </c>
      <c r="AF709" s="93">
        <v>0</v>
      </c>
      <c r="AG709" s="93">
        <v>0</v>
      </c>
      <c r="AH709" s="93">
        <v>0</v>
      </c>
      <c r="AI709" s="93">
        <v>0</v>
      </c>
      <c r="AJ709" s="93">
        <v>0</v>
      </c>
      <c r="AK709" s="93">
        <v>0</v>
      </c>
      <c r="AL709" s="93">
        <v>0</v>
      </c>
      <c r="AM709" s="93">
        <v>0</v>
      </c>
      <c r="AN709" s="93">
        <v>0</v>
      </c>
      <c r="AO709" s="93">
        <v>0</v>
      </c>
      <c r="AP709" s="93">
        <v>0</v>
      </c>
      <c r="AQ709" s="93">
        <v>0</v>
      </c>
      <c r="AR709" s="93">
        <v>0</v>
      </c>
      <c r="AS709" s="93">
        <v>0</v>
      </c>
      <c r="AT709" s="93">
        <v>0</v>
      </c>
      <c r="AU709" s="93">
        <v>0</v>
      </c>
      <c r="AV709" s="93">
        <v>0</v>
      </c>
      <c r="AW709" s="93">
        <v>0</v>
      </c>
      <c r="AX709" s="93">
        <v>0</v>
      </c>
      <c r="AY709" s="93">
        <v>0</v>
      </c>
      <c r="AZ709" s="93">
        <v>0</v>
      </c>
      <c r="BA709" s="93">
        <v>0</v>
      </c>
      <c r="BB709" s="93">
        <v>0</v>
      </c>
      <c r="BC709" s="93">
        <v>0</v>
      </c>
      <c r="BD709" s="93">
        <v>0</v>
      </c>
      <c r="BE709" s="93">
        <v>0</v>
      </c>
      <c r="BF709" s="93">
        <v>0</v>
      </c>
      <c r="BG709" s="93">
        <v>0</v>
      </c>
      <c r="BH709" s="93">
        <v>0</v>
      </c>
      <c r="BI709" s="93">
        <v>0</v>
      </c>
      <c r="BJ709" s="93">
        <v>0</v>
      </c>
      <c r="BK709" s="93">
        <v>0</v>
      </c>
      <c r="BL709" s="93">
        <v>0</v>
      </c>
      <c r="BM709" s="93">
        <v>0</v>
      </c>
      <c r="BN709" s="93">
        <v>0</v>
      </c>
      <c r="BO709" s="93">
        <v>0</v>
      </c>
      <c r="BP709" s="93">
        <v>0</v>
      </c>
      <c r="BQ709" s="93">
        <v>47923.034933348819</v>
      </c>
      <c r="BR709" s="93">
        <v>47854.171534244466</v>
      </c>
      <c r="BS709" s="93">
        <v>47684.464719216827</v>
      </c>
      <c r="BT709" s="93">
        <v>47129.610157061616</v>
      </c>
      <c r="BU709" s="93">
        <v>47874.03265046361</v>
      </c>
      <c r="BV709" s="93">
        <v>47957.230299643554</v>
      </c>
      <c r="BW709" s="93">
        <v>48680.792232938344</v>
      </c>
      <c r="BX709" s="93">
        <v>48074.29285488079</v>
      </c>
      <c r="BY709" s="93">
        <v>48125.808910779226</v>
      </c>
      <c r="BZ709" s="93">
        <v>48157.754403854131</v>
      </c>
      <c r="CA709" s="93">
        <v>47882.467200325213</v>
      </c>
      <c r="CB709" s="93">
        <v>47705.863462666377</v>
      </c>
      <c r="CC709" s="93">
        <v>0</v>
      </c>
      <c r="CD709" s="93">
        <v>0</v>
      </c>
      <c r="CE709" s="93">
        <v>0</v>
      </c>
      <c r="CF709" s="93">
        <v>0</v>
      </c>
      <c r="CG709" s="93">
        <v>0</v>
      </c>
      <c r="CH709" s="93">
        <v>0</v>
      </c>
      <c r="CJ709" s="94">
        <v>575049.52335942304</v>
      </c>
    </row>
    <row r="710" spans="1:88" x14ac:dyDescent="0.25">
      <c r="A710">
        <v>702</v>
      </c>
      <c r="B710" s="96"/>
      <c r="C710" s="97" t="s">
        <v>5361</v>
      </c>
      <c r="D710" s="97" t="s">
        <v>5362</v>
      </c>
      <c r="E710" s="97" t="s">
        <v>5362</v>
      </c>
      <c r="F710" s="97" t="s">
        <v>6659</v>
      </c>
      <c r="G710" s="96" t="s">
        <v>6095</v>
      </c>
      <c r="H710" s="96" t="s">
        <v>6660</v>
      </c>
      <c r="I710" s="96" t="s">
        <v>5340</v>
      </c>
      <c r="J710" s="96" t="s">
        <v>5340</v>
      </c>
      <c r="K710" s="96" t="s">
        <v>5365</v>
      </c>
      <c r="L710" s="96" t="s">
        <v>5365</v>
      </c>
      <c r="M710" s="96" t="s">
        <v>5342</v>
      </c>
      <c r="N710" s="92">
        <v>289323.39147456887</v>
      </c>
      <c r="O710" s="93">
        <v>0</v>
      </c>
      <c r="P710" s="93">
        <v>0</v>
      </c>
      <c r="Q710" s="93">
        <v>0</v>
      </c>
      <c r="R710" s="93">
        <v>0</v>
      </c>
      <c r="S710" s="93">
        <v>0</v>
      </c>
      <c r="T710" s="93">
        <v>0</v>
      </c>
      <c r="U710" s="93">
        <v>0</v>
      </c>
      <c r="V710" s="93">
        <v>0</v>
      </c>
      <c r="W710" s="93">
        <v>0</v>
      </c>
      <c r="X710" s="93">
        <v>0</v>
      </c>
      <c r="Y710" s="93">
        <v>0</v>
      </c>
      <c r="Z710" s="93">
        <v>0</v>
      </c>
      <c r="AA710" s="93">
        <v>0</v>
      </c>
      <c r="AB710" s="93">
        <v>0</v>
      </c>
      <c r="AC710" s="93">
        <v>0</v>
      </c>
      <c r="AD710" s="93">
        <v>0</v>
      </c>
      <c r="AE710" s="93">
        <v>0</v>
      </c>
      <c r="AF710" s="93">
        <v>0</v>
      </c>
      <c r="AG710" s="93">
        <v>0</v>
      </c>
      <c r="AH710" s="93">
        <v>0</v>
      </c>
      <c r="AI710" s="93">
        <v>0</v>
      </c>
      <c r="AJ710" s="93">
        <v>0</v>
      </c>
      <c r="AK710" s="93">
        <v>0</v>
      </c>
      <c r="AL710" s="93">
        <v>0</v>
      </c>
      <c r="AM710" s="93">
        <v>0</v>
      </c>
      <c r="AN710" s="93">
        <v>0</v>
      </c>
      <c r="AO710" s="93">
        <v>0</v>
      </c>
      <c r="AP710" s="93">
        <v>0</v>
      </c>
      <c r="AQ710" s="93">
        <v>0</v>
      </c>
      <c r="AR710" s="93">
        <v>0</v>
      </c>
      <c r="AS710" s="93">
        <v>0</v>
      </c>
      <c r="AT710" s="93">
        <v>0</v>
      </c>
      <c r="AU710" s="93">
        <v>0</v>
      </c>
      <c r="AV710" s="93">
        <v>0</v>
      </c>
      <c r="AW710" s="93">
        <v>0</v>
      </c>
      <c r="AX710" s="93">
        <v>0</v>
      </c>
      <c r="AY710" s="93">
        <v>0</v>
      </c>
      <c r="AZ710" s="93">
        <v>0</v>
      </c>
      <c r="BA710" s="93">
        <v>0</v>
      </c>
      <c r="BB710" s="93">
        <v>0</v>
      </c>
      <c r="BC710" s="93">
        <v>0</v>
      </c>
      <c r="BD710" s="93">
        <v>0</v>
      </c>
      <c r="BE710" s="93">
        <v>0</v>
      </c>
      <c r="BF710" s="93">
        <v>0</v>
      </c>
      <c r="BG710" s="93">
        <v>0</v>
      </c>
      <c r="BH710" s="93">
        <v>0</v>
      </c>
      <c r="BI710" s="93">
        <v>0</v>
      </c>
      <c r="BJ710" s="93">
        <v>0</v>
      </c>
      <c r="BK710" s="93">
        <v>0</v>
      </c>
      <c r="BL710" s="93">
        <v>0</v>
      </c>
      <c r="BM710" s="93">
        <v>0</v>
      </c>
      <c r="BN710" s="93">
        <v>0</v>
      </c>
      <c r="BO710" s="93">
        <v>0</v>
      </c>
      <c r="BP710" s="93">
        <v>0</v>
      </c>
      <c r="BQ710" s="93">
        <v>0</v>
      </c>
      <c r="BR710" s="93">
        <v>0</v>
      </c>
      <c r="BS710" s="93">
        <v>0</v>
      </c>
      <c r="BT710" s="93">
        <v>0</v>
      </c>
      <c r="BU710" s="93">
        <v>0</v>
      </c>
      <c r="BV710" s="93">
        <v>0</v>
      </c>
      <c r="BW710" s="93">
        <v>0</v>
      </c>
      <c r="BX710" s="93">
        <v>0</v>
      </c>
      <c r="BY710" s="93">
        <v>0</v>
      </c>
      <c r="BZ710" s="93">
        <v>0</v>
      </c>
      <c r="CA710" s="93">
        <v>0</v>
      </c>
      <c r="CB710" s="93">
        <v>0</v>
      </c>
      <c r="CC710" s="93">
        <v>48451.072021424421</v>
      </c>
      <c r="CD710" s="93">
        <v>48367.452045429367</v>
      </c>
      <c r="CE710" s="93">
        <v>48161.358821317088</v>
      </c>
      <c r="CF710" s="93">
        <v>47469.558111925144</v>
      </c>
      <c r="CG710" s="93">
        <v>48381.446652655359</v>
      </c>
      <c r="CH710" s="93">
        <v>48492.50382181743</v>
      </c>
      <c r="CJ710" s="94">
        <v>289323.39147456887</v>
      </c>
    </row>
    <row r="711" spans="1:88" x14ac:dyDescent="0.25">
      <c r="A711">
        <v>703</v>
      </c>
      <c r="B711" s="96"/>
      <c r="C711" s="97" t="s">
        <v>5361</v>
      </c>
      <c r="D711" s="97" t="s">
        <v>5362</v>
      </c>
      <c r="E711" s="97" t="s">
        <v>5362</v>
      </c>
      <c r="F711" s="97" t="s">
        <v>6661</v>
      </c>
      <c r="G711" s="96" t="s">
        <v>6095</v>
      </c>
      <c r="H711" s="96" t="s">
        <v>6662</v>
      </c>
      <c r="I711" s="96" t="s">
        <v>5340</v>
      </c>
      <c r="J711" s="96" t="s">
        <v>5340</v>
      </c>
      <c r="K711" s="96" t="s">
        <v>5365</v>
      </c>
      <c r="L711" s="96" t="s">
        <v>5365</v>
      </c>
      <c r="M711" s="96" t="s">
        <v>5342</v>
      </c>
      <c r="N711" s="92">
        <v>0</v>
      </c>
      <c r="O711" s="93">
        <v>0</v>
      </c>
      <c r="P711" s="93">
        <v>0</v>
      </c>
      <c r="Q711" s="93">
        <v>0</v>
      </c>
      <c r="R711" s="93">
        <v>0</v>
      </c>
      <c r="S711" s="93">
        <v>0</v>
      </c>
      <c r="T711" s="93">
        <v>0</v>
      </c>
      <c r="U711" s="93">
        <v>0</v>
      </c>
      <c r="V711" s="93">
        <v>0</v>
      </c>
      <c r="W711" s="93">
        <v>0</v>
      </c>
      <c r="X711" s="93">
        <v>0</v>
      </c>
      <c r="Y711" s="93">
        <v>0</v>
      </c>
      <c r="Z711" s="93">
        <v>0</v>
      </c>
      <c r="AA711" s="93">
        <v>0</v>
      </c>
      <c r="AB711" s="93">
        <v>0</v>
      </c>
      <c r="AC711" s="93">
        <v>0</v>
      </c>
      <c r="AD711" s="93">
        <v>0</v>
      </c>
      <c r="AE711" s="93">
        <v>0</v>
      </c>
      <c r="AF711" s="93">
        <v>0</v>
      </c>
      <c r="AG711" s="93">
        <v>0</v>
      </c>
      <c r="AH711" s="93">
        <v>0</v>
      </c>
      <c r="AI711" s="93">
        <v>0</v>
      </c>
      <c r="AJ711" s="93">
        <v>0</v>
      </c>
      <c r="AK711" s="93">
        <v>0</v>
      </c>
      <c r="AL711" s="93">
        <v>0</v>
      </c>
      <c r="AM711" s="93">
        <v>0</v>
      </c>
      <c r="AN711" s="93">
        <v>0</v>
      </c>
      <c r="AO711" s="93">
        <v>0</v>
      </c>
      <c r="AP711" s="93">
        <v>0</v>
      </c>
      <c r="AQ711" s="93">
        <v>0</v>
      </c>
      <c r="AR711" s="93">
        <v>0</v>
      </c>
      <c r="AS711" s="93">
        <v>0</v>
      </c>
      <c r="AT711" s="93">
        <v>0</v>
      </c>
      <c r="AU711" s="93">
        <v>0</v>
      </c>
      <c r="AV711" s="93">
        <v>0</v>
      </c>
      <c r="AW711" s="93">
        <v>0</v>
      </c>
      <c r="AX711" s="93">
        <v>0</v>
      </c>
      <c r="AY711" s="93">
        <v>0</v>
      </c>
      <c r="AZ711" s="93">
        <v>0</v>
      </c>
      <c r="BA711" s="93">
        <v>0</v>
      </c>
      <c r="BB711" s="93">
        <v>0</v>
      </c>
      <c r="BC711" s="93">
        <v>0</v>
      </c>
      <c r="BD711" s="93">
        <v>0</v>
      </c>
      <c r="BE711" s="93">
        <v>0</v>
      </c>
      <c r="BF711" s="93">
        <v>0</v>
      </c>
      <c r="BG711" s="93">
        <v>0</v>
      </c>
      <c r="BH711" s="93">
        <v>0</v>
      </c>
      <c r="BI711" s="93">
        <v>0</v>
      </c>
      <c r="BJ711" s="93">
        <v>0</v>
      </c>
      <c r="BK711" s="93">
        <v>0</v>
      </c>
      <c r="BL711" s="93">
        <v>0</v>
      </c>
      <c r="BM711" s="93">
        <v>0</v>
      </c>
      <c r="BN711" s="93">
        <v>0</v>
      </c>
      <c r="BO711" s="93">
        <v>0</v>
      </c>
      <c r="BP711" s="93">
        <v>0</v>
      </c>
      <c r="BQ711" s="93">
        <v>0</v>
      </c>
      <c r="BR711" s="93">
        <v>0</v>
      </c>
      <c r="BS711" s="93">
        <v>0</v>
      </c>
      <c r="BT711" s="93">
        <v>0</v>
      </c>
      <c r="BU711" s="93">
        <v>0</v>
      </c>
      <c r="BV711" s="93">
        <v>0</v>
      </c>
      <c r="BW711" s="93">
        <v>0</v>
      </c>
      <c r="BX711" s="93">
        <v>0</v>
      </c>
      <c r="BY711" s="93">
        <v>0</v>
      </c>
      <c r="BZ711" s="93">
        <v>0</v>
      </c>
      <c r="CA711" s="93">
        <v>0</v>
      </c>
      <c r="CB711" s="93">
        <v>0</v>
      </c>
      <c r="CC711" s="93">
        <v>0</v>
      </c>
      <c r="CD711" s="93">
        <v>0</v>
      </c>
      <c r="CE711" s="93">
        <v>0</v>
      </c>
      <c r="CF711" s="93">
        <v>0</v>
      </c>
      <c r="CG711" s="93">
        <v>0</v>
      </c>
      <c r="CH711" s="93">
        <v>0</v>
      </c>
      <c r="CJ711" s="94">
        <v>0</v>
      </c>
    </row>
    <row r="712" spans="1:88" x14ac:dyDescent="0.25">
      <c r="A712">
        <v>704</v>
      </c>
      <c r="B712" s="96"/>
      <c r="C712" s="97" t="s">
        <v>5361</v>
      </c>
      <c r="D712" s="97" t="s">
        <v>5362</v>
      </c>
      <c r="E712" s="97" t="s">
        <v>5362</v>
      </c>
      <c r="F712" s="97" t="s">
        <v>6663</v>
      </c>
      <c r="G712" s="96" t="s">
        <v>6095</v>
      </c>
      <c r="H712" s="96" t="s">
        <v>6664</v>
      </c>
      <c r="I712" s="96" t="s">
        <v>5340</v>
      </c>
      <c r="J712" s="96" t="s">
        <v>5340</v>
      </c>
      <c r="K712" s="96" t="s">
        <v>5365</v>
      </c>
      <c r="L712" s="96" t="s">
        <v>5365</v>
      </c>
      <c r="M712" s="96" t="s">
        <v>5342</v>
      </c>
      <c r="N712" s="92">
        <v>0</v>
      </c>
      <c r="O712" s="93">
        <v>0</v>
      </c>
      <c r="P712" s="93">
        <v>0</v>
      </c>
      <c r="Q712" s="93">
        <v>0</v>
      </c>
      <c r="R712" s="93">
        <v>0</v>
      </c>
      <c r="S712" s="93">
        <v>0</v>
      </c>
      <c r="T712" s="93">
        <v>0</v>
      </c>
      <c r="U712" s="93">
        <v>0</v>
      </c>
      <c r="V712" s="93">
        <v>0</v>
      </c>
      <c r="W712" s="93">
        <v>0</v>
      </c>
      <c r="X712" s="93">
        <v>0</v>
      </c>
      <c r="Y712" s="93">
        <v>0</v>
      </c>
      <c r="Z712" s="93">
        <v>0</v>
      </c>
      <c r="AA712" s="93">
        <v>0</v>
      </c>
      <c r="AB712" s="93">
        <v>0</v>
      </c>
      <c r="AC712" s="93">
        <v>0</v>
      </c>
      <c r="AD712" s="93">
        <v>0</v>
      </c>
      <c r="AE712" s="93">
        <v>0</v>
      </c>
      <c r="AF712" s="93">
        <v>0</v>
      </c>
      <c r="AG712" s="93">
        <v>0</v>
      </c>
      <c r="AH712" s="93">
        <v>0</v>
      </c>
      <c r="AI712" s="93">
        <v>0</v>
      </c>
      <c r="AJ712" s="93">
        <v>0</v>
      </c>
      <c r="AK712" s="93">
        <v>0</v>
      </c>
      <c r="AL712" s="93">
        <v>0</v>
      </c>
      <c r="AM712" s="93">
        <v>0</v>
      </c>
      <c r="AN712" s="93">
        <v>0</v>
      </c>
      <c r="AO712" s="93">
        <v>0</v>
      </c>
      <c r="AP712" s="93">
        <v>0</v>
      </c>
      <c r="AQ712" s="93">
        <v>0</v>
      </c>
      <c r="AR712" s="93">
        <v>0</v>
      </c>
      <c r="AS712" s="93">
        <v>0</v>
      </c>
      <c r="AT712" s="93">
        <v>0</v>
      </c>
      <c r="AU712" s="93">
        <v>0</v>
      </c>
      <c r="AV712" s="93">
        <v>0</v>
      </c>
      <c r="AW712" s="93">
        <v>0</v>
      </c>
      <c r="AX712" s="93">
        <v>0</v>
      </c>
      <c r="AY712" s="93">
        <v>0</v>
      </c>
      <c r="AZ712" s="93">
        <v>0</v>
      </c>
      <c r="BA712" s="93">
        <v>0</v>
      </c>
      <c r="BB712" s="93">
        <v>0</v>
      </c>
      <c r="BC712" s="93">
        <v>0</v>
      </c>
      <c r="BD712" s="93">
        <v>0</v>
      </c>
      <c r="BE712" s="93">
        <v>0</v>
      </c>
      <c r="BF712" s="93">
        <v>0</v>
      </c>
      <c r="BG712" s="93">
        <v>0</v>
      </c>
      <c r="BH712" s="93">
        <v>0</v>
      </c>
      <c r="BI712" s="93">
        <v>0</v>
      </c>
      <c r="BJ712" s="93">
        <v>0</v>
      </c>
      <c r="BK712" s="93">
        <v>0</v>
      </c>
      <c r="BL712" s="93">
        <v>0</v>
      </c>
      <c r="BM712" s="93">
        <v>0</v>
      </c>
      <c r="BN712" s="93">
        <v>0</v>
      </c>
      <c r="BO712" s="93">
        <v>0</v>
      </c>
      <c r="BP712" s="93">
        <v>0</v>
      </c>
      <c r="BQ712" s="93">
        <v>0</v>
      </c>
      <c r="BR712" s="93">
        <v>0</v>
      </c>
      <c r="BS712" s="93">
        <v>0</v>
      </c>
      <c r="BT712" s="93">
        <v>0</v>
      </c>
      <c r="BU712" s="93">
        <v>0</v>
      </c>
      <c r="BV712" s="93">
        <v>0</v>
      </c>
      <c r="BW712" s="93">
        <v>0</v>
      </c>
      <c r="BX712" s="93">
        <v>0</v>
      </c>
      <c r="BY712" s="93">
        <v>0</v>
      </c>
      <c r="BZ712" s="93">
        <v>0</v>
      </c>
      <c r="CA712" s="93">
        <v>0</v>
      </c>
      <c r="CB712" s="93">
        <v>0</v>
      </c>
      <c r="CC712" s="93">
        <v>0</v>
      </c>
      <c r="CD712" s="93">
        <v>0</v>
      </c>
      <c r="CE712" s="93">
        <v>0</v>
      </c>
      <c r="CF712" s="93">
        <v>0</v>
      </c>
      <c r="CG712" s="93">
        <v>0</v>
      </c>
      <c r="CH712" s="93">
        <v>0</v>
      </c>
      <c r="CJ712" s="94">
        <v>0</v>
      </c>
    </row>
    <row r="713" spans="1:88" x14ac:dyDescent="0.25">
      <c r="A713">
        <v>705</v>
      </c>
      <c r="B713" s="96"/>
      <c r="C713" s="97" t="s">
        <v>5361</v>
      </c>
      <c r="D713" s="97" t="s">
        <v>5362</v>
      </c>
      <c r="E713" s="97" t="s">
        <v>5362</v>
      </c>
      <c r="F713" s="97" t="s">
        <v>6665</v>
      </c>
      <c r="G713" s="96" t="s">
        <v>6095</v>
      </c>
      <c r="H713" s="96" t="s">
        <v>6666</v>
      </c>
      <c r="I713" s="96" t="s">
        <v>5340</v>
      </c>
      <c r="J713" s="96" t="s">
        <v>5340</v>
      </c>
      <c r="K713" s="96" t="s">
        <v>5365</v>
      </c>
      <c r="L713" s="96" t="s">
        <v>5365</v>
      </c>
      <c r="M713" s="96" t="s">
        <v>5342</v>
      </c>
      <c r="N713" s="92">
        <v>0</v>
      </c>
      <c r="O713" s="93">
        <v>0</v>
      </c>
      <c r="P713" s="93">
        <v>0</v>
      </c>
      <c r="Q713" s="93">
        <v>0</v>
      </c>
      <c r="R713" s="93">
        <v>0</v>
      </c>
      <c r="S713" s="93">
        <v>0</v>
      </c>
      <c r="T713" s="93">
        <v>0</v>
      </c>
      <c r="U713" s="93">
        <v>0</v>
      </c>
      <c r="V713" s="93">
        <v>0</v>
      </c>
      <c r="W713" s="93">
        <v>0</v>
      </c>
      <c r="X713" s="93">
        <v>0</v>
      </c>
      <c r="Y713" s="93">
        <v>0</v>
      </c>
      <c r="Z713" s="93">
        <v>0</v>
      </c>
      <c r="AA713" s="93">
        <v>0</v>
      </c>
      <c r="AB713" s="93">
        <v>0</v>
      </c>
      <c r="AC713" s="93">
        <v>0</v>
      </c>
      <c r="AD713" s="93">
        <v>0</v>
      </c>
      <c r="AE713" s="93">
        <v>0</v>
      </c>
      <c r="AF713" s="93">
        <v>0</v>
      </c>
      <c r="AG713" s="93">
        <v>0</v>
      </c>
      <c r="AH713" s="93">
        <v>0</v>
      </c>
      <c r="AI713" s="93">
        <v>0</v>
      </c>
      <c r="AJ713" s="93">
        <v>0</v>
      </c>
      <c r="AK713" s="93">
        <v>0</v>
      </c>
      <c r="AL713" s="93">
        <v>0</v>
      </c>
      <c r="AM713" s="93">
        <v>0</v>
      </c>
      <c r="AN713" s="93">
        <v>0</v>
      </c>
      <c r="AO713" s="93">
        <v>0</v>
      </c>
      <c r="AP713" s="93">
        <v>0</v>
      </c>
      <c r="AQ713" s="93">
        <v>0</v>
      </c>
      <c r="AR713" s="93">
        <v>0</v>
      </c>
      <c r="AS713" s="93">
        <v>0</v>
      </c>
      <c r="AT713" s="93">
        <v>0</v>
      </c>
      <c r="AU713" s="93">
        <v>0</v>
      </c>
      <c r="AV713" s="93">
        <v>0</v>
      </c>
      <c r="AW713" s="93">
        <v>0</v>
      </c>
      <c r="AX713" s="93">
        <v>0</v>
      </c>
      <c r="AY713" s="93">
        <v>0</v>
      </c>
      <c r="AZ713" s="93">
        <v>0</v>
      </c>
      <c r="BA713" s="93">
        <v>0</v>
      </c>
      <c r="BB713" s="93">
        <v>0</v>
      </c>
      <c r="BC713" s="93">
        <v>0</v>
      </c>
      <c r="BD713" s="93">
        <v>0</v>
      </c>
      <c r="BE713" s="93">
        <v>0</v>
      </c>
      <c r="BF713" s="93">
        <v>0</v>
      </c>
      <c r="BG713" s="93">
        <v>0</v>
      </c>
      <c r="BH713" s="93">
        <v>0</v>
      </c>
      <c r="BI713" s="93">
        <v>0</v>
      </c>
      <c r="BJ713" s="93">
        <v>0</v>
      </c>
      <c r="BK713" s="93">
        <v>0</v>
      </c>
      <c r="BL713" s="93">
        <v>0</v>
      </c>
      <c r="BM713" s="93">
        <v>0</v>
      </c>
      <c r="BN713" s="93">
        <v>0</v>
      </c>
      <c r="BO713" s="93">
        <v>0</v>
      </c>
      <c r="BP713" s="93">
        <v>0</v>
      </c>
      <c r="BQ713" s="93">
        <v>0</v>
      </c>
      <c r="BR713" s="93">
        <v>0</v>
      </c>
      <c r="BS713" s="93">
        <v>0</v>
      </c>
      <c r="BT713" s="93">
        <v>0</v>
      </c>
      <c r="BU713" s="93">
        <v>0</v>
      </c>
      <c r="BV713" s="93">
        <v>0</v>
      </c>
      <c r="BW713" s="93">
        <v>0</v>
      </c>
      <c r="BX713" s="93">
        <v>0</v>
      </c>
      <c r="BY713" s="93">
        <v>0</v>
      </c>
      <c r="BZ713" s="93">
        <v>0</v>
      </c>
      <c r="CA713" s="93">
        <v>0</v>
      </c>
      <c r="CB713" s="93">
        <v>0</v>
      </c>
      <c r="CC713" s="93">
        <v>0</v>
      </c>
      <c r="CD713" s="93">
        <v>0</v>
      </c>
      <c r="CE713" s="93">
        <v>0</v>
      </c>
      <c r="CF713" s="93">
        <v>0</v>
      </c>
      <c r="CG713" s="93">
        <v>0</v>
      </c>
      <c r="CH713" s="93">
        <v>0</v>
      </c>
      <c r="CJ713" s="94">
        <v>0</v>
      </c>
    </row>
    <row r="714" spans="1:88" x14ac:dyDescent="0.25">
      <c r="A714">
        <v>706</v>
      </c>
      <c r="B714" s="96"/>
      <c r="C714" s="97" t="s">
        <v>5361</v>
      </c>
      <c r="D714" s="97" t="s">
        <v>5362</v>
      </c>
      <c r="E714" s="97" t="s">
        <v>5362</v>
      </c>
      <c r="F714" s="97" t="s">
        <v>6667</v>
      </c>
      <c r="G714" s="96" t="s">
        <v>6095</v>
      </c>
      <c r="H714" s="96" t="s">
        <v>6668</v>
      </c>
      <c r="I714" s="96" t="s">
        <v>5340</v>
      </c>
      <c r="J714" s="96" t="s">
        <v>5340</v>
      </c>
      <c r="K714" s="96" t="s">
        <v>5552</v>
      </c>
      <c r="L714" s="96" t="s">
        <v>5552</v>
      </c>
      <c r="M714" s="96" t="s">
        <v>5342</v>
      </c>
      <c r="N714" s="92">
        <v>157243.10435139688</v>
      </c>
      <c r="O714" s="93">
        <v>26605.823579965669</v>
      </c>
      <c r="P714" s="93">
        <v>26166.9516077644</v>
      </c>
      <c r="Q714" s="93">
        <v>26219.265198634959</v>
      </c>
      <c r="R714" s="93">
        <v>26245.098624280312</v>
      </c>
      <c r="S714" s="93">
        <v>26079.020789749953</v>
      </c>
      <c r="T714" s="93">
        <v>25926.944551001598</v>
      </c>
      <c r="U714" s="93">
        <v>0</v>
      </c>
      <c r="V714" s="93">
        <v>0</v>
      </c>
      <c r="W714" s="93">
        <v>0</v>
      </c>
      <c r="X714" s="93">
        <v>0</v>
      </c>
      <c r="Y714" s="93">
        <v>0</v>
      </c>
      <c r="Z714" s="93">
        <v>0</v>
      </c>
      <c r="AA714" s="93">
        <v>0</v>
      </c>
      <c r="AB714" s="93">
        <v>0</v>
      </c>
      <c r="AC714" s="93">
        <v>0</v>
      </c>
      <c r="AD714" s="93">
        <v>0</v>
      </c>
      <c r="AE714" s="93">
        <v>0</v>
      </c>
      <c r="AF714" s="93">
        <v>0</v>
      </c>
      <c r="AG714" s="93">
        <v>0</v>
      </c>
      <c r="AH714" s="93">
        <v>0</v>
      </c>
      <c r="AI714" s="93">
        <v>0</v>
      </c>
      <c r="AJ714" s="93">
        <v>0</v>
      </c>
      <c r="AK714" s="93">
        <v>0</v>
      </c>
      <c r="AL714" s="93">
        <v>0</v>
      </c>
      <c r="AM714" s="93">
        <v>0</v>
      </c>
      <c r="AN714" s="93">
        <v>0</v>
      </c>
      <c r="AO714" s="93">
        <v>0</v>
      </c>
      <c r="AP714" s="93">
        <v>0</v>
      </c>
      <c r="AQ714" s="93">
        <v>0</v>
      </c>
      <c r="AR714" s="93">
        <v>0</v>
      </c>
      <c r="AS714" s="93">
        <v>0</v>
      </c>
      <c r="AT714" s="93">
        <v>0</v>
      </c>
      <c r="AU714" s="93">
        <v>0</v>
      </c>
      <c r="AV714" s="93">
        <v>0</v>
      </c>
      <c r="AW714" s="93">
        <v>0</v>
      </c>
      <c r="AX714" s="93">
        <v>0</v>
      </c>
      <c r="AY714" s="93">
        <v>0</v>
      </c>
      <c r="AZ714" s="93">
        <v>0</v>
      </c>
      <c r="BA714" s="93">
        <v>0</v>
      </c>
      <c r="BB714" s="93">
        <v>0</v>
      </c>
      <c r="BC714" s="93">
        <v>0</v>
      </c>
      <c r="BD714" s="93">
        <v>0</v>
      </c>
      <c r="BE714" s="93">
        <v>0</v>
      </c>
      <c r="BF714" s="93">
        <v>0</v>
      </c>
      <c r="BG714" s="93">
        <v>0</v>
      </c>
      <c r="BH714" s="93">
        <v>0</v>
      </c>
      <c r="BI714" s="93">
        <v>0</v>
      </c>
      <c r="BJ714" s="93">
        <v>0</v>
      </c>
      <c r="BK714" s="93">
        <v>0</v>
      </c>
      <c r="BL714" s="93">
        <v>0</v>
      </c>
      <c r="BM714" s="93">
        <v>0</v>
      </c>
      <c r="BN714" s="93">
        <v>0</v>
      </c>
      <c r="BO714" s="93">
        <v>0</v>
      </c>
      <c r="BP714" s="93">
        <v>0</v>
      </c>
      <c r="BQ714" s="93">
        <v>0</v>
      </c>
      <c r="BR714" s="93">
        <v>0</v>
      </c>
      <c r="BS714" s="93">
        <v>0</v>
      </c>
      <c r="BT714" s="93">
        <v>0</v>
      </c>
      <c r="BU714" s="93">
        <v>0</v>
      </c>
      <c r="BV714" s="93">
        <v>0</v>
      </c>
      <c r="BW714" s="93">
        <v>0</v>
      </c>
      <c r="BX714" s="93">
        <v>0</v>
      </c>
      <c r="BY714" s="93">
        <v>0</v>
      </c>
      <c r="BZ714" s="93">
        <v>0</v>
      </c>
      <c r="CA714" s="93">
        <v>0</v>
      </c>
      <c r="CB714" s="93">
        <v>0</v>
      </c>
      <c r="CC714" s="93">
        <v>0</v>
      </c>
      <c r="CD714" s="93">
        <v>0</v>
      </c>
      <c r="CE714" s="93">
        <v>0</v>
      </c>
      <c r="CF714" s="93">
        <v>0</v>
      </c>
      <c r="CG714" s="93">
        <v>0</v>
      </c>
      <c r="CH714" s="93">
        <v>0</v>
      </c>
      <c r="CJ714" s="94">
        <v>0</v>
      </c>
    </row>
    <row r="715" spans="1:88" x14ac:dyDescent="0.25">
      <c r="A715">
        <v>707</v>
      </c>
      <c r="B715" s="96"/>
      <c r="C715" s="97" t="s">
        <v>5361</v>
      </c>
      <c r="D715" s="97" t="s">
        <v>5362</v>
      </c>
      <c r="E715" s="97" t="s">
        <v>5362</v>
      </c>
      <c r="F715" s="97" t="s">
        <v>6669</v>
      </c>
      <c r="G715" s="96" t="s">
        <v>6095</v>
      </c>
      <c r="H715" s="96" t="s">
        <v>6670</v>
      </c>
      <c r="I715" s="96" t="s">
        <v>5340</v>
      </c>
      <c r="J715" s="96" t="s">
        <v>5340</v>
      </c>
      <c r="K715" s="96" t="s">
        <v>5552</v>
      </c>
      <c r="L715" s="96" t="s">
        <v>5552</v>
      </c>
      <c r="M715" s="96" t="s">
        <v>5342</v>
      </c>
      <c r="N715" s="92">
        <v>316599.24463492364</v>
      </c>
      <c r="O715" s="93">
        <v>0</v>
      </c>
      <c r="P715" s="93">
        <v>0</v>
      </c>
      <c r="Q715" s="93">
        <v>0</v>
      </c>
      <c r="R715" s="93">
        <v>0</v>
      </c>
      <c r="S715" s="93">
        <v>0</v>
      </c>
      <c r="T715" s="93">
        <v>0</v>
      </c>
      <c r="U715" s="93">
        <v>26453.36857612009</v>
      </c>
      <c r="V715" s="93">
        <v>26465.51674429949</v>
      </c>
      <c r="W715" s="93">
        <v>26267.317152801585</v>
      </c>
      <c r="X715" s="93">
        <v>25942.253390390018</v>
      </c>
      <c r="Y715" s="93">
        <v>26478.718869255499</v>
      </c>
      <c r="Z715" s="93">
        <v>26526.008761869736</v>
      </c>
      <c r="AA715" s="93">
        <v>26793.106142761419</v>
      </c>
      <c r="AB715" s="93">
        <v>26312.833174568179</v>
      </c>
      <c r="AC715" s="93">
        <v>26400.73006129677</v>
      </c>
      <c r="AD715" s="93">
        <v>26428.014535109436</v>
      </c>
      <c r="AE715" s="93">
        <v>26304.03005564291</v>
      </c>
      <c r="AF715" s="93">
        <v>26227.347170808531</v>
      </c>
      <c r="AG715" s="93">
        <v>0</v>
      </c>
      <c r="AH715" s="93">
        <v>0</v>
      </c>
      <c r="AI715" s="93">
        <v>0</v>
      </c>
      <c r="AJ715" s="93">
        <v>0</v>
      </c>
      <c r="AK715" s="93">
        <v>0</v>
      </c>
      <c r="AL715" s="93">
        <v>0</v>
      </c>
      <c r="AM715" s="93">
        <v>0</v>
      </c>
      <c r="AN715" s="93">
        <v>0</v>
      </c>
      <c r="AO715" s="93">
        <v>0</v>
      </c>
      <c r="AP715" s="93">
        <v>0</v>
      </c>
      <c r="AQ715" s="93">
        <v>0</v>
      </c>
      <c r="AR715" s="93">
        <v>0</v>
      </c>
      <c r="AS715" s="93">
        <v>0</v>
      </c>
      <c r="AT715" s="93">
        <v>0</v>
      </c>
      <c r="AU715" s="93">
        <v>0</v>
      </c>
      <c r="AV715" s="93">
        <v>0</v>
      </c>
      <c r="AW715" s="93">
        <v>0</v>
      </c>
      <c r="AX715" s="93">
        <v>0</v>
      </c>
      <c r="AY715" s="93">
        <v>0</v>
      </c>
      <c r="AZ715" s="93">
        <v>0</v>
      </c>
      <c r="BA715" s="93">
        <v>0</v>
      </c>
      <c r="BB715" s="93">
        <v>0</v>
      </c>
      <c r="BC715" s="93">
        <v>0</v>
      </c>
      <c r="BD715" s="93">
        <v>0</v>
      </c>
      <c r="BE715" s="93">
        <v>0</v>
      </c>
      <c r="BF715" s="93">
        <v>0</v>
      </c>
      <c r="BG715" s="93">
        <v>0</v>
      </c>
      <c r="BH715" s="93">
        <v>0</v>
      </c>
      <c r="BI715" s="93">
        <v>0</v>
      </c>
      <c r="BJ715" s="93">
        <v>0</v>
      </c>
      <c r="BK715" s="93">
        <v>0</v>
      </c>
      <c r="BL715" s="93">
        <v>0</v>
      </c>
      <c r="BM715" s="93">
        <v>0</v>
      </c>
      <c r="BN715" s="93">
        <v>0</v>
      </c>
      <c r="BO715" s="93">
        <v>0</v>
      </c>
      <c r="BP715" s="93">
        <v>0</v>
      </c>
      <c r="BQ715" s="93">
        <v>0</v>
      </c>
      <c r="BR715" s="93">
        <v>0</v>
      </c>
      <c r="BS715" s="93">
        <v>0</v>
      </c>
      <c r="BT715" s="93">
        <v>0</v>
      </c>
      <c r="BU715" s="93">
        <v>0</v>
      </c>
      <c r="BV715" s="93">
        <v>0</v>
      </c>
      <c r="BW715" s="93">
        <v>0</v>
      </c>
      <c r="BX715" s="93">
        <v>0</v>
      </c>
      <c r="BY715" s="93">
        <v>0</v>
      </c>
      <c r="BZ715" s="93">
        <v>0</v>
      </c>
      <c r="CA715" s="93">
        <v>0</v>
      </c>
      <c r="CB715" s="93">
        <v>0</v>
      </c>
      <c r="CC715" s="93">
        <v>0</v>
      </c>
      <c r="CD715" s="93">
        <v>0</v>
      </c>
      <c r="CE715" s="93">
        <v>0</v>
      </c>
      <c r="CF715" s="93">
        <v>0</v>
      </c>
      <c r="CG715" s="93">
        <v>0</v>
      </c>
      <c r="CH715" s="93">
        <v>0</v>
      </c>
      <c r="CJ715" s="94">
        <v>158466.06114018723</v>
      </c>
    </row>
    <row r="716" spans="1:88" x14ac:dyDescent="0.25">
      <c r="A716">
        <v>708</v>
      </c>
      <c r="B716" s="96"/>
      <c r="C716" s="97" t="s">
        <v>5361</v>
      </c>
      <c r="D716" s="97" t="s">
        <v>5362</v>
      </c>
      <c r="E716" s="97" t="s">
        <v>5362</v>
      </c>
      <c r="F716" s="97" t="s">
        <v>6671</v>
      </c>
      <c r="G716" s="96" t="s">
        <v>6095</v>
      </c>
      <c r="H716" s="96" t="s">
        <v>6672</v>
      </c>
      <c r="I716" s="96" t="s">
        <v>5340</v>
      </c>
      <c r="J716" s="96" t="s">
        <v>5340</v>
      </c>
      <c r="K716" s="96" t="s">
        <v>5552</v>
      </c>
      <c r="L716" s="96" t="s">
        <v>5552</v>
      </c>
      <c r="M716" s="96" t="s">
        <v>5342</v>
      </c>
      <c r="N716" s="92">
        <v>318679.25080056908</v>
      </c>
      <c r="O716" s="93">
        <v>0</v>
      </c>
      <c r="P716" s="93">
        <v>0</v>
      </c>
      <c r="Q716" s="93">
        <v>0</v>
      </c>
      <c r="R716" s="93">
        <v>0</v>
      </c>
      <c r="S716" s="93">
        <v>0</v>
      </c>
      <c r="T716" s="93">
        <v>0</v>
      </c>
      <c r="U716" s="93">
        <v>0</v>
      </c>
      <c r="V716" s="93">
        <v>0</v>
      </c>
      <c r="W716" s="93">
        <v>0</v>
      </c>
      <c r="X716" s="93">
        <v>0</v>
      </c>
      <c r="Y716" s="93">
        <v>0</v>
      </c>
      <c r="Z716" s="93">
        <v>0</v>
      </c>
      <c r="AA716" s="93">
        <v>0</v>
      </c>
      <c r="AB716" s="93">
        <v>0</v>
      </c>
      <c r="AC716" s="93">
        <v>0</v>
      </c>
      <c r="AD716" s="93">
        <v>0</v>
      </c>
      <c r="AE716" s="93">
        <v>0</v>
      </c>
      <c r="AF716" s="93">
        <v>0</v>
      </c>
      <c r="AG716" s="93">
        <v>26342.160484623593</v>
      </c>
      <c r="AH716" s="93">
        <v>26327.378276009618</v>
      </c>
      <c r="AI716" s="93">
        <v>26216.867230481057</v>
      </c>
      <c r="AJ716" s="93">
        <v>26011.705374549434</v>
      </c>
      <c r="AK716" s="93">
        <v>26329.025443245064</v>
      </c>
      <c r="AL716" s="93">
        <v>26359.932510604769</v>
      </c>
      <c r="AM716" s="93">
        <v>27090.649939529179</v>
      </c>
      <c r="AN716" s="93">
        <v>26837.599409523213</v>
      </c>
      <c r="AO716" s="93">
        <v>26859.962144201054</v>
      </c>
      <c r="AP716" s="93">
        <v>26863.839392930062</v>
      </c>
      <c r="AQ716" s="93">
        <v>26759.948852119618</v>
      </c>
      <c r="AR716" s="93">
        <v>26680.18174275244</v>
      </c>
      <c r="AS716" s="93">
        <v>0</v>
      </c>
      <c r="AT716" s="93">
        <v>0</v>
      </c>
      <c r="AU716" s="93">
        <v>0</v>
      </c>
      <c r="AV716" s="93">
        <v>0</v>
      </c>
      <c r="AW716" s="93">
        <v>0</v>
      </c>
      <c r="AX716" s="93">
        <v>0</v>
      </c>
      <c r="AY716" s="93">
        <v>0</v>
      </c>
      <c r="AZ716" s="93">
        <v>0</v>
      </c>
      <c r="BA716" s="93">
        <v>0</v>
      </c>
      <c r="BB716" s="93">
        <v>0</v>
      </c>
      <c r="BC716" s="93">
        <v>0</v>
      </c>
      <c r="BD716" s="93">
        <v>0</v>
      </c>
      <c r="BE716" s="93">
        <v>0</v>
      </c>
      <c r="BF716" s="93">
        <v>0</v>
      </c>
      <c r="BG716" s="93">
        <v>0</v>
      </c>
      <c r="BH716" s="93">
        <v>0</v>
      </c>
      <c r="BI716" s="93">
        <v>0</v>
      </c>
      <c r="BJ716" s="93">
        <v>0</v>
      </c>
      <c r="BK716" s="93">
        <v>0</v>
      </c>
      <c r="BL716" s="93">
        <v>0</v>
      </c>
      <c r="BM716" s="93">
        <v>0</v>
      </c>
      <c r="BN716" s="93">
        <v>0</v>
      </c>
      <c r="BO716" s="93">
        <v>0</v>
      </c>
      <c r="BP716" s="93">
        <v>0</v>
      </c>
      <c r="BQ716" s="93">
        <v>0</v>
      </c>
      <c r="BR716" s="93">
        <v>0</v>
      </c>
      <c r="BS716" s="93">
        <v>0</v>
      </c>
      <c r="BT716" s="93">
        <v>0</v>
      </c>
      <c r="BU716" s="93">
        <v>0</v>
      </c>
      <c r="BV716" s="93">
        <v>0</v>
      </c>
      <c r="BW716" s="93">
        <v>0</v>
      </c>
      <c r="BX716" s="93">
        <v>0</v>
      </c>
      <c r="BY716" s="93">
        <v>0</v>
      </c>
      <c r="BZ716" s="93">
        <v>0</v>
      </c>
      <c r="CA716" s="93">
        <v>0</v>
      </c>
      <c r="CB716" s="93">
        <v>0</v>
      </c>
      <c r="CC716" s="93">
        <v>0</v>
      </c>
      <c r="CD716" s="93">
        <v>0</v>
      </c>
      <c r="CE716" s="93">
        <v>0</v>
      </c>
      <c r="CF716" s="93">
        <v>0</v>
      </c>
      <c r="CG716" s="93">
        <v>0</v>
      </c>
      <c r="CH716" s="93">
        <v>0</v>
      </c>
      <c r="CJ716" s="94">
        <v>318679.25080056908</v>
      </c>
    </row>
    <row r="717" spans="1:88" x14ac:dyDescent="0.25">
      <c r="A717">
        <v>709</v>
      </c>
      <c r="B717" s="96"/>
      <c r="C717" s="97" t="s">
        <v>5361</v>
      </c>
      <c r="D717" s="97" t="s">
        <v>5362</v>
      </c>
      <c r="E717" s="97" t="s">
        <v>5362</v>
      </c>
      <c r="F717" s="97" t="s">
        <v>6673</v>
      </c>
      <c r="G717" s="96" t="s">
        <v>6095</v>
      </c>
      <c r="H717" s="96" t="s">
        <v>6674</v>
      </c>
      <c r="I717" s="96" t="s">
        <v>5340</v>
      </c>
      <c r="J717" s="96" t="s">
        <v>5340</v>
      </c>
      <c r="K717" s="96" t="s">
        <v>5552</v>
      </c>
      <c r="L717" s="96" t="s">
        <v>5552</v>
      </c>
      <c r="M717" s="96" t="s">
        <v>5342</v>
      </c>
      <c r="N717" s="92">
        <v>323848.7878342403</v>
      </c>
      <c r="O717" s="93">
        <v>0</v>
      </c>
      <c r="P717" s="93">
        <v>0</v>
      </c>
      <c r="Q717" s="93">
        <v>0</v>
      </c>
      <c r="R717" s="93">
        <v>0</v>
      </c>
      <c r="S717" s="93">
        <v>0</v>
      </c>
      <c r="T717" s="93">
        <v>0</v>
      </c>
      <c r="U717" s="93">
        <v>0</v>
      </c>
      <c r="V717" s="93">
        <v>0</v>
      </c>
      <c r="W717" s="93">
        <v>0</v>
      </c>
      <c r="X717" s="93">
        <v>0</v>
      </c>
      <c r="Y717" s="93">
        <v>0</v>
      </c>
      <c r="Z717" s="93">
        <v>0</v>
      </c>
      <c r="AA717" s="93">
        <v>0</v>
      </c>
      <c r="AB717" s="93">
        <v>0</v>
      </c>
      <c r="AC717" s="93">
        <v>0</v>
      </c>
      <c r="AD717" s="93">
        <v>0</v>
      </c>
      <c r="AE717" s="93">
        <v>0</v>
      </c>
      <c r="AF717" s="93">
        <v>0</v>
      </c>
      <c r="AG717" s="93">
        <v>0</v>
      </c>
      <c r="AH717" s="93">
        <v>0</v>
      </c>
      <c r="AI717" s="93">
        <v>0</v>
      </c>
      <c r="AJ717" s="93">
        <v>0</v>
      </c>
      <c r="AK717" s="93">
        <v>0</v>
      </c>
      <c r="AL717" s="93">
        <v>0</v>
      </c>
      <c r="AM717" s="93">
        <v>0</v>
      </c>
      <c r="AN717" s="93">
        <v>0</v>
      </c>
      <c r="AO717" s="93">
        <v>0</v>
      </c>
      <c r="AP717" s="93">
        <v>0</v>
      </c>
      <c r="AQ717" s="93">
        <v>0</v>
      </c>
      <c r="AR717" s="93">
        <v>0</v>
      </c>
      <c r="AS717" s="93">
        <v>26826.515013390337</v>
      </c>
      <c r="AT717" s="93">
        <v>26792.694873997032</v>
      </c>
      <c r="AU717" s="93">
        <v>26719.930570690456</v>
      </c>
      <c r="AV717" s="93">
        <v>26471.101085833874</v>
      </c>
      <c r="AW717" s="93">
        <v>26807.15172649204</v>
      </c>
      <c r="AX717" s="93">
        <v>26842.929092463419</v>
      </c>
      <c r="AY717" s="93">
        <v>27459.085738394988</v>
      </c>
      <c r="AZ717" s="93">
        <v>27191.583007128218</v>
      </c>
      <c r="BA717" s="93">
        <v>27260.491322613441</v>
      </c>
      <c r="BB717" s="93">
        <v>27259.877270826779</v>
      </c>
      <c r="BC717" s="93">
        <v>27150.670105001274</v>
      </c>
      <c r="BD717" s="93">
        <v>27066.758027408527</v>
      </c>
      <c r="BE717" s="93">
        <v>0</v>
      </c>
      <c r="BF717" s="93">
        <v>0</v>
      </c>
      <c r="BG717" s="93">
        <v>0</v>
      </c>
      <c r="BH717" s="93">
        <v>0</v>
      </c>
      <c r="BI717" s="93">
        <v>0</v>
      </c>
      <c r="BJ717" s="93">
        <v>0</v>
      </c>
      <c r="BK717" s="93">
        <v>0</v>
      </c>
      <c r="BL717" s="93">
        <v>0</v>
      </c>
      <c r="BM717" s="93">
        <v>0</v>
      </c>
      <c r="BN717" s="93">
        <v>0</v>
      </c>
      <c r="BO717" s="93">
        <v>0</v>
      </c>
      <c r="BP717" s="93">
        <v>0</v>
      </c>
      <c r="BQ717" s="93">
        <v>0</v>
      </c>
      <c r="BR717" s="93">
        <v>0</v>
      </c>
      <c r="BS717" s="93">
        <v>0</v>
      </c>
      <c r="BT717" s="93">
        <v>0</v>
      </c>
      <c r="BU717" s="93">
        <v>0</v>
      </c>
      <c r="BV717" s="93">
        <v>0</v>
      </c>
      <c r="BW717" s="93">
        <v>0</v>
      </c>
      <c r="BX717" s="93">
        <v>0</v>
      </c>
      <c r="BY717" s="93">
        <v>0</v>
      </c>
      <c r="BZ717" s="93">
        <v>0</v>
      </c>
      <c r="CA717" s="93">
        <v>0</v>
      </c>
      <c r="CB717" s="93">
        <v>0</v>
      </c>
      <c r="CC717" s="93">
        <v>0</v>
      </c>
      <c r="CD717" s="93">
        <v>0</v>
      </c>
      <c r="CE717" s="93">
        <v>0</v>
      </c>
      <c r="CF717" s="93">
        <v>0</v>
      </c>
      <c r="CG717" s="93">
        <v>0</v>
      </c>
      <c r="CH717" s="93">
        <v>0</v>
      </c>
      <c r="CJ717" s="94">
        <v>323848.7878342403</v>
      </c>
    </row>
    <row r="718" spans="1:88" x14ac:dyDescent="0.25">
      <c r="A718">
        <v>710</v>
      </c>
      <c r="B718" s="96"/>
      <c r="C718" s="97" t="s">
        <v>5361</v>
      </c>
      <c r="D718" s="97" t="s">
        <v>5362</v>
      </c>
      <c r="E718" s="97" t="s">
        <v>5362</v>
      </c>
      <c r="F718" s="97" t="s">
        <v>6675</v>
      </c>
      <c r="G718" s="96" t="s">
        <v>6095</v>
      </c>
      <c r="H718" s="96" t="s">
        <v>6676</v>
      </c>
      <c r="I718" s="96" t="s">
        <v>5340</v>
      </c>
      <c r="J718" s="96" t="s">
        <v>5340</v>
      </c>
      <c r="K718" s="96" t="s">
        <v>5552</v>
      </c>
      <c r="L718" s="96" t="s">
        <v>5552</v>
      </c>
      <c r="M718" s="96" t="s">
        <v>5342</v>
      </c>
      <c r="N718" s="92">
        <v>324462.12893592648</v>
      </c>
      <c r="O718" s="93">
        <v>0</v>
      </c>
      <c r="P718" s="93">
        <v>0</v>
      </c>
      <c r="Q718" s="93">
        <v>0</v>
      </c>
      <c r="R718" s="93">
        <v>0</v>
      </c>
      <c r="S718" s="93">
        <v>0</v>
      </c>
      <c r="T718" s="93">
        <v>0</v>
      </c>
      <c r="U718" s="93">
        <v>0</v>
      </c>
      <c r="V718" s="93">
        <v>0</v>
      </c>
      <c r="W718" s="93">
        <v>0</v>
      </c>
      <c r="X718" s="93">
        <v>0</v>
      </c>
      <c r="Y718" s="93">
        <v>0</v>
      </c>
      <c r="Z718" s="93">
        <v>0</v>
      </c>
      <c r="AA718" s="93">
        <v>0</v>
      </c>
      <c r="AB718" s="93">
        <v>0</v>
      </c>
      <c r="AC718" s="93">
        <v>0</v>
      </c>
      <c r="AD718" s="93">
        <v>0</v>
      </c>
      <c r="AE718" s="93">
        <v>0</v>
      </c>
      <c r="AF718" s="93">
        <v>0</v>
      </c>
      <c r="AG718" s="93">
        <v>0</v>
      </c>
      <c r="AH718" s="93">
        <v>0</v>
      </c>
      <c r="AI718" s="93">
        <v>0</v>
      </c>
      <c r="AJ718" s="93">
        <v>0</v>
      </c>
      <c r="AK718" s="93">
        <v>0</v>
      </c>
      <c r="AL718" s="93">
        <v>0</v>
      </c>
      <c r="AM718" s="93">
        <v>0</v>
      </c>
      <c r="AN718" s="93">
        <v>0</v>
      </c>
      <c r="AO718" s="93">
        <v>0</v>
      </c>
      <c r="AP718" s="93">
        <v>0</v>
      </c>
      <c r="AQ718" s="93">
        <v>0</v>
      </c>
      <c r="AR718" s="93">
        <v>0</v>
      </c>
      <c r="AS718" s="93">
        <v>0</v>
      </c>
      <c r="AT718" s="93">
        <v>0</v>
      </c>
      <c r="AU718" s="93">
        <v>0</v>
      </c>
      <c r="AV718" s="93">
        <v>0</v>
      </c>
      <c r="AW718" s="93">
        <v>0</v>
      </c>
      <c r="AX718" s="93">
        <v>0</v>
      </c>
      <c r="AY718" s="93">
        <v>0</v>
      </c>
      <c r="AZ718" s="93">
        <v>0</v>
      </c>
      <c r="BA718" s="93">
        <v>0</v>
      </c>
      <c r="BB718" s="93">
        <v>0</v>
      </c>
      <c r="BC718" s="93">
        <v>0</v>
      </c>
      <c r="BD718" s="93">
        <v>0</v>
      </c>
      <c r="BE718" s="93">
        <v>27107.851306410706</v>
      </c>
      <c r="BF718" s="93">
        <v>27078.059310583532</v>
      </c>
      <c r="BG718" s="93">
        <v>27006.733997621453</v>
      </c>
      <c r="BH718" s="93">
        <v>26766.713861709391</v>
      </c>
      <c r="BI718" s="93">
        <v>27087.732000445343</v>
      </c>
      <c r="BJ718" s="93">
        <v>27122.4049455772</v>
      </c>
      <c r="BK718" s="93">
        <v>27274.382247668233</v>
      </c>
      <c r="BL718" s="93">
        <v>27027.544922757501</v>
      </c>
      <c r="BM718" s="93">
        <v>27061.24765868127</v>
      </c>
      <c r="BN718" s="93">
        <v>27067.747206866079</v>
      </c>
      <c r="BO718" s="93">
        <v>26968.207096844446</v>
      </c>
      <c r="BP718" s="93">
        <v>26893.504380761344</v>
      </c>
      <c r="BQ718" s="93">
        <v>0</v>
      </c>
      <c r="BR718" s="93">
        <v>0</v>
      </c>
      <c r="BS718" s="93">
        <v>0</v>
      </c>
      <c r="BT718" s="93">
        <v>0</v>
      </c>
      <c r="BU718" s="93">
        <v>0</v>
      </c>
      <c r="BV718" s="93">
        <v>0</v>
      </c>
      <c r="BW718" s="93">
        <v>0</v>
      </c>
      <c r="BX718" s="93">
        <v>0</v>
      </c>
      <c r="BY718" s="93">
        <v>0</v>
      </c>
      <c r="BZ718" s="93">
        <v>0</v>
      </c>
      <c r="CA718" s="93">
        <v>0</v>
      </c>
      <c r="CB718" s="93">
        <v>0</v>
      </c>
      <c r="CC718" s="93">
        <v>0</v>
      </c>
      <c r="CD718" s="93">
        <v>0</v>
      </c>
      <c r="CE718" s="93">
        <v>0</v>
      </c>
      <c r="CF718" s="93">
        <v>0</v>
      </c>
      <c r="CG718" s="93">
        <v>0</v>
      </c>
      <c r="CH718" s="93">
        <v>0</v>
      </c>
      <c r="CJ718" s="94">
        <v>324462.12893592648</v>
      </c>
    </row>
    <row r="719" spans="1:88" x14ac:dyDescent="0.25">
      <c r="A719">
        <v>711</v>
      </c>
      <c r="B719" s="96"/>
      <c r="C719" s="97" t="s">
        <v>5361</v>
      </c>
      <c r="D719" s="97" t="s">
        <v>5362</v>
      </c>
      <c r="E719" s="97" t="s">
        <v>5362</v>
      </c>
      <c r="F719" s="97" t="s">
        <v>6677</v>
      </c>
      <c r="G719" s="96" t="s">
        <v>6095</v>
      </c>
      <c r="H719" s="96" t="s">
        <v>6678</v>
      </c>
      <c r="I719" s="96" t="s">
        <v>5340</v>
      </c>
      <c r="J719" s="96" t="s">
        <v>5340</v>
      </c>
      <c r="K719" s="96" t="s">
        <v>5552</v>
      </c>
      <c r="L719" s="96" t="s">
        <v>5552</v>
      </c>
      <c r="M719" s="96" t="s">
        <v>5342</v>
      </c>
      <c r="N719" s="92">
        <v>327778.22831487103</v>
      </c>
      <c r="O719" s="93">
        <v>0</v>
      </c>
      <c r="P719" s="93">
        <v>0</v>
      </c>
      <c r="Q719" s="93">
        <v>0</v>
      </c>
      <c r="R719" s="93">
        <v>0</v>
      </c>
      <c r="S719" s="93">
        <v>0</v>
      </c>
      <c r="T719" s="93">
        <v>0</v>
      </c>
      <c r="U719" s="93">
        <v>0</v>
      </c>
      <c r="V719" s="93">
        <v>0</v>
      </c>
      <c r="W719" s="93">
        <v>0</v>
      </c>
      <c r="X719" s="93">
        <v>0</v>
      </c>
      <c r="Y719" s="93">
        <v>0</v>
      </c>
      <c r="Z719" s="93">
        <v>0</v>
      </c>
      <c r="AA719" s="93">
        <v>0</v>
      </c>
      <c r="AB719" s="93">
        <v>0</v>
      </c>
      <c r="AC719" s="93">
        <v>0</v>
      </c>
      <c r="AD719" s="93">
        <v>0</v>
      </c>
      <c r="AE719" s="93">
        <v>0</v>
      </c>
      <c r="AF719" s="93">
        <v>0</v>
      </c>
      <c r="AG719" s="93">
        <v>0</v>
      </c>
      <c r="AH719" s="93">
        <v>0</v>
      </c>
      <c r="AI719" s="93">
        <v>0</v>
      </c>
      <c r="AJ719" s="93">
        <v>0</v>
      </c>
      <c r="AK719" s="93">
        <v>0</v>
      </c>
      <c r="AL719" s="93">
        <v>0</v>
      </c>
      <c r="AM719" s="93">
        <v>0</v>
      </c>
      <c r="AN719" s="93">
        <v>0</v>
      </c>
      <c r="AO719" s="93">
        <v>0</v>
      </c>
      <c r="AP719" s="93">
        <v>0</v>
      </c>
      <c r="AQ719" s="93">
        <v>0</v>
      </c>
      <c r="AR719" s="93">
        <v>0</v>
      </c>
      <c r="AS719" s="93">
        <v>0</v>
      </c>
      <c r="AT719" s="93">
        <v>0</v>
      </c>
      <c r="AU719" s="93">
        <v>0</v>
      </c>
      <c r="AV719" s="93">
        <v>0</v>
      </c>
      <c r="AW719" s="93">
        <v>0</v>
      </c>
      <c r="AX719" s="93">
        <v>0</v>
      </c>
      <c r="AY719" s="93">
        <v>0</v>
      </c>
      <c r="AZ719" s="93">
        <v>0</v>
      </c>
      <c r="BA719" s="93">
        <v>0</v>
      </c>
      <c r="BB719" s="93">
        <v>0</v>
      </c>
      <c r="BC719" s="93">
        <v>0</v>
      </c>
      <c r="BD719" s="93">
        <v>0</v>
      </c>
      <c r="BE719" s="93">
        <v>0</v>
      </c>
      <c r="BF719" s="93">
        <v>0</v>
      </c>
      <c r="BG719" s="93">
        <v>0</v>
      </c>
      <c r="BH719" s="93">
        <v>0</v>
      </c>
      <c r="BI719" s="93">
        <v>0</v>
      </c>
      <c r="BJ719" s="93">
        <v>0</v>
      </c>
      <c r="BK719" s="93">
        <v>0</v>
      </c>
      <c r="BL719" s="93">
        <v>0</v>
      </c>
      <c r="BM719" s="93">
        <v>0</v>
      </c>
      <c r="BN719" s="93">
        <v>0</v>
      </c>
      <c r="BO719" s="93">
        <v>0</v>
      </c>
      <c r="BP719" s="93">
        <v>0</v>
      </c>
      <c r="BQ719" s="93">
        <v>27316.129912008808</v>
      </c>
      <c r="BR719" s="93">
        <v>27276.8777745193</v>
      </c>
      <c r="BS719" s="93">
        <v>27180.14488995355</v>
      </c>
      <c r="BT719" s="93">
        <v>26863.87778952513</v>
      </c>
      <c r="BU719" s="93">
        <v>27288.198610764248</v>
      </c>
      <c r="BV719" s="93">
        <v>27335.621270796812</v>
      </c>
      <c r="BW719" s="93">
        <v>27748.051572774835</v>
      </c>
      <c r="BX719" s="93">
        <v>27402.346927282033</v>
      </c>
      <c r="BY719" s="93">
        <v>27431.711079144217</v>
      </c>
      <c r="BZ719" s="93">
        <v>27449.920010196838</v>
      </c>
      <c r="CA719" s="93">
        <v>27293.006304185375</v>
      </c>
      <c r="CB719" s="93">
        <v>27192.342173719884</v>
      </c>
      <c r="CC719" s="93">
        <v>0</v>
      </c>
      <c r="CD719" s="93">
        <v>0</v>
      </c>
      <c r="CE719" s="93">
        <v>0</v>
      </c>
      <c r="CF719" s="93">
        <v>0</v>
      </c>
      <c r="CG719" s="93">
        <v>0</v>
      </c>
      <c r="CH719" s="93">
        <v>0</v>
      </c>
      <c r="CJ719" s="94">
        <v>327778.22831487103</v>
      </c>
    </row>
    <row r="720" spans="1:88" x14ac:dyDescent="0.25">
      <c r="A720">
        <v>712</v>
      </c>
      <c r="B720" s="96"/>
      <c r="C720" s="97" t="s">
        <v>5361</v>
      </c>
      <c r="D720" s="97" t="s">
        <v>5362</v>
      </c>
      <c r="E720" s="97" t="s">
        <v>5362</v>
      </c>
      <c r="F720" s="97" t="s">
        <v>6679</v>
      </c>
      <c r="G720" s="96" t="s">
        <v>6095</v>
      </c>
      <c r="H720" s="96" t="s">
        <v>6680</v>
      </c>
      <c r="I720" s="96" t="s">
        <v>5340</v>
      </c>
      <c r="J720" s="96" t="s">
        <v>5340</v>
      </c>
      <c r="K720" s="96" t="s">
        <v>5552</v>
      </c>
      <c r="L720" s="96" t="s">
        <v>5552</v>
      </c>
      <c r="M720" s="96" t="s">
        <v>5342</v>
      </c>
      <c r="N720" s="92">
        <v>164914.33314050414</v>
      </c>
      <c r="O720" s="93">
        <v>0</v>
      </c>
      <c r="P720" s="93">
        <v>0</v>
      </c>
      <c r="Q720" s="93">
        <v>0</v>
      </c>
      <c r="R720" s="93">
        <v>0</v>
      </c>
      <c r="S720" s="93">
        <v>0</v>
      </c>
      <c r="T720" s="93">
        <v>0</v>
      </c>
      <c r="U720" s="93">
        <v>0</v>
      </c>
      <c r="V720" s="93">
        <v>0</v>
      </c>
      <c r="W720" s="93">
        <v>0</v>
      </c>
      <c r="X720" s="93">
        <v>0</v>
      </c>
      <c r="Y720" s="93">
        <v>0</v>
      </c>
      <c r="Z720" s="93">
        <v>0</v>
      </c>
      <c r="AA720" s="93">
        <v>0</v>
      </c>
      <c r="AB720" s="93">
        <v>0</v>
      </c>
      <c r="AC720" s="93">
        <v>0</v>
      </c>
      <c r="AD720" s="93">
        <v>0</v>
      </c>
      <c r="AE720" s="93">
        <v>0</v>
      </c>
      <c r="AF720" s="93">
        <v>0</v>
      </c>
      <c r="AG720" s="93">
        <v>0</v>
      </c>
      <c r="AH720" s="93">
        <v>0</v>
      </c>
      <c r="AI720" s="93">
        <v>0</v>
      </c>
      <c r="AJ720" s="93">
        <v>0</v>
      </c>
      <c r="AK720" s="93">
        <v>0</v>
      </c>
      <c r="AL720" s="93">
        <v>0</v>
      </c>
      <c r="AM720" s="93">
        <v>0</v>
      </c>
      <c r="AN720" s="93">
        <v>0</v>
      </c>
      <c r="AO720" s="93">
        <v>0</v>
      </c>
      <c r="AP720" s="93">
        <v>0</v>
      </c>
      <c r="AQ720" s="93">
        <v>0</v>
      </c>
      <c r="AR720" s="93">
        <v>0</v>
      </c>
      <c r="AS720" s="93">
        <v>0</v>
      </c>
      <c r="AT720" s="93">
        <v>0</v>
      </c>
      <c r="AU720" s="93">
        <v>0</v>
      </c>
      <c r="AV720" s="93">
        <v>0</v>
      </c>
      <c r="AW720" s="93">
        <v>0</v>
      </c>
      <c r="AX720" s="93">
        <v>0</v>
      </c>
      <c r="AY720" s="93">
        <v>0</v>
      </c>
      <c r="AZ720" s="93">
        <v>0</v>
      </c>
      <c r="BA720" s="93">
        <v>0</v>
      </c>
      <c r="BB720" s="93">
        <v>0</v>
      </c>
      <c r="BC720" s="93">
        <v>0</v>
      </c>
      <c r="BD720" s="93">
        <v>0</v>
      </c>
      <c r="BE720" s="93">
        <v>0</v>
      </c>
      <c r="BF720" s="93">
        <v>0</v>
      </c>
      <c r="BG720" s="93">
        <v>0</v>
      </c>
      <c r="BH720" s="93">
        <v>0</v>
      </c>
      <c r="BI720" s="93">
        <v>0</v>
      </c>
      <c r="BJ720" s="93">
        <v>0</v>
      </c>
      <c r="BK720" s="93">
        <v>0</v>
      </c>
      <c r="BL720" s="93">
        <v>0</v>
      </c>
      <c r="BM720" s="93">
        <v>0</v>
      </c>
      <c r="BN720" s="93">
        <v>0</v>
      </c>
      <c r="BO720" s="93">
        <v>0</v>
      </c>
      <c r="BP720" s="93">
        <v>0</v>
      </c>
      <c r="BQ720" s="93">
        <v>0</v>
      </c>
      <c r="BR720" s="93">
        <v>0</v>
      </c>
      <c r="BS720" s="93">
        <v>0</v>
      </c>
      <c r="BT720" s="93">
        <v>0</v>
      </c>
      <c r="BU720" s="93">
        <v>0</v>
      </c>
      <c r="BV720" s="93">
        <v>0</v>
      </c>
      <c r="BW720" s="93">
        <v>0</v>
      </c>
      <c r="BX720" s="93">
        <v>0</v>
      </c>
      <c r="BY720" s="93">
        <v>0</v>
      </c>
      <c r="BZ720" s="93">
        <v>0</v>
      </c>
      <c r="CA720" s="93">
        <v>0</v>
      </c>
      <c r="CB720" s="93">
        <v>0</v>
      </c>
      <c r="CC720" s="93">
        <v>27617.111052211876</v>
      </c>
      <c r="CD720" s="93">
        <v>27569.447665894706</v>
      </c>
      <c r="CE720" s="93">
        <v>27451.974528150804</v>
      </c>
      <c r="CF720" s="93">
        <v>27057.648123797328</v>
      </c>
      <c r="CG720" s="93">
        <v>27577.424592013511</v>
      </c>
      <c r="CH720" s="93">
        <v>27640.727178435933</v>
      </c>
      <c r="CJ720" s="94">
        <v>164914.33314050414</v>
      </c>
    </row>
    <row r="721" spans="1:88" x14ac:dyDescent="0.25">
      <c r="A721">
        <v>713</v>
      </c>
      <c r="B721" s="96"/>
      <c r="C721" s="97" t="s">
        <v>5361</v>
      </c>
      <c r="D721" s="97" t="s">
        <v>5362</v>
      </c>
      <c r="E721" s="97" t="s">
        <v>5362</v>
      </c>
      <c r="F721" s="97" t="s">
        <v>6681</v>
      </c>
      <c r="G721" s="96" t="s">
        <v>6095</v>
      </c>
      <c r="H721" s="96" t="s">
        <v>6682</v>
      </c>
      <c r="I721" s="96" t="s">
        <v>5340</v>
      </c>
      <c r="J721" s="96" t="s">
        <v>5340</v>
      </c>
      <c r="K721" s="96" t="s">
        <v>5552</v>
      </c>
      <c r="L721" s="96" t="s">
        <v>5552</v>
      </c>
      <c r="M721" s="96" t="s">
        <v>5342</v>
      </c>
      <c r="N721" s="92">
        <v>0</v>
      </c>
      <c r="O721" s="93">
        <v>0</v>
      </c>
      <c r="P721" s="93">
        <v>0</v>
      </c>
      <c r="Q721" s="93">
        <v>0</v>
      </c>
      <c r="R721" s="93">
        <v>0</v>
      </c>
      <c r="S721" s="93">
        <v>0</v>
      </c>
      <c r="T721" s="93">
        <v>0</v>
      </c>
      <c r="U721" s="93">
        <v>0</v>
      </c>
      <c r="V721" s="93">
        <v>0</v>
      </c>
      <c r="W721" s="93">
        <v>0</v>
      </c>
      <c r="X721" s="93">
        <v>0</v>
      </c>
      <c r="Y721" s="93">
        <v>0</v>
      </c>
      <c r="Z721" s="93">
        <v>0</v>
      </c>
      <c r="AA721" s="93">
        <v>0</v>
      </c>
      <c r="AB721" s="93">
        <v>0</v>
      </c>
      <c r="AC721" s="93">
        <v>0</v>
      </c>
      <c r="AD721" s="93">
        <v>0</v>
      </c>
      <c r="AE721" s="93">
        <v>0</v>
      </c>
      <c r="AF721" s="93">
        <v>0</v>
      </c>
      <c r="AG721" s="93">
        <v>0</v>
      </c>
      <c r="AH721" s="93">
        <v>0</v>
      </c>
      <c r="AI721" s="93">
        <v>0</v>
      </c>
      <c r="AJ721" s="93">
        <v>0</v>
      </c>
      <c r="AK721" s="93">
        <v>0</v>
      </c>
      <c r="AL721" s="93">
        <v>0</v>
      </c>
      <c r="AM721" s="93">
        <v>0</v>
      </c>
      <c r="AN721" s="93">
        <v>0</v>
      </c>
      <c r="AO721" s="93">
        <v>0</v>
      </c>
      <c r="AP721" s="93">
        <v>0</v>
      </c>
      <c r="AQ721" s="93">
        <v>0</v>
      </c>
      <c r="AR721" s="93">
        <v>0</v>
      </c>
      <c r="AS721" s="93">
        <v>0</v>
      </c>
      <c r="AT721" s="93">
        <v>0</v>
      </c>
      <c r="AU721" s="93">
        <v>0</v>
      </c>
      <c r="AV721" s="93">
        <v>0</v>
      </c>
      <c r="AW721" s="93">
        <v>0</v>
      </c>
      <c r="AX721" s="93">
        <v>0</v>
      </c>
      <c r="AY721" s="93">
        <v>0</v>
      </c>
      <c r="AZ721" s="93">
        <v>0</v>
      </c>
      <c r="BA721" s="93">
        <v>0</v>
      </c>
      <c r="BB721" s="93">
        <v>0</v>
      </c>
      <c r="BC721" s="93">
        <v>0</v>
      </c>
      <c r="BD721" s="93">
        <v>0</v>
      </c>
      <c r="BE721" s="93">
        <v>0</v>
      </c>
      <c r="BF721" s="93">
        <v>0</v>
      </c>
      <c r="BG721" s="93">
        <v>0</v>
      </c>
      <c r="BH721" s="93">
        <v>0</v>
      </c>
      <c r="BI721" s="93">
        <v>0</v>
      </c>
      <c r="BJ721" s="93">
        <v>0</v>
      </c>
      <c r="BK721" s="93">
        <v>0</v>
      </c>
      <c r="BL721" s="93">
        <v>0</v>
      </c>
      <c r="BM721" s="93">
        <v>0</v>
      </c>
      <c r="BN721" s="93">
        <v>0</v>
      </c>
      <c r="BO721" s="93">
        <v>0</v>
      </c>
      <c r="BP721" s="93">
        <v>0</v>
      </c>
      <c r="BQ721" s="93">
        <v>0</v>
      </c>
      <c r="BR721" s="93">
        <v>0</v>
      </c>
      <c r="BS721" s="93">
        <v>0</v>
      </c>
      <c r="BT721" s="93">
        <v>0</v>
      </c>
      <c r="BU721" s="93">
        <v>0</v>
      </c>
      <c r="BV721" s="93">
        <v>0</v>
      </c>
      <c r="BW721" s="93">
        <v>0</v>
      </c>
      <c r="BX721" s="93">
        <v>0</v>
      </c>
      <c r="BY721" s="93">
        <v>0</v>
      </c>
      <c r="BZ721" s="93">
        <v>0</v>
      </c>
      <c r="CA721" s="93">
        <v>0</v>
      </c>
      <c r="CB721" s="93">
        <v>0</v>
      </c>
      <c r="CC721" s="93">
        <v>0</v>
      </c>
      <c r="CD721" s="93">
        <v>0</v>
      </c>
      <c r="CE721" s="93">
        <v>0</v>
      </c>
      <c r="CF721" s="93">
        <v>0</v>
      </c>
      <c r="CG721" s="93">
        <v>0</v>
      </c>
      <c r="CH721" s="93">
        <v>0</v>
      </c>
      <c r="CJ721" s="94">
        <v>0</v>
      </c>
    </row>
    <row r="722" spans="1:88" x14ac:dyDescent="0.25">
      <c r="A722">
        <v>714</v>
      </c>
      <c r="B722" s="96"/>
      <c r="C722" s="97" t="s">
        <v>5361</v>
      </c>
      <c r="D722" s="97" t="s">
        <v>5362</v>
      </c>
      <c r="E722" s="97" t="s">
        <v>5362</v>
      </c>
      <c r="F722" s="97" t="s">
        <v>6683</v>
      </c>
      <c r="G722" s="96" t="s">
        <v>6095</v>
      </c>
      <c r="H722" s="96" t="s">
        <v>6684</v>
      </c>
      <c r="I722" s="96" t="s">
        <v>5340</v>
      </c>
      <c r="J722" s="96" t="s">
        <v>5340</v>
      </c>
      <c r="K722" s="96" t="s">
        <v>5552</v>
      </c>
      <c r="L722" s="96" t="s">
        <v>5552</v>
      </c>
      <c r="M722" s="96" t="s">
        <v>5342</v>
      </c>
      <c r="N722" s="92">
        <v>0</v>
      </c>
      <c r="O722" s="93">
        <v>0</v>
      </c>
      <c r="P722" s="93">
        <v>0</v>
      </c>
      <c r="Q722" s="93">
        <v>0</v>
      </c>
      <c r="R722" s="93">
        <v>0</v>
      </c>
      <c r="S722" s="93">
        <v>0</v>
      </c>
      <c r="T722" s="93">
        <v>0</v>
      </c>
      <c r="U722" s="93">
        <v>0</v>
      </c>
      <c r="V722" s="93">
        <v>0</v>
      </c>
      <c r="W722" s="93">
        <v>0</v>
      </c>
      <c r="X722" s="93">
        <v>0</v>
      </c>
      <c r="Y722" s="93">
        <v>0</v>
      </c>
      <c r="Z722" s="93">
        <v>0</v>
      </c>
      <c r="AA722" s="93">
        <v>0</v>
      </c>
      <c r="AB722" s="93">
        <v>0</v>
      </c>
      <c r="AC722" s="93">
        <v>0</v>
      </c>
      <c r="AD722" s="93">
        <v>0</v>
      </c>
      <c r="AE722" s="93">
        <v>0</v>
      </c>
      <c r="AF722" s="93">
        <v>0</v>
      </c>
      <c r="AG722" s="93">
        <v>0</v>
      </c>
      <c r="AH722" s="93">
        <v>0</v>
      </c>
      <c r="AI722" s="93">
        <v>0</v>
      </c>
      <c r="AJ722" s="93">
        <v>0</v>
      </c>
      <c r="AK722" s="93">
        <v>0</v>
      </c>
      <c r="AL722" s="93">
        <v>0</v>
      </c>
      <c r="AM722" s="93">
        <v>0</v>
      </c>
      <c r="AN722" s="93">
        <v>0</v>
      </c>
      <c r="AO722" s="93">
        <v>0</v>
      </c>
      <c r="AP722" s="93">
        <v>0</v>
      </c>
      <c r="AQ722" s="93">
        <v>0</v>
      </c>
      <c r="AR722" s="93">
        <v>0</v>
      </c>
      <c r="AS722" s="93">
        <v>0</v>
      </c>
      <c r="AT722" s="93">
        <v>0</v>
      </c>
      <c r="AU722" s="93">
        <v>0</v>
      </c>
      <c r="AV722" s="93">
        <v>0</v>
      </c>
      <c r="AW722" s="93">
        <v>0</v>
      </c>
      <c r="AX722" s="93">
        <v>0</v>
      </c>
      <c r="AY722" s="93">
        <v>0</v>
      </c>
      <c r="AZ722" s="93">
        <v>0</v>
      </c>
      <c r="BA722" s="93">
        <v>0</v>
      </c>
      <c r="BB722" s="93">
        <v>0</v>
      </c>
      <c r="BC722" s="93">
        <v>0</v>
      </c>
      <c r="BD722" s="93">
        <v>0</v>
      </c>
      <c r="BE722" s="93">
        <v>0</v>
      </c>
      <c r="BF722" s="93">
        <v>0</v>
      </c>
      <c r="BG722" s="93">
        <v>0</v>
      </c>
      <c r="BH722" s="93">
        <v>0</v>
      </c>
      <c r="BI722" s="93">
        <v>0</v>
      </c>
      <c r="BJ722" s="93">
        <v>0</v>
      </c>
      <c r="BK722" s="93">
        <v>0</v>
      </c>
      <c r="BL722" s="93">
        <v>0</v>
      </c>
      <c r="BM722" s="93">
        <v>0</v>
      </c>
      <c r="BN722" s="93">
        <v>0</v>
      </c>
      <c r="BO722" s="93">
        <v>0</v>
      </c>
      <c r="BP722" s="93">
        <v>0</v>
      </c>
      <c r="BQ722" s="93">
        <v>0</v>
      </c>
      <c r="BR722" s="93">
        <v>0</v>
      </c>
      <c r="BS722" s="93">
        <v>0</v>
      </c>
      <c r="BT722" s="93">
        <v>0</v>
      </c>
      <c r="BU722" s="93">
        <v>0</v>
      </c>
      <c r="BV722" s="93">
        <v>0</v>
      </c>
      <c r="BW722" s="93">
        <v>0</v>
      </c>
      <c r="BX722" s="93">
        <v>0</v>
      </c>
      <c r="BY722" s="93">
        <v>0</v>
      </c>
      <c r="BZ722" s="93">
        <v>0</v>
      </c>
      <c r="CA722" s="93">
        <v>0</v>
      </c>
      <c r="CB722" s="93">
        <v>0</v>
      </c>
      <c r="CC722" s="93">
        <v>0</v>
      </c>
      <c r="CD722" s="93">
        <v>0</v>
      </c>
      <c r="CE722" s="93">
        <v>0</v>
      </c>
      <c r="CF722" s="93">
        <v>0</v>
      </c>
      <c r="CG722" s="93">
        <v>0</v>
      </c>
      <c r="CH722" s="93">
        <v>0</v>
      </c>
      <c r="CJ722" s="94">
        <v>0</v>
      </c>
    </row>
    <row r="723" spans="1:88" x14ac:dyDescent="0.25">
      <c r="A723">
        <v>715</v>
      </c>
      <c r="B723" s="96"/>
      <c r="C723" s="97" t="s">
        <v>5361</v>
      </c>
      <c r="D723" s="97" t="s">
        <v>5362</v>
      </c>
      <c r="E723" s="97" t="s">
        <v>5362</v>
      </c>
      <c r="F723" s="97" t="s">
        <v>6685</v>
      </c>
      <c r="G723" s="96" t="s">
        <v>6095</v>
      </c>
      <c r="H723" s="96" t="s">
        <v>6686</v>
      </c>
      <c r="I723" s="96" t="s">
        <v>5340</v>
      </c>
      <c r="J723" s="96" t="s">
        <v>5340</v>
      </c>
      <c r="K723" s="96" t="s">
        <v>5552</v>
      </c>
      <c r="L723" s="96" t="s">
        <v>5552</v>
      </c>
      <c r="M723" s="96" t="s">
        <v>5342</v>
      </c>
      <c r="N723" s="92">
        <v>0</v>
      </c>
      <c r="O723" s="93">
        <v>0</v>
      </c>
      <c r="P723" s="93">
        <v>0</v>
      </c>
      <c r="Q723" s="93">
        <v>0</v>
      </c>
      <c r="R723" s="93">
        <v>0</v>
      </c>
      <c r="S723" s="93">
        <v>0</v>
      </c>
      <c r="T723" s="93">
        <v>0</v>
      </c>
      <c r="U723" s="93">
        <v>0</v>
      </c>
      <c r="V723" s="93">
        <v>0</v>
      </c>
      <c r="W723" s="93">
        <v>0</v>
      </c>
      <c r="X723" s="93">
        <v>0</v>
      </c>
      <c r="Y723" s="93">
        <v>0</v>
      </c>
      <c r="Z723" s="93">
        <v>0</v>
      </c>
      <c r="AA723" s="93">
        <v>0</v>
      </c>
      <c r="AB723" s="93">
        <v>0</v>
      </c>
      <c r="AC723" s="93">
        <v>0</v>
      </c>
      <c r="AD723" s="93">
        <v>0</v>
      </c>
      <c r="AE723" s="93">
        <v>0</v>
      </c>
      <c r="AF723" s="93">
        <v>0</v>
      </c>
      <c r="AG723" s="93">
        <v>0</v>
      </c>
      <c r="AH723" s="93">
        <v>0</v>
      </c>
      <c r="AI723" s="93">
        <v>0</v>
      </c>
      <c r="AJ723" s="93">
        <v>0</v>
      </c>
      <c r="AK723" s="93">
        <v>0</v>
      </c>
      <c r="AL723" s="93">
        <v>0</v>
      </c>
      <c r="AM723" s="93">
        <v>0</v>
      </c>
      <c r="AN723" s="93">
        <v>0</v>
      </c>
      <c r="AO723" s="93">
        <v>0</v>
      </c>
      <c r="AP723" s="93">
        <v>0</v>
      </c>
      <c r="AQ723" s="93">
        <v>0</v>
      </c>
      <c r="AR723" s="93">
        <v>0</v>
      </c>
      <c r="AS723" s="93">
        <v>0</v>
      </c>
      <c r="AT723" s="93">
        <v>0</v>
      </c>
      <c r="AU723" s="93">
        <v>0</v>
      </c>
      <c r="AV723" s="93">
        <v>0</v>
      </c>
      <c r="AW723" s="93">
        <v>0</v>
      </c>
      <c r="AX723" s="93">
        <v>0</v>
      </c>
      <c r="AY723" s="93">
        <v>0</v>
      </c>
      <c r="AZ723" s="93">
        <v>0</v>
      </c>
      <c r="BA723" s="93">
        <v>0</v>
      </c>
      <c r="BB723" s="93">
        <v>0</v>
      </c>
      <c r="BC723" s="93">
        <v>0</v>
      </c>
      <c r="BD723" s="93">
        <v>0</v>
      </c>
      <c r="BE723" s="93">
        <v>0</v>
      </c>
      <c r="BF723" s="93">
        <v>0</v>
      </c>
      <c r="BG723" s="93">
        <v>0</v>
      </c>
      <c r="BH723" s="93">
        <v>0</v>
      </c>
      <c r="BI723" s="93">
        <v>0</v>
      </c>
      <c r="BJ723" s="93">
        <v>0</v>
      </c>
      <c r="BK723" s="93">
        <v>0</v>
      </c>
      <c r="BL723" s="93">
        <v>0</v>
      </c>
      <c r="BM723" s="93">
        <v>0</v>
      </c>
      <c r="BN723" s="93">
        <v>0</v>
      </c>
      <c r="BO723" s="93">
        <v>0</v>
      </c>
      <c r="BP723" s="93">
        <v>0</v>
      </c>
      <c r="BQ723" s="93">
        <v>0</v>
      </c>
      <c r="BR723" s="93">
        <v>0</v>
      </c>
      <c r="BS723" s="93">
        <v>0</v>
      </c>
      <c r="BT723" s="93">
        <v>0</v>
      </c>
      <c r="BU723" s="93">
        <v>0</v>
      </c>
      <c r="BV723" s="93">
        <v>0</v>
      </c>
      <c r="BW723" s="93">
        <v>0</v>
      </c>
      <c r="BX723" s="93">
        <v>0</v>
      </c>
      <c r="BY723" s="93">
        <v>0</v>
      </c>
      <c r="BZ723" s="93">
        <v>0</v>
      </c>
      <c r="CA723" s="93">
        <v>0</v>
      </c>
      <c r="CB723" s="93">
        <v>0</v>
      </c>
      <c r="CC723" s="93">
        <v>0</v>
      </c>
      <c r="CD723" s="93">
        <v>0</v>
      </c>
      <c r="CE723" s="93">
        <v>0</v>
      </c>
      <c r="CF723" s="93">
        <v>0</v>
      </c>
      <c r="CG723" s="93">
        <v>0</v>
      </c>
      <c r="CH723" s="93">
        <v>0</v>
      </c>
      <c r="CJ723" s="94">
        <v>0</v>
      </c>
    </row>
    <row r="724" spans="1:88" x14ac:dyDescent="0.25">
      <c r="A724">
        <v>716</v>
      </c>
      <c r="B724" s="96"/>
      <c r="C724" s="97" t="s">
        <v>5361</v>
      </c>
      <c r="D724" s="97" t="s">
        <v>5362</v>
      </c>
      <c r="E724" s="97" t="s">
        <v>5362</v>
      </c>
      <c r="F724" s="97" t="s">
        <v>6687</v>
      </c>
      <c r="G724" s="96" t="s">
        <v>6095</v>
      </c>
      <c r="H724" s="96" t="s">
        <v>6688</v>
      </c>
      <c r="I724" s="96" t="s">
        <v>5340</v>
      </c>
      <c r="J724" s="96" t="s">
        <v>5340</v>
      </c>
      <c r="K724" s="96" t="s">
        <v>5365</v>
      </c>
      <c r="L724" s="96" t="s">
        <v>5365</v>
      </c>
      <c r="M724" s="96" t="s">
        <v>5342</v>
      </c>
      <c r="N724" s="92">
        <v>333612.76029513113</v>
      </c>
      <c r="O724" s="93">
        <v>0</v>
      </c>
      <c r="P724" s="93">
        <v>0</v>
      </c>
      <c r="Q724" s="93">
        <v>0</v>
      </c>
      <c r="R724" s="93">
        <v>0</v>
      </c>
      <c r="S724" s="93">
        <v>0</v>
      </c>
      <c r="T724" s="93">
        <v>0</v>
      </c>
      <c r="U724" s="93">
        <v>0</v>
      </c>
      <c r="V724" s="93">
        <v>0</v>
      </c>
      <c r="W724" s="93">
        <v>0</v>
      </c>
      <c r="X724" s="93">
        <v>0</v>
      </c>
      <c r="Y724" s="93">
        <v>0</v>
      </c>
      <c r="Z724" s="93">
        <v>0</v>
      </c>
      <c r="AA724" s="93">
        <v>56406.539247918809</v>
      </c>
      <c r="AB724" s="93">
        <v>55395.438262248841</v>
      </c>
      <c r="AC724" s="93">
        <v>55580.48433957214</v>
      </c>
      <c r="AD724" s="93">
        <v>55637.925337072586</v>
      </c>
      <c r="AE724" s="93">
        <v>55376.90538030085</v>
      </c>
      <c r="AF724" s="93">
        <v>55215.467728017917</v>
      </c>
      <c r="AG724" s="93">
        <v>0</v>
      </c>
      <c r="AH724" s="93">
        <v>0</v>
      </c>
      <c r="AI724" s="93">
        <v>0</v>
      </c>
      <c r="AJ724" s="93">
        <v>0</v>
      </c>
      <c r="AK724" s="93">
        <v>0</v>
      </c>
      <c r="AL724" s="93">
        <v>0</v>
      </c>
      <c r="AM724" s="93">
        <v>0</v>
      </c>
      <c r="AN724" s="93">
        <v>0</v>
      </c>
      <c r="AO724" s="93">
        <v>0</v>
      </c>
      <c r="AP724" s="93">
        <v>0</v>
      </c>
      <c r="AQ724" s="93">
        <v>0</v>
      </c>
      <c r="AR724" s="93">
        <v>0</v>
      </c>
      <c r="AS724" s="93">
        <v>0</v>
      </c>
      <c r="AT724" s="93">
        <v>0</v>
      </c>
      <c r="AU724" s="93">
        <v>0</v>
      </c>
      <c r="AV724" s="93">
        <v>0</v>
      </c>
      <c r="AW724" s="93">
        <v>0</v>
      </c>
      <c r="AX724" s="93">
        <v>0</v>
      </c>
      <c r="AY724" s="93">
        <v>0</v>
      </c>
      <c r="AZ724" s="93">
        <v>0</v>
      </c>
      <c r="BA724" s="93">
        <v>0</v>
      </c>
      <c r="BB724" s="93">
        <v>0</v>
      </c>
      <c r="BC724" s="93">
        <v>0</v>
      </c>
      <c r="BD724" s="93">
        <v>0</v>
      </c>
      <c r="BE724" s="93">
        <v>0</v>
      </c>
      <c r="BF724" s="93">
        <v>0</v>
      </c>
      <c r="BG724" s="93">
        <v>0</v>
      </c>
      <c r="BH724" s="93">
        <v>0</v>
      </c>
      <c r="BI724" s="93">
        <v>0</v>
      </c>
      <c r="BJ724" s="93">
        <v>0</v>
      </c>
      <c r="BK724" s="93">
        <v>0</v>
      </c>
      <c r="BL724" s="93">
        <v>0</v>
      </c>
      <c r="BM724" s="93">
        <v>0</v>
      </c>
      <c r="BN724" s="93">
        <v>0</v>
      </c>
      <c r="BO724" s="93">
        <v>0</v>
      </c>
      <c r="BP724" s="93">
        <v>0</v>
      </c>
      <c r="BQ724" s="93">
        <v>0</v>
      </c>
      <c r="BR724" s="93">
        <v>0</v>
      </c>
      <c r="BS724" s="93">
        <v>0</v>
      </c>
      <c r="BT724" s="93">
        <v>0</v>
      </c>
      <c r="BU724" s="93">
        <v>0</v>
      </c>
      <c r="BV724" s="93">
        <v>0</v>
      </c>
      <c r="BW724" s="93">
        <v>0</v>
      </c>
      <c r="BX724" s="93">
        <v>0</v>
      </c>
      <c r="BY724" s="93">
        <v>0</v>
      </c>
      <c r="BZ724" s="93">
        <v>0</v>
      </c>
      <c r="CA724" s="93">
        <v>0</v>
      </c>
      <c r="CB724" s="93">
        <v>0</v>
      </c>
      <c r="CC724" s="93">
        <v>0</v>
      </c>
      <c r="CD724" s="93">
        <v>0</v>
      </c>
      <c r="CE724" s="93">
        <v>0</v>
      </c>
      <c r="CF724" s="93">
        <v>0</v>
      </c>
      <c r="CG724" s="93">
        <v>0</v>
      </c>
      <c r="CH724" s="93">
        <v>0</v>
      </c>
      <c r="CJ724" s="94">
        <v>333612.76029513113</v>
      </c>
    </row>
    <row r="725" spans="1:88" x14ac:dyDescent="0.25">
      <c r="A725">
        <v>717</v>
      </c>
      <c r="B725" s="96"/>
      <c r="C725" s="97" t="s">
        <v>5361</v>
      </c>
      <c r="D725" s="97" t="s">
        <v>5362</v>
      </c>
      <c r="E725" s="97" t="s">
        <v>5362</v>
      </c>
      <c r="F725" s="97" t="s">
        <v>6689</v>
      </c>
      <c r="G725" s="96" t="s">
        <v>6095</v>
      </c>
      <c r="H725" s="96" t="s">
        <v>6690</v>
      </c>
      <c r="I725" s="96" t="s">
        <v>5340</v>
      </c>
      <c r="J725" s="96" t="s">
        <v>5340</v>
      </c>
      <c r="K725" s="96" t="s">
        <v>5365</v>
      </c>
      <c r="L725" s="96" t="s">
        <v>5365</v>
      </c>
      <c r="M725" s="96" t="s">
        <v>5342</v>
      </c>
      <c r="N725" s="92">
        <v>333262.36277360388</v>
      </c>
      <c r="O725" s="93">
        <v>0</v>
      </c>
      <c r="P725" s="93">
        <v>0</v>
      </c>
      <c r="Q725" s="93">
        <v>0</v>
      </c>
      <c r="R725" s="93">
        <v>0</v>
      </c>
      <c r="S725" s="93">
        <v>0</v>
      </c>
      <c r="T725" s="93">
        <v>0</v>
      </c>
      <c r="U725" s="93">
        <v>27845.651132757957</v>
      </c>
      <c r="V725" s="93">
        <v>27858.43867820995</v>
      </c>
      <c r="W725" s="93">
        <v>27649.807529264835</v>
      </c>
      <c r="X725" s="93">
        <v>27307.635147778936</v>
      </c>
      <c r="Y725" s="93">
        <v>27872.335651847941</v>
      </c>
      <c r="Z725" s="93">
        <v>27922.114486178696</v>
      </c>
      <c r="AA725" s="93">
        <v>28203.269623959404</v>
      </c>
      <c r="AB725" s="93">
        <v>27697.719131124421</v>
      </c>
      <c r="AC725" s="93">
        <v>27790.242169786015</v>
      </c>
      <c r="AD725" s="93">
        <v>27818.962668536347</v>
      </c>
      <c r="AE725" s="93">
        <v>27688.452690150425</v>
      </c>
      <c r="AF725" s="93">
        <v>27607.733864008958</v>
      </c>
      <c r="AG725" s="93">
        <v>0</v>
      </c>
      <c r="AH725" s="93">
        <v>0</v>
      </c>
      <c r="AI725" s="93">
        <v>0</v>
      </c>
      <c r="AJ725" s="93">
        <v>0</v>
      </c>
      <c r="AK725" s="93">
        <v>0</v>
      </c>
      <c r="AL725" s="93">
        <v>0</v>
      </c>
      <c r="AM725" s="93">
        <v>0</v>
      </c>
      <c r="AN725" s="93">
        <v>0</v>
      </c>
      <c r="AO725" s="93">
        <v>0</v>
      </c>
      <c r="AP725" s="93">
        <v>0</v>
      </c>
      <c r="AQ725" s="93">
        <v>0</v>
      </c>
      <c r="AR725" s="93">
        <v>0</v>
      </c>
      <c r="AS725" s="93">
        <v>0</v>
      </c>
      <c r="AT725" s="93">
        <v>0</v>
      </c>
      <c r="AU725" s="93">
        <v>0</v>
      </c>
      <c r="AV725" s="93">
        <v>0</v>
      </c>
      <c r="AW725" s="93">
        <v>0</v>
      </c>
      <c r="AX725" s="93">
        <v>0</v>
      </c>
      <c r="AY725" s="93">
        <v>0</v>
      </c>
      <c r="AZ725" s="93">
        <v>0</v>
      </c>
      <c r="BA725" s="93">
        <v>0</v>
      </c>
      <c r="BB725" s="93">
        <v>0</v>
      </c>
      <c r="BC725" s="93">
        <v>0</v>
      </c>
      <c r="BD725" s="93">
        <v>0</v>
      </c>
      <c r="BE725" s="93">
        <v>0</v>
      </c>
      <c r="BF725" s="93">
        <v>0</v>
      </c>
      <c r="BG725" s="93">
        <v>0</v>
      </c>
      <c r="BH725" s="93">
        <v>0</v>
      </c>
      <c r="BI725" s="93">
        <v>0</v>
      </c>
      <c r="BJ725" s="93">
        <v>0</v>
      </c>
      <c r="BK725" s="93">
        <v>0</v>
      </c>
      <c r="BL725" s="93">
        <v>0</v>
      </c>
      <c r="BM725" s="93">
        <v>0</v>
      </c>
      <c r="BN725" s="93">
        <v>0</v>
      </c>
      <c r="BO725" s="93">
        <v>0</v>
      </c>
      <c r="BP725" s="93">
        <v>0</v>
      </c>
      <c r="BQ725" s="93">
        <v>0</v>
      </c>
      <c r="BR725" s="93">
        <v>0</v>
      </c>
      <c r="BS725" s="93">
        <v>0</v>
      </c>
      <c r="BT725" s="93">
        <v>0</v>
      </c>
      <c r="BU725" s="93">
        <v>0</v>
      </c>
      <c r="BV725" s="93">
        <v>0</v>
      </c>
      <c r="BW725" s="93">
        <v>0</v>
      </c>
      <c r="BX725" s="93">
        <v>0</v>
      </c>
      <c r="BY725" s="93">
        <v>0</v>
      </c>
      <c r="BZ725" s="93">
        <v>0</v>
      </c>
      <c r="CA725" s="93">
        <v>0</v>
      </c>
      <c r="CB725" s="93">
        <v>0</v>
      </c>
      <c r="CC725" s="93">
        <v>0</v>
      </c>
      <c r="CD725" s="93">
        <v>0</v>
      </c>
      <c r="CE725" s="93">
        <v>0</v>
      </c>
      <c r="CF725" s="93">
        <v>0</v>
      </c>
      <c r="CG725" s="93">
        <v>0</v>
      </c>
      <c r="CH725" s="93">
        <v>0</v>
      </c>
      <c r="CJ725" s="94">
        <v>166806.38014756556</v>
      </c>
    </row>
    <row r="726" spans="1:88" x14ac:dyDescent="0.25">
      <c r="A726">
        <v>718</v>
      </c>
      <c r="B726" s="96"/>
      <c r="C726" s="97" t="s">
        <v>5361</v>
      </c>
      <c r="D726" s="97" t="s">
        <v>5362</v>
      </c>
      <c r="E726" s="97" t="s">
        <v>5362</v>
      </c>
      <c r="F726" s="97" t="s">
        <v>6691</v>
      </c>
      <c r="G726" s="96" t="s">
        <v>6095</v>
      </c>
      <c r="H726" s="96" t="s">
        <v>6692</v>
      </c>
      <c r="I726" s="96" t="s">
        <v>5340</v>
      </c>
      <c r="J726" s="96" t="s">
        <v>5340</v>
      </c>
      <c r="K726" s="96" t="s">
        <v>5365</v>
      </c>
      <c r="L726" s="96" t="s">
        <v>5365</v>
      </c>
      <c r="M726" s="96" t="s">
        <v>5342</v>
      </c>
      <c r="N726" s="92">
        <v>335451.84294796758</v>
      </c>
      <c r="O726" s="93">
        <v>0</v>
      </c>
      <c r="P726" s="93">
        <v>0</v>
      </c>
      <c r="Q726" s="93">
        <v>0</v>
      </c>
      <c r="R726" s="93">
        <v>0</v>
      </c>
      <c r="S726" s="93">
        <v>0</v>
      </c>
      <c r="T726" s="93">
        <v>0</v>
      </c>
      <c r="U726" s="93">
        <v>0</v>
      </c>
      <c r="V726" s="93">
        <v>0</v>
      </c>
      <c r="W726" s="93">
        <v>0</v>
      </c>
      <c r="X726" s="93">
        <v>0</v>
      </c>
      <c r="Y726" s="93">
        <v>0</v>
      </c>
      <c r="Z726" s="93">
        <v>0</v>
      </c>
      <c r="AA726" s="93">
        <v>0</v>
      </c>
      <c r="AB726" s="93">
        <v>0</v>
      </c>
      <c r="AC726" s="93">
        <v>0</v>
      </c>
      <c r="AD726" s="93">
        <v>0</v>
      </c>
      <c r="AE726" s="93">
        <v>0</v>
      </c>
      <c r="AF726" s="93">
        <v>0</v>
      </c>
      <c r="AG726" s="93">
        <v>27728.589983814312</v>
      </c>
      <c r="AH726" s="93">
        <v>27713.02976422073</v>
      </c>
      <c r="AI726" s="93">
        <v>27596.702347874831</v>
      </c>
      <c r="AJ726" s="93">
        <v>27380.742499525666</v>
      </c>
      <c r="AK726" s="93">
        <v>27714.763624468535</v>
      </c>
      <c r="AL726" s="93">
        <v>27747.297379584033</v>
      </c>
      <c r="AM726" s="93">
        <v>28516.473620556946</v>
      </c>
      <c r="AN726" s="93">
        <v>28250.104641603401</v>
      </c>
      <c r="AO726" s="93">
        <v>28273.644362316936</v>
      </c>
      <c r="AP726" s="93">
        <v>28277.725676768536</v>
      </c>
      <c r="AQ726" s="93">
        <v>28168.367212757421</v>
      </c>
      <c r="AR726" s="93">
        <v>28084.401834476295</v>
      </c>
      <c r="AS726" s="93">
        <v>0</v>
      </c>
      <c r="AT726" s="93">
        <v>0</v>
      </c>
      <c r="AU726" s="93">
        <v>0</v>
      </c>
      <c r="AV726" s="93">
        <v>0</v>
      </c>
      <c r="AW726" s="93">
        <v>0</v>
      </c>
      <c r="AX726" s="93">
        <v>0</v>
      </c>
      <c r="AY726" s="93">
        <v>0</v>
      </c>
      <c r="AZ726" s="93">
        <v>0</v>
      </c>
      <c r="BA726" s="93">
        <v>0</v>
      </c>
      <c r="BB726" s="93">
        <v>0</v>
      </c>
      <c r="BC726" s="93">
        <v>0</v>
      </c>
      <c r="BD726" s="93">
        <v>0</v>
      </c>
      <c r="BE726" s="93">
        <v>0</v>
      </c>
      <c r="BF726" s="93">
        <v>0</v>
      </c>
      <c r="BG726" s="93">
        <v>0</v>
      </c>
      <c r="BH726" s="93">
        <v>0</v>
      </c>
      <c r="BI726" s="93">
        <v>0</v>
      </c>
      <c r="BJ726" s="93">
        <v>0</v>
      </c>
      <c r="BK726" s="93">
        <v>0</v>
      </c>
      <c r="BL726" s="93">
        <v>0</v>
      </c>
      <c r="BM726" s="93">
        <v>0</v>
      </c>
      <c r="BN726" s="93">
        <v>0</v>
      </c>
      <c r="BO726" s="93">
        <v>0</v>
      </c>
      <c r="BP726" s="93">
        <v>0</v>
      </c>
      <c r="BQ726" s="93">
        <v>0</v>
      </c>
      <c r="BR726" s="93">
        <v>0</v>
      </c>
      <c r="BS726" s="93">
        <v>0</v>
      </c>
      <c r="BT726" s="93">
        <v>0</v>
      </c>
      <c r="BU726" s="93">
        <v>0</v>
      </c>
      <c r="BV726" s="93">
        <v>0</v>
      </c>
      <c r="BW726" s="93">
        <v>0</v>
      </c>
      <c r="BX726" s="93">
        <v>0</v>
      </c>
      <c r="BY726" s="93">
        <v>0</v>
      </c>
      <c r="BZ726" s="93">
        <v>0</v>
      </c>
      <c r="CA726" s="93">
        <v>0</v>
      </c>
      <c r="CB726" s="93">
        <v>0</v>
      </c>
      <c r="CC726" s="93">
        <v>0</v>
      </c>
      <c r="CD726" s="93">
        <v>0</v>
      </c>
      <c r="CE726" s="93">
        <v>0</v>
      </c>
      <c r="CF726" s="93">
        <v>0</v>
      </c>
      <c r="CG726" s="93">
        <v>0</v>
      </c>
      <c r="CH726" s="93">
        <v>0</v>
      </c>
      <c r="CJ726" s="94">
        <v>335451.84294796758</v>
      </c>
    </row>
    <row r="727" spans="1:88" x14ac:dyDescent="0.25">
      <c r="A727">
        <v>719</v>
      </c>
      <c r="B727" s="96"/>
      <c r="C727" s="97" t="s">
        <v>5361</v>
      </c>
      <c r="D727" s="97" t="s">
        <v>5362</v>
      </c>
      <c r="E727" s="97" t="s">
        <v>5362</v>
      </c>
      <c r="F727" s="97" t="s">
        <v>6693</v>
      </c>
      <c r="G727" s="96" t="s">
        <v>6095</v>
      </c>
      <c r="H727" s="96" t="s">
        <v>6694</v>
      </c>
      <c r="I727" s="96" t="s">
        <v>5340</v>
      </c>
      <c r="J727" s="96" t="s">
        <v>5340</v>
      </c>
      <c r="K727" s="96" t="s">
        <v>5365</v>
      </c>
      <c r="L727" s="96" t="s">
        <v>5365</v>
      </c>
      <c r="M727" s="96" t="s">
        <v>5342</v>
      </c>
      <c r="N727" s="92">
        <v>340893.46087814786</v>
      </c>
      <c r="O727" s="93">
        <v>0</v>
      </c>
      <c r="P727" s="93">
        <v>0</v>
      </c>
      <c r="Q727" s="93">
        <v>0</v>
      </c>
      <c r="R727" s="93">
        <v>0</v>
      </c>
      <c r="S727" s="93">
        <v>0</v>
      </c>
      <c r="T727" s="93">
        <v>0</v>
      </c>
      <c r="U727" s="93">
        <v>0</v>
      </c>
      <c r="V727" s="93">
        <v>0</v>
      </c>
      <c r="W727" s="93">
        <v>0</v>
      </c>
      <c r="X727" s="93">
        <v>0</v>
      </c>
      <c r="Y727" s="93">
        <v>0</v>
      </c>
      <c r="Z727" s="93">
        <v>0</v>
      </c>
      <c r="AA727" s="93">
        <v>0</v>
      </c>
      <c r="AB727" s="93">
        <v>0</v>
      </c>
      <c r="AC727" s="93">
        <v>0</v>
      </c>
      <c r="AD727" s="93">
        <v>0</v>
      </c>
      <c r="AE727" s="93">
        <v>0</v>
      </c>
      <c r="AF727" s="93">
        <v>0</v>
      </c>
      <c r="AG727" s="93">
        <v>0</v>
      </c>
      <c r="AH727" s="93">
        <v>0</v>
      </c>
      <c r="AI727" s="93">
        <v>0</v>
      </c>
      <c r="AJ727" s="93">
        <v>0</v>
      </c>
      <c r="AK727" s="93">
        <v>0</v>
      </c>
      <c r="AL727" s="93">
        <v>0</v>
      </c>
      <c r="AM727" s="93">
        <v>0</v>
      </c>
      <c r="AN727" s="93">
        <v>0</v>
      </c>
      <c r="AO727" s="93">
        <v>0</v>
      </c>
      <c r="AP727" s="93">
        <v>0</v>
      </c>
      <c r="AQ727" s="93">
        <v>0</v>
      </c>
      <c r="AR727" s="93">
        <v>0</v>
      </c>
      <c r="AS727" s="93">
        <v>28238.436856200373</v>
      </c>
      <c r="AT727" s="93">
        <v>28202.836709470594</v>
      </c>
      <c r="AU727" s="93">
        <v>28126.242705989993</v>
      </c>
      <c r="AV727" s="93">
        <v>27864.316932456735</v>
      </c>
      <c r="AW727" s="93">
        <v>28218.054448938929</v>
      </c>
      <c r="AX727" s="93">
        <v>28255.714834172017</v>
      </c>
      <c r="AY727" s="93">
        <v>28904.300777257922</v>
      </c>
      <c r="AZ727" s="93">
        <v>28622.718954871769</v>
      </c>
      <c r="BA727" s="93">
        <v>28695.254023803627</v>
      </c>
      <c r="BB727" s="93">
        <v>28694.607653501866</v>
      </c>
      <c r="BC727" s="93">
        <v>28579.652742106569</v>
      </c>
      <c r="BD727" s="93">
        <v>28491.32423937746</v>
      </c>
      <c r="BE727" s="93">
        <v>0</v>
      </c>
      <c r="BF727" s="93">
        <v>0</v>
      </c>
      <c r="BG727" s="93">
        <v>0</v>
      </c>
      <c r="BH727" s="93">
        <v>0</v>
      </c>
      <c r="BI727" s="93">
        <v>0</v>
      </c>
      <c r="BJ727" s="93">
        <v>0</v>
      </c>
      <c r="BK727" s="93">
        <v>0</v>
      </c>
      <c r="BL727" s="93">
        <v>0</v>
      </c>
      <c r="BM727" s="93">
        <v>0</v>
      </c>
      <c r="BN727" s="93">
        <v>0</v>
      </c>
      <c r="BO727" s="93">
        <v>0</v>
      </c>
      <c r="BP727" s="93">
        <v>0</v>
      </c>
      <c r="BQ727" s="93">
        <v>0</v>
      </c>
      <c r="BR727" s="93">
        <v>0</v>
      </c>
      <c r="BS727" s="93">
        <v>0</v>
      </c>
      <c r="BT727" s="93">
        <v>0</v>
      </c>
      <c r="BU727" s="93">
        <v>0</v>
      </c>
      <c r="BV727" s="93">
        <v>0</v>
      </c>
      <c r="BW727" s="93">
        <v>0</v>
      </c>
      <c r="BX727" s="93">
        <v>0</v>
      </c>
      <c r="BY727" s="93">
        <v>0</v>
      </c>
      <c r="BZ727" s="93">
        <v>0</v>
      </c>
      <c r="CA727" s="93">
        <v>0</v>
      </c>
      <c r="CB727" s="93">
        <v>0</v>
      </c>
      <c r="CC727" s="93">
        <v>0</v>
      </c>
      <c r="CD727" s="93">
        <v>0</v>
      </c>
      <c r="CE727" s="93">
        <v>0</v>
      </c>
      <c r="CF727" s="93">
        <v>0</v>
      </c>
      <c r="CG727" s="93">
        <v>0</v>
      </c>
      <c r="CH727" s="93">
        <v>0</v>
      </c>
      <c r="CJ727" s="94">
        <v>340893.46087814786</v>
      </c>
    </row>
    <row r="728" spans="1:88" x14ac:dyDescent="0.25">
      <c r="A728">
        <v>720</v>
      </c>
      <c r="B728" s="96"/>
      <c r="C728" s="97" t="s">
        <v>5361</v>
      </c>
      <c r="D728" s="97" t="s">
        <v>5362</v>
      </c>
      <c r="E728" s="97" t="s">
        <v>5362</v>
      </c>
      <c r="F728" s="97" t="s">
        <v>6695</v>
      </c>
      <c r="G728" s="96" t="s">
        <v>6095</v>
      </c>
      <c r="H728" s="96" t="s">
        <v>6696</v>
      </c>
      <c r="I728" s="96" t="s">
        <v>5340</v>
      </c>
      <c r="J728" s="96" t="s">
        <v>5340</v>
      </c>
      <c r="K728" s="96" t="s">
        <v>5365</v>
      </c>
      <c r="L728" s="96" t="s">
        <v>5365</v>
      </c>
      <c r="M728" s="96" t="s">
        <v>5342</v>
      </c>
      <c r="N728" s="92">
        <v>341539.08309044904</v>
      </c>
      <c r="O728" s="93">
        <v>0</v>
      </c>
      <c r="P728" s="93">
        <v>0</v>
      </c>
      <c r="Q728" s="93">
        <v>0</v>
      </c>
      <c r="R728" s="93">
        <v>0</v>
      </c>
      <c r="S728" s="93">
        <v>0</v>
      </c>
      <c r="T728" s="93">
        <v>0</v>
      </c>
      <c r="U728" s="93">
        <v>0</v>
      </c>
      <c r="V728" s="93">
        <v>0</v>
      </c>
      <c r="W728" s="93">
        <v>0</v>
      </c>
      <c r="X728" s="93">
        <v>0</v>
      </c>
      <c r="Y728" s="93">
        <v>0</v>
      </c>
      <c r="Z728" s="93">
        <v>0</v>
      </c>
      <c r="AA728" s="93">
        <v>0</v>
      </c>
      <c r="AB728" s="93">
        <v>0</v>
      </c>
      <c r="AC728" s="93">
        <v>0</v>
      </c>
      <c r="AD728" s="93">
        <v>0</v>
      </c>
      <c r="AE728" s="93">
        <v>0</v>
      </c>
      <c r="AF728" s="93">
        <v>0</v>
      </c>
      <c r="AG728" s="93">
        <v>0</v>
      </c>
      <c r="AH728" s="93">
        <v>0</v>
      </c>
      <c r="AI728" s="93">
        <v>0</v>
      </c>
      <c r="AJ728" s="93">
        <v>0</v>
      </c>
      <c r="AK728" s="93">
        <v>0</v>
      </c>
      <c r="AL728" s="93">
        <v>0</v>
      </c>
      <c r="AM728" s="93">
        <v>0</v>
      </c>
      <c r="AN728" s="93">
        <v>0</v>
      </c>
      <c r="AO728" s="93">
        <v>0</v>
      </c>
      <c r="AP728" s="93">
        <v>0</v>
      </c>
      <c r="AQ728" s="93">
        <v>0</v>
      </c>
      <c r="AR728" s="93">
        <v>0</v>
      </c>
      <c r="AS728" s="93">
        <v>0</v>
      </c>
      <c r="AT728" s="93">
        <v>0</v>
      </c>
      <c r="AU728" s="93">
        <v>0</v>
      </c>
      <c r="AV728" s="93">
        <v>0</v>
      </c>
      <c r="AW728" s="93">
        <v>0</v>
      </c>
      <c r="AX728" s="93">
        <v>0</v>
      </c>
      <c r="AY728" s="93">
        <v>0</v>
      </c>
      <c r="AZ728" s="93">
        <v>0</v>
      </c>
      <c r="BA728" s="93">
        <v>0</v>
      </c>
      <c r="BB728" s="93">
        <v>0</v>
      </c>
      <c r="BC728" s="93">
        <v>0</v>
      </c>
      <c r="BD728" s="93">
        <v>0</v>
      </c>
      <c r="BE728" s="93">
        <v>28534.580322537568</v>
      </c>
      <c r="BF728" s="93">
        <v>28503.220326930012</v>
      </c>
      <c r="BG728" s="93">
        <v>28428.141050127859</v>
      </c>
      <c r="BH728" s="93">
        <v>28175.488275483509</v>
      </c>
      <c r="BI728" s="93">
        <v>28513.402105732013</v>
      </c>
      <c r="BJ728" s="93">
        <v>28549.899942712913</v>
      </c>
      <c r="BK728" s="93">
        <v>28709.87605017715</v>
      </c>
      <c r="BL728" s="93">
        <v>28450.047287113117</v>
      </c>
      <c r="BM728" s="93">
        <v>28485.523851243433</v>
      </c>
      <c r="BN728" s="93">
        <v>28492.365480911689</v>
      </c>
      <c r="BO728" s="93">
        <v>28387.586417730989</v>
      </c>
      <c r="BP728" s="93">
        <v>28308.951979748723</v>
      </c>
      <c r="BQ728" s="93">
        <v>0</v>
      </c>
      <c r="BR728" s="93">
        <v>0</v>
      </c>
      <c r="BS728" s="93">
        <v>0</v>
      </c>
      <c r="BT728" s="93">
        <v>0</v>
      </c>
      <c r="BU728" s="93">
        <v>0</v>
      </c>
      <c r="BV728" s="93">
        <v>0</v>
      </c>
      <c r="BW728" s="93">
        <v>0</v>
      </c>
      <c r="BX728" s="93">
        <v>0</v>
      </c>
      <c r="BY728" s="93">
        <v>0</v>
      </c>
      <c r="BZ728" s="93">
        <v>0</v>
      </c>
      <c r="CA728" s="93">
        <v>0</v>
      </c>
      <c r="CB728" s="93">
        <v>0</v>
      </c>
      <c r="CC728" s="93">
        <v>0</v>
      </c>
      <c r="CD728" s="93">
        <v>0</v>
      </c>
      <c r="CE728" s="93">
        <v>0</v>
      </c>
      <c r="CF728" s="93">
        <v>0</v>
      </c>
      <c r="CG728" s="93">
        <v>0</v>
      </c>
      <c r="CH728" s="93">
        <v>0</v>
      </c>
      <c r="CJ728" s="94">
        <v>341539.08309044904</v>
      </c>
    </row>
    <row r="729" spans="1:88" x14ac:dyDescent="0.25">
      <c r="A729">
        <v>721</v>
      </c>
      <c r="B729" s="96"/>
      <c r="C729" s="97" t="s">
        <v>5361</v>
      </c>
      <c r="D729" s="97" t="s">
        <v>5362</v>
      </c>
      <c r="E729" s="97" t="s">
        <v>5362</v>
      </c>
      <c r="F729" s="97" t="s">
        <v>6697</v>
      </c>
      <c r="G729" s="96" t="s">
        <v>6095</v>
      </c>
      <c r="H729" s="96" t="s">
        <v>6698</v>
      </c>
      <c r="I729" s="96" t="s">
        <v>5340</v>
      </c>
      <c r="J729" s="96" t="s">
        <v>5340</v>
      </c>
      <c r="K729" s="96" t="s">
        <v>5365</v>
      </c>
      <c r="L729" s="96" t="s">
        <v>5365</v>
      </c>
      <c r="M729" s="96" t="s">
        <v>5342</v>
      </c>
      <c r="N729" s="92">
        <v>345029.71401565371</v>
      </c>
      <c r="O729" s="93">
        <v>0</v>
      </c>
      <c r="P729" s="93">
        <v>0</v>
      </c>
      <c r="Q729" s="93">
        <v>0</v>
      </c>
      <c r="R729" s="93">
        <v>0</v>
      </c>
      <c r="S729" s="93">
        <v>0</v>
      </c>
      <c r="T729" s="93">
        <v>0</v>
      </c>
      <c r="U729" s="93">
        <v>0</v>
      </c>
      <c r="V729" s="93">
        <v>0</v>
      </c>
      <c r="W729" s="93">
        <v>0</v>
      </c>
      <c r="X729" s="93">
        <v>0</v>
      </c>
      <c r="Y729" s="93">
        <v>0</v>
      </c>
      <c r="Z729" s="93">
        <v>0</v>
      </c>
      <c r="AA729" s="93">
        <v>0</v>
      </c>
      <c r="AB729" s="93">
        <v>0</v>
      </c>
      <c r="AC729" s="93">
        <v>0</v>
      </c>
      <c r="AD729" s="93">
        <v>0</v>
      </c>
      <c r="AE729" s="93">
        <v>0</v>
      </c>
      <c r="AF729" s="93">
        <v>0</v>
      </c>
      <c r="AG729" s="93">
        <v>0</v>
      </c>
      <c r="AH729" s="93">
        <v>0</v>
      </c>
      <c r="AI729" s="93">
        <v>0</v>
      </c>
      <c r="AJ729" s="93">
        <v>0</v>
      </c>
      <c r="AK729" s="93">
        <v>0</v>
      </c>
      <c r="AL729" s="93">
        <v>0</v>
      </c>
      <c r="AM729" s="93">
        <v>0</v>
      </c>
      <c r="AN729" s="93">
        <v>0</v>
      </c>
      <c r="AO729" s="93">
        <v>0</v>
      </c>
      <c r="AP729" s="93">
        <v>0</v>
      </c>
      <c r="AQ729" s="93">
        <v>0</v>
      </c>
      <c r="AR729" s="93">
        <v>0</v>
      </c>
      <c r="AS729" s="93">
        <v>0</v>
      </c>
      <c r="AT729" s="93">
        <v>0</v>
      </c>
      <c r="AU729" s="93">
        <v>0</v>
      </c>
      <c r="AV729" s="93">
        <v>0</v>
      </c>
      <c r="AW729" s="93">
        <v>0</v>
      </c>
      <c r="AX729" s="93">
        <v>0</v>
      </c>
      <c r="AY729" s="93">
        <v>0</v>
      </c>
      <c r="AZ729" s="93">
        <v>0</v>
      </c>
      <c r="BA729" s="93">
        <v>0</v>
      </c>
      <c r="BB729" s="93">
        <v>0</v>
      </c>
      <c r="BC729" s="93">
        <v>0</v>
      </c>
      <c r="BD729" s="93">
        <v>0</v>
      </c>
      <c r="BE729" s="93">
        <v>0</v>
      </c>
      <c r="BF729" s="93">
        <v>0</v>
      </c>
      <c r="BG729" s="93">
        <v>0</v>
      </c>
      <c r="BH729" s="93">
        <v>0</v>
      </c>
      <c r="BI729" s="93">
        <v>0</v>
      </c>
      <c r="BJ729" s="93">
        <v>0</v>
      </c>
      <c r="BK729" s="93">
        <v>0</v>
      </c>
      <c r="BL729" s="93">
        <v>0</v>
      </c>
      <c r="BM729" s="93">
        <v>0</v>
      </c>
      <c r="BN729" s="93">
        <v>0</v>
      </c>
      <c r="BO729" s="93">
        <v>0</v>
      </c>
      <c r="BP729" s="93">
        <v>0</v>
      </c>
      <c r="BQ729" s="93">
        <v>28753.820960009274</v>
      </c>
      <c r="BR729" s="93">
        <v>28712.502920546638</v>
      </c>
      <c r="BS729" s="93">
        <v>28610.678831530095</v>
      </c>
      <c r="BT729" s="93">
        <v>28277.766094237013</v>
      </c>
      <c r="BU729" s="93">
        <v>28724.419590278125</v>
      </c>
      <c r="BV729" s="93">
        <v>28774.338179786111</v>
      </c>
      <c r="BW729" s="93">
        <v>29208.47533976303</v>
      </c>
      <c r="BX729" s="93">
        <v>28844.575712928476</v>
      </c>
      <c r="BY729" s="93">
        <v>28875.485346467558</v>
      </c>
      <c r="BZ729" s="93">
        <v>28894.652642312438</v>
      </c>
      <c r="CA729" s="93">
        <v>28729.480320195129</v>
      </c>
      <c r="CB729" s="93">
        <v>28623.518077599827</v>
      </c>
      <c r="CC729" s="93">
        <v>0</v>
      </c>
      <c r="CD729" s="93">
        <v>0</v>
      </c>
      <c r="CE729" s="93">
        <v>0</v>
      </c>
      <c r="CF729" s="93">
        <v>0</v>
      </c>
      <c r="CG729" s="93">
        <v>0</v>
      </c>
      <c r="CH729" s="93">
        <v>0</v>
      </c>
      <c r="CJ729" s="94">
        <v>345029.71401565371</v>
      </c>
    </row>
    <row r="730" spans="1:88" x14ac:dyDescent="0.25">
      <c r="A730">
        <v>722</v>
      </c>
      <c r="B730" s="96"/>
      <c r="C730" s="97" t="s">
        <v>5361</v>
      </c>
      <c r="D730" s="97" t="s">
        <v>5362</v>
      </c>
      <c r="E730" s="97" t="s">
        <v>5362</v>
      </c>
      <c r="F730" s="97" t="s">
        <v>6699</v>
      </c>
      <c r="G730" s="96" t="s">
        <v>6095</v>
      </c>
      <c r="H730" s="96" t="s">
        <v>6700</v>
      </c>
      <c r="I730" s="96" t="s">
        <v>5340</v>
      </c>
      <c r="J730" s="96" t="s">
        <v>5340</v>
      </c>
      <c r="K730" s="96" t="s">
        <v>5365</v>
      </c>
      <c r="L730" s="96" t="s">
        <v>5365</v>
      </c>
      <c r="M730" s="96" t="s">
        <v>5342</v>
      </c>
      <c r="N730" s="92">
        <v>173594.0348847413</v>
      </c>
      <c r="O730" s="93">
        <v>0</v>
      </c>
      <c r="P730" s="93">
        <v>0</v>
      </c>
      <c r="Q730" s="93">
        <v>0</v>
      </c>
      <c r="R730" s="93">
        <v>0</v>
      </c>
      <c r="S730" s="93">
        <v>0</v>
      </c>
      <c r="T730" s="93">
        <v>0</v>
      </c>
      <c r="U730" s="93">
        <v>0</v>
      </c>
      <c r="V730" s="93">
        <v>0</v>
      </c>
      <c r="W730" s="93">
        <v>0</v>
      </c>
      <c r="X730" s="93">
        <v>0</v>
      </c>
      <c r="Y730" s="93">
        <v>0</v>
      </c>
      <c r="Z730" s="93">
        <v>0</v>
      </c>
      <c r="AA730" s="93">
        <v>0</v>
      </c>
      <c r="AB730" s="93">
        <v>0</v>
      </c>
      <c r="AC730" s="93">
        <v>0</v>
      </c>
      <c r="AD730" s="93">
        <v>0</v>
      </c>
      <c r="AE730" s="93">
        <v>0</v>
      </c>
      <c r="AF730" s="93">
        <v>0</v>
      </c>
      <c r="AG730" s="93">
        <v>0</v>
      </c>
      <c r="AH730" s="93">
        <v>0</v>
      </c>
      <c r="AI730" s="93">
        <v>0</v>
      </c>
      <c r="AJ730" s="93">
        <v>0</v>
      </c>
      <c r="AK730" s="93">
        <v>0</v>
      </c>
      <c r="AL730" s="93">
        <v>0</v>
      </c>
      <c r="AM730" s="93">
        <v>0</v>
      </c>
      <c r="AN730" s="93">
        <v>0</v>
      </c>
      <c r="AO730" s="93">
        <v>0</v>
      </c>
      <c r="AP730" s="93">
        <v>0</v>
      </c>
      <c r="AQ730" s="93">
        <v>0</v>
      </c>
      <c r="AR730" s="93">
        <v>0</v>
      </c>
      <c r="AS730" s="93">
        <v>0</v>
      </c>
      <c r="AT730" s="93">
        <v>0</v>
      </c>
      <c r="AU730" s="93">
        <v>0</v>
      </c>
      <c r="AV730" s="93">
        <v>0</v>
      </c>
      <c r="AW730" s="93">
        <v>0</v>
      </c>
      <c r="AX730" s="93">
        <v>0</v>
      </c>
      <c r="AY730" s="93">
        <v>0</v>
      </c>
      <c r="AZ730" s="93">
        <v>0</v>
      </c>
      <c r="BA730" s="93">
        <v>0</v>
      </c>
      <c r="BB730" s="93">
        <v>0</v>
      </c>
      <c r="BC730" s="93">
        <v>0</v>
      </c>
      <c r="BD730" s="93">
        <v>0</v>
      </c>
      <c r="BE730" s="93">
        <v>0</v>
      </c>
      <c r="BF730" s="93">
        <v>0</v>
      </c>
      <c r="BG730" s="93">
        <v>0</v>
      </c>
      <c r="BH730" s="93">
        <v>0</v>
      </c>
      <c r="BI730" s="93">
        <v>0</v>
      </c>
      <c r="BJ730" s="93">
        <v>0</v>
      </c>
      <c r="BK730" s="93">
        <v>0</v>
      </c>
      <c r="BL730" s="93">
        <v>0</v>
      </c>
      <c r="BM730" s="93">
        <v>0</v>
      </c>
      <c r="BN730" s="93">
        <v>0</v>
      </c>
      <c r="BO730" s="93">
        <v>0</v>
      </c>
      <c r="BP730" s="93">
        <v>0</v>
      </c>
      <c r="BQ730" s="93">
        <v>0</v>
      </c>
      <c r="BR730" s="93">
        <v>0</v>
      </c>
      <c r="BS730" s="93">
        <v>0</v>
      </c>
      <c r="BT730" s="93">
        <v>0</v>
      </c>
      <c r="BU730" s="93">
        <v>0</v>
      </c>
      <c r="BV730" s="93">
        <v>0</v>
      </c>
      <c r="BW730" s="93">
        <v>0</v>
      </c>
      <c r="BX730" s="93">
        <v>0</v>
      </c>
      <c r="BY730" s="93">
        <v>0</v>
      </c>
      <c r="BZ730" s="93">
        <v>0</v>
      </c>
      <c r="CA730" s="93">
        <v>0</v>
      </c>
      <c r="CB730" s="93">
        <v>0</v>
      </c>
      <c r="CC730" s="93">
        <v>29070.643212854717</v>
      </c>
      <c r="CD730" s="93">
        <v>29020.4712272576</v>
      </c>
      <c r="CE730" s="93">
        <v>28896.81529279023</v>
      </c>
      <c r="CF730" s="93">
        <v>28481.73486715509</v>
      </c>
      <c r="CG730" s="93">
        <v>29028.86799159319</v>
      </c>
      <c r="CH730" s="93">
        <v>29095.502293090482</v>
      </c>
      <c r="CJ730" s="94">
        <v>173594.0348847413</v>
      </c>
    </row>
    <row r="731" spans="1:88" x14ac:dyDescent="0.25">
      <c r="A731">
        <v>723</v>
      </c>
      <c r="B731" s="96"/>
      <c r="C731" s="97" t="s">
        <v>5361</v>
      </c>
      <c r="D731" s="97" t="s">
        <v>5362</v>
      </c>
      <c r="E731" s="97" t="s">
        <v>5362</v>
      </c>
      <c r="F731" s="97" t="s">
        <v>6701</v>
      </c>
      <c r="G731" s="96" t="s">
        <v>6095</v>
      </c>
      <c r="H731" s="96" t="s">
        <v>6702</v>
      </c>
      <c r="I731" s="96" t="s">
        <v>5340</v>
      </c>
      <c r="J731" s="96" t="s">
        <v>5340</v>
      </c>
      <c r="K731" s="96" t="s">
        <v>5365</v>
      </c>
      <c r="L731" s="96" t="s">
        <v>5365</v>
      </c>
      <c r="M731" s="96" t="s">
        <v>5342</v>
      </c>
      <c r="N731" s="92">
        <v>0</v>
      </c>
      <c r="O731" s="93">
        <v>0</v>
      </c>
      <c r="P731" s="93">
        <v>0</v>
      </c>
      <c r="Q731" s="93">
        <v>0</v>
      </c>
      <c r="R731" s="93">
        <v>0</v>
      </c>
      <c r="S731" s="93">
        <v>0</v>
      </c>
      <c r="T731" s="93">
        <v>0</v>
      </c>
      <c r="U731" s="93">
        <v>0</v>
      </c>
      <c r="V731" s="93">
        <v>0</v>
      </c>
      <c r="W731" s="93">
        <v>0</v>
      </c>
      <c r="X731" s="93">
        <v>0</v>
      </c>
      <c r="Y731" s="93">
        <v>0</v>
      </c>
      <c r="Z731" s="93">
        <v>0</v>
      </c>
      <c r="AA731" s="93">
        <v>0</v>
      </c>
      <c r="AB731" s="93">
        <v>0</v>
      </c>
      <c r="AC731" s="93">
        <v>0</v>
      </c>
      <c r="AD731" s="93">
        <v>0</v>
      </c>
      <c r="AE731" s="93">
        <v>0</v>
      </c>
      <c r="AF731" s="93">
        <v>0</v>
      </c>
      <c r="AG731" s="93">
        <v>0</v>
      </c>
      <c r="AH731" s="93">
        <v>0</v>
      </c>
      <c r="AI731" s="93">
        <v>0</v>
      </c>
      <c r="AJ731" s="93">
        <v>0</v>
      </c>
      <c r="AK731" s="93">
        <v>0</v>
      </c>
      <c r="AL731" s="93">
        <v>0</v>
      </c>
      <c r="AM731" s="93">
        <v>0</v>
      </c>
      <c r="AN731" s="93">
        <v>0</v>
      </c>
      <c r="AO731" s="93">
        <v>0</v>
      </c>
      <c r="AP731" s="93">
        <v>0</v>
      </c>
      <c r="AQ731" s="93">
        <v>0</v>
      </c>
      <c r="AR731" s="93">
        <v>0</v>
      </c>
      <c r="AS731" s="93">
        <v>0</v>
      </c>
      <c r="AT731" s="93">
        <v>0</v>
      </c>
      <c r="AU731" s="93">
        <v>0</v>
      </c>
      <c r="AV731" s="93">
        <v>0</v>
      </c>
      <c r="AW731" s="93">
        <v>0</v>
      </c>
      <c r="AX731" s="93">
        <v>0</v>
      </c>
      <c r="AY731" s="93">
        <v>0</v>
      </c>
      <c r="AZ731" s="93">
        <v>0</v>
      </c>
      <c r="BA731" s="93">
        <v>0</v>
      </c>
      <c r="BB731" s="93">
        <v>0</v>
      </c>
      <c r="BC731" s="93">
        <v>0</v>
      </c>
      <c r="BD731" s="93">
        <v>0</v>
      </c>
      <c r="BE731" s="93">
        <v>0</v>
      </c>
      <c r="BF731" s="93">
        <v>0</v>
      </c>
      <c r="BG731" s="93">
        <v>0</v>
      </c>
      <c r="BH731" s="93">
        <v>0</v>
      </c>
      <c r="BI731" s="93">
        <v>0</v>
      </c>
      <c r="BJ731" s="93">
        <v>0</v>
      </c>
      <c r="BK731" s="93">
        <v>0</v>
      </c>
      <c r="BL731" s="93">
        <v>0</v>
      </c>
      <c r="BM731" s="93">
        <v>0</v>
      </c>
      <c r="BN731" s="93">
        <v>0</v>
      </c>
      <c r="BO731" s="93">
        <v>0</v>
      </c>
      <c r="BP731" s="93">
        <v>0</v>
      </c>
      <c r="BQ731" s="93">
        <v>0</v>
      </c>
      <c r="BR731" s="93">
        <v>0</v>
      </c>
      <c r="BS731" s="93">
        <v>0</v>
      </c>
      <c r="BT731" s="93">
        <v>0</v>
      </c>
      <c r="BU731" s="93">
        <v>0</v>
      </c>
      <c r="BV731" s="93">
        <v>0</v>
      </c>
      <c r="BW731" s="93">
        <v>0</v>
      </c>
      <c r="BX731" s="93">
        <v>0</v>
      </c>
      <c r="BY731" s="93">
        <v>0</v>
      </c>
      <c r="BZ731" s="93">
        <v>0</v>
      </c>
      <c r="CA731" s="93">
        <v>0</v>
      </c>
      <c r="CB731" s="93">
        <v>0</v>
      </c>
      <c r="CC731" s="93">
        <v>0</v>
      </c>
      <c r="CD731" s="93">
        <v>0</v>
      </c>
      <c r="CE731" s="93">
        <v>0</v>
      </c>
      <c r="CF731" s="93">
        <v>0</v>
      </c>
      <c r="CG731" s="93">
        <v>0</v>
      </c>
      <c r="CH731" s="93">
        <v>0</v>
      </c>
      <c r="CJ731" s="94">
        <v>0</v>
      </c>
    </row>
    <row r="732" spans="1:88" x14ac:dyDescent="0.25">
      <c r="A732">
        <v>724</v>
      </c>
      <c r="B732" s="96"/>
      <c r="C732" s="97" t="s">
        <v>5361</v>
      </c>
      <c r="D732" s="97" t="s">
        <v>5362</v>
      </c>
      <c r="E732" s="97" t="s">
        <v>5362</v>
      </c>
      <c r="F732" s="97" t="s">
        <v>6703</v>
      </c>
      <c r="G732" s="96" t="s">
        <v>6095</v>
      </c>
      <c r="H732" s="96" t="s">
        <v>6704</v>
      </c>
      <c r="I732" s="96" t="s">
        <v>5340</v>
      </c>
      <c r="J732" s="96" t="s">
        <v>5340</v>
      </c>
      <c r="K732" s="96" t="s">
        <v>5365</v>
      </c>
      <c r="L732" s="96" t="s">
        <v>5365</v>
      </c>
      <c r="M732" s="96" t="s">
        <v>5342</v>
      </c>
      <c r="N732" s="92">
        <v>0</v>
      </c>
      <c r="O732" s="93">
        <v>0</v>
      </c>
      <c r="P732" s="93">
        <v>0</v>
      </c>
      <c r="Q732" s="93">
        <v>0</v>
      </c>
      <c r="R732" s="93">
        <v>0</v>
      </c>
      <c r="S732" s="93">
        <v>0</v>
      </c>
      <c r="T732" s="93">
        <v>0</v>
      </c>
      <c r="U732" s="93">
        <v>0</v>
      </c>
      <c r="V732" s="93">
        <v>0</v>
      </c>
      <c r="W732" s="93">
        <v>0</v>
      </c>
      <c r="X732" s="93">
        <v>0</v>
      </c>
      <c r="Y732" s="93">
        <v>0</v>
      </c>
      <c r="Z732" s="93">
        <v>0</v>
      </c>
      <c r="AA732" s="93">
        <v>0</v>
      </c>
      <c r="AB732" s="93">
        <v>0</v>
      </c>
      <c r="AC732" s="93">
        <v>0</v>
      </c>
      <c r="AD732" s="93">
        <v>0</v>
      </c>
      <c r="AE732" s="93">
        <v>0</v>
      </c>
      <c r="AF732" s="93">
        <v>0</v>
      </c>
      <c r="AG732" s="93">
        <v>0</v>
      </c>
      <c r="AH732" s="93">
        <v>0</v>
      </c>
      <c r="AI732" s="93">
        <v>0</v>
      </c>
      <c r="AJ732" s="93">
        <v>0</v>
      </c>
      <c r="AK732" s="93">
        <v>0</v>
      </c>
      <c r="AL732" s="93">
        <v>0</v>
      </c>
      <c r="AM732" s="93">
        <v>0</v>
      </c>
      <c r="AN732" s="93">
        <v>0</v>
      </c>
      <c r="AO732" s="93">
        <v>0</v>
      </c>
      <c r="AP732" s="93">
        <v>0</v>
      </c>
      <c r="AQ732" s="93">
        <v>0</v>
      </c>
      <c r="AR732" s="93">
        <v>0</v>
      </c>
      <c r="AS732" s="93">
        <v>0</v>
      </c>
      <c r="AT732" s="93">
        <v>0</v>
      </c>
      <c r="AU732" s="93">
        <v>0</v>
      </c>
      <c r="AV732" s="93">
        <v>0</v>
      </c>
      <c r="AW732" s="93">
        <v>0</v>
      </c>
      <c r="AX732" s="93">
        <v>0</v>
      </c>
      <c r="AY732" s="93">
        <v>0</v>
      </c>
      <c r="AZ732" s="93">
        <v>0</v>
      </c>
      <c r="BA732" s="93">
        <v>0</v>
      </c>
      <c r="BB732" s="93">
        <v>0</v>
      </c>
      <c r="BC732" s="93">
        <v>0</v>
      </c>
      <c r="BD732" s="93">
        <v>0</v>
      </c>
      <c r="BE732" s="93">
        <v>0</v>
      </c>
      <c r="BF732" s="93">
        <v>0</v>
      </c>
      <c r="BG732" s="93">
        <v>0</v>
      </c>
      <c r="BH732" s="93">
        <v>0</v>
      </c>
      <c r="BI732" s="93">
        <v>0</v>
      </c>
      <c r="BJ732" s="93">
        <v>0</v>
      </c>
      <c r="BK732" s="93">
        <v>0</v>
      </c>
      <c r="BL732" s="93">
        <v>0</v>
      </c>
      <c r="BM732" s="93">
        <v>0</v>
      </c>
      <c r="BN732" s="93">
        <v>0</v>
      </c>
      <c r="BO732" s="93">
        <v>0</v>
      </c>
      <c r="BP732" s="93">
        <v>0</v>
      </c>
      <c r="BQ732" s="93">
        <v>0</v>
      </c>
      <c r="BR732" s="93">
        <v>0</v>
      </c>
      <c r="BS732" s="93">
        <v>0</v>
      </c>
      <c r="BT732" s="93">
        <v>0</v>
      </c>
      <c r="BU732" s="93">
        <v>0</v>
      </c>
      <c r="BV732" s="93">
        <v>0</v>
      </c>
      <c r="BW732" s="93">
        <v>0</v>
      </c>
      <c r="BX732" s="93">
        <v>0</v>
      </c>
      <c r="BY732" s="93">
        <v>0</v>
      </c>
      <c r="BZ732" s="93">
        <v>0</v>
      </c>
      <c r="CA732" s="93">
        <v>0</v>
      </c>
      <c r="CB732" s="93">
        <v>0</v>
      </c>
      <c r="CC732" s="93">
        <v>0</v>
      </c>
      <c r="CD732" s="93">
        <v>0</v>
      </c>
      <c r="CE732" s="93">
        <v>0</v>
      </c>
      <c r="CF732" s="93">
        <v>0</v>
      </c>
      <c r="CG732" s="93">
        <v>0</v>
      </c>
      <c r="CH732" s="93">
        <v>0</v>
      </c>
      <c r="CJ732" s="94">
        <v>0</v>
      </c>
    </row>
    <row r="733" spans="1:88" x14ac:dyDescent="0.25">
      <c r="A733">
        <v>725</v>
      </c>
      <c r="B733" s="96"/>
      <c r="C733" s="97" t="s">
        <v>5361</v>
      </c>
      <c r="D733" s="97" t="s">
        <v>5362</v>
      </c>
      <c r="E733" s="97" t="s">
        <v>5362</v>
      </c>
      <c r="F733" s="97" t="s">
        <v>6705</v>
      </c>
      <c r="G733" s="96" t="s">
        <v>6095</v>
      </c>
      <c r="H733" s="96" t="s">
        <v>6706</v>
      </c>
      <c r="I733" s="96" t="s">
        <v>5340</v>
      </c>
      <c r="J733" s="96" t="s">
        <v>5340</v>
      </c>
      <c r="K733" s="96" t="s">
        <v>5365</v>
      </c>
      <c r="L733" s="96" t="s">
        <v>5365</v>
      </c>
      <c r="M733" s="96" t="s">
        <v>5342</v>
      </c>
      <c r="N733" s="92">
        <v>0</v>
      </c>
      <c r="O733" s="93">
        <v>0</v>
      </c>
      <c r="P733" s="93">
        <v>0</v>
      </c>
      <c r="Q733" s="93">
        <v>0</v>
      </c>
      <c r="R733" s="93">
        <v>0</v>
      </c>
      <c r="S733" s="93">
        <v>0</v>
      </c>
      <c r="T733" s="93">
        <v>0</v>
      </c>
      <c r="U733" s="93">
        <v>0</v>
      </c>
      <c r="V733" s="93">
        <v>0</v>
      </c>
      <c r="W733" s="93">
        <v>0</v>
      </c>
      <c r="X733" s="93">
        <v>0</v>
      </c>
      <c r="Y733" s="93">
        <v>0</v>
      </c>
      <c r="Z733" s="93">
        <v>0</v>
      </c>
      <c r="AA733" s="93">
        <v>0</v>
      </c>
      <c r="AB733" s="93">
        <v>0</v>
      </c>
      <c r="AC733" s="93">
        <v>0</v>
      </c>
      <c r="AD733" s="93">
        <v>0</v>
      </c>
      <c r="AE733" s="93">
        <v>0</v>
      </c>
      <c r="AF733" s="93">
        <v>0</v>
      </c>
      <c r="AG733" s="93">
        <v>0</v>
      </c>
      <c r="AH733" s="93">
        <v>0</v>
      </c>
      <c r="AI733" s="93">
        <v>0</v>
      </c>
      <c r="AJ733" s="93">
        <v>0</v>
      </c>
      <c r="AK733" s="93">
        <v>0</v>
      </c>
      <c r="AL733" s="93">
        <v>0</v>
      </c>
      <c r="AM733" s="93">
        <v>0</v>
      </c>
      <c r="AN733" s="93">
        <v>0</v>
      </c>
      <c r="AO733" s="93">
        <v>0</v>
      </c>
      <c r="AP733" s="93">
        <v>0</v>
      </c>
      <c r="AQ733" s="93">
        <v>0</v>
      </c>
      <c r="AR733" s="93">
        <v>0</v>
      </c>
      <c r="AS733" s="93">
        <v>0</v>
      </c>
      <c r="AT733" s="93">
        <v>0</v>
      </c>
      <c r="AU733" s="93">
        <v>0</v>
      </c>
      <c r="AV733" s="93">
        <v>0</v>
      </c>
      <c r="AW733" s="93">
        <v>0</v>
      </c>
      <c r="AX733" s="93">
        <v>0</v>
      </c>
      <c r="AY733" s="93">
        <v>0</v>
      </c>
      <c r="AZ733" s="93">
        <v>0</v>
      </c>
      <c r="BA733" s="93">
        <v>0</v>
      </c>
      <c r="BB733" s="93">
        <v>0</v>
      </c>
      <c r="BC733" s="93">
        <v>0</v>
      </c>
      <c r="BD733" s="93">
        <v>0</v>
      </c>
      <c r="BE733" s="93">
        <v>0</v>
      </c>
      <c r="BF733" s="93">
        <v>0</v>
      </c>
      <c r="BG733" s="93">
        <v>0</v>
      </c>
      <c r="BH733" s="93">
        <v>0</v>
      </c>
      <c r="BI733" s="93">
        <v>0</v>
      </c>
      <c r="BJ733" s="93">
        <v>0</v>
      </c>
      <c r="BK733" s="93">
        <v>0</v>
      </c>
      <c r="BL733" s="93">
        <v>0</v>
      </c>
      <c r="BM733" s="93">
        <v>0</v>
      </c>
      <c r="BN733" s="93">
        <v>0</v>
      </c>
      <c r="BO733" s="93">
        <v>0</v>
      </c>
      <c r="BP733" s="93">
        <v>0</v>
      </c>
      <c r="BQ733" s="93">
        <v>0</v>
      </c>
      <c r="BR733" s="93">
        <v>0</v>
      </c>
      <c r="BS733" s="93">
        <v>0</v>
      </c>
      <c r="BT733" s="93">
        <v>0</v>
      </c>
      <c r="BU733" s="93">
        <v>0</v>
      </c>
      <c r="BV733" s="93">
        <v>0</v>
      </c>
      <c r="BW733" s="93">
        <v>0</v>
      </c>
      <c r="BX733" s="93">
        <v>0</v>
      </c>
      <c r="BY733" s="93">
        <v>0</v>
      </c>
      <c r="BZ733" s="93">
        <v>0</v>
      </c>
      <c r="CA733" s="93">
        <v>0</v>
      </c>
      <c r="CB733" s="93">
        <v>0</v>
      </c>
      <c r="CC733" s="93">
        <v>0</v>
      </c>
      <c r="CD733" s="93">
        <v>0</v>
      </c>
      <c r="CE733" s="93">
        <v>0</v>
      </c>
      <c r="CF733" s="93">
        <v>0</v>
      </c>
      <c r="CG733" s="93">
        <v>0</v>
      </c>
      <c r="CH733" s="93">
        <v>0</v>
      </c>
      <c r="CJ733" s="94">
        <v>0</v>
      </c>
    </row>
    <row r="734" spans="1:88" x14ac:dyDescent="0.25">
      <c r="A734">
        <v>726</v>
      </c>
      <c r="B734" s="96"/>
      <c r="C734" s="97" t="s">
        <v>5361</v>
      </c>
      <c r="D734" s="97" t="s">
        <v>6707</v>
      </c>
      <c r="E734" s="97" t="s">
        <v>6707</v>
      </c>
      <c r="F734" s="97" t="s">
        <v>6708</v>
      </c>
      <c r="G734" s="96" t="s">
        <v>6095</v>
      </c>
      <c r="H734" s="96" t="s">
        <v>6709</v>
      </c>
      <c r="I734" s="96" t="s">
        <v>5340</v>
      </c>
      <c r="J734" s="96" t="s">
        <v>5340</v>
      </c>
      <c r="K734" s="96" t="s">
        <v>5365</v>
      </c>
      <c r="L734" s="96" t="s">
        <v>5365</v>
      </c>
      <c r="M734" s="96" t="s">
        <v>5342</v>
      </c>
      <c r="N734" s="92">
        <v>367820.14552877686</v>
      </c>
      <c r="O734" s="93">
        <v>62235.847743290979</v>
      </c>
      <c r="P734" s="93">
        <v>61209.246587396396</v>
      </c>
      <c r="Q734" s="93">
        <v>61331.617566311594</v>
      </c>
      <c r="R734" s="93">
        <v>61392.046635170263</v>
      </c>
      <c r="S734" s="93">
        <v>61003.560453101672</v>
      </c>
      <c r="T734" s="93">
        <v>60647.826543505958</v>
      </c>
      <c r="U734" s="93">
        <v>0</v>
      </c>
      <c r="V734" s="93">
        <v>0</v>
      </c>
      <c r="W734" s="93">
        <v>0</v>
      </c>
      <c r="X734" s="93">
        <v>0</v>
      </c>
      <c r="Y734" s="93">
        <v>0</v>
      </c>
      <c r="Z734" s="93">
        <v>0</v>
      </c>
      <c r="AA734" s="93">
        <v>0</v>
      </c>
      <c r="AB734" s="93">
        <v>0</v>
      </c>
      <c r="AC734" s="93">
        <v>0</v>
      </c>
      <c r="AD734" s="93">
        <v>0</v>
      </c>
      <c r="AE734" s="93">
        <v>0</v>
      </c>
      <c r="AF734" s="93">
        <v>0</v>
      </c>
      <c r="AG734" s="93">
        <v>0</v>
      </c>
      <c r="AH734" s="93">
        <v>0</v>
      </c>
      <c r="AI734" s="93">
        <v>0</v>
      </c>
      <c r="AJ734" s="93">
        <v>0</v>
      </c>
      <c r="AK734" s="93">
        <v>0</v>
      </c>
      <c r="AL734" s="93">
        <v>0</v>
      </c>
      <c r="AM734" s="93">
        <v>0</v>
      </c>
      <c r="AN734" s="93">
        <v>0</v>
      </c>
      <c r="AO734" s="93">
        <v>0</v>
      </c>
      <c r="AP734" s="93">
        <v>0</v>
      </c>
      <c r="AQ734" s="93">
        <v>0</v>
      </c>
      <c r="AR734" s="93">
        <v>0</v>
      </c>
      <c r="AS734" s="93">
        <v>0</v>
      </c>
      <c r="AT734" s="93">
        <v>0</v>
      </c>
      <c r="AU734" s="93">
        <v>0</v>
      </c>
      <c r="AV734" s="93">
        <v>0</v>
      </c>
      <c r="AW734" s="93">
        <v>0</v>
      </c>
      <c r="AX734" s="93">
        <v>0</v>
      </c>
      <c r="AY734" s="93">
        <v>0</v>
      </c>
      <c r="AZ734" s="93">
        <v>0</v>
      </c>
      <c r="BA734" s="93">
        <v>0</v>
      </c>
      <c r="BB734" s="93">
        <v>0</v>
      </c>
      <c r="BC734" s="93">
        <v>0</v>
      </c>
      <c r="BD734" s="93">
        <v>0</v>
      </c>
      <c r="BE734" s="93">
        <v>0</v>
      </c>
      <c r="BF734" s="93">
        <v>0</v>
      </c>
      <c r="BG734" s="93">
        <v>0</v>
      </c>
      <c r="BH734" s="93">
        <v>0</v>
      </c>
      <c r="BI734" s="93">
        <v>0</v>
      </c>
      <c r="BJ734" s="93">
        <v>0</v>
      </c>
      <c r="BK734" s="93">
        <v>0</v>
      </c>
      <c r="BL734" s="93">
        <v>0</v>
      </c>
      <c r="BM734" s="93">
        <v>0</v>
      </c>
      <c r="BN734" s="93">
        <v>0</v>
      </c>
      <c r="BO734" s="93">
        <v>0</v>
      </c>
      <c r="BP734" s="93">
        <v>0</v>
      </c>
      <c r="BQ734" s="93">
        <v>0</v>
      </c>
      <c r="BR734" s="93">
        <v>0</v>
      </c>
      <c r="BS734" s="93">
        <v>0</v>
      </c>
      <c r="BT734" s="93">
        <v>0</v>
      </c>
      <c r="BU734" s="93">
        <v>0</v>
      </c>
      <c r="BV734" s="93">
        <v>0</v>
      </c>
      <c r="BW734" s="93">
        <v>0</v>
      </c>
      <c r="BX734" s="93">
        <v>0</v>
      </c>
      <c r="BY734" s="93">
        <v>0</v>
      </c>
      <c r="BZ734" s="93">
        <v>0</v>
      </c>
      <c r="CA734" s="93">
        <v>0</v>
      </c>
      <c r="CB734" s="93">
        <v>0</v>
      </c>
      <c r="CC734" s="93">
        <v>0</v>
      </c>
      <c r="CD734" s="93">
        <v>0</v>
      </c>
      <c r="CE734" s="93">
        <v>0</v>
      </c>
      <c r="CF734" s="93">
        <v>0</v>
      </c>
      <c r="CG734" s="93">
        <v>0</v>
      </c>
      <c r="CH734" s="93">
        <v>0</v>
      </c>
      <c r="CJ734" s="94">
        <v>0</v>
      </c>
    </row>
    <row r="735" spans="1:88" x14ac:dyDescent="0.25">
      <c r="A735">
        <v>727</v>
      </c>
      <c r="B735" s="96"/>
      <c r="C735" s="97" t="s">
        <v>5361</v>
      </c>
      <c r="D735" s="97" t="s">
        <v>6707</v>
      </c>
      <c r="E735" s="97" t="s">
        <v>6707</v>
      </c>
      <c r="F735" s="97" t="s">
        <v>6710</v>
      </c>
      <c r="G735" s="96" t="s">
        <v>6095</v>
      </c>
      <c r="H735" s="96" t="s">
        <v>6711</v>
      </c>
      <c r="I735" s="96" t="s">
        <v>5340</v>
      </c>
      <c r="J735" s="96" t="s">
        <v>5340</v>
      </c>
      <c r="K735" s="96" t="s">
        <v>5365</v>
      </c>
      <c r="L735" s="96" t="s">
        <v>5365</v>
      </c>
      <c r="M735" s="96" t="s">
        <v>5342</v>
      </c>
      <c r="N735" s="92">
        <v>736013.99029832857</v>
      </c>
      <c r="O735" s="93">
        <v>0</v>
      </c>
      <c r="P735" s="93">
        <v>0</v>
      </c>
      <c r="Q735" s="93">
        <v>0</v>
      </c>
      <c r="R735" s="93">
        <v>0</v>
      </c>
      <c r="S735" s="93">
        <v>0</v>
      </c>
      <c r="T735" s="93">
        <v>0</v>
      </c>
      <c r="U735" s="93">
        <v>61879.227833423342</v>
      </c>
      <c r="V735" s="93">
        <v>61907.644602515247</v>
      </c>
      <c r="W735" s="93">
        <v>61444.019803900417</v>
      </c>
      <c r="X735" s="93">
        <v>60683.636695912668</v>
      </c>
      <c r="Y735" s="93">
        <v>61938.52676769931</v>
      </c>
      <c r="Z735" s="93">
        <v>62049.146405076404</v>
      </c>
      <c r="AA735" s="93">
        <v>61901.406083462498</v>
      </c>
      <c r="AB735" s="93">
        <v>60791.808268389148</v>
      </c>
      <c r="AC735" s="93">
        <v>60994.880687460791</v>
      </c>
      <c r="AD735" s="93">
        <v>61057.917323984235</v>
      </c>
      <c r="AE735" s="93">
        <v>60771.469997921551</v>
      </c>
      <c r="AF735" s="93">
        <v>60594.305828582837</v>
      </c>
      <c r="AG735" s="93">
        <v>0</v>
      </c>
      <c r="AH735" s="93">
        <v>0</v>
      </c>
      <c r="AI735" s="93">
        <v>0</v>
      </c>
      <c r="AJ735" s="93">
        <v>0</v>
      </c>
      <c r="AK735" s="93">
        <v>0</v>
      </c>
      <c r="AL735" s="93">
        <v>0</v>
      </c>
      <c r="AM735" s="93">
        <v>0</v>
      </c>
      <c r="AN735" s="93">
        <v>0</v>
      </c>
      <c r="AO735" s="93">
        <v>0</v>
      </c>
      <c r="AP735" s="93">
        <v>0</v>
      </c>
      <c r="AQ735" s="93">
        <v>0</v>
      </c>
      <c r="AR735" s="93">
        <v>0</v>
      </c>
      <c r="AS735" s="93">
        <v>0</v>
      </c>
      <c r="AT735" s="93">
        <v>0</v>
      </c>
      <c r="AU735" s="93">
        <v>0</v>
      </c>
      <c r="AV735" s="93">
        <v>0</v>
      </c>
      <c r="AW735" s="93">
        <v>0</v>
      </c>
      <c r="AX735" s="93">
        <v>0</v>
      </c>
      <c r="AY735" s="93">
        <v>0</v>
      </c>
      <c r="AZ735" s="93">
        <v>0</v>
      </c>
      <c r="BA735" s="93">
        <v>0</v>
      </c>
      <c r="BB735" s="93">
        <v>0</v>
      </c>
      <c r="BC735" s="93">
        <v>0</v>
      </c>
      <c r="BD735" s="93">
        <v>0</v>
      </c>
      <c r="BE735" s="93">
        <v>0</v>
      </c>
      <c r="BF735" s="93">
        <v>0</v>
      </c>
      <c r="BG735" s="93">
        <v>0</v>
      </c>
      <c r="BH735" s="93">
        <v>0</v>
      </c>
      <c r="BI735" s="93">
        <v>0</v>
      </c>
      <c r="BJ735" s="93">
        <v>0</v>
      </c>
      <c r="BK735" s="93">
        <v>0</v>
      </c>
      <c r="BL735" s="93">
        <v>0</v>
      </c>
      <c r="BM735" s="93">
        <v>0</v>
      </c>
      <c r="BN735" s="93">
        <v>0</v>
      </c>
      <c r="BO735" s="93">
        <v>0</v>
      </c>
      <c r="BP735" s="93">
        <v>0</v>
      </c>
      <c r="BQ735" s="93">
        <v>0</v>
      </c>
      <c r="BR735" s="93">
        <v>0</v>
      </c>
      <c r="BS735" s="93">
        <v>0</v>
      </c>
      <c r="BT735" s="93">
        <v>0</v>
      </c>
      <c r="BU735" s="93">
        <v>0</v>
      </c>
      <c r="BV735" s="93">
        <v>0</v>
      </c>
      <c r="BW735" s="93">
        <v>0</v>
      </c>
      <c r="BX735" s="93">
        <v>0</v>
      </c>
      <c r="BY735" s="93">
        <v>0</v>
      </c>
      <c r="BZ735" s="93">
        <v>0</v>
      </c>
      <c r="CA735" s="93">
        <v>0</v>
      </c>
      <c r="CB735" s="93">
        <v>0</v>
      </c>
      <c r="CC735" s="93">
        <v>0</v>
      </c>
      <c r="CD735" s="93">
        <v>0</v>
      </c>
      <c r="CE735" s="93">
        <v>0</v>
      </c>
      <c r="CF735" s="93">
        <v>0</v>
      </c>
      <c r="CG735" s="93">
        <v>0</v>
      </c>
      <c r="CH735" s="93">
        <v>0</v>
      </c>
      <c r="CJ735" s="94">
        <v>366111.78818980104</v>
      </c>
    </row>
    <row r="736" spans="1:88" x14ac:dyDescent="0.25">
      <c r="A736">
        <v>728</v>
      </c>
      <c r="B736" s="96"/>
      <c r="C736" s="97" t="s">
        <v>5361</v>
      </c>
      <c r="D736" s="97" t="s">
        <v>6707</v>
      </c>
      <c r="E736" s="97" t="s">
        <v>6707</v>
      </c>
      <c r="F736" s="97" t="s">
        <v>6712</v>
      </c>
      <c r="G736" s="96" t="s">
        <v>6095</v>
      </c>
      <c r="H736" s="96" t="s">
        <v>6713</v>
      </c>
      <c r="I736" s="96" t="s">
        <v>5340</v>
      </c>
      <c r="J736" s="96" t="s">
        <v>5340</v>
      </c>
      <c r="K736" s="96" t="s">
        <v>5365</v>
      </c>
      <c r="L736" s="96" t="s">
        <v>5365</v>
      </c>
      <c r="M736" s="96" t="s">
        <v>5342</v>
      </c>
      <c r="N736" s="92">
        <v>730330.47292241128</v>
      </c>
      <c r="O736" s="93">
        <v>0</v>
      </c>
      <c r="P736" s="93">
        <v>0</v>
      </c>
      <c r="Q736" s="93">
        <v>0</v>
      </c>
      <c r="R736" s="93">
        <v>0</v>
      </c>
      <c r="S736" s="93">
        <v>0</v>
      </c>
      <c r="T736" s="93">
        <v>0</v>
      </c>
      <c r="U736" s="93">
        <v>0</v>
      </c>
      <c r="V736" s="93">
        <v>0</v>
      </c>
      <c r="W736" s="93">
        <v>0</v>
      </c>
      <c r="X736" s="93">
        <v>0</v>
      </c>
      <c r="Y736" s="93">
        <v>0</v>
      </c>
      <c r="Z736" s="93">
        <v>0</v>
      </c>
      <c r="AA736" s="93">
        <v>0</v>
      </c>
      <c r="AB736" s="93">
        <v>0</v>
      </c>
      <c r="AC736" s="93">
        <v>0</v>
      </c>
      <c r="AD736" s="93">
        <v>0</v>
      </c>
      <c r="AE736" s="93">
        <v>0</v>
      </c>
      <c r="AF736" s="93">
        <v>0</v>
      </c>
      <c r="AG736" s="93">
        <v>60859.564568065682</v>
      </c>
      <c r="AH736" s="93">
        <v>60825.412518156038</v>
      </c>
      <c r="AI736" s="93">
        <v>60570.093516711233</v>
      </c>
      <c r="AJ736" s="93">
        <v>60096.098180403736</v>
      </c>
      <c r="AK736" s="93">
        <v>60829.218048107876</v>
      </c>
      <c r="AL736" s="93">
        <v>60900.624137319341</v>
      </c>
      <c r="AM736" s="93">
        <v>61591.666790445517</v>
      </c>
      <c r="AN736" s="93">
        <v>61016.346376942754</v>
      </c>
      <c r="AO736" s="93">
        <v>61067.188940922373</v>
      </c>
      <c r="AP736" s="93">
        <v>61076.004019641987</v>
      </c>
      <c r="AQ736" s="93">
        <v>60839.804755816069</v>
      </c>
      <c r="AR736" s="93">
        <v>60658.451069878662</v>
      </c>
      <c r="AS736" s="93">
        <v>0</v>
      </c>
      <c r="AT736" s="93">
        <v>0</v>
      </c>
      <c r="AU736" s="93">
        <v>0</v>
      </c>
      <c r="AV736" s="93">
        <v>0</v>
      </c>
      <c r="AW736" s="93">
        <v>0</v>
      </c>
      <c r="AX736" s="93">
        <v>0</v>
      </c>
      <c r="AY736" s="93">
        <v>0</v>
      </c>
      <c r="AZ736" s="93">
        <v>0</v>
      </c>
      <c r="BA736" s="93">
        <v>0</v>
      </c>
      <c r="BB736" s="93">
        <v>0</v>
      </c>
      <c r="BC736" s="93">
        <v>0</v>
      </c>
      <c r="BD736" s="93">
        <v>0</v>
      </c>
      <c r="BE736" s="93">
        <v>0</v>
      </c>
      <c r="BF736" s="93">
        <v>0</v>
      </c>
      <c r="BG736" s="93">
        <v>0</v>
      </c>
      <c r="BH736" s="93">
        <v>0</v>
      </c>
      <c r="BI736" s="93">
        <v>0</v>
      </c>
      <c r="BJ736" s="93">
        <v>0</v>
      </c>
      <c r="BK736" s="93">
        <v>0</v>
      </c>
      <c r="BL736" s="93">
        <v>0</v>
      </c>
      <c r="BM736" s="93">
        <v>0</v>
      </c>
      <c r="BN736" s="93">
        <v>0</v>
      </c>
      <c r="BO736" s="93">
        <v>0</v>
      </c>
      <c r="BP736" s="93">
        <v>0</v>
      </c>
      <c r="BQ736" s="93">
        <v>0</v>
      </c>
      <c r="BR736" s="93">
        <v>0</v>
      </c>
      <c r="BS736" s="93">
        <v>0</v>
      </c>
      <c r="BT736" s="93">
        <v>0</v>
      </c>
      <c r="BU736" s="93">
        <v>0</v>
      </c>
      <c r="BV736" s="93">
        <v>0</v>
      </c>
      <c r="BW736" s="93">
        <v>0</v>
      </c>
      <c r="BX736" s="93">
        <v>0</v>
      </c>
      <c r="BY736" s="93">
        <v>0</v>
      </c>
      <c r="BZ736" s="93">
        <v>0</v>
      </c>
      <c r="CA736" s="93">
        <v>0</v>
      </c>
      <c r="CB736" s="93">
        <v>0</v>
      </c>
      <c r="CC736" s="93">
        <v>0</v>
      </c>
      <c r="CD736" s="93">
        <v>0</v>
      </c>
      <c r="CE736" s="93">
        <v>0</v>
      </c>
      <c r="CF736" s="93">
        <v>0</v>
      </c>
      <c r="CG736" s="93">
        <v>0</v>
      </c>
      <c r="CH736" s="93">
        <v>0</v>
      </c>
      <c r="CJ736" s="94">
        <v>730330.47292241128</v>
      </c>
    </row>
    <row r="737" spans="1:88" x14ac:dyDescent="0.25">
      <c r="A737">
        <v>729</v>
      </c>
      <c r="B737" s="96"/>
      <c r="C737" s="97" t="s">
        <v>5361</v>
      </c>
      <c r="D737" s="97" t="s">
        <v>6707</v>
      </c>
      <c r="E737" s="97" t="s">
        <v>6707</v>
      </c>
      <c r="F737" s="97" t="s">
        <v>6714</v>
      </c>
      <c r="G737" s="96" t="s">
        <v>6095</v>
      </c>
      <c r="H737" s="96" t="s">
        <v>6715</v>
      </c>
      <c r="I737" s="96" t="s">
        <v>5340</v>
      </c>
      <c r="J737" s="96" t="s">
        <v>5340</v>
      </c>
      <c r="K737" s="96" t="s">
        <v>5365</v>
      </c>
      <c r="L737" s="96" t="s">
        <v>5365</v>
      </c>
      <c r="M737" s="96" t="s">
        <v>5342</v>
      </c>
      <c r="N737" s="92">
        <v>731436.2985883978</v>
      </c>
      <c r="O737" s="93">
        <v>0</v>
      </c>
      <c r="P737" s="93">
        <v>0</v>
      </c>
      <c r="Q737" s="93">
        <v>0</v>
      </c>
      <c r="R737" s="93">
        <v>0</v>
      </c>
      <c r="S737" s="93">
        <v>0</v>
      </c>
      <c r="T737" s="93">
        <v>0</v>
      </c>
      <c r="U737" s="93">
        <v>0</v>
      </c>
      <c r="V737" s="93">
        <v>0</v>
      </c>
      <c r="W737" s="93">
        <v>0</v>
      </c>
      <c r="X737" s="93">
        <v>0</v>
      </c>
      <c r="Y737" s="93">
        <v>0</v>
      </c>
      <c r="Z737" s="93">
        <v>0</v>
      </c>
      <c r="AA737" s="93">
        <v>0</v>
      </c>
      <c r="AB737" s="93">
        <v>0</v>
      </c>
      <c r="AC737" s="93">
        <v>0</v>
      </c>
      <c r="AD737" s="93">
        <v>0</v>
      </c>
      <c r="AE737" s="93">
        <v>0</v>
      </c>
      <c r="AF737" s="93">
        <v>0</v>
      </c>
      <c r="AG737" s="93">
        <v>0</v>
      </c>
      <c r="AH737" s="93">
        <v>0</v>
      </c>
      <c r="AI737" s="93">
        <v>0</v>
      </c>
      <c r="AJ737" s="93">
        <v>0</v>
      </c>
      <c r="AK737" s="93">
        <v>0</v>
      </c>
      <c r="AL737" s="93">
        <v>0</v>
      </c>
      <c r="AM737" s="93">
        <v>0</v>
      </c>
      <c r="AN737" s="93">
        <v>0</v>
      </c>
      <c r="AO737" s="93">
        <v>0</v>
      </c>
      <c r="AP737" s="93">
        <v>0</v>
      </c>
      <c r="AQ737" s="93">
        <v>0</v>
      </c>
      <c r="AR737" s="93">
        <v>0</v>
      </c>
      <c r="AS737" s="93">
        <v>60991.145562834703</v>
      </c>
      <c r="AT737" s="93">
        <v>60914.254134944786</v>
      </c>
      <c r="AU737" s="93">
        <v>60748.821606249352</v>
      </c>
      <c r="AV737" s="93">
        <v>60183.097906259383</v>
      </c>
      <c r="AW737" s="93">
        <v>60947.122362310867</v>
      </c>
      <c r="AX737" s="93">
        <v>61028.463622430783</v>
      </c>
      <c r="AY737" s="93">
        <v>61614.772890156273</v>
      </c>
      <c r="AZ737" s="93">
        <v>61014.530034602867</v>
      </c>
      <c r="BA737" s="93">
        <v>61169.151723369869</v>
      </c>
      <c r="BB737" s="93">
        <v>61167.773867539647</v>
      </c>
      <c r="BC737" s="93">
        <v>60922.72657119394</v>
      </c>
      <c r="BD737" s="93">
        <v>60734.43830650545</v>
      </c>
      <c r="BE737" s="93">
        <v>0</v>
      </c>
      <c r="BF737" s="93">
        <v>0</v>
      </c>
      <c r="BG737" s="93">
        <v>0</v>
      </c>
      <c r="BH737" s="93">
        <v>0</v>
      </c>
      <c r="BI737" s="93">
        <v>0</v>
      </c>
      <c r="BJ737" s="93">
        <v>0</v>
      </c>
      <c r="BK737" s="93">
        <v>0</v>
      </c>
      <c r="BL737" s="93">
        <v>0</v>
      </c>
      <c r="BM737" s="93">
        <v>0</v>
      </c>
      <c r="BN737" s="93">
        <v>0</v>
      </c>
      <c r="BO737" s="93">
        <v>0</v>
      </c>
      <c r="BP737" s="93">
        <v>0</v>
      </c>
      <c r="BQ737" s="93">
        <v>0</v>
      </c>
      <c r="BR737" s="93">
        <v>0</v>
      </c>
      <c r="BS737" s="93">
        <v>0</v>
      </c>
      <c r="BT737" s="93">
        <v>0</v>
      </c>
      <c r="BU737" s="93">
        <v>0</v>
      </c>
      <c r="BV737" s="93">
        <v>0</v>
      </c>
      <c r="BW737" s="93">
        <v>0</v>
      </c>
      <c r="BX737" s="93">
        <v>0</v>
      </c>
      <c r="BY737" s="93">
        <v>0</v>
      </c>
      <c r="BZ737" s="93">
        <v>0</v>
      </c>
      <c r="CA737" s="93">
        <v>0</v>
      </c>
      <c r="CB737" s="93">
        <v>0</v>
      </c>
      <c r="CC737" s="93">
        <v>0</v>
      </c>
      <c r="CD737" s="93">
        <v>0</v>
      </c>
      <c r="CE737" s="93">
        <v>0</v>
      </c>
      <c r="CF737" s="93">
        <v>0</v>
      </c>
      <c r="CG737" s="93">
        <v>0</v>
      </c>
      <c r="CH737" s="93">
        <v>0</v>
      </c>
      <c r="CJ737" s="94">
        <v>731436.2985883978</v>
      </c>
    </row>
    <row r="738" spans="1:88" x14ac:dyDescent="0.25">
      <c r="A738">
        <v>730</v>
      </c>
      <c r="B738" s="96"/>
      <c r="C738" s="97" t="s">
        <v>5361</v>
      </c>
      <c r="D738" s="97" t="s">
        <v>6707</v>
      </c>
      <c r="E738" s="97" t="s">
        <v>6707</v>
      </c>
      <c r="F738" s="97" t="s">
        <v>6716</v>
      </c>
      <c r="G738" s="96" t="s">
        <v>6095</v>
      </c>
      <c r="H738" s="96" t="s">
        <v>6717</v>
      </c>
      <c r="I738" s="96" t="s">
        <v>5340</v>
      </c>
      <c r="J738" s="96" t="s">
        <v>5340</v>
      </c>
      <c r="K738" s="96" t="s">
        <v>5365</v>
      </c>
      <c r="L738" s="96" t="s">
        <v>5365</v>
      </c>
      <c r="M738" s="96" t="s">
        <v>5342</v>
      </c>
      <c r="N738" s="92">
        <v>729203.40197189117</v>
      </c>
      <c r="O738" s="93">
        <v>0</v>
      </c>
      <c r="P738" s="93">
        <v>0</v>
      </c>
      <c r="Q738" s="93">
        <v>0</v>
      </c>
      <c r="R738" s="93">
        <v>0</v>
      </c>
      <c r="S738" s="93">
        <v>0</v>
      </c>
      <c r="T738" s="93">
        <v>0</v>
      </c>
      <c r="U738" s="93">
        <v>0</v>
      </c>
      <c r="V738" s="93">
        <v>0</v>
      </c>
      <c r="W738" s="93">
        <v>0</v>
      </c>
      <c r="X738" s="93">
        <v>0</v>
      </c>
      <c r="Y738" s="93">
        <v>0</v>
      </c>
      <c r="Z738" s="93">
        <v>0</v>
      </c>
      <c r="AA738" s="93">
        <v>0</v>
      </c>
      <c r="AB738" s="93">
        <v>0</v>
      </c>
      <c r="AC738" s="93">
        <v>0</v>
      </c>
      <c r="AD738" s="93">
        <v>0</v>
      </c>
      <c r="AE738" s="93">
        <v>0</v>
      </c>
      <c r="AF738" s="93">
        <v>0</v>
      </c>
      <c r="AG738" s="93">
        <v>0</v>
      </c>
      <c r="AH738" s="93">
        <v>0</v>
      </c>
      <c r="AI738" s="93">
        <v>0</v>
      </c>
      <c r="AJ738" s="93">
        <v>0</v>
      </c>
      <c r="AK738" s="93">
        <v>0</v>
      </c>
      <c r="AL738" s="93">
        <v>0</v>
      </c>
      <c r="AM738" s="93">
        <v>0</v>
      </c>
      <c r="AN738" s="93">
        <v>0</v>
      </c>
      <c r="AO738" s="93">
        <v>0</v>
      </c>
      <c r="AP738" s="93">
        <v>0</v>
      </c>
      <c r="AQ738" s="93">
        <v>0</v>
      </c>
      <c r="AR738" s="93">
        <v>0</v>
      </c>
      <c r="AS738" s="93">
        <v>0</v>
      </c>
      <c r="AT738" s="93">
        <v>0</v>
      </c>
      <c r="AU738" s="93">
        <v>0</v>
      </c>
      <c r="AV738" s="93">
        <v>0</v>
      </c>
      <c r="AW738" s="93">
        <v>0</v>
      </c>
      <c r="AX738" s="93">
        <v>0</v>
      </c>
      <c r="AY738" s="93">
        <v>0</v>
      </c>
      <c r="AZ738" s="93">
        <v>0</v>
      </c>
      <c r="BA738" s="93">
        <v>0</v>
      </c>
      <c r="BB738" s="93">
        <v>0</v>
      </c>
      <c r="BC738" s="93">
        <v>0</v>
      </c>
      <c r="BD738" s="93">
        <v>0</v>
      </c>
      <c r="BE738" s="93">
        <v>60826.646513186119</v>
      </c>
      <c r="BF738" s="93">
        <v>60759.79698023649</v>
      </c>
      <c r="BG738" s="93">
        <v>60599.751849770531</v>
      </c>
      <c r="BH738" s="93">
        <v>60061.176519762004</v>
      </c>
      <c r="BI738" s="93">
        <v>60781.501293145957</v>
      </c>
      <c r="BJ738" s="93">
        <v>60859.303069216927</v>
      </c>
      <c r="BK738" s="93">
        <v>61393.711422346263</v>
      </c>
      <c r="BL738" s="93">
        <v>60838.088957418309</v>
      </c>
      <c r="BM738" s="93">
        <v>60913.952675417859</v>
      </c>
      <c r="BN738" s="93">
        <v>60928.582938424799</v>
      </c>
      <c r="BO738" s="93">
        <v>60704.521519393318</v>
      </c>
      <c r="BP738" s="93">
        <v>60536.368233572743</v>
      </c>
      <c r="BQ738" s="93">
        <v>0</v>
      </c>
      <c r="BR738" s="93">
        <v>0</v>
      </c>
      <c r="BS738" s="93">
        <v>0</v>
      </c>
      <c r="BT738" s="93">
        <v>0</v>
      </c>
      <c r="BU738" s="93">
        <v>0</v>
      </c>
      <c r="BV738" s="93">
        <v>0</v>
      </c>
      <c r="BW738" s="93">
        <v>0</v>
      </c>
      <c r="BX738" s="93">
        <v>0</v>
      </c>
      <c r="BY738" s="93">
        <v>0</v>
      </c>
      <c r="BZ738" s="93">
        <v>0</v>
      </c>
      <c r="CA738" s="93">
        <v>0</v>
      </c>
      <c r="CB738" s="93">
        <v>0</v>
      </c>
      <c r="CC738" s="93">
        <v>0</v>
      </c>
      <c r="CD738" s="93">
        <v>0</v>
      </c>
      <c r="CE738" s="93">
        <v>0</v>
      </c>
      <c r="CF738" s="93">
        <v>0</v>
      </c>
      <c r="CG738" s="93">
        <v>0</v>
      </c>
      <c r="CH738" s="93">
        <v>0</v>
      </c>
      <c r="CJ738" s="94">
        <v>729203.40197189117</v>
      </c>
    </row>
    <row r="739" spans="1:88" x14ac:dyDescent="0.25">
      <c r="A739">
        <v>731</v>
      </c>
      <c r="B739" s="96"/>
      <c r="C739" s="97" t="s">
        <v>5361</v>
      </c>
      <c r="D739" s="97" t="s">
        <v>6707</v>
      </c>
      <c r="E739" s="97" t="s">
        <v>6707</v>
      </c>
      <c r="F739" s="97" t="s">
        <v>6718</v>
      </c>
      <c r="G739" s="96" t="s">
        <v>6095</v>
      </c>
      <c r="H739" s="96" t="s">
        <v>6719</v>
      </c>
      <c r="I739" s="96" t="s">
        <v>5340</v>
      </c>
      <c r="J739" s="96" t="s">
        <v>5340</v>
      </c>
      <c r="K739" s="96" t="s">
        <v>5365</v>
      </c>
      <c r="L739" s="96" t="s">
        <v>5365</v>
      </c>
      <c r="M739" s="96" t="s">
        <v>5342</v>
      </c>
      <c r="N739" s="92">
        <v>736739.5043179139</v>
      </c>
      <c r="O739" s="93">
        <v>0</v>
      </c>
      <c r="P739" s="93">
        <v>0</v>
      </c>
      <c r="Q739" s="93">
        <v>0</v>
      </c>
      <c r="R739" s="93">
        <v>0</v>
      </c>
      <c r="S739" s="93">
        <v>0</v>
      </c>
      <c r="T739" s="93">
        <v>0</v>
      </c>
      <c r="U739" s="93">
        <v>0</v>
      </c>
      <c r="V739" s="93">
        <v>0</v>
      </c>
      <c r="W739" s="93">
        <v>0</v>
      </c>
      <c r="X739" s="93">
        <v>0</v>
      </c>
      <c r="Y739" s="93">
        <v>0</v>
      </c>
      <c r="Z739" s="93">
        <v>0</v>
      </c>
      <c r="AA739" s="93">
        <v>0</v>
      </c>
      <c r="AB739" s="93">
        <v>0</v>
      </c>
      <c r="AC739" s="93">
        <v>0</v>
      </c>
      <c r="AD739" s="93">
        <v>0</v>
      </c>
      <c r="AE739" s="93">
        <v>0</v>
      </c>
      <c r="AF739" s="93">
        <v>0</v>
      </c>
      <c r="AG739" s="93">
        <v>0</v>
      </c>
      <c r="AH739" s="93">
        <v>0</v>
      </c>
      <c r="AI739" s="93">
        <v>0</v>
      </c>
      <c r="AJ739" s="93">
        <v>0</v>
      </c>
      <c r="AK739" s="93">
        <v>0</v>
      </c>
      <c r="AL739" s="93">
        <v>0</v>
      </c>
      <c r="AM739" s="93">
        <v>0</v>
      </c>
      <c r="AN739" s="93">
        <v>0</v>
      </c>
      <c r="AO739" s="93">
        <v>0</v>
      </c>
      <c r="AP739" s="93">
        <v>0</v>
      </c>
      <c r="AQ739" s="93">
        <v>0</v>
      </c>
      <c r="AR739" s="93">
        <v>0</v>
      </c>
      <c r="AS739" s="93">
        <v>0</v>
      </c>
      <c r="AT739" s="93">
        <v>0</v>
      </c>
      <c r="AU739" s="93">
        <v>0</v>
      </c>
      <c r="AV739" s="93">
        <v>0</v>
      </c>
      <c r="AW739" s="93">
        <v>0</v>
      </c>
      <c r="AX739" s="93">
        <v>0</v>
      </c>
      <c r="AY739" s="93">
        <v>0</v>
      </c>
      <c r="AZ739" s="93">
        <v>0</v>
      </c>
      <c r="BA739" s="93">
        <v>0</v>
      </c>
      <c r="BB739" s="93">
        <v>0</v>
      </c>
      <c r="BC739" s="93">
        <v>0</v>
      </c>
      <c r="BD739" s="93">
        <v>0</v>
      </c>
      <c r="BE739" s="93">
        <v>0</v>
      </c>
      <c r="BF739" s="93">
        <v>0</v>
      </c>
      <c r="BG739" s="93">
        <v>0</v>
      </c>
      <c r="BH739" s="93">
        <v>0</v>
      </c>
      <c r="BI739" s="93">
        <v>0</v>
      </c>
      <c r="BJ739" s="93">
        <v>0</v>
      </c>
      <c r="BK739" s="93">
        <v>0</v>
      </c>
      <c r="BL739" s="93">
        <v>0</v>
      </c>
      <c r="BM739" s="93">
        <v>0</v>
      </c>
      <c r="BN739" s="93">
        <v>0</v>
      </c>
      <c r="BO739" s="93">
        <v>0</v>
      </c>
      <c r="BP739" s="93">
        <v>0</v>
      </c>
      <c r="BQ739" s="93">
        <v>61487.684001956113</v>
      </c>
      <c r="BR739" s="93">
        <v>61399.328768834537</v>
      </c>
      <c r="BS739" s="93">
        <v>61181.586319302623</v>
      </c>
      <c r="BT739" s="93">
        <v>60469.679779320497</v>
      </c>
      <c r="BU739" s="93">
        <v>61424.811588103272</v>
      </c>
      <c r="BV739" s="93">
        <v>61531.55839096327</v>
      </c>
      <c r="BW739" s="93">
        <v>62278.073069923063</v>
      </c>
      <c r="BX739" s="93">
        <v>61502.169251373882</v>
      </c>
      <c r="BY739" s="93">
        <v>61568.074520091897</v>
      </c>
      <c r="BZ739" s="93">
        <v>61608.942872078616</v>
      </c>
      <c r="CA739" s="93">
        <v>61256.763793016937</v>
      </c>
      <c r="CB739" s="93">
        <v>61030.831962949218</v>
      </c>
      <c r="CC739" s="93">
        <v>0</v>
      </c>
      <c r="CD739" s="93">
        <v>0</v>
      </c>
      <c r="CE739" s="93">
        <v>0</v>
      </c>
      <c r="CF739" s="93">
        <v>0</v>
      </c>
      <c r="CG739" s="93">
        <v>0</v>
      </c>
      <c r="CH739" s="93">
        <v>0</v>
      </c>
      <c r="CJ739" s="94">
        <v>736739.5043179139</v>
      </c>
    </row>
    <row r="740" spans="1:88" x14ac:dyDescent="0.25">
      <c r="A740">
        <v>732</v>
      </c>
      <c r="B740" s="96"/>
      <c r="C740" s="97" t="s">
        <v>5361</v>
      </c>
      <c r="D740" s="97" t="s">
        <v>6707</v>
      </c>
      <c r="E740" s="97" t="s">
        <v>6707</v>
      </c>
      <c r="F740" s="97" t="s">
        <v>6720</v>
      </c>
      <c r="G740" s="96" t="s">
        <v>6095</v>
      </c>
      <c r="H740" s="96" t="s">
        <v>6721</v>
      </c>
      <c r="I740" s="96" t="s">
        <v>5340</v>
      </c>
      <c r="J740" s="96" t="s">
        <v>5340</v>
      </c>
      <c r="K740" s="96" t="s">
        <v>5365</v>
      </c>
      <c r="L740" s="96" t="s">
        <v>5365</v>
      </c>
      <c r="M740" s="96" t="s">
        <v>5342</v>
      </c>
      <c r="N740" s="92">
        <v>370135.78638721211</v>
      </c>
      <c r="O740" s="93">
        <v>0</v>
      </c>
      <c r="P740" s="93">
        <v>0</v>
      </c>
      <c r="Q740" s="93">
        <v>0</v>
      </c>
      <c r="R740" s="93">
        <v>0</v>
      </c>
      <c r="S740" s="93">
        <v>0</v>
      </c>
      <c r="T740" s="93">
        <v>0</v>
      </c>
      <c r="U740" s="93">
        <v>0</v>
      </c>
      <c r="V740" s="93">
        <v>0</v>
      </c>
      <c r="W740" s="93">
        <v>0</v>
      </c>
      <c r="X740" s="93">
        <v>0</v>
      </c>
      <c r="Y740" s="93">
        <v>0</v>
      </c>
      <c r="Z740" s="93">
        <v>0</v>
      </c>
      <c r="AA740" s="93">
        <v>0</v>
      </c>
      <c r="AB740" s="93">
        <v>0</v>
      </c>
      <c r="AC740" s="93">
        <v>0</v>
      </c>
      <c r="AD740" s="93">
        <v>0</v>
      </c>
      <c r="AE740" s="93">
        <v>0</v>
      </c>
      <c r="AF740" s="93">
        <v>0</v>
      </c>
      <c r="AG740" s="93">
        <v>0</v>
      </c>
      <c r="AH740" s="93">
        <v>0</v>
      </c>
      <c r="AI740" s="93">
        <v>0</v>
      </c>
      <c r="AJ740" s="93">
        <v>0</v>
      </c>
      <c r="AK740" s="93">
        <v>0</v>
      </c>
      <c r="AL740" s="93">
        <v>0</v>
      </c>
      <c r="AM740" s="93">
        <v>0</v>
      </c>
      <c r="AN740" s="93">
        <v>0</v>
      </c>
      <c r="AO740" s="93">
        <v>0</v>
      </c>
      <c r="AP740" s="93">
        <v>0</v>
      </c>
      <c r="AQ740" s="93">
        <v>0</v>
      </c>
      <c r="AR740" s="93">
        <v>0</v>
      </c>
      <c r="AS740" s="93">
        <v>0</v>
      </c>
      <c r="AT740" s="93">
        <v>0</v>
      </c>
      <c r="AU740" s="93">
        <v>0</v>
      </c>
      <c r="AV740" s="93">
        <v>0</v>
      </c>
      <c r="AW740" s="93">
        <v>0</v>
      </c>
      <c r="AX740" s="93">
        <v>0</v>
      </c>
      <c r="AY740" s="93">
        <v>0</v>
      </c>
      <c r="AZ740" s="93">
        <v>0</v>
      </c>
      <c r="BA740" s="93">
        <v>0</v>
      </c>
      <c r="BB740" s="93">
        <v>0</v>
      </c>
      <c r="BC740" s="93">
        <v>0</v>
      </c>
      <c r="BD740" s="93">
        <v>0</v>
      </c>
      <c r="BE740" s="93">
        <v>0</v>
      </c>
      <c r="BF740" s="93">
        <v>0</v>
      </c>
      <c r="BG740" s="93">
        <v>0</v>
      </c>
      <c r="BH740" s="93">
        <v>0</v>
      </c>
      <c r="BI740" s="93">
        <v>0</v>
      </c>
      <c r="BJ740" s="93">
        <v>0</v>
      </c>
      <c r="BK740" s="93">
        <v>0</v>
      </c>
      <c r="BL740" s="93">
        <v>0</v>
      </c>
      <c r="BM740" s="93">
        <v>0</v>
      </c>
      <c r="BN740" s="93">
        <v>0</v>
      </c>
      <c r="BO740" s="93">
        <v>0</v>
      </c>
      <c r="BP740" s="93">
        <v>0</v>
      </c>
      <c r="BQ740" s="93">
        <v>0</v>
      </c>
      <c r="BR740" s="93">
        <v>0</v>
      </c>
      <c r="BS740" s="93">
        <v>0</v>
      </c>
      <c r="BT740" s="93">
        <v>0</v>
      </c>
      <c r="BU740" s="93">
        <v>0</v>
      </c>
      <c r="BV740" s="93">
        <v>0</v>
      </c>
      <c r="BW740" s="93">
        <v>0</v>
      </c>
      <c r="BX740" s="93">
        <v>0</v>
      </c>
      <c r="BY740" s="93">
        <v>0</v>
      </c>
      <c r="BZ740" s="93">
        <v>0</v>
      </c>
      <c r="CA740" s="93">
        <v>0</v>
      </c>
      <c r="CB740" s="93">
        <v>0</v>
      </c>
      <c r="CC740" s="93">
        <v>61984.188532262961</v>
      </c>
      <c r="CD740" s="93">
        <v>61877.212233475271</v>
      </c>
      <c r="CE740" s="93">
        <v>61613.554057801819</v>
      </c>
      <c r="CF740" s="93">
        <v>60728.522957174311</v>
      </c>
      <c r="CG740" s="93">
        <v>61895.115745957912</v>
      </c>
      <c r="CH740" s="93">
        <v>62037.192860539828</v>
      </c>
      <c r="CJ740" s="94">
        <v>370135.78638721211</v>
      </c>
    </row>
    <row r="741" spans="1:88" x14ac:dyDescent="0.25">
      <c r="A741">
        <v>733</v>
      </c>
      <c r="B741" s="96"/>
      <c r="C741" s="97" t="s">
        <v>5361</v>
      </c>
      <c r="D741" s="97" t="s">
        <v>6707</v>
      </c>
      <c r="E741" s="97" t="s">
        <v>6707</v>
      </c>
      <c r="F741" s="97" t="s">
        <v>6722</v>
      </c>
      <c r="G741" s="96" t="s">
        <v>6095</v>
      </c>
      <c r="H741" s="96" t="s">
        <v>6723</v>
      </c>
      <c r="I741" s="96" t="s">
        <v>5340</v>
      </c>
      <c r="J741" s="96" t="s">
        <v>5340</v>
      </c>
      <c r="K741" s="96" t="s">
        <v>5365</v>
      </c>
      <c r="L741" s="96" t="s">
        <v>5365</v>
      </c>
      <c r="M741" s="96" t="s">
        <v>5342</v>
      </c>
      <c r="N741" s="92">
        <v>0</v>
      </c>
      <c r="O741" s="93">
        <v>0</v>
      </c>
      <c r="P741" s="93">
        <v>0</v>
      </c>
      <c r="Q741" s="93">
        <v>0</v>
      </c>
      <c r="R741" s="93">
        <v>0</v>
      </c>
      <c r="S741" s="93">
        <v>0</v>
      </c>
      <c r="T741" s="93">
        <v>0</v>
      </c>
      <c r="U741" s="93">
        <v>0</v>
      </c>
      <c r="V741" s="93">
        <v>0</v>
      </c>
      <c r="W741" s="93">
        <v>0</v>
      </c>
      <c r="X741" s="93">
        <v>0</v>
      </c>
      <c r="Y741" s="93">
        <v>0</v>
      </c>
      <c r="Z741" s="93">
        <v>0</v>
      </c>
      <c r="AA741" s="93">
        <v>0</v>
      </c>
      <c r="AB741" s="93">
        <v>0</v>
      </c>
      <c r="AC741" s="93">
        <v>0</v>
      </c>
      <c r="AD741" s="93">
        <v>0</v>
      </c>
      <c r="AE741" s="93">
        <v>0</v>
      </c>
      <c r="AF741" s="93">
        <v>0</v>
      </c>
      <c r="AG741" s="93">
        <v>0</v>
      </c>
      <c r="AH741" s="93">
        <v>0</v>
      </c>
      <c r="AI741" s="93">
        <v>0</v>
      </c>
      <c r="AJ741" s="93">
        <v>0</v>
      </c>
      <c r="AK741" s="93">
        <v>0</v>
      </c>
      <c r="AL741" s="93">
        <v>0</v>
      </c>
      <c r="AM741" s="93">
        <v>0</v>
      </c>
      <c r="AN741" s="93">
        <v>0</v>
      </c>
      <c r="AO741" s="93">
        <v>0</v>
      </c>
      <c r="AP741" s="93">
        <v>0</v>
      </c>
      <c r="AQ741" s="93">
        <v>0</v>
      </c>
      <c r="AR741" s="93">
        <v>0</v>
      </c>
      <c r="AS741" s="93">
        <v>0</v>
      </c>
      <c r="AT741" s="93">
        <v>0</v>
      </c>
      <c r="AU741" s="93">
        <v>0</v>
      </c>
      <c r="AV741" s="93">
        <v>0</v>
      </c>
      <c r="AW741" s="93">
        <v>0</v>
      </c>
      <c r="AX741" s="93">
        <v>0</v>
      </c>
      <c r="AY741" s="93">
        <v>0</v>
      </c>
      <c r="AZ741" s="93">
        <v>0</v>
      </c>
      <c r="BA741" s="93">
        <v>0</v>
      </c>
      <c r="BB741" s="93">
        <v>0</v>
      </c>
      <c r="BC741" s="93">
        <v>0</v>
      </c>
      <c r="BD741" s="93">
        <v>0</v>
      </c>
      <c r="BE741" s="93">
        <v>0</v>
      </c>
      <c r="BF741" s="93">
        <v>0</v>
      </c>
      <c r="BG741" s="93">
        <v>0</v>
      </c>
      <c r="BH741" s="93">
        <v>0</v>
      </c>
      <c r="BI741" s="93">
        <v>0</v>
      </c>
      <c r="BJ741" s="93">
        <v>0</v>
      </c>
      <c r="BK741" s="93">
        <v>0</v>
      </c>
      <c r="BL741" s="93">
        <v>0</v>
      </c>
      <c r="BM741" s="93">
        <v>0</v>
      </c>
      <c r="BN741" s="93">
        <v>0</v>
      </c>
      <c r="BO741" s="93">
        <v>0</v>
      </c>
      <c r="BP741" s="93">
        <v>0</v>
      </c>
      <c r="BQ741" s="93">
        <v>0</v>
      </c>
      <c r="BR741" s="93">
        <v>0</v>
      </c>
      <c r="BS741" s="93">
        <v>0</v>
      </c>
      <c r="BT741" s="93">
        <v>0</v>
      </c>
      <c r="BU741" s="93">
        <v>0</v>
      </c>
      <c r="BV741" s="93">
        <v>0</v>
      </c>
      <c r="BW741" s="93">
        <v>0</v>
      </c>
      <c r="BX741" s="93">
        <v>0</v>
      </c>
      <c r="BY741" s="93">
        <v>0</v>
      </c>
      <c r="BZ741" s="93">
        <v>0</v>
      </c>
      <c r="CA741" s="93">
        <v>0</v>
      </c>
      <c r="CB741" s="93">
        <v>0</v>
      </c>
      <c r="CC741" s="93">
        <v>0</v>
      </c>
      <c r="CD741" s="93">
        <v>0</v>
      </c>
      <c r="CE741" s="93">
        <v>0</v>
      </c>
      <c r="CF741" s="93">
        <v>0</v>
      </c>
      <c r="CG741" s="93">
        <v>0</v>
      </c>
      <c r="CH741" s="93">
        <v>0</v>
      </c>
      <c r="CJ741" s="94">
        <v>0</v>
      </c>
    </row>
    <row r="742" spans="1:88" x14ac:dyDescent="0.25">
      <c r="A742">
        <v>734</v>
      </c>
      <c r="B742" s="96"/>
      <c r="C742" s="97" t="s">
        <v>5361</v>
      </c>
      <c r="D742" s="97" t="s">
        <v>6707</v>
      </c>
      <c r="E742" s="97" t="s">
        <v>6707</v>
      </c>
      <c r="F742" s="97" t="s">
        <v>6724</v>
      </c>
      <c r="G742" s="96" t="s">
        <v>6095</v>
      </c>
      <c r="H742" s="96" t="s">
        <v>6725</v>
      </c>
      <c r="I742" s="96" t="s">
        <v>5340</v>
      </c>
      <c r="J742" s="96" t="s">
        <v>5340</v>
      </c>
      <c r="K742" s="96" t="s">
        <v>5365</v>
      </c>
      <c r="L742" s="96" t="s">
        <v>5365</v>
      </c>
      <c r="M742" s="96" t="s">
        <v>5342</v>
      </c>
      <c r="N742" s="92">
        <v>0</v>
      </c>
      <c r="O742" s="93">
        <v>0</v>
      </c>
      <c r="P742" s="93">
        <v>0</v>
      </c>
      <c r="Q742" s="93">
        <v>0</v>
      </c>
      <c r="R742" s="93">
        <v>0</v>
      </c>
      <c r="S742" s="93">
        <v>0</v>
      </c>
      <c r="T742" s="93">
        <v>0</v>
      </c>
      <c r="U742" s="93">
        <v>0</v>
      </c>
      <c r="V742" s="93">
        <v>0</v>
      </c>
      <c r="W742" s="93">
        <v>0</v>
      </c>
      <c r="X742" s="93">
        <v>0</v>
      </c>
      <c r="Y742" s="93">
        <v>0</v>
      </c>
      <c r="Z742" s="93">
        <v>0</v>
      </c>
      <c r="AA742" s="93">
        <v>0</v>
      </c>
      <c r="AB742" s="93">
        <v>0</v>
      </c>
      <c r="AC742" s="93">
        <v>0</v>
      </c>
      <c r="AD742" s="93">
        <v>0</v>
      </c>
      <c r="AE742" s="93">
        <v>0</v>
      </c>
      <c r="AF742" s="93">
        <v>0</v>
      </c>
      <c r="AG742" s="93">
        <v>0</v>
      </c>
      <c r="AH742" s="93">
        <v>0</v>
      </c>
      <c r="AI742" s="93">
        <v>0</v>
      </c>
      <c r="AJ742" s="93">
        <v>0</v>
      </c>
      <c r="AK742" s="93">
        <v>0</v>
      </c>
      <c r="AL742" s="93">
        <v>0</v>
      </c>
      <c r="AM742" s="93">
        <v>0</v>
      </c>
      <c r="AN742" s="93">
        <v>0</v>
      </c>
      <c r="AO742" s="93">
        <v>0</v>
      </c>
      <c r="AP742" s="93">
        <v>0</v>
      </c>
      <c r="AQ742" s="93">
        <v>0</v>
      </c>
      <c r="AR742" s="93">
        <v>0</v>
      </c>
      <c r="AS742" s="93">
        <v>0</v>
      </c>
      <c r="AT742" s="93">
        <v>0</v>
      </c>
      <c r="AU742" s="93">
        <v>0</v>
      </c>
      <c r="AV742" s="93">
        <v>0</v>
      </c>
      <c r="AW742" s="93">
        <v>0</v>
      </c>
      <c r="AX742" s="93">
        <v>0</v>
      </c>
      <c r="AY742" s="93">
        <v>0</v>
      </c>
      <c r="AZ742" s="93">
        <v>0</v>
      </c>
      <c r="BA742" s="93">
        <v>0</v>
      </c>
      <c r="BB742" s="93">
        <v>0</v>
      </c>
      <c r="BC742" s="93">
        <v>0</v>
      </c>
      <c r="BD742" s="93">
        <v>0</v>
      </c>
      <c r="BE742" s="93">
        <v>0</v>
      </c>
      <c r="BF742" s="93">
        <v>0</v>
      </c>
      <c r="BG742" s="93">
        <v>0</v>
      </c>
      <c r="BH742" s="93">
        <v>0</v>
      </c>
      <c r="BI742" s="93">
        <v>0</v>
      </c>
      <c r="BJ742" s="93">
        <v>0</v>
      </c>
      <c r="BK742" s="93">
        <v>0</v>
      </c>
      <c r="BL742" s="93">
        <v>0</v>
      </c>
      <c r="BM742" s="93">
        <v>0</v>
      </c>
      <c r="BN742" s="93">
        <v>0</v>
      </c>
      <c r="BO742" s="93">
        <v>0</v>
      </c>
      <c r="BP742" s="93">
        <v>0</v>
      </c>
      <c r="BQ742" s="93">
        <v>0</v>
      </c>
      <c r="BR742" s="93">
        <v>0</v>
      </c>
      <c r="BS742" s="93">
        <v>0</v>
      </c>
      <c r="BT742" s="93">
        <v>0</v>
      </c>
      <c r="BU742" s="93">
        <v>0</v>
      </c>
      <c r="BV742" s="93">
        <v>0</v>
      </c>
      <c r="BW742" s="93">
        <v>0</v>
      </c>
      <c r="BX742" s="93">
        <v>0</v>
      </c>
      <c r="BY742" s="93">
        <v>0</v>
      </c>
      <c r="BZ742" s="93">
        <v>0</v>
      </c>
      <c r="CA742" s="93">
        <v>0</v>
      </c>
      <c r="CB742" s="93">
        <v>0</v>
      </c>
      <c r="CC742" s="93">
        <v>0</v>
      </c>
      <c r="CD742" s="93">
        <v>0</v>
      </c>
      <c r="CE742" s="93">
        <v>0</v>
      </c>
      <c r="CF742" s="93">
        <v>0</v>
      </c>
      <c r="CG742" s="93">
        <v>0</v>
      </c>
      <c r="CH742" s="93">
        <v>0</v>
      </c>
      <c r="CJ742" s="94">
        <v>0</v>
      </c>
    </row>
    <row r="743" spans="1:88" x14ac:dyDescent="0.25">
      <c r="A743">
        <v>735</v>
      </c>
      <c r="B743" s="96"/>
      <c r="C743" s="97" t="s">
        <v>5361</v>
      </c>
      <c r="D743" s="97" t="s">
        <v>6707</v>
      </c>
      <c r="E743" s="97" t="s">
        <v>6707</v>
      </c>
      <c r="F743" s="97" t="s">
        <v>6726</v>
      </c>
      <c r="G743" s="96" t="s">
        <v>6095</v>
      </c>
      <c r="H743" s="96" t="s">
        <v>6727</v>
      </c>
      <c r="I743" s="96" t="s">
        <v>5340</v>
      </c>
      <c r="J743" s="96" t="s">
        <v>5340</v>
      </c>
      <c r="K743" s="96" t="s">
        <v>5365</v>
      </c>
      <c r="L743" s="96" t="s">
        <v>5365</v>
      </c>
      <c r="M743" s="96" t="s">
        <v>5342</v>
      </c>
      <c r="N743" s="92">
        <v>0</v>
      </c>
      <c r="O743" s="93">
        <v>0</v>
      </c>
      <c r="P743" s="93">
        <v>0</v>
      </c>
      <c r="Q743" s="93">
        <v>0</v>
      </c>
      <c r="R743" s="93">
        <v>0</v>
      </c>
      <c r="S743" s="93">
        <v>0</v>
      </c>
      <c r="T743" s="93">
        <v>0</v>
      </c>
      <c r="U743" s="93">
        <v>0</v>
      </c>
      <c r="V743" s="93">
        <v>0</v>
      </c>
      <c r="W743" s="93">
        <v>0</v>
      </c>
      <c r="X743" s="93">
        <v>0</v>
      </c>
      <c r="Y743" s="93">
        <v>0</v>
      </c>
      <c r="Z743" s="93">
        <v>0</v>
      </c>
      <c r="AA743" s="93">
        <v>0</v>
      </c>
      <c r="AB743" s="93">
        <v>0</v>
      </c>
      <c r="AC743" s="93">
        <v>0</v>
      </c>
      <c r="AD743" s="93">
        <v>0</v>
      </c>
      <c r="AE743" s="93">
        <v>0</v>
      </c>
      <c r="AF743" s="93">
        <v>0</v>
      </c>
      <c r="AG743" s="93">
        <v>0</v>
      </c>
      <c r="AH743" s="93">
        <v>0</v>
      </c>
      <c r="AI743" s="93">
        <v>0</v>
      </c>
      <c r="AJ743" s="93">
        <v>0</v>
      </c>
      <c r="AK743" s="93">
        <v>0</v>
      </c>
      <c r="AL743" s="93">
        <v>0</v>
      </c>
      <c r="AM743" s="93">
        <v>0</v>
      </c>
      <c r="AN743" s="93">
        <v>0</v>
      </c>
      <c r="AO743" s="93">
        <v>0</v>
      </c>
      <c r="AP743" s="93">
        <v>0</v>
      </c>
      <c r="AQ743" s="93">
        <v>0</v>
      </c>
      <c r="AR743" s="93">
        <v>0</v>
      </c>
      <c r="AS743" s="93">
        <v>0</v>
      </c>
      <c r="AT743" s="93">
        <v>0</v>
      </c>
      <c r="AU743" s="93">
        <v>0</v>
      </c>
      <c r="AV743" s="93">
        <v>0</v>
      </c>
      <c r="AW743" s="93">
        <v>0</v>
      </c>
      <c r="AX743" s="93">
        <v>0</v>
      </c>
      <c r="AY743" s="93">
        <v>0</v>
      </c>
      <c r="AZ743" s="93">
        <v>0</v>
      </c>
      <c r="BA743" s="93">
        <v>0</v>
      </c>
      <c r="BB743" s="93">
        <v>0</v>
      </c>
      <c r="BC743" s="93">
        <v>0</v>
      </c>
      <c r="BD743" s="93">
        <v>0</v>
      </c>
      <c r="BE743" s="93">
        <v>0</v>
      </c>
      <c r="BF743" s="93">
        <v>0</v>
      </c>
      <c r="BG743" s="93">
        <v>0</v>
      </c>
      <c r="BH743" s="93">
        <v>0</v>
      </c>
      <c r="BI743" s="93">
        <v>0</v>
      </c>
      <c r="BJ743" s="93">
        <v>0</v>
      </c>
      <c r="BK743" s="93">
        <v>0</v>
      </c>
      <c r="BL743" s="93">
        <v>0</v>
      </c>
      <c r="BM743" s="93">
        <v>0</v>
      </c>
      <c r="BN743" s="93">
        <v>0</v>
      </c>
      <c r="BO743" s="93">
        <v>0</v>
      </c>
      <c r="BP743" s="93">
        <v>0</v>
      </c>
      <c r="BQ743" s="93">
        <v>0</v>
      </c>
      <c r="BR743" s="93">
        <v>0</v>
      </c>
      <c r="BS743" s="93">
        <v>0</v>
      </c>
      <c r="BT743" s="93">
        <v>0</v>
      </c>
      <c r="BU743" s="93">
        <v>0</v>
      </c>
      <c r="BV743" s="93">
        <v>0</v>
      </c>
      <c r="BW743" s="93">
        <v>0</v>
      </c>
      <c r="BX743" s="93">
        <v>0</v>
      </c>
      <c r="BY743" s="93">
        <v>0</v>
      </c>
      <c r="BZ743" s="93">
        <v>0</v>
      </c>
      <c r="CA743" s="93">
        <v>0</v>
      </c>
      <c r="CB743" s="93">
        <v>0</v>
      </c>
      <c r="CC743" s="93">
        <v>0</v>
      </c>
      <c r="CD743" s="93">
        <v>0</v>
      </c>
      <c r="CE743" s="93">
        <v>0</v>
      </c>
      <c r="CF743" s="93">
        <v>0</v>
      </c>
      <c r="CG743" s="93">
        <v>0</v>
      </c>
      <c r="CH743" s="93">
        <v>0</v>
      </c>
      <c r="CJ743" s="94">
        <v>0</v>
      </c>
    </row>
    <row r="744" spans="1:88" x14ac:dyDescent="0.25">
      <c r="A744">
        <v>736</v>
      </c>
      <c r="B744" s="96"/>
      <c r="C744" s="97" t="s">
        <v>5361</v>
      </c>
      <c r="D744" s="97" t="s">
        <v>6707</v>
      </c>
      <c r="E744" s="97" t="s">
        <v>6707</v>
      </c>
      <c r="F744" s="97" t="s">
        <v>6728</v>
      </c>
      <c r="G744" s="96" t="s">
        <v>6095</v>
      </c>
      <c r="H744" s="96" t="s">
        <v>6729</v>
      </c>
      <c r="I744" s="96" t="s">
        <v>5340</v>
      </c>
      <c r="J744" s="96" t="s">
        <v>5340</v>
      </c>
      <c r="K744" s="96" t="s">
        <v>5365</v>
      </c>
      <c r="L744" s="96" t="s">
        <v>5365</v>
      </c>
      <c r="M744" s="96" t="s">
        <v>5342</v>
      </c>
      <c r="N744" s="92">
        <v>183910.04517787899</v>
      </c>
      <c r="O744" s="93">
        <v>31117.919203957146</v>
      </c>
      <c r="P744" s="93">
        <v>30604.61870300498</v>
      </c>
      <c r="Q744" s="93">
        <v>30665.804183284738</v>
      </c>
      <c r="R744" s="93">
        <v>30696.018713181875</v>
      </c>
      <c r="S744" s="93">
        <v>30501.775651283999</v>
      </c>
      <c r="T744" s="93">
        <v>30323.908723166238</v>
      </c>
      <c r="U744" s="93">
        <v>0</v>
      </c>
      <c r="V744" s="93">
        <v>0</v>
      </c>
      <c r="W744" s="93">
        <v>0</v>
      </c>
      <c r="X744" s="93">
        <v>0</v>
      </c>
      <c r="Y744" s="93">
        <v>0</v>
      </c>
      <c r="Z744" s="93">
        <v>0</v>
      </c>
      <c r="AA744" s="93">
        <v>0</v>
      </c>
      <c r="AB744" s="93">
        <v>0</v>
      </c>
      <c r="AC744" s="93">
        <v>0</v>
      </c>
      <c r="AD744" s="93">
        <v>0</v>
      </c>
      <c r="AE744" s="93">
        <v>0</v>
      </c>
      <c r="AF744" s="93">
        <v>0</v>
      </c>
      <c r="AG744" s="93">
        <v>0</v>
      </c>
      <c r="AH744" s="93">
        <v>0</v>
      </c>
      <c r="AI744" s="93">
        <v>0</v>
      </c>
      <c r="AJ744" s="93">
        <v>0</v>
      </c>
      <c r="AK744" s="93">
        <v>0</v>
      </c>
      <c r="AL744" s="93">
        <v>0</v>
      </c>
      <c r="AM744" s="93">
        <v>0</v>
      </c>
      <c r="AN744" s="93">
        <v>0</v>
      </c>
      <c r="AO744" s="93">
        <v>0</v>
      </c>
      <c r="AP744" s="93">
        <v>0</v>
      </c>
      <c r="AQ744" s="93">
        <v>0</v>
      </c>
      <c r="AR744" s="93">
        <v>0</v>
      </c>
      <c r="AS744" s="93">
        <v>0</v>
      </c>
      <c r="AT744" s="93">
        <v>0</v>
      </c>
      <c r="AU744" s="93">
        <v>0</v>
      </c>
      <c r="AV744" s="93">
        <v>0</v>
      </c>
      <c r="AW744" s="93">
        <v>0</v>
      </c>
      <c r="AX744" s="93">
        <v>0</v>
      </c>
      <c r="AY744" s="93">
        <v>0</v>
      </c>
      <c r="AZ744" s="93">
        <v>0</v>
      </c>
      <c r="BA744" s="93">
        <v>0</v>
      </c>
      <c r="BB744" s="93">
        <v>0</v>
      </c>
      <c r="BC744" s="93">
        <v>0</v>
      </c>
      <c r="BD744" s="93">
        <v>0</v>
      </c>
      <c r="BE744" s="93">
        <v>0</v>
      </c>
      <c r="BF744" s="93">
        <v>0</v>
      </c>
      <c r="BG744" s="93">
        <v>0</v>
      </c>
      <c r="BH744" s="93">
        <v>0</v>
      </c>
      <c r="BI744" s="93">
        <v>0</v>
      </c>
      <c r="BJ744" s="93">
        <v>0</v>
      </c>
      <c r="BK744" s="93">
        <v>0</v>
      </c>
      <c r="BL744" s="93">
        <v>0</v>
      </c>
      <c r="BM744" s="93">
        <v>0</v>
      </c>
      <c r="BN744" s="93">
        <v>0</v>
      </c>
      <c r="BO744" s="93">
        <v>0</v>
      </c>
      <c r="BP744" s="93">
        <v>0</v>
      </c>
      <c r="BQ744" s="93">
        <v>0</v>
      </c>
      <c r="BR744" s="93">
        <v>0</v>
      </c>
      <c r="BS744" s="93">
        <v>0</v>
      </c>
      <c r="BT744" s="93">
        <v>0</v>
      </c>
      <c r="BU744" s="93">
        <v>0</v>
      </c>
      <c r="BV744" s="93">
        <v>0</v>
      </c>
      <c r="BW744" s="93">
        <v>0</v>
      </c>
      <c r="BX744" s="93">
        <v>0</v>
      </c>
      <c r="BY744" s="93">
        <v>0</v>
      </c>
      <c r="BZ744" s="93">
        <v>0</v>
      </c>
      <c r="CA744" s="93">
        <v>0</v>
      </c>
      <c r="CB744" s="93">
        <v>0</v>
      </c>
      <c r="CC744" s="93">
        <v>0</v>
      </c>
      <c r="CD744" s="93">
        <v>0</v>
      </c>
      <c r="CE744" s="93">
        <v>0</v>
      </c>
      <c r="CF744" s="93">
        <v>0</v>
      </c>
      <c r="CG744" s="93">
        <v>0</v>
      </c>
      <c r="CH744" s="93">
        <v>0</v>
      </c>
      <c r="CJ744" s="94">
        <v>0</v>
      </c>
    </row>
    <row r="745" spans="1:88" x14ac:dyDescent="0.25">
      <c r="A745">
        <v>737</v>
      </c>
      <c r="B745" s="96"/>
      <c r="C745" s="97" t="s">
        <v>5361</v>
      </c>
      <c r="D745" s="97" t="s">
        <v>6707</v>
      </c>
      <c r="E745" s="97" t="s">
        <v>6707</v>
      </c>
      <c r="F745" s="97" t="s">
        <v>6730</v>
      </c>
      <c r="G745" s="96" t="s">
        <v>6095</v>
      </c>
      <c r="H745" s="96" t="s">
        <v>6731</v>
      </c>
      <c r="I745" s="96" t="s">
        <v>5340</v>
      </c>
      <c r="J745" s="96" t="s">
        <v>5340</v>
      </c>
      <c r="K745" s="96" t="s">
        <v>5365</v>
      </c>
      <c r="L745" s="96" t="s">
        <v>5365</v>
      </c>
      <c r="M745" s="96" t="s">
        <v>5342</v>
      </c>
      <c r="N745" s="92">
        <v>368006.93994811777</v>
      </c>
      <c r="O745" s="93">
        <v>0</v>
      </c>
      <c r="P745" s="93">
        <v>0</v>
      </c>
      <c r="Q745" s="93">
        <v>0</v>
      </c>
      <c r="R745" s="93">
        <v>0</v>
      </c>
      <c r="S745" s="93">
        <v>0</v>
      </c>
      <c r="T745" s="93">
        <v>0</v>
      </c>
      <c r="U745" s="93">
        <v>30939.609275769821</v>
      </c>
      <c r="V745" s="93">
        <v>30953.817658184558</v>
      </c>
      <c r="W745" s="93">
        <v>30722.005293648963</v>
      </c>
      <c r="X745" s="93">
        <v>30341.81379668376</v>
      </c>
      <c r="Y745" s="93">
        <v>30969.258738460361</v>
      </c>
      <c r="Z745" s="93">
        <v>31024.568548852483</v>
      </c>
      <c r="AA745" s="93">
        <v>30950.698399125999</v>
      </c>
      <c r="AB745" s="93">
        <v>30395.899574809147</v>
      </c>
      <c r="AC745" s="93">
        <v>30497.435769114596</v>
      </c>
      <c r="AD745" s="93">
        <v>30528.954082648524</v>
      </c>
      <c r="AE745" s="93">
        <v>30385.730441100797</v>
      </c>
      <c r="AF745" s="93">
        <v>30297.148369718776</v>
      </c>
      <c r="AG745" s="93">
        <v>0</v>
      </c>
      <c r="AH745" s="93">
        <v>0</v>
      </c>
      <c r="AI745" s="93">
        <v>0</v>
      </c>
      <c r="AJ745" s="93">
        <v>0</v>
      </c>
      <c r="AK745" s="93">
        <v>0</v>
      </c>
      <c r="AL745" s="93">
        <v>0</v>
      </c>
      <c r="AM745" s="93">
        <v>0</v>
      </c>
      <c r="AN745" s="93">
        <v>0</v>
      </c>
      <c r="AO745" s="93">
        <v>0</v>
      </c>
      <c r="AP745" s="93">
        <v>0</v>
      </c>
      <c r="AQ745" s="93">
        <v>0</v>
      </c>
      <c r="AR745" s="93">
        <v>0</v>
      </c>
      <c r="AS745" s="93">
        <v>0</v>
      </c>
      <c r="AT745" s="93">
        <v>0</v>
      </c>
      <c r="AU745" s="93">
        <v>0</v>
      </c>
      <c r="AV745" s="93">
        <v>0</v>
      </c>
      <c r="AW745" s="93">
        <v>0</v>
      </c>
      <c r="AX745" s="93">
        <v>0</v>
      </c>
      <c r="AY745" s="93">
        <v>0</v>
      </c>
      <c r="AZ745" s="93">
        <v>0</v>
      </c>
      <c r="BA745" s="93">
        <v>0</v>
      </c>
      <c r="BB745" s="93">
        <v>0</v>
      </c>
      <c r="BC745" s="93">
        <v>0</v>
      </c>
      <c r="BD745" s="93">
        <v>0</v>
      </c>
      <c r="BE745" s="93">
        <v>0</v>
      </c>
      <c r="BF745" s="93">
        <v>0</v>
      </c>
      <c r="BG745" s="93">
        <v>0</v>
      </c>
      <c r="BH745" s="93">
        <v>0</v>
      </c>
      <c r="BI745" s="93">
        <v>0</v>
      </c>
      <c r="BJ745" s="93">
        <v>0</v>
      </c>
      <c r="BK745" s="93">
        <v>0</v>
      </c>
      <c r="BL745" s="93">
        <v>0</v>
      </c>
      <c r="BM745" s="93">
        <v>0</v>
      </c>
      <c r="BN745" s="93">
        <v>0</v>
      </c>
      <c r="BO745" s="93">
        <v>0</v>
      </c>
      <c r="BP745" s="93">
        <v>0</v>
      </c>
      <c r="BQ745" s="93">
        <v>0</v>
      </c>
      <c r="BR745" s="93">
        <v>0</v>
      </c>
      <c r="BS745" s="93">
        <v>0</v>
      </c>
      <c r="BT745" s="93">
        <v>0</v>
      </c>
      <c r="BU745" s="93">
        <v>0</v>
      </c>
      <c r="BV745" s="93">
        <v>0</v>
      </c>
      <c r="BW745" s="93">
        <v>0</v>
      </c>
      <c r="BX745" s="93">
        <v>0</v>
      </c>
      <c r="BY745" s="93">
        <v>0</v>
      </c>
      <c r="BZ745" s="93">
        <v>0</v>
      </c>
      <c r="CA745" s="93">
        <v>0</v>
      </c>
      <c r="CB745" s="93">
        <v>0</v>
      </c>
      <c r="CC745" s="93">
        <v>0</v>
      </c>
      <c r="CD745" s="93">
        <v>0</v>
      </c>
      <c r="CE745" s="93">
        <v>0</v>
      </c>
      <c r="CF745" s="93">
        <v>0</v>
      </c>
      <c r="CG745" s="93">
        <v>0</v>
      </c>
      <c r="CH745" s="93">
        <v>0</v>
      </c>
      <c r="CJ745" s="94">
        <v>183055.86663651787</v>
      </c>
    </row>
    <row r="746" spans="1:88" x14ac:dyDescent="0.25">
      <c r="A746">
        <v>738</v>
      </c>
      <c r="B746" s="96"/>
      <c r="C746" s="97" t="s">
        <v>5361</v>
      </c>
      <c r="D746" s="97" t="s">
        <v>6707</v>
      </c>
      <c r="E746" s="97" t="s">
        <v>6707</v>
      </c>
      <c r="F746" s="97" t="s">
        <v>6732</v>
      </c>
      <c r="G746" s="96" t="s">
        <v>6095</v>
      </c>
      <c r="H746" s="96" t="s">
        <v>6733</v>
      </c>
      <c r="I746" s="96" t="s">
        <v>5340</v>
      </c>
      <c r="J746" s="96" t="s">
        <v>5340</v>
      </c>
      <c r="K746" s="96" t="s">
        <v>5365</v>
      </c>
      <c r="L746" s="96" t="s">
        <v>5365</v>
      </c>
      <c r="M746" s="96" t="s">
        <v>5342</v>
      </c>
      <c r="N746" s="92">
        <v>365165.18168642273</v>
      </c>
      <c r="O746" s="93">
        <v>0</v>
      </c>
      <c r="P746" s="93">
        <v>0</v>
      </c>
      <c r="Q746" s="93">
        <v>0</v>
      </c>
      <c r="R746" s="93">
        <v>0</v>
      </c>
      <c r="S746" s="93">
        <v>0</v>
      </c>
      <c r="T746" s="93">
        <v>0</v>
      </c>
      <c r="U746" s="93">
        <v>0</v>
      </c>
      <c r="V746" s="93">
        <v>0</v>
      </c>
      <c r="W746" s="93">
        <v>0</v>
      </c>
      <c r="X746" s="93">
        <v>0</v>
      </c>
      <c r="Y746" s="93">
        <v>0</v>
      </c>
      <c r="Z746" s="93">
        <v>0</v>
      </c>
      <c r="AA746" s="93">
        <v>0</v>
      </c>
      <c r="AB746" s="93">
        <v>0</v>
      </c>
      <c r="AC746" s="93">
        <v>0</v>
      </c>
      <c r="AD746" s="93">
        <v>0</v>
      </c>
      <c r="AE746" s="93">
        <v>0</v>
      </c>
      <c r="AF746" s="93">
        <v>0</v>
      </c>
      <c r="AG746" s="93">
        <v>30429.777719565715</v>
      </c>
      <c r="AH746" s="93">
        <v>30412.701697172281</v>
      </c>
      <c r="AI746" s="93">
        <v>30285.042215598802</v>
      </c>
      <c r="AJ746" s="93">
        <v>30048.044582994709</v>
      </c>
      <c r="AK746" s="93">
        <v>30414.604461862778</v>
      </c>
      <c r="AL746" s="93">
        <v>30450.307501113006</v>
      </c>
      <c r="AM746" s="93">
        <v>30795.828775848</v>
      </c>
      <c r="AN746" s="93">
        <v>30508.168612245634</v>
      </c>
      <c r="AO746" s="93">
        <v>30533.589890422259</v>
      </c>
      <c r="AP746" s="93">
        <v>30537.9974291209</v>
      </c>
      <c r="AQ746" s="93">
        <v>30419.897814922926</v>
      </c>
      <c r="AR746" s="93">
        <v>30329.220985555719</v>
      </c>
      <c r="AS746" s="93">
        <v>0</v>
      </c>
      <c r="AT746" s="93">
        <v>0</v>
      </c>
      <c r="AU746" s="93">
        <v>0</v>
      </c>
      <c r="AV746" s="93">
        <v>0</v>
      </c>
      <c r="AW746" s="93">
        <v>0</v>
      </c>
      <c r="AX746" s="93">
        <v>0</v>
      </c>
      <c r="AY746" s="93">
        <v>0</v>
      </c>
      <c r="AZ746" s="93">
        <v>0</v>
      </c>
      <c r="BA746" s="93">
        <v>0</v>
      </c>
      <c r="BB746" s="93">
        <v>0</v>
      </c>
      <c r="BC746" s="93">
        <v>0</v>
      </c>
      <c r="BD746" s="93">
        <v>0</v>
      </c>
      <c r="BE746" s="93">
        <v>0</v>
      </c>
      <c r="BF746" s="93">
        <v>0</v>
      </c>
      <c r="BG746" s="93">
        <v>0</v>
      </c>
      <c r="BH746" s="93">
        <v>0</v>
      </c>
      <c r="BI746" s="93">
        <v>0</v>
      </c>
      <c r="BJ746" s="93">
        <v>0</v>
      </c>
      <c r="BK746" s="93">
        <v>0</v>
      </c>
      <c r="BL746" s="93">
        <v>0</v>
      </c>
      <c r="BM746" s="93">
        <v>0</v>
      </c>
      <c r="BN746" s="93">
        <v>0</v>
      </c>
      <c r="BO746" s="93">
        <v>0</v>
      </c>
      <c r="BP746" s="93">
        <v>0</v>
      </c>
      <c r="BQ746" s="93">
        <v>0</v>
      </c>
      <c r="BR746" s="93">
        <v>0</v>
      </c>
      <c r="BS746" s="93">
        <v>0</v>
      </c>
      <c r="BT746" s="93">
        <v>0</v>
      </c>
      <c r="BU746" s="93">
        <v>0</v>
      </c>
      <c r="BV746" s="93">
        <v>0</v>
      </c>
      <c r="BW746" s="93">
        <v>0</v>
      </c>
      <c r="BX746" s="93">
        <v>0</v>
      </c>
      <c r="BY746" s="93">
        <v>0</v>
      </c>
      <c r="BZ746" s="93">
        <v>0</v>
      </c>
      <c r="CA746" s="93">
        <v>0</v>
      </c>
      <c r="CB746" s="93">
        <v>0</v>
      </c>
      <c r="CC746" s="93">
        <v>0</v>
      </c>
      <c r="CD746" s="93">
        <v>0</v>
      </c>
      <c r="CE746" s="93">
        <v>0</v>
      </c>
      <c r="CF746" s="93">
        <v>0</v>
      </c>
      <c r="CG746" s="93">
        <v>0</v>
      </c>
      <c r="CH746" s="93">
        <v>0</v>
      </c>
      <c r="CJ746" s="94">
        <v>365165.18168642273</v>
      </c>
    </row>
    <row r="747" spans="1:88" x14ac:dyDescent="0.25">
      <c r="A747">
        <v>739</v>
      </c>
      <c r="B747" s="96"/>
      <c r="C747" s="97" t="s">
        <v>5361</v>
      </c>
      <c r="D747" s="97" t="s">
        <v>6707</v>
      </c>
      <c r="E747" s="97" t="s">
        <v>6707</v>
      </c>
      <c r="F747" s="97" t="s">
        <v>6734</v>
      </c>
      <c r="G747" s="96" t="s">
        <v>6095</v>
      </c>
      <c r="H747" s="96" t="s">
        <v>6735</v>
      </c>
      <c r="I747" s="96" t="s">
        <v>5340</v>
      </c>
      <c r="J747" s="96" t="s">
        <v>5340</v>
      </c>
      <c r="K747" s="96" t="s">
        <v>5365</v>
      </c>
      <c r="L747" s="96" t="s">
        <v>5365</v>
      </c>
      <c r="M747" s="96" t="s">
        <v>5342</v>
      </c>
      <c r="N747" s="92">
        <v>365718.09443647915</v>
      </c>
      <c r="O747" s="93">
        <v>0</v>
      </c>
      <c r="P747" s="93">
        <v>0</v>
      </c>
      <c r="Q747" s="93">
        <v>0</v>
      </c>
      <c r="R747" s="93">
        <v>0</v>
      </c>
      <c r="S747" s="93">
        <v>0</v>
      </c>
      <c r="T747" s="93">
        <v>0</v>
      </c>
      <c r="U747" s="93">
        <v>0</v>
      </c>
      <c r="V747" s="93">
        <v>0</v>
      </c>
      <c r="W747" s="93">
        <v>0</v>
      </c>
      <c r="X747" s="93">
        <v>0</v>
      </c>
      <c r="Y747" s="93">
        <v>0</v>
      </c>
      <c r="Z747" s="93">
        <v>0</v>
      </c>
      <c r="AA747" s="93">
        <v>0</v>
      </c>
      <c r="AB747" s="93">
        <v>0</v>
      </c>
      <c r="AC747" s="93">
        <v>0</v>
      </c>
      <c r="AD747" s="93">
        <v>0</v>
      </c>
      <c r="AE747" s="93">
        <v>0</v>
      </c>
      <c r="AF747" s="93">
        <v>0</v>
      </c>
      <c r="AG747" s="93">
        <v>0</v>
      </c>
      <c r="AH747" s="93">
        <v>0</v>
      </c>
      <c r="AI747" s="93">
        <v>0</v>
      </c>
      <c r="AJ747" s="93">
        <v>0</v>
      </c>
      <c r="AK747" s="93">
        <v>0</v>
      </c>
      <c r="AL747" s="93">
        <v>0</v>
      </c>
      <c r="AM747" s="93">
        <v>0</v>
      </c>
      <c r="AN747" s="93">
        <v>0</v>
      </c>
      <c r="AO747" s="93">
        <v>0</v>
      </c>
      <c r="AP747" s="93">
        <v>0</v>
      </c>
      <c r="AQ747" s="93">
        <v>0</v>
      </c>
      <c r="AR747" s="93">
        <v>0</v>
      </c>
      <c r="AS747" s="93">
        <v>30495.568207081698</v>
      </c>
      <c r="AT747" s="93">
        <v>30457.122498903595</v>
      </c>
      <c r="AU747" s="93">
        <v>30374.406246963288</v>
      </c>
      <c r="AV747" s="93">
        <v>30091.54443939753</v>
      </c>
      <c r="AW747" s="93">
        <v>30473.556610121464</v>
      </c>
      <c r="AX747" s="93">
        <v>30514.227234080812</v>
      </c>
      <c r="AY747" s="93">
        <v>30807.381823970365</v>
      </c>
      <c r="AZ747" s="93">
        <v>30507.260441211951</v>
      </c>
      <c r="BA747" s="93">
        <v>30584.571273998776</v>
      </c>
      <c r="BB747" s="93">
        <v>30583.882346186987</v>
      </c>
      <c r="BC747" s="93">
        <v>30461.358716392737</v>
      </c>
      <c r="BD747" s="93">
        <v>30367.214598170034</v>
      </c>
      <c r="BE747" s="93">
        <v>0</v>
      </c>
      <c r="BF747" s="93">
        <v>0</v>
      </c>
      <c r="BG747" s="93">
        <v>0</v>
      </c>
      <c r="BH747" s="93">
        <v>0</v>
      </c>
      <c r="BI747" s="93">
        <v>0</v>
      </c>
      <c r="BJ747" s="93">
        <v>0</v>
      </c>
      <c r="BK747" s="93">
        <v>0</v>
      </c>
      <c r="BL747" s="93">
        <v>0</v>
      </c>
      <c r="BM747" s="93">
        <v>0</v>
      </c>
      <c r="BN747" s="93">
        <v>0</v>
      </c>
      <c r="BO747" s="93">
        <v>0</v>
      </c>
      <c r="BP747" s="93">
        <v>0</v>
      </c>
      <c r="BQ747" s="93">
        <v>0</v>
      </c>
      <c r="BR747" s="93">
        <v>0</v>
      </c>
      <c r="BS747" s="93">
        <v>0</v>
      </c>
      <c r="BT747" s="93">
        <v>0</v>
      </c>
      <c r="BU747" s="93">
        <v>0</v>
      </c>
      <c r="BV747" s="93">
        <v>0</v>
      </c>
      <c r="BW747" s="93">
        <v>0</v>
      </c>
      <c r="BX747" s="93">
        <v>0</v>
      </c>
      <c r="BY747" s="93">
        <v>0</v>
      </c>
      <c r="BZ747" s="93">
        <v>0</v>
      </c>
      <c r="CA747" s="93">
        <v>0</v>
      </c>
      <c r="CB747" s="93">
        <v>0</v>
      </c>
      <c r="CC747" s="93">
        <v>0</v>
      </c>
      <c r="CD747" s="93">
        <v>0</v>
      </c>
      <c r="CE747" s="93">
        <v>0</v>
      </c>
      <c r="CF747" s="93">
        <v>0</v>
      </c>
      <c r="CG747" s="93">
        <v>0</v>
      </c>
      <c r="CH747" s="93">
        <v>0</v>
      </c>
      <c r="CJ747" s="94">
        <v>365718.09443647915</v>
      </c>
    </row>
    <row r="748" spans="1:88" x14ac:dyDescent="0.25">
      <c r="A748">
        <v>740</v>
      </c>
      <c r="B748" s="96"/>
      <c r="C748" s="97" t="s">
        <v>5361</v>
      </c>
      <c r="D748" s="97" t="s">
        <v>6707</v>
      </c>
      <c r="E748" s="97" t="s">
        <v>6707</v>
      </c>
      <c r="F748" s="97" t="s">
        <v>6736</v>
      </c>
      <c r="G748" s="96" t="s">
        <v>6095</v>
      </c>
      <c r="H748" s="96" t="s">
        <v>6737</v>
      </c>
      <c r="I748" s="96" t="s">
        <v>5340</v>
      </c>
      <c r="J748" s="96" t="s">
        <v>5340</v>
      </c>
      <c r="K748" s="96" t="s">
        <v>5365</v>
      </c>
      <c r="L748" s="96" t="s">
        <v>5365</v>
      </c>
      <c r="M748" s="96" t="s">
        <v>5342</v>
      </c>
      <c r="N748" s="92">
        <v>364601.64629569324</v>
      </c>
      <c r="O748" s="93">
        <v>0</v>
      </c>
      <c r="P748" s="93">
        <v>0</v>
      </c>
      <c r="Q748" s="93">
        <v>0</v>
      </c>
      <c r="R748" s="93">
        <v>0</v>
      </c>
      <c r="S748" s="93">
        <v>0</v>
      </c>
      <c r="T748" s="93">
        <v>0</v>
      </c>
      <c r="U748" s="93">
        <v>0</v>
      </c>
      <c r="V748" s="93">
        <v>0</v>
      </c>
      <c r="W748" s="93">
        <v>0</v>
      </c>
      <c r="X748" s="93">
        <v>0</v>
      </c>
      <c r="Y748" s="93">
        <v>0</v>
      </c>
      <c r="Z748" s="93">
        <v>0</v>
      </c>
      <c r="AA748" s="93">
        <v>0</v>
      </c>
      <c r="AB748" s="93">
        <v>0</v>
      </c>
      <c r="AC748" s="93">
        <v>0</v>
      </c>
      <c r="AD748" s="93">
        <v>0</v>
      </c>
      <c r="AE748" s="93">
        <v>0</v>
      </c>
      <c r="AF748" s="93">
        <v>0</v>
      </c>
      <c r="AG748" s="93">
        <v>0</v>
      </c>
      <c r="AH748" s="93">
        <v>0</v>
      </c>
      <c r="AI748" s="93">
        <v>0</v>
      </c>
      <c r="AJ748" s="93">
        <v>0</v>
      </c>
      <c r="AK748" s="93">
        <v>0</v>
      </c>
      <c r="AL748" s="93">
        <v>0</v>
      </c>
      <c r="AM748" s="93">
        <v>0</v>
      </c>
      <c r="AN748" s="93">
        <v>0</v>
      </c>
      <c r="AO748" s="93">
        <v>0</v>
      </c>
      <c r="AP748" s="93">
        <v>0</v>
      </c>
      <c r="AQ748" s="93">
        <v>0</v>
      </c>
      <c r="AR748" s="93">
        <v>0</v>
      </c>
      <c r="AS748" s="93">
        <v>0</v>
      </c>
      <c r="AT748" s="93">
        <v>0</v>
      </c>
      <c r="AU748" s="93">
        <v>0</v>
      </c>
      <c r="AV748" s="93">
        <v>0</v>
      </c>
      <c r="AW748" s="93">
        <v>0</v>
      </c>
      <c r="AX748" s="93">
        <v>0</v>
      </c>
      <c r="AY748" s="93">
        <v>0</v>
      </c>
      <c r="AZ748" s="93">
        <v>0</v>
      </c>
      <c r="BA748" s="93">
        <v>0</v>
      </c>
      <c r="BB748" s="93">
        <v>0</v>
      </c>
      <c r="BC748" s="93">
        <v>0</v>
      </c>
      <c r="BD748" s="93">
        <v>0</v>
      </c>
      <c r="BE748" s="93">
        <v>30413.318694594789</v>
      </c>
      <c r="BF748" s="93">
        <v>30379.893933133644</v>
      </c>
      <c r="BG748" s="93">
        <v>30299.87137990414</v>
      </c>
      <c r="BH748" s="93">
        <v>30030.583755293032</v>
      </c>
      <c r="BI748" s="93">
        <v>30390.74608796063</v>
      </c>
      <c r="BJ748" s="93">
        <v>30429.646970160975</v>
      </c>
      <c r="BK748" s="93">
        <v>30696.851106645016</v>
      </c>
      <c r="BL748" s="93">
        <v>30419.03991585274</v>
      </c>
      <c r="BM748" s="93">
        <v>30456.971769162694</v>
      </c>
      <c r="BN748" s="93">
        <v>30464.286899568891</v>
      </c>
      <c r="BO748" s="93">
        <v>30352.256206857768</v>
      </c>
      <c r="BP748" s="93">
        <v>30268.17957655897</v>
      </c>
      <c r="BQ748" s="93">
        <v>0</v>
      </c>
      <c r="BR748" s="93">
        <v>0</v>
      </c>
      <c r="BS748" s="93">
        <v>0</v>
      </c>
      <c r="BT748" s="93">
        <v>0</v>
      </c>
      <c r="BU748" s="93">
        <v>0</v>
      </c>
      <c r="BV748" s="93">
        <v>0</v>
      </c>
      <c r="BW748" s="93">
        <v>0</v>
      </c>
      <c r="BX748" s="93">
        <v>0</v>
      </c>
      <c r="BY748" s="93">
        <v>0</v>
      </c>
      <c r="BZ748" s="93">
        <v>0</v>
      </c>
      <c r="CA748" s="93">
        <v>0</v>
      </c>
      <c r="CB748" s="93">
        <v>0</v>
      </c>
      <c r="CC748" s="93">
        <v>0</v>
      </c>
      <c r="CD748" s="93">
        <v>0</v>
      </c>
      <c r="CE748" s="93">
        <v>0</v>
      </c>
      <c r="CF748" s="93">
        <v>0</v>
      </c>
      <c r="CG748" s="93">
        <v>0</v>
      </c>
      <c r="CH748" s="93">
        <v>0</v>
      </c>
      <c r="CJ748" s="94">
        <v>364601.64629569324</v>
      </c>
    </row>
    <row r="749" spans="1:88" x14ac:dyDescent="0.25">
      <c r="A749">
        <v>741</v>
      </c>
      <c r="B749" s="96"/>
      <c r="C749" s="97" t="s">
        <v>5361</v>
      </c>
      <c r="D749" s="97" t="s">
        <v>6707</v>
      </c>
      <c r="E749" s="97" t="s">
        <v>6707</v>
      </c>
      <c r="F749" s="97" t="s">
        <v>6738</v>
      </c>
      <c r="G749" s="96" t="s">
        <v>6095</v>
      </c>
      <c r="H749" s="96" t="s">
        <v>6739</v>
      </c>
      <c r="I749" s="96" t="s">
        <v>5340</v>
      </c>
      <c r="J749" s="96" t="s">
        <v>5340</v>
      </c>
      <c r="K749" s="96" t="s">
        <v>5365</v>
      </c>
      <c r="L749" s="96" t="s">
        <v>5365</v>
      </c>
      <c r="M749" s="96" t="s">
        <v>5342</v>
      </c>
      <c r="N749" s="92">
        <v>368369.69690349704</v>
      </c>
      <c r="O749" s="93">
        <v>0</v>
      </c>
      <c r="P749" s="93">
        <v>0</v>
      </c>
      <c r="Q749" s="93">
        <v>0</v>
      </c>
      <c r="R749" s="93">
        <v>0</v>
      </c>
      <c r="S749" s="93">
        <v>0</v>
      </c>
      <c r="T749" s="93">
        <v>0</v>
      </c>
      <c r="U749" s="93">
        <v>0</v>
      </c>
      <c r="V749" s="93">
        <v>0</v>
      </c>
      <c r="W749" s="93">
        <v>0</v>
      </c>
      <c r="X749" s="93">
        <v>0</v>
      </c>
      <c r="Y749" s="93">
        <v>0</v>
      </c>
      <c r="Z749" s="93">
        <v>0</v>
      </c>
      <c r="AA749" s="93">
        <v>0</v>
      </c>
      <c r="AB749" s="93">
        <v>0</v>
      </c>
      <c r="AC749" s="93">
        <v>0</v>
      </c>
      <c r="AD749" s="93">
        <v>0</v>
      </c>
      <c r="AE749" s="93">
        <v>0</v>
      </c>
      <c r="AF749" s="93">
        <v>0</v>
      </c>
      <c r="AG749" s="93">
        <v>0</v>
      </c>
      <c r="AH749" s="93">
        <v>0</v>
      </c>
      <c r="AI749" s="93">
        <v>0</v>
      </c>
      <c r="AJ749" s="93">
        <v>0</v>
      </c>
      <c r="AK749" s="93">
        <v>0</v>
      </c>
      <c r="AL749" s="93">
        <v>0</v>
      </c>
      <c r="AM749" s="93">
        <v>0</v>
      </c>
      <c r="AN749" s="93">
        <v>0</v>
      </c>
      <c r="AO749" s="93">
        <v>0</v>
      </c>
      <c r="AP749" s="93">
        <v>0</v>
      </c>
      <c r="AQ749" s="93">
        <v>0</v>
      </c>
      <c r="AR749" s="93">
        <v>0</v>
      </c>
      <c r="AS749" s="93">
        <v>0</v>
      </c>
      <c r="AT749" s="93">
        <v>0</v>
      </c>
      <c r="AU749" s="93">
        <v>0</v>
      </c>
      <c r="AV749" s="93">
        <v>0</v>
      </c>
      <c r="AW749" s="93">
        <v>0</v>
      </c>
      <c r="AX749" s="93">
        <v>0</v>
      </c>
      <c r="AY749" s="93">
        <v>0</v>
      </c>
      <c r="AZ749" s="93">
        <v>0</v>
      </c>
      <c r="BA749" s="93">
        <v>0</v>
      </c>
      <c r="BB749" s="93">
        <v>0</v>
      </c>
      <c r="BC749" s="93">
        <v>0</v>
      </c>
      <c r="BD749" s="93">
        <v>0</v>
      </c>
      <c r="BE749" s="93">
        <v>0</v>
      </c>
      <c r="BF749" s="93">
        <v>0</v>
      </c>
      <c r="BG749" s="93">
        <v>0</v>
      </c>
      <c r="BH749" s="93">
        <v>0</v>
      </c>
      <c r="BI749" s="93">
        <v>0</v>
      </c>
      <c r="BJ749" s="93">
        <v>0</v>
      </c>
      <c r="BK749" s="93">
        <v>0</v>
      </c>
      <c r="BL749" s="93">
        <v>0</v>
      </c>
      <c r="BM749" s="93">
        <v>0</v>
      </c>
      <c r="BN749" s="93">
        <v>0</v>
      </c>
      <c r="BO749" s="93">
        <v>0</v>
      </c>
      <c r="BP749" s="93">
        <v>0</v>
      </c>
      <c r="BQ749" s="93">
        <v>30743.837389401982</v>
      </c>
      <c r="BR749" s="93">
        <v>30699.659779467933</v>
      </c>
      <c r="BS749" s="93">
        <v>30590.788571032535</v>
      </c>
      <c r="BT749" s="93">
        <v>30234.835354434555</v>
      </c>
      <c r="BU749" s="93">
        <v>30712.401187190979</v>
      </c>
      <c r="BV749" s="93">
        <v>30765.774580614932</v>
      </c>
      <c r="BW749" s="93">
        <v>31139.031864106237</v>
      </c>
      <c r="BX749" s="93">
        <v>30751.08001302449</v>
      </c>
      <c r="BY749" s="93">
        <v>30784.032642440572</v>
      </c>
      <c r="BZ749" s="93">
        <v>30804.466815368869</v>
      </c>
      <c r="CA749" s="93">
        <v>30628.377302251476</v>
      </c>
      <c r="CB749" s="93">
        <v>30515.411404162489</v>
      </c>
      <c r="CC749" s="93">
        <v>0</v>
      </c>
      <c r="CD749" s="93">
        <v>0</v>
      </c>
      <c r="CE749" s="93">
        <v>0</v>
      </c>
      <c r="CF749" s="93">
        <v>0</v>
      </c>
      <c r="CG749" s="93">
        <v>0</v>
      </c>
      <c r="CH749" s="93">
        <v>0</v>
      </c>
      <c r="CJ749" s="94">
        <v>368369.69690349704</v>
      </c>
    </row>
    <row r="750" spans="1:88" x14ac:dyDescent="0.25">
      <c r="A750">
        <v>742</v>
      </c>
      <c r="B750" s="96"/>
      <c r="C750" s="97" t="s">
        <v>5361</v>
      </c>
      <c r="D750" s="97" t="s">
        <v>6707</v>
      </c>
      <c r="E750" s="97" t="s">
        <v>6707</v>
      </c>
      <c r="F750" s="97" t="s">
        <v>6740</v>
      </c>
      <c r="G750" s="96" t="s">
        <v>6095</v>
      </c>
      <c r="H750" s="96" t="s">
        <v>6741</v>
      </c>
      <c r="I750" s="96" t="s">
        <v>5340</v>
      </c>
      <c r="J750" s="96" t="s">
        <v>5340</v>
      </c>
      <c r="K750" s="96" t="s">
        <v>5365</v>
      </c>
      <c r="L750" s="96" t="s">
        <v>5365</v>
      </c>
      <c r="M750" s="96" t="s">
        <v>5342</v>
      </c>
      <c r="N750" s="92">
        <v>185067.86543342349</v>
      </c>
      <c r="O750" s="93">
        <v>0</v>
      </c>
      <c r="P750" s="93">
        <v>0</v>
      </c>
      <c r="Q750" s="93">
        <v>0</v>
      </c>
      <c r="R750" s="93">
        <v>0</v>
      </c>
      <c r="S750" s="93">
        <v>0</v>
      </c>
      <c r="T750" s="93">
        <v>0</v>
      </c>
      <c r="U750" s="93">
        <v>0</v>
      </c>
      <c r="V750" s="93">
        <v>0</v>
      </c>
      <c r="W750" s="93">
        <v>0</v>
      </c>
      <c r="X750" s="93">
        <v>0</v>
      </c>
      <c r="Y750" s="93">
        <v>0</v>
      </c>
      <c r="Z750" s="93">
        <v>0</v>
      </c>
      <c r="AA750" s="93">
        <v>0</v>
      </c>
      <c r="AB750" s="93">
        <v>0</v>
      </c>
      <c r="AC750" s="93">
        <v>0</v>
      </c>
      <c r="AD750" s="93">
        <v>0</v>
      </c>
      <c r="AE750" s="93">
        <v>0</v>
      </c>
      <c r="AF750" s="93">
        <v>0</v>
      </c>
      <c r="AG750" s="93">
        <v>0</v>
      </c>
      <c r="AH750" s="93">
        <v>0</v>
      </c>
      <c r="AI750" s="93">
        <v>0</v>
      </c>
      <c r="AJ750" s="93">
        <v>0</v>
      </c>
      <c r="AK750" s="93">
        <v>0</v>
      </c>
      <c r="AL750" s="93">
        <v>0</v>
      </c>
      <c r="AM750" s="93">
        <v>0</v>
      </c>
      <c r="AN750" s="93">
        <v>0</v>
      </c>
      <c r="AO750" s="93">
        <v>0</v>
      </c>
      <c r="AP750" s="93">
        <v>0</v>
      </c>
      <c r="AQ750" s="93">
        <v>0</v>
      </c>
      <c r="AR750" s="93">
        <v>0</v>
      </c>
      <c r="AS750" s="93">
        <v>0</v>
      </c>
      <c r="AT750" s="93">
        <v>0</v>
      </c>
      <c r="AU750" s="93">
        <v>0</v>
      </c>
      <c r="AV750" s="93">
        <v>0</v>
      </c>
      <c r="AW750" s="93">
        <v>0</v>
      </c>
      <c r="AX750" s="93">
        <v>0</v>
      </c>
      <c r="AY750" s="93">
        <v>0</v>
      </c>
      <c r="AZ750" s="93">
        <v>0</v>
      </c>
      <c r="BA750" s="93">
        <v>0</v>
      </c>
      <c r="BB750" s="93">
        <v>0</v>
      </c>
      <c r="BC750" s="93">
        <v>0</v>
      </c>
      <c r="BD750" s="93">
        <v>0</v>
      </c>
      <c r="BE750" s="93">
        <v>0</v>
      </c>
      <c r="BF750" s="93">
        <v>0</v>
      </c>
      <c r="BG750" s="93">
        <v>0</v>
      </c>
      <c r="BH750" s="93">
        <v>0</v>
      </c>
      <c r="BI750" s="93">
        <v>0</v>
      </c>
      <c r="BJ750" s="93">
        <v>0</v>
      </c>
      <c r="BK750" s="93">
        <v>0</v>
      </c>
      <c r="BL750" s="93">
        <v>0</v>
      </c>
      <c r="BM750" s="93">
        <v>0</v>
      </c>
      <c r="BN750" s="93">
        <v>0</v>
      </c>
      <c r="BO750" s="93">
        <v>0</v>
      </c>
      <c r="BP750" s="93">
        <v>0</v>
      </c>
      <c r="BQ750" s="93">
        <v>0</v>
      </c>
      <c r="BR750" s="93">
        <v>0</v>
      </c>
      <c r="BS750" s="93">
        <v>0</v>
      </c>
      <c r="BT750" s="93">
        <v>0</v>
      </c>
      <c r="BU750" s="93">
        <v>0</v>
      </c>
      <c r="BV750" s="93">
        <v>0</v>
      </c>
      <c r="BW750" s="93">
        <v>0</v>
      </c>
      <c r="BX750" s="93">
        <v>0</v>
      </c>
      <c r="BY750" s="93">
        <v>0</v>
      </c>
      <c r="BZ750" s="93">
        <v>0</v>
      </c>
      <c r="CA750" s="93">
        <v>0</v>
      </c>
      <c r="CB750" s="93">
        <v>0</v>
      </c>
      <c r="CC750" s="93">
        <v>30992.08961731759</v>
      </c>
      <c r="CD750" s="93">
        <v>30938.601475946984</v>
      </c>
      <c r="CE750" s="93">
        <v>30806.772407884542</v>
      </c>
      <c r="CF750" s="93">
        <v>30364.256923948142</v>
      </c>
      <c r="CG750" s="93">
        <v>30947.553230845464</v>
      </c>
      <c r="CH750" s="93">
        <v>31018.591777480753</v>
      </c>
      <c r="CJ750" s="94">
        <v>185067.86543342349</v>
      </c>
    </row>
    <row r="751" spans="1:88" x14ac:dyDescent="0.25">
      <c r="A751">
        <v>743</v>
      </c>
      <c r="B751" s="96"/>
      <c r="C751" s="97" t="s">
        <v>5361</v>
      </c>
      <c r="D751" s="97" t="s">
        <v>6707</v>
      </c>
      <c r="E751" s="97" t="s">
        <v>6707</v>
      </c>
      <c r="F751" s="97" t="s">
        <v>6742</v>
      </c>
      <c r="G751" s="96" t="s">
        <v>6095</v>
      </c>
      <c r="H751" s="96" t="s">
        <v>6743</v>
      </c>
      <c r="I751" s="96" t="s">
        <v>5340</v>
      </c>
      <c r="J751" s="96" t="s">
        <v>5340</v>
      </c>
      <c r="K751" s="96" t="s">
        <v>5365</v>
      </c>
      <c r="L751" s="96" t="s">
        <v>5365</v>
      </c>
      <c r="M751" s="96" t="s">
        <v>5342</v>
      </c>
      <c r="N751" s="92">
        <v>0</v>
      </c>
      <c r="O751" s="93">
        <v>0</v>
      </c>
      <c r="P751" s="93">
        <v>0</v>
      </c>
      <c r="Q751" s="93">
        <v>0</v>
      </c>
      <c r="R751" s="93">
        <v>0</v>
      </c>
      <c r="S751" s="93">
        <v>0</v>
      </c>
      <c r="T751" s="93">
        <v>0</v>
      </c>
      <c r="U751" s="93">
        <v>0</v>
      </c>
      <c r="V751" s="93">
        <v>0</v>
      </c>
      <c r="W751" s="93">
        <v>0</v>
      </c>
      <c r="X751" s="93">
        <v>0</v>
      </c>
      <c r="Y751" s="93">
        <v>0</v>
      </c>
      <c r="Z751" s="93">
        <v>0</v>
      </c>
      <c r="AA751" s="93">
        <v>0</v>
      </c>
      <c r="AB751" s="93">
        <v>0</v>
      </c>
      <c r="AC751" s="93">
        <v>0</v>
      </c>
      <c r="AD751" s="93">
        <v>0</v>
      </c>
      <c r="AE751" s="93">
        <v>0</v>
      </c>
      <c r="AF751" s="93">
        <v>0</v>
      </c>
      <c r="AG751" s="93">
        <v>0</v>
      </c>
      <c r="AH751" s="93">
        <v>0</v>
      </c>
      <c r="AI751" s="93">
        <v>0</v>
      </c>
      <c r="AJ751" s="93">
        <v>0</v>
      </c>
      <c r="AK751" s="93">
        <v>0</v>
      </c>
      <c r="AL751" s="93">
        <v>0</v>
      </c>
      <c r="AM751" s="93">
        <v>0</v>
      </c>
      <c r="AN751" s="93">
        <v>0</v>
      </c>
      <c r="AO751" s="93">
        <v>0</v>
      </c>
      <c r="AP751" s="93">
        <v>0</v>
      </c>
      <c r="AQ751" s="93">
        <v>0</v>
      </c>
      <c r="AR751" s="93">
        <v>0</v>
      </c>
      <c r="AS751" s="93">
        <v>0</v>
      </c>
      <c r="AT751" s="93">
        <v>0</v>
      </c>
      <c r="AU751" s="93">
        <v>0</v>
      </c>
      <c r="AV751" s="93">
        <v>0</v>
      </c>
      <c r="AW751" s="93">
        <v>0</v>
      </c>
      <c r="AX751" s="93">
        <v>0</v>
      </c>
      <c r="AY751" s="93">
        <v>0</v>
      </c>
      <c r="AZ751" s="93">
        <v>0</v>
      </c>
      <c r="BA751" s="93">
        <v>0</v>
      </c>
      <c r="BB751" s="93">
        <v>0</v>
      </c>
      <c r="BC751" s="93">
        <v>0</v>
      </c>
      <c r="BD751" s="93">
        <v>0</v>
      </c>
      <c r="BE751" s="93">
        <v>0</v>
      </c>
      <c r="BF751" s="93">
        <v>0</v>
      </c>
      <c r="BG751" s="93">
        <v>0</v>
      </c>
      <c r="BH751" s="93">
        <v>0</v>
      </c>
      <c r="BI751" s="93">
        <v>0</v>
      </c>
      <c r="BJ751" s="93">
        <v>0</v>
      </c>
      <c r="BK751" s="93">
        <v>0</v>
      </c>
      <c r="BL751" s="93">
        <v>0</v>
      </c>
      <c r="BM751" s="93">
        <v>0</v>
      </c>
      <c r="BN751" s="93">
        <v>0</v>
      </c>
      <c r="BO751" s="93">
        <v>0</v>
      </c>
      <c r="BP751" s="93">
        <v>0</v>
      </c>
      <c r="BQ751" s="93">
        <v>0</v>
      </c>
      <c r="BR751" s="93">
        <v>0</v>
      </c>
      <c r="BS751" s="93">
        <v>0</v>
      </c>
      <c r="BT751" s="93">
        <v>0</v>
      </c>
      <c r="BU751" s="93">
        <v>0</v>
      </c>
      <c r="BV751" s="93">
        <v>0</v>
      </c>
      <c r="BW751" s="93">
        <v>0</v>
      </c>
      <c r="BX751" s="93">
        <v>0</v>
      </c>
      <c r="BY751" s="93">
        <v>0</v>
      </c>
      <c r="BZ751" s="93">
        <v>0</v>
      </c>
      <c r="CA751" s="93">
        <v>0</v>
      </c>
      <c r="CB751" s="93">
        <v>0</v>
      </c>
      <c r="CC751" s="93">
        <v>0</v>
      </c>
      <c r="CD751" s="93">
        <v>0</v>
      </c>
      <c r="CE751" s="93">
        <v>0</v>
      </c>
      <c r="CF751" s="93">
        <v>0</v>
      </c>
      <c r="CG751" s="93">
        <v>0</v>
      </c>
      <c r="CH751" s="93">
        <v>0</v>
      </c>
      <c r="CJ751" s="94">
        <v>0</v>
      </c>
    </row>
    <row r="752" spans="1:88" x14ac:dyDescent="0.25">
      <c r="A752">
        <v>744</v>
      </c>
      <c r="B752" s="96"/>
      <c r="C752" s="97" t="s">
        <v>5361</v>
      </c>
      <c r="D752" s="97" t="s">
        <v>6707</v>
      </c>
      <c r="E752" s="97" t="s">
        <v>6707</v>
      </c>
      <c r="F752" s="97" t="s">
        <v>6744</v>
      </c>
      <c r="G752" s="96" t="s">
        <v>6095</v>
      </c>
      <c r="H752" s="96" t="s">
        <v>6745</v>
      </c>
      <c r="I752" s="96" t="s">
        <v>5340</v>
      </c>
      <c r="J752" s="96" t="s">
        <v>5340</v>
      </c>
      <c r="K752" s="96" t="s">
        <v>5365</v>
      </c>
      <c r="L752" s="96" t="s">
        <v>5365</v>
      </c>
      <c r="M752" s="96" t="s">
        <v>5342</v>
      </c>
      <c r="N752" s="92">
        <v>0</v>
      </c>
      <c r="O752" s="93">
        <v>0</v>
      </c>
      <c r="P752" s="93">
        <v>0</v>
      </c>
      <c r="Q752" s="93">
        <v>0</v>
      </c>
      <c r="R752" s="93">
        <v>0</v>
      </c>
      <c r="S752" s="93">
        <v>0</v>
      </c>
      <c r="T752" s="93">
        <v>0</v>
      </c>
      <c r="U752" s="93">
        <v>0</v>
      </c>
      <c r="V752" s="93">
        <v>0</v>
      </c>
      <c r="W752" s="93">
        <v>0</v>
      </c>
      <c r="X752" s="93">
        <v>0</v>
      </c>
      <c r="Y752" s="93">
        <v>0</v>
      </c>
      <c r="Z752" s="93">
        <v>0</v>
      </c>
      <c r="AA752" s="93">
        <v>0</v>
      </c>
      <c r="AB752" s="93">
        <v>0</v>
      </c>
      <c r="AC752" s="93">
        <v>0</v>
      </c>
      <c r="AD752" s="93">
        <v>0</v>
      </c>
      <c r="AE752" s="93">
        <v>0</v>
      </c>
      <c r="AF752" s="93">
        <v>0</v>
      </c>
      <c r="AG752" s="93">
        <v>0</v>
      </c>
      <c r="AH752" s="93">
        <v>0</v>
      </c>
      <c r="AI752" s="93">
        <v>0</v>
      </c>
      <c r="AJ752" s="93">
        <v>0</v>
      </c>
      <c r="AK752" s="93">
        <v>0</v>
      </c>
      <c r="AL752" s="93">
        <v>0</v>
      </c>
      <c r="AM752" s="93">
        <v>0</v>
      </c>
      <c r="AN752" s="93">
        <v>0</v>
      </c>
      <c r="AO752" s="93">
        <v>0</v>
      </c>
      <c r="AP752" s="93">
        <v>0</v>
      </c>
      <c r="AQ752" s="93">
        <v>0</v>
      </c>
      <c r="AR752" s="93">
        <v>0</v>
      </c>
      <c r="AS752" s="93">
        <v>0</v>
      </c>
      <c r="AT752" s="93">
        <v>0</v>
      </c>
      <c r="AU752" s="93">
        <v>0</v>
      </c>
      <c r="AV752" s="93">
        <v>0</v>
      </c>
      <c r="AW752" s="93">
        <v>0</v>
      </c>
      <c r="AX752" s="93">
        <v>0</v>
      </c>
      <c r="AY752" s="93">
        <v>0</v>
      </c>
      <c r="AZ752" s="93">
        <v>0</v>
      </c>
      <c r="BA752" s="93">
        <v>0</v>
      </c>
      <c r="BB752" s="93">
        <v>0</v>
      </c>
      <c r="BC752" s="93">
        <v>0</v>
      </c>
      <c r="BD752" s="93">
        <v>0</v>
      </c>
      <c r="BE752" s="93">
        <v>0</v>
      </c>
      <c r="BF752" s="93">
        <v>0</v>
      </c>
      <c r="BG752" s="93">
        <v>0</v>
      </c>
      <c r="BH752" s="93">
        <v>0</v>
      </c>
      <c r="BI752" s="93">
        <v>0</v>
      </c>
      <c r="BJ752" s="93">
        <v>0</v>
      </c>
      <c r="BK752" s="93">
        <v>0</v>
      </c>
      <c r="BL752" s="93">
        <v>0</v>
      </c>
      <c r="BM752" s="93">
        <v>0</v>
      </c>
      <c r="BN752" s="93">
        <v>0</v>
      </c>
      <c r="BO752" s="93">
        <v>0</v>
      </c>
      <c r="BP752" s="93">
        <v>0</v>
      </c>
      <c r="BQ752" s="93">
        <v>0</v>
      </c>
      <c r="BR752" s="93">
        <v>0</v>
      </c>
      <c r="BS752" s="93">
        <v>0</v>
      </c>
      <c r="BT752" s="93">
        <v>0</v>
      </c>
      <c r="BU752" s="93">
        <v>0</v>
      </c>
      <c r="BV752" s="93">
        <v>0</v>
      </c>
      <c r="BW752" s="93">
        <v>0</v>
      </c>
      <c r="BX752" s="93">
        <v>0</v>
      </c>
      <c r="BY752" s="93">
        <v>0</v>
      </c>
      <c r="BZ752" s="93">
        <v>0</v>
      </c>
      <c r="CA752" s="93">
        <v>0</v>
      </c>
      <c r="CB752" s="93">
        <v>0</v>
      </c>
      <c r="CC752" s="93">
        <v>0</v>
      </c>
      <c r="CD752" s="93">
        <v>0</v>
      </c>
      <c r="CE752" s="93">
        <v>0</v>
      </c>
      <c r="CF752" s="93">
        <v>0</v>
      </c>
      <c r="CG752" s="93">
        <v>0</v>
      </c>
      <c r="CH752" s="93">
        <v>0</v>
      </c>
      <c r="CJ752" s="94">
        <v>0</v>
      </c>
    </row>
    <row r="753" spans="1:88" x14ac:dyDescent="0.25">
      <c r="A753">
        <v>745</v>
      </c>
      <c r="B753" s="96"/>
      <c r="C753" s="97" t="s">
        <v>5361</v>
      </c>
      <c r="D753" s="97" t="s">
        <v>6707</v>
      </c>
      <c r="E753" s="97" t="s">
        <v>6707</v>
      </c>
      <c r="F753" s="97" t="s">
        <v>6746</v>
      </c>
      <c r="G753" s="96" t="s">
        <v>6095</v>
      </c>
      <c r="H753" s="96" t="s">
        <v>6747</v>
      </c>
      <c r="I753" s="96" t="s">
        <v>5340</v>
      </c>
      <c r="J753" s="96" t="s">
        <v>5340</v>
      </c>
      <c r="K753" s="96" t="s">
        <v>5365</v>
      </c>
      <c r="L753" s="96" t="s">
        <v>5365</v>
      </c>
      <c r="M753" s="96" t="s">
        <v>5342</v>
      </c>
      <c r="N753" s="92">
        <v>0</v>
      </c>
      <c r="O753" s="93">
        <v>0</v>
      </c>
      <c r="P753" s="93">
        <v>0</v>
      </c>
      <c r="Q753" s="93">
        <v>0</v>
      </c>
      <c r="R753" s="93">
        <v>0</v>
      </c>
      <c r="S753" s="93">
        <v>0</v>
      </c>
      <c r="T753" s="93">
        <v>0</v>
      </c>
      <c r="U753" s="93">
        <v>0</v>
      </c>
      <c r="V753" s="93">
        <v>0</v>
      </c>
      <c r="W753" s="93">
        <v>0</v>
      </c>
      <c r="X753" s="93">
        <v>0</v>
      </c>
      <c r="Y753" s="93">
        <v>0</v>
      </c>
      <c r="Z753" s="93">
        <v>0</v>
      </c>
      <c r="AA753" s="93">
        <v>0</v>
      </c>
      <c r="AB753" s="93">
        <v>0</v>
      </c>
      <c r="AC753" s="93">
        <v>0</v>
      </c>
      <c r="AD753" s="93">
        <v>0</v>
      </c>
      <c r="AE753" s="93">
        <v>0</v>
      </c>
      <c r="AF753" s="93">
        <v>0</v>
      </c>
      <c r="AG753" s="93">
        <v>0</v>
      </c>
      <c r="AH753" s="93">
        <v>0</v>
      </c>
      <c r="AI753" s="93">
        <v>0</v>
      </c>
      <c r="AJ753" s="93">
        <v>0</v>
      </c>
      <c r="AK753" s="93">
        <v>0</v>
      </c>
      <c r="AL753" s="93">
        <v>0</v>
      </c>
      <c r="AM753" s="93">
        <v>0</v>
      </c>
      <c r="AN753" s="93">
        <v>0</v>
      </c>
      <c r="AO753" s="93">
        <v>0</v>
      </c>
      <c r="AP753" s="93">
        <v>0</v>
      </c>
      <c r="AQ753" s="93">
        <v>0</v>
      </c>
      <c r="AR753" s="93">
        <v>0</v>
      </c>
      <c r="AS753" s="93">
        <v>0</v>
      </c>
      <c r="AT753" s="93">
        <v>0</v>
      </c>
      <c r="AU753" s="93">
        <v>0</v>
      </c>
      <c r="AV753" s="93">
        <v>0</v>
      </c>
      <c r="AW753" s="93">
        <v>0</v>
      </c>
      <c r="AX753" s="93">
        <v>0</v>
      </c>
      <c r="AY753" s="93">
        <v>0</v>
      </c>
      <c r="AZ753" s="93">
        <v>0</v>
      </c>
      <c r="BA753" s="93">
        <v>0</v>
      </c>
      <c r="BB753" s="93">
        <v>0</v>
      </c>
      <c r="BC753" s="93">
        <v>0</v>
      </c>
      <c r="BD753" s="93">
        <v>0</v>
      </c>
      <c r="BE753" s="93">
        <v>0</v>
      </c>
      <c r="BF753" s="93">
        <v>0</v>
      </c>
      <c r="BG753" s="93">
        <v>0</v>
      </c>
      <c r="BH753" s="93">
        <v>0</v>
      </c>
      <c r="BI753" s="93">
        <v>0</v>
      </c>
      <c r="BJ753" s="93">
        <v>0</v>
      </c>
      <c r="BK753" s="93">
        <v>0</v>
      </c>
      <c r="BL753" s="93">
        <v>0</v>
      </c>
      <c r="BM753" s="93">
        <v>0</v>
      </c>
      <c r="BN753" s="93">
        <v>0</v>
      </c>
      <c r="BO753" s="93">
        <v>0</v>
      </c>
      <c r="BP753" s="93">
        <v>0</v>
      </c>
      <c r="BQ753" s="93">
        <v>0</v>
      </c>
      <c r="BR753" s="93">
        <v>0</v>
      </c>
      <c r="BS753" s="93">
        <v>0</v>
      </c>
      <c r="BT753" s="93">
        <v>0</v>
      </c>
      <c r="BU753" s="93">
        <v>0</v>
      </c>
      <c r="BV753" s="93">
        <v>0</v>
      </c>
      <c r="BW753" s="93">
        <v>0</v>
      </c>
      <c r="BX753" s="93">
        <v>0</v>
      </c>
      <c r="BY753" s="93">
        <v>0</v>
      </c>
      <c r="BZ753" s="93">
        <v>0</v>
      </c>
      <c r="CA753" s="93">
        <v>0</v>
      </c>
      <c r="CB753" s="93">
        <v>0</v>
      </c>
      <c r="CC753" s="93">
        <v>0</v>
      </c>
      <c r="CD753" s="93">
        <v>0</v>
      </c>
      <c r="CE753" s="93">
        <v>0</v>
      </c>
      <c r="CF753" s="93">
        <v>0</v>
      </c>
      <c r="CG753" s="93">
        <v>0</v>
      </c>
      <c r="CH753" s="93">
        <v>0</v>
      </c>
      <c r="CJ753" s="94">
        <v>0</v>
      </c>
    </row>
    <row r="754" spans="1:88" x14ac:dyDescent="0.25">
      <c r="A754">
        <v>746</v>
      </c>
      <c r="B754" s="96"/>
      <c r="C754" s="97" t="s">
        <v>5361</v>
      </c>
      <c r="D754" s="97" t="s">
        <v>5362</v>
      </c>
      <c r="E754" s="97" t="s">
        <v>5362</v>
      </c>
      <c r="F754" s="97" t="s">
        <v>6748</v>
      </c>
      <c r="G754" s="96" t="s">
        <v>6095</v>
      </c>
      <c r="H754" s="96" t="s">
        <v>6749</v>
      </c>
      <c r="I754" s="96" t="s">
        <v>5340</v>
      </c>
      <c r="J754" s="96" t="s">
        <v>5340</v>
      </c>
      <c r="K754" s="96" t="s">
        <v>5365</v>
      </c>
      <c r="L754" s="96" t="s">
        <v>5365</v>
      </c>
      <c r="M754" s="96" t="s">
        <v>5342</v>
      </c>
      <c r="N754" s="92">
        <v>0</v>
      </c>
      <c r="O754" s="93">
        <v>0</v>
      </c>
      <c r="P754" s="93">
        <v>0</v>
      </c>
      <c r="Q754" s="93">
        <v>0</v>
      </c>
      <c r="R754" s="93">
        <v>0</v>
      </c>
      <c r="S754" s="93">
        <v>0</v>
      </c>
      <c r="T754" s="93">
        <v>0</v>
      </c>
      <c r="U754" s="93">
        <v>0</v>
      </c>
      <c r="V754" s="93">
        <v>0</v>
      </c>
      <c r="W754" s="93">
        <v>0</v>
      </c>
      <c r="X754" s="93">
        <v>0</v>
      </c>
      <c r="Y754" s="93">
        <v>0</v>
      </c>
      <c r="Z754" s="93">
        <v>0</v>
      </c>
      <c r="AA754" s="93">
        <v>0</v>
      </c>
      <c r="AB754" s="93">
        <v>0</v>
      </c>
      <c r="AC754" s="93">
        <v>0</v>
      </c>
      <c r="AD754" s="93">
        <v>0</v>
      </c>
      <c r="AE754" s="93">
        <v>0</v>
      </c>
      <c r="AF754" s="93">
        <v>0</v>
      </c>
      <c r="AG754" s="93">
        <v>0</v>
      </c>
      <c r="AH754" s="93">
        <v>0</v>
      </c>
      <c r="AI754" s="93">
        <v>0</v>
      </c>
      <c r="AJ754" s="93">
        <v>0</v>
      </c>
      <c r="AK754" s="93">
        <v>0</v>
      </c>
      <c r="AL754" s="93">
        <v>0</v>
      </c>
      <c r="AM754" s="93">
        <v>0</v>
      </c>
      <c r="AN754" s="93">
        <v>0</v>
      </c>
      <c r="AO754" s="93">
        <v>0</v>
      </c>
      <c r="AP754" s="93">
        <v>0</v>
      </c>
      <c r="AQ754" s="93">
        <v>0</v>
      </c>
      <c r="AR754" s="93">
        <v>0</v>
      </c>
      <c r="AS754" s="93">
        <v>0</v>
      </c>
      <c r="AT754" s="93">
        <v>0</v>
      </c>
      <c r="AU754" s="93">
        <v>0</v>
      </c>
      <c r="AV754" s="93">
        <v>0</v>
      </c>
      <c r="AW754" s="93">
        <v>0</v>
      </c>
      <c r="AX754" s="93">
        <v>0</v>
      </c>
      <c r="AY754" s="93">
        <v>0</v>
      </c>
      <c r="AZ754" s="93">
        <v>0</v>
      </c>
      <c r="BA754" s="93">
        <v>0</v>
      </c>
      <c r="BB754" s="93">
        <v>0</v>
      </c>
      <c r="BC754" s="93">
        <v>0</v>
      </c>
      <c r="BD754" s="93">
        <v>0</v>
      </c>
      <c r="BE754" s="93">
        <v>0</v>
      </c>
      <c r="BF754" s="93">
        <v>0</v>
      </c>
      <c r="BG754" s="93">
        <v>0</v>
      </c>
      <c r="BH754" s="93">
        <v>0</v>
      </c>
      <c r="BI754" s="93">
        <v>0</v>
      </c>
      <c r="BJ754" s="93">
        <v>0</v>
      </c>
      <c r="BK754" s="93">
        <v>0</v>
      </c>
      <c r="BL754" s="93">
        <v>0</v>
      </c>
      <c r="BM754" s="93">
        <v>0</v>
      </c>
      <c r="BN754" s="93">
        <v>0</v>
      </c>
      <c r="BO754" s="93">
        <v>0</v>
      </c>
      <c r="BP754" s="93">
        <v>0</v>
      </c>
      <c r="BQ754" s="93">
        <v>0</v>
      </c>
      <c r="BR754" s="93">
        <v>0</v>
      </c>
      <c r="BS754" s="93">
        <v>0</v>
      </c>
      <c r="BT754" s="93">
        <v>0</v>
      </c>
      <c r="BU754" s="93">
        <v>0</v>
      </c>
      <c r="BV754" s="93">
        <v>0</v>
      </c>
      <c r="BW754" s="93">
        <v>0</v>
      </c>
      <c r="BX754" s="93">
        <v>0</v>
      </c>
      <c r="BY754" s="93">
        <v>0</v>
      </c>
      <c r="BZ754" s="93">
        <v>0</v>
      </c>
      <c r="CA754" s="93">
        <v>0</v>
      </c>
      <c r="CB754" s="93">
        <v>0</v>
      </c>
      <c r="CC754" s="93">
        <v>0</v>
      </c>
      <c r="CD754" s="93">
        <v>0</v>
      </c>
      <c r="CE754" s="93">
        <v>0</v>
      </c>
      <c r="CF754" s="93">
        <v>0</v>
      </c>
      <c r="CG754" s="93">
        <v>0</v>
      </c>
      <c r="CH754" s="93">
        <v>0</v>
      </c>
      <c r="CJ754" s="94">
        <v>0</v>
      </c>
    </row>
    <row r="755" spans="1:88" x14ac:dyDescent="0.25">
      <c r="A755">
        <v>747</v>
      </c>
      <c r="B755" s="96"/>
      <c r="C755" s="97" t="s">
        <v>5361</v>
      </c>
      <c r="D755" s="97" t="s">
        <v>5362</v>
      </c>
      <c r="E755" s="97" t="s">
        <v>5362</v>
      </c>
      <c r="F755" s="97" t="s">
        <v>6750</v>
      </c>
      <c r="G755" s="96" t="s">
        <v>6095</v>
      </c>
      <c r="H755" s="96" t="s">
        <v>6751</v>
      </c>
      <c r="I755" s="96" t="s">
        <v>5340</v>
      </c>
      <c r="J755" s="96" t="s">
        <v>5340</v>
      </c>
      <c r="K755" s="96" t="s">
        <v>5365</v>
      </c>
      <c r="L755" s="96" t="s">
        <v>5365</v>
      </c>
      <c r="M755" s="96" t="s">
        <v>5342</v>
      </c>
      <c r="N755" s="92">
        <v>0</v>
      </c>
      <c r="O755" s="93">
        <v>0</v>
      </c>
      <c r="P755" s="93">
        <v>0</v>
      </c>
      <c r="Q755" s="93">
        <v>0</v>
      </c>
      <c r="R755" s="93">
        <v>0</v>
      </c>
      <c r="S755" s="93">
        <v>0</v>
      </c>
      <c r="T755" s="93">
        <v>0</v>
      </c>
      <c r="U755" s="93">
        <v>0</v>
      </c>
      <c r="V755" s="93">
        <v>0</v>
      </c>
      <c r="W755" s="93">
        <v>0</v>
      </c>
      <c r="X755" s="93">
        <v>0</v>
      </c>
      <c r="Y755" s="93">
        <v>0</v>
      </c>
      <c r="Z755" s="93">
        <v>0</v>
      </c>
      <c r="AA755" s="93">
        <v>0</v>
      </c>
      <c r="AB755" s="93">
        <v>0</v>
      </c>
      <c r="AC755" s="93">
        <v>0</v>
      </c>
      <c r="AD755" s="93">
        <v>0</v>
      </c>
      <c r="AE755" s="93">
        <v>0</v>
      </c>
      <c r="AF755" s="93">
        <v>0</v>
      </c>
      <c r="AG755" s="93">
        <v>0</v>
      </c>
      <c r="AH755" s="93">
        <v>0</v>
      </c>
      <c r="AI755" s="93">
        <v>0</v>
      </c>
      <c r="AJ755" s="93">
        <v>0</v>
      </c>
      <c r="AK755" s="93">
        <v>0</v>
      </c>
      <c r="AL755" s="93">
        <v>0</v>
      </c>
      <c r="AM755" s="93">
        <v>0</v>
      </c>
      <c r="AN755" s="93">
        <v>0</v>
      </c>
      <c r="AO755" s="93">
        <v>0</v>
      </c>
      <c r="AP755" s="93">
        <v>0</v>
      </c>
      <c r="AQ755" s="93">
        <v>0</v>
      </c>
      <c r="AR755" s="93">
        <v>0</v>
      </c>
      <c r="AS755" s="93">
        <v>0</v>
      </c>
      <c r="AT755" s="93">
        <v>0</v>
      </c>
      <c r="AU755" s="93">
        <v>0</v>
      </c>
      <c r="AV755" s="93">
        <v>0</v>
      </c>
      <c r="AW755" s="93">
        <v>0</v>
      </c>
      <c r="AX755" s="93">
        <v>0</v>
      </c>
      <c r="AY755" s="93">
        <v>0</v>
      </c>
      <c r="AZ755" s="93">
        <v>0</v>
      </c>
      <c r="BA755" s="93">
        <v>0</v>
      </c>
      <c r="BB755" s="93">
        <v>0</v>
      </c>
      <c r="BC755" s="93">
        <v>0</v>
      </c>
      <c r="BD755" s="93">
        <v>0</v>
      </c>
      <c r="BE755" s="93">
        <v>0</v>
      </c>
      <c r="BF755" s="93">
        <v>0</v>
      </c>
      <c r="BG755" s="93">
        <v>0</v>
      </c>
      <c r="BH755" s="93">
        <v>0</v>
      </c>
      <c r="BI755" s="93">
        <v>0</v>
      </c>
      <c r="BJ755" s="93">
        <v>0</v>
      </c>
      <c r="BK755" s="93">
        <v>0</v>
      </c>
      <c r="BL755" s="93">
        <v>0</v>
      </c>
      <c r="BM755" s="93">
        <v>0</v>
      </c>
      <c r="BN755" s="93">
        <v>0</v>
      </c>
      <c r="BO755" s="93">
        <v>0</v>
      </c>
      <c r="BP755" s="93">
        <v>0</v>
      </c>
      <c r="BQ755" s="93">
        <v>0</v>
      </c>
      <c r="BR755" s="93">
        <v>0</v>
      </c>
      <c r="BS755" s="93">
        <v>0</v>
      </c>
      <c r="BT755" s="93">
        <v>0</v>
      </c>
      <c r="BU755" s="93">
        <v>0</v>
      </c>
      <c r="BV755" s="93">
        <v>0</v>
      </c>
      <c r="BW755" s="93">
        <v>0</v>
      </c>
      <c r="BX755" s="93">
        <v>0</v>
      </c>
      <c r="BY755" s="93">
        <v>0</v>
      </c>
      <c r="BZ755" s="93">
        <v>0</v>
      </c>
      <c r="CA755" s="93">
        <v>0</v>
      </c>
      <c r="CB755" s="93">
        <v>0</v>
      </c>
      <c r="CC755" s="93">
        <v>0</v>
      </c>
      <c r="CD755" s="93">
        <v>0</v>
      </c>
      <c r="CE755" s="93">
        <v>0</v>
      </c>
      <c r="CF755" s="93">
        <v>0</v>
      </c>
      <c r="CG755" s="93">
        <v>0</v>
      </c>
      <c r="CH755" s="93">
        <v>0</v>
      </c>
      <c r="CJ755" s="94">
        <v>0</v>
      </c>
    </row>
    <row r="756" spans="1:88" x14ac:dyDescent="0.25">
      <c r="A756">
        <v>748</v>
      </c>
      <c r="B756" s="96"/>
      <c r="C756" s="97" t="s">
        <v>5361</v>
      </c>
      <c r="D756" s="97" t="s">
        <v>5362</v>
      </c>
      <c r="E756" s="97" t="s">
        <v>5362</v>
      </c>
      <c r="F756" s="97" t="s">
        <v>6752</v>
      </c>
      <c r="G756" s="96" t="s">
        <v>6095</v>
      </c>
      <c r="H756" s="96" t="s">
        <v>6753</v>
      </c>
      <c r="I756" s="96" t="s">
        <v>5340</v>
      </c>
      <c r="J756" s="96" t="s">
        <v>5340</v>
      </c>
      <c r="K756" s="96" t="s">
        <v>5365</v>
      </c>
      <c r="L756" s="96" t="s">
        <v>5365</v>
      </c>
      <c r="M756" s="96" t="s">
        <v>5342</v>
      </c>
      <c r="N756" s="92">
        <v>15010.394320042076</v>
      </c>
      <c r="O756" s="93">
        <v>0</v>
      </c>
      <c r="P756" s="93">
        <v>0</v>
      </c>
      <c r="Q756" s="93">
        <v>0</v>
      </c>
      <c r="R756" s="93">
        <v>0</v>
      </c>
      <c r="S756" s="93">
        <v>0</v>
      </c>
      <c r="T756" s="93">
        <v>0</v>
      </c>
      <c r="U756" s="93">
        <v>1254.1896424258609</v>
      </c>
      <c r="V756" s="93">
        <v>1254.7656033535295</v>
      </c>
      <c r="W756" s="93">
        <v>1245.3686952027092</v>
      </c>
      <c r="X756" s="93">
        <v>1229.956986755386</v>
      </c>
      <c r="Y756" s="93">
        <v>1255.3915337839135</v>
      </c>
      <c r="Z756" s="93">
        <v>1257.6336109446156</v>
      </c>
      <c r="AA756" s="93">
        <v>1270.2970555894553</v>
      </c>
      <c r="AB756" s="93">
        <v>1247.5266707701578</v>
      </c>
      <c r="AC756" s="93">
        <v>1251.6939799209438</v>
      </c>
      <c r="AD756" s="93">
        <v>1252.9875733760255</v>
      </c>
      <c r="AE756" s="93">
        <v>1247.109303108816</v>
      </c>
      <c r="AF756" s="93">
        <v>1243.473664810663</v>
      </c>
      <c r="AG756" s="93">
        <v>0</v>
      </c>
      <c r="AH756" s="93">
        <v>0</v>
      </c>
      <c r="AI756" s="93">
        <v>0</v>
      </c>
      <c r="AJ756" s="93">
        <v>0</v>
      </c>
      <c r="AK756" s="93">
        <v>0</v>
      </c>
      <c r="AL756" s="93">
        <v>0</v>
      </c>
      <c r="AM756" s="93">
        <v>0</v>
      </c>
      <c r="AN756" s="93">
        <v>0</v>
      </c>
      <c r="AO756" s="93">
        <v>0</v>
      </c>
      <c r="AP756" s="93">
        <v>0</v>
      </c>
      <c r="AQ756" s="93">
        <v>0</v>
      </c>
      <c r="AR756" s="93">
        <v>0</v>
      </c>
      <c r="AS756" s="93">
        <v>0</v>
      </c>
      <c r="AT756" s="93">
        <v>0</v>
      </c>
      <c r="AU756" s="93">
        <v>0</v>
      </c>
      <c r="AV756" s="93">
        <v>0</v>
      </c>
      <c r="AW756" s="93">
        <v>0</v>
      </c>
      <c r="AX756" s="93">
        <v>0</v>
      </c>
      <c r="AY756" s="93">
        <v>0</v>
      </c>
      <c r="AZ756" s="93">
        <v>0</v>
      </c>
      <c r="BA756" s="93">
        <v>0</v>
      </c>
      <c r="BB756" s="93">
        <v>0</v>
      </c>
      <c r="BC756" s="93">
        <v>0</v>
      </c>
      <c r="BD756" s="93">
        <v>0</v>
      </c>
      <c r="BE756" s="93">
        <v>0</v>
      </c>
      <c r="BF756" s="93">
        <v>0</v>
      </c>
      <c r="BG756" s="93">
        <v>0</v>
      </c>
      <c r="BH756" s="93">
        <v>0</v>
      </c>
      <c r="BI756" s="93">
        <v>0</v>
      </c>
      <c r="BJ756" s="93">
        <v>0</v>
      </c>
      <c r="BK756" s="93">
        <v>0</v>
      </c>
      <c r="BL756" s="93">
        <v>0</v>
      </c>
      <c r="BM756" s="93">
        <v>0</v>
      </c>
      <c r="BN756" s="93">
        <v>0</v>
      </c>
      <c r="BO756" s="93">
        <v>0</v>
      </c>
      <c r="BP756" s="93">
        <v>0</v>
      </c>
      <c r="BQ756" s="93">
        <v>0</v>
      </c>
      <c r="BR756" s="93">
        <v>0</v>
      </c>
      <c r="BS756" s="93">
        <v>0</v>
      </c>
      <c r="BT756" s="93">
        <v>0</v>
      </c>
      <c r="BU756" s="93">
        <v>0</v>
      </c>
      <c r="BV756" s="93">
        <v>0</v>
      </c>
      <c r="BW756" s="93">
        <v>0</v>
      </c>
      <c r="BX756" s="93">
        <v>0</v>
      </c>
      <c r="BY756" s="93">
        <v>0</v>
      </c>
      <c r="BZ756" s="93">
        <v>0</v>
      </c>
      <c r="CA756" s="93">
        <v>0</v>
      </c>
      <c r="CB756" s="93">
        <v>0</v>
      </c>
      <c r="CC756" s="93">
        <v>0</v>
      </c>
      <c r="CD756" s="93">
        <v>0</v>
      </c>
      <c r="CE756" s="93">
        <v>0</v>
      </c>
      <c r="CF756" s="93">
        <v>0</v>
      </c>
      <c r="CG756" s="93">
        <v>0</v>
      </c>
      <c r="CH756" s="93">
        <v>0</v>
      </c>
      <c r="CJ756" s="94">
        <v>7513.0882475760609</v>
      </c>
    </row>
    <row r="757" spans="1:88" x14ac:dyDescent="0.25">
      <c r="A757">
        <v>749</v>
      </c>
      <c r="B757" s="96"/>
      <c r="C757" s="97" t="s">
        <v>5361</v>
      </c>
      <c r="D757" s="97" t="s">
        <v>5362</v>
      </c>
      <c r="E757" s="97" t="s">
        <v>5362</v>
      </c>
      <c r="F757" s="97" t="s">
        <v>6754</v>
      </c>
      <c r="G757" s="96" t="s">
        <v>6095</v>
      </c>
      <c r="H757" s="96" t="s">
        <v>6755</v>
      </c>
      <c r="I757" s="96" t="s">
        <v>5340</v>
      </c>
      <c r="J757" s="96" t="s">
        <v>5340</v>
      </c>
      <c r="K757" s="96" t="s">
        <v>5365</v>
      </c>
      <c r="L757" s="96" t="s">
        <v>5365</v>
      </c>
      <c r="M757" s="96" t="s">
        <v>5342</v>
      </c>
      <c r="N757" s="92">
        <v>0</v>
      </c>
      <c r="O757" s="93">
        <v>0</v>
      </c>
      <c r="P757" s="93">
        <v>0</v>
      </c>
      <c r="Q757" s="93">
        <v>0</v>
      </c>
      <c r="R757" s="93">
        <v>0</v>
      </c>
      <c r="S757" s="93">
        <v>0</v>
      </c>
      <c r="T757" s="93">
        <v>0</v>
      </c>
      <c r="U757" s="93">
        <v>0</v>
      </c>
      <c r="V757" s="93">
        <v>0</v>
      </c>
      <c r="W757" s="93">
        <v>0</v>
      </c>
      <c r="X757" s="93">
        <v>0</v>
      </c>
      <c r="Y757" s="93">
        <v>0</v>
      </c>
      <c r="Z757" s="93">
        <v>0</v>
      </c>
      <c r="AA757" s="93">
        <v>0</v>
      </c>
      <c r="AB757" s="93">
        <v>0</v>
      </c>
      <c r="AC757" s="93">
        <v>0</v>
      </c>
      <c r="AD757" s="93">
        <v>0</v>
      </c>
      <c r="AE757" s="93">
        <v>0</v>
      </c>
      <c r="AF757" s="93">
        <v>0</v>
      </c>
      <c r="AG757" s="93">
        <v>0</v>
      </c>
      <c r="AH757" s="93">
        <v>0</v>
      </c>
      <c r="AI757" s="93">
        <v>0</v>
      </c>
      <c r="AJ757" s="93">
        <v>0</v>
      </c>
      <c r="AK757" s="93">
        <v>0</v>
      </c>
      <c r="AL757" s="93">
        <v>0</v>
      </c>
      <c r="AM757" s="93">
        <v>0</v>
      </c>
      <c r="AN757" s="93">
        <v>0</v>
      </c>
      <c r="AO757" s="93">
        <v>0</v>
      </c>
      <c r="AP757" s="93">
        <v>0</v>
      </c>
      <c r="AQ757" s="93">
        <v>0</v>
      </c>
      <c r="AR757" s="93">
        <v>0</v>
      </c>
      <c r="AS757" s="93">
        <v>0</v>
      </c>
      <c r="AT757" s="93">
        <v>0</v>
      </c>
      <c r="AU757" s="93">
        <v>0</v>
      </c>
      <c r="AV757" s="93">
        <v>0</v>
      </c>
      <c r="AW757" s="93">
        <v>0</v>
      </c>
      <c r="AX757" s="93">
        <v>0</v>
      </c>
      <c r="AY757" s="93">
        <v>0</v>
      </c>
      <c r="AZ757" s="93">
        <v>0</v>
      </c>
      <c r="BA757" s="93">
        <v>0</v>
      </c>
      <c r="BB757" s="93">
        <v>0</v>
      </c>
      <c r="BC757" s="93">
        <v>0</v>
      </c>
      <c r="BD757" s="93">
        <v>0</v>
      </c>
      <c r="BE757" s="93">
        <v>0</v>
      </c>
      <c r="BF757" s="93">
        <v>0</v>
      </c>
      <c r="BG757" s="93">
        <v>0</v>
      </c>
      <c r="BH757" s="93">
        <v>0</v>
      </c>
      <c r="BI757" s="93">
        <v>0</v>
      </c>
      <c r="BJ757" s="93">
        <v>0</v>
      </c>
      <c r="BK757" s="93">
        <v>0</v>
      </c>
      <c r="BL757" s="93">
        <v>0</v>
      </c>
      <c r="BM757" s="93">
        <v>0</v>
      </c>
      <c r="BN757" s="93">
        <v>0</v>
      </c>
      <c r="BO757" s="93">
        <v>0</v>
      </c>
      <c r="BP757" s="93">
        <v>0</v>
      </c>
      <c r="BQ757" s="93">
        <v>0</v>
      </c>
      <c r="BR757" s="93">
        <v>0</v>
      </c>
      <c r="BS757" s="93">
        <v>0</v>
      </c>
      <c r="BT757" s="93">
        <v>0</v>
      </c>
      <c r="BU757" s="93">
        <v>0</v>
      </c>
      <c r="BV757" s="93">
        <v>0</v>
      </c>
      <c r="BW757" s="93">
        <v>0</v>
      </c>
      <c r="BX757" s="93">
        <v>0</v>
      </c>
      <c r="BY757" s="93">
        <v>0</v>
      </c>
      <c r="BZ757" s="93">
        <v>0</v>
      </c>
      <c r="CA757" s="93">
        <v>0</v>
      </c>
      <c r="CB757" s="93">
        <v>0</v>
      </c>
      <c r="CC757" s="93">
        <v>0</v>
      </c>
      <c r="CD757" s="93">
        <v>0</v>
      </c>
      <c r="CE757" s="93">
        <v>0</v>
      </c>
      <c r="CF757" s="93">
        <v>0</v>
      </c>
      <c r="CG757" s="93">
        <v>0</v>
      </c>
      <c r="CH757" s="93">
        <v>0</v>
      </c>
      <c r="CJ757" s="94">
        <v>0</v>
      </c>
    </row>
    <row r="758" spans="1:88" x14ac:dyDescent="0.25">
      <c r="A758">
        <v>750</v>
      </c>
      <c r="B758" s="96"/>
      <c r="C758" s="97" t="s">
        <v>5361</v>
      </c>
      <c r="D758" s="97" t="s">
        <v>5362</v>
      </c>
      <c r="E758" s="97" t="s">
        <v>5362</v>
      </c>
      <c r="F758" s="97" t="s">
        <v>6756</v>
      </c>
      <c r="G758" s="96" t="s">
        <v>6095</v>
      </c>
      <c r="H758" s="96" t="s">
        <v>6757</v>
      </c>
      <c r="I758" s="96" t="s">
        <v>5340</v>
      </c>
      <c r="J758" s="96" t="s">
        <v>5340</v>
      </c>
      <c r="K758" s="96" t="s">
        <v>5365</v>
      </c>
      <c r="L758" s="96" t="s">
        <v>5365</v>
      </c>
      <c r="M758" s="96" t="s">
        <v>5342</v>
      </c>
      <c r="N758" s="92">
        <v>25017.323940795133</v>
      </c>
      <c r="O758" s="93">
        <v>0</v>
      </c>
      <c r="P758" s="93">
        <v>0</v>
      </c>
      <c r="Q758" s="93">
        <v>0</v>
      </c>
      <c r="R758" s="93">
        <v>0</v>
      </c>
      <c r="S758" s="93">
        <v>0</v>
      </c>
      <c r="T758" s="93">
        <v>0</v>
      </c>
      <c r="U758" s="93">
        <v>2090.3160768976909</v>
      </c>
      <c r="V758" s="93">
        <v>2091.2760117799789</v>
      </c>
      <c r="W758" s="93">
        <v>2075.614498148916</v>
      </c>
      <c r="X758" s="93">
        <v>2049.9283173273407</v>
      </c>
      <c r="Y758" s="93">
        <v>2092.319229167038</v>
      </c>
      <c r="Z758" s="93">
        <v>2096.0560244459402</v>
      </c>
      <c r="AA758" s="93">
        <v>2117.1617655831642</v>
      </c>
      <c r="AB758" s="93">
        <v>2079.2111241053126</v>
      </c>
      <c r="AC758" s="93">
        <v>2086.1566393771891</v>
      </c>
      <c r="AD758" s="93">
        <v>2088.3126284753794</v>
      </c>
      <c r="AE758" s="93">
        <v>2078.5155113343581</v>
      </c>
      <c r="AF758" s="93">
        <v>2072.4561141528238</v>
      </c>
      <c r="AG758" s="93">
        <v>0</v>
      </c>
      <c r="AH758" s="93">
        <v>0</v>
      </c>
      <c r="AI758" s="93">
        <v>0</v>
      </c>
      <c r="AJ758" s="93">
        <v>0</v>
      </c>
      <c r="AK758" s="93">
        <v>0</v>
      </c>
      <c r="AL758" s="93">
        <v>0</v>
      </c>
      <c r="AM758" s="93">
        <v>0</v>
      </c>
      <c r="AN758" s="93">
        <v>0</v>
      </c>
      <c r="AO758" s="93">
        <v>0</v>
      </c>
      <c r="AP758" s="93">
        <v>0</v>
      </c>
      <c r="AQ758" s="93">
        <v>0</v>
      </c>
      <c r="AR758" s="93">
        <v>0</v>
      </c>
      <c r="AS758" s="93">
        <v>0</v>
      </c>
      <c r="AT758" s="93">
        <v>0</v>
      </c>
      <c r="AU758" s="93">
        <v>0</v>
      </c>
      <c r="AV758" s="93">
        <v>0</v>
      </c>
      <c r="AW758" s="93">
        <v>0</v>
      </c>
      <c r="AX758" s="93">
        <v>0</v>
      </c>
      <c r="AY758" s="93">
        <v>0</v>
      </c>
      <c r="AZ758" s="93">
        <v>0</v>
      </c>
      <c r="BA758" s="93">
        <v>0</v>
      </c>
      <c r="BB758" s="93">
        <v>0</v>
      </c>
      <c r="BC758" s="93">
        <v>0</v>
      </c>
      <c r="BD758" s="93">
        <v>0</v>
      </c>
      <c r="BE758" s="93">
        <v>0</v>
      </c>
      <c r="BF758" s="93">
        <v>0</v>
      </c>
      <c r="BG758" s="93">
        <v>0</v>
      </c>
      <c r="BH758" s="93">
        <v>0</v>
      </c>
      <c r="BI758" s="93">
        <v>0</v>
      </c>
      <c r="BJ758" s="93">
        <v>0</v>
      </c>
      <c r="BK758" s="93">
        <v>0</v>
      </c>
      <c r="BL758" s="93">
        <v>0</v>
      </c>
      <c r="BM758" s="93">
        <v>0</v>
      </c>
      <c r="BN758" s="93">
        <v>0</v>
      </c>
      <c r="BO758" s="93">
        <v>0</v>
      </c>
      <c r="BP758" s="93">
        <v>0</v>
      </c>
      <c r="BQ758" s="93">
        <v>0</v>
      </c>
      <c r="BR758" s="93">
        <v>0</v>
      </c>
      <c r="BS758" s="93">
        <v>0</v>
      </c>
      <c r="BT758" s="93">
        <v>0</v>
      </c>
      <c r="BU758" s="93">
        <v>0</v>
      </c>
      <c r="BV758" s="93">
        <v>0</v>
      </c>
      <c r="BW758" s="93">
        <v>0</v>
      </c>
      <c r="BX758" s="93">
        <v>0</v>
      </c>
      <c r="BY758" s="93">
        <v>0</v>
      </c>
      <c r="BZ758" s="93">
        <v>0</v>
      </c>
      <c r="CA758" s="93">
        <v>0</v>
      </c>
      <c r="CB758" s="93">
        <v>0</v>
      </c>
      <c r="CC758" s="93">
        <v>0</v>
      </c>
      <c r="CD758" s="93">
        <v>0</v>
      </c>
      <c r="CE758" s="93">
        <v>0</v>
      </c>
      <c r="CF758" s="93">
        <v>0</v>
      </c>
      <c r="CG758" s="93">
        <v>0</v>
      </c>
      <c r="CH758" s="93">
        <v>0</v>
      </c>
      <c r="CJ758" s="94">
        <v>12521.813783028228</v>
      </c>
    </row>
    <row r="759" spans="1:88" x14ac:dyDescent="0.25">
      <c r="A759">
        <v>751</v>
      </c>
      <c r="B759" s="96"/>
      <c r="C759" s="97" t="s">
        <v>5361</v>
      </c>
      <c r="D759" s="97" t="s">
        <v>5362</v>
      </c>
      <c r="E759" s="97" t="s">
        <v>5362</v>
      </c>
      <c r="F759" s="97" t="s">
        <v>6758</v>
      </c>
      <c r="G759" s="96" t="s">
        <v>6095</v>
      </c>
      <c r="H759" s="96" t="s">
        <v>6759</v>
      </c>
      <c r="I759" s="96" t="s">
        <v>5340</v>
      </c>
      <c r="J759" s="96" t="s">
        <v>5340</v>
      </c>
      <c r="K759" s="96" t="s">
        <v>5365</v>
      </c>
      <c r="L759" s="96" t="s">
        <v>5365</v>
      </c>
      <c r="M759" s="96" t="s">
        <v>5342</v>
      </c>
      <c r="N759" s="92">
        <v>19880.283311146111</v>
      </c>
      <c r="O759" s="93">
        <v>3363.7806419419708</v>
      </c>
      <c r="P759" s="93">
        <v>3308.2939534752654</v>
      </c>
      <c r="Q759" s="93">
        <v>3314.9079732875762</v>
      </c>
      <c r="R759" s="93">
        <v>3318.1740994738175</v>
      </c>
      <c r="S759" s="93">
        <v>3297.1768391120077</v>
      </c>
      <c r="T759" s="93">
        <v>3277.9498038554734</v>
      </c>
      <c r="U759" s="93">
        <v>0</v>
      </c>
      <c r="V759" s="93">
        <v>0</v>
      </c>
      <c r="W759" s="93">
        <v>0</v>
      </c>
      <c r="X759" s="93">
        <v>0</v>
      </c>
      <c r="Y759" s="93">
        <v>0</v>
      </c>
      <c r="Z759" s="93">
        <v>0</v>
      </c>
      <c r="AA759" s="93">
        <v>0</v>
      </c>
      <c r="AB759" s="93">
        <v>0</v>
      </c>
      <c r="AC759" s="93">
        <v>0</v>
      </c>
      <c r="AD759" s="93">
        <v>0</v>
      </c>
      <c r="AE759" s="93">
        <v>0</v>
      </c>
      <c r="AF759" s="93">
        <v>0</v>
      </c>
      <c r="AG759" s="93">
        <v>0</v>
      </c>
      <c r="AH759" s="93">
        <v>0</v>
      </c>
      <c r="AI759" s="93">
        <v>0</v>
      </c>
      <c r="AJ759" s="93">
        <v>0</v>
      </c>
      <c r="AK759" s="93">
        <v>0</v>
      </c>
      <c r="AL759" s="93">
        <v>0</v>
      </c>
      <c r="AM759" s="93">
        <v>0</v>
      </c>
      <c r="AN759" s="93">
        <v>0</v>
      </c>
      <c r="AO759" s="93">
        <v>0</v>
      </c>
      <c r="AP759" s="93">
        <v>0</v>
      </c>
      <c r="AQ759" s="93">
        <v>0</v>
      </c>
      <c r="AR759" s="93">
        <v>0</v>
      </c>
      <c r="AS759" s="93">
        <v>0</v>
      </c>
      <c r="AT759" s="93">
        <v>0</v>
      </c>
      <c r="AU759" s="93">
        <v>0</v>
      </c>
      <c r="AV759" s="93">
        <v>0</v>
      </c>
      <c r="AW759" s="93">
        <v>0</v>
      </c>
      <c r="AX759" s="93">
        <v>0</v>
      </c>
      <c r="AY759" s="93">
        <v>0</v>
      </c>
      <c r="AZ759" s="93">
        <v>0</v>
      </c>
      <c r="BA759" s="93">
        <v>0</v>
      </c>
      <c r="BB759" s="93">
        <v>0</v>
      </c>
      <c r="BC759" s="93">
        <v>0</v>
      </c>
      <c r="BD759" s="93">
        <v>0</v>
      </c>
      <c r="BE759" s="93">
        <v>0</v>
      </c>
      <c r="BF759" s="93">
        <v>0</v>
      </c>
      <c r="BG759" s="93">
        <v>0</v>
      </c>
      <c r="BH759" s="93">
        <v>0</v>
      </c>
      <c r="BI759" s="93">
        <v>0</v>
      </c>
      <c r="BJ759" s="93">
        <v>0</v>
      </c>
      <c r="BK759" s="93">
        <v>0</v>
      </c>
      <c r="BL759" s="93">
        <v>0</v>
      </c>
      <c r="BM759" s="93">
        <v>0</v>
      </c>
      <c r="BN759" s="93">
        <v>0</v>
      </c>
      <c r="BO759" s="93">
        <v>0</v>
      </c>
      <c r="BP759" s="93">
        <v>0</v>
      </c>
      <c r="BQ759" s="93">
        <v>0</v>
      </c>
      <c r="BR759" s="93">
        <v>0</v>
      </c>
      <c r="BS759" s="93">
        <v>0</v>
      </c>
      <c r="BT759" s="93">
        <v>0</v>
      </c>
      <c r="BU759" s="93">
        <v>0</v>
      </c>
      <c r="BV759" s="93">
        <v>0</v>
      </c>
      <c r="BW759" s="93">
        <v>0</v>
      </c>
      <c r="BX759" s="93">
        <v>0</v>
      </c>
      <c r="BY759" s="93">
        <v>0</v>
      </c>
      <c r="BZ759" s="93">
        <v>0</v>
      </c>
      <c r="CA759" s="93">
        <v>0</v>
      </c>
      <c r="CB759" s="93">
        <v>0</v>
      </c>
      <c r="CC759" s="93">
        <v>0</v>
      </c>
      <c r="CD759" s="93">
        <v>0</v>
      </c>
      <c r="CE759" s="93">
        <v>0</v>
      </c>
      <c r="CF759" s="93">
        <v>0</v>
      </c>
      <c r="CG759" s="93">
        <v>0</v>
      </c>
      <c r="CH759" s="93">
        <v>0</v>
      </c>
      <c r="CJ759" s="94">
        <v>0</v>
      </c>
    </row>
    <row r="760" spans="1:88" x14ac:dyDescent="0.25">
      <c r="A760">
        <v>752</v>
      </c>
      <c r="B760" s="96"/>
      <c r="C760" s="97" t="s">
        <v>5361</v>
      </c>
      <c r="D760" s="97" t="s">
        <v>5362</v>
      </c>
      <c r="E760" s="97" t="s">
        <v>5362</v>
      </c>
      <c r="F760" s="97" t="s">
        <v>6760</v>
      </c>
      <c r="G760" s="96" t="s">
        <v>6095</v>
      </c>
      <c r="H760" s="96" t="s">
        <v>6761</v>
      </c>
      <c r="I760" s="96" t="s">
        <v>5340</v>
      </c>
      <c r="J760" s="96" t="s">
        <v>5340</v>
      </c>
      <c r="K760" s="96" t="s">
        <v>5365</v>
      </c>
      <c r="L760" s="96" t="s">
        <v>5365</v>
      </c>
      <c r="M760" s="96" t="s">
        <v>5342</v>
      </c>
      <c r="N760" s="92">
        <v>0</v>
      </c>
      <c r="O760" s="93">
        <v>0</v>
      </c>
      <c r="P760" s="93">
        <v>0</v>
      </c>
      <c r="Q760" s="93">
        <v>0</v>
      </c>
      <c r="R760" s="93">
        <v>0</v>
      </c>
      <c r="S760" s="93">
        <v>0</v>
      </c>
      <c r="T760" s="93">
        <v>0</v>
      </c>
      <c r="U760" s="93">
        <v>0</v>
      </c>
      <c r="V760" s="93">
        <v>0</v>
      </c>
      <c r="W760" s="93">
        <v>0</v>
      </c>
      <c r="X760" s="93">
        <v>0</v>
      </c>
      <c r="Y760" s="93">
        <v>0</v>
      </c>
      <c r="Z760" s="93">
        <v>0</v>
      </c>
      <c r="AA760" s="93">
        <v>0</v>
      </c>
      <c r="AB760" s="93">
        <v>0</v>
      </c>
      <c r="AC760" s="93">
        <v>0</v>
      </c>
      <c r="AD760" s="93">
        <v>0</v>
      </c>
      <c r="AE760" s="93">
        <v>0</v>
      </c>
      <c r="AF760" s="93">
        <v>0</v>
      </c>
      <c r="AG760" s="93">
        <v>0</v>
      </c>
      <c r="AH760" s="93">
        <v>0</v>
      </c>
      <c r="AI760" s="93">
        <v>0</v>
      </c>
      <c r="AJ760" s="93">
        <v>0</v>
      </c>
      <c r="AK760" s="93">
        <v>0</v>
      </c>
      <c r="AL760" s="93">
        <v>0</v>
      </c>
      <c r="AM760" s="93">
        <v>0</v>
      </c>
      <c r="AN760" s="93">
        <v>0</v>
      </c>
      <c r="AO760" s="93">
        <v>0</v>
      </c>
      <c r="AP760" s="93">
        <v>0</v>
      </c>
      <c r="AQ760" s="93">
        <v>0</v>
      </c>
      <c r="AR760" s="93">
        <v>0</v>
      </c>
      <c r="AS760" s="93">
        <v>0</v>
      </c>
      <c r="AT760" s="93">
        <v>0</v>
      </c>
      <c r="AU760" s="93">
        <v>0</v>
      </c>
      <c r="AV760" s="93">
        <v>0</v>
      </c>
      <c r="AW760" s="93">
        <v>0</v>
      </c>
      <c r="AX760" s="93">
        <v>0</v>
      </c>
      <c r="AY760" s="93">
        <v>0</v>
      </c>
      <c r="AZ760" s="93">
        <v>0</v>
      </c>
      <c r="BA760" s="93">
        <v>0</v>
      </c>
      <c r="BB760" s="93">
        <v>0</v>
      </c>
      <c r="BC760" s="93">
        <v>0</v>
      </c>
      <c r="BD760" s="93">
        <v>0</v>
      </c>
      <c r="BE760" s="93">
        <v>0</v>
      </c>
      <c r="BF760" s="93">
        <v>0</v>
      </c>
      <c r="BG760" s="93">
        <v>0</v>
      </c>
      <c r="BH760" s="93">
        <v>0</v>
      </c>
      <c r="BI760" s="93">
        <v>0</v>
      </c>
      <c r="BJ760" s="93">
        <v>0</v>
      </c>
      <c r="BK760" s="93">
        <v>0</v>
      </c>
      <c r="BL760" s="93">
        <v>0</v>
      </c>
      <c r="BM760" s="93">
        <v>0</v>
      </c>
      <c r="BN760" s="93">
        <v>0</v>
      </c>
      <c r="BO760" s="93">
        <v>0</v>
      </c>
      <c r="BP760" s="93">
        <v>0</v>
      </c>
      <c r="BQ760" s="93">
        <v>0</v>
      </c>
      <c r="BR760" s="93">
        <v>0</v>
      </c>
      <c r="BS760" s="93">
        <v>0</v>
      </c>
      <c r="BT760" s="93">
        <v>0</v>
      </c>
      <c r="BU760" s="93">
        <v>0</v>
      </c>
      <c r="BV760" s="93">
        <v>0</v>
      </c>
      <c r="BW760" s="93">
        <v>0</v>
      </c>
      <c r="BX760" s="93">
        <v>0</v>
      </c>
      <c r="BY760" s="93">
        <v>0</v>
      </c>
      <c r="BZ760" s="93">
        <v>0</v>
      </c>
      <c r="CA760" s="93">
        <v>0</v>
      </c>
      <c r="CB760" s="93">
        <v>0</v>
      </c>
      <c r="CC760" s="93">
        <v>0</v>
      </c>
      <c r="CD760" s="93">
        <v>0</v>
      </c>
      <c r="CE760" s="93">
        <v>0</v>
      </c>
      <c r="CF760" s="93">
        <v>0</v>
      </c>
      <c r="CG760" s="93">
        <v>0</v>
      </c>
      <c r="CH760" s="93">
        <v>0</v>
      </c>
      <c r="CJ760" s="94">
        <v>0</v>
      </c>
    </row>
    <row r="761" spans="1:88" x14ac:dyDescent="0.25">
      <c r="A761">
        <v>753</v>
      </c>
      <c r="B761" s="96"/>
      <c r="C761" s="97" t="s">
        <v>5361</v>
      </c>
      <c r="D761" s="97" t="s">
        <v>5362</v>
      </c>
      <c r="E761" s="97" t="s">
        <v>5362</v>
      </c>
      <c r="F761" s="97" t="s">
        <v>6762</v>
      </c>
      <c r="G761" s="96" t="s">
        <v>6095</v>
      </c>
      <c r="H761" s="96" t="s">
        <v>6763</v>
      </c>
      <c r="I761" s="96" t="s">
        <v>5340</v>
      </c>
      <c r="J761" s="96" t="s">
        <v>5340</v>
      </c>
      <c r="K761" s="96" t="s">
        <v>5365</v>
      </c>
      <c r="L761" s="96" t="s">
        <v>5365</v>
      </c>
      <c r="M761" s="96" t="s">
        <v>5342</v>
      </c>
      <c r="N761" s="92">
        <v>0</v>
      </c>
      <c r="O761" s="93">
        <v>0</v>
      </c>
      <c r="P761" s="93">
        <v>0</v>
      </c>
      <c r="Q761" s="93">
        <v>0</v>
      </c>
      <c r="R761" s="93">
        <v>0</v>
      </c>
      <c r="S761" s="93">
        <v>0</v>
      </c>
      <c r="T761" s="93">
        <v>0</v>
      </c>
      <c r="U761" s="93">
        <v>0</v>
      </c>
      <c r="V761" s="93">
        <v>0</v>
      </c>
      <c r="W761" s="93">
        <v>0</v>
      </c>
      <c r="X761" s="93">
        <v>0</v>
      </c>
      <c r="Y761" s="93">
        <v>0</v>
      </c>
      <c r="Z761" s="93">
        <v>0</v>
      </c>
      <c r="AA761" s="93">
        <v>0</v>
      </c>
      <c r="AB761" s="93">
        <v>0</v>
      </c>
      <c r="AC761" s="93">
        <v>0</v>
      </c>
      <c r="AD761" s="93">
        <v>0</v>
      </c>
      <c r="AE761" s="93">
        <v>0</v>
      </c>
      <c r="AF761" s="93">
        <v>0</v>
      </c>
      <c r="AG761" s="93">
        <v>0</v>
      </c>
      <c r="AH761" s="93">
        <v>0</v>
      </c>
      <c r="AI761" s="93">
        <v>0</v>
      </c>
      <c r="AJ761" s="93">
        <v>0</v>
      </c>
      <c r="AK761" s="93">
        <v>0</v>
      </c>
      <c r="AL761" s="93">
        <v>0</v>
      </c>
      <c r="AM761" s="93">
        <v>0</v>
      </c>
      <c r="AN761" s="93">
        <v>0</v>
      </c>
      <c r="AO761" s="93">
        <v>0</v>
      </c>
      <c r="AP761" s="93">
        <v>0</v>
      </c>
      <c r="AQ761" s="93">
        <v>0</v>
      </c>
      <c r="AR761" s="93">
        <v>0</v>
      </c>
      <c r="AS761" s="93">
        <v>0</v>
      </c>
      <c r="AT761" s="93">
        <v>0</v>
      </c>
      <c r="AU761" s="93">
        <v>0</v>
      </c>
      <c r="AV761" s="93">
        <v>0</v>
      </c>
      <c r="AW761" s="93">
        <v>0</v>
      </c>
      <c r="AX761" s="93">
        <v>0</v>
      </c>
      <c r="AY761" s="93">
        <v>0</v>
      </c>
      <c r="AZ761" s="93">
        <v>0</v>
      </c>
      <c r="BA761" s="93">
        <v>0</v>
      </c>
      <c r="BB761" s="93">
        <v>0</v>
      </c>
      <c r="BC761" s="93">
        <v>0</v>
      </c>
      <c r="BD761" s="93">
        <v>0</v>
      </c>
      <c r="BE761" s="93">
        <v>0</v>
      </c>
      <c r="BF761" s="93">
        <v>0</v>
      </c>
      <c r="BG761" s="93">
        <v>0</v>
      </c>
      <c r="BH761" s="93">
        <v>0</v>
      </c>
      <c r="BI761" s="93">
        <v>0</v>
      </c>
      <c r="BJ761" s="93">
        <v>0</v>
      </c>
      <c r="BK761" s="93">
        <v>0</v>
      </c>
      <c r="BL761" s="93">
        <v>0</v>
      </c>
      <c r="BM761" s="93">
        <v>0</v>
      </c>
      <c r="BN761" s="93">
        <v>0</v>
      </c>
      <c r="BO761" s="93">
        <v>0</v>
      </c>
      <c r="BP761" s="93">
        <v>0</v>
      </c>
      <c r="BQ761" s="93">
        <v>0</v>
      </c>
      <c r="BR761" s="93">
        <v>0</v>
      </c>
      <c r="BS761" s="93">
        <v>0</v>
      </c>
      <c r="BT761" s="93">
        <v>0</v>
      </c>
      <c r="BU761" s="93">
        <v>0</v>
      </c>
      <c r="BV761" s="93">
        <v>0</v>
      </c>
      <c r="BW761" s="93">
        <v>0</v>
      </c>
      <c r="BX761" s="93">
        <v>0</v>
      </c>
      <c r="BY761" s="93">
        <v>0</v>
      </c>
      <c r="BZ761" s="93">
        <v>0</v>
      </c>
      <c r="CA761" s="93">
        <v>0</v>
      </c>
      <c r="CB761" s="93">
        <v>0</v>
      </c>
      <c r="CC761" s="93">
        <v>0</v>
      </c>
      <c r="CD761" s="93">
        <v>0</v>
      </c>
      <c r="CE761" s="93">
        <v>0</v>
      </c>
      <c r="CF761" s="93">
        <v>0</v>
      </c>
      <c r="CG761" s="93">
        <v>0</v>
      </c>
      <c r="CH761" s="93">
        <v>0</v>
      </c>
      <c r="CJ761" s="94">
        <v>0</v>
      </c>
    </row>
    <row r="762" spans="1:88" x14ac:dyDescent="0.25">
      <c r="A762">
        <v>754</v>
      </c>
      <c r="B762" s="96"/>
      <c r="C762" s="97" t="s">
        <v>5361</v>
      </c>
      <c r="D762" s="97" t="s">
        <v>5362</v>
      </c>
      <c r="E762" s="97" t="s">
        <v>5362</v>
      </c>
      <c r="F762" s="97" t="s">
        <v>6764</v>
      </c>
      <c r="G762" s="96" t="s">
        <v>6095</v>
      </c>
      <c r="H762" s="96" t="s">
        <v>6765</v>
      </c>
      <c r="I762" s="96" t="s">
        <v>5340</v>
      </c>
      <c r="J762" s="96" t="s">
        <v>5340</v>
      </c>
      <c r="K762" s="96" t="s">
        <v>5365</v>
      </c>
      <c r="L762" s="96" t="s">
        <v>5365</v>
      </c>
      <c r="M762" s="96" t="s">
        <v>5342</v>
      </c>
      <c r="N762" s="92">
        <v>2035.2044514205327</v>
      </c>
      <c r="O762" s="93">
        <v>344.36035085295947</v>
      </c>
      <c r="P762" s="93">
        <v>338.68001151399716</v>
      </c>
      <c r="Q762" s="93">
        <v>339.35710863344644</v>
      </c>
      <c r="R762" s="93">
        <v>339.69147180368373</v>
      </c>
      <c r="S762" s="93">
        <v>337.54191904896794</v>
      </c>
      <c r="T762" s="93">
        <v>335.57358956747782</v>
      </c>
      <c r="U762" s="93">
        <v>0</v>
      </c>
      <c r="V762" s="93">
        <v>0</v>
      </c>
      <c r="W762" s="93">
        <v>0</v>
      </c>
      <c r="X762" s="93">
        <v>0</v>
      </c>
      <c r="Y762" s="93">
        <v>0</v>
      </c>
      <c r="Z762" s="93">
        <v>0</v>
      </c>
      <c r="AA762" s="93">
        <v>0</v>
      </c>
      <c r="AB762" s="93">
        <v>0</v>
      </c>
      <c r="AC762" s="93">
        <v>0</v>
      </c>
      <c r="AD762" s="93">
        <v>0</v>
      </c>
      <c r="AE762" s="93">
        <v>0</v>
      </c>
      <c r="AF762" s="93">
        <v>0</v>
      </c>
      <c r="AG762" s="93">
        <v>0</v>
      </c>
      <c r="AH762" s="93">
        <v>0</v>
      </c>
      <c r="AI762" s="93">
        <v>0</v>
      </c>
      <c r="AJ762" s="93">
        <v>0</v>
      </c>
      <c r="AK762" s="93">
        <v>0</v>
      </c>
      <c r="AL762" s="93">
        <v>0</v>
      </c>
      <c r="AM762" s="93">
        <v>0</v>
      </c>
      <c r="AN762" s="93">
        <v>0</v>
      </c>
      <c r="AO762" s="93">
        <v>0</v>
      </c>
      <c r="AP762" s="93">
        <v>0</v>
      </c>
      <c r="AQ762" s="93">
        <v>0</v>
      </c>
      <c r="AR762" s="93">
        <v>0</v>
      </c>
      <c r="AS762" s="93">
        <v>0</v>
      </c>
      <c r="AT762" s="93">
        <v>0</v>
      </c>
      <c r="AU762" s="93">
        <v>0</v>
      </c>
      <c r="AV762" s="93">
        <v>0</v>
      </c>
      <c r="AW762" s="93">
        <v>0</v>
      </c>
      <c r="AX762" s="93">
        <v>0</v>
      </c>
      <c r="AY762" s="93">
        <v>0</v>
      </c>
      <c r="AZ762" s="93">
        <v>0</v>
      </c>
      <c r="BA762" s="93">
        <v>0</v>
      </c>
      <c r="BB762" s="93">
        <v>0</v>
      </c>
      <c r="BC762" s="93">
        <v>0</v>
      </c>
      <c r="BD762" s="93">
        <v>0</v>
      </c>
      <c r="BE762" s="93">
        <v>0</v>
      </c>
      <c r="BF762" s="93">
        <v>0</v>
      </c>
      <c r="BG762" s="93">
        <v>0</v>
      </c>
      <c r="BH762" s="93">
        <v>0</v>
      </c>
      <c r="BI762" s="93">
        <v>0</v>
      </c>
      <c r="BJ762" s="93">
        <v>0</v>
      </c>
      <c r="BK762" s="93">
        <v>0</v>
      </c>
      <c r="BL762" s="93">
        <v>0</v>
      </c>
      <c r="BM762" s="93">
        <v>0</v>
      </c>
      <c r="BN762" s="93">
        <v>0</v>
      </c>
      <c r="BO762" s="93">
        <v>0</v>
      </c>
      <c r="BP762" s="93">
        <v>0</v>
      </c>
      <c r="BQ762" s="93">
        <v>0</v>
      </c>
      <c r="BR762" s="93">
        <v>0</v>
      </c>
      <c r="BS762" s="93">
        <v>0</v>
      </c>
      <c r="BT762" s="93">
        <v>0</v>
      </c>
      <c r="BU762" s="93">
        <v>0</v>
      </c>
      <c r="BV762" s="93">
        <v>0</v>
      </c>
      <c r="BW762" s="93">
        <v>0</v>
      </c>
      <c r="BX762" s="93">
        <v>0</v>
      </c>
      <c r="BY762" s="93">
        <v>0</v>
      </c>
      <c r="BZ762" s="93">
        <v>0</v>
      </c>
      <c r="CA762" s="93">
        <v>0</v>
      </c>
      <c r="CB762" s="93">
        <v>0</v>
      </c>
      <c r="CC762" s="93">
        <v>0</v>
      </c>
      <c r="CD762" s="93">
        <v>0</v>
      </c>
      <c r="CE762" s="93">
        <v>0</v>
      </c>
      <c r="CF762" s="93">
        <v>0</v>
      </c>
      <c r="CG762" s="93">
        <v>0</v>
      </c>
      <c r="CH762" s="93">
        <v>0</v>
      </c>
      <c r="CJ762" s="94">
        <v>0</v>
      </c>
    </row>
    <row r="763" spans="1:88" x14ac:dyDescent="0.25">
      <c r="A763">
        <v>755</v>
      </c>
      <c r="B763" s="96"/>
      <c r="C763" s="97" t="s">
        <v>5361</v>
      </c>
      <c r="D763" s="97" t="s">
        <v>5362</v>
      </c>
      <c r="E763" s="97" t="s">
        <v>5362</v>
      </c>
      <c r="F763" s="97" t="s">
        <v>6766</v>
      </c>
      <c r="G763" s="96" t="s">
        <v>6095</v>
      </c>
      <c r="H763" s="96" t="s">
        <v>6767</v>
      </c>
      <c r="I763" s="96" t="s">
        <v>5340</v>
      </c>
      <c r="J763" s="96" t="s">
        <v>5340</v>
      </c>
      <c r="K763" s="96" t="s">
        <v>5365</v>
      </c>
      <c r="L763" s="96" t="s">
        <v>5365</v>
      </c>
      <c r="M763" s="96" t="s">
        <v>5342</v>
      </c>
      <c r="N763" s="92">
        <v>20013.849021460253</v>
      </c>
      <c r="O763" s="93">
        <v>0</v>
      </c>
      <c r="P763" s="93">
        <v>0</v>
      </c>
      <c r="Q763" s="93">
        <v>0</v>
      </c>
      <c r="R763" s="93">
        <v>0</v>
      </c>
      <c r="S763" s="93">
        <v>0</v>
      </c>
      <c r="T763" s="93">
        <v>0</v>
      </c>
      <c r="U763" s="93">
        <v>1672.252015010358</v>
      </c>
      <c r="V763" s="93">
        <v>1673.0199625274506</v>
      </c>
      <c r="W763" s="93">
        <v>1660.4907579649814</v>
      </c>
      <c r="X763" s="93">
        <v>1639.9418237097673</v>
      </c>
      <c r="Y763" s="93">
        <v>1673.8545360146193</v>
      </c>
      <c r="Z763" s="93">
        <v>1676.8439707244684</v>
      </c>
      <c r="AA763" s="93">
        <v>1693.7285550871277</v>
      </c>
      <c r="AB763" s="93">
        <v>1663.3680572735864</v>
      </c>
      <c r="AC763" s="93">
        <v>1668.9244666783877</v>
      </c>
      <c r="AD763" s="93">
        <v>1670.6492570838298</v>
      </c>
      <c r="AE763" s="93">
        <v>1662.8115673385248</v>
      </c>
      <c r="AF763" s="93">
        <v>1657.9640520471514</v>
      </c>
      <c r="AG763" s="93">
        <v>0</v>
      </c>
      <c r="AH763" s="93">
        <v>0</v>
      </c>
      <c r="AI763" s="93">
        <v>0</v>
      </c>
      <c r="AJ763" s="93">
        <v>0</v>
      </c>
      <c r="AK763" s="93">
        <v>0</v>
      </c>
      <c r="AL763" s="93">
        <v>0</v>
      </c>
      <c r="AM763" s="93">
        <v>0</v>
      </c>
      <c r="AN763" s="93">
        <v>0</v>
      </c>
      <c r="AO763" s="93">
        <v>0</v>
      </c>
      <c r="AP763" s="93">
        <v>0</v>
      </c>
      <c r="AQ763" s="93">
        <v>0</v>
      </c>
      <c r="AR763" s="93">
        <v>0</v>
      </c>
      <c r="AS763" s="93">
        <v>0</v>
      </c>
      <c r="AT763" s="93">
        <v>0</v>
      </c>
      <c r="AU763" s="93">
        <v>0</v>
      </c>
      <c r="AV763" s="93">
        <v>0</v>
      </c>
      <c r="AW763" s="93">
        <v>0</v>
      </c>
      <c r="AX763" s="93">
        <v>0</v>
      </c>
      <c r="AY763" s="93">
        <v>0</v>
      </c>
      <c r="AZ763" s="93">
        <v>0</v>
      </c>
      <c r="BA763" s="93">
        <v>0</v>
      </c>
      <c r="BB763" s="93">
        <v>0</v>
      </c>
      <c r="BC763" s="93">
        <v>0</v>
      </c>
      <c r="BD763" s="93">
        <v>0</v>
      </c>
      <c r="BE763" s="93">
        <v>0</v>
      </c>
      <c r="BF763" s="93">
        <v>0</v>
      </c>
      <c r="BG763" s="93">
        <v>0</v>
      </c>
      <c r="BH763" s="93">
        <v>0</v>
      </c>
      <c r="BI763" s="93">
        <v>0</v>
      </c>
      <c r="BJ763" s="93">
        <v>0</v>
      </c>
      <c r="BK763" s="93">
        <v>0</v>
      </c>
      <c r="BL763" s="93">
        <v>0</v>
      </c>
      <c r="BM763" s="93">
        <v>0</v>
      </c>
      <c r="BN763" s="93">
        <v>0</v>
      </c>
      <c r="BO763" s="93">
        <v>0</v>
      </c>
      <c r="BP763" s="93">
        <v>0</v>
      </c>
      <c r="BQ763" s="93">
        <v>0</v>
      </c>
      <c r="BR763" s="93">
        <v>0</v>
      </c>
      <c r="BS763" s="93">
        <v>0</v>
      </c>
      <c r="BT763" s="93">
        <v>0</v>
      </c>
      <c r="BU763" s="93">
        <v>0</v>
      </c>
      <c r="BV763" s="93">
        <v>0</v>
      </c>
      <c r="BW763" s="93">
        <v>0</v>
      </c>
      <c r="BX763" s="93">
        <v>0</v>
      </c>
      <c r="BY763" s="93">
        <v>0</v>
      </c>
      <c r="BZ763" s="93">
        <v>0</v>
      </c>
      <c r="CA763" s="93">
        <v>0</v>
      </c>
      <c r="CB763" s="93">
        <v>0</v>
      </c>
      <c r="CC763" s="93">
        <v>0</v>
      </c>
      <c r="CD763" s="93">
        <v>0</v>
      </c>
      <c r="CE763" s="93">
        <v>0</v>
      </c>
      <c r="CF763" s="93">
        <v>0</v>
      </c>
      <c r="CG763" s="93">
        <v>0</v>
      </c>
      <c r="CH763" s="93">
        <v>0</v>
      </c>
      <c r="CJ763" s="94">
        <v>10017.445955508609</v>
      </c>
    </row>
    <row r="764" spans="1:88" x14ac:dyDescent="0.25">
      <c r="A764">
        <v>756</v>
      </c>
      <c r="B764" s="96"/>
      <c r="C764" s="97" t="s">
        <v>5361</v>
      </c>
      <c r="D764" s="97" t="s">
        <v>5362</v>
      </c>
      <c r="E764" s="97" t="s">
        <v>5362</v>
      </c>
      <c r="F764" s="97" t="s">
        <v>6768</v>
      </c>
      <c r="G764" s="96" t="s">
        <v>6095</v>
      </c>
      <c r="H764" s="96" t="s">
        <v>6769</v>
      </c>
      <c r="I764" s="96" t="s">
        <v>5340</v>
      </c>
      <c r="J764" s="96" t="s">
        <v>5340</v>
      </c>
      <c r="K764" s="96" t="s">
        <v>5365</v>
      </c>
      <c r="L764" s="96" t="s">
        <v>5365</v>
      </c>
      <c r="M764" s="96" t="s">
        <v>5342</v>
      </c>
      <c r="N764" s="92">
        <v>5003.4648103765103</v>
      </c>
      <c r="O764" s="93">
        <v>0</v>
      </c>
      <c r="P764" s="93">
        <v>0</v>
      </c>
      <c r="Q764" s="93">
        <v>0</v>
      </c>
      <c r="R764" s="93">
        <v>0</v>
      </c>
      <c r="S764" s="93">
        <v>0</v>
      </c>
      <c r="T764" s="93">
        <v>0</v>
      </c>
      <c r="U764" s="93">
        <v>418.06321723591486</v>
      </c>
      <c r="V764" s="93">
        <v>418.25520421322466</v>
      </c>
      <c r="W764" s="93">
        <v>415.12290147310233</v>
      </c>
      <c r="X764" s="93">
        <v>409.98566528597746</v>
      </c>
      <c r="Y764" s="93">
        <v>418.46384769156225</v>
      </c>
      <c r="Z764" s="93">
        <v>419.21120675066135</v>
      </c>
      <c r="AA764" s="93">
        <v>423.43235499684937</v>
      </c>
      <c r="AB764" s="93">
        <v>415.84222666757722</v>
      </c>
      <c r="AC764" s="93">
        <v>417.2313297281205</v>
      </c>
      <c r="AD764" s="93">
        <v>417.66252754967269</v>
      </c>
      <c r="AE764" s="93">
        <v>415.70310411276802</v>
      </c>
      <c r="AF764" s="93">
        <v>414.49122467107924</v>
      </c>
      <c r="AG764" s="93">
        <v>0</v>
      </c>
      <c r="AH764" s="93">
        <v>0</v>
      </c>
      <c r="AI764" s="93">
        <v>0</v>
      </c>
      <c r="AJ764" s="93">
        <v>0</v>
      </c>
      <c r="AK764" s="93">
        <v>0</v>
      </c>
      <c r="AL764" s="93">
        <v>0</v>
      </c>
      <c r="AM764" s="93">
        <v>0</v>
      </c>
      <c r="AN764" s="93">
        <v>0</v>
      </c>
      <c r="AO764" s="93">
        <v>0</v>
      </c>
      <c r="AP764" s="93">
        <v>0</v>
      </c>
      <c r="AQ764" s="93">
        <v>0</v>
      </c>
      <c r="AR764" s="93">
        <v>0</v>
      </c>
      <c r="AS764" s="93">
        <v>0</v>
      </c>
      <c r="AT764" s="93">
        <v>0</v>
      </c>
      <c r="AU764" s="93">
        <v>0</v>
      </c>
      <c r="AV764" s="93">
        <v>0</v>
      </c>
      <c r="AW764" s="93">
        <v>0</v>
      </c>
      <c r="AX764" s="93">
        <v>0</v>
      </c>
      <c r="AY764" s="93">
        <v>0</v>
      </c>
      <c r="AZ764" s="93">
        <v>0</v>
      </c>
      <c r="BA764" s="93">
        <v>0</v>
      </c>
      <c r="BB764" s="93">
        <v>0</v>
      </c>
      <c r="BC764" s="93">
        <v>0</v>
      </c>
      <c r="BD764" s="93">
        <v>0</v>
      </c>
      <c r="BE764" s="93">
        <v>0</v>
      </c>
      <c r="BF764" s="93">
        <v>0</v>
      </c>
      <c r="BG764" s="93">
        <v>0</v>
      </c>
      <c r="BH764" s="93">
        <v>0</v>
      </c>
      <c r="BI764" s="93">
        <v>0</v>
      </c>
      <c r="BJ764" s="93">
        <v>0</v>
      </c>
      <c r="BK764" s="93">
        <v>0</v>
      </c>
      <c r="BL764" s="93">
        <v>0</v>
      </c>
      <c r="BM764" s="93">
        <v>0</v>
      </c>
      <c r="BN764" s="93">
        <v>0</v>
      </c>
      <c r="BO764" s="93">
        <v>0</v>
      </c>
      <c r="BP764" s="93">
        <v>0</v>
      </c>
      <c r="BQ764" s="93">
        <v>0</v>
      </c>
      <c r="BR764" s="93">
        <v>0</v>
      </c>
      <c r="BS764" s="93">
        <v>0</v>
      </c>
      <c r="BT764" s="93">
        <v>0</v>
      </c>
      <c r="BU764" s="93">
        <v>0</v>
      </c>
      <c r="BV764" s="93">
        <v>0</v>
      </c>
      <c r="BW764" s="93">
        <v>0</v>
      </c>
      <c r="BX764" s="93">
        <v>0</v>
      </c>
      <c r="BY764" s="93">
        <v>0</v>
      </c>
      <c r="BZ764" s="93">
        <v>0</v>
      </c>
      <c r="CA764" s="93">
        <v>0</v>
      </c>
      <c r="CB764" s="93">
        <v>0</v>
      </c>
      <c r="CC764" s="93">
        <v>0</v>
      </c>
      <c r="CD764" s="93">
        <v>0</v>
      </c>
      <c r="CE764" s="93">
        <v>0</v>
      </c>
      <c r="CF764" s="93">
        <v>0</v>
      </c>
      <c r="CG764" s="93">
        <v>0</v>
      </c>
      <c r="CH764" s="93">
        <v>0</v>
      </c>
      <c r="CJ764" s="94">
        <v>2504.362767726067</v>
      </c>
    </row>
    <row r="765" spans="1:88" x14ac:dyDescent="0.25">
      <c r="A765">
        <v>757</v>
      </c>
      <c r="B765" s="96"/>
      <c r="C765" s="97" t="s">
        <v>5361</v>
      </c>
      <c r="D765" s="97" t="s">
        <v>5362</v>
      </c>
      <c r="E765" s="97" t="s">
        <v>5362</v>
      </c>
      <c r="F765" s="97" t="s">
        <v>6770</v>
      </c>
      <c r="G765" s="96" t="s">
        <v>6095</v>
      </c>
      <c r="H765" s="96" t="s">
        <v>6771</v>
      </c>
      <c r="I765" s="96" t="s">
        <v>5340</v>
      </c>
      <c r="J765" s="96" t="s">
        <v>5340</v>
      </c>
      <c r="K765" s="96" t="s">
        <v>5365</v>
      </c>
      <c r="L765" s="96" t="s">
        <v>5365</v>
      </c>
      <c r="M765" s="96" t="s">
        <v>5342</v>
      </c>
      <c r="N765" s="92">
        <v>15010.394320042076</v>
      </c>
      <c r="O765" s="93">
        <v>0</v>
      </c>
      <c r="P765" s="93">
        <v>0</v>
      </c>
      <c r="Q765" s="93">
        <v>0</v>
      </c>
      <c r="R765" s="93">
        <v>0</v>
      </c>
      <c r="S765" s="93">
        <v>0</v>
      </c>
      <c r="T765" s="93">
        <v>0</v>
      </c>
      <c r="U765" s="93">
        <v>1254.1896424258609</v>
      </c>
      <c r="V765" s="93">
        <v>1254.7656033535295</v>
      </c>
      <c r="W765" s="93">
        <v>1245.3686952027092</v>
      </c>
      <c r="X765" s="93">
        <v>1229.956986755386</v>
      </c>
      <c r="Y765" s="93">
        <v>1255.3915337839135</v>
      </c>
      <c r="Z765" s="93">
        <v>1257.6336109446156</v>
      </c>
      <c r="AA765" s="93">
        <v>1270.2970555894553</v>
      </c>
      <c r="AB765" s="93">
        <v>1247.5266707701578</v>
      </c>
      <c r="AC765" s="93">
        <v>1251.6939799209438</v>
      </c>
      <c r="AD765" s="93">
        <v>1252.9875733760255</v>
      </c>
      <c r="AE765" s="93">
        <v>1247.109303108816</v>
      </c>
      <c r="AF765" s="93">
        <v>1243.473664810663</v>
      </c>
      <c r="AG765" s="93">
        <v>0</v>
      </c>
      <c r="AH765" s="93">
        <v>0</v>
      </c>
      <c r="AI765" s="93">
        <v>0</v>
      </c>
      <c r="AJ765" s="93">
        <v>0</v>
      </c>
      <c r="AK765" s="93">
        <v>0</v>
      </c>
      <c r="AL765" s="93">
        <v>0</v>
      </c>
      <c r="AM765" s="93">
        <v>0</v>
      </c>
      <c r="AN765" s="93">
        <v>0</v>
      </c>
      <c r="AO765" s="93">
        <v>0</v>
      </c>
      <c r="AP765" s="93">
        <v>0</v>
      </c>
      <c r="AQ765" s="93">
        <v>0</v>
      </c>
      <c r="AR765" s="93">
        <v>0</v>
      </c>
      <c r="AS765" s="93">
        <v>0</v>
      </c>
      <c r="AT765" s="93">
        <v>0</v>
      </c>
      <c r="AU765" s="93">
        <v>0</v>
      </c>
      <c r="AV765" s="93">
        <v>0</v>
      </c>
      <c r="AW765" s="93">
        <v>0</v>
      </c>
      <c r="AX765" s="93">
        <v>0</v>
      </c>
      <c r="AY765" s="93">
        <v>0</v>
      </c>
      <c r="AZ765" s="93">
        <v>0</v>
      </c>
      <c r="BA765" s="93">
        <v>0</v>
      </c>
      <c r="BB765" s="93">
        <v>0</v>
      </c>
      <c r="BC765" s="93">
        <v>0</v>
      </c>
      <c r="BD765" s="93">
        <v>0</v>
      </c>
      <c r="BE765" s="93">
        <v>0</v>
      </c>
      <c r="BF765" s="93">
        <v>0</v>
      </c>
      <c r="BG765" s="93">
        <v>0</v>
      </c>
      <c r="BH765" s="93">
        <v>0</v>
      </c>
      <c r="BI765" s="93">
        <v>0</v>
      </c>
      <c r="BJ765" s="93">
        <v>0</v>
      </c>
      <c r="BK765" s="93">
        <v>0</v>
      </c>
      <c r="BL765" s="93">
        <v>0</v>
      </c>
      <c r="BM765" s="93">
        <v>0</v>
      </c>
      <c r="BN765" s="93">
        <v>0</v>
      </c>
      <c r="BO765" s="93">
        <v>0</v>
      </c>
      <c r="BP765" s="93">
        <v>0</v>
      </c>
      <c r="BQ765" s="93">
        <v>0</v>
      </c>
      <c r="BR765" s="93">
        <v>0</v>
      </c>
      <c r="BS765" s="93">
        <v>0</v>
      </c>
      <c r="BT765" s="93">
        <v>0</v>
      </c>
      <c r="BU765" s="93">
        <v>0</v>
      </c>
      <c r="BV765" s="93">
        <v>0</v>
      </c>
      <c r="BW765" s="93">
        <v>0</v>
      </c>
      <c r="BX765" s="93">
        <v>0</v>
      </c>
      <c r="BY765" s="93">
        <v>0</v>
      </c>
      <c r="BZ765" s="93">
        <v>0</v>
      </c>
      <c r="CA765" s="93">
        <v>0</v>
      </c>
      <c r="CB765" s="93">
        <v>0</v>
      </c>
      <c r="CC765" s="93">
        <v>0</v>
      </c>
      <c r="CD765" s="93">
        <v>0</v>
      </c>
      <c r="CE765" s="93">
        <v>0</v>
      </c>
      <c r="CF765" s="93">
        <v>0</v>
      </c>
      <c r="CG765" s="93">
        <v>0</v>
      </c>
      <c r="CH765" s="93">
        <v>0</v>
      </c>
      <c r="CJ765" s="94">
        <v>7513.0882475760609</v>
      </c>
    </row>
    <row r="766" spans="1:88" x14ac:dyDescent="0.25">
      <c r="A766">
        <v>758</v>
      </c>
      <c r="B766" s="96"/>
      <c r="C766" s="97" t="s">
        <v>5361</v>
      </c>
      <c r="D766" s="97" t="s">
        <v>5362</v>
      </c>
      <c r="E766" s="97" t="s">
        <v>5362</v>
      </c>
      <c r="F766" s="97" t="s">
        <v>6772</v>
      </c>
      <c r="G766" s="96" t="s">
        <v>6095</v>
      </c>
      <c r="H766" s="96" t="s">
        <v>6773</v>
      </c>
      <c r="I766" s="96" t="s">
        <v>5340</v>
      </c>
      <c r="J766" s="96" t="s">
        <v>5340</v>
      </c>
      <c r="K766" s="96" t="s">
        <v>5365</v>
      </c>
      <c r="L766" s="96" t="s">
        <v>5365</v>
      </c>
      <c r="M766" s="96" t="s">
        <v>5342</v>
      </c>
      <c r="N766" s="92">
        <v>0</v>
      </c>
      <c r="O766" s="93">
        <v>0</v>
      </c>
      <c r="P766" s="93">
        <v>0</v>
      </c>
      <c r="Q766" s="93">
        <v>0</v>
      </c>
      <c r="R766" s="93">
        <v>0</v>
      </c>
      <c r="S766" s="93">
        <v>0</v>
      </c>
      <c r="T766" s="93">
        <v>0</v>
      </c>
      <c r="U766" s="93">
        <v>0</v>
      </c>
      <c r="V766" s="93">
        <v>0</v>
      </c>
      <c r="W766" s="93">
        <v>0</v>
      </c>
      <c r="X766" s="93">
        <v>0</v>
      </c>
      <c r="Y766" s="93">
        <v>0</v>
      </c>
      <c r="Z766" s="93">
        <v>0</v>
      </c>
      <c r="AA766" s="93">
        <v>0</v>
      </c>
      <c r="AB766" s="93">
        <v>0</v>
      </c>
      <c r="AC766" s="93">
        <v>0</v>
      </c>
      <c r="AD766" s="93">
        <v>0</v>
      </c>
      <c r="AE766" s="93">
        <v>0</v>
      </c>
      <c r="AF766" s="93">
        <v>0</v>
      </c>
      <c r="AG766" s="93">
        <v>0</v>
      </c>
      <c r="AH766" s="93">
        <v>0</v>
      </c>
      <c r="AI766" s="93">
        <v>0</v>
      </c>
      <c r="AJ766" s="93">
        <v>0</v>
      </c>
      <c r="AK766" s="93">
        <v>0</v>
      </c>
      <c r="AL766" s="93">
        <v>0</v>
      </c>
      <c r="AM766" s="93">
        <v>0</v>
      </c>
      <c r="AN766" s="93">
        <v>0</v>
      </c>
      <c r="AO766" s="93">
        <v>0</v>
      </c>
      <c r="AP766" s="93">
        <v>0</v>
      </c>
      <c r="AQ766" s="93">
        <v>0</v>
      </c>
      <c r="AR766" s="93">
        <v>0</v>
      </c>
      <c r="AS766" s="93">
        <v>0</v>
      </c>
      <c r="AT766" s="93">
        <v>0</v>
      </c>
      <c r="AU766" s="93">
        <v>0</v>
      </c>
      <c r="AV766" s="93">
        <v>0</v>
      </c>
      <c r="AW766" s="93">
        <v>0</v>
      </c>
      <c r="AX766" s="93">
        <v>0</v>
      </c>
      <c r="AY766" s="93">
        <v>0</v>
      </c>
      <c r="AZ766" s="93">
        <v>0</v>
      </c>
      <c r="BA766" s="93">
        <v>0</v>
      </c>
      <c r="BB766" s="93">
        <v>0</v>
      </c>
      <c r="BC766" s="93">
        <v>0</v>
      </c>
      <c r="BD766" s="93">
        <v>0</v>
      </c>
      <c r="BE766" s="93">
        <v>0</v>
      </c>
      <c r="BF766" s="93">
        <v>0</v>
      </c>
      <c r="BG766" s="93">
        <v>0</v>
      </c>
      <c r="BH766" s="93">
        <v>0</v>
      </c>
      <c r="BI766" s="93">
        <v>0</v>
      </c>
      <c r="BJ766" s="93">
        <v>0</v>
      </c>
      <c r="BK766" s="93">
        <v>0</v>
      </c>
      <c r="BL766" s="93">
        <v>0</v>
      </c>
      <c r="BM766" s="93">
        <v>0</v>
      </c>
      <c r="BN766" s="93">
        <v>0</v>
      </c>
      <c r="BO766" s="93">
        <v>0</v>
      </c>
      <c r="BP766" s="93">
        <v>0</v>
      </c>
      <c r="BQ766" s="93">
        <v>0</v>
      </c>
      <c r="BR766" s="93">
        <v>0</v>
      </c>
      <c r="BS766" s="93">
        <v>0</v>
      </c>
      <c r="BT766" s="93">
        <v>0</v>
      </c>
      <c r="BU766" s="93">
        <v>0</v>
      </c>
      <c r="BV766" s="93">
        <v>0</v>
      </c>
      <c r="BW766" s="93">
        <v>0</v>
      </c>
      <c r="BX766" s="93">
        <v>0</v>
      </c>
      <c r="BY766" s="93">
        <v>0</v>
      </c>
      <c r="BZ766" s="93">
        <v>0</v>
      </c>
      <c r="CA766" s="93">
        <v>0</v>
      </c>
      <c r="CB766" s="93">
        <v>0</v>
      </c>
      <c r="CC766" s="93">
        <v>0</v>
      </c>
      <c r="CD766" s="93">
        <v>0</v>
      </c>
      <c r="CE766" s="93">
        <v>0</v>
      </c>
      <c r="CF766" s="93">
        <v>0</v>
      </c>
      <c r="CG766" s="93">
        <v>0</v>
      </c>
      <c r="CH766" s="93">
        <v>0</v>
      </c>
      <c r="CJ766" s="94">
        <v>0</v>
      </c>
    </row>
    <row r="767" spans="1:88" x14ac:dyDescent="0.25">
      <c r="A767">
        <v>759</v>
      </c>
      <c r="B767" s="96"/>
      <c r="C767" s="97" t="s">
        <v>5361</v>
      </c>
      <c r="D767" s="97" t="s">
        <v>5362</v>
      </c>
      <c r="E767" s="97" t="s">
        <v>5362</v>
      </c>
      <c r="F767" s="97" t="s">
        <v>6774</v>
      </c>
      <c r="G767" s="96" t="s">
        <v>6095</v>
      </c>
      <c r="H767" s="96" t="s">
        <v>6775</v>
      </c>
      <c r="I767" s="96" t="s">
        <v>5340</v>
      </c>
      <c r="J767" s="96" t="s">
        <v>5340</v>
      </c>
      <c r="K767" s="96" t="s">
        <v>5365</v>
      </c>
      <c r="L767" s="96" t="s">
        <v>5365</v>
      </c>
      <c r="M767" s="96" t="s">
        <v>5342</v>
      </c>
      <c r="N767" s="92">
        <v>0</v>
      </c>
      <c r="O767" s="93">
        <v>0</v>
      </c>
      <c r="P767" s="93">
        <v>0</v>
      </c>
      <c r="Q767" s="93">
        <v>0</v>
      </c>
      <c r="R767" s="93">
        <v>0</v>
      </c>
      <c r="S767" s="93">
        <v>0</v>
      </c>
      <c r="T767" s="93">
        <v>0</v>
      </c>
      <c r="U767" s="93">
        <v>0</v>
      </c>
      <c r="V767" s="93">
        <v>0</v>
      </c>
      <c r="W767" s="93">
        <v>0</v>
      </c>
      <c r="X767" s="93">
        <v>0</v>
      </c>
      <c r="Y767" s="93">
        <v>0</v>
      </c>
      <c r="Z767" s="93">
        <v>0</v>
      </c>
      <c r="AA767" s="93">
        <v>0</v>
      </c>
      <c r="AB767" s="93">
        <v>0</v>
      </c>
      <c r="AC767" s="93">
        <v>0</v>
      </c>
      <c r="AD767" s="93">
        <v>0</v>
      </c>
      <c r="AE767" s="93">
        <v>0</v>
      </c>
      <c r="AF767" s="93">
        <v>0</v>
      </c>
      <c r="AG767" s="93">
        <v>0</v>
      </c>
      <c r="AH767" s="93">
        <v>0</v>
      </c>
      <c r="AI767" s="93">
        <v>0</v>
      </c>
      <c r="AJ767" s="93">
        <v>0</v>
      </c>
      <c r="AK767" s="93">
        <v>0</v>
      </c>
      <c r="AL767" s="93">
        <v>0</v>
      </c>
      <c r="AM767" s="93">
        <v>0</v>
      </c>
      <c r="AN767" s="93">
        <v>0</v>
      </c>
      <c r="AO767" s="93">
        <v>0</v>
      </c>
      <c r="AP767" s="93">
        <v>0</v>
      </c>
      <c r="AQ767" s="93">
        <v>0</v>
      </c>
      <c r="AR767" s="93">
        <v>0</v>
      </c>
      <c r="AS767" s="93">
        <v>0</v>
      </c>
      <c r="AT767" s="93">
        <v>0</v>
      </c>
      <c r="AU767" s="93">
        <v>0</v>
      </c>
      <c r="AV767" s="93">
        <v>0</v>
      </c>
      <c r="AW767" s="93">
        <v>0</v>
      </c>
      <c r="AX767" s="93">
        <v>0</v>
      </c>
      <c r="AY767" s="93">
        <v>0</v>
      </c>
      <c r="AZ767" s="93">
        <v>0</v>
      </c>
      <c r="BA767" s="93">
        <v>0</v>
      </c>
      <c r="BB767" s="93">
        <v>0</v>
      </c>
      <c r="BC767" s="93">
        <v>0</v>
      </c>
      <c r="BD767" s="93">
        <v>0</v>
      </c>
      <c r="BE767" s="93">
        <v>0</v>
      </c>
      <c r="BF767" s="93">
        <v>0</v>
      </c>
      <c r="BG767" s="93">
        <v>0</v>
      </c>
      <c r="BH767" s="93">
        <v>0</v>
      </c>
      <c r="BI767" s="93">
        <v>0</v>
      </c>
      <c r="BJ767" s="93">
        <v>0</v>
      </c>
      <c r="BK767" s="93">
        <v>0</v>
      </c>
      <c r="BL767" s="93">
        <v>0</v>
      </c>
      <c r="BM767" s="93">
        <v>0</v>
      </c>
      <c r="BN767" s="93">
        <v>0</v>
      </c>
      <c r="BO767" s="93">
        <v>0</v>
      </c>
      <c r="BP767" s="93">
        <v>0</v>
      </c>
      <c r="BQ767" s="93">
        <v>0</v>
      </c>
      <c r="BR767" s="93">
        <v>0</v>
      </c>
      <c r="BS767" s="93">
        <v>0</v>
      </c>
      <c r="BT767" s="93">
        <v>0</v>
      </c>
      <c r="BU767" s="93">
        <v>0</v>
      </c>
      <c r="BV767" s="93">
        <v>0</v>
      </c>
      <c r="BW767" s="93">
        <v>0</v>
      </c>
      <c r="BX767" s="93">
        <v>0</v>
      </c>
      <c r="BY767" s="93">
        <v>0</v>
      </c>
      <c r="BZ767" s="93">
        <v>0</v>
      </c>
      <c r="CA767" s="93">
        <v>0</v>
      </c>
      <c r="CB767" s="93">
        <v>0</v>
      </c>
      <c r="CC767" s="93">
        <v>0</v>
      </c>
      <c r="CD767" s="93">
        <v>0</v>
      </c>
      <c r="CE767" s="93">
        <v>0</v>
      </c>
      <c r="CF767" s="93">
        <v>0</v>
      </c>
      <c r="CG767" s="93">
        <v>0</v>
      </c>
      <c r="CH767" s="93">
        <v>0</v>
      </c>
      <c r="CJ767" s="94">
        <v>0</v>
      </c>
    </row>
    <row r="768" spans="1:88" x14ac:dyDescent="0.25">
      <c r="A768">
        <v>760</v>
      </c>
      <c r="B768" s="96"/>
      <c r="C768" s="97" t="s">
        <v>5361</v>
      </c>
      <c r="D768" s="97" t="s">
        <v>5362</v>
      </c>
      <c r="E768" s="97" t="s">
        <v>5362</v>
      </c>
      <c r="F768" s="97" t="s">
        <v>6776</v>
      </c>
      <c r="G768" s="96" t="s">
        <v>6095</v>
      </c>
      <c r="H768" s="96" t="s">
        <v>6777</v>
      </c>
      <c r="I768" s="96" t="s">
        <v>5340</v>
      </c>
      <c r="J768" s="96" t="s">
        <v>5340</v>
      </c>
      <c r="K768" s="96" t="s">
        <v>5365</v>
      </c>
      <c r="L768" s="96" t="s">
        <v>5365</v>
      </c>
      <c r="M768" s="96" t="s">
        <v>5342</v>
      </c>
      <c r="N768" s="92">
        <v>4970.0959039236959</v>
      </c>
      <c r="O768" s="93">
        <v>840.94940341420079</v>
      </c>
      <c r="P768" s="93">
        <v>827.0776613089937</v>
      </c>
      <c r="Q768" s="93">
        <v>828.7311746047136</v>
      </c>
      <c r="R768" s="93">
        <v>829.54771027102493</v>
      </c>
      <c r="S768" s="93">
        <v>824.29836869552707</v>
      </c>
      <c r="T768" s="93">
        <v>819.49158562923628</v>
      </c>
      <c r="U768" s="93">
        <v>0</v>
      </c>
      <c r="V768" s="93">
        <v>0</v>
      </c>
      <c r="W768" s="93">
        <v>0</v>
      </c>
      <c r="X768" s="93">
        <v>0</v>
      </c>
      <c r="Y768" s="93">
        <v>0</v>
      </c>
      <c r="Z768" s="93">
        <v>0</v>
      </c>
      <c r="AA768" s="93">
        <v>0</v>
      </c>
      <c r="AB768" s="93">
        <v>0</v>
      </c>
      <c r="AC768" s="93">
        <v>0</v>
      </c>
      <c r="AD768" s="93">
        <v>0</v>
      </c>
      <c r="AE768" s="93">
        <v>0</v>
      </c>
      <c r="AF768" s="93">
        <v>0</v>
      </c>
      <c r="AG768" s="93">
        <v>0</v>
      </c>
      <c r="AH768" s="93">
        <v>0</v>
      </c>
      <c r="AI768" s="93">
        <v>0</v>
      </c>
      <c r="AJ768" s="93">
        <v>0</v>
      </c>
      <c r="AK768" s="93">
        <v>0</v>
      </c>
      <c r="AL768" s="93">
        <v>0</v>
      </c>
      <c r="AM768" s="93">
        <v>0</v>
      </c>
      <c r="AN768" s="93">
        <v>0</v>
      </c>
      <c r="AO768" s="93">
        <v>0</v>
      </c>
      <c r="AP768" s="93">
        <v>0</v>
      </c>
      <c r="AQ768" s="93">
        <v>0</v>
      </c>
      <c r="AR768" s="93">
        <v>0</v>
      </c>
      <c r="AS768" s="93">
        <v>0</v>
      </c>
      <c r="AT768" s="93">
        <v>0</v>
      </c>
      <c r="AU768" s="93">
        <v>0</v>
      </c>
      <c r="AV768" s="93">
        <v>0</v>
      </c>
      <c r="AW768" s="93">
        <v>0</v>
      </c>
      <c r="AX768" s="93">
        <v>0</v>
      </c>
      <c r="AY768" s="93">
        <v>0</v>
      </c>
      <c r="AZ768" s="93">
        <v>0</v>
      </c>
      <c r="BA768" s="93">
        <v>0</v>
      </c>
      <c r="BB768" s="93">
        <v>0</v>
      </c>
      <c r="BC768" s="93">
        <v>0</v>
      </c>
      <c r="BD768" s="93">
        <v>0</v>
      </c>
      <c r="BE768" s="93">
        <v>0</v>
      </c>
      <c r="BF768" s="93">
        <v>0</v>
      </c>
      <c r="BG768" s="93">
        <v>0</v>
      </c>
      <c r="BH768" s="93">
        <v>0</v>
      </c>
      <c r="BI768" s="93">
        <v>0</v>
      </c>
      <c r="BJ768" s="93">
        <v>0</v>
      </c>
      <c r="BK768" s="93">
        <v>0</v>
      </c>
      <c r="BL768" s="93">
        <v>0</v>
      </c>
      <c r="BM768" s="93">
        <v>0</v>
      </c>
      <c r="BN768" s="93">
        <v>0</v>
      </c>
      <c r="BO768" s="93">
        <v>0</v>
      </c>
      <c r="BP768" s="93">
        <v>0</v>
      </c>
      <c r="BQ768" s="93">
        <v>0</v>
      </c>
      <c r="BR768" s="93">
        <v>0</v>
      </c>
      <c r="BS768" s="93">
        <v>0</v>
      </c>
      <c r="BT768" s="93">
        <v>0</v>
      </c>
      <c r="BU768" s="93">
        <v>0</v>
      </c>
      <c r="BV768" s="93">
        <v>0</v>
      </c>
      <c r="BW768" s="93">
        <v>0</v>
      </c>
      <c r="BX768" s="93">
        <v>0</v>
      </c>
      <c r="BY768" s="93">
        <v>0</v>
      </c>
      <c r="BZ768" s="93">
        <v>0</v>
      </c>
      <c r="CA768" s="93">
        <v>0</v>
      </c>
      <c r="CB768" s="93">
        <v>0</v>
      </c>
      <c r="CC768" s="93">
        <v>0</v>
      </c>
      <c r="CD768" s="93">
        <v>0</v>
      </c>
      <c r="CE768" s="93">
        <v>0</v>
      </c>
      <c r="CF768" s="93">
        <v>0</v>
      </c>
      <c r="CG768" s="93">
        <v>0</v>
      </c>
      <c r="CH768" s="93">
        <v>0</v>
      </c>
      <c r="CJ768" s="94">
        <v>0</v>
      </c>
    </row>
    <row r="769" spans="1:88" x14ac:dyDescent="0.25">
      <c r="A769">
        <v>761</v>
      </c>
      <c r="B769" s="96"/>
      <c r="C769" s="97" t="s">
        <v>5361</v>
      </c>
      <c r="D769" s="97" t="s">
        <v>5362</v>
      </c>
      <c r="E769" s="97" t="s">
        <v>5362</v>
      </c>
      <c r="F769" s="97" t="s">
        <v>6778</v>
      </c>
      <c r="G769" s="96" t="s">
        <v>6095</v>
      </c>
      <c r="H769" s="96" t="s">
        <v>6779</v>
      </c>
      <c r="I769" s="96" t="s">
        <v>5340</v>
      </c>
      <c r="J769" s="96" t="s">
        <v>5340</v>
      </c>
      <c r="K769" s="96" t="s">
        <v>5365</v>
      </c>
      <c r="L769" s="96" t="s">
        <v>5365</v>
      </c>
      <c r="M769" s="96" t="s">
        <v>5342</v>
      </c>
      <c r="N769" s="92">
        <v>15354.104874965888</v>
      </c>
      <c r="O769" s="93">
        <v>0</v>
      </c>
      <c r="P769" s="93">
        <v>0</v>
      </c>
      <c r="Q769" s="93">
        <v>0</v>
      </c>
      <c r="R769" s="93">
        <v>0</v>
      </c>
      <c r="S769" s="93">
        <v>0</v>
      </c>
      <c r="T769" s="93">
        <v>0</v>
      </c>
      <c r="U769" s="93">
        <v>0</v>
      </c>
      <c r="V769" s="93">
        <v>0</v>
      </c>
      <c r="W769" s="93">
        <v>0</v>
      </c>
      <c r="X769" s="93">
        <v>0</v>
      </c>
      <c r="Y769" s="93">
        <v>0</v>
      </c>
      <c r="Z769" s="93">
        <v>0</v>
      </c>
      <c r="AA769" s="93">
        <v>0</v>
      </c>
      <c r="AB769" s="93">
        <v>0</v>
      </c>
      <c r="AC769" s="93">
        <v>0</v>
      </c>
      <c r="AD769" s="93">
        <v>0</v>
      </c>
      <c r="AE769" s="93">
        <v>0</v>
      </c>
      <c r="AF769" s="93">
        <v>0</v>
      </c>
      <c r="AG769" s="93">
        <v>0</v>
      </c>
      <c r="AH769" s="93">
        <v>0</v>
      </c>
      <c r="AI769" s="93">
        <v>0</v>
      </c>
      <c r="AJ769" s="93">
        <v>0</v>
      </c>
      <c r="AK769" s="93">
        <v>0</v>
      </c>
      <c r="AL769" s="93">
        <v>0</v>
      </c>
      <c r="AM769" s="93">
        <v>0</v>
      </c>
      <c r="AN769" s="93">
        <v>0</v>
      </c>
      <c r="AO769" s="93">
        <v>0</v>
      </c>
      <c r="AP769" s="93">
        <v>0</v>
      </c>
      <c r="AQ769" s="93">
        <v>0</v>
      </c>
      <c r="AR769" s="93">
        <v>0</v>
      </c>
      <c r="AS769" s="93">
        <v>1271.8810149021369</v>
      </c>
      <c r="AT769" s="93">
        <v>1270.2775567863823</v>
      </c>
      <c r="AU769" s="93">
        <v>1266.8277036879899</v>
      </c>
      <c r="AV769" s="93">
        <v>1255.030364466732</v>
      </c>
      <c r="AW769" s="93">
        <v>1270.962975530281</v>
      </c>
      <c r="AX769" s="93">
        <v>1272.6592283801065</v>
      </c>
      <c r="AY769" s="93">
        <v>1301.8720403974294</v>
      </c>
      <c r="AZ769" s="93">
        <v>1289.1893775482677</v>
      </c>
      <c r="BA769" s="93">
        <v>1292.456413098392</v>
      </c>
      <c r="BB769" s="93">
        <v>1292.4273000805742</v>
      </c>
      <c r="BC769" s="93">
        <v>1287.2496420495042</v>
      </c>
      <c r="BD769" s="93">
        <v>1283.2712580380905</v>
      </c>
      <c r="BE769" s="93">
        <v>0</v>
      </c>
      <c r="BF769" s="93">
        <v>0</v>
      </c>
      <c r="BG769" s="93">
        <v>0</v>
      </c>
      <c r="BH769" s="93">
        <v>0</v>
      </c>
      <c r="BI769" s="93">
        <v>0</v>
      </c>
      <c r="BJ769" s="93">
        <v>0</v>
      </c>
      <c r="BK769" s="93">
        <v>0</v>
      </c>
      <c r="BL769" s="93">
        <v>0</v>
      </c>
      <c r="BM769" s="93">
        <v>0</v>
      </c>
      <c r="BN769" s="93">
        <v>0</v>
      </c>
      <c r="BO769" s="93">
        <v>0</v>
      </c>
      <c r="BP769" s="93">
        <v>0</v>
      </c>
      <c r="BQ769" s="93">
        <v>0</v>
      </c>
      <c r="BR769" s="93">
        <v>0</v>
      </c>
      <c r="BS769" s="93">
        <v>0</v>
      </c>
      <c r="BT769" s="93">
        <v>0</v>
      </c>
      <c r="BU769" s="93">
        <v>0</v>
      </c>
      <c r="BV769" s="93">
        <v>0</v>
      </c>
      <c r="BW769" s="93">
        <v>0</v>
      </c>
      <c r="BX769" s="93">
        <v>0</v>
      </c>
      <c r="BY769" s="93">
        <v>0</v>
      </c>
      <c r="BZ769" s="93">
        <v>0</v>
      </c>
      <c r="CA769" s="93">
        <v>0</v>
      </c>
      <c r="CB769" s="93">
        <v>0</v>
      </c>
      <c r="CC769" s="93">
        <v>0</v>
      </c>
      <c r="CD769" s="93">
        <v>0</v>
      </c>
      <c r="CE769" s="93">
        <v>0</v>
      </c>
      <c r="CF769" s="93">
        <v>0</v>
      </c>
      <c r="CG769" s="93">
        <v>0</v>
      </c>
      <c r="CH769" s="93">
        <v>0</v>
      </c>
      <c r="CJ769" s="94">
        <v>15354.104874965888</v>
      </c>
    </row>
    <row r="770" spans="1:88" x14ac:dyDescent="0.25">
      <c r="A770">
        <v>762</v>
      </c>
      <c r="B770" s="96"/>
      <c r="C770" s="97" t="s">
        <v>5361</v>
      </c>
      <c r="D770" s="97" t="s">
        <v>5362</v>
      </c>
      <c r="E770" s="97" t="s">
        <v>5362</v>
      </c>
      <c r="F770" s="97" t="s">
        <v>6780</v>
      </c>
      <c r="G770" s="96" t="s">
        <v>6095</v>
      </c>
      <c r="H770" s="96" t="s">
        <v>6781</v>
      </c>
      <c r="I770" s="96" t="s">
        <v>5340</v>
      </c>
      <c r="J770" s="96" t="s">
        <v>5340</v>
      </c>
      <c r="K770" s="96" t="s">
        <v>5365</v>
      </c>
      <c r="L770" s="96" t="s">
        <v>5365</v>
      </c>
      <c r="M770" s="96" t="s">
        <v>5342</v>
      </c>
      <c r="N770" s="92">
        <v>25017.323940795133</v>
      </c>
      <c r="O770" s="93">
        <v>0</v>
      </c>
      <c r="P770" s="93">
        <v>0</v>
      </c>
      <c r="Q770" s="93">
        <v>0</v>
      </c>
      <c r="R770" s="93">
        <v>0</v>
      </c>
      <c r="S770" s="93">
        <v>0</v>
      </c>
      <c r="T770" s="93">
        <v>0</v>
      </c>
      <c r="U770" s="93">
        <v>2090.3160768976909</v>
      </c>
      <c r="V770" s="93">
        <v>2091.2760117799789</v>
      </c>
      <c r="W770" s="93">
        <v>2075.614498148916</v>
      </c>
      <c r="X770" s="93">
        <v>2049.9283173273407</v>
      </c>
      <c r="Y770" s="93">
        <v>2092.319229167038</v>
      </c>
      <c r="Z770" s="93">
        <v>2096.0560244459402</v>
      </c>
      <c r="AA770" s="93">
        <v>2117.1617655831642</v>
      </c>
      <c r="AB770" s="93">
        <v>2079.2111241053126</v>
      </c>
      <c r="AC770" s="93">
        <v>2086.1566393771891</v>
      </c>
      <c r="AD770" s="93">
        <v>2088.3126284753794</v>
      </c>
      <c r="AE770" s="93">
        <v>2078.5155113343581</v>
      </c>
      <c r="AF770" s="93">
        <v>2072.4561141528238</v>
      </c>
      <c r="AG770" s="93">
        <v>0</v>
      </c>
      <c r="AH770" s="93">
        <v>0</v>
      </c>
      <c r="AI770" s="93">
        <v>0</v>
      </c>
      <c r="AJ770" s="93">
        <v>0</v>
      </c>
      <c r="AK770" s="93">
        <v>0</v>
      </c>
      <c r="AL770" s="93">
        <v>0</v>
      </c>
      <c r="AM770" s="93">
        <v>0</v>
      </c>
      <c r="AN770" s="93">
        <v>0</v>
      </c>
      <c r="AO770" s="93">
        <v>0</v>
      </c>
      <c r="AP770" s="93">
        <v>0</v>
      </c>
      <c r="AQ770" s="93">
        <v>0</v>
      </c>
      <c r="AR770" s="93">
        <v>0</v>
      </c>
      <c r="AS770" s="93">
        <v>0</v>
      </c>
      <c r="AT770" s="93">
        <v>0</v>
      </c>
      <c r="AU770" s="93">
        <v>0</v>
      </c>
      <c r="AV770" s="93">
        <v>0</v>
      </c>
      <c r="AW770" s="93">
        <v>0</v>
      </c>
      <c r="AX770" s="93">
        <v>0</v>
      </c>
      <c r="AY770" s="93">
        <v>0</v>
      </c>
      <c r="AZ770" s="93">
        <v>0</v>
      </c>
      <c r="BA770" s="93">
        <v>0</v>
      </c>
      <c r="BB770" s="93">
        <v>0</v>
      </c>
      <c r="BC770" s="93">
        <v>0</v>
      </c>
      <c r="BD770" s="93">
        <v>0</v>
      </c>
      <c r="BE770" s="93">
        <v>0</v>
      </c>
      <c r="BF770" s="93">
        <v>0</v>
      </c>
      <c r="BG770" s="93">
        <v>0</v>
      </c>
      <c r="BH770" s="93">
        <v>0</v>
      </c>
      <c r="BI770" s="93">
        <v>0</v>
      </c>
      <c r="BJ770" s="93">
        <v>0</v>
      </c>
      <c r="BK770" s="93">
        <v>0</v>
      </c>
      <c r="BL770" s="93">
        <v>0</v>
      </c>
      <c r="BM770" s="93">
        <v>0</v>
      </c>
      <c r="BN770" s="93">
        <v>0</v>
      </c>
      <c r="BO770" s="93">
        <v>0</v>
      </c>
      <c r="BP770" s="93">
        <v>0</v>
      </c>
      <c r="BQ770" s="93">
        <v>0</v>
      </c>
      <c r="BR770" s="93">
        <v>0</v>
      </c>
      <c r="BS770" s="93">
        <v>0</v>
      </c>
      <c r="BT770" s="93">
        <v>0</v>
      </c>
      <c r="BU770" s="93">
        <v>0</v>
      </c>
      <c r="BV770" s="93">
        <v>0</v>
      </c>
      <c r="BW770" s="93">
        <v>0</v>
      </c>
      <c r="BX770" s="93">
        <v>0</v>
      </c>
      <c r="BY770" s="93">
        <v>0</v>
      </c>
      <c r="BZ770" s="93">
        <v>0</v>
      </c>
      <c r="CA770" s="93">
        <v>0</v>
      </c>
      <c r="CB770" s="93">
        <v>0</v>
      </c>
      <c r="CC770" s="93">
        <v>0</v>
      </c>
      <c r="CD770" s="93">
        <v>0</v>
      </c>
      <c r="CE770" s="93">
        <v>0</v>
      </c>
      <c r="CF770" s="93">
        <v>0</v>
      </c>
      <c r="CG770" s="93">
        <v>0</v>
      </c>
      <c r="CH770" s="93">
        <v>0</v>
      </c>
      <c r="CJ770" s="94">
        <v>12521.813783028228</v>
      </c>
    </row>
    <row r="771" spans="1:88" x14ac:dyDescent="0.25">
      <c r="A771">
        <v>763</v>
      </c>
      <c r="B771" s="96"/>
      <c r="C771" s="97" t="s">
        <v>5361</v>
      </c>
      <c r="D771" s="97" t="s">
        <v>5362</v>
      </c>
      <c r="E771" s="97" t="s">
        <v>5362</v>
      </c>
      <c r="F771" s="97" t="s">
        <v>6782</v>
      </c>
      <c r="G771" s="96" t="s">
        <v>6095</v>
      </c>
      <c r="H771" s="96" t="s">
        <v>6783</v>
      </c>
      <c r="I771" s="96" t="s">
        <v>5340</v>
      </c>
      <c r="J771" s="96" t="s">
        <v>5340</v>
      </c>
      <c r="K771" s="96" t="s">
        <v>5365</v>
      </c>
      <c r="L771" s="96" t="s">
        <v>5365</v>
      </c>
      <c r="M771" s="96" t="s">
        <v>5342</v>
      </c>
      <c r="N771" s="92">
        <v>0</v>
      </c>
      <c r="O771" s="93">
        <v>0</v>
      </c>
      <c r="P771" s="93">
        <v>0</v>
      </c>
      <c r="Q771" s="93">
        <v>0</v>
      </c>
      <c r="R771" s="93">
        <v>0</v>
      </c>
      <c r="S771" s="93">
        <v>0</v>
      </c>
      <c r="T771" s="93">
        <v>0</v>
      </c>
      <c r="U771" s="93">
        <v>0</v>
      </c>
      <c r="V771" s="93">
        <v>0</v>
      </c>
      <c r="W771" s="93">
        <v>0</v>
      </c>
      <c r="X771" s="93">
        <v>0</v>
      </c>
      <c r="Y771" s="93">
        <v>0</v>
      </c>
      <c r="Z771" s="93">
        <v>0</v>
      </c>
      <c r="AA771" s="93">
        <v>0</v>
      </c>
      <c r="AB771" s="93">
        <v>0</v>
      </c>
      <c r="AC771" s="93">
        <v>0</v>
      </c>
      <c r="AD771" s="93">
        <v>0</v>
      </c>
      <c r="AE771" s="93">
        <v>0</v>
      </c>
      <c r="AF771" s="93">
        <v>0</v>
      </c>
      <c r="AG771" s="93">
        <v>0</v>
      </c>
      <c r="AH771" s="93">
        <v>0</v>
      </c>
      <c r="AI771" s="93">
        <v>0</v>
      </c>
      <c r="AJ771" s="93">
        <v>0</v>
      </c>
      <c r="AK771" s="93">
        <v>0</v>
      </c>
      <c r="AL771" s="93">
        <v>0</v>
      </c>
      <c r="AM771" s="93">
        <v>0</v>
      </c>
      <c r="AN771" s="93">
        <v>0</v>
      </c>
      <c r="AO771" s="93">
        <v>0</v>
      </c>
      <c r="AP771" s="93">
        <v>0</v>
      </c>
      <c r="AQ771" s="93">
        <v>0</v>
      </c>
      <c r="AR771" s="93">
        <v>0</v>
      </c>
      <c r="AS771" s="93">
        <v>0</v>
      </c>
      <c r="AT771" s="93">
        <v>0</v>
      </c>
      <c r="AU771" s="93">
        <v>0</v>
      </c>
      <c r="AV771" s="93">
        <v>0</v>
      </c>
      <c r="AW771" s="93">
        <v>0</v>
      </c>
      <c r="AX771" s="93">
        <v>0</v>
      </c>
      <c r="AY771" s="93">
        <v>0</v>
      </c>
      <c r="AZ771" s="93">
        <v>0</v>
      </c>
      <c r="BA771" s="93">
        <v>0</v>
      </c>
      <c r="BB771" s="93">
        <v>0</v>
      </c>
      <c r="BC771" s="93">
        <v>0</v>
      </c>
      <c r="BD771" s="93">
        <v>0</v>
      </c>
      <c r="BE771" s="93">
        <v>0</v>
      </c>
      <c r="BF771" s="93">
        <v>0</v>
      </c>
      <c r="BG771" s="93">
        <v>0</v>
      </c>
      <c r="BH771" s="93">
        <v>0</v>
      </c>
      <c r="BI771" s="93">
        <v>0</v>
      </c>
      <c r="BJ771" s="93">
        <v>0</v>
      </c>
      <c r="BK771" s="93">
        <v>0</v>
      </c>
      <c r="BL771" s="93">
        <v>0</v>
      </c>
      <c r="BM771" s="93">
        <v>0</v>
      </c>
      <c r="BN771" s="93">
        <v>0</v>
      </c>
      <c r="BO771" s="93">
        <v>0</v>
      </c>
      <c r="BP771" s="93">
        <v>0</v>
      </c>
      <c r="BQ771" s="93">
        <v>0</v>
      </c>
      <c r="BR771" s="93">
        <v>0</v>
      </c>
      <c r="BS771" s="93">
        <v>0</v>
      </c>
      <c r="BT771" s="93">
        <v>0</v>
      </c>
      <c r="BU771" s="93">
        <v>0</v>
      </c>
      <c r="BV771" s="93">
        <v>0</v>
      </c>
      <c r="BW771" s="93">
        <v>0</v>
      </c>
      <c r="BX771" s="93">
        <v>0</v>
      </c>
      <c r="BY771" s="93">
        <v>0</v>
      </c>
      <c r="BZ771" s="93">
        <v>0</v>
      </c>
      <c r="CA771" s="93">
        <v>0</v>
      </c>
      <c r="CB771" s="93">
        <v>0</v>
      </c>
      <c r="CC771" s="93">
        <v>0</v>
      </c>
      <c r="CD771" s="93">
        <v>0</v>
      </c>
      <c r="CE771" s="93">
        <v>0</v>
      </c>
      <c r="CF771" s="93">
        <v>0</v>
      </c>
      <c r="CG771" s="93">
        <v>0</v>
      </c>
      <c r="CH771" s="93">
        <v>0</v>
      </c>
      <c r="CJ771" s="94">
        <v>0</v>
      </c>
    </row>
    <row r="772" spans="1:88" x14ac:dyDescent="0.25">
      <c r="A772">
        <v>764</v>
      </c>
      <c r="B772" s="96"/>
      <c r="C772" s="97" t="s">
        <v>5361</v>
      </c>
      <c r="D772" s="97" t="s">
        <v>5362</v>
      </c>
      <c r="E772" s="97" t="s">
        <v>5362</v>
      </c>
      <c r="F772" s="97" t="s">
        <v>6784</v>
      </c>
      <c r="G772" s="96" t="s">
        <v>6095</v>
      </c>
      <c r="H772" s="96" t="s">
        <v>6785</v>
      </c>
      <c r="I772" s="96" t="s">
        <v>5340</v>
      </c>
      <c r="J772" s="96" t="s">
        <v>5340</v>
      </c>
      <c r="K772" s="96" t="s">
        <v>5365</v>
      </c>
      <c r="L772" s="96" t="s">
        <v>5365</v>
      </c>
      <c r="M772" s="96" t="s">
        <v>5342</v>
      </c>
      <c r="N772" s="92">
        <v>0</v>
      </c>
      <c r="O772" s="93">
        <v>0</v>
      </c>
      <c r="P772" s="93">
        <v>0</v>
      </c>
      <c r="Q772" s="93">
        <v>0</v>
      </c>
      <c r="R772" s="93">
        <v>0</v>
      </c>
      <c r="S772" s="93">
        <v>0</v>
      </c>
      <c r="T772" s="93">
        <v>0</v>
      </c>
      <c r="U772" s="93">
        <v>0</v>
      </c>
      <c r="V772" s="93">
        <v>0</v>
      </c>
      <c r="W772" s="93">
        <v>0</v>
      </c>
      <c r="X772" s="93">
        <v>0</v>
      </c>
      <c r="Y772" s="93">
        <v>0</v>
      </c>
      <c r="Z772" s="93">
        <v>0</v>
      </c>
      <c r="AA772" s="93">
        <v>0</v>
      </c>
      <c r="AB772" s="93">
        <v>0</v>
      </c>
      <c r="AC772" s="93">
        <v>0</v>
      </c>
      <c r="AD772" s="93">
        <v>0</v>
      </c>
      <c r="AE772" s="93">
        <v>0</v>
      </c>
      <c r="AF772" s="93">
        <v>0</v>
      </c>
      <c r="AG772" s="93">
        <v>0</v>
      </c>
      <c r="AH772" s="93">
        <v>0</v>
      </c>
      <c r="AI772" s="93">
        <v>0</v>
      </c>
      <c r="AJ772" s="93">
        <v>0</v>
      </c>
      <c r="AK772" s="93">
        <v>0</v>
      </c>
      <c r="AL772" s="93">
        <v>0</v>
      </c>
      <c r="AM772" s="93">
        <v>0</v>
      </c>
      <c r="AN772" s="93">
        <v>0</v>
      </c>
      <c r="AO772" s="93">
        <v>0</v>
      </c>
      <c r="AP772" s="93">
        <v>0</v>
      </c>
      <c r="AQ772" s="93">
        <v>0</v>
      </c>
      <c r="AR772" s="93">
        <v>0</v>
      </c>
      <c r="AS772" s="93">
        <v>0</v>
      </c>
      <c r="AT772" s="93">
        <v>0</v>
      </c>
      <c r="AU772" s="93">
        <v>0</v>
      </c>
      <c r="AV772" s="93">
        <v>0</v>
      </c>
      <c r="AW772" s="93">
        <v>0</v>
      </c>
      <c r="AX772" s="93">
        <v>0</v>
      </c>
      <c r="AY772" s="93">
        <v>0</v>
      </c>
      <c r="AZ772" s="93">
        <v>0</v>
      </c>
      <c r="BA772" s="93">
        <v>0</v>
      </c>
      <c r="BB772" s="93">
        <v>0</v>
      </c>
      <c r="BC772" s="93">
        <v>0</v>
      </c>
      <c r="BD772" s="93">
        <v>0</v>
      </c>
      <c r="BE772" s="93">
        <v>0</v>
      </c>
      <c r="BF772" s="93">
        <v>0</v>
      </c>
      <c r="BG772" s="93">
        <v>0</v>
      </c>
      <c r="BH772" s="93">
        <v>0</v>
      </c>
      <c r="BI772" s="93">
        <v>0</v>
      </c>
      <c r="BJ772" s="93">
        <v>0</v>
      </c>
      <c r="BK772" s="93">
        <v>0</v>
      </c>
      <c r="BL772" s="93">
        <v>0</v>
      </c>
      <c r="BM772" s="93">
        <v>0</v>
      </c>
      <c r="BN772" s="93">
        <v>0</v>
      </c>
      <c r="BO772" s="93">
        <v>0</v>
      </c>
      <c r="BP772" s="93">
        <v>0</v>
      </c>
      <c r="BQ772" s="93">
        <v>0</v>
      </c>
      <c r="BR772" s="93">
        <v>0</v>
      </c>
      <c r="BS772" s="93">
        <v>0</v>
      </c>
      <c r="BT772" s="93">
        <v>0</v>
      </c>
      <c r="BU772" s="93">
        <v>0</v>
      </c>
      <c r="BV772" s="93">
        <v>0</v>
      </c>
      <c r="BW772" s="93">
        <v>0</v>
      </c>
      <c r="BX772" s="93">
        <v>0</v>
      </c>
      <c r="BY772" s="93">
        <v>0</v>
      </c>
      <c r="BZ772" s="93">
        <v>0</v>
      </c>
      <c r="CA772" s="93">
        <v>0</v>
      </c>
      <c r="CB772" s="93">
        <v>0</v>
      </c>
      <c r="CC772" s="93">
        <v>0</v>
      </c>
      <c r="CD772" s="93">
        <v>0</v>
      </c>
      <c r="CE772" s="93">
        <v>0</v>
      </c>
      <c r="CF772" s="93">
        <v>0</v>
      </c>
      <c r="CG772" s="93">
        <v>0</v>
      </c>
      <c r="CH772" s="93">
        <v>0</v>
      </c>
      <c r="CJ772" s="94">
        <v>0</v>
      </c>
    </row>
    <row r="773" spans="1:88" x14ac:dyDescent="0.25">
      <c r="A773">
        <v>765</v>
      </c>
      <c r="B773" s="96"/>
      <c r="C773" s="97" t="s">
        <v>5361</v>
      </c>
      <c r="D773" s="97" t="s">
        <v>5362</v>
      </c>
      <c r="E773" s="97" t="s">
        <v>5362</v>
      </c>
      <c r="F773" s="97" t="s">
        <v>6786</v>
      </c>
      <c r="G773" s="96" t="s">
        <v>6095</v>
      </c>
      <c r="H773" s="96" t="s">
        <v>6787</v>
      </c>
      <c r="I773" s="96" t="s">
        <v>5340</v>
      </c>
      <c r="J773" s="96" t="s">
        <v>5340</v>
      </c>
      <c r="K773" s="96" t="s">
        <v>5365</v>
      </c>
      <c r="L773" s="96" t="s">
        <v>5365</v>
      </c>
      <c r="M773" s="96" t="s">
        <v>5342</v>
      </c>
      <c r="N773" s="92">
        <v>15637.618980930749</v>
      </c>
      <c r="O773" s="93">
        <v>0</v>
      </c>
      <c r="P773" s="93">
        <v>0</v>
      </c>
      <c r="Q773" s="93">
        <v>0</v>
      </c>
      <c r="R773" s="93">
        <v>0</v>
      </c>
      <c r="S773" s="93">
        <v>0</v>
      </c>
      <c r="T773" s="93">
        <v>0</v>
      </c>
      <c r="U773" s="93">
        <v>0</v>
      </c>
      <c r="V773" s="93">
        <v>0</v>
      </c>
      <c r="W773" s="93">
        <v>0</v>
      </c>
      <c r="X773" s="93">
        <v>0</v>
      </c>
      <c r="Y773" s="93">
        <v>0</v>
      </c>
      <c r="Z773" s="93">
        <v>0</v>
      </c>
      <c r="AA773" s="93">
        <v>0</v>
      </c>
      <c r="AB773" s="93">
        <v>0</v>
      </c>
      <c r="AC773" s="93">
        <v>0</v>
      </c>
      <c r="AD773" s="93">
        <v>0</v>
      </c>
      <c r="AE773" s="93">
        <v>0</v>
      </c>
      <c r="AF773" s="93">
        <v>0</v>
      </c>
      <c r="AG773" s="93">
        <v>0</v>
      </c>
      <c r="AH773" s="93">
        <v>0</v>
      </c>
      <c r="AI773" s="93">
        <v>0</v>
      </c>
      <c r="AJ773" s="93">
        <v>0</v>
      </c>
      <c r="AK773" s="93">
        <v>0</v>
      </c>
      <c r="AL773" s="93">
        <v>0</v>
      </c>
      <c r="AM773" s="93">
        <v>0</v>
      </c>
      <c r="AN773" s="93">
        <v>0</v>
      </c>
      <c r="AO773" s="93">
        <v>0</v>
      </c>
      <c r="AP773" s="93">
        <v>0</v>
      </c>
      <c r="AQ773" s="93">
        <v>0</v>
      </c>
      <c r="AR773" s="93">
        <v>0</v>
      </c>
      <c r="AS773" s="93">
        <v>0</v>
      </c>
      <c r="AT773" s="93">
        <v>0</v>
      </c>
      <c r="AU773" s="93">
        <v>0</v>
      </c>
      <c r="AV773" s="93">
        <v>0</v>
      </c>
      <c r="AW773" s="93">
        <v>0</v>
      </c>
      <c r="AX773" s="93">
        <v>0</v>
      </c>
      <c r="AY773" s="93">
        <v>0</v>
      </c>
      <c r="AZ773" s="93">
        <v>0</v>
      </c>
      <c r="BA773" s="93">
        <v>0</v>
      </c>
      <c r="BB773" s="93">
        <v>0</v>
      </c>
      <c r="BC773" s="93">
        <v>0</v>
      </c>
      <c r="BD773" s="93">
        <v>0</v>
      </c>
      <c r="BE773" s="93">
        <v>0</v>
      </c>
      <c r="BF773" s="93">
        <v>0</v>
      </c>
      <c r="BG773" s="93">
        <v>0</v>
      </c>
      <c r="BH773" s="93">
        <v>0</v>
      </c>
      <c r="BI773" s="93">
        <v>0</v>
      </c>
      <c r="BJ773" s="93">
        <v>0</v>
      </c>
      <c r="BK773" s="93">
        <v>0</v>
      </c>
      <c r="BL773" s="93">
        <v>0</v>
      </c>
      <c r="BM773" s="93">
        <v>0</v>
      </c>
      <c r="BN773" s="93">
        <v>0</v>
      </c>
      <c r="BO773" s="93">
        <v>0</v>
      </c>
      <c r="BP773" s="93">
        <v>0</v>
      </c>
      <c r="BQ773" s="93">
        <v>0</v>
      </c>
      <c r="BR773" s="93">
        <v>0</v>
      </c>
      <c r="BS773" s="93">
        <v>0</v>
      </c>
      <c r="BT773" s="93">
        <v>0</v>
      </c>
      <c r="BU773" s="93">
        <v>0</v>
      </c>
      <c r="BV773" s="93">
        <v>0</v>
      </c>
      <c r="BW773" s="93">
        <v>0</v>
      </c>
      <c r="BX773" s="93">
        <v>0</v>
      </c>
      <c r="BY773" s="93">
        <v>0</v>
      </c>
      <c r="BZ773" s="93">
        <v>0</v>
      </c>
      <c r="CA773" s="93">
        <v>0</v>
      </c>
      <c r="CB773" s="93">
        <v>0</v>
      </c>
      <c r="CC773" s="93">
        <v>2618.7284741381372</v>
      </c>
      <c r="CD773" s="93">
        <v>2614.2089041263953</v>
      </c>
      <c r="CE773" s="93">
        <v>2603.0697864187196</v>
      </c>
      <c r="CF773" s="93">
        <v>2565.6787001015246</v>
      </c>
      <c r="CG773" s="93">
        <v>2614.9652976363404</v>
      </c>
      <c r="CH773" s="93">
        <v>2620.9678185096332</v>
      </c>
      <c r="CJ773" s="94">
        <v>15637.618980930749</v>
      </c>
    </row>
    <row r="774" spans="1:88" x14ac:dyDescent="0.25">
      <c r="A774">
        <v>766</v>
      </c>
      <c r="B774" s="96"/>
      <c r="C774" s="97" t="s">
        <v>5361</v>
      </c>
      <c r="D774" s="97" t="s">
        <v>5362</v>
      </c>
      <c r="E774" s="97" t="s">
        <v>5362</v>
      </c>
      <c r="F774" s="97" t="s">
        <v>6788</v>
      </c>
      <c r="G774" s="96" t="s">
        <v>6095</v>
      </c>
      <c r="H774" s="96" t="s">
        <v>6789</v>
      </c>
      <c r="I774" s="96" t="s">
        <v>5340</v>
      </c>
      <c r="J774" s="96" t="s">
        <v>5340</v>
      </c>
      <c r="K774" s="96" t="s">
        <v>5365</v>
      </c>
      <c r="L774" s="96" t="s">
        <v>5365</v>
      </c>
      <c r="M774" s="96" t="s">
        <v>5342</v>
      </c>
      <c r="N774" s="92">
        <v>20013.859130418587</v>
      </c>
      <c r="O774" s="93">
        <v>0</v>
      </c>
      <c r="P774" s="93">
        <v>0</v>
      </c>
      <c r="Q774" s="93">
        <v>0</v>
      </c>
      <c r="R774" s="93">
        <v>0</v>
      </c>
      <c r="S774" s="93">
        <v>0</v>
      </c>
      <c r="T774" s="93">
        <v>0</v>
      </c>
      <c r="U774" s="93">
        <v>1672.252859661776</v>
      </c>
      <c r="V774" s="93">
        <v>1673.020807566749</v>
      </c>
      <c r="W774" s="93">
        <v>1660.4915966758076</v>
      </c>
      <c r="X774" s="93">
        <v>1639.9426520413683</v>
      </c>
      <c r="Y774" s="93">
        <v>1673.8553814754757</v>
      </c>
      <c r="Z774" s="93">
        <v>1676.8448176952727</v>
      </c>
      <c r="AA774" s="93">
        <v>1693.7294105863098</v>
      </c>
      <c r="AB774" s="93">
        <v>1663.3688974377405</v>
      </c>
      <c r="AC774" s="93">
        <v>1668.9253096490665</v>
      </c>
      <c r="AD774" s="93">
        <v>1670.6501009257024</v>
      </c>
      <c r="AE774" s="93">
        <v>1662.8124072215817</v>
      </c>
      <c r="AF774" s="93">
        <v>1657.9648894817381</v>
      </c>
      <c r="AG774" s="93">
        <v>0</v>
      </c>
      <c r="AH774" s="93">
        <v>0</v>
      </c>
      <c r="AI774" s="93">
        <v>0</v>
      </c>
      <c r="AJ774" s="93">
        <v>0</v>
      </c>
      <c r="AK774" s="93">
        <v>0</v>
      </c>
      <c r="AL774" s="93">
        <v>0</v>
      </c>
      <c r="AM774" s="93">
        <v>0</v>
      </c>
      <c r="AN774" s="93">
        <v>0</v>
      </c>
      <c r="AO774" s="93">
        <v>0</v>
      </c>
      <c r="AP774" s="93">
        <v>0</v>
      </c>
      <c r="AQ774" s="93">
        <v>0</v>
      </c>
      <c r="AR774" s="93">
        <v>0</v>
      </c>
      <c r="AS774" s="93">
        <v>0</v>
      </c>
      <c r="AT774" s="93">
        <v>0</v>
      </c>
      <c r="AU774" s="93">
        <v>0</v>
      </c>
      <c r="AV774" s="93">
        <v>0</v>
      </c>
      <c r="AW774" s="93">
        <v>0</v>
      </c>
      <c r="AX774" s="93">
        <v>0</v>
      </c>
      <c r="AY774" s="93">
        <v>0</v>
      </c>
      <c r="AZ774" s="93">
        <v>0</v>
      </c>
      <c r="BA774" s="93">
        <v>0</v>
      </c>
      <c r="BB774" s="93">
        <v>0</v>
      </c>
      <c r="BC774" s="93">
        <v>0</v>
      </c>
      <c r="BD774" s="93">
        <v>0</v>
      </c>
      <c r="BE774" s="93">
        <v>0</v>
      </c>
      <c r="BF774" s="93">
        <v>0</v>
      </c>
      <c r="BG774" s="93">
        <v>0</v>
      </c>
      <c r="BH774" s="93">
        <v>0</v>
      </c>
      <c r="BI774" s="93">
        <v>0</v>
      </c>
      <c r="BJ774" s="93">
        <v>0</v>
      </c>
      <c r="BK774" s="93">
        <v>0</v>
      </c>
      <c r="BL774" s="93">
        <v>0</v>
      </c>
      <c r="BM774" s="93">
        <v>0</v>
      </c>
      <c r="BN774" s="93">
        <v>0</v>
      </c>
      <c r="BO774" s="93">
        <v>0</v>
      </c>
      <c r="BP774" s="93">
        <v>0</v>
      </c>
      <c r="BQ774" s="93">
        <v>0</v>
      </c>
      <c r="BR774" s="93">
        <v>0</v>
      </c>
      <c r="BS774" s="93">
        <v>0</v>
      </c>
      <c r="BT774" s="93">
        <v>0</v>
      </c>
      <c r="BU774" s="93">
        <v>0</v>
      </c>
      <c r="BV774" s="93">
        <v>0</v>
      </c>
      <c r="BW774" s="93">
        <v>0</v>
      </c>
      <c r="BX774" s="93">
        <v>0</v>
      </c>
      <c r="BY774" s="93">
        <v>0</v>
      </c>
      <c r="BZ774" s="93">
        <v>0</v>
      </c>
      <c r="CA774" s="93">
        <v>0</v>
      </c>
      <c r="CB774" s="93">
        <v>0</v>
      </c>
      <c r="CC774" s="93">
        <v>0</v>
      </c>
      <c r="CD774" s="93">
        <v>0</v>
      </c>
      <c r="CE774" s="93">
        <v>0</v>
      </c>
      <c r="CF774" s="93">
        <v>0</v>
      </c>
      <c r="CG774" s="93">
        <v>0</v>
      </c>
      <c r="CH774" s="93">
        <v>0</v>
      </c>
      <c r="CJ774" s="94">
        <v>10017.45101530214</v>
      </c>
    </row>
    <row r="775" spans="1:88" x14ac:dyDescent="0.25">
      <c r="A775">
        <v>767</v>
      </c>
      <c r="B775" s="96"/>
      <c r="C775" s="97" t="s">
        <v>5361</v>
      </c>
      <c r="D775" s="97" t="s">
        <v>5362</v>
      </c>
      <c r="E775" s="97" t="s">
        <v>5362</v>
      </c>
      <c r="F775" s="97" t="s">
        <v>6790</v>
      </c>
      <c r="G775" s="96" t="s">
        <v>6095</v>
      </c>
      <c r="H775" s="96" t="s">
        <v>6791</v>
      </c>
      <c r="I775" s="96" t="s">
        <v>5340</v>
      </c>
      <c r="J775" s="96" t="s">
        <v>5340</v>
      </c>
      <c r="K775" s="96" t="s">
        <v>5365</v>
      </c>
      <c r="L775" s="96" t="s">
        <v>5365</v>
      </c>
      <c r="M775" s="96" t="s">
        <v>5342</v>
      </c>
      <c r="N775" s="92">
        <v>0</v>
      </c>
      <c r="O775" s="93">
        <v>0</v>
      </c>
      <c r="P775" s="93">
        <v>0</v>
      </c>
      <c r="Q775" s="93">
        <v>0</v>
      </c>
      <c r="R775" s="93">
        <v>0</v>
      </c>
      <c r="S775" s="93">
        <v>0</v>
      </c>
      <c r="T775" s="93">
        <v>0</v>
      </c>
      <c r="U775" s="93">
        <v>0</v>
      </c>
      <c r="V775" s="93">
        <v>0</v>
      </c>
      <c r="W775" s="93">
        <v>0</v>
      </c>
      <c r="X775" s="93">
        <v>0</v>
      </c>
      <c r="Y775" s="93">
        <v>0</v>
      </c>
      <c r="Z775" s="93">
        <v>0</v>
      </c>
      <c r="AA775" s="93">
        <v>0</v>
      </c>
      <c r="AB775" s="93">
        <v>0</v>
      </c>
      <c r="AC775" s="93">
        <v>0</v>
      </c>
      <c r="AD775" s="93">
        <v>0</v>
      </c>
      <c r="AE775" s="93">
        <v>0</v>
      </c>
      <c r="AF775" s="93">
        <v>0</v>
      </c>
      <c r="AG775" s="93">
        <v>0</v>
      </c>
      <c r="AH775" s="93">
        <v>0</v>
      </c>
      <c r="AI775" s="93">
        <v>0</v>
      </c>
      <c r="AJ775" s="93">
        <v>0</v>
      </c>
      <c r="AK775" s="93">
        <v>0</v>
      </c>
      <c r="AL775" s="93">
        <v>0</v>
      </c>
      <c r="AM775" s="93">
        <v>0</v>
      </c>
      <c r="AN775" s="93">
        <v>0</v>
      </c>
      <c r="AO775" s="93">
        <v>0</v>
      </c>
      <c r="AP775" s="93">
        <v>0</v>
      </c>
      <c r="AQ775" s="93">
        <v>0</v>
      </c>
      <c r="AR775" s="93">
        <v>0</v>
      </c>
      <c r="AS775" s="93">
        <v>0</v>
      </c>
      <c r="AT775" s="93">
        <v>0</v>
      </c>
      <c r="AU775" s="93">
        <v>0</v>
      </c>
      <c r="AV775" s="93">
        <v>0</v>
      </c>
      <c r="AW775" s="93">
        <v>0</v>
      </c>
      <c r="AX775" s="93">
        <v>0</v>
      </c>
      <c r="AY775" s="93">
        <v>0</v>
      </c>
      <c r="AZ775" s="93">
        <v>0</v>
      </c>
      <c r="BA775" s="93">
        <v>0</v>
      </c>
      <c r="BB775" s="93">
        <v>0</v>
      </c>
      <c r="BC775" s="93">
        <v>0</v>
      </c>
      <c r="BD775" s="93">
        <v>0</v>
      </c>
      <c r="BE775" s="93">
        <v>0</v>
      </c>
      <c r="BF775" s="93">
        <v>0</v>
      </c>
      <c r="BG775" s="93">
        <v>0</v>
      </c>
      <c r="BH775" s="93">
        <v>0</v>
      </c>
      <c r="BI775" s="93">
        <v>0</v>
      </c>
      <c r="BJ775" s="93">
        <v>0</v>
      </c>
      <c r="BK775" s="93">
        <v>0</v>
      </c>
      <c r="BL775" s="93">
        <v>0</v>
      </c>
      <c r="BM775" s="93">
        <v>0</v>
      </c>
      <c r="BN775" s="93">
        <v>0</v>
      </c>
      <c r="BO775" s="93">
        <v>0</v>
      </c>
      <c r="BP775" s="93">
        <v>0</v>
      </c>
      <c r="BQ775" s="93">
        <v>0</v>
      </c>
      <c r="BR775" s="93">
        <v>0</v>
      </c>
      <c r="BS775" s="93">
        <v>0</v>
      </c>
      <c r="BT775" s="93">
        <v>0</v>
      </c>
      <c r="BU775" s="93">
        <v>0</v>
      </c>
      <c r="BV775" s="93">
        <v>0</v>
      </c>
      <c r="BW775" s="93">
        <v>0</v>
      </c>
      <c r="BX775" s="93">
        <v>0</v>
      </c>
      <c r="BY775" s="93">
        <v>0</v>
      </c>
      <c r="BZ775" s="93">
        <v>0</v>
      </c>
      <c r="CA775" s="93">
        <v>0</v>
      </c>
      <c r="CB775" s="93">
        <v>0</v>
      </c>
      <c r="CC775" s="93">
        <v>0</v>
      </c>
      <c r="CD775" s="93">
        <v>0</v>
      </c>
      <c r="CE775" s="93">
        <v>0</v>
      </c>
      <c r="CF775" s="93">
        <v>0</v>
      </c>
      <c r="CG775" s="93">
        <v>0</v>
      </c>
      <c r="CH775" s="93">
        <v>0</v>
      </c>
      <c r="CJ775" s="94">
        <v>0</v>
      </c>
    </row>
    <row r="776" spans="1:88" x14ac:dyDescent="0.25">
      <c r="A776">
        <v>768</v>
      </c>
      <c r="B776" s="96"/>
      <c r="C776" s="97" t="s">
        <v>5361</v>
      </c>
      <c r="D776" s="97" t="s">
        <v>5362</v>
      </c>
      <c r="E776" s="97" t="s">
        <v>5362</v>
      </c>
      <c r="F776" s="97" t="s">
        <v>6792</v>
      </c>
      <c r="G776" s="96" t="s">
        <v>6095</v>
      </c>
      <c r="H776" s="96" t="s">
        <v>6793</v>
      </c>
      <c r="I776" s="96" t="s">
        <v>5340</v>
      </c>
      <c r="J776" s="96" t="s">
        <v>5340</v>
      </c>
      <c r="K776" s="96" t="s">
        <v>5365</v>
      </c>
      <c r="L776" s="96" t="s">
        <v>5365</v>
      </c>
      <c r="M776" s="96" t="s">
        <v>5342</v>
      </c>
      <c r="N776" s="92">
        <v>20013.849021460253</v>
      </c>
      <c r="O776" s="93">
        <v>0</v>
      </c>
      <c r="P776" s="93">
        <v>0</v>
      </c>
      <c r="Q776" s="93">
        <v>0</v>
      </c>
      <c r="R776" s="93">
        <v>0</v>
      </c>
      <c r="S776" s="93">
        <v>0</v>
      </c>
      <c r="T776" s="93">
        <v>0</v>
      </c>
      <c r="U776" s="93">
        <v>1672.252015010358</v>
      </c>
      <c r="V776" s="93">
        <v>1673.0199625274506</v>
      </c>
      <c r="W776" s="93">
        <v>1660.4907579649814</v>
      </c>
      <c r="X776" s="93">
        <v>1639.9418237097673</v>
      </c>
      <c r="Y776" s="93">
        <v>1673.8545360146193</v>
      </c>
      <c r="Z776" s="93">
        <v>1676.8439707244684</v>
      </c>
      <c r="AA776" s="93">
        <v>1693.7285550871277</v>
      </c>
      <c r="AB776" s="93">
        <v>1663.3680572735864</v>
      </c>
      <c r="AC776" s="93">
        <v>1668.9244666783877</v>
      </c>
      <c r="AD776" s="93">
        <v>1670.6492570838298</v>
      </c>
      <c r="AE776" s="93">
        <v>1662.8115673385248</v>
      </c>
      <c r="AF776" s="93">
        <v>1657.9640520471514</v>
      </c>
      <c r="AG776" s="93">
        <v>0</v>
      </c>
      <c r="AH776" s="93">
        <v>0</v>
      </c>
      <c r="AI776" s="93">
        <v>0</v>
      </c>
      <c r="AJ776" s="93">
        <v>0</v>
      </c>
      <c r="AK776" s="93">
        <v>0</v>
      </c>
      <c r="AL776" s="93">
        <v>0</v>
      </c>
      <c r="AM776" s="93">
        <v>0</v>
      </c>
      <c r="AN776" s="93">
        <v>0</v>
      </c>
      <c r="AO776" s="93">
        <v>0</v>
      </c>
      <c r="AP776" s="93">
        <v>0</v>
      </c>
      <c r="AQ776" s="93">
        <v>0</v>
      </c>
      <c r="AR776" s="93">
        <v>0</v>
      </c>
      <c r="AS776" s="93">
        <v>0</v>
      </c>
      <c r="AT776" s="93">
        <v>0</v>
      </c>
      <c r="AU776" s="93">
        <v>0</v>
      </c>
      <c r="AV776" s="93">
        <v>0</v>
      </c>
      <c r="AW776" s="93">
        <v>0</v>
      </c>
      <c r="AX776" s="93">
        <v>0</v>
      </c>
      <c r="AY776" s="93">
        <v>0</v>
      </c>
      <c r="AZ776" s="93">
        <v>0</v>
      </c>
      <c r="BA776" s="93">
        <v>0</v>
      </c>
      <c r="BB776" s="93">
        <v>0</v>
      </c>
      <c r="BC776" s="93">
        <v>0</v>
      </c>
      <c r="BD776" s="93">
        <v>0</v>
      </c>
      <c r="BE776" s="93">
        <v>0</v>
      </c>
      <c r="BF776" s="93">
        <v>0</v>
      </c>
      <c r="BG776" s="93">
        <v>0</v>
      </c>
      <c r="BH776" s="93">
        <v>0</v>
      </c>
      <c r="BI776" s="93">
        <v>0</v>
      </c>
      <c r="BJ776" s="93">
        <v>0</v>
      </c>
      <c r="BK776" s="93">
        <v>0</v>
      </c>
      <c r="BL776" s="93">
        <v>0</v>
      </c>
      <c r="BM776" s="93">
        <v>0</v>
      </c>
      <c r="BN776" s="93">
        <v>0</v>
      </c>
      <c r="BO776" s="93">
        <v>0</v>
      </c>
      <c r="BP776" s="93">
        <v>0</v>
      </c>
      <c r="BQ776" s="93">
        <v>0</v>
      </c>
      <c r="BR776" s="93">
        <v>0</v>
      </c>
      <c r="BS776" s="93">
        <v>0</v>
      </c>
      <c r="BT776" s="93">
        <v>0</v>
      </c>
      <c r="BU776" s="93">
        <v>0</v>
      </c>
      <c r="BV776" s="93">
        <v>0</v>
      </c>
      <c r="BW776" s="93">
        <v>0</v>
      </c>
      <c r="BX776" s="93">
        <v>0</v>
      </c>
      <c r="BY776" s="93">
        <v>0</v>
      </c>
      <c r="BZ776" s="93">
        <v>0</v>
      </c>
      <c r="CA776" s="93">
        <v>0</v>
      </c>
      <c r="CB776" s="93">
        <v>0</v>
      </c>
      <c r="CC776" s="93">
        <v>0</v>
      </c>
      <c r="CD776" s="93">
        <v>0</v>
      </c>
      <c r="CE776" s="93">
        <v>0</v>
      </c>
      <c r="CF776" s="93">
        <v>0</v>
      </c>
      <c r="CG776" s="93">
        <v>0</v>
      </c>
      <c r="CH776" s="93">
        <v>0</v>
      </c>
      <c r="CJ776" s="94">
        <v>10017.445955508609</v>
      </c>
    </row>
    <row r="777" spans="1:88" x14ac:dyDescent="0.25">
      <c r="A777">
        <v>769</v>
      </c>
      <c r="B777" s="96"/>
      <c r="C777" s="97" t="s">
        <v>5361</v>
      </c>
      <c r="D777" s="97" t="s">
        <v>5362</v>
      </c>
      <c r="E777" s="97" t="s">
        <v>5362</v>
      </c>
      <c r="F777" s="97" t="s">
        <v>6794</v>
      </c>
      <c r="G777" s="96" t="s">
        <v>6095</v>
      </c>
      <c r="H777" s="96" t="s">
        <v>6795</v>
      </c>
      <c r="I777" s="96" t="s">
        <v>5340</v>
      </c>
      <c r="J777" s="96" t="s">
        <v>5340</v>
      </c>
      <c r="K777" s="96" t="s">
        <v>5365</v>
      </c>
      <c r="L777" s="96" t="s">
        <v>5365</v>
      </c>
      <c r="M777" s="96" t="s">
        <v>5342</v>
      </c>
      <c r="N777" s="92">
        <v>20013.859130418587</v>
      </c>
      <c r="O777" s="93">
        <v>0</v>
      </c>
      <c r="P777" s="93">
        <v>0</v>
      </c>
      <c r="Q777" s="93">
        <v>0</v>
      </c>
      <c r="R777" s="93">
        <v>0</v>
      </c>
      <c r="S777" s="93">
        <v>0</v>
      </c>
      <c r="T777" s="93">
        <v>0</v>
      </c>
      <c r="U777" s="93">
        <v>1672.252859661776</v>
      </c>
      <c r="V777" s="93">
        <v>1673.020807566749</v>
      </c>
      <c r="W777" s="93">
        <v>1660.4915966758076</v>
      </c>
      <c r="X777" s="93">
        <v>1639.9426520413683</v>
      </c>
      <c r="Y777" s="93">
        <v>1673.8553814754757</v>
      </c>
      <c r="Z777" s="93">
        <v>1676.8448176952727</v>
      </c>
      <c r="AA777" s="93">
        <v>1693.7294105863098</v>
      </c>
      <c r="AB777" s="93">
        <v>1663.3688974377405</v>
      </c>
      <c r="AC777" s="93">
        <v>1668.9253096490665</v>
      </c>
      <c r="AD777" s="93">
        <v>1670.6501009257024</v>
      </c>
      <c r="AE777" s="93">
        <v>1662.8124072215817</v>
      </c>
      <c r="AF777" s="93">
        <v>1657.9648894817381</v>
      </c>
      <c r="AG777" s="93">
        <v>0</v>
      </c>
      <c r="AH777" s="93">
        <v>0</v>
      </c>
      <c r="AI777" s="93">
        <v>0</v>
      </c>
      <c r="AJ777" s="93">
        <v>0</v>
      </c>
      <c r="AK777" s="93">
        <v>0</v>
      </c>
      <c r="AL777" s="93">
        <v>0</v>
      </c>
      <c r="AM777" s="93">
        <v>0</v>
      </c>
      <c r="AN777" s="93">
        <v>0</v>
      </c>
      <c r="AO777" s="93">
        <v>0</v>
      </c>
      <c r="AP777" s="93">
        <v>0</v>
      </c>
      <c r="AQ777" s="93">
        <v>0</v>
      </c>
      <c r="AR777" s="93">
        <v>0</v>
      </c>
      <c r="AS777" s="93">
        <v>0</v>
      </c>
      <c r="AT777" s="93">
        <v>0</v>
      </c>
      <c r="AU777" s="93">
        <v>0</v>
      </c>
      <c r="AV777" s="93">
        <v>0</v>
      </c>
      <c r="AW777" s="93">
        <v>0</v>
      </c>
      <c r="AX777" s="93">
        <v>0</v>
      </c>
      <c r="AY777" s="93">
        <v>0</v>
      </c>
      <c r="AZ777" s="93">
        <v>0</v>
      </c>
      <c r="BA777" s="93">
        <v>0</v>
      </c>
      <c r="BB777" s="93">
        <v>0</v>
      </c>
      <c r="BC777" s="93">
        <v>0</v>
      </c>
      <c r="BD777" s="93">
        <v>0</v>
      </c>
      <c r="BE777" s="93">
        <v>0</v>
      </c>
      <c r="BF777" s="93">
        <v>0</v>
      </c>
      <c r="BG777" s="93">
        <v>0</v>
      </c>
      <c r="BH777" s="93">
        <v>0</v>
      </c>
      <c r="BI777" s="93">
        <v>0</v>
      </c>
      <c r="BJ777" s="93">
        <v>0</v>
      </c>
      <c r="BK777" s="93">
        <v>0</v>
      </c>
      <c r="BL777" s="93">
        <v>0</v>
      </c>
      <c r="BM777" s="93">
        <v>0</v>
      </c>
      <c r="BN777" s="93">
        <v>0</v>
      </c>
      <c r="BO777" s="93">
        <v>0</v>
      </c>
      <c r="BP777" s="93">
        <v>0</v>
      </c>
      <c r="BQ777" s="93">
        <v>0</v>
      </c>
      <c r="BR777" s="93">
        <v>0</v>
      </c>
      <c r="BS777" s="93">
        <v>0</v>
      </c>
      <c r="BT777" s="93">
        <v>0</v>
      </c>
      <c r="BU777" s="93">
        <v>0</v>
      </c>
      <c r="BV777" s="93">
        <v>0</v>
      </c>
      <c r="BW777" s="93">
        <v>0</v>
      </c>
      <c r="BX777" s="93">
        <v>0</v>
      </c>
      <c r="BY777" s="93">
        <v>0</v>
      </c>
      <c r="BZ777" s="93">
        <v>0</v>
      </c>
      <c r="CA777" s="93">
        <v>0</v>
      </c>
      <c r="CB777" s="93">
        <v>0</v>
      </c>
      <c r="CC777" s="93">
        <v>0</v>
      </c>
      <c r="CD777" s="93">
        <v>0</v>
      </c>
      <c r="CE777" s="93">
        <v>0</v>
      </c>
      <c r="CF777" s="93">
        <v>0</v>
      </c>
      <c r="CG777" s="93">
        <v>0</v>
      </c>
      <c r="CH777" s="93">
        <v>0</v>
      </c>
      <c r="CJ777" s="94">
        <v>10017.45101530214</v>
      </c>
    </row>
    <row r="778" spans="1:88" x14ac:dyDescent="0.25">
      <c r="A778">
        <v>770</v>
      </c>
      <c r="B778" s="96"/>
      <c r="C778" s="97" t="s">
        <v>5361</v>
      </c>
      <c r="D778" s="97" t="s">
        <v>5362</v>
      </c>
      <c r="E778" s="97" t="s">
        <v>5362</v>
      </c>
      <c r="F778" s="97" t="s">
        <v>6796</v>
      </c>
      <c r="G778" s="96" t="s">
        <v>6095</v>
      </c>
      <c r="H778" s="96" t="s">
        <v>6797</v>
      </c>
      <c r="I778" s="96" t="s">
        <v>5340</v>
      </c>
      <c r="J778" s="96" t="s">
        <v>5340</v>
      </c>
      <c r="K778" s="96" t="s">
        <v>5365</v>
      </c>
      <c r="L778" s="96" t="s">
        <v>5365</v>
      </c>
      <c r="M778" s="96" t="s">
        <v>5342</v>
      </c>
      <c r="N778" s="92">
        <v>0</v>
      </c>
      <c r="O778" s="93">
        <v>0</v>
      </c>
      <c r="P778" s="93">
        <v>0</v>
      </c>
      <c r="Q778" s="93">
        <v>0</v>
      </c>
      <c r="R778" s="93">
        <v>0</v>
      </c>
      <c r="S778" s="93">
        <v>0</v>
      </c>
      <c r="T778" s="93">
        <v>0</v>
      </c>
      <c r="U778" s="93">
        <v>0</v>
      </c>
      <c r="V778" s="93">
        <v>0</v>
      </c>
      <c r="W778" s="93">
        <v>0</v>
      </c>
      <c r="X778" s="93">
        <v>0</v>
      </c>
      <c r="Y778" s="93">
        <v>0</v>
      </c>
      <c r="Z778" s="93">
        <v>0</v>
      </c>
      <c r="AA778" s="93">
        <v>0</v>
      </c>
      <c r="AB778" s="93">
        <v>0</v>
      </c>
      <c r="AC778" s="93">
        <v>0</v>
      </c>
      <c r="AD778" s="93">
        <v>0</v>
      </c>
      <c r="AE778" s="93">
        <v>0</v>
      </c>
      <c r="AF778" s="93">
        <v>0</v>
      </c>
      <c r="AG778" s="93">
        <v>0</v>
      </c>
      <c r="AH778" s="93">
        <v>0</v>
      </c>
      <c r="AI778" s="93">
        <v>0</v>
      </c>
      <c r="AJ778" s="93">
        <v>0</v>
      </c>
      <c r="AK778" s="93">
        <v>0</v>
      </c>
      <c r="AL778" s="93">
        <v>0</v>
      </c>
      <c r="AM778" s="93">
        <v>0</v>
      </c>
      <c r="AN778" s="93">
        <v>0</v>
      </c>
      <c r="AO778" s="93">
        <v>0</v>
      </c>
      <c r="AP778" s="93">
        <v>0</v>
      </c>
      <c r="AQ778" s="93">
        <v>0</v>
      </c>
      <c r="AR778" s="93">
        <v>0</v>
      </c>
      <c r="AS778" s="93">
        <v>0</v>
      </c>
      <c r="AT778" s="93">
        <v>0</v>
      </c>
      <c r="AU778" s="93">
        <v>0</v>
      </c>
      <c r="AV778" s="93">
        <v>0</v>
      </c>
      <c r="AW778" s="93">
        <v>0</v>
      </c>
      <c r="AX778" s="93">
        <v>0</v>
      </c>
      <c r="AY778" s="93">
        <v>0</v>
      </c>
      <c r="AZ778" s="93">
        <v>0</v>
      </c>
      <c r="BA778" s="93">
        <v>0</v>
      </c>
      <c r="BB778" s="93">
        <v>0</v>
      </c>
      <c r="BC778" s="93">
        <v>0</v>
      </c>
      <c r="BD778" s="93">
        <v>0</v>
      </c>
      <c r="BE778" s="93">
        <v>0</v>
      </c>
      <c r="BF778" s="93">
        <v>0</v>
      </c>
      <c r="BG778" s="93">
        <v>0</v>
      </c>
      <c r="BH778" s="93">
        <v>0</v>
      </c>
      <c r="BI778" s="93">
        <v>0</v>
      </c>
      <c r="BJ778" s="93">
        <v>0</v>
      </c>
      <c r="BK778" s="93">
        <v>0</v>
      </c>
      <c r="BL778" s="93">
        <v>0</v>
      </c>
      <c r="BM778" s="93">
        <v>0</v>
      </c>
      <c r="BN778" s="93">
        <v>0</v>
      </c>
      <c r="BO778" s="93">
        <v>0</v>
      </c>
      <c r="BP778" s="93">
        <v>0</v>
      </c>
      <c r="BQ778" s="93">
        <v>0</v>
      </c>
      <c r="BR778" s="93">
        <v>0</v>
      </c>
      <c r="BS778" s="93">
        <v>0</v>
      </c>
      <c r="BT778" s="93">
        <v>0</v>
      </c>
      <c r="BU778" s="93">
        <v>0</v>
      </c>
      <c r="BV778" s="93">
        <v>0</v>
      </c>
      <c r="BW778" s="93">
        <v>0</v>
      </c>
      <c r="BX778" s="93">
        <v>0</v>
      </c>
      <c r="BY778" s="93">
        <v>0</v>
      </c>
      <c r="BZ778" s="93">
        <v>0</v>
      </c>
      <c r="CA778" s="93">
        <v>0</v>
      </c>
      <c r="CB778" s="93">
        <v>0</v>
      </c>
      <c r="CC778" s="93">
        <v>0</v>
      </c>
      <c r="CD778" s="93">
        <v>0</v>
      </c>
      <c r="CE778" s="93">
        <v>0</v>
      </c>
      <c r="CF778" s="93">
        <v>0</v>
      </c>
      <c r="CG778" s="93">
        <v>0</v>
      </c>
      <c r="CH778" s="93">
        <v>0</v>
      </c>
      <c r="CJ778" s="94">
        <v>0</v>
      </c>
    </row>
    <row r="779" spans="1:88" x14ac:dyDescent="0.25">
      <c r="A779">
        <v>771</v>
      </c>
      <c r="B779" s="96"/>
      <c r="C779" s="97" t="s">
        <v>5361</v>
      </c>
      <c r="D779" s="97" t="s">
        <v>5362</v>
      </c>
      <c r="E779" s="97" t="s">
        <v>5362</v>
      </c>
      <c r="F779" s="97" t="s">
        <v>6798</v>
      </c>
      <c r="G779" s="96" t="s">
        <v>6095</v>
      </c>
      <c r="H779" s="96" t="s">
        <v>6799</v>
      </c>
      <c r="I779" s="96" t="s">
        <v>5340</v>
      </c>
      <c r="J779" s="96" t="s">
        <v>5340</v>
      </c>
      <c r="K779" s="96" t="s">
        <v>5365</v>
      </c>
      <c r="L779" s="96" t="s">
        <v>5365</v>
      </c>
      <c r="M779" s="96" t="s">
        <v>5342</v>
      </c>
      <c r="N779" s="92">
        <v>15010.394320042076</v>
      </c>
      <c r="O779" s="93">
        <v>0</v>
      </c>
      <c r="P779" s="93">
        <v>0</v>
      </c>
      <c r="Q779" s="93">
        <v>0</v>
      </c>
      <c r="R779" s="93">
        <v>0</v>
      </c>
      <c r="S779" s="93">
        <v>0</v>
      </c>
      <c r="T779" s="93">
        <v>0</v>
      </c>
      <c r="U779" s="93">
        <v>1254.1896424258609</v>
      </c>
      <c r="V779" s="93">
        <v>1254.7656033535295</v>
      </c>
      <c r="W779" s="93">
        <v>1245.3686952027092</v>
      </c>
      <c r="X779" s="93">
        <v>1229.956986755386</v>
      </c>
      <c r="Y779" s="93">
        <v>1255.3915337839135</v>
      </c>
      <c r="Z779" s="93">
        <v>1257.6336109446156</v>
      </c>
      <c r="AA779" s="93">
        <v>1270.2970555894553</v>
      </c>
      <c r="AB779" s="93">
        <v>1247.5266707701578</v>
      </c>
      <c r="AC779" s="93">
        <v>1251.6939799209438</v>
      </c>
      <c r="AD779" s="93">
        <v>1252.9875733760255</v>
      </c>
      <c r="AE779" s="93">
        <v>1247.109303108816</v>
      </c>
      <c r="AF779" s="93">
        <v>1243.473664810663</v>
      </c>
      <c r="AG779" s="93">
        <v>0</v>
      </c>
      <c r="AH779" s="93">
        <v>0</v>
      </c>
      <c r="AI779" s="93">
        <v>0</v>
      </c>
      <c r="AJ779" s="93">
        <v>0</v>
      </c>
      <c r="AK779" s="93">
        <v>0</v>
      </c>
      <c r="AL779" s="93">
        <v>0</v>
      </c>
      <c r="AM779" s="93">
        <v>0</v>
      </c>
      <c r="AN779" s="93">
        <v>0</v>
      </c>
      <c r="AO779" s="93">
        <v>0</v>
      </c>
      <c r="AP779" s="93">
        <v>0</v>
      </c>
      <c r="AQ779" s="93">
        <v>0</v>
      </c>
      <c r="AR779" s="93">
        <v>0</v>
      </c>
      <c r="AS779" s="93">
        <v>0</v>
      </c>
      <c r="AT779" s="93">
        <v>0</v>
      </c>
      <c r="AU779" s="93">
        <v>0</v>
      </c>
      <c r="AV779" s="93">
        <v>0</v>
      </c>
      <c r="AW779" s="93">
        <v>0</v>
      </c>
      <c r="AX779" s="93">
        <v>0</v>
      </c>
      <c r="AY779" s="93">
        <v>0</v>
      </c>
      <c r="AZ779" s="93">
        <v>0</v>
      </c>
      <c r="BA779" s="93">
        <v>0</v>
      </c>
      <c r="BB779" s="93">
        <v>0</v>
      </c>
      <c r="BC779" s="93">
        <v>0</v>
      </c>
      <c r="BD779" s="93">
        <v>0</v>
      </c>
      <c r="BE779" s="93">
        <v>0</v>
      </c>
      <c r="BF779" s="93">
        <v>0</v>
      </c>
      <c r="BG779" s="93">
        <v>0</v>
      </c>
      <c r="BH779" s="93">
        <v>0</v>
      </c>
      <c r="BI779" s="93">
        <v>0</v>
      </c>
      <c r="BJ779" s="93">
        <v>0</v>
      </c>
      <c r="BK779" s="93">
        <v>0</v>
      </c>
      <c r="BL779" s="93">
        <v>0</v>
      </c>
      <c r="BM779" s="93">
        <v>0</v>
      </c>
      <c r="BN779" s="93">
        <v>0</v>
      </c>
      <c r="BO779" s="93">
        <v>0</v>
      </c>
      <c r="BP779" s="93">
        <v>0</v>
      </c>
      <c r="BQ779" s="93">
        <v>0</v>
      </c>
      <c r="BR779" s="93">
        <v>0</v>
      </c>
      <c r="BS779" s="93">
        <v>0</v>
      </c>
      <c r="BT779" s="93">
        <v>0</v>
      </c>
      <c r="BU779" s="93">
        <v>0</v>
      </c>
      <c r="BV779" s="93">
        <v>0</v>
      </c>
      <c r="BW779" s="93">
        <v>0</v>
      </c>
      <c r="BX779" s="93">
        <v>0</v>
      </c>
      <c r="BY779" s="93">
        <v>0</v>
      </c>
      <c r="BZ779" s="93">
        <v>0</v>
      </c>
      <c r="CA779" s="93">
        <v>0</v>
      </c>
      <c r="CB779" s="93">
        <v>0</v>
      </c>
      <c r="CC779" s="93">
        <v>0</v>
      </c>
      <c r="CD779" s="93">
        <v>0</v>
      </c>
      <c r="CE779" s="93">
        <v>0</v>
      </c>
      <c r="CF779" s="93">
        <v>0</v>
      </c>
      <c r="CG779" s="93">
        <v>0</v>
      </c>
      <c r="CH779" s="93">
        <v>0</v>
      </c>
      <c r="CJ779" s="94">
        <v>7513.0882475760609</v>
      </c>
    </row>
    <row r="780" spans="1:88" x14ac:dyDescent="0.25">
      <c r="A780">
        <v>772</v>
      </c>
      <c r="B780" s="96"/>
      <c r="C780" s="97" t="s">
        <v>5361</v>
      </c>
      <c r="D780" s="97" t="s">
        <v>5362</v>
      </c>
      <c r="E780" s="97" t="s">
        <v>5362</v>
      </c>
      <c r="F780" s="97" t="s">
        <v>6800</v>
      </c>
      <c r="G780" s="96" t="s">
        <v>6095</v>
      </c>
      <c r="H780" s="96" t="s">
        <v>6801</v>
      </c>
      <c r="I780" s="96" t="s">
        <v>5340</v>
      </c>
      <c r="J780" s="96" t="s">
        <v>5340</v>
      </c>
      <c r="K780" s="96" t="s">
        <v>5365</v>
      </c>
      <c r="L780" s="96" t="s">
        <v>5365</v>
      </c>
      <c r="M780" s="96" t="s">
        <v>5342</v>
      </c>
      <c r="N780" s="92">
        <v>7455.0886828664734</v>
      </c>
      <c r="O780" s="93">
        <v>1261.4147697446056</v>
      </c>
      <c r="P780" s="93">
        <v>1240.607310576961</v>
      </c>
      <c r="Q780" s="93">
        <v>1243.0875621648934</v>
      </c>
      <c r="R780" s="93">
        <v>1244.312356600007</v>
      </c>
      <c r="S780" s="93">
        <v>1236.4384025096788</v>
      </c>
      <c r="T780" s="93">
        <v>1229.2282812703284</v>
      </c>
      <c r="U780" s="93">
        <v>0</v>
      </c>
      <c r="V780" s="93">
        <v>0</v>
      </c>
      <c r="W780" s="93">
        <v>0</v>
      </c>
      <c r="X780" s="93">
        <v>0</v>
      </c>
      <c r="Y780" s="93">
        <v>0</v>
      </c>
      <c r="Z780" s="93">
        <v>0</v>
      </c>
      <c r="AA780" s="93">
        <v>0</v>
      </c>
      <c r="AB780" s="93">
        <v>0</v>
      </c>
      <c r="AC780" s="93">
        <v>0</v>
      </c>
      <c r="AD780" s="93">
        <v>0</v>
      </c>
      <c r="AE780" s="93">
        <v>0</v>
      </c>
      <c r="AF780" s="93">
        <v>0</v>
      </c>
      <c r="AG780" s="93">
        <v>0</v>
      </c>
      <c r="AH780" s="93">
        <v>0</v>
      </c>
      <c r="AI780" s="93">
        <v>0</v>
      </c>
      <c r="AJ780" s="93">
        <v>0</v>
      </c>
      <c r="AK780" s="93">
        <v>0</v>
      </c>
      <c r="AL780" s="93">
        <v>0</v>
      </c>
      <c r="AM780" s="93">
        <v>0</v>
      </c>
      <c r="AN780" s="93">
        <v>0</v>
      </c>
      <c r="AO780" s="93">
        <v>0</v>
      </c>
      <c r="AP780" s="93">
        <v>0</v>
      </c>
      <c r="AQ780" s="93">
        <v>0</v>
      </c>
      <c r="AR780" s="93">
        <v>0</v>
      </c>
      <c r="AS780" s="93">
        <v>0</v>
      </c>
      <c r="AT780" s="93">
        <v>0</v>
      </c>
      <c r="AU780" s="93">
        <v>0</v>
      </c>
      <c r="AV780" s="93">
        <v>0</v>
      </c>
      <c r="AW780" s="93">
        <v>0</v>
      </c>
      <c r="AX780" s="93">
        <v>0</v>
      </c>
      <c r="AY780" s="93">
        <v>0</v>
      </c>
      <c r="AZ780" s="93">
        <v>0</v>
      </c>
      <c r="BA780" s="93">
        <v>0</v>
      </c>
      <c r="BB780" s="93">
        <v>0</v>
      </c>
      <c r="BC780" s="93">
        <v>0</v>
      </c>
      <c r="BD780" s="93">
        <v>0</v>
      </c>
      <c r="BE780" s="93">
        <v>0</v>
      </c>
      <c r="BF780" s="93">
        <v>0</v>
      </c>
      <c r="BG780" s="93">
        <v>0</v>
      </c>
      <c r="BH780" s="93">
        <v>0</v>
      </c>
      <c r="BI780" s="93">
        <v>0</v>
      </c>
      <c r="BJ780" s="93">
        <v>0</v>
      </c>
      <c r="BK780" s="93">
        <v>0</v>
      </c>
      <c r="BL780" s="93">
        <v>0</v>
      </c>
      <c r="BM780" s="93">
        <v>0</v>
      </c>
      <c r="BN780" s="93">
        <v>0</v>
      </c>
      <c r="BO780" s="93">
        <v>0</v>
      </c>
      <c r="BP780" s="93">
        <v>0</v>
      </c>
      <c r="BQ780" s="93">
        <v>0</v>
      </c>
      <c r="BR780" s="93">
        <v>0</v>
      </c>
      <c r="BS780" s="93">
        <v>0</v>
      </c>
      <c r="BT780" s="93">
        <v>0</v>
      </c>
      <c r="BU780" s="93">
        <v>0</v>
      </c>
      <c r="BV780" s="93">
        <v>0</v>
      </c>
      <c r="BW780" s="93">
        <v>0</v>
      </c>
      <c r="BX780" s="93">
        <v>0</v>
      </c>
      <c r="BY780" s="93">
        <v>0</v>
      </c>
      <c r="BZ780" s="93">
        <v>0</v>
      </c>
      <c r="CA780" s="93">
        <v>0</v>
      </c>
      <c r="CB780" s="93">
        <v>0</v>
      </c>
      <c r="CC780" s="93">
        <v>0</v>
      </c>
      <c r="CD780" s="93">
        <v>0</v>
      </c>
      <c r="CE780" s="93">
        <v>0</v>
      </c>
      <c r="CF780" s="93">
        <v>0</v>
      </c>
      <c r="CG780" s="93">
        <v>0</v>
      </c>
      <c r="CH780" s="93">
        <v>0</v>
      </c>
      <c r="CJ780" s="94">
        <v>0</v>
      </c>
    </row>
    <row r="781" spans="1:88" x14ac:dyDescent="0.25">
      <c r="A781">
        <v>773</v>
      </c>
      <c r="B781" s="96"/>
      <c r="C781" s="97" t="s">
        <v>5361</v>
      </c>
      <c r="D781" s="97" t="s">
        <v>5362</v>
      </c>
      <c r="E781" s="97" t="s">
        <v>5362</v>
      </c>
      <c r="F781" s="97" t="s">
        <v>6802</v>
      </c>
      <c r="G781" s="96" t="s">
        <v>6095</v>
      </c>
      <c r="H781" s="96" t="s">
        <v>6803</v>
      </c>
      <c r="I781" s="96" t="s">
        <v>5340</v>
      </c>
      <c r="J781" s="96" t="s">
        <v>5340</v>
      </c>
      <c r="K781" s="96" t="s">
        <v>5365</v>
      </c>
      <c r="L781" s="96" t="s">
        <v>5365</v>
      </c>
      <c r="M781" s="96" t="s">
        <v>5342</v>
      </c>
      <c r="N781" s="92">
        <v>0</v>
      </c>
      <c r="O781" s="93">
        <v>0</v>
      </c>
      <c r="P781" s="93">
        <v>0</v>
      </c>
      <c r="Q781" s="93">
        <v>0</v>
      </c>
      <c r="R781" s="93">
        <v>0</v>
      </c>
      <c r="S781" s="93">
        <v>0</v>
      </c>
      <c r="T781" s="93">
        <v>0</v>
      </c>
      <c r="U781" s="93">
        <v>0</v>
      </c>
      <c r="V781" s="93">
        <v>0</v>
      </c>
      <c r="W781" s="93">
        <v>0</v>
      </c>
      <c r="X781" s="93">
        <v>0</v>
      </c>
      <c r="Y781" s="93">
        <v>0</v>
      </c>
      <c r="Z781" s="93">
        <v>0</v>
      </c>
      <c r="AA781" s="93">
        <v>0</v>
      </c>
      <c r="AB781" s="93">
        <v>0</v>
      </c>
      <c r="AC781" s="93">
        <v>0</v>
      </c>
      <c r="AD781" s="93">
        <v>0</v>
      </c>
      <c r="AE781" s="93">
        <v>0</v>
      </c>
      <c r="AF781" s="93">
        <v>0</v>
      </c>
      <c r="AG781" s="93">
        <v>0</v>
      </c>
      <c r="AH781" s="93">
        <v>0</v>
      </c>
      <c r="AI781" s="93">
        <v>0</v>
      </c>
      <c r="AJ781" s="93">
        <v>0</v>
      </c>
      <c r="AK781" s="93">
        <v>0</v>
      </c>
      <c r="AL781" s="93">
        <v>0</v>
      </c>
      <c r="AM781" s="93">
        <v>0</v>
      </c>
      <c r="AN781" s="93">
        <v>0</v>
      </c>
      <c r="AO781" s="93">
        <v>0</v>
      </c>
      <c r="AP781" s="93">
        <v>0</v>
      </c>
      <c r="AQ781" s="93">
        <v>0</v>
      </c>
      <c r="AR781" s="93">
        <v>0</v>
      </c>
      <c r="AS781" s="93">
        <v>0</v>
      </c>
      <c r="AT781" s="93">
        <v>0</v>
      </c>
      <c r="AU781" s="93">
        <v>0</v>
      </c>
      <c r="AV781" s="93">
        <v>0</v>
      </c>
      <c r="AW781" s="93">
        <v>0</v>
      </c>
      <c r="AX781" s="93">
        <v>0</v>
      </c>
      <c r="AY781" s="93">
        <v>0</v>
      </c>
      <c r="AZ781" s="93">
        <v>0</v>
      </c>
      <c r="BA781" s="93">
        <v>0</v>
      </c>
      <c r="BB781" s="93">
        <v>0</v>
      </c>
      <c r="BC781" s="93">
        <v>0</v>
      </c>
      <c r="BD781" s="93">
        <v>0</v>
      </c>
      <c r="BE781" s="93">
        <v>0</v>
      </c>
      <c r="BF781" s="93">
        <v>0</v>
      </c>
      <c r="BG781" s="93">
        <v>0</v>
      </c>
      <c r="BH781" s="93">
        <v>0</v>
      </c>
      <c r="BI781" s="93">
        <v>0</v>
      </c>
      <c r="BJ781" s="93">
        <v>0</v>
      </c>
      <c r="BK781" s="93">
        <v>0</v>
      </c>
      <c r="BL781" s="93">
        <v>0</v>
      </c>
      <c r="BM781" s="93">
        <v>0</v>
      </c>
      <c r="BN781" s="93">
        <v>0</v>
      </c>
      <c r="BO781" s="93">
        <v>0</v>
      </c>
      <c r="BP781" s="93">
        <v>0</v>
      </c>
      <c r="BQ781" s="93">
        <v>0</v>
      </c>
      <c r="BR781" s="93">
        <v>0</v>
      </c>
      <c r="BS781" s="93">
        <v>0</v>
      </c>
      <c r="BT781" s="93">
        <v>0</v>
      </c>
      <c r="BU781" s="93">
        <v>0</v>
      </c>
      <c r="BV781" s="93">
        <v>0</v>
      </c>
      <c r="BW781" s="93">
        <v>0</v>
      </c>
      <c r="BX781" s="93">
        <v>0</v>
      </c>
      <c r="BY781" s="93">
        <v>0</v>
      </c>
      <c r="BZ781" s="93">
        <v>0</v>
      </c>
      <c r="CA781" s="93">
        <v>0</v>
      </c>
      <c r="CB781" s="93">
        <v>0</v>
      </c>
      <c r="CC781" s="93">
        <v>0</v>
      </c>
      <c r="CD781" s="93">
        <v>0</v>
      </c>
      <c r="CE781" s="93">
        <v>0</v>
      </c>
      <c r="CF781" s="93">
        <v>0</v>
      </c>
      <c r="CG781" s="93">
        <v>0</v>
      </c>
      <c r="CH781" s="93">
        <v>0</v>
      </c>
      <c r="CJ781" s="94">
        <v>0</v>
      </c>
    </row>
    <row r="782" spans="1:88" x14ac:dyDescent="0.25">
      <c r="A782">
        <v>774</v>
      </c>
      <c r="B782" s="96"/>
      <c r="C782" s="97" t="s">
        <v>5361</v>
      </c>
      <c r="D782" s="97" t="s">
        <v>5362</v>
      </c>
      <c r="E782" s="97" t="s">
        <v>5362</v>
      </c>
      <c r="F782" s="97" t="s">
        <v>6804</v>
      </c>
      <c r="G782" s="96" t="s">
        <v>6095</v>
      </c>
      <c r="H782" s="96" t="s">
        <v>6805</v>
      </c>
      <c r="I782" s="96" t="s">
        <v>5340</v>
      </c>
      <c r="J782" s="96" t="s">
        <v>5340</v>
      </c>
      <c r="K782" s="96" t="s">
        <v>5365</v>
      </c>
      <c r="L782" s="96" t="s">
        <v>5365</v>
      </c>
      <c r="M782" s="96" t="s">
        <v>5342</v>
      </c>
      <c r="N782" s="92">
        <v>0</v>
      </c>
      <c r="O782" s="93">
        <v>0</v>
      </c>
      <c r="P782" s="93">
        <v>0</v>
      </c>
      <c r="Q782" s="93">
        <v>0</v>
      </c>
      <c r="R782" s="93">
        <v>0</v>
      </c>
      <c r="S782" s="93">
        <v>0</v>
      </c>
      <c r="T782" s="93">
        <v>0</v>
      </c>
      <c r="U782" s="93">
        <v>0</v>
      </c>
      <c r="V782" s="93">
        <v>0</v>
      </c>
      <c r="W782" s="93">
        <v>0</v>
      </c>
      <c r="X782" s="93">
        <v>0</v>
      </c>
      <c r="Y782" s="93">
        <v>0</v>
      </c>
      <c r="Z782" s="93">
        <v>0</v>
      </c>
      <c r="AA782" s="93">
        <v>0</v>
      </c>
      <c r="AB782" s="93">
        <v>0</v>
      </c>
      <c r="AC782" s="93">
        <v>0</v>
      </c>
      <c r="AD782" s="93">
        <v>0</v>
      </c>
      <c r="AE782" s="93">
        <v>0</v>
      </c>
      <c r="AF782" s="93">
        <v>0</v>
      </c>
      <c r="AG782" s="93">
        <v>0</v>
      </c>
      <c r="AH782" s="93">
        <v>0</v>
      </c>
      <c r="AI782" s="93">
        <v>0</v>
      </c>
      <c r="AJ782" s="93">
        <v>0</v>
      </c>
      <c r="AK782" s="93">
        <v>0</v>
      </c>
      <c r="AL782" s="93">
        <v>0</v>
      </c>
      <c r="AM782" s="93">
        <v>0</v>
      </c>
      <c r="AN782" s="93">
        <v>0</v>
      </c>
      <c r="AO782" s="93">
        <v>0</v>
      </c>
      <c r="AP782" s="93">
        <v>0</v>
      </c>
      <c r="AQ782" s="93">
        <v>0</v>
      </c>
      <c r="AR782" s="93">
        <v>0</v>
      </c>
      <c r="AS782" s="93">
        <v>0</v>
      </c>
      <c r="AT782" s="93">
        <v>0</v>
      </c>
      <c r="AU782" s="93">
        <v>0</v>
      </c>
      <c r="AV782" s="93">
        <v>0</v>
      </c>
      <c r="AW782" s="93">
        <v>0</v>
      </c>
      <c r="AX782" s="93">
        <v>0</v>
      </c>
      <c r="AY782" s="93">
        <v>0</v>
      </c>
      <c r="AZ782" s="93">
        <v>0</v>
      </c>
      <c r="BA782" s="93">
        <v>0</v>
      </c>
      <c r="BB782" s="93">
        <v>0</v>
      </c>
      <c r="BC782" s="93">
        <v>0</v>
      </c>
      <c r="BD782" s="93">
        <v>0</v>
      </c>
      <c r="BE782" s="93">
        <v>0</v>
      </c>
      <c r="BF782" s="93">
        <v>0</v>
      </c>
      <c r="BG782" s="93">
        <v>0</v>
      </c>
      <c r="BH782" s="93">
        <v>0</v>
      </c>
      <c r="BI782" s="93">
        <v>0</v>
      </c>
      <c r="BJ782" s="93">
        <v>0</v>
      </c>
      <c r="BK782" s="93">
        <v>0</v>
      </c>
      <c r="BL782" s="93">
        <v>0</v>
      </c>
      <c r="BM782" s="93">
        <v>0</v>
      </c>
      <c r="BN782" s="93">
        <v>0</v>
      </c>
      <c r="BO782" s="93">
        <v>0</v>
      </c>
      <c r="BP782" s="93">
        <v>0</v>
      </c>
      <c r="BQ782" s="93">
        <v>0</v>
      </c>
      <c r="BR782" s="93">
        <v>0</v>
      </c>
      <c r="BS782" s="93">
        <v>0</v>
      </c>
      <c r="BT782" s="93">
        <v>0</v>
      </c>
      <c r="BU782" s="93">
        <v>0</v>
      </c>
      <c r="BV782" s="93">
        <v>0</v>
      </c>
      <c r="BW782" s="93">
        <v>0</v>
      </c>
      <c r="BX782" s="93">
        <v>0</v>
      </c>
      <c r="BY782" s="93">
        <v>0</v>
      </c>
      <c r="BZ782" s="93">
        <v>0</v>
      </c>
      <c r="CA782" s="93">
        <v>0</v>
      </c>
      <c r="CB782" s="93">
        <v>0</v>
      </c>
      <c r="CC782" s="93">
        <v>0</v>
      </c>
      <c r="CD782" s="93">
        <v>0</v>
      </c>
      <c r="CE782" s="93">
        <v>0</v>
      </c>
      <c r="CF782" s="93">
        <v>0</v>
      </c>
      <c r="CG782" s="93">
        <v>0</v>
      </c>
      <c r="CH782" s="93">
        <v>0</v>
      </c>
      <c r="CJ782" s="94">
        <v>0</v>
      </c>
    </row>
    <row r="783" spans="1:88" x14ac:dyDescent="0.25">
      <c r="A783">
        <v>775</v>
      </c>
      <c r="B783" s="96"/>
      <c r="C783" s="97" t="s">
        <v>5361</v>
      </c>
      <c r="D783" s="97" t="s">
        <v>5362</v>
      </c>
      <c r="E783" s="97" t="s">
        <v>5362</v>
      </c>
      <c r="F783" s="97" t="s">
        <v>6806</v>
      </c>
      <c r="G783" s="96" t="s">
        <v>6095</v>
      </c>
      <c r="H783" s="96" t="s">
        <v>6807</v>
      </c>
      <c r="I783" s="96" t="s">
        <v>5340</v>
      </c>
      <c r="J783" s="96" t="s">
        <v>5340</v>
      </c>
      <c r="K783" s="96" t="s">
        <v>5365</v>
      </c>
      <c r="L783" s="96" t="s">
        <v>5365</v>
      </c>
      <c r="M783" s="96" t="s">
        <v>5342</v>
      </c>
      <c r="N783" s="92">
        <v>25017.323940795133</v>
      </c>
      <c r="O783" s="93">
        <v>0</v>
      </c>
      <c r="P783" s="93">
        <v>0</v>
      </c>
      <c r="Q783" s="93">
        <v>0</v>
      </c>
      <c r="R783" s="93">
        <v>0</v>
      </c>
      <c r="S783" s="93">
        <v>0</v>
      </c>
      <c r="T783" s="93">
        <v>0</v>
      </c>
      <c r="U783" s="93">
        <v>2090.3160768976909</v>
      </c>
      <c r="V783" s="93">
        <v>2091.2760117799789</v>
      </c>
      <c r="W783" s="93">
        <v>2075.614498148916</v>
      </c>
      <c r="X783" s="93">
        <v>2049.9283173273407</v>
      </c>
      <c r="Y783" s="93">
        <v>2092.319229167038</v>
      </c>
      <c r="Z783" s="93">
        <v>2096.0560244459402</v>
      </c>
      <c r="AA783" s="93">
        <v>2117.1617655831642</v>
      </c>
      <c r="AB783" s="93">
        <v>2079.2111241053126</v>
      </c>
      <c r="AC783" s="93">
        <v>2086.1566393771891</v>
      </c>
      <c r="AD783" s="93">
        <v>2088.3126284753794</v>
      </c>
      <c r="AE783" s="93">
        <v>2078.5155113343581</v>
      </c>
      <c r="AF783" s="93">
        <v>2072.4561141528238</v>
      </c>
      <c r="AG783" s="93">
        <v>0</v>
      </c>
      <c r="AH783" s="93">
        <v>0</v>
      </c>
      <c r="AI783" s="93">
        <v>0</v>
      </c>
      <c r="AJ783" s="93">
        <v>0</v>
      </c>
      <c r="AK783" s="93">
        <v>0</v>
      </c>
      <c r="AL783" s="93">
        <v>0</v>
      </c>
      <c r="AM783" s="93">
        <v>0</v>
      </c>
      <c r="AN783" s="93">
        <v>0</v>
      </c>
      <c r="AO783" s="93">
        <v>0</v>
      </c>
      <c r="AP783" s="93">
        <v>0</v>
      </c>
      <c r="AQ783" s="93">
        <v>0</v>
      </c>
      <c r="AR783" s="93">
        <v>0</v>
      </c>
      <c r="AS783" s="93">
        <v>0</v>
      </c>
      <c r="AT783" s="93">
        <v>0</v>
      </c>
      <c r="AU783" s="93">
        <v>0</v>
      </c>
      <c r="AV783" s="93">
        <v>0</v>
      </c>
      <c r="AW783" s="93">
        <v>0</v>
      </c>
      <c r="AX783" s="93">
        <v>0</v>
      </c>
      <c r="AY783" s="93">
        <v>0</v>
      </c>
      <c r="AZ783" s="93">
        <v>0</v>
      </c>
      <c r="BA783" s="93">
        <v>0</v>
      </c>
      <c r="BB783" s="93">
        <v>0</v>
      </c>
      <c r="BC783" s="93">
        <v>0</v>
      </c>
      <c r="BD783" s="93">
        <v>0</v>
      </c>
      <c r="BE783" s="93">
        <v>0</v>
      </c>
      <c r="BF783" s="93">
        <v>0</v>
      </c>
      <c r="BG783" s="93">
        <v>0</v>
      </c>
      <c r="BH783" s="93">
        <v>0</v>
      </c>
      <c r="BI783" s="93">
        <v>0</v>
      </c>
      <c r="BJ783" s="93">
        <v>0</v>
      </c>
      <c r="BK783" s="93">
        <v>0</v>
      </c>
      <c r="BL783" s="93">
        <v>0</v>
      </c>
      <c r="BM783" s="93">
        <v>0</v>
      </c>
      <c r="BN783" s="93">
        <v>0</v>
      </c>
      <c r="BO783" s="93">
        <v>0</v>
      </c>
      <c r="BP783" s="93">
        <v>0</v>
      </c>
      <c r="BQ783" s="93">
        <v>0</v>
      </c>
      <c r="BR783" s="93">
        <v>0</v>
      </c>
      <c r="BS783" s="93">
        <v>0</v>
      </c>
      <c r="BT783" s="93">
        <v>0</v>
      </c>
      <c r="BU783" s="93">
        <v>0</v>
      </c>
      <c r="BV783" s="93">
        <v>0</v>
      </c>
      <c r="BW783" s="93">
        <v>0</v>
      </c>
      <c r="BX783" s="93">
        <v>0</v>
      </c>
      <c r="BY783" s="93">
        <v>0</v>
      </c>
      <c r="BZ783" s="93">
        <v>0</v>
      </c>
      <c r="CA783" s="93">
        <v>0</v>
      </c>
      <c r="CB783" s="93">
        <v>0</v>
      </c>
      <c r="CC783" s="93">
        <v>0</v>
      </c>
      <c r="CD783" s="93">
        <v>0</v>
      </c>
      <c r="CE783" s="93">
        <v>0</v>
      </c>
      <c r="CF783" s="93">
        <v>0</v>
      </c>
      <c r="CG783" s="93">
        <v>0</v>
      </c>
      <c r="CH783" s="93">
        <v>0</v>
      </c>
      <c r="CJ783" s="94">
        <v>12521.813783028228</v>
      </c>
    </row>
    <row r="784" spans="1:88" x14ac:dyDescent="0.25">
      <c r="A784">
        <v>776</v>
      </c>
      <c r="B784" s="96"/>
      <c r="C784" s="97" t="s">
        <v>5361</v>
      </c>
      <c r="D784" s="97" t="s">
        <v>5362</v>
      </c>
      <c r="E784" s="97" t="s">
        <v>5362</v>
      </c>
      <c r="F784" s="97" t="s">
        <v>6808</v>
      </c>
      <c r="G784" s="96" t="s">
        <v>6095</v>
      </c>
      <c r="H784" s="96" t="s">
        <v>6809</v>
      </c>
      <c r="I784" s="96" t="s">
        <v>5340</v>
      </c>
      <c r="J784" s="96" t="s">
        <v>5340</v>
      </c>
      <c r="K784" s="96" t="s">
        <v>5365</v>
      </c>
      <c r="L784" s="96" t="s">
        <v>5365</v>
      </c>
      <c r="M784" s="96" t="s">
        <v>5342</v>
      </c>
      <c r="N784" s="92">
        <v>50034.647881590201</v>
      </c>
      <c r="O784" s="93">
        <v>0</v>
      </c>
      <c r="P784" s="93">
        <v>0</v>
      </c>
      <c r="Q784" s="93">
        <v>0</v>
      </c>
      <c r="R784" s="93">
        <v>0</v>
      </c>
      <c r="S784" s="93">
        <v>0</v>
      </c>
      <c r="T784" s="93">
        <v>0</v>
      </c>
      <c r="U784" s="93">
        <v>4180.6321537953818</v>
      </c>
      <c r="V784" s="93">
        <v>4182.5520235599579</v>
      </c>
      <c r="W784" s="93">
        <v>4151.2289962978211</v>
      </c>
      <c r="X784" s="93">
        <v>4099.8566346546813</v>
      </c>
      <c r="Y784" s="93">
        <v>4184.6384583340659</v>
      </c>
      <c r="Z784" s="93">
        <v>4192.1120488918805</v>
      </c>
      <c r="AA784" s="93">
        <v>4234.3235311663184</v>
      </c>
      <c r="AB784" s="93">
        <v>4158.4222482106352</v>
      </c>
      <c r="AC784" s="93">
        <v>4172.3132787543673</v>
      </c>
      <c r="AD784" s="93">
        <v>4176.6252569507478</v>
      </c>
      <c r="AE784" s="93">
        <v>4157.0310226687061</v>
      </c>
      <c r="AF784" s="93">
        <v>4144.9122283056367</v>
      </c>
      <c r="AG784" s="93">
        <v>0</v>
      </c>
      <c r="AH784" s="93">
        <v>0</v>
      </c>
      <c r="AI784" s="93">
        <v>0</v>
      </c>
      <c r="AJ784" s="93">
        <v>0</v>
      </c>
      <c r="AK784" s="93">
        <v>0</v>
      </c>
      <c r="AL784" s="93">
        <v>0</v>
      </c>
      <c r="AM784" s="93">
        <v>0</v>
      </c>
      <c r="AN784" s="93">
        <v>0</v>
      </c>
      <c r="AO784" s="93">
        <v>0</v>
      </c>
      <c r="AP784" s="93">
        <v>0</v>
      </c>
      <c r="AQ784" s="93">
        <v>0</v>
      </c>
      <c r="AR784" s="93">
        <v>0</v>
      </c>
      <c r="AS784" s="93">
        <v>0</v>
      </c>
      <c r="AT784" s="93">
        <v>0</v>
      </c>
      <c r="AU784" s="93">
        <v>0</v>
      </c>
      <c r="AV784" s="93">
        <v>0</v>
      </c>
      <c r="AW784" s="93">
        <v>0</v>
      </c>
      <c r="AX784" s="93">
        <v>0</v>
      </c>
      <c r="AY784" s="93">
        <v>0</v>
      </c>
      <c r="AZ784" s="93">
        <v>0</v>
      </c>
      <c r="BA784" s="93">
        <v>0</v>
      </c>
      <c r="BB784" s="93">
        <v>0</v>
      </c>
      <c r="BC784" s="93">
        <v>0</v>
      </c>
      <c r="BD784" s="93">
        <v>0</v>
      </c>
      <c r="BE784" s="93">
        <v>0</v>
      </c>
      <c r="BF784" s="93">
        <v>0</v>
      </c>
      <c r="BG784" s="93">
        <v>0</v>
      </c>
      <c r="BH784" s="93">
        <v>0</v>
      </c>
      <c r="BI784" s="93">
        <v>0</v>
      </c>
      <c r="BJ784" s="93">
        <v>0</v>
      </c>
      <c r="BK784" s="93">
        <v>0</v>
      </c>
      <c r="BL784" s="93">
        <v>0</v>
      </c>
      <c r="BM784" s="93">
        <v>0</v>
      </c>
      <c r="BN784" s="93">
        <v>0</v>
      </c>
      <c r="BO784" s="93">
        <v>0</v>
      </c>
      <c r="BP784" s="93">
        <v>0</v>
      </c>
      <c r="BQ784" s="93">
        <v>0</v>
      </c>
      <c r="BR784" s="93">
        <v>0</v>
      </c>
      <c r="BS784" s="93">
        <v>0</v>
      </c>
      <c r="BT784" s="93">
        <v>0</v>
      </c>
      <c r="BU784" s="93">
        <v>0</v>
      </c>
      <c r="BV784" s="93">
        <v>0</v>
      </c>
      <c r="BW784" s="93">
        <v>0</v>
      </c>
      <c r="BX784" s="93">
        <v>0</v>
      </c>
      <c r="BY784" s="93">
        <v>0</v>
      </c>
      <c r="BZ784" s="93">
        <v>0</v>
      </c>
      <c r="CA784" s="93">
        <v>0</v>
      </c>
      <c r="CB784" s="93">
        <v>0</v>
      </c>
      <c r="CC784" s="93">
        <v>0</v>
      </c>
      <c r="CD784" s="93">
        <v>0</v>
      </c>
      <c r="CE784" s="93">
        <v>0</v>
      </c>
      <c r="CF784" s="93">
        <v>0</v>
      </c>
      <c r="CG784" s="93">
        <v>0</v>
      </c>
      <c r="CH784" s="93">
        <v>0</v>
      </c>
      <c r="CJ784" s="94">
        <v>25043.627566056413</v>
      </c>
    </row>
    <row r="785" spans="1:88" x14ac:dyDescent="0.25">
      <c r="A785">
        <v>777</v>
      </c>
      <c r="B785" s="96"/>
      <c r="C785" s="97" t="s">
        <v>5361</v>
      </c>
      <c r="D785" s="97" t="s">
        <v>5362</v>
      </c>
      <c r="E785" s="97" t="s">
        <v>5362</v>
      </c>
      <c r="F785" s="97" t="s">
        <v>6810</v>
      </c>
      <c r="G785" s="96" t="s">
        <v>6095</v>
      </c>
      <c r="H785" s="96" t="s">
        <v>6811</v>
      </c>
      <c r="I785" s="96" t="s">
        <v>5340</v>
      </c>
      <c r="J785" s="96" t="s">
        <v>5340</v>
      </c>
      <c r="K785" s="96" t="s">
        <v>5365</v>
      </c>
      <c r="L785" s="96" t="s">
        <v>5365</v>
      </c>
      <c r="M785" s="96" t="s">
        <v>5342</v>
      </c>
      <c r="N785" s="92">
        <v>9940.1366348283227</v>
      </c>
      <c r="O785" s="93">
        <v>1681.8894714517039</v>
      </c>
      <c r="P785" s="93">
        <v>1654.1461412314563</v>
      </c>
      <c r="Q785" s="93">
        <v>1657.4531494672522</v>
      </c>
      <c r="R785" s="93">
        <v>1659.0862117355177</v>
      </c>
      <c r="S785" s="93">
        <v>1648.587586857446</v>
      </c>
      <c r="T785" s="93">
        <v>1638.9740740849456</v>
      </c>
      <c r="U785" s="93">
        <v>0</v>
      </c>
      <c r="V785" s="93">
        <v>0</v>
      </c>
      <c r="W785" s="93">
        <v>0</v>
      </c>
      <c r="X785" s="93">
        <v>0</v>
      </c>
      <c r="Y785" s="93">
        <v>0</v>
      </c>
      <c r="Z785" s="93">
        <v>0</v>
      </c>
      <c r="AA785" s="93">
        <v>0</v>
      </c>
      <c r="AB785" s="93">
        <v>0</v>
      </c>
      <c r="AC785" s="93">
        <v>0</v>
      </c>
      <c r="AD785" s="93">
        <v>0</v>
      </c>
      <c r="AE785" s="93">
        <v>0</v>
      </c>
      <c r="AF785" s="93">
        <v>0</v>
      </c>
      <c r="AG785" s="93">
        <v>0</v>
      </c>
      <c r="AH785" s="93">
        <v>0</v>
      </c>
      <c r="AI785" s="93">
        <v>0</v>
      </c>
      <c r="AJ785" s="93">
        <v>0</v>
      </c>
      <c r="AK785" s="93">
        <v>0</v>
      </c>
      <c r="AL785" s="93">
        <v>0</v>
      </c>
      <c r="AM785" s="93">
        <v>0</v>
      </c>
      <c r="AN785" s="93">
        <v>0</v>
      </c>
      <c r="AO785" s="93">
        <v>0</v>
      </c>
      <c r="AP785" s="93">
        <v>0</v>
      </c>
      <c r="AQ785" s="93">
        <v>0</v>
      </c>
      <c r="AR785" s="93">
        <v>0</v>
      </c>
      <c r="AS785" s="93">
        <v>0</v>
      </c>
      <c r="AT785" s="93">
        <v>0</v>
      </c>
      <c r="AU785" s="93">
        <v>0</v>
      </c>
      <c r="AV785" s="93">
        <v>0</v>
      </c>
      <c r="AW785" s="93">
        <v>0</v>
      </c>
      <c r="AX785" s="93">
        <v>0</v>
      </c>
      <c r="AY785" s="93">
        <v>0</v>
      </c>
      <c r="AZ785" s="93">
        <v>0</v>
      </c>
      <c r="BA785" s="93">
        <v>0</v>
      </c>
      <c r="BB785" s="93">
        <v>0</v>
      </c>
      <c r="BC785" s="93">
        <v>0</v>
      </c>
      <c r="BD785" s="93">
        <v>0</v>
      </c>
      <c r="BE785" s="93">
        <v>0</v>
      </c>
      <c r="BF785" s="93">
        <v>0</v>
      </c>
      <c r="BG785" s="93">
        <v>0</v>
      </c>
      <c r="BH785" s="93">
        <v>0</v>
      </c>
      <c r="BI785" s="93">
        <v>0</v>
      </c>
      <c r="BJ785" s="93">
        <v>0</v>
      </c>
      <c r="BK785" s="93">
        <v>0</v>
      </c>
      <c r="BL785" s="93">
        <v>0</v>
      </c>
      <c r="BM785" s="93">
        <v>0</v>
      </c>
      <c r="BN785" s="93">
        <v>0</v>
      </c>
      <c r="BO785" s="93">
        <v>0</v>
      </c>
      <c r="BP785" s="93">
        <v>0</v>
      </c>
      <c r="BQ785" s="93">
        <v>0</v>
      </c>
      <c r="BR785" s="93">
        <v>0</v>
      </c>
      <c r="BS785" s="93">
        <v>0</v>
      </c>
      <c r="BT785" s="93">
        <v>0</v>
      </c>
      <c r="BU785" s="93">
        <v>0</v>
      </c>
      <c r="BV785" s="93">
        <v>0</v>
      </c>
      <c r="BW785" s="93">
        <v>0</v>
      </c>
      <c r="BX785" s="93">
        <v>0</v>
      </c>
      <c r="BY785" s="93">
        <v>0</v>
      </c>
      <c r="BZ785" s="93">
        <v>0</v>
      </c>
      <c r="CA785" s="93">
        <v>0</v>
      </c>
      <c r="CB785" s="93">
        <v>0</v>
      </c>
      <c r="CC785" s="93">
        <v>0</v>
      </c>
      <c r="CD785" s="93">
        <v>0</v>
      </c>
      <c r="CE785" s="93">
        <v>0</v>
      </c>
      <c r="CF785" s="93">
        <v>0</v>
      </c>
      <c r="CG785" s="93">
        <v>0</v>
      </c>
      <c r="CH785" s="93">
        <v>0</v>
      </c>
      <c r="CJ785" s="94">
        <v>0</v>
      </c>
    </row>
    <row r="786" spans="1:88" x14ac:dyDescent="0.25">
      <c r="A786">
        <v>778</v>
      </c>
      <c r="B786" s="96"/>
      <c r="C786" s="97" t="s">
        <v>5361</v>
      </c>
      <c r="D786" s="97" t="s">
        <v>5362</v>
      </c>
      <c r="E786" s="97" t="s">
        <v>5362</v>
      </c>
      <c r="F786" s="97" t="s">
        <v>6812</v>
      </c>
      <c r="G786" s="96" t="s">
        <v>6095</v>
      </c>
      <c r="H786" s="96" t="s">
        <v>6813</v>
      </c>
      <c r="I786" s="96" t="s">
        <v>5340</v>
      </c>
      <c r="J786" s="96" t="s">
        <v>5340</v>
      </c>
      <c r="K786" s="96" t="s">
        <v>5365</v>
      </c>
      <c r="L786" s="96" t="s">
        <v>5365</v>
      </c>
      <c r="M786" s="96" t="s">
        <v>5342</v>
      </c>
      <c r="N786" s="92">
        <v>0</v>
      </c>
      <c r="O786" s="93">
        <v>0</v>
      </c>
      <c r="P786" s="93">
        <v>0</v>
      </c>
      <c r="Q786" s="93">
        <v>0</v>
      </c>
      <c r="R786" s="93">
        <v>0</v>
      </c>
      <c r="S786" s="93">
        <v>0</v>
      </c>
      <c r="T786" s="93">
        <v>0</v>
      </c>
      <c r="U786" s="93">
        <v>0</v>
      </c>
      <c r="V786" s="93">
        <v>0</v>
      </c>
      <c r="W786" s="93">
        <v>0</v>
      </c>
      <c r="X786" s="93">
        <v>0</v>
      </c>
      <c r="Y786" s="93">
        <v>0</v>
      </c>
      <c r="Z786" s="93">
        <v>0</v>
      </c>
      <c r="AA786" s="93">
        <v>0</v>
      </c>
      <c r="AB786" s="93">
        <v>0</v>
      </c>
      <c r="AC786" s="93">
        <v>0</v>
      </c>
      <c r="AD786" s="93">
        <v>0</v>
      </c>
      <c r="AE786" s="93">
        <v>0</v>
      </c>
      <c r="AF786" s="93">
        <v>0</v>
      </c>
      <c r="AG786" s="93">
        <v>0</v>
      </c>
      <c r="AH786" s="93">
        <v>0</v>
      </c>
      <c r="AI786" s="93">
        <v>0</v>
      </c>
      <c r="AJ786" s="93">
        <v>0</v>
      </c>
      <c r="AK786" s="93">
        <v>0</v>
      </c>
      <c r="AL786" s="93">
        <v>0</v>
      </c>
      <c r="AM786" s="93">
        <v>0</v>
      </c>
      <c r="AN786" s="93">
        <v>0</v>
      </c>
      <c r="AO786" s="93">
        <v>0</v>
      </c>
      <c r="AP786" s="93">
        <v>0</v>
      </c>
      <c r="AQ786" s="93">
        <v>0</v>
      </c>
      <c r="AR786" s="93">
        <v>0</v>
      </c>
      <c r="AS786" s="93">
        <v>0</v>
      </c>
      <c r="AT786" s="93">
        <v>0</v>
      </c>
      <c r="AU786" s="93">
        <v>0</v>
      </c>
      <c r="AV786" s="93">
        <v>0</v>
      </c>
      <c r="AW786" s="93">
        <v>0</v>
      </c>
      <c r="AX786" s="93">
        <v>0</v>
      </c>
      <c r="AY786" s="93">
        <v>0</v>
      </c>
      <c r="AZ786" s="93">
        <v>0</v>
      </c>
      <c r="BA786" s="93">
        <v>0</v>
      </c>
      <c r="BB786" s="93">
        <v>0</v>
      </c>
      <c r="BC786" s="93">
        <v>0</v>
      </c>
      <c r="BD786" s="93">
        <v>0</v>
      </c>
      <c r="BE786" s="93">
        <v>0</v>
      </c>
      <c r="BF786" s="93">
        <v>0</v>
      </c>
      <c r="BG786" s="93">
        <v>0</v>
      </c>
      <c r="BH786" s="93">
        <v>0</v>
      </c>
      <c r="BI786" s="93">
        <v>0</v>
      </c>
      <c r="BJ786" s="93">
        <v>0</v>
      </c>
      <c r="BK786" s="93">
        <v>0</v>
      </c>
      <c r="BL786" s="93">
        <v>0</v>
      </c>
      <c r="BM786" s="93">
        <v>0</v>
      </c>
      <c r="BN786" s="93">
        <v>0</v>
      </c>
      <c r="BO786" s="93">
        <v>0</v>
      </c>
      <c r="BP786" s="93">
        <v>0</v>
      </c>
      <c r="BQ786" s="93">
        <v>0</v>
      </c>
      <c r="BR786" s="93">
        <v>0</v>
      </c>
      <c r="BS786" s="93">
        <v>0</v>
      </c>
      <c r="BT786" s="93">
        <v>0</v>
      </c>
      <c r="BU786" s="93">
        <v>0</v>
      </c>
      <c r="BV786" s="93">
        <v>0</v>
      </c>
      <c r="BW786" s="93">
        <v>0</v>
      </c>
      <c r="BX786" s="93">
        <v>0</v>
      </c>
      <c r="BY786" s="93">
        <v>0</v>
      </c>
      <c r="BZ786" s="93">
        <v>0</v>
      </c>
      <c r="CA786" s="93">
        <v>0</v>
      </c>
      <c r="CB786" s="93">
        <v>0</v>
      </c>
      <c r="CC786" s="93">
        <v>0</v>
      </c>
      <c r="CD786" s="93">
        <v>0</v>
      </c>
      <c r="CE786" s="93">
        <v>0</v>
      </c>
      <c r="CF786" s="93">
        <v>0</v>
      </c>
      <c r="CG786" s="93">
        <v>0</v>
      </c>
      <c r="CH786" s="93">
        <v>0</v>
      </c>
      <c r="CJ786" s="94">
        <v>0</v>
      </c>
    </row>
    <row r="787" spans="1:88" x14ac:dyDescent="0.25">
      <c r="A787">
        <v>779</v>
      </c>
      <c r="B787" s="96"/>
      <c r="C787" s="97" t="s">
        <v>5361</v>
      </c>
      <c r="D787" s="97" t="s">
        <v>5362</v>
      </c>
      <c r="E787" s="97" t="s">
        <v>5362</v>
      </c>
      <c r="F787" s="97" t="s">
        <v>6814</v>
      </c>
      <c r="G787" s="96" t="s">
        <v>6095</v>
      </c>
      <c r="H787" s="96" t="s">
        <v>6815</v>
      </c>
      <c r="I787" s="96" t="s">
        <v>5340</v>
      </c>
      <c r="J787" s="96" t="s">
        <v>5340</v>
      </c>
      <c r="K787" s="96" t="s">
        <v>5365</v>
      </c>
      <c r="L787" s="96" t="s">
        <v>5365</v>
      </c>
      <c r="M787" s="96" t="s">
        <v>5342</v>
      </c>
      <c r="N787" s="92">
        <v>20013.859130418587</v>
      </c>
      <c r="O787" s="93">
        <v>0</v>
      </c>
      <c r="P787" s="93">
        <v>0</v>
      </c>
      <c r="Q787" s="93">
        <v>0</v>
      </c>
      <c r="R787" s="93">
        <v>0</v>
      </c>
      <c r="S787" s="93">
        <v>0</v>
      </c>
      <c r="T787" s="93">
        <v>0</v>
      </c>
      <c r="U787" s="93">
        <v>1672.252859661776</v>
      </c>
      <c r="V787" s="93">
        <v>1673.020807566749</v>
      </c>
      <c r="W787" s="93">
        <v>1660.4915966758076</v>
      </c>
      <c r="X787" s="93">
        <v>1639.9426520413683</v>
      </c>
      <c r="Y787" s="93">
        <v>1673.8553814754757</v>
      </c>
      <c r="Z787" s="93">
        <v>1676.8448176952727</v>
      </c>
      <c r="AA787" s="93">
        <v>1693.7294105863098</v>
      </c>
      <c r="AB787" s="93">
        <v>1663.3688974377405</v>
      </c>
      <c r="AC787" s="93">
        <v>1668.9253096490665</v>
      </c>
      <c r="AD787" s="93">
        <v>1670.6501009257024</v>
      </c>
      <c r="AE787" s="93">
        <v>1662.8124072215817</v>
      </c>
      <c r="AF787" s="93">
        <v>1657.9648894817381</v>
      </c>
      <c r="AG787" s="93">
        <v>0</v>
      </c>
      <c r="AH787" s="93">
        <v>0</v>
      </c>
      <c r="AI787" s="93">
        <v>0</v>
      </c>
      <c r="AJ787" s="93">
        <v>0</v>
      </c>
      <c r="AK787" s="93">
        <v>0</v>
      </c>
      <c r="AL787" s="93">
        <v>0</v>
      </c>
      <c r="AM787" s="93">
        <v>0</v>
      </c>
      <c r="AN787" s="93">
        <v>0</v>
      </c>
      <c r="AO787" s="93">
        <v>0</v>
      </c>
      <c r="AP787" s="93">
        <v>0</v>
      </c>
      <c r="AQ787" s="93">
        <v>0</v>
      </c>
      <c r="AR787" s="93">
        <v>0</v>
      </c>
      <c r="AS787" s="93">
        <v>0</v>
      </c>
      <c r="AT787" s="93">
        <v>0</v>
      </c>
      <c r="AU787" s="93">
        <v>0</v>
      </c>
      <c r="AV787" s="93">
        <v>0</v>
      </c>
      <c r="AW787" s="93">
        <v>0</v>
      </c>
      <c r="AX787" s="93">
        <v>0</v>
      </c>
      <c r="AY787" s="93">
        <v>0</v>
      </c>
      <c r="AZ787" s="93">
        <v>0</v>
      </c>
      <c r="BA787" s="93">
        <v>0</v>
      </c>
      <c r="BB787" s="93">
        <v>0</v>
      </c>
      <c r="BC787" s="93">
        <v>0</v>
      </c>
      <c r="BD787" s="93">
        <v>0</v>
      </c>
      <c r="BE787" s="93">
        <v>0</v>
      </c>
      <c r="BF787" s="93">
        <v>0</v>
      </c>
      <c r="BG787" s="93">
        <v>0</v>
      </c>
      <c r="BH787" s="93">
        <v>0</v>
      </c>
      <c r="BI787" s="93">
        <v>0</v>
      </c>
      <c r="BJ787" s="93">
        <v>0</v>
      </c>
      <c r="BK787" s="93">
        <v>0</v>
      </c>
      <c r="BL787" s="93">
        <v>0</v>
      </c>
      <c r="BM787" s="93">
        <v>0</v>
      </c>
      <c r="BN787" s="93">
        <v>0</v>
      </c>
      <c r="BO787" s="93">
        <v>0</v>
      </c>
      <c r="BP787" s="93">
        <v>0</v>
      </c>
      <c r="BQ787" s="93">
        <v>0</v>
      </c>
      <c r="BR787" s="93">
        <v>0</v>
      </c>
      <c r="BS787" s="93">
        <v>0</v>
      </c>
      <c r="BT787" s="93">
        <v>0</v>
      </c>
      <c r="BU787" s="93">
        <v>0</v>
      </c>
      <c r="BV787" s="93">
        <v>0</v>
      </c>
      <c r="BW787" s="93">
        <v>0</v>
      </c>
      <c r="BX787" s="93">
        <v>0</v>
      </c>
      <c r="BY787" s="93">
        <v>0</v>
      </c>
      <c r="BZ787" s="93">
        <v>0</v>
      </c>
      <c r="CA787" s="93">
        <v>0</v>
      </c>
      <c r="CB787" s="93">
        <v>0</v>
      </c>
      <c r="CC787" s="93">
        <v>0</v>
      </c>
      <c r="CD787" s="93">
        <v>0</v>
      </c>
      <c r="CE787" s="93">
        <v>0</v>
      </c>
      <c r="CF787" s="93">
        <v>0</v>
      </c>
      <c r="CG787" s="93">
        <v>0</v>
      </c>
      <c r="CH787" s="93">
        <v>0</v>
      </c>
      <c r="CJ787" s="94">
        <v>10017.45101530214</v>
      </c>
    </row>
    <row r="788" spans="1:88" x14ac:dyDescent="0.25">
      <c r="A788">
        <v>780</v>
      </c>
      <c r="B788" s="96"/>
      <c r="C788" s="97" t="s">
        <v>5361</v>
      </c>
      <c r="D788" s="97" t="s">
        <v>5362</v>
      </c>
      <c r="E788" s="97" t="s">
        <v>5362</v>
      </c>
      <c r="F788" s="97" t="s">
        <v>6816</v>
      </c>
      <c r="G788" s="96" t="s">
        <v>6095</v>
      </c>
      <c r="H788" s="96" t="s">
        <v>6817</v>
      </c>
      <c r="I788" s="96" t="s">
        <v>5340</v>
      </c>
      <c r="J788" s="96" t="s">
        <v>5340</v>
      </c>
      <c r="K788" s="96" t="s">
        <v>5365</v>
      </c>
      <c r="L788" s="96" t="s">
        <v>5365</v>
      </c>
      <c r="M788" s="96" t="s">
        <v>5342</v>
      </c>
      <c r="N788" s="92">
        <v>40027.718260837173</v>
      </c>
      <c r="O788" s="93">
        <v>0</v>
      </c>
      <c r="P788" s="93">
        <v>0</v>
      </c>
      <c r="Q788" s="93">
        <v>0</v>
      </c>
      <c r="R788" s="93">
        <v>0</v>
      </c>
      <c r="S788" s="93">
        <v>0</v>
      </c>
      <c r="T788" s="93">
        <v>0</v>
      </c>
      <c r="U788" s="93">
        <v>3344.5057193235521</v>
      </c>
      <c r="V788" s="93">
        <v>3346.041615133508</v>
      </c>
      <c r="W788" s="93">
        <v>3320.9831933516152</v>
      </c>
      <c r="X788" s="93">
        <v>3279.8853040827266</v>
      </c>
      <c r="Y788" s="93">
        <v>3347.710762950941</v>
      </c>
      <c r="Z788" s="93">
        <v>3353.6896353905558</v>
      </c>
      <c r="AA788" s="93">
        <v>3387.4588211726195</v>
      </c>
      <c r="AB788" s="93">
        <v>3326.7377948754702</v>
      </c>
      <c r="AC788" s="93">
        <v>3337.8506192981331</v>
      </c>
      <c r="AD788" s="93">
        <v>3341.3002018514048</v>
      </c>
      <c r="AE788" s="93">
        <v>3325.6248144431738</v>
      </c>
      <c r="AF788" s="93">
        <v>3315.9297789634761</v>
      </c>
      <c r="AG788" s="93">
        <v>0</v>
      </c>
      <c r="AH788" s="93">
        <v>0</v>
      </c>
      <c r="AI788" s="93">
        <v>0</v>
      </c>
      <c r="AJ788" s="93">
        <v>0</v>
      </c>
      <c r="AK788" s="93">
        <v>0</v>
      </c>
      <c r="AL788" s="93">
        <v>0</v>
      </c>
      <c r="AM788" s="93">
        <v>0</v>
      </c>
      <c r="AN788" s="93">
        <v>0</v>
      </c>
      <c r="AO788" s="93">
        <v>0</v>
      </c>
      <c r="AP788" s="93">
        <v>0</v>
      </c>
      <c r="AQ788" s="93">
        <v>0</v>
      </c>
      <c r="AR788" s="93">
        <v>0</v>
      </c>
      <c r="AS788" s="93">
        <v>0</v>
      </c>
      <c r="AT788" s="93">
        <v>0</v>
      </c>
      <c r="AU788" s="93">
        <v>0</v>
      </c>
      <c r="AV788" s="93">
        <v>0</v>
      </c>
      <c r="AW788" s="93">
        <v>0</v>
      </c>
      <c r="AX788" s="93">
        <v>0</v>
      </c>
      <c r="AY788" s="93">
        <v>0</v>
      </c>
      <c r="AZ788" s="93">
        <v>0</v>
      </c>
      <c r="BA788" s="93">
        <v>0</v>
      </c>
      <c r="BB788" s="93">
        <v>0</v>
      </c>
      <c r="BC788" s="93">
        <v>0</v>
      </c>
      <c r="BD788" s="93">
        <v>0</v>
      </c>
      <c r="BE788" s="93">
        <v>0</v>
      </c>
      <c r="BF788" s="93">
        <v>0</v>
      </c>
      <c r="BG788" s="93">
        <v>0</v>
      </c>
      <c r="BH788" s="93">
        <v>0</v>
      </c>
      <c r="BI788" s="93">
        <v>0</v>
      </c>
      <c r="BJ788" s="93">
        <v>0</v>
      </c>
      <c r="BK788" s="93">
        <v>0</v>
      </c>
      <c r="BL788" s="93">
        <v>0</v>
      </c>
      <c r="BM788" s="93">
        <v>0</v>
      </c>
      <c r="BN788" s="93">
        <v>0</v>
      </c>
      <c r="BO788" s="93">
        <v>0</v>
      </c>
      <c r="BP788" s="93">
        <v>0</v>
      </c>
      <c r="BQ788" s="93">
        <v>0</v>
      </c>
      <c r="BR788" s="93">
        <v>0</v>
      </c>
      <c r="BS788" s="93">
        <v>0</v>
      </c>
      <c r="BT788" s="93">
        <v>0</v>
      </c>
      <c r="BU788" s="93">
        <v>0</v>
      </c>
      <c r="BV788" s="93">
        <v>0</v>
      </c>
      <c r="BW788" s="93">
        <v>0</v>
      </c>
      <c r="BX788" s="93">
        <v>0</v>
      </c>
      <c r="BY788" s="93">
        <v>0</v>
      </c>
      <c r="BZ788" s="93">
        <v>0</v>
      </c>
      <c r="CA788" s="93">
        <v>0</v>
      </c>
      <c r="CB788" s="93">
        <v>0</v>
      </c>
      <c r="CC788" s="93">
        <v>0</v>
      </c>
      <c r="CD788" s="93">
        <v>0</v>
      </c>
      <c r="CE788" s="93">
        <v>0</v>
      </c>
      <c r="CF788" s="93">
        <v>0</v>
      </c>
      <c r="CG788" s="93">
        <v>0</v>
      </c>
      <c r="CH788" s="93">
        <v>0</v>
      </c>
      <c r="CJ788" s="94">
        <v>20034.902030604277</v>
      </c>
    </row>
    <row r="789" spans="1:88" x14ac:dyDescent="0.25">
      <c r="A789">
        <v>781</v>
      </c>
      <c r="B789" s="96"/>
      <c r="C789" s="97" t="s">
        <v>5361</v>
      </c>
      <c r="D789" s="97" t="s">
        <v>5362</v>
      </c>
      <c r="E789" s="97" t="s">
        <v>5362</v>
      </c>
      <c r="F789" s="97" t="s">
        <v>6818</v>
      </c>
      <c r="G789" s="96" t="s">
        <v>6095</v>
      </c>
      <c r="H789" s="96" t="s">
        <v>6819</v>
      </c>
      <c r="I789" s="96" t="s">
        <v>5340</v>
      </c>
      <c r="J789" s="96" t="s">
        <v>5340</v>
      </c>
      <c r="K789" s="96" t="s">
        <v>5365</v>
      </c>
      <c r="L789" s="96" t="s">
        <v>5365</v>
      </c>
      <c r="M789" s="96" t="s">
        <v>5342</v>
      </c>
      <c r="N789" s="92">
        <v>20720.539921302068</v>
      </c>
      <c r="O789" s="93">
        <v>0</v>
      </c>
      <c r="P789" s="93">
        <v>0</v>
      </c>
      <c r="Q789" s="93">
        <v>0</v>
      </c>
      <c r="R789" s="93">
        <v>0</v>
      </c>
      <c r="S789" s="93">
        <v>0</v>
      </c>
      <c r="T789" s="93">
        <v>0</v>
      </c>
      <c r="U789" s="93">
        <v>0</v>
      </c>
      <c r="V789" s="93">
        <v>0</v>
      </c>
      <c r="W789" s="93">
        <v>0</v>
      </c>
      <c r="X789" s="93">
        <v>0</v>
      </c>
      <c r="Y789" s="93">
        <v>0</v>
      </c>
      <c r="Z789" s="93">
        <v>0</v>
      </c>
      <c r="AA789" s="93">
        <v>0</v>
      </c>
      <c r="AB789" s="93">
        <v>0</v>
      </c>
      <c r="AC789" s="93">
        <v>0</v>
      </c>
      <c r="AD789" s="93">
        <v>0</v>
      </c>
      <c r="AE789" s="93">
        <v>0</v>
      </c>
      <c r="AF789" s="93">
        <v>0</v>
      </c>
      <c r="AG789" s="93">
        <v>0</v>
      </c>
      <c r="AH789" s="93">
        <v>0</v>
      </c>
      <c r="AI789" s="93">
        <v>0</v>
      </c>
      <c r="AJ789" s="93">
        <v>0</v>
      </c>
      <c r="AK789" s="93">
        <v>0</v>
      </c>
      <c r="AL789" s="93">
        <v>0</v>
      </c>
      <c r="AM789" s="93">
        <v>0</v>
      </c>
      <c r="AN789" s="93">
        <v>0</v>
      </c>
      <c r="AO789" s="93">
        <v>0</v>
      </c>
      <c r="AP789" s="93">
        <v>0</v>
      </c>
      <c r="AQ789" s="93">
        <v>0</v>
      </c>
      <c r="AR789" s="93">
        <v>0</v>
      </c>
      <c r="AS789" s="93">
        <v>0</v>
      </c>
      <c r="AT789" s="93">
        <v>0</v>
      </c>
      <c r="AU789" s="93">
        <v>0</v>
      </c>
      <c r="AV789" s="93">
        <v>0</v>
      </c>
      <c r="AW789" s="93">
        <v>0</v>
      </c>
      <c r="AX789" s="93">
        <v>0</v>
      </c>
      <c r="AY789" s="93">
        <v>0</v>
      </c>
      <c r="AZ789" s="93">
        <v>0</v>
      </c>
      <c r="BA789" s="93">
        <v>0</v>
      </c>
      <c r="BB789" s="93">
        <v>0</v>
      </c>
      <c r="BC789" s="93">
        <v>0</v>
      </c>
      <c r="BD789" s="93">
        <v>0</v>
      </c>
      <c r="BE789" s="93">
        <v>0</v>
      </c>
      <c r="BF789" s="93">
        <v>0</v>
      </c>
      <c r="BG789" s="93">
        <v>0</v>
      </c>
      <c r="BH789" s="93">
        <v>0</v>
      </c>
      <c r="BI789" s="93">
        <v>0</v>
      </c>
      <c r="BJ789" s="93">
        <v>0</v>
      </c>
      <c r="BK789" s="93">
        <v>0</v>
      </c>
      <c r="BL789" s="93">
        <v>0</v>
      </c>
      <c r="BM789" s="93">
        <v>0</v>
      </c>
      <c r="BN789" s="93">
        <v>0</v>
      </c>
      <c r="BO789" s="93">
        <v>0</v>
      </c>
      <c r="BP789" s="93">
        <v>0</v>
      </c>
      <c r="BQ789" s="93">
        <v>1726.7924207386202</v>
      </c>
      <c r="BR789" s="93">
        <v>1724.3110921707373</v>
      </c>
      <c r="BS789" s="93">
        <v>1718.1961112989115</v>
      </c>
      <c r="BT789" s="93">
        <v>1698.2032487042461</v>
      </c>
      <c r="BU789" s="93">
        <v>1725.026740188493</v>
      </c>
      <c r="BV789" s="93">
        <v>1728.0245693165227</v>
      </c>
      <c r="BW789" s="93">
        <v>1754.096400202995</v>
      </c>
      <c r="BX789" s="93">
        <v>1732.2426396749065</v>
      </c>
      <c r="BY789" s="93">
        <v>1734.0988980482682</v>
      </c>
      <c r="BZ789" s="93">
        <v>1735.2499778034417</v>
      </c>
      <c r="CA789" s="93">
        <v>1725.3306591033393</v>
      </c>
      <c r="CB789" s="93">
        <v>1718.9671640515846</v>
      </c>
      <c r="CC789" s="93">
        <v>0</v>
      </c>
      <c r="CD789" s="93">
        <v>0</v>
      </c>
      <c r="CE789" s="93">
        <v>0</v>
      </c>
      <c r="CF789" s="93">
        <v>0</v>
      </c>
      <c r="CG789" s="93">
        <v>0</v>
      </c>
      <c r="CH789" s="93">
        <v>0</v>
      </c>
      <c r="CJ789" s="94">
        <v>20720.539921302068</v>
      </c>
    </row>
    <row r="790" spans="1:88" x14ac:dyDescent="0.25">
      <c r="A790">
        <v>782</v>
      </c>
      <c r="B790" s="96"/>
      <c r="C790" s="97" t="s">
        <v>5361</v>
      </c>
      <c r="D790" s="97" t="s">
        <v>5362</v>
      </c>
      <c r="E790" s="97" t="s">
        <v>5362</v>
      </c>
      <c r="F790" s="97" t="s">
        <v>6820</v>
      </c>
      <c r="G790" s="96" t="s">
        <v>6095</v>
      </c>
      <c r="H790" s="96" t="s">
        <v>6821</v>
      </c>
      <c r="I790" s="96" t="s">
        <v>5340</v>
      </c>
      <c r="J790" s="96" t="s">
        <v>5340</v>
      </c>
      <c r="K790" s="96" t="s">
        <v>5365</v>
      </c>
      <c r="L790" s="96" t="s">
        <v>5365</v>
      </c>
      <c r="M790" s="96" t="s">
        <v>5342</v>
      </c>
      <c r="N790" s="92">
        <v>2035.2044514205327</v>
      </c>
      <c r="O790" s="93">
        <v>344.36035085295947</v>
      </c>
      <c r="P790" s="93">
        <v>338.68001151399716</v>
      </c>
      <c r="Q790" s="93">
        <v>339.35710863344644</v>
      </c>
      <c r="R790" s="93">
        <v>339.69147180368373</v>
      </c>
      <c r="S790" s="93">
        <v>337.54191904896794</v>
      </c>
      <c r="T790" s="93">
        <v>335.57358956747782</v>
      </c>
      <c r="U790" s="93">
        <v>0</v>
      </c>
      <c r="V790" s="93">
        <v>0</v>
      </c>
      <c r="W790" s="93">
        <v>0</v>
      </c>
      <c r="X790" s="93">
        <v>0</v>
      </c>
      <c r="Y790" s="93">
        <v>0</v>
      </c>
      <c r="Z790" s="93">
        <v>0</v>
      </c>
      <c r="AA790" s="93">
        <v>0</v>
      </c>
      <c r="AB790" s="93">
        <v>0</v>
      </c>
      <c r="AC790" s="93">
        <v>0</v>
      </c>
      <c r="AD790" s="93">
        <v>0</v>
      </c>
      <c r="AE790" s="93">
        <v>0</v>
      </c>
      <c r="AF790" s="93">
        <v>0</v>
      </c>
      <c r="AG790" s="93">
        <v>0</v>
      </c>
      <c r="AH790" s="93">
        <v>0</v>
      </c>
      <c r="AI790" s="93">
        <v>0</v>
      </c>
      <c r="AJ790" s="93">
        <v>0</v>
      </c>
      <c r="AK790" s="93">
        <v>0</v>
      </c>
      <c r="AL790" s="93">
        <v>0</v>
      </c>
      <c r="AM790" s="93">
        <v>0</v>
      </c>
      <c r="AN790" s="93">
        <v>0</v>
      </c>
      <c r="AO790" s="93">
        <v>0</v>
      </c>
      <c r="AP790" s="93">
        <v>0</v>
      </c>
      <c r="AQ790" s="93">
        <v>0</v>
      </c>
      <c r="AR790" s="93">
        <v>0</v>
      </c>
      <c r="AS790" s="93">
        <v>0</v>
      </c>
      <c r="AT790" s="93">
        <v>0</v>
      </c>
      <c r="AU790" s="93">
        <v>0</v>
      </c>
      <c r="AV790" s="93">
        <v>0</v>
      </c>
      <c r="AW790" s="93">
        <v>0</v>
      </c>
      <c r="AX790" s="93">
        <v>0</v>
      </c>
      <c r="AY790" s="93">
        <v>0</v>
      </c>
      <c r="AZ790" s="93">
        <v>0</v>
      </c>
      <c r="BA790" s="93">
        <v>0</v>
      </c>
      <c r="BB790" s="93">
        <v>0</v>
      </c>
      <c r="BC790" s="93">
        <v>0</v>
      </c>
      <c r="BD790" s="93">
        <v>0</v>
      </c>
      <c r="BE790" s="93">
        <v>0</v>
      </c>
      <c r="BF790" s="93">
        <v>0</v>
      </c>
      <c r="BG790" s="93">
        <v>0</v>
      </c>
      <c r="BH790" s="93">
        <v>0</v>
      </c>
      <c r="BI790" s="93">
        <v>0</v>
      </c>
      <c r="BJ790" s="93">
        <v>0</v>
      </c>
      <c r="BK790" s="93">
        <v>0</v>
      </c>
      <c r="BL790" s="93">
        <v>0</v>
      </c>
      <c r="BM790" s="93">
        <v>0</v>
      </c>
      <c r="BN790" s="93">
        <v>0</v>
      </c>
      <c r="BO790" s="93">
        <v>0</v>
      </c>
      <c r="BP790" s="93">
        <v>0</v>
      </c>
      <c r="BQ790" s="93">
        <v>0</v>
      </c>
      <c r="BR790" s="93">
        <v>0</v>
      </c>
      <c r="BS790" s="93">
        <v>0</v>
      </c>
      <c r="BT790" s="93">
        <v>0</v>
      </c>
      <c r="BU790" s="93">
        <v>0</v>
      </c>
      <c r="BV790" s="93">
        <v>0</v>
      </c>
      <c r="BW790" s="93">
        <v>0</v>
      </c>
      <c r="BX790" s="93">
        <v>0</v>
      </c>
      <c r="BY790" s="93">
        <v>0</v>
      </c>
      <c r="BZ790" s="93">
        <v>0</v>
      </c>
      <c r="CA790" s="93">
        <v>0</v>
      </c>
      <c r="CB790" s="93">
        <v>0</v>
      </c>
      <c r="CC790" s="93">
        <v>0</v>
      </c>
      <c r="CD790" s="93">
        <v>0</v>
      </c>
      <c r="CE790" s="93">
        <v>0</v>
      </c>
      <c r="CF790" s="93">
        <v>0</v>
      </c>
      <c r="CG790" s="93">
        <v>0</v>
      </c>
      <c r="CH790" s="93">
        <v>0</v>
      </c>
      <c r="CJ790" s="94">
        <v>0</v>
      </c>
    </row>
    <row r="791" spans="1:88" x14ac:dyDescent="0.25">
      <c r="A791">
        <v>783</v>
      </c>
      <c r="B791" s="96"/>
      <c r="C791" s="97" t="s">
        <v>5361</v>
      </c>
      <c r="D791" s="97" t="s">
        <v>5362</v>
      </c>
      <c r="E791" s="97" t="s">
        <v>5362</v>
      </c>
      <c r="F791" s="97" t="s">
        <v>6822</v>
      </c>
      <c r="G791" s="96" t="s">
        <v>6095</v>
      </c>
      <c r="H791" s="96" t="s">
        <v>6823</v>
      </c>
      <c r="I791" s="96" t="s">
        <v>5340</v>
      </c>
      <c r="J791" s="96" t="s">
        <v>5340</v>
      </c>
      <c r="K791" s="96" t="s">
        <v>5365</v>
      </c>
      <c r="L791" s="96" t="s">
        <v>5365</v>
      </c>
      <c r="M791" s="96" t="s">
        <v>5342</v>
      </c>
      <c r="N791" s="92">
        <v>0</v>
      </c>
      <c r="O791" s="93">
        <v>0</v>
      </c>
      <c r="P791" s="93">
        <v>0</v>
      </c>
      <c r="Q791" s="93">
        <v>0</v>
      </c>
      <c r="R791" s="93">
        <v>0</v>
      </c>
      <c r="S791" s="93">
        <v>0</v>
      </c>
      <c r="T791" s="93">
        <v>0</v>
      </c>
      <c r="U791" s="93">
        <v>0</v>
      </c>
      <c r="V791" s="93">
        <v>0</v>
      </c>
      <c r="W791" s="93">
        <v>0</v>
      </c>
      <c r="X791" s="93">
        <v>0</v>
      </c>
      <c r="Y791" s="93">
        <v>0</v>
      </c>
      <c r="Z791" s="93">
        <v>0</v>
      </c>
      <c r="AA791" s="93">
        <v>0</v>
      </c>
      <c r="AB791" s="93">
        <v>0</v>
      </c>
      <c r="AC791" s="93">
        <v>0</v>
      </c>
      <c r="AD791" s="93">
        <v>0</v>
      </c>
      <c r="AE791" s="93">
        <v>0</v>
      </c>
      <c r="AF791" s="93">
        <v>0</v>
      </c>
      <c r="AG791" s="93">
        <v>0</v>
      </c>
      <c r="AH791" s="93">
        <v>0</v>
      </c>
      <c r="AI791" s="93">
        <v>0</v>
      </c>
      <c r="AJ791" s="93">
        <v>0</v>
      </c>
      <c r="AK791" s="93">
        <v>0</v>
      </c>
      <c r="AL791" s="93">
        <v>0</v>
      </c>
      <c r="AM791" s="93">
        <v>0</v>
      </c>
      <c r="AN791" s="93">
        <v>0</v>
      </c>
      <c r="AO791" s="93">
        <v>0</v>
      </c>
      <c r="AP791" s="93">
        <v>0</v>
      </c>
      <c r="AQ791" s="93">
        <v>0</v>
      </c>
      <c r="AR791" s="93">
        <v>0</v>
      </c>
      <c r="AS791" s="93">
        <v>0</v>
      </c>
      <c r="AT791" s="93">
        <v>0</v>
      </c>
      <c r="AU791" s="93">
        <v>0</v>
      </c>
      <c r="AV791" s="93">
        <v>0</v>
      </c>
      <c r="AW791" s="93">
        <v>0</v>
      </c>
      <c r="AX791" s="93">
        <v>0</v>
      </c>
      <c r="AY791" s="93">
        <v>0</v>
      </c>
      <c r="AZ791" s="93">
        <v>0</v>
      </c>
      <c r="BA791" s="93">
        <v>0</v>
      </c>
      <c r="BB791" s="93">
        <v>0</v>
      </c>
      <c r="BC791" s="93">
        <v>0</v>
      </c>
      <c r="BD791" s="93">
        <v>0</v>
      </c>
      <c r="BE791" s="93">
        <v>0</v>
      </c>
      <c r="BF791" s="93">
        <v>0</v>
      </c>
      <c r="BG791" s="93">
        <v>0</v>
      </c>
      <c r="BH791" s="93">
        <v>0</v>
      </c>
      <c r="BI791" s="93">
        <v>0</v>
      </c>
      <c r="BJ791" s="93">
        <v>0</v>
      </c>
      <c r="BK791" s="93">
        <v>0</v>
      </c>
      <c r="BL791" s="93">
        <v>0</v>
      </c>
      <c r="BM791" s="93">
        <v>0</v>
      </c>
      <c r="BN791" s="93">
        <v>0</v>
      </c>
      <c r="BO791" s="93">
        <v>0</v>
      </c>
      <c r="BP791" s="93">
        <v>0</v>
      </c>
      <c r="BQ791" s="93">
        <v>0</v>
      </c>
      <c r="BR791" s="93">
        <v>0</v>
      </c>
      <c r="BS791" s="93">
        <v>0</v>
      </c>
      <c r="BT791" s="93">
        <v>0</v>
      </c>
      <c r="BU791" s="93">
        <v>0</v>
      </c>
      <c r="BV791" s="93">
        <v>0</v>
      </c>
      <c r="BW791" s="93">
        <v>0</v>
      </c>
      <c r="BX791" s="93">
        <v>0</v>
      </c>
      <c r="BY791" s="93">
        <v>0</v>
      </c>
      <c r="BZ791" s="93">
        <v>0</v>
      </c>
      <c r="CA791" s="93">
        <v>0</v>
      </c>
      <c r="CB791" s="93">
        <v>0</v>
      </c>
      <c r="CC791" s="93">
        <v>0</v>
      </c>
      <c r="CD791" s="93">
        <v>0</v>
      </c>
      <c r="CE791" s="93">
        <v>0</v>
      </c>
      <c r="CF791" s="93">
        <v>0</v>
      </c>
      <c r="CG791" s="93">
        <v>0</v>
      </c>
      <c r="CH791" s="93">
        <v>0</v>
      </c>
      <c r="CJ791" s="94">
        <v>0</v>
      </c>
    </row>
    <row r="792" spans="1:88" x14ac:dyDescent="0.25">
      <c r="A792">
        <v>784</v>
      </c>
      <c r="B792" s="96"/>
      <c r="C792" s="97" t="s">
        <v>5361</v>
      </c>
      <c r="D792" s="97" t="s">
        <v>5362</v>
      </c>
      <c r="E792" s="97" t="s">
        <v>5362</v>
      </c>
      <c r="F792" s="97" t="s">
        <v>6824</v>
      </c>
      <c r="G792" s="96" t="s">
        <v>6095</v>
      </c>
      <c r="H792" s="96" t="s">
        <v>6825</v>
      </c>
      <c r="I792" s="96" t="s">
        <v>5340</v>
      </c>
      <c r="J792" s="96" t="s">
        <v>5340</v>
      </c>
      <c r="K792" s="96" t="s">
        <v>5365</v>
      </c>
      <c r="L792" s="96" t="s">
        <v>5365</v>
      </c>
      <c r="M792" s="96" t="s">
        <v>5342</v>
      </c>
      <c r="N792" s="92">
        <v>0</v>
      </c>
      <c r="O792" s="93">
        <v>0</v>
      </c>
      <c r="P792" s="93">
        <v>0</v>
      </c>
      <c r="Q792" s="93">
        <v>0</v>
      </c>
      <c r="R792" s="93">
        <v>0</v>
      </c>
      <c r="S792" s="93">
        <v>0</v>
      </c>
      <c r="T792" s="93">
        <v>0</v>
      </c>
      <c r="U792" s="93">
        <v>0</v>
      </c>
      <c r="V792" s="93">
        <v>0</v>
      </c>
      <c r="W792" s="93">
        <v>0</v>
      </c>
      <c r="X792" s="93">
        <v>0</v>
      </c>
      <c r="Y792" s="93">
        <v>0</v>
      </c>
      <c r="Z792" s="93">
        <v>0</v>
      </c>
      <c r="AA792" s="93">
        <v>0</v>
      </c>
      <c r="AB792" s="93">
        <v>0</v>
      </c>
      <c r="AC792" s="93">
        <v>0</v>
      </c>
      <c r="AD792" s="93">
        <v>0</v>
      </c>
      <c r="AE792" s="93">
        <v>0</v>
      </c>
      <c r="AF792" s="93">
        <v>0</v>
      </c>
      <c r="AG792" s="93">
        <v>0</v>
      </c>
      <c r="AH792" s="93">
        <v>0</v>
      </c>
      <c r="AI792" s="93">
        <v>0</v>
      </c>
      <c r="AJ792" s="93">
        <v>0</v>
      </c>
      <c r="AK792" s="93">
        <v>0</v>
      </c>
      <c r="AL792" s="93">
        <v>0</v>
      </c>
      <c r="AM792" s="93">
        <v>0</v>
      </c>
      <c r="AN792" s="93">
        <v>0</v>
      </c>
      <c r="AO792" s="93">
        <v>0</v>
      </c>
      <c r="AP792" s="93">
        <v>0</v>
      </c>
      <c r="AQ792" s="93">
        <v>0</v>
      </c>
      <c r="AR792" s="93">
        <v>0</v>
      </c>
      <c r="AS792" s="93">
        <v>0</v>
      </c>
      <c r="AT792" s="93">
        <v>0</v>
      </c>
      <c r="AU792" s="93">
        <v>0</v>
      </c>
      <c r="AV792" s="93">
        <v>0</v>
      </c>
      <c r="AW792" s="93">
        <v>0</v>
      </c>
      <c r="AX792" s="93">
        <v>0</v>
      </c>
      <c r="AY792" s="93">
        <v>0</v>
      </c>
      <c r="AZ792" s="93">
        <v>0</v>
      </c>
      <c r="BA792" s="93">
        <v>0</v>
      </c>
      <c r="BB792" s="93">
        <v>0</v>
      </c>
      <c r="BC792" s="93">
        <v>0</v>
      </c>
      <c r="BD792" s="93">
        <v>0</v>
      </c>
      <c r="BE792" s="93">
        <v>0</v>
      </c>
      <c r="BF792" s="93">
        <v>0</v>
      </c>
      <c r="BG792" s="93">
        <v>0</v>
      </c>
      <c r="BH792" s="93">
        <v>0</v>
      </c>
      <c r="BI792" s="93">
        <v>0</v>
      </c>
      <c r="BJ792" s="93">
        <v>0</v>
      </c>
      <c r="BK792" s="93">
        <v>0</v>
      </c>
      <c r="BL792" s="93">
        <v>0</v>
      </c>
      <c r="BM792" s="93">
        <v>0</v>
      </c>
      <c r="BN792" s="93">
        <v>0</v>
      </c>
      <c r="BO792" s="93">
        <v>0</v>
      </c>
      <c r="BP792" s="93">
        <v>0</v>
      </c>
      <c r="BQ792" s="93">
        <v>0</v>
      </c>
      <c r="BR792" s="93">
        <v>0</v>
      </c>
      <c r="BS792" s="93">
        <v>0</v>
      </c>
      <c r="BT792" s="93">
        <v>0</v>
      </c>
      <c r="BU792" s="93">
        <v>0</v>
      </c>
      <c r="BV792" s="93">
        <v>0</v>
      </c>
      <c r="BW792" s="93">
        <v>0</v>
      </c>
      <c r="BX792" s="93">
        <v>0</v>
      </c>
      <c r="BY792" s="93">
        <v>0</v>
      </c>
      <c r="BZ792" s="93">
        <v>0</v>
      </c>
      <c r="CA792" s="93">
        <v>0</v>
      </c>
      <c r="CB792" s="93">
        <v>0</v>
      </c>
      <c r="CC792" s="93">
        <v>0</v>
      </c>
      <c r="CD792" s="93">
        <v>0</v>
      </c>
      <c r="CE792" s="93">
        <v>0</v>
      </c>
      <c r="CF792" s="93">
        <v>0</v>
      </c>
      <c r="CG792" s="93">
        <v>0</v>
      </c>
      <c r="CH792" s="93">
        <v>0</v>
      </c>
      <c r="CJ792" s="94">
        <v>0</v>
      </c>
    </row>
    <row r="793" spans="1:88" x14ac:dyDescent="0.25">
      <c r="A793">
        <v>785</v>
      </c>
      <c r="B793" s="96"/>
      <c r="C793" s="97" t="s">
        <v>5361</v>
      </c>
      <c r="D793" s="97" t="s">
        <v>5362</v>
      </c>
      <c r="E793" s="97" t="s">
        <v>5362</v>
      </c>
      <c r="F793" s="97" t="s">
        <v>6826</v>
      </c>
      <c r="G793" s="96" t="s">
        <v>6095</v>
      </c>
      <c r="H793" s="96" t="s">
        <v>6827</v>
      </c>
      <c r="I793" s="96" t="s">
        <v>5340</v>
      </c>
      <c r="J793" s="96" t="s">
        <v>5340</v>
      </c>
      <c r="K793" s="96" t="s">
        <v>5365</v>
      </c>
      <c r="L793" s="96" t="s">
        <v>5365</v>
      </c>
      <c r="M793" s="96" t="s">
        <v>5342</v>
      </c>
      <c r="N793" s="92">
        <v>2485.0479519618489</v>
      </c>
      <c r="O793" s="93">
        <v>420.47470170710039</v>
      </c>
      <c r="P793" s="93">
        <v>413.53883065449736</v>
      </c>
      <c r="Q793" s="93">
        <v>414.3655873023568</v>
      </c>
      <c r="R793" s="93">
        <v>414.77385513551297</v>
      </c>
      <c r="S793" s="93">
        <v>412.14918434776303</v>
      </c>
      <c r="T793" s="93">
        <v>409.74579281461814</v>
      </c>
      <c r="U793" s="93">
        <v>0</v>
      </c>
      <c r="V793" s="93">
        <v>0</v>
      </c>
      <c r="W793" s="93">
        <v>0</v>
      </c>
      <c r="X793" s="93">
        <v>0</v>
      </c>
      <c r="Y793" s="93">
        <v>0</v>
      </c>
      <c r="Z793" s="93">
        <v>0</v>
      </c>
      <c r="AA793" s="93">
        <v>0</v>
      </c>
      <c r="AB793" s="93">
        <v>0</v>
      </c>
      <c r="AC793" s="93">
        <v>0</v>
      </c>
      <c r="AD793" s="93">
        <v>0</v>
      </c>
      <c r="AE793" s="93">
        <v>0</v>
      </c>
      <c r="AF793" s="93">
        <v>0</v>
      </c>
      <c r="AG793" s="93">
        <v>0</v>
      </c>
      <c r="AH793" s="93">
        <v>0</v>
      </c>
      <c r="AI793" s="93">
        <v>0</v>
      </c>
      <c r="AJ793" s="93">
        <v>0</v>
      </c>
      <c r="AK793" s="93">
        <v>0</v>
      </c>
      <c r="AL793" s="93">
        <v>0</v>
      </c>
      <c r="AM793" s="93">
        <v>0</v>
      </c>
      <c r="AN793" s="93">
        <v>0</v>
      </c>
      <c r="AO793" s="93">
        <v>0</v>
      </c>
      <c r="AP793" s="93">
        <v>0</v>
      </c>
      <c r="AQ793" s="93">
        <v>0</v>
      </c>
      <c r="AR793" s="93">
        <v>0</v>
      </c>
      <c r="AS793" s="93">
        <v>0</v>
      </c>
      <c r="AT793" s="93">
        <v>0</v>
      </c>
      <c r="AU793" s="93">
        <v>0</v>
      </c>
      <c r="AV793" s="93">
        <v>0</v>
      </c>
      <c r="AW793" s="93">
        <v>0</v>
      </c>
      <c r="AX793" s="93">
        <v>0</v>
      </c>
      <c r="AY793" s="93">
        <v>0</v>
      </c>
      <c r="AZ793" s="93">
        <v>0</v>
      </c>
      <c r="BA793" s="93">
        <v>0</v>
      </c>
      <c r="BB793" s="93">
        <v>0</v>
      </c>
      <c r="BC793" s="93">
        <v>0</v>
      </c>
      <c r="BD793" s="93">
        <v>0</v>
      </c>
      <c r="BE793" s="93">
        <v>0</v>
      </c>
      <c r="BF793" s="93">
        <v>0</v>
      </c>
      <c r="BG793" s="93">
        <v>0</v>
      </c>
      <c r="BH793" s="93">
        <v>0</v>
      </c>
      <c r="BI793" s="93">
        <v>0</v>
      </c>
      <c r="BJ793" s="93">
        <v>0</v>
      </c>
      <c r="BK793" s="93">
        <v>0</v>
      </c>
      <c r="BL793" s="93">
        <v>0</v>
      </c>
      <c r="BM793" s="93">
        <v>0</v>
      </c>
      <c r="BN793" s="93">
        <v>0</v>
      </c>
      <c r="BO793" s="93">
        <v>0</v>
      </c>
      <c r="BP793" s="93">
        <v>0</v>
      </c>
      <c r="BQ793" s="93">
        <v>0</v>
      </c>
      <c r="BR793" s="93">
        <v>0</v>
      </c>
      <c r="BS793" s="93">
        <v>0</v>
      </c>
      <c r="BT793" s="93">
        <v>0</v>
      </c>
      <c r="BU793" s="93">
        <v>0</v>
      </c>
      <c r="BV793" s="93">
        <v>0</v>
      </c>
      <c r="BW793" s="93">
        <v>0</v>
      </c>
      <c r="BX793" s="93">
        <v>0</v>
      </c>
      <c r="BY793" s="93">
        <v>0</v>
      </c>
      <c r="BZ793" s="93">
        <v>0</v>
      </c>
      <c r="CA793" s="93">
        <v>0</v>
      </c>
      <c r="CB793" s="93">
        <v>0</v>
      </c>
      <c r="CC793" s="93">
        <v>0</v>
      </c>
      <c r="CD793" s="93">
        <v>0</v>
      </c>
      <c r="CE793" s="93">
        <v>0</v>
      </c>
      <c r="CF793" s="93">
        <v>0</v>
      </c>
      <c r="CG793" s="93">
        <v>0</v>
      </c>
      <c r="CH793" s="93">
        <v>0</v>
      </c>
      <c r="CJ793" s="94">
        <v>0</v>
      </c>
    </row>
    <row r="794" spans="1:88" x14ac:dyDescent="0.25">
      <c r="A794">
        <v>786</v>
      </c>
      <c r="B794" s="96"/>
      <c r="C794" s="97" t="s">
        <v>5361</v>
      </c>
      <c r="D794" s="97" t="s">
        <v>5362</v>
      </c>
      <c r="E794" s="97" t="s">
        <v>5362</v>
      </c>
      <c r="F794" s="97" t="s">
        <v>6828</v>
      </c>
      <c r="G794" s="96" t="s">
        <v>6095</v>
      </c>
      <c r="H794" s="96" t="s">
        <v>6829</v>
      </c>
      <c r="I794" s="96" t="s">
        <v>5340</v>
      </c>
      <c r="J794" s="96" t="s">
        <v>5340</v>
      </c>
      <c r="K794" s="96" t="s">
        <v>5365</v>
      </c>
      <c r="L794" s="96" t="s">
        <v>5365</v>
      </c>
      <c r="M794" s="96" t="s">
        <v>5342</v>
      </c>
      <c r="N794" s="92">
        <v>10006.929620753024</v>
      </c>
      <c r="O794" s="93">
        <v>0</v>
      </c>
      <c r="P794" s="93">
        <v>0</v>
      </c>
      <c r="Q794" s="93">
        <v>0</v>
      </c>
      <c r="R794" s="93">
        <v>0</v>
      </c>
      <c r="S794" s="93">
        <v>0</v>
      </c>
      <c r="T794" s="93">
        <v>0</v>
      </c>
      <c r="U794" s="93">
        <v>836.12643447182882</v>
      </c>
      <c r="V794" s="93">
        <v>836.51040842644932</v>
      </c>
      <c r="W794" s="93">
        <v>830.24580294620569</v>
      </c>
      <c r="X794" s="93">
        <v>819.97133057195492</v>
      </c>
      <c r="Y794" s="93">
        <v>836.92769538312552</v>
      </c>
      <c r="Z794" s="93">
        <v>838.42241350132372</v>
      </c>
      <c r="AA794" s="93">
        <v>846.86470999369988</v>
      </c>
      <c r="AB794" s="93">
        <v>831.68445333515547</v>
      </c>
      <c r="AC794" s="93">
        <v>834.46265945623998</v>
      </c>
      <c r="AD794" s="93">
        <v>835.32505509934538</v>
      </c>
      <c r="AE794" s="93">
        <v>831.4062082255349</v>
      </c>
      <c r="AF794" s="93">
        <v>828.9824493421595</v>
      </c>
      <c r="AG794" s="93">
        <v>0</v>
      </c>
      <c r="AH794" s="93">
        <v>0</v>
      </c>
      <c r="AI794" s="93">
        <v>0</v>
      </c>
      <c r="AJ794" s="93">
        <v>0</v>
      </c>
      <c r="AK794" s="93">
        <v>0</v>
      </c>
      <c r="AL794" s="93">
        <v>0</v>
      </c>
      <c r="AM794" s="93">
        <v>0</v>
      </c>
      <c r="AN794" s="93">
        <v>0</v>
      </c>
      <c r="AO794" s="93">
        <v>0</v>
      </c>
      <c r="AP794" s="93">
        <v>0</v>
      </c>
      <c r="AQ794" s="93">
        <v>0</v>
      </c>
      <c r="AR794" s="93">
        <v>0</v>
      </c>
      <c r="AS794" s="93">
        <v>0</v>
      </c>
      <c r="AT794" s="93">
        <v>0</v>
      </c>
      <c r="AU794" s="93">
        <v>0</v>
      </c>
      <c r="AV794" s="93">
        <v>0</v>
      </c>
      <c r="AW794" s="93">
        <v>0</v>
      </c>
      <c r="AX794" s="93">
        <v>0</v>
      </c>
      <c r="AY794" s="93">
        <v>0</v>
      </c>
      <c r="AZ794" s="93">
        <v>0</v>
      </c>
      <c r="BA794" s="93">
        <v>0</v>
      </c>
      <c r="BB794" s="93">
        <v>0</v>
      </c>
      <c r="BC794" s="93">
        <v>0</v>
      </c>
      <c r="BD794" s="93">
        <v>0</v>
      </c>
      <c r="BE794" s="93">
        <v>0</v>
      </c>
      <c r="BF794" s="93">
        <v>0</v>
      </c>
      <c r="BG794" s="93">
        <v>0</v>
      </c>
      <c r="BH794" s="93">
        <v>0</v>
      </c>
      <c r="BI794" s="93">
        <v>0</v>
      </c>
      <c r="BJ794" s="93">
        <v>0</v>
      </c>
      <c r="BK794" s="93">
        <v>0</v>
      </c>
      <c r="BL794" s="93">
        <v>0</v>
      </c>
      <c r="BM794" s="93">
        <v>0</v>
      </c>
      <c r="BN794" s="93">
        <v>0</v>
      </c>
      <c r="BO794" s="93">
        <v>0</v>
      </c>
      <c r="BP794" s="93">
        <v>0</v>
      </c>
      <c r="BQ794" s="93">
        <v>0</v>
      </c>
      <c r="BR794" s="93">
        <v>0</v>
      </c>
      <c r="BS794" s="93">
        <v>0</v>
      </c>
      <c r="BT794" s="93">
        <v>0</v>
      </c>
      <c r="BU794" s="93">
        <v>0</v>
      </c>
      <c r="BV794" s="93">
        <v>0</v>
      </c>
      <c r="BW794" s="93">
        <v>0</v>
      </c>
      <c r="BX794" s="93">
        <v>0</v>
      </c>
      <c r="BY794" s="93">
        <v>0</v>
      </c>
      <c r="BZ794" s="93">
        <v>0</v>
      </c>
      <c r="CA794" s="93">
        <v>0</v>
      </c>
      <c r="CB794" s="93">
        <v>0</v>
      </c>
      <c r="CC794" s="93">
        <v>0</v>
      </c>
      <c r="CD794" s="93">
        <v>0</v>
      </c>
      <c r="CE794" s="93">
        <v>0</v>
      </c>
      <c r="CF794" s="93">
        <v>0</v>
      </c>
      <c r="CG794" s="93">
        <v>0</v>
      </c>
      <c r="CH794" s="93">
        <v>0</v>
      </c>
      <c r="CJ794" s="94">
        <v>5008.7255354521349</v>
      </c>
    </row>
    <row r="795" spans="1:88" x14ac:dyDescent="0.25">
      <c r="A795">
        <v>787</v>
      </c>
      <c r="B795" s="96"/>
      <c r="C795" s="97" t="s">
        <v>5361</v>
      </c>
      <c r="D795" s="97" t="s">
        <v>5362</v>
      </c>
      <c r="E795" s="97" t="s">
        <v>5362</v>
      </c>
      <c r="F795" s="97" t="s">
        <v>6830</v>
      </c>
      <c r="G795" s="96" t="s">
        <v>6095</v>
      </c>
      <c r="H795" s="96" t="s">
        <v>6831</v>
      </c>
      <c r="I795" s="96" t="s">
        <v>5340</v>
      </c>
      <c r="J795" s="96" t="s">
        <v>5340</v>
      </c>
      <c r="K795" s="96" t="s">
        <v>5365</v>
      </c>
      <c r="L795" s="96" t="s">
        <v>5365</v>
      </c>
      <c r="M795" s="96" t="s">
        <v>5342</v>
      </c>
      <c r="N795" s="92">
        <v>15010.358994231634</v>
      </c>
      <c r="O795" s="93">
        <v>0</v>
      </c>
      <c r="P795" s="93">
        <v>0</v>
      </c>
      <c r="Q795" s="93">
        <v>0</v>
      </c>
      <c r="R795" s="93">
        <v>0</v>
      </c>
      <c r="S795" s="93">
        <v>0</v>
      </c>
      <c r="T795" s="93">
        <v>0</v>
      </c>
      <c r="U795" s="93">
        <v>1254.1866907868352</v>
      </c>
      <c r="V795" s="93">
        <v>1254.7626503590288</v>
      </c>
      <c r="W795" s="93">
        <v>1245.3657643231054</v>
      </c>
      <c r="X795" s="93">
        <v>1229.9540921460627</v>
      </c>
      <c r="Y795" s="93">
        <v>1255.3885793163336</v>
      </c>
      <c r="Z795" s="93">
        <v>1257.6306512004837</v>
      </c>
      <c r="AA795" s="93">
        <v>1270.2940660428774</v>
      </c>
      <c r="AB795" s="93">
        <v>1247.5237348119297</v>
      </c>
      <c r="AC795" s="93">
        <v>1251.6910341552755</v>
      </c>
      <c r="AD795" s="93">
        <v>1252.9846245659896</v>
      </c>
      <c r="AE795" s="93">
        <v>1247.1063681328365</v>
      </c>
      <c r="AF795" s="93">
        <v>1243.4707383908753</v>
      </c>
      <c r="AG795" s="93">
        <v>0</v>
      </c>
      <c r="AH795" s="93">
        <v>0</v>
      </c>
      <c r="AI795" s="93">
        <v>0</v>
      </c>
      <c r="AJ795" s="93">
        <v>0</v>
      </c>
      <c r="AK795" s="93">
        <v>0</v>
      </c>
      <c r="AL795" s="93">
        <v>0</v>
      </c>
      <c r="AM795" s="93">
        <v>0</v>
      </c>
      <c r="AN795" s="93">
        <v>0</v>
      </c>
      <c r="AO795" s="93">
        <v>0</v>
      </c>
      <c r="AP795" s="93">
        <v>0</v>
      </c>
      <c r="AQ795" s="93">
        <v>0</v>
      </c>
      <c r="AR795" s="93">
        <v>0</v>
      </c>
      <c r="AS795" s="93">
        <v>0</v>
      </c>
      <c r="AT795" s="93">
        <v>0</v>
      </c>
      <c r="AU795" s="93">
        <v>0</v>
      </c>
      <c r="AV795" s="93">
        <v>0</v>
      </c>
      <c r="AW795" s="93">
        <v>0</v>
      </c>
      <c r="AX795" s="93">
        <v>0</v>
      </c>
      <c r="AY795" s="93">
        <v>0</v>
      </c>
      <c r="AZ795" s="93">
        <v>0</v>
      </c>
      <c r="BA795" s="93">
        <v>0</v>
      </c>
      <c r="BB795" s="93">
        <v>0</v>
      </c>
      <c r="BC795" s="93">
        <v>0</v>
      </c>
      <c r="BD795" s="93">
        <v>0</v>
      </c>
      <c r="BE795" s="93">
        <v>0</v>
      </c>
      <c r="BF795" s="93">
        <v>0</v>
      </c>
      <c r="BG795" s="93">
        <v>0</v>
      </c>
      <c r="BH795" s="93">
        <v>0</v>
      </c>
      <c r="BI795" s="93">
        <v>0</v>
      </c>
      <c r="BJ795" s="93">
        <v>0</v>
      </c>
      <c r="BK795" s="93">
        <v>0</v>
      </c>
      <c r="BL795" s="93">
        <v>0</v>
      </c>
      <c r="BM795" s="93">
        <v>0</v>
      </c>
      <c r="BN795" s="93">
        <v>0</v>
      </c>
      <c r="BO795" s="93">
        <v>0</v>
      </c>
      <c r="BP795" s="93">
        <v>0</v>
      </c>
      <c r="BQ795" s="93">
        <v>0</v>
      </c>
      <c r="BR795" s="93">
        <v>0</v>
      </c>
      <c r="BS795" s="93">
        <v>0</v>
      </c>
      <c r="BT795" s="93">
        <v>0</v>
      </c>
      <c r="BU795" s="93">
        <v>0</v>
      </c>
      <c r="BV795" s="93">
        <v>0</v>
      </c>
      <c r="BW795" s="93">
        <v>0</v>
      </c>
      <c r="BX795" s="93">
        <v>0</v>
      </c>
      <c r="BY795" s="93">
        <v>0</v>
      </c>
      <c r="BZ795" s="93">
        <v>0</v>
      </c>
      <c r="CA795" s="93">
        <v>0</v>
      </c>
      <c r="CB795" s="93">
        <v>0</v>
      </c>
      <c r="CC795" s="93">
        <v>0</v>
      </c>
      <c r="CD795" s="93">
        <v>0</v>
      </c>
      <c r="CE795" s="93">
        <v>0</v>
      </c>
      <c r="CF795" s="93">
        <v>0</v>
      </c>
      <c r="CG795" s="93">
        <v>0</v>
      </c>
      <c r="CH795" s="93">
        <v>0</v>
      </c>
      <c r="CJ795" s="94">
        <v>7513.0705660997828</v>
      </c>
    </row>
    <row r="796" spans="1:88" x14ac:dyDescent="0.25">
      <c r="A796">
        <v>788</v>
      </c>
      <c r="B796" s="96"/>
      <c r="C796" s="97" t="s">
        <v>5361</v>
      </c>
      <c r="D796" s="97" t="s">
        <v>5362</v>
      </c>
      <c r="E796" s="97" t="s">
        <v>5362</v>
      </c>
      <c r="F796" s="97" t="s">
        <v>6832</v>
      </c>
      <c r="G796" s="96" t="s">
        <v>6095</v>
      </c>
      <c r="H796" s="96" t="s">
        <v>6833</v>
      </c>
      <c r="I796" s="96" t="s">
        <v>5340</v>
      </c>
      <c r="J796" s="96" t="s">
        <v>5340</v>
      </c>
      <c r="K796" s="96" t="s">
        <v>5365</v>
      </c>
      <c r="L796" s="96" t="s">
        <v>5365</v>
      </c>
      <c r="M796" s="96" t="s">
        <v>5342</v>
      </c>
      <c r="N796" s="92">
        <v>0</v>
      </c>
      <c r="O796" s="93">
        <v>0</v>
      </c>
      <c r="P796" s="93">
        <v>0</v>
      </c>
      <c r="Q796" s="93">
        <v>0</v>
      </c>
      <c r="R796" s="93">
        <v>0</v>
      </c>
      <c r="S796" s="93">
        <v>0</v>
      </c>
      <c r="T796" s="93">
        <v>0</v>
      </c>
      <c r="U796" s="93">
        <v>0</v>
      </c>
      <c r="V796" s="93">
        <v>0</v>
      </c>
      <c r="W796" s="93">
        <v>0</v>
      </c>
      <c r="X796" s="93">
        <v>0</v>
      </c>
      <c r="Y796" s="93">
        <v>0</v>
      </c>
      <c r="Z796" s="93">
        <v>0</v>
      </c>
      <c r="AA796" s="93">
        <v>0</v>
      </c>
      <c r="AB796" s="93">
        <v>0</v>
      </c>
      <c r="AC796" s="93">
        <v>0</v>
      </c>
      <c r="AD796" s="93">
        <v>0</v>
      </c>
      <c r="AE796" s="93">
        <v>0</v>
      </c>
      <c r="AF796" s="93">
        <v>0</v>
      </c>
      <c r="AG796" s="93">
        <v>0</v>
      </c>
      <c r="AH796" s="93">
        <v>0</v>
      </c>
      <c r="AI796" s="93">
        <v>0</v>
      </c>
      <c r="AJ796" s="93">
        <v>0</v>
      </c>
      <c r="AK796" s="93">
        <v>0</v>
      </c>
      <c r="AL796" s="93">
        <v>0</v>
      </c>
      <c r="AM796" s="93">
        <v>0</v>
      </c>
      <c r="AN796" s="93">
        <v>0</v>
      </c>
      <c r="AO796" s="93">
        <v>0</v>
      </c>
      <c r="AP796" s="93">
        <v>0</v>
      </c>
      <c r="AQ796" s="93">
        <v>0</v>
      </c>
      <c r="AR796" s="93">
        <v>0</v>
      </c>
      <c r="AS796" s="93">
        <v>0</v>
      </c>
      <c r="AT796" s="93">
        <v>0</v>
      </c>
      <c r="AU796" s="93">
        <v>0</v>
      </c>
      <c r="AV796" s="93">
        <v>0</v>
      </c>
      <c r="AW796" s="93">
        <v>0</v>
      </c>
      <c r="AX796" s="93">
        <v>0</v>
      </c>
      <c r="AY796" s="93">
        <v>0</v>
      </c>
      <c r="AZ796" s="93">
        <v>0</v>
      </c>
      <c r="BA796" s="93">
        <v>0</v>
      </c>
      <c r="BB796" s="93">
        <v>0</v>
      </c>
      <c r="BC796" s="93">
        <v>0</v>
      </c>
      <c r="BD796" s="93">
        <v>0</v>
      </c>
      <c r="BE796" s="93">
        <v>0</v>
      </c>
      <c r="BF796" s="93">
        <v>0</v>
      </c>
      <c r="BG796" s="93">
        <v>0</v>
      </c>
      <c r="BH796" s="93">
        <v>0</v>
      </c>
      <c r="BI796" s="93">
        <v>0</v>
      </c>
      <c r="BJ796" s="93">
        <v>0</v>
      </c>
      <c r="BK796" s="93">
        <v>0</v>
      </c>
      <c r="BL796" s="93">
        <v>0</v>
      </c>
      <c r="BM796" s="93">
        <v>0</v>
      </c>
      <c r="BN796" s="93">
        <v>0</v>
      </c>
      <c r="BO796" s="93">
        <v>0</v>
      </c>
      <c r="BP796" s="93">
        <v>0</v>
      </c>
      <c r="BQ796" s="93">
        <v>0</v>
      </c>
      <c r="BR796" s="93">
        <v>0</v>
      </c>
      <c r="BS796" s="93">
        <v>0</v>
      </c>
      <c r="BT796" s="93">
        <v>0</v>
      </c>
      <c r="BU796" s="93">
        <v>0</v>
      </c>
      <c r="BV796" s="93">
        <v>0</v>
      </c>
      <c r="BW796" s="93">
        <v>0</v>
      </c>
      <c r="BX796" s="93">
        <v>0</v>
      </c>
      <c r="BY796" s="93">
        <v>0</v>
      </c>
      <c r="BZ796" s="93">
        <v>0</v>
      </c>
      <c r="CA796" s="93">
        <v>0</v>
      </c>
      <c r="CB796" s="93">
        <v>0</v>
      </c>
      <c r="CC796" s="93">
        <v>0</v>
      </c>
      <c r="CD796" s="93">
        <v>0</v>
      </c>
      <c r="CE796" s="93">
        <v>0</v>
      </c>
      <c r="CF796" s="93">
        <v>0</v>
      </c>
      <c r="CG796" s="93">
        <v>0</v>
      </c>
      <c r="CH796" s="93">
        <v>0</v>
      </c>
      <c r="CJ796" s="94">
        <v>0</v>
      </c>
    </row>
    <row r="797" spans="1:88" x14ac:dyDescent="0.25">
      <c r="A797">
        <v>789</v>
      </c>
      <c r="B797" s="96"/>
      <c r="C797" s="97" t="s">
        <v>5361</v>
      </c>
      <c r="D797" s="97" t="s">
        <v>5362</v>
      </c>
      <c r="E797" s="97" t="s">
        <v>5362</v>
      </c>
      <c r="F797" s="97" t="s">
        <v>6834</v>
      </c>
      <c r="G797" s="96" t="s">
        <v>6095</v>
      </c>
      <c r="H797" s="96" t="s">
        <v>6835</v>
      </c>
      <c r="I797" s="96" t="s">
        <v>5340</v>
      </c>
      <c r="J797" s="96" t="s">
        <v>5340</v>
      </c>
      <c r="K797" s="96" t="s">
        <v>5365</v>
      </c>
      <c r="L797" s="96" t="s">
        <v>5365</v>
      </c>
      <c r="M797" s="96" t="s">
        <v>5342</v>
      </c>
      <c r="N797" s="92">
        <v>0</v>
      </c>
      <c r="O797" s="93">
        <v>0</v>
      </c>
      <c r="P797" s="93">
        <v>0</v>
      </c>
      <c r="Q797" s="93">
        <v>0</v>
      </c>
      <c r="R797" s="93">
        <v>0</v>
      </c>
      <c r="S797" s="93">
        <v>0</v>
      </c>
      <c r="T797" s="93">
        <v>0</v>
      </c>
      <c r="U797" s="93">
        <v>0</v>
      </c>
      <c r="V797" s="93">
        <v>0</v>
      </c>
      <c r="W797" s="93">
        <v>0</v>
      </c>
      <c r="X797" s="93">
        <v>0</v>
      </c>
      <c r="Y797" s="93">
        <v>0</v>
      </c>
      <c r="Z797" s="93">
        <v>0</v>
      </c>
      <c r="AA797" s="93">
        <v>0</v>
      </c>
      <c r="AB797" s="93">
        <v>0</v>
      </c>
      <c r="AC797" s="93">
        <v>0</v>
      </c>
      <c r="AD797" s="93">
        <v>0</v>
      </c>
      <c r="AE797" s="93">
        <v>0</v>
      </c>
      <c r="AF797" s="93">
        <v>0</v>
      </c>
      <c r="AG797" s="93">
        <v>0</v>
      </c>
      <c r="AH797" s="93">
        <v>0</v>
      </c>
      <c r="AI797" s="93">
        <v>0</v>
      </c>
      <c r="AJ797" s="93">
        <v>0</v>
      </c>
      <c r="AK797" s="93">
        <v>0</v>
      </c>
      <c r="AL797" s="93">
        <v>0</v>
      </c>
      <c r="AM797" s="93">
        <v>0</v>
      </c>
      <c r="AN797" s="93">
        <v>0</v>
      </c>
      <c r="AO797" s="93">
        <v>0</v>
      </c>
      <c r="AP797" s="93">
        <v>0</v>
      </c>
      <c r="AQ797" s="93">
        <v>0</v>
      </c>
      <c r="AR797" s="93">
        <v>0</v>
      </c>
      <c r="AS797" s="93">
        <v>0</v>
      </c>
      <c r="AT797" s="93">
        <v>0</v>
      </c>
      <c r="AU797" s="93">
        <v>0</v>
      </c>
      <c r="AV797" s="93">
        <v>0</v>
      </c>
      <c r="AW797" s="93">
        <v>0</v>
      </c>
      <c r="AX797" s="93">
        <v>0</v>
      </c>
      <c r="AY797" s="93">
        <v>0</v>
      </c>
      <c r="AZ797" s="93">
        <v>0</v>
      </c>
      <c r="BA797" s="93">
        <v>0</v>
      </c>
      <c r="BB797" s="93">
        <v>0</v>
      </c>
      <c r="BC797" s="93">
        <v>0</v>
      </c>
      <c r="BD797" s="93">
        <v>0</v>
      </c>
      <c r="BE797" s="93">
        <v>0</v>
      </c>
      <c r="BF797" s="93">
        <v>0</v>
      </c>
      <c r="BG797" s="93">
        <v>0</v>
      </c>
      <c r="BH797" s="93">
        <v>0</v>
      </c>
      <c r="BI797" s="93">
        <v>0</v>
      </c>
      <c r="BJ797" s="93">
        <v>0</v>
      </c>
      <c r="BK797" s="93">
        <v>0</v>
      </c>
      <c r="BL797" s="93">
        <v>0</v>
      </c>
      <c r="BM797" s="93">
        <v>0</v>
      </c>
      <c r="BN797" s="93">
        <v>0</v>
      </c>
      <c r="BO797" s="93">
        <v>0</v>
      </c>
      <c r="BP797" s="93">
        <v>0</v>
      </c>
      <c r="BQ797" s="93">
        <v>0</v>
      </c>
      <c r="BR797" s="93">
        <v>0</v>
      </c>
      <c r="BS797" s="93">
        <v>0</v>
      </c>
      <c r="BT797" s="93">
        <v>0</v>
      </c>
      <c r="BU797" s="93">
        <v>0</v>
      </c>
      <c r="BV797" s="93">
        <v>0</v>
      </c>
      <c r="BW797" s="93">
        <v>0</v>
      </c>
      <c r="BX797" s="93">
        <v>0</v>
      </c>
      <c r="BY797" s="93">
        <v>0</v>
      </c>
      <c r="BZ797" s="93">
        <v>0</v>
      </c>
      <c r="CA797" s="93">
        <v>0</v>
      </c>
      <c r="CB797" s="93">
        <v>0</v>
      </c>
      <c r="CC797" s="93">
        <v>0</v>
      </c>
      <c r="CD797" s="93">
        <v>0</v>
      </c>
      <c r="CE797" s="93">
        <v>0</v>
      </c>
      <c r="CF797" s="93">
        <v>0</v>
      </c>
      <c r="CG797" s="93">
        <v>0</v>
      </c>
      <c r="CH797" s="93">
        <v>0</v>
      </c>
      <c r="CJ797" s="94">
        <v>0</v>
      </c>
    </row>
    <row r="798" spans="1:88" x14ac:dyDescent="0.25">
      <c r="A798">
        <v>790</v>
      </c>
      <c r="B798" s="96"/>
      <c r="C798" s="97" t="s">
        <v>5361</v>
      </c>
      <c r="D798" s="97" t="s">
        <v>5362</v>
      </c>
      <c r="E798" s="97" t="s">
        <v>5362</v>
      </c>
      <c r="F798" s="97" t="s">
        <v>6836</v>
      </c>
      <c r="G798" s="96" t="s">
        <v>6095</v>
      </c>
      <c r="H798" s="96" t="s">
        <v>6837</v>
      </c>
      <c r="I798" s="96" t="s">
        <v>5340</v>
      </c>
      <c r="J798" s="96" t="s">
        <v>5340</v>
      </c>
      <c r="K798" s="96" t="s">
        <v>5365</v>
      </c>
      <c r="L798" s="96" t="s">
        <v>5365</v>
      </c>
      <c r="M798" s="96" t="s">
        <v>5342</v>
      </c>
      <c r="N798" s="92">
        <v>0</v>
      </c>
      <c r="O798" s="93">
        <v>0</v>
      </c>
      <c r="P798" s="93">
        <v>0</v>
      </c>
      <c r="Q798" s="93">
        <v>0</v>
      </c>
      <c r="R798" s="93">
        <v>0</v>
      </c>
      <c r="S798" s="93">
        <v>0</v>
      </c>
      <c r="T798" s="93">
        <v>0</v>
      </c>
      <c r="U798" s="93">
        <v>0</v>
      </c>
      <c r="V798" s="93">
        <v>0</v>
      </c>
      <c r="W798" s="93">
        <v>0</v>
      </c>
      <c r="X798" s="93">
        <v>0</v>
      </c>
      <c r="Y798" s="93">
        <v>0</v>
      </c>
      <c r="Z798" s="93">
        <v>0</v>
      </c>
      <c r="AA798" s="93">
        <v>0</v>
      </c>
      <c r="AB798" s="93">
        <v>0</v>
      </c>
      <c r="AC798" s="93">
        <v>0</v>
      </c>
      <c r="AD798" s="93">
        <v>0</v>
      </c>
      <c r="AE798" s="93">
        <v>0</v>
      </c>
      <c r="AF798" s="93">
        <v>0</v>
      </c>
      <c r="AG798" s="93">
        <v>0</v>
      </c>
      <c r="AH798" s="93">
        <v>0</v>
      </c>
      <c r="AI798" s="93">
        <v>0</v>
      </c>
      <c r="AJ798" s="93">
        <v>0</v>
      </c>
      <c r="AK798" s="93">
        <v>0</v>
      </c>
      <c r="AL798" s="93">
        <v>0</v>
      </c>
      <c r="AM798" s="93">
        <v>0</v>
      </c>
      <c r="AN798" s="93">
        <v>0</v>
      </c>
      <c r="AO798" s="93">
        <v>0</v>
      </c>
      <c r="AP798" s="93">
        <v>0</v>
      </c>
      <c r="AQ798" s="93">
        <v>0</v>
      </c>
      <c r="AR798" s="93">
        <v>0</v>
      </c>
      <c r="AS798" s="93">
        <v>0</v>
      </c>
      <c r="AT798" s="93">
        <v>0</v>
      </c>
      <c r="AU798" s="93">
        <v>0</v>
      </c>
      <c r="AV798" s="93">
        <v>0</v>
      </c>
      <c r="AW798" s="93">
        <v>0</v>
      </c>
      <c r="AX798" s="93">
        <v>0</v>
      </c>
      <c r="AY798" s="93">
        <v>0</v>
      </c>
      <c r="AZ798" s="93">
        <v>0</v>
      </c>
      <c r="BA798" s="93">
        <v>0</v>
      </c>
      <c r="BB798" s="93">
        <v>0</v>
      </c>
      <c r="BC798" s="93">
        <v>0</v>
      </c>
      <c r="BD798" s="93">
        <v>0</v>
      </c>
      <c r="BE798" s="93">
        <v>0</v>
      </c>
      <c r="BF798" s="93">
        <v>0</v>
      </c>
      <c r="BG798" s="93">
        <v>0</v>
      </c>
      <c r="BH798" s="93">
        <v>0</v>
      </c>
      <c r="BI798" s="93">
        <v>0</v>
      </c>
      <c r="BJ798" s="93">
        <v>0</v>
      </c>
      <c r="BK798" s="93">
        <v>0</v>
      </c>
      <c r="BL798" s="93">
        <v>0</v>
      </c>
      <c r="BM798" s="93">
        <v>0</v>
      </c>
      <c r="BN798" s="93">
        <v>0</v>
      </c>
      <c r="BO798" s="93">
        <v>0</v>
      </c>
      <c r="BP798" s="93">
        <v>0</v>
      </c>
      <c r="BQ798" s="93">
        <v>0</v>
      </c>
      <c r="BR798" s="93">
        <v>0</v>
      </c>
      <c r="BS798" s="93">
        <v>0</v>
      </c>
      <c r="BT798" s="93">
        <v>0</v>
      </c>
      <c r="BU798" s="93">
        <v>0</v>
      </c>
      <c r="BV798" s="93">
        <v>0</v>
      </c>
      <c r="BW798" s="93">
        <v>0</v>
      </c>
      <c r="BX798" s="93">
        <v>0</v>
      </c>
      <c r="BY798" s="93">
        <v>0</v>
      </c>
      <c r="BZ798" s="93">
        <v>0</v>
      </c>
      <c r="CA798" s="93">
        <v>0</v>
      </c>
      <c r="CB798" s="93">
        <v>0</v>
      </c>
      <c r="CC798" s="93">
        <v>0</v>
      </c>
      <c r="CD798" s="93">
        <v>0</v>
      </c>
      <c r="CE798" s="93">
        <v>0</v>
      </c>
      <c r="CF798" s="93">
        <v>0</v>
      </c>
      <c r="CG798" s="93">
        <v>0</v>
      </c>
      <c r="CH798" s="93">
        <v>0</v>
      </c>
      <c r="CJ798" s="94">
        <v>0</v>
      </c>
    </row>
    <row r="799" spans="1:88" x14ac:dyDescent="0.25">
      <c r="A799">
        <v>791</v>
      </c>
      <c r="B799" s="96"/>
      <c r="C799" s="97" t="s">
        <v>5361</v>
      </c>
      <c r="D799" s="97" t="s">
        <v>5362</v>
      </c>
      <c r="E799" s="97" t="s">
        <v>5362</v>
      </c>
      <c r="F799" s="97" t="s">
        <v>6838</v>
      </c>
      <c r="G799" s="96" t="s">
        <v>6095</v>
      </c>
      <c r="H799" s="96" t="s">
        <v>6839</v>
      </c>
      <c r="I799" s="96" t="s">
        <v>5340</v>
      </c>
      <c r="J799" s="96" t="s">
        <v>5340</v>
      </c>
      <c r="K799" s="96" t="s">
        <v>5365</v>
      </c>
      <c r="L799" s="96" t="s">
        <v>5365</v>
      </c>
      <c r="M799" s="96" t="s">
        <v>5342</v>
      </c>
      <c r="N799" s="92">
        <v>0</v>
      </c>
      <c r="O799" s="93">
        <v>0</v>
      </c>
      <c r="P799" s="93">
        <v>0</v>
      </c>
      <c r="Q799" s="93">
        <v>0</v>
      </c>
      <c r="R799" s="93">
        <v>0</v>
      </c>
      <c r="S799" s="93">
        <v>0</v>
      </c>
      <c r="T799" s="93">
        <v>0</v>
      </c>
      <c r="U799" s="93">
        <v>0</v>
      </c>
      <c r="V799" s="93">
        <v>0</v>
      </c>
      <c r="W799" s="93">
        <v>0</v>
      </c>
      <c r="X799" s="93">
        <v>0</v>
      </c>
      <c r="Y799" s="93">
        <v>0</v>
      </c>
      <c r="Z799" s="93">
        <v>0</v>
      </c>
      <c r="AA799" s="93">
        <v>0</v>
      </c>
      <c r="AB799" s="93">
        <v>0</v>
      </c>
      <c r="AC799" s="93">
        <v>0</v>
      </c>
      <c r="AD799" s="93">
        <v>0</v>
      </c>
      <c r="AE799" s="93">
        <v>0</v>
      </c>
      <c r="AF799" s="93">
        <v>0</v>
      </c>
      <c r="AG799" s="93">
        <v>0</v>
      </c>
      <c r="AH799" s="93">
        <v>0</v>
      </c>
      <c r="AI799" s="93">
        <v>0</v>
      </c>
      <c r="AJ799" s="93">
        <v>0</v>
      </c>
      <c r="AK799" s="93">
        <v>0</v>
      </c>
      <c r="AL799" s="93">
        <v>0</v>
      </c>
      <c r="AM799" s="93">
        <v>0</v>
      </c>
      <c r="AN799" s="93">
        <v>0</v>
      </c>
      <c r="AO799" s="93">
        <v>0</v>
      </c>
      <c r="AP799" s="93">
        <v>0</v>
      </c>
      <c r="AQ799" s="93">
        <v>0</v>
      </c>
      <c r="AR799" s="93">
        <v>0</v>
      </c>
      <c r="AS799" s="93">
        <v>0</v>
      </c>
      <c r="AT799" s="93">
        <v>0</v>
      </c>
      <c r="AU799" s="93">
        <v>0</v>
      </c>
      <c r="AV799" s="93">
        <v>0</v>
      </c>
      <c r="AW799" s="93">
        <v>0</v>
      </c>
      <c r="AX799" s="93">
        <v>0</v>
      </c>
      <c r="AY799" s="93">
        <v>0</v>
      </c>
      <c r="AZ799" s="93">
        <v>0</v>
      </c>
      <c r="BA799" s="93">
        <v>0</v>
      </c>
      <c r="BB799" s="93">
        <v>0</v>
      </c>
      <c r="BC799" s="93">
        <v>0</v>
      </c>
      <c r="BD799" s="93">
        <v>0</v>
      </c>
      <c r="BE799" s="93">
        <v>0</v>
      </c>
      <c r="BF799" s="93">
        <v>0</v>
      </c>
      <c r="BG799" s="93">
        <v>0</v>
      </c>
      <c r="BH799" s="93">
        <v>0</v>
      </c>
      <c r="BI799" s="93">
        <v>0</v>
      </c>
      <c r="BJ799" s="93">
        <v>0</v>
      </c>
      <c r="BK799" s="93">
        <v>0</v>
      </c>
      <c r="BL799" s="93">
        <v>0</v>
      </c>
      <c r="BM799" s="93">
        <v>0</v>
      </c>
      <c r="BN799" s="93">
        <v>0</v>
      </c>
      <c r="BO799" s="93">
        <v>0</v>
      </c>
      <c r="BP799" s="93">
        <v>0</v>
      </c>
      <c r="BQ799" s="93">
        <v>0</v>
      </c>
      <c r="BR799" s="93">
        <v>0</v>
      </c>
      <c r="BS799" s="93">
        <v>0</v>
      </c>
      <c r="BT799" s="93">
        <v>0</v>
      </c>
      <c r="BU799" s="93">
        <v>0</v>
      </c>
      <c r="BV799" s="93">
        <v>0</v>
      </c>
      <c r="BW799" s="93">
        <v>0</v>
      </c>
      <c r="BX799" s="93">
        <v>0</v>
      </c>
      <c r="BY799" s="93">
        <v>0</v>
      </c>
      <c r="BZ799" s="93">
        <v>0</v>
      </c>
      <c r="CA799" s="93">
        <v>0</v>
      </c>
      <c r="CB799" s="93">
        <v>0</v>
      </c>
      <c r="CC799" s="93">
        <v>0</v>
      </c>
      <c r="CD799" s="93">
        <v>0</v>
      </c>
      <c r="CE799" s="93">
        <v>0</v>
      </c>
      <c r="CF799" s="93">
        <v>0</v>
      </c>
      <c r="CG799" s="93">
        <v>0</v>
      </c>
      <c r="CH799" s="93">
        <v>0</v>
      </c>
      <c r="CJ799" s="94">
        <v>0</v>
      </c>
    </row>
    <row r="800" spans="1:88" x14ac:dyDescent="0.25">
      <c r="A800">
        <v>792</v>
      </c>
      <c r="B800" s="96"/>
      <c r="C800" s="97" t="s">
        <v>5361</v>
      </c>
      <c r="D800" s="97" t="s">
        <v>5362</v>
      </c>
      <c r="E800" s="97" t="s">
        <v>5362</v>
      </c>
      <c r="F800" s="97" t="s">
        <v>6840</v>
      </c>
      <c r="G800" s="96" t="s">
        <v>6095</v>
      </c>
      <c r="H800" s="96" t="s">
        <v>6841</v>
      </c>
      <c r="I800" s="96" t="s">
        <v>5340</v>
      </c>
      <c r="J800" s="96" t="s">
        <v>5340</v>
      </c>
      <c r="K800" s="96" t="s">
        <v>5365</v>
      </c>
      <c r="L800" s="96" t="s">
        <v>5365</v>
      </c>
      <c r="M800" s="96" t="s">
        <v>5342</v>
      </c>
      <c r="N800" s="92">
        <v>0</v>
      </c>
      <c r="O800" s="93">
        <v>0</v>
      </c>
      <c r="P800" s="93">
        <v>0</v>
      </c>
      <c r="Q800" s="93">
        <v>0</v>
      </c>
      <c r="R800" s="93">
        <v>0</v>
      </c>
      <c r="S800" s="93">
        <v>0</v>
      </c>
      <c r="T800" s="93">
        <v>0</v>
      </c>
      <c r="U800" s="93">
        <v>0</v>
      </c>
      <c r="V800" s="93">
        <v>0</v>
      </c>
      <c r="W800" s="93">
        <v>0</v>
      </c>
      <c r="X800" s="93">
        <v>0</v>
      </c>
      <c r="Y800" s="93">
        <v>0</v>
      </c>
      <c r="Z800" s="93">
        <v>0</v>
      </c>
      <c r="AA800" s="93">
        <v>0</v>
      </c>
      <c r="AB800" s="93">
        <v>0</v>
      </c>
      <c r="AC800" s="93">
        <v>0</v>
      </c>
      <c r="AD800" s="93">
        <v>0</v>
      </c>
      <c r="AE800" s="93">
        <v>0</v>
      </c>
      <c r="AF800" s="93">
        <v>0</v>
      </c>
      <c r="AG800" s="93">
        <v>0</v>
      </c>
      <c r="AH800" s="93">
        <v>0</v>
      </c>
      <c r="AI800" s="93">
        <v>0</v>
      </c>
      <c r="AJ800" s="93">
        <v>0</v>
      </c>
      <c r="AK800" s="93">
        <v>0</v>
      </c>
      <c r="AL800" s="93">
        <v>0</v>
      </c>
      <c r="AM800" s="93">
        <v>0</v>
      </c>
      <c r="AN800" s="93">
        <v>0</v>
      </c>
      <c r="AO800" s="93">
        <v>0</v>
      </c>
      <c r="AP800" s="93">
        <v>0</v>
      </c>
      <c r="AQ800" s="93">
        <v>0</v>
      </c>
      <c r="AR800" s="93">
        <v>0</v>
      </c>
      <c r="AS800" s="93">
        <v>0</v>
      </c>
      <c r="AT800" s="93">
        <v>0</v>
      </c>
      <c r="AU800" s="93">
        <v>0</v>
      </c>
      <c r="AV800" s="93">
        <v>0</v>
      </c>
      <c r="AW800" s="93">
        <v>0</v>
      </c>
      <c r="AX800" s="93">
        <v>0</v>
      </c>
      <c r="AY800" s="93">
        <v>0</v>
      </c>
      <c r="AZ800" s="93">
        <v>0</v>
      </c>
      <c r="BA800" s="93">
        <v>0</v>
      </c>
      <c r="BB800" s="93">
        <v>0</v>
      </c>
      <c r="BC800" s="93">
        <v>0</v>
      </c>
      <c r="BD800" s="93">
        <v>0</v>
      </c>
      <c r="BE800" s="93">
        <v>0</v>
      </c>
      <c r="BF800" s="93">
        <v>0</v>
      </c>
      <c r="BG800" s="93">
        <v>0</v>
      </c>
      <c r="BH800" s="93">
        <v>0</v>
      </c>
      <c r="BI800" s="93">
        <v>0</v>
      </c>
      <c r="BJ800" s="93">
        <v>0</v>
      </c>
      <c r="BK800" s="93">
        <v>0</v>
      </c>
      <c r="BL800" s="93">
        <v>0</v>
      </c>
      <c r="BM800" s="93">
        <v>0</v>
      </c>
      <c r="BN800" s="93">
        <v>0</v>
      </c>
      <c r="BO800" s="93">
        <v>0</v>
      </c>
      <c r="BP800" s="93">
        <v>0</v>
      </c>
      <c r="BQ800" s="93">
        <v>0</v>
      </c>
      <c r="BR800" s="93">
        <v>0</v>
      </c>
      <c r="BS800" s="93">
        <v>0</v>
      </c>
      <c r="BT800" s="93">
        <v>0</v>
      </c>
      <c r="BU800" s="93">
        <v>0</v>
      </c>
      <c r="BV800" s="93">
        <v>0</v>
      </c>
      <c r="BW800" s="93">
        <v>0</v>
      </c>
      <c r="BX800" s="93">
        <v>0</v>
      </c>
      <c r="BY800" s="93">
        <v>0</v>
      </c>
      <c r="BZ800" s="93">
        <v>0</v>
      </c>
      <c r="CA800" s="93">
        <v>0</v>
      </c>
      <c r="CB800" s="93">
        <v>0</v>
      </c>
      <c r="CC800" s="93">
        <v>0</v>
      </c>
      <c r="CD800" s="93">
        <v>0</v>
      </c>
      <c r="CE800" s="93">
        <v>0</v>
      </c>
      <c r="CF800" s="93">
        <v>0</v>
      </c>
      <c r="CG800" s="93">
        <v>0</v>
      </c>
      <c r="CH800" s="93">
        <v>0</v>
      </c>
      <c r="CJ800" s="94">
        <v>0</v>
      </c>
    </row>
    <row r="801" spans="1:88" x14ac:dyDescent="0.25">
      <c r="A801">
        <v>793</v>
      </c>
      <c r="B801" s="96"/>
      <c r="C801" s="97" t="s">
        <v>5361</v>
      </c>
      <c r="D801" s="97" t="s">
        <v>5362</v>
      </c>
      <c r="E801" s="97" t="s">
        <v>5362</v>
      </c>
      <c r="F801" s="97" t="s">
        <v>6842</v>
      </c>
      <c r="G801" s="96" t="s">
        <v>6095</v>
      </c>
      <c r="H801" s="96" t="s">
        <v>6843</v>
      </c>
      <c r="I801" s="96" t="s">
        <v>5340</v>
      </c>
      <c r="J801" s="96" t="s">
        <v>5340</v>
      </c>
      <c r="K801" s="96" t="s">
        <v>5365</v>
      </c>
      <c r="L801" s="96" t="s">
        <v>5365</v>
      </c>
      <c r="M801" s="96" t="s">
        <v>5342</v>
      </c>
      <c r="N801" s="92">
        <v>0</v>
      </c>
      <c r="O801" s="93">
        <v>0</v>
      </c>
      <c r="P801" s="93">
        <v>0</v>
      </c>
      <c r="Q801" s="93">
        <v>0</v>
      </c>
      <c r="R801" s="93">
        <v>0</v>
      </c>
      <c r="S801" s="93">
        <v>0</v>
      </c>
      <c r="T801" s="93">
        <v>0</v>
      </c>
      <c r="U801" s="93">
        <v>0</v>
      </c>
      <c r="V801" s="93">
        <v>0</v>
      </c>
      <c r="W801" s="93">
        <v>0</v>
      </c>
      <c r="X801" s="93">
        <v>0</v>
      </c>
      <c r="Y801" s="93">
        <v>0</v>
      </c>
      <c r="Z801" s="93">
        <v>0</v>
      </c>
      <c r="AA801" s="93">
        <v>0</v>
      </c>
      <c r="AB801" s="93">
        <v>0</v>
      </c>
      <c r="AC801" s="93">
        <v>0</v>
      </c>
      <c r="AD801" s="93">
        <v>0</v>
      </c>
      <c r="AE801" s="93">
        <v>0</v>
      </c>
      <c r="AF801" s="93">
        <v>0</v>
      </c>
      <c r="AG801" s="93">
        <v>0</v>
      </c>
      <c r="AH801" s="93">
        <v>0</v>
      </c>
      <c r="AI801" s="93">
        <v>0</v>
      </c>
      <c r="AJ801" s="93">
        <v>0</v>
      </c>
      <c r="AK801" s="93">
        <v>0</v>
      </c>
      <c r="AL801" s="93">
        <v>0</v>
      </c>
      <c r="AM801" s="93">
        <v>0</v>
      </c>
      <c r="AN801" s="93">
        <v>0</v>
      </c>
      <c r="AO801" s="93">
        <v>0</v>
      </c>
      <c r="AP801" s="93">
        <v>0</v>
      </c>
      <c r="AQ801" s="93">
        <v>0</v>
      </c>
      <c r="AR801" s="93">
        <v>0</v>
      </c>
      <c r="AS801" s="93">
        <v>0</v>
      </c>
      <c r="AT801" s="93">
        <v>0</v>
      </c>
      <c r="AU801" s="93">
        <v>0</v>
      </c>
      <c r="AV801" s="93">
        <v>0</v>
      </c>
      <c r="AW801" s="93">
        <v>0</v>
      </c>
      <c r="AX801" s="93">
        <v>0</v>
      </c>
      <c r="AY801" s="93">
        <v>0</v>
      </c>
      <c r="AZ801" s="93">
        <v>0</v>
      </c>
      <c r="BA801" s="93">
        <v>0</v>
      </c>
      <c r="BB801" s="93">
        <v>0</v>
      </c>
      <c r="BC801" s="93">
        <v>0</v>
      </c>
      <c r="BD801" s="93">
        <v>0</v>
      </c>
      <c r="BE801" s="93">
        <v>0</v>
      </c>
      <c r="BF801" s="93">
        <v>0</v>
      </c>
      <c r="BG801" s="93">
        <v>0</v>
      </c>
      <c r="BH801" s="93">
        <v>0</v>
      </c>
      <c r="BI801" s="93">
        <v>0</v>
      </c>
      <c r="BJ801" s="93">
        <v>0</v>
      </c>
      <c r="BK801" s="93">
        <v>0</v>
      </c>
      <c r="BL801" s="93">
        <v>0</v>
      </c>
      <c r="BM801" s="93">
        <v>0</v>
      </c>
      <c r="BN801" s="93">
        <v>0</v>
      </c>
      <c r="BO801" s="93">
        <v>0</v>
      </c>
      <c r="BP801" s="93">
        <v>0</v>
      </c>
      <c r="BQ801" s="93">
        <v>0</v>
      </c>
      <c r="BR801" s="93">
        <v>0</v>
      </c>
      <c r="BS801" s="93">
        <v>0</v>
      </c>
      <c r="BT801" s="93">
        <v>0</v>
      </c>
      <c r="BU801" s="93">
        <v>0</v>
      </c>
      <c r="BV801" s="93">
        <v>0</v>
      </c>
      <c r="BW801" s="93">
        <v>0</v>
      </c>
      <c r="BX801" s="93">
        <v>0</v>
      </c>
      <c r="BY801" s="93">
        <v>0</v>
      </c>
      <c r="BZ801" s="93">
        <v>0</v>
      </c>
      <c r="CA801" s="93">
        <v>0</v>
      </c>
      <c r="CB801" s="93">
        <v>0</v>
      </c>
      <c r="CC801" s="93">
        <v>0</v>
      </c>
      <c r="CD801" s="93">
        <v>0</v>
      </c>
      <c r="CE801" s="93">
        <v>0</v>
      </c>
      <c r="CF801" s="93">
        <v>0</v>
      </c>
      <c r="CG801" s="93">
        <v>0</v>
      </c>
      <c r="CH801" s="93">
        <v>0</v>
      </c>
      <c r="CJ801" s="94">
        <v>0</v>
      </c>
    </row>
    <row r="802" spans="1:88" x14ac:dyDescent="0.25">
      <c r="A802">
        <v>794</v>
      </c>
      <c r="B802" s="96"/>
      <c r="C802" s="97" t="s">
        <v>5361</v>
      </c>
      <c r="D802" s="97" t="s">
        <v>5362</v>
      </c>
      <c r="E802" s="97" t="s">
        <v>5362</v>
      </c>
      <c r="F802" s="97" t="s">
        <v>6844</v>
      </c>
      <c r="G802" s="96" t="s">
        <v>6095</v>
      </c>
      <c r="H802" s="96" t="s">
        <v>6845</v>
      </c>
      <c r="I802" s="96" t="s">
        <v>5340</v>
      </c>
      <c r="J802" s="96" t="s">
        <v>5340</v>
      </c>
      <c r="K802" s="96" t="s">
        <v>5365</v>
      </c>
      <c r="L802" s="96" t="s">
        <v>5365</v>
      </c>
      <c r="M802" s="96" t="s">
        <v>5342</v>
      </c>
      <c r="N802" s="92">
        <v>0</v>
      </c>
      <c r="O802" s="93">
        <v>0</v>
      </c>
      <c r="P802" s="93">
        <v>0</v>
      </c>
      <c r="Q802" s="93">
        <v>0</v>
      </c>
      <c r="R802" s="93">
        <v>0</v>
      </c>
      <c r="S802" s="93">
        <v>0</v>
      </c>
      <c r="T802" s="93">
        <v>0</v>
      </c>
      <c r="U802" s="93">
        <v>0</v>
      </c>
      <c r="V802" s="93">
        <v>0</v>
      </c>
      <c r="W802" s="93">
        <v>0</v>
      </c>
      <c r="X802" s="93">
        <v>0</v>
      </c>
      <c r="Y802" s="93">
        <v>0</v>
      </c>
      <c r="Z802" s="93">
        <v>0</v>
      </c>
      <c r="AA802" s="93">
        <v>0</v>
      </c>
      <c r="AB802" s="93">
        <v>0</v>
      </c>
      <c r="AC802" s="93">
        <v>0</v>
      </c>
      <c r="AD802" s="93">
        <v>0</v>
      </c>
      <c r="AE802" s="93">
        <v>0</v>
      </c>
      <c r="AF802" s="93">
        <v>0</v>
      </c>
      <c r="AG802" s="93">
        <v>0</v>
      </c>
      <c r="AH802" s="93">
        <v>0</v>
      </c>
      <c r="AI802" s="93">
        <v>0</v>
      </c>
      <c r="AJ802" s="93">
        <v>0</v>
      </c>
      <c r="AK802" s="93">
        <v>0</v>
      </c>
      <c r="AL802" s="93">
        <v>0</v>
      </c>
      <c r="AM802" s="93">
        <v>0</v>
      </c>
      <c r="AN802" s="93">
        <v>0</v>
      </c>
      <c r="AO802" s="93">
        <v>0</v>
      </c>
      <c r="AP802" s="93">
        <v>0</v>
      </c>
      <c r="AQ802" s="93">
        <v>0</v>
      </c>
      <c r="AR802" s="93">
        <v>0</v>
      </c>
      <c r="AS802" s="93">
        <v>0</v>
      </c>
      <c r="AT802" s="93">
        <v>0</v>
      </c>
      <c r="AU802" s="93">
        <v>0</v>
      </c>
      <c r="AV802" s="93">
        <v>0</v>
      </c>
      <c r="AW802" s="93">
        <v>0</v>
      </c>
      <c r="AX802" s="93">
        <v>0</v>
      </c>
      <c r="AY802" s="93">
        <v>0</v>
      </c>
      <c r="AZ802" s="93">
        <v>0</v>
      </c>
      <c r="BA802" s="93">
        <v>0</v>
      </c>
      <c r="BB802" s="93">
        <v>0</v>
      </c>
      <c r="BC802" s="93">
        <v>0</v>
      </c>
      <c r="BD802" s="93">
        <v>0</v>
      </c>
      <c r="BE802" s="93">
        <v>0</v>
      </c>
      <c r="BF802" s="93">
        <v>0</v>
      </c>
      <c r="BG802" s="93">
        <v>0</v>
      </c>
      <c r="BH802" s="93">
        <v>0</v>
      </c>
      <c r="BI802" s="93">
        <v>0</v>
      </c>
      <c r="BJ802" s="93">
        <v>0</v>
      </c>
      <c r="BK802" s="93">
        <v>0</v>
      </c>
      <c r="BL802" s="93">
        <v>0</v>
      </c>
      <c r="BM802" s="93">
        <v>0</v>
      </c>
      <c r="BN802" s="93">
        <v>0</v>
      </c>
      <c r="BO802" s="93">
        <v>0</v>
      </c>
      <c r="BP802" s="93">
        <v>0</v>
      </c>
      <c r="BQ802" s="93">
        <v>0</v>
      </c>
      <c r="BR802" s="93">
        <v>0</v>
      </c>
      <c r="BS802" s="93">
        <v>0</v>
      </c>
      <c r="BT802" s="93">
        <v>0</v>
      </c>
      <c r="BU802" s="93">
        <v>0</v>
      </c>
      <c r="BV802" s="93">
        <v>0</v>
      </c>
      <c r="BW802" s="93">
        <v>0</v>
      </c>
      <c r="BX802" s="93">
        <v>0</v>
      </c>
      <c r="BY802" s="93">
        <v>0</v>
      </c>
      <c r="BZ802" s="93">
        <v>0</v>
      </c>
      <c r="CA802" s="93">
        <v>0</v>
      </c>
      <c r="CB802" s="93">
        <v>0</v>
      </c>
      <c r="CC802" s="93">
        <v>0</v>
      </c>
      <c r="CD802" s="93">
        <v>0</v>
      </c>
      <c r="CE802" s="93">
        <v>0</v>
      </c>
      <c r="CF802" s="93">
        <v>0</v>
      </c>
      <c r="CG802" s="93">
        <v>0</v>
      </c>
      <c r="CH802" s="93">
        <v>0</v>
      </c>
      <c r="CJ802" s="94">
        <v>0</v>
      </c>
    </row>
    <row r="803" spans="1:88" x14ac:dyDescent="0.25">
      <c r="A803">
        <v>795</v>
      </c>
      <c r="B803" s="96"/>
      <c r="C803" s="97" t="s">
        <v>5361</v>
      </c>
      <c r="D803" s="97" t="s">
        <v>5362</v>
      </c>
      <c r="E803" s="97" t="s">
        <v>5362</v>
      </c>
      <c r="F803" s="97" t="s">
        <v>6846</v>
      </c>
      <c r="G803" s="96" t="s">
        <v>6095</v>
      </c>
      <c r="H803" s="96" t="s">
        <v>6847</v>
      </c>
      <c r="I803" s="96" t="s">
        <v>5340</v>
      </c>
      <c r="J803" s="96" t="s">
        <v>5340</v>
      </c>
      <c r="K803" s="96" t="s">
        <v>5365</v>
      </c>
      <c r="L803" s="96" t="s">
        <v>5365</v>
      </c>
      <c r="M803" s="96" t="s">
        <v>5342</v>
      </c>
      <c r="N803" s="92">
        <v>25017.323940795133</v>
      </c>
      <c r="O803" s="93">
        <v>0</v>
      </c>
      <c r="P803" s="93">
        <v>0</v>
      </c>
      <c r="Q803" s="93">
        <v>0</v>
      </c>
      <c r="R803" s="93">
        <v>0</v>
      </c>
      <c r="S803" s="93">
        <v>0</v>
      </c>
      <c r="T803" s="93">
        <v>0</v>
      </c>
      <c r="U803" s="93">
        <v>2090.3160768976909</v>
      </c>
      <c r="V803" s="93">
        <v>2091.2760117799789</v>
      </c>
      <c r="W803" s="93">
        <v>2075.614498148916</v>
      </c>
      <c r="X803" s="93">
        <v>2049.9283173273407</v>
      </c>
      <c r="Y803" s="93">
        <v>2092.319229167038</v>
      </c>
      <c r="Z803" s="93">
        <v>2096.0560244459402</v>
      </c>
      <c r="AA803" s="93">
        <v>2117.1617655831642</v>
      </c>
      <c r="AB803" s="93">
        <v>2079.2111241053126</v>
      </c>
      <c r="AC803" s="93">
        <v>2086.1566393771891</v>
      </c>
      <c r="AD803" s="93">
        <v>2088.3126284753794</v>
      </c>
      <c r="AE803" s="93">
        <v>2078.5155113343581</v>
      </c>
      <c r="AF803" s="93">
        <v>2072.4561141528238</v>
      </c>
      <c r="AG803" s="93">
        <v>0</v>
      </c>
      <c r="AH803" s="93">
        <v>0</v>
      </c>
      <c r="AI803" s="93">
        <v>0</v>
      </c>
      <c r="AJ803" s="93">
        <v>0</v>
      </c>
      <c r="AK803" s="93">
        <v>0</v>
      </c>
      <c r="AL803" s="93">
        <v>0</v>
      </c>
      <c r="AM803" s="93">
        <v>0</v>
      </c>
      <c r="AN803" s="93">
        <v>0</v>
      </c>
      <c r="AO803" s="93">
        <v>0</v>
      </c>
      <c r="AP803" s="93">
        <v>0</v>
      </c>
      <c r="AQ803" s="93">
        <v>0</v>
      </c>
      <c r="AR803" s="93">
        <v>0</v>
      </c>
      <c r="AS803" s="93">
        <v>0</v>
      </c>
      <c r="AT803" s="93">
        <v>0</v>
      </c>
      <c r="AU803" s="93">
        <v>0</v>
      </c>
      <c r="AV803" s="93">
        <v>0</v>
      </c>
      <c r="AW803" s="93">
        <v>0</v>
      </c>
      <c r="AX803" s="93">
        <v>0</v>
      </c>
      <c r="AY803" s="93">
        <v>0</v>
      </c>
      <c r="AZ803" s="93">
        <v>0</v>
      </c>
      <c r="BA803" s="93">
        <v>0</v>
      </c>
      <c r="BB803" s="93">
        <v>0</v>
      </c>
      <c r="BC803" s="93">
        <v>0</v>
      </c>
      <c r="BD803" s="93">
        <v>0</v>
      </c>
      <c r="BE803" s="93">
        <v>0</v>
      </c>
      <c r="BF803" s="93">
        <v>0</v>
      </c>
      <c r="BG803" s="93">
        <v>0</v>
      </c>
      <c r="BH803" s="93">
        <v>0</v>
      </c>
      <c r="BI803" s="93">
        <v>0</v>
      </c>
      <c r="BJ803" s="93">
        <v>0</v>
      </c>
      <c r="BK803" s="93">
        <v>0</v>
      </c>
      <c r="BL803" s="93">
        <v>0</v>
      </c>
      <c r="BM803" s="93">
        <v>0</v>
      </c>
      <c r="BN803" s="93">
        <v>0</v>
      </c>
      <c r="BO803" s="93">
        <v>0</v>
      </c>
      <c r="BP803" s="93">
        <v>0</v>
      </c>
      <c r="BQ803" s="93">
        <v>0</v>
      </c>
      <c r="BR803" s="93">
        <v>0</v>
      </c>
      <c r="BS803" s="93">
        <v>0</v>
      </c>
      <c r="BT803" s="93">
        <v>0</v>
      </c>
      <c r="BU803" s="93">
        <v>0</v>
      </c>
      <c r="BV803" s="93">
        <v>0</v>
      </c>
      <c r="BW803" s="93">
        <v>0</v>
      </c>
      <c r="BX803" s="93">
        <v>0</v>
      </c>
      <c r="BY803" s="93">
        <v>0</v>
      </c>
      <c r="BZ803" s="93">
        <v>0</v>
      </c>
      <c r="CA803" s="93">
        <v>0</v>
      </c>
      <c r="CB803" s="93">
        <v>0</v>
      </c>
      <c r="CC803" s="93">
        <v>0</v>
      </c>
      <c r="CD803" s="93">
        <v>0</v>
      </c>
      <c r="CE803" s="93">
        <v>0</v>
      </c>
      <c r="CF803" s="93">
        <v>0</v>
      </c>
      <c r="CG803" s="93">
        <v>0</v>
      </c>
      <c r="CH803" s="93">
        <v>0</v>
      </c>
      <c r="CJ803" s="94">
        <v>12521.813783028228</v>
      </c>
    </row>
    <row r="804" spans="1:88" x14ac:dyDescent="0.25">
      <c r="A804">
        <v>796</v>
      </c>
      <c r="B804" s="96"/>
      <c r="C804" s="97" t="s">
        <v>5361</v>
      </c>
      <c r="D804" s="97" t="s">
        <v>5362</v>
      </c>
      <c r="E804" s="97" t="s">
        <v>5362</v>
      </c>
      <c r="F804" s="97" t="s">
        <v>6848</v>
      </c>
      <c r="G804" s="96" t="s">
        <v>6095</v>
      </c>
      <c r="H804" s="96" t="s">
        <v>6849</v>
      </c>
      <c r="I804" s="96" t="s">
        <v>5340</v>
      </c>
      <c r="J804" s="96" t="s">
        <v>5340</v>
      </c>
      <c r="K804" s="96" t="s">
        <v>5365</v>
      </c>
      <c r="L804" s="96" t="s">
        <v>5365</v>
      </c>
      <c r="M804" s="96" t="s">
        <v>5342</v>
      </c>
      <c r="N804" s="92">
        <v>0</v>
      </c>
      <c r="O804" s="93">
        <v>0</v>
      </c>
      <c r="P804" s="93">
        <v>0</v>
      </c>
      <c r="Q804" s="93">
        <v>0</v>
      </c>
      <c r="R804" s="93">
        <v>0</v>
      </c>
      <c r="S804" s="93">
        <v>0</v>
      </c>
      <c r="T804" s="93">
        <v>0</v>
      </c>
      <c r="U804" s="93">
        <v>0</v>
      </c>
      <c r="V804" s="93">
        <v>0</v>
      </c>
      <c r="W804" s="93">
        <v>0</v>
      </c>
      <c r="X804" s="93">
        <v>0</v>
      </c>
      <c r="Y804" s="93">
        <v>0</v>
      </c>
      <c r="Z804" s="93">
        <v>0</v>
      </c>
      <c r="AA804" s="93">
        <v>0</v>
      </c>
      <c r="AB804" s="93">
        <v>0</v>
      </c>
      <c r="AC804" s="93">
        <v>0</v>
      </c>
      <c r="AD804" s="93">
        <v>0</v>
      </c>
      <c r="AE804" s="93">
        <v>0</v>
      </c>
      <c r="AF804" s="93">
        <v>0</v>
      </c>
      <c r="AG804" s="93">
        <v>0</v>
      </c>
      <c r="AH804" s="93">
        <v>0</v>
      </c>
      <c r="AI804" s="93">
        <v>0</v>
      </c>
      <c r="AJ804" s="93">
        <v>0</v>
      </c>
      <c r="AK804" s="93">
        <v>0</v>
      </c>
      <c r="AL804" s="93">
        <v>0</v>
      </c>
      <c r="AM804" s="93">
        <v>0</v>
      </c>
      <c r="AN804" s="93">
        <v>0</v>
      </c>
      <c r="AO804" s="93">
        <v>0</v>
      </c>
      <c r="AP804" s="93">
        <v>0</v>
      </c>
      <c r="AQ804" s="93">
        <v>0</v>
      </c>
      <c r="AR804" s="93">
        <v>0</v>
      </c>
      <c r="AS804" s="93">
        <v>0</v>
      </c>
      <c r="AT804" s="93">
        <v>0</v>
      </c>
      <c r="AU804" s="93">
        <v>0</v>
      </c>
      <c r="AV804" s="93">
        <v>0</v>
      </c>
      <c r="AW804" s="93">
        <v>0</v>
      </c>
      <c r="AX804" s="93">
        <v>0</v>
      </c>
      <c r="AY804" s="93">
        <v>0</v>
      </c>
      <c r="AZ804" s="93">
        <v>0</v>
      </c>
      <c r="BA804" s="93">
        <v>0</v>
      </c>
      <c r="BB804" s="93">
        <v>0</v>
      </c>
      <c r="BC804" s="93">
        <v>0</v>
      </c>
      <c r="BD804" s="93">
        <v>0</v>
      </c>
      <c r="BE804" s="93">
        <v>0</v>
      </c>
      <c r="BF804" s="93">
        <v>0</v>
      </c>
      <c r="BG804" s="93">
        <v>0</v>
      </c>
      <c r="BH804" s="93">
        <v>0</v>
      </c>
      <c r="BI804" s="93">
        <v>0</v>
      </c>
      <c r="BJ804" s="93">
        <v>0</v>
      </c>
      <c r="BK804" s="93">
        <v>0</v>
      </c>
      <c r="BL804" s="93">
        <v>0</v>
      </c>
      <c r="BM804" s="93">
        <v>0</v>
      </c>
      <c r="BN804" s="93">
        <v>0</v>
      </c>
      <c r="BO804" s="93">
        <v>0</v>
      </c>
      <c r="BP804" s="93">
        <v>0</v>
      </c>
      <c r="BQ804" s="93">
        <v>0</v>
      </c>
      <c r="BR804" s="93">
        <v>0</v>
      </c>
      <c r="BS804" s="93">
        <v>0</v>
      </c>
      <c r="BT804" s="93">
        <v>0</v>
      </c>
      <c r="BU804" s="93">
        <v>0</v>
      </c>
      <c r="BV804" s="93">
        <v>0</v>
      </c>
      <c r="BW804" s="93">
        <v>0</v>
      </c>
      <c r="BX804" s="93">
        <v>0</v>
      </c>
      <c r="BY804" s="93">
        <v>0</v>
      </c>
      <c r="BZ804" s="93">
        <v>0</v>
      </c>
      <c r="CA804" s="93">
        <v>0</v>
      </c>
      <c r="CB804" s="93">
        <v>0</v>
      </c>
      <c r="CC804" s="93">
        <v>0</v>
      </c>
      <c r="CD804" s="93">
        <v>0</v>
      </c>
      <c r="CE804" s="93">
        <v>0</v>
      </c>
      <c r="CF804" s="93">
        <v>0</v>
      </c>
      <c r="CG804" s="93">
        <v>0</v>
      </c>
      <c r="CH804" s="93">
        <v>0</v>
      </c>
      <c r="CJ804" s="94">
        <v>0</v>
      </c>
    </row>
    <row r="805" spans="1:88" x14ac:dyDescent="0.25">
      <c r="A805">
        <v>797</v>
      </c>
      <c r="B805" s="96"/>
      <c r="C805" s="97" t="s">
        <v>5361</v>
      </c>
      <c r="D805" s="97" t="s">
        <v>5362</v>
      </c>
      <c r="E805" s="97" t="s">
        <v>5362</v>
      </c>
      <c r="F805" s="97" t="s">
        <v>6850</v>
      </c>
      <c r="G805" s="96" t="s">
        <v>6095</v>
      </c>
      <c r="H805" s="96" t="s">
        <v>6851</v>
      </c>
      <c r="I805" s="96" t="s">
        <v>5340</v>
      </c>
      <c r="J805" s="96" t="s">
        <v>5340</v>
      </c>
      <c r="K805" s="96" t="s">
        <v>5365</v>
      </c>
      <c r="L805" s="96" t="s">
        <v>5365</v>
      </c>
      <c r="M805" s="96" t="s">
        <v>5342</v>
      </c>
      <c r="N805" s="92">
        <v>85617.709327452758</v>
      </c>
      <c r="O805" s="93">
        <v>0</v>
      </c>
      <c r="P805" s="93">
        <v>0</v>
      </c>
      <c r="Q805" s="93">
        <v>0</v>
      </c>
      <c r="R805" s="93">
        <v>0</v>
      </c>
      <c r="S805" s="93">
        <v>0</v>
      </c>
      <c r="T805" s="93">
        <v>0</v>
      </c>
      <c r="U805" s="93">
        <v>0</v>
      </c>
      <c r="V805" s="93">
        <v>0</v>
      </c>
      <c r="W805" s="93">
        <v>0</v>
      </c>
      <c r="X805" s="93">
        <v>0</v>
      </c>
      <c r="Y805" s="93">
        <v>0</v>
      </c>
      <c r="Z805" s="93">
        <v>0</v>
      </c>
      <c r="AA805" s="93">
        <v>0</v>
      </c>
      <c r="AB805" s="93">
        <v>0</v>
      </c>
      <c r="AC805" s="93">
        <v>0</v>
      </c>
      <c r="AD805" s="93">
        <v>0</v>
      </c>
      <c r="AE805" s="93">
        <v>0</v>
      </c>
      <c r="AF805" s="93">
        <v>0</v>
      </c>
      <c r="AG805" s="93">
        <v>7077.1957501589168</v>
      </c>
      <c r="AH805" s="93">
        <v>7073.2242997518078</v>
      </c>
      <c r="AI805" s="93">
        <v>7043.5339369504327</v>
      </c>
      <c r="AJ805" s="93">
        <v>6988.4142888964443</v>
      </c>
      <c r="AK805" s="93">
        <v>7073.666834636726</v>
      </c>
      <c r="AL805" s="93">
        <v>7081.9704574886073</v>
      </c>
      <c r="AM805" s="93">
        <v>7278.2880786483838</v>
      </c>
      <c r="AN805" s="93">
        <v>7210.3024577810902</v>
      </c>
      <c r="AO805" s="93">
        <v>7216.3105242385182</v>
      </c>
      <c r="AP805" s="93">
        <v>7217.3522022073121</v>
      </c>
      <c r="AQ805" s="93">
        <v>7189.4405320792939</v>
      </c>
      <c r="AR805" s="93">
        <v>7168.0099646152166</v>
      </c>
      <c r="AS805" s="93">
        <v>0</v>
      </c>
      <c r="AT805" s="93">
        <v>0</v>
      </c>
      <c r="AU805" s="93">
        <v>0</v>
      </c>
      <c r="AV805" s="93">
        <v>0</v>
      </c>
      <c r="AW805" s="93">
        <v>0</v>
      </c>
      <c r="AX805" s="93">
        <v>0</v>
      </c>
      <c r="AY805" s="93">
        <v>0</v>
      </c>
      <c r="AZ805" s="93">
        <v>0</v>
      </c>
      <c r="BA805" s="93">
        <v>0</v>
      </c>
      <c r="BB805" s="93">
        <v>0</v>
      </c>
      <c r="BC805" s="93">
        <v>0</v>
      </c>
      <c r="BD805" s="93">
        <v>0</v>
      </c>
      <c r="BE805" s="93">
        <v>0</v>
      </c>
      <c r="BF805" s="93">
        <v>0</v>
      </c>
      <c r="BG805" s="93">
        <v>0</v>
      </c>
      <c r="BH805" s="93">
        <v>0</v>
      </c>
      <c r="BI805" s="93">
        <v>0</v>
      </c>
      <c r="BJ805" s="93">
        <v>0</v>
      </c>
      <c r="BK805" s="93">
        <v>0</v>
      </c>
      <c r="BL805" s="93">
        <v>0</v>
      </c>
      <c r="BM805" s="93">
        <v>0</v>
      </c>
      <c r="BN805" s="93">
        <v>0</v>
      </c>
      <c r="BO805" s="93">
        <v>0</v>
      </c>
      <c r="BP805" s="93">
        <v>0</v>
      </c>
      <c r="BQ805" s="93">
        <v>0</v>
      </c>
      <c r="BR805" s="93">
        <v>0</v>
      </c>
      <c r="BS805" s="93">
        <v>0</v>
      </c>
      <c r="BT805" s="93">
        <v>0</v>
      </c>
      <c r="BU805" s="93">
        <v>0</v>
      </c>
      <c r="BV805" s="93">
        <v>0</v>
      </c>
      <c r="BW805" s="93">
        <v>0</v>
      </c>
      <c r="BX805" s="93">
        <v>0</v>
      </c>
      <c r="BY805" s="93">
        <v>0</v>
      </c>
      <c r="BZ805" s="93">
        <v>0</v>
      </c>
      <c r="CA805" s="93">
        <v>0</v>
      </c>
      <c r="CB805" s="93">
        <v>0</v>
      </c>
      <c r="CC805" s="93">
        <v>0</v>
      </c>
      <c r="CD805" s="93">
        <v>0</v>
      </c>
      <c r="CE805" s="93">
        <v>0</v>
      </c>
      <c r="CF805" s="93">
        <v>0</v>
      </c>
      <c r="CG805" s="93">
        <v>0</v>
      </c>
      <c r="CH805" s="93">
        <v>0</v>
      </c>
      <c r="CJ805" s="94">
        <v>85617.709327452758</v>
      </c>
    </row>
    <row r="806" spans="1:88" x14ac:dyDescent="0.25">
      <c r="A806">
        <v>798</v>
      </c>
      <c r="B806" s="96"/>
      <c r="C806" s="97" t="s">
        <v>5361</v>
      </c>
      <c r="D806" s="97" t="s">
        <v>5362</v>
      </c>
      <c r="E806" s="97" t="s">
        <v>5362</v>
      </c>
      <c r="F806" s="97" t="s">
        <v>6852</v>
      </c>
      <c r="G806" s="96" t="s">
        <v>6095</v>
      </c>
      <c r="H806" s="96" t="s">
        <v>6853</v>
      </c>
      <c r="I806" s="96" t="s">
        <v>5340</v>
      </c>
      <c r="J806" s="96" t="s">
        <v>5340</v>
      </c>
      <c r="K806" s="96" t="s">
        <v>5365</v>
      </c>
      <c r="L806" s="96" t="s">
        <v>5365</v>
      </c>
      <c r="M806" s="96" t="s">
        <v>5342</v>
      </c>
      <c r="N806" s="92">
        <v>0</v>
      </c>
      <c r="O806" s="93">
        <v>0</v>
      </c>
      <c r="P806" s="93">
        <v>0</v>
      </c>
      <c r="Q806" s="93">
        <v>0</v>
      </c>
      <c r="R806" s="93">
        <v>0</v>
      </c>
      <c r="S806" s="93">
        <v>0</v>
      </c>
      <c r="T806" s="93">
        <v>0</v>
      </c>
      <c r="U806" s="93">
        <v>0</v>
      </c>
      <c r="V806" s="93">
        <v>0</v>
      </c>
      <c r="W806" s="93">
        <v>0</v>
      </c>
      <c r="X806" s="93">
        <v>0</v>
      </c>
      <c r="Y806" s="93">
        <v>0</v>
      </c>
      <c r="Z806" s="93">
        <v>0</v>
      </c>
      <c r="AA806" s="93">
        <v>0</v>
      </c>
      <c r="AB806" s="93">
        <v>0</v>
      </c>
      <c r="AC806" s="93">
        <v>0</v>
      </c>
      <c r="AD806" s="93">
        <v>0</v>
      </c>
      <c r="AE806" s="93">
        <v>0</v>
      </c>
      <c r="AF806" s="93">
        <v>0</v>
      </c>
      <c r="AG806" s="93">
        <v>0</v>
      </c>
      <c r="AH806" s="93">
        <v>0</v>
      </c>
      <c r="AI806" s="93">
        <v>0</v>
      </c>
      <c r="AJ806" s="93">
        <v>0</v>
      </c>
      <c r="AK806" s="93">
        <v>0</v>
      </c>
      <c r="AL806" s="93">
        <v>0</v>
      </c>
      <c r="AM806" s="93">
        <v>0</v>
      </c>
      <c r="AN806" s="93">
        <v>0</v>
      </c>
      <c r="AO806" s="93">
        <v>0</v>
      </c>
      <c r="AP806" s="93">
        <v>0</v>
      </c>
      <c r="AQ806" s="93">
        <v>0</v>
      </c>
      <c r="AR806" s="93">
        <v>0</v>
      </c>
      <c r="AS806" s="93">
        <v>0</v>
      </c>
      <c r="AT806" s="93">
        <v>0</v>
      </c>
      <c r="AU806" s="93">
        <v>0</v>
      </c>
      <c r="AV806" s="93">
        <v>0</v>
      </c>
      <c r="AW806" s="93">
        <v>0</v>
      </c>
      <c r="AX806" s="93">
        <v>0</v>
      </c>
      <c r="AY806" s="93">
        <v>0</v>
      </c>
      <c r="AZ806" s="93">
        <v>0</v>
      </c>
      <c r="BA806" s="93">
        <v>0</v>
      </c>
      <c r="BB806" s="93">
        <v>0</v>
      </c>
      <c r="BC806" s="93">
        <v>0</v>
      </c>
      <c r="BD806" s="93">
        <v>0</v>
      </c>
      <c r="BE806" s="93">
        <v>0</v>
      </c>
      <c r="BF806" s="93">
        <v>0</v>
      </c>
      <c r="BG806" s="93">
        <v>0</v>
      </c>
      <c r="BH806" s="93">
        <v>0</v>
      </c>
      <c r="BI806" s="93">
        <v>0</v>
      </c>
      <c r="BJ806" s="93">
        <v>0</v>
      </c>
      <c r="BK806" s="93">
        <v>0</v>
      </c>
      <c r="BL806" s="93">
        <v>0</v>
      </c>
      <c r="BM806" s="93">
        <v>0</v>
      </c>
      <c r="BN806" s="93">
        <v>0</v>
      </c>
      <c r="BO806" s="93">
        <v>0</v>
      </c>
      <c r="BP806" s="93">
        <v>0</v>
      </c>
      <c r="BQ806" s="93">
        <v>0</v>
      </c>
      <c r="BR806" s="93">
        <v>0</v>
      </c>
      <c r="BS806" s="93">
        <v>0</v>
      </c>
      <c r="BT806" s="93">
        <v>0</v>
      </c>
      <c r="BU806" s="93">
        <v>0</v>
      </c>
      <c r="BV806" s="93">
        <v>0</v>
      </c>
      <c r="BW806" s="93">
        <v>0</v>
      </c>
      <c r="BX806" s="93">
        <v>0</v>
      </c>
      <c r="BY806" s="93">
        <v>0</v>
      </c>
      <c r="BZ806" s="93">
        <v>0</v>
      </c>
      <c r="CA806" s="93">
        <v>0</v>
      </c>
      <c r="CB806" s="93">
        <v>0</v>
      </c>
      <c r="CC806" s="93">
        <v>0</v>
      </c>
      <c r="CD806" s="93">
        <v>0</v>
      </c>
      <c r="CE806" s="93">
        <v>0</v>
      </c>
      <c r="CF806" s="93">
        <v>0</v>
      </c>
      <c r="CG806" s="93">
        <v>0</v>
      </c>
      <c r="CH806" s="93">
        <v>0</v>
      </c>
      <c r="CJ806" s="94">
        <v>0</v>
      </c>
    </row>
    <row r="807" spans="1:88" x14ac:dyDescent="0.25">
      <c r="A807">
        <v>799</v>
      </c>
      <c r="B807" s="96"/>
      <c r="C807" s="97" t="s">
        <v>5361</v>
      </c>
      <c r="D807" s="97" t="s">
        <v>5362</v>
      </c>
      <c r="E807" s="97" t="s">
        <v>5362</v>
      </c>
      <c r="F807" s="97" t="s">
        <v>6854</v>
      </c>
      <c r="G807" s="96" t="s">
        <v>6095</v>
      </c>
      <c r="H807" s="96" t="s">
        <v>6855</v>
      </c>
      <c r="I807" s="96" t="s">
        <v>5340</v>
      </c>
      <c r="J807" s="96" t="s">
        <v>5340</v>
      </c>
      <c r="K807" s="96" t="s">
        <v>5365</v>
      </c>
      <c r="L807" s="96" t="s">
        <v>5365</v>
      </c>
      <c r="M807" s="96" t="s">
        <v>5342</v>
      </c>
      <c r="N807" s="92">
        <v>0</v>
      </c>
      <c r="O807" s="93">
        <v>0</v>
      </c>
      <c r="P807" s="93">
        <v>0</v>
      </c>
      <c r="Q807" s="93">
        <v>0</v>
      </c>
      <c r="R807" s="93">
        <v>0</v>
      </c>
      <c r="S807" s="93">
        <v>0</v>
      </c>
      <c r="T807" s="93">
        <v>0</v>
      </c>
      <c r="U807" s="93">
        <v>0</v>
      </c>
      <c r="V807" s="93">
        <v>0</v>
      </c>
      <c r="W807" s="93">
        <v>0</v>
      </c>
      <c r="X807" s="93">
        <v>0</v>
      </c>
      <c r="Y807" s="93">
        <v>0</v>
      </c>
      <c r="Z807" s="93">
        <v>0</v>
      </c>
      <c r="AA807" s="93">
        <v>0</v>
      </c>
      <c r="AB807" s="93">
        <v>0</v>
      </c>
      <c r="AC807" s="93">
        <v>0</v>
      </c>
      <c r="AD807" s="93">
        <v>0</v>
      </c>
      <c r="AE807" s="93">
        <v>0</v>
      </c>
      <c r="AF807" s="93">
        <v>0</v>
      </c>
      <c r="AG807" s="93">
        <v>0</v>
      </c>
      <c r="AH807" s="93">
        <v>0</v>
      </c>
      <c r="AI807" s="93">
        <v>0</v>
      </c>
      <c r="AJ807" s="93">
        <v>0</v>
      </c>
      <c r="AK807" s="93">
        <v>0</v>
      </c>
      <c r="AL807" s="93">
        <v>0</v>
      </c>
      <c r="AM807" s="93">
        <v>0</v>
      </c>
      <c r="AN807" s="93">
        <v>0</v>
      </c>
      <c r="AO807" s="93">
        <v>0</v>
      </c>
      <c r="AP807" s="93">
        <v>0</v>
      </c>
      <c r="AQ807" s="93">
        <v>0</v>
      </c>
      <c r="AR807" s="93">
        <v>0</v>
      </c>
      <c r="AS807" s="93">
        <v>0</v>
      </c>
      <c r="AT807" s="93">
        <v>0</v>
      </c>
      <c r="AU807" s="93">
        <v>0</v>
      </c>
      <c r="AV807" s="93">
        <v>0</v>
      </c>
      <c r="AW807" s="93">
        <v>0</v>
      </c>
      <c r="AX807" s="93">
        <v>0</v>
      </c>
      <c r="AY807" s="93">
        <v>0</v>
      </c>
      <c r="AZ807" s="93">
        <v>0</v>
      </c>
      <c r="BA807" s="93">
        <v>0</v>
      </c>
      <c r="BB807" s="93">
        <v>0</v>
      </c>
      <c r="BC807" s="93">
        <v>0</v>
      </c>
      <c r="BD807" s="93">
        <v>0</v>
      </c>
      <c r="BE807" s="93">
        <v>0</v>
      </c>
      <c r="BF807" s="93">
        <v>0</v>
      </c>
      <c r="BG807" s="93">
        <v>0</v>
      </c>
      <c r="BH807" s="93">
        <v>0</v>
      </c>
      <c r="BI807" s="93">
        <v>0</v>
      </c>
      <c r="BJ807" s="93">
        <v>0</v>
      </c>
      <c r="BK807" s="93">
        <v>0</v>
      </c>
      <c r="BL807" s="93">
        <v>0</v>
      </c>
      <c r="BM807" s="93">
        <v>0</v>
      </c>
      <c r="BN807" s="93">
        <v>0</v>
      </c>
      <c r="BO807" s="93">
        <v>0</v>
      </c>
      <c r="BP807" s="93">
        <v>0</v>
      </c>
      <c r="BQ807" s="93">
        <v>0</v>
      </c>
      <c r="BR807" s="93">
        <v>0</v>
      </c>
      <c r="BS807" s="93">
        <v>0</v>
      </c>
      <c r="BT807" s="93">
        <v>0</v>
      </c>
      <c r="BU807" s="93">
        <v>0</v>
      </c>
      <c r="BV807" s="93">
        <v>0</v>
      </c>
      <c r="BW807" s="93">
        <v>0</v>
      </c>
      <c r="BX807" s="93">
        <v>0</v>
      </c>
      <c r="BY807" s="93">
        <v>0</v>
      </c>
      <c r="BZ807" s="93">
        <v>0</v>
      </c>
      <c r="CA807" s="93">
        <v>0</v>
      </c>
      <c r="CB807" s="93">
        <v>0</v>
      </c>
      <c r="CC807" s="93">
        <v>0</v>
      </c>
      <c r="CD807" s="93">
        <v>0</v>
      </c>
      <c r="CE807" s="93">
        <v>0</v>
      </c>
      <c r="CF807" s="93">
        <v>0</v>
      </c>
      <c r="CG807" s="93">
        <v>0</v>
      </c>
      <c r="CH807" s="93">
        <v>0</v>
      </c>
      <c r="CJ807" s="94">
        <v>0</v>
      </c>
    </row>
    <row r="808" spans="1:88" x14ac:dyDescent="0.25">
      <c r="A808">
        <v>800</v>
      </c>
      <c r="B808" s="96"/>
      <c r="C808" s="97" t="s">
        <v>5361</v>
      </c>
      <c r="D808" s="97" t="s">
        <v>5362</v>
      </c>
      <c r="E808" s="97" t="s">
        <v>5362</v>
      </c>
      <c r="F808" s="97" t="s">
        <v>6856</v>
      </c>
      <c r="G808" s="96" t="s">
        <v>6095</v>
      </c>
      <c r="H808" s="96" t="s">
        <v>6857</v>
      </c>
      <c r="I808" s="96" t="s">
        <v>5340</v>
      </c>
      <c r="J808" s="96" t="s">
        <v>5340</v>
      </c>
      <c r="K808" s="96" t="s">
        <v>5365</v>
      </c>
      <c r="L808" s="96" t="s">
        <v>5365</v>
      </c>
      <c r="M808" s="96" t="s">
        <v>5342</v>
      </c>
      <c r="N808" s="92">
        <v>30020.829075917518</v>
      </c>
      <c r="O808" s="93">
        <v>0</v>
      </c>
      <c r="P808" s="93">
        <v>0</v>
      </c>
      <c r="Q808" s="93">
        <v>0</v>
      </c>
      <c r="R808" s="93">
        <v>0</v>
      </c>
      <c r="S808" s="93">
        <v>0</v>
      </c>
      <c r="T808" s="93">
        <v>0</v>
      </c>
      <c r="U808" s="93">
        <v>2508.3826634573934</v>
      </c>
      <c r="V808" s="93">
        <v>2509.5345868642835</v>
      </c>
      <c r="W808" s="93">
        <v>2490.7407452487232</v>
      </c>
      <c r="X808" s="93">
        <v>2459.9172868371761</v>
      </c>
      <c r="Y808" s="93">
        <v>2510.7864494112109</v>
      </c>
      <c r="Z808" s="93">
        <v>2515.2706097724481</v>
      </c>
      <c r="AA808" s="93">
        <v>2540.597533175639</v>
      </c>
      <c r="AB808" s="93">
        <v>2495.0567021969109</v>
      </c>
      <c r="AC808" s="93">
        <v>2503.391331724612</v>
      </c>
      <c r="AD808" s="93">
        <v>2505.9785221195311</v>
      </c>
      <c r="AE808" s="93">
        <v>2494.2219657499013</v>
      </c>
      <c r="AF808" s="93">
        <v>2486.9506793596934</v>
      </c>
      <c r="AG808" s="93">
        <v>0</v>
      </c>
      <c r="AH808" s="93">
        <v>0</v>
      </c>
      <c r="AI808" s="93">
        <v>0</v>
      </c>
      <c r="AJ808" s="93">
        <v>0</v>
      </c>
      <c r="AK808" s="93">
        <v>0</v>
      </c>
      <c r="AL808" s="93">
        <v>0</v>
      </c>
      <c r="AM808" s="93">
        <v>0</v>
      </c>
      <c r="AN808" s="93">
        <v>0</v>
      </c>
      <c r="AO808" s="93">
        <v>0</v>
      </c>
      <c r="AP808" s="93">
        <v>0</v>
      </c>
      <c r="AQ808" s="93">
        <v>0</v>
      </c>
      <c r="AR808" s="93">
        <v>0</v>
      </c>
      <c r="AS808" s="93">
        <v>0</v>
      </c>
      <c r="AT808" s="93">
        <v>0</v>
      </c>
      <c r="AU808" s="93">
        <v>0</v>
      </c>
      <c r="AV808" s="93">
        <v>0</v>
      </c>
      <c r="AW808" s="93">
        <v>0</v>
      </c>
      <c r="AX808" s="93">
        <v>0</v>
      </c>
      <c r="AY808" s="93">
        <v>0</v>
      </c>
      <c r="AZ808" s="93">
        <v>0</v>
      </c>
      <c r="BA808" s="93">
        <v>0</v>
      </c>
      <c r="BB808" s="93">
        <v>0</v>
      </c>
      <c r="BC808" s="93">
        <v>0</v>
      </c>
      <c r="BD808" s="93">
        <v>0</v>
      </c>
      <c r="BE808" s="93">
        <v>0</v>
      </c>
      <c r="BF808" s="93">
        <v>0</v>
      </c>
      <c r="BG808" s="93">
        <v>0</v>
      </c>
      <c r="BH808" s="93">
        <v>0</v>
      </c>
      <c r="BI808" s="93">
        <v>0</v>
      </c>
      <c r="BJ808" s="93">
        <v>0</v>
      </c>
      <c r="BK808" s="93">
        <v>0</v>
      </c>
      <c r="BL808" s="93">
        <v>0</v>
      </c>
      <c r="BM808" s="93">
        <v>0</v>
      </c>
      <c r="BN808" s="93">
        <v>0</v>
      </c>
      <c r="BO808" s="93">
        <v>0</v>
      </c>
      <c r="BP808" s="93">
        <v>0</v>
      </c>
      <c r="BQ808" s="93">
        <v>0</v>
      </c>
      <c r="BR808" s="93">
        <v>0</v>
      </c>
      <c r="BS808" s="93">
        <v>0</v>
      </c>
      <c r="BT808" s="93">
        <v>0</v>
      </c>
      <c r="BU808" s="93">
        <v>0</v>
      </c>
      <c r="BV808" s="93">
        <v>0</v>
      </c>
      <c r="BW808" s="93">
        <v>0</v>
      </c>
      <c r="BX808" s="93">
        <v>0</v>
      </c>
      <c r="BY808" s="93">
        <v>0</v>
      </c>
      <c r="BZ808" s="93">
        <v>0</v>
      </c>
      <c r="CA808" s="93">
        <v>0</v>
      </c>
      <c r="CB808" s="93">
        <v>0</v>
      </c>
      <c r="CC808" s="93">
        <v>0</v>
      </c>
      <c r="CD808" s="93">
        <v>0</v>
      </c>
      <c r="CE808" s="93">
        <v>0</v>
      </c>
      <c r="CF808" s="93">
        <v>0</v>
      </c>
      <c r="CG808" s="93">
        <v>0</v>
      </c>
      <c r="CH808" s="93">
        <v>0</v>
      </c>
      <c r="CJ808" s="94">
        <v>15026.196734326288</v>
      </c>
    </row>
    <row r="809" spans="1:88" x14ac:dyDescent="0.25">
      <c r="A809">
        <v>801</v>
      </c>
      <c r="B809" s="96"/>
      <c r="C809" s="97" t="s">
        <v>5361</v>
      </c>
      <c r="D809" s="97" t="s">
        <v>5362</v>
      </c>
      <c r="E809" s="97" t="s">
        <v>5362</v>
      </c>
      <c r="F809" s="97" t="s">
        <v>6858</v>
      </c>
      <c r="G809" s="96" t="s">
        <v>6095</v>
      </c>
      <c r="H809" s="96" t="s">
        <v>6859</v>
      </c>
      <c r="I809" s="96" t="s">
        <v>5340</v>
      </c>
      <c r="J809" s="96" t="s">
        <v>5340</v>
      </c>
      <c r="K809" s="96" t="s">
        <v>5365</v>
      </c>
      <c r="L809" s="96" t="s">
        <v>5365</v>
      </c>
      <c r="M809" s="96" t="s">
        <v>5342</v>
      </c>
      <c r="N809" s="92">
        <v>9940.1416555730611</v>
      </c>
      <c r="O809" s="93">
        <v>1681.8903209709854</v>
      </c>
      <c r="P809" s="93">
        <v>1654.1469767376327</v>
      </c>
      <c r="Q809" s="93">
        <v>1657.4539866437931</v>
      </c>
      <c r="R809" s="93">
        <v>1659.087049736914</v>
      </c>
      <c r="S809" s="93">
        <v>1648.5884195559988</v>
      </c>
      <c r="T809" s="93">
        <v>1638.9749019277367</v>
      </c>
      <c r="U809" s="93">
        <v>0</v>
      </c>
      <c r="V809" s="93">
        <v>0</v>
      </c>
      <c r="W809" s="93">
        <v>0</v>
      </c>
      <c r="X809" s="93">
        <v>0</v>
      </c>
      <c r="Y809" s="93">
        <v>0</v>
      </c>
      <c r="Z809" s="93">
        <v>0</v>
      </c>
      <c r="AA809" s="93">
        <v>0</v>
      </c>
      <c r="AB809" s="93">
        <v>0</v>
      </c>
      <c r="AC809" s="93">
        <v>0</v>
      </c>
      <c r="AD809" s="93">
        <v>0</v>
      </c>
      <c r="AE809" s="93">
        <v>0</v>
      </c>
      <c r="AF809" s="93">
        <v>0</v>
      </c>
      <c r="AG809" s="93">
        <v>0</v>
      </c>
      <c r="AH809" s="93">
        <v>0</v>
      </c>
      <c r="AI809" s="93">
        <v>0</v>
      </c>
      <c r="AJ809" s="93">
        <v>0</v>
      </c>
      <c r="AK809" s="93">
        <v>0</v>
      </c>
      <c r="AL809" s="93">
        <v>0</v>
      </c>
      <c r="AM809" s="93">
        <v>0</v>
      </c>
      <c r="AN809" s="93">
        <v>0</v>
      </c>
      <c r="AO809" s="93">
        <v>0</v>
      </c>
      <c r="AP809" s="93">
        <v>0</v>
      </c>
      <c r="AQ809" s="93">
        <v>0</v>
      </c>
      <c r="AR809" s="93">
        <v>0</v>
      </c>
      <c r="AS809" s="93">
        <v>0</v>
      </c>
      <c r="AT809" s="93">
        <v>0</v>
      </c>
      <c r="AU809" s="93">
        <v>0</v>
      </c>
      <c r="AV809" s="93">
        <v>0</v>
      </c>
      <c r="AW809" s="93">
        <v>0</v>
      </c>
      <c r="AX809" s="93">
        <v>0</v>
      </c>
      <c r="AY809" s="93">
        <v>0</v>
      </c>
      <c r="AZ809" s="93">
        <v>0</v>
      </c>
      <c r="BA809" s="93">
        <v>0</v>
      </c>
      <c r="BB809" s="93">
        <v>0</v>
      </c>
      <c r="BC809" s="93">
        <v>0</v>
      </c>
      <c r="BD809" s="93">
        <v>0</v>
      </c>
      <c r="BE809" s="93">
        <v>0</v>
      </c>
      <c r="BF809" s="93">
        <v>0</v>
      </c>
      <c r="BG809" s="93">
        <v>0</v>
      </c>
      <c r="BH809" s="93">
        <v>0</v>
      </c>
      <c r="BI809" s="93">
        <v>0</v>
      </c>
      <c r="BJ809" s="93">
        <v>0</v>
      </c>
      <c r="BK809" s="93">
        <v>0</v>
      </c>
      <c r="BL809" s="93">
        <v>0</v>
      </c>
      <c r="BM809" s="93">
        <v>0</v>
      </c>
      <c r="BN809" s="93">
        <v>0</v>
      </c>
      <c r="BO809" s="93">
        <v>0</v>
      </c>
      <c r="BP809" s="93">
        <v>0</v>
      </c>
      <c r="BQ809" s="93">
        <v>0</v>
      </c>
      <c r="BR809" s="93">
        <v>0</v>
      </c>
      <c r="BS809" s="93">
        <v>0</v>
      </c>
      <c r="BT809" s="93">
        <v>0</v>
      </c>
      <c r="BU809" s="93">
        <v>0</v>
      </c>
      <c r="BV809" s="93">
        <v>0</v>
      </c>
      <c r="BW809" s="93">
        <v>0</v>
      </c>
      <c r="BX809" s="93">
        <v>0</v>
      </c>
      <c r="BY809" s="93">
        <v>0</v>
      </c>
      <c r="BZ809" s="93">
        <v>0</v>
      </c>
      <c r="CA809" s="93">
        <v>0</v>
      </c>
      <c r="CB809" s="93">
        <v>0</v>
      </c>
      <c r="CC809" s="93">
        <v>0</v>
      </c>
      <c r="CD809" s="93">
        <v>0</v>
      </c>
      <c r="CE809" s="93">
        <v>0</v>
      </c>
      <c r="CF809" s="93">
        <v>0</v>
      </c>
      <c r="CG809" s="93">
        <v>0</v>
      </c>
      <c r="CH809" s="93">
        <v>0</v>
      </c>
      <c r="CJ809" s="94">
        <v>0</v>
      </c>
    </row>
    <row r="810" spans="1:88" x14ac:dyDescent="0.25">
      <c r="A810">
        <v>802</v>
      </c>
      <c r="B810" s="96"/>
      <c r="C810" s="97" t="s">
        <v>5361</v>
      </c>
      <c r="D810" s="97" t="s">
        <v>5362</v>
      </c>
      <c r="E810" s="97" t="s">
        <v>5362</v>
      </c>
      <c r="F810" s="97" t="s">
        <v>6860</v>
      </c>
      <c r="G810" s="96" t="s">
        <v>6095</v>
      </c>
      <c r="H810" s="96" t="s">
        <v>6861</v>
      </c>
      <c r="I810" s="96" t="s">
        <v>5340</v>
      </c>
      <c r="J810" s="96" t="s">
        <v>5340</v>
      </c>
      <c r="K810" s="96" t="s">
        <v>5365</v>
      </c>
      <c r="L810" s="96" t="s">
        <v>5365</v>
      </c>
      <c r="M810" s="96" t="s">
        <v>5342</v>
      </c>
      <c r="N810" s="92">
        <v>0</v>
      </c>
      <c r="O810" s="93">
        <v>0</v>
      </c>
      <c r="P810" s="93">
        <v>0</v>
      </c>
      <c r="Q810" s="93">
        <v>0</v>
      </c>
      <c r="R810" s="93">
        <v>0</v>
      </c>
      <c r="S810" s="93">
        <v>0</v>
      </c>
      <c r="T810" s="93">
        <v>0</v>
      </c>
      <c r="U810" s="93">
        <v>0</v>
      </c>
      <c r="V810" s="93">
        <v>0</v>
      </c>
      <c r="W810" s="93">
        <v>0</v>
      </c>
      <c r="X810" s="93">
        <v>0</v>
      </c>
      <c r="Y810" s="93">
        <v>0</v>
      </c>
      <c r="Z810" s="93">
        <v>0</v>
      </c>
      <c r="AA810" s="93">
        <v>0</v>
      </c>
      <c r="AB810" s="93">
        <v>0</v>
      </c>
      <c r="AC810" s="93">
        <v>0</v>
      </c>
      <c r="AD810" s="93">
        <v>0</v>
      </c>
      <c r="AE810" s="93">
        <v>0</v>
      </c>
      <c r="AF810" s="93">
        <v>0</v>
      </c>
      <c r="AG810" s="93">
        <v>0</v>
      </c>
      <c r="AH810" s="93">
        <v>0</v>
      </c>
      <c r="AI810" s="93">
        <v>0</v>
      </c>
      <c r="AJ810" s="93">
        <v>0</v>
      </c>
      <c r="AK810" s="93">
        <v>0</v>
      </c>
      <c r="AL810" s="93">
        <v>0</v>
      </c>
      <c r="AM810" s="93">
        <v>0</v>
      </c>
      <c r="AN810" s="93">
        <v>0</v>
      </c>
      <c r="AO810" s="93">
        <v>0</v>
      </c>
      <c r="AP810" s="93">
        <v>0</v>
      </c>
      <c r="AQ810" s="93">
        <v>0</v>
      </c>
      <c r="AR810" s="93">
        <v>0</v>
      </c>
      <c r="AS810" s="93">
        <v>0</v>
      </c>
      <c r="AT810" s="93">
        <v>0</v>
      </c>
      <c r="AU810" s="93">
        <v>0</v>
      </c>
      <c r="AV810" s="93">
        <v>0</v>
      </c>
      <c r="AW810" s="93">
        <v>0</v>
      </c>
      <c r="AX810" s="93">
        <v>0</v>
      </c>
      <c r="AY810" s="93">
        <v>0</v>
      </c>
      <c r="AZ810" s="93">
        <v>0</v>
      </c>
      <c r="BA810" s="93">
        <v>0</v>
      </c>
      <c r="BB810" s="93">
        <v>0</v>
      </c>
      <c r="BC810" s="93">
        <v>0</v>
      </c>
      <c r="BD810" s="93">
        <v>0</v>
      </c>
      <c r="BE810" s="93">
        <v>0</v>
      </c>
      <c r="BF810" s="93">
        <v>0</v>
      </c>
      <c r="BG810" s="93">
        <v>0</v>
      </c>
      <c r="BH810" s="93">
        <v>0</v>
      </c>
      <c r="BI810" s="93">
        <v>0</v>
      </c>
      <c r="BJ810" s="93">
        <v>0</v>
      </c>
      <c r="BK810" s="93">
        <v>0</v>
      </c>
      <c r="BL810" s="93">
        <v>0</v>
      </c>
      <c r="BM810" s="93">
        <v>0</v>
      </c>
      <c r="BN810" s="93">
        <v>0</v>
      </c>
      <c r="BO810" s="93">
        <v>0</v>
      </c>
      <c r="BP810" s="93">
        <v>0</v>
      </c>
      <c r="BQ810" s="93">
        <v>0</v>
      </c>
      <c r="BR810" s="93">
        <v>0</v>
      </c>
      <c r="BS810" s="93">
        <v>0</v>
      </c>
      <c r="BT810" s="93">
        <v>0</v>
      </c>
      <c r="BU810" s="93">
        <v>0</v>
      </c>
      <c r="BV810" s="93">
        <v>0</v>
      </c>
      <c r="BW810" s="93">
        <v>0</v>
      </c>
      <c r="BX810" s="93">
        <v>0</v>
      </c>
      <c r="BY810" s="93">
        <v>0</v>
      </c>
      <c r="BZ810" s="93">
        <v>0</v>
      </c>
      <c r="CA810" s="93">
        <v>0</v>
      </c>
      <c r="CB810" s="93">
        <v>0</v>
      </c>
      <c r="CC810" s="93">
        <v>0</v>
      </c>
      <c r="CD810" s="93">
        <v>0</v>
      </c>
      <c r="CE810" s="93">
        <v>0</v>
      </c>
      <c r="CF810" s="93">
        <v>0</v>
      </c>
      <c r="CG810" s="93">
        <v>0</v>
      </c>
      <c r="CH810" s="93">
        <v>0</v>
      </c>
      <c r="CJ810" s="94">
        <v>0</v>
      </c>
    </row>
    <row r="811" spans="1:88" x14ac:dyDescent="0.25">
      <c r="A811">
        <v>803</v>
      </c>
      <c r="B811" s="96"/>
      <c r="C811" s="97" t="s">
        <v>5361</v>
      </c>
      <c r="D811" s="97" t="s">
        <v>5362</v>
      </c>
      <c r="E811" s="97" t="s">
        <v>5362</v>
      </c>
      <c r="F811" s="97" t="s">
        <v>6862</v>
      </c>
      <c r="G811" s="96" t="s">
        <v>6095</v>
      </c>
      <c r="H811" s="96" t="s">
        <v>6863</v>
      </c>
      <c r="I811" s="96" t="s">
        <v>5340</v>
      </c>
      <c r="J811" s="96" t="s">
        <v>5340</v>
      </c>
      <c r="K811" s="96" t="s">
        <v>5365</v>
      </c>
      <c r="L811" s="96" t="s">
        <v>5365</v>
      </c>
      <c r="M811" s="96" t="s">
        <v>5342</v>
      </c>
      <c r="N811" s="92">
        <v>0</v>
      </c>
      <c r="O811" s="93">
        <v>0</v>
      </c>
      <c r="P811" s="93">
        <v>0</v>
      </c>
      <c r="Q811" s="93">
        <v>0</v>
      </c>
      <c r="R811" s="93">
        <v>0</v>
      </c>
      <c r="S811" s="93">
        <v>0</v>
      </c>
      <c r="T811" s="93">
        <v>0</v>
      </c>
      <c r="U811" s="93">
        <v>0</v>
      </c>
      <c r="V811" s="93">
        <v>0</v>
      </c>
      <c r="W811" s="93">
        <v>0</v>
      </c>
      <c r="X811" s="93">
        <v>0</v>
      </c>
      <c r="Y811" s="93">
        <v>0</v>
      </c>
      <c r="Z811" s="93">
        <v>0</v>
      </c>
      <c r="AA811" s="93">
        <v>0</v>
      </c>
      <c r="AB811" s="93">
        <v>0</v>
      </c>
      <c r="AC811" s="93">
        <v>0</v>
      </c>
      <c r="AD811" s="93">
        <v>0</v>
      </c>
      <c r="AE811" s="93">
        <v>0</v>
      </c>
      <c r="AF811" s="93">
        <v>0</v>
      </c>
      <c r="AG811" s="93">
        <v>0</v>
      </c>
      <c r="AH811" s="93">
        <v>0</v>
      </c>
      <c r="AI811" s="93">
        <v>0</v>
      </c>
      <c r="AJ811" s="93">
        <v>0</v>
      </c>
      <c r="AK811" s="93">
        <v>0</v>
      </c>
      <c r="AL811" s="93">
        <v>0</v>
      </c>
      <c r="AM811" s="93">
        <v>0</v>
      </c>
      <c r="AN811" s="93">
        <v>0</v>
      </c>
      <c r="AO811" s="93">
        <v>0</v>
      </c>
      <c r="AP811" s="93">
        <v>0</v>
      </c>
      <c r="AQ811" s="93">
        <v>0</v>
      </c>
      <c r="AR811" s="93">
        <v>0</v>
      </c>
      <c r="AS811" s="93">
        <v>0</v>
      </c>
      <c r="AT811" s="93">
        <v>0</v>
      </c>
      <c r="AU811" s="93">
        <v>0</v>
      </c>
      <c r="AV811" s="93">
        <v>0</v>
      </c>
      <c r="AW811" s="93">
        <v>0</v>
      </c>
      <c r="AX811" s="93">
        <v>0</v>
      </c>
      <c r="AY811" s="93">
        <v>0</v>
      </c>
      <c r="AZ811" s="93">
        <v>0</v>
      </c>
      <c r="BA811" s="93">
        <v>0</v>
      </c>
      <c r="BB811" s="93">
        <v>0</v>
      </c>
      <c r="BC811" s="93">
        <v>0</v>
      </c>
      <c r="BD811" s="93">
        <v>0</v>
      </c>
      <c r="BE811" s="93">
        <v>0</v>
      </c>
      <c r="BF811" s="93">
        <v>0</v>
      </c>
      <c r="BG811" s="93">
        <v>0</v>
      </c>
      <c r="BH811" s="93">
        <v>0</v>
      </c>
      <c r="BI811" s="93">
        <v>0</v>
      </c>
      <c r="BJ811" s="93">
        <v>0</v>
      </c>
      <c r="BK811" s="93">
        <v>0</v>
      </c>
      <c r="BL811" s="93">
        <v>0</v>
      </c>
      <c r="BM811" s="93">
        <v>0</v>
      </c>
      <c r="BN811" s="93">
        <v>0</v>
      </c>
      <c r="BO811" s="93">
        <v>0</v>
      </c>
      <c r="BP811" s="93">
        <v>0</v>
      </c>
      <c r="BQ811" s="93">
        <v>0</v>
      </c>
      <c r="BR811" s="93">
        <v>0</v>
      </c>
      <c r="BS811" s="93">
        <v>0</v>
      </c>
      <c r="BT811" s="93">
        <v>0</v>
      </c>
      <c r="BU811" s="93">
        <v>0</v>
      </c>
      <c r="BV811" s="93">
        <v>0</v>
      </c>
      <c r="BW811" s="93">
        <v>0</v>
      </c>
      <c r="BX811" s="93">
        <v>0</v>
      </c>
      <c r="BY811" s="93">
        <v>0</v>
      </c>
      <c r="BZ811" s="93">
        <v>0</v>
      </c>
      <c r="CA811" s="93">
        <v>0</v>
      </c>
      <c r="CB811" s="93">
        <v>0</v>
      </c>
      <c r="CC811" s="93">
        <v>0</v>
      </c>
      <c r="CD811" s="93">
        <v>0</v>
      </c>
      <c r="CE811" s="93">
        <v>0</v>
      </c>
      <c r="CF811" s="93">
        <v>0</v>
      </c>
      <c r="CG811" s="93">
        <v>0</v>
      </c>
      <c r="CH811" s="93">
        <v>0</v>
      </c>
      <c r="CJ811" s="94">
        <v>0</v>
      </c>
    </row>
    <row r="812" spans="1:88" x14ac:dyDescent="0.25">
      <c r="A812">
        <v>804</v>
      </c>
      <c r="B812" s="96"/>
      <c r="C812" s="97" t="s">
        <v>5361</v>
      </c>
      <c r="D812" s="97" t="s">
        <v>5362</v>
      </c>
      <c r="E812" s="97" t="s">
        <v>5362</v>
      </c>
      <c r="F812" s="97" t="s">
        <v>6864</v>
      </c>
      <c r="G812" s="96" t="s">
        <v>6095</v>
      </c>
      <c r="H812" s="96" t="s">
        <v>6865</v>
      </c>
      <c r="I812" s="96" t="s">
        <v>5340</v>
      </c>
      <c r="J812" s="96" t="s">
        <v>5340</v>
      </c>
      <c r="K812" s="96" t="s">
        <v>5365</v>
      </c>
      <c r="L812" s="96" t="s">
        <v>5365</v>
      </c>
      <c r="M812" s="96" t="s">
        <v>5342</v>
      </c>
      <c r="N812" s="92">
        <v>30020.788751171614</v>
      </c>
      <c r="O812" s="93">
        <v>0</v>
      </c>
      <c r="P812" s="93">
        <v>0</v>
      </c>
      <c r="Q812" s="93">
        <v>0</v>
      </c>
      <c r="R812" s="93">
        <v>0</v>
      </c>
      <c r="S812" s="93">
        <v>0</v>
      </c>
      <c r="T812" s="93">
        <v>0</v>
      </c>
      <c r="U812" s="93">
        <v>2508.379294133606</v>
      </c>
      <c r="V812" s="93">
        <v>2509.5312159931987</v>
      </c>
      <c r="W812" s="93">
        <v>2490.737399622014</v>
      </c>
      <c r="X812" s="93">
        <v>2459.9139826133237</v>
      </c>
      <c r="Y812" s="93">
        <v>2510.7830768586</v>
      </c>
      <c r="Z812" s="93">
        <v>2515.2672311965975</v>
      </c>
      <c r="AA812" s="93">
        <v>2540.5941205800082</v>
      </c>
      <c r="AB812" s="93">
        <v>2495.0533507728946</v>
      </c>
      <c r="AC812" s="93">
        <v>2503.3879691053012</v>
      </c>
      <c r="AD812" s="93">
        <v>2505.9751560250461</v>
      </c>
      <c r="AE812" s="93">
        <v>2494.2186154471242</v>
      </c>
      <c r="AF812" s="93">
        <v>2486.9473388238985</v>
      </c>
      <c r="AG812" s="93">
        <v>0</v>
      </c>
      <c r="AH812" s="93">
        <v>0</v>
      </c>
      <c r="AI812" s="93">
        <v>0</v>
      </c>
      <c r="AJ812" s="93">
        <v>0</v>
      </c>
      <c r="AK812" s="93">
        <v>0</v>
      </c>
      <c r="AL812" s="93">
        <v>0</v>
      </c>
      <c r="AM812" s="93">
        <v>0</v>
      </c>
      <c r="AN812" s="93">
        <v>0</v>
      </c>
      <c r="AO812" s="93">
        <v>0</v>
      </c>
      <c r="AP812" s="93">
        <v>0</v>
      </c>
      <c r="AQ812" s="93">
        <v>0</v>
      </c>
      <c r="AR812" s="93">
        <v>0</v>
      </c>
      <c r="AS812" s="93">
        <v>0</v>
      </c>
      <c r="AT812" s="93">
        <v>0</v>
      </c>
      <c r="AU812" s="93">
        <v>0</v>
      </c>
      <c r="AV812" s="93">
        <v>0</v>
      </c>
      <c r="AW812" s="93">
        <v>0</v>
      </c>
      <c r="AX812" s="93">
        <v>0</v>
      </c>
      <c r="AY812" s="93">
        <v>0</v>
      </c>
      <c r="AZ812" s="93">
        <v>0</v>
      </c>
      <c r="BA812" s="93">
        <v>0</v>
      </c>
      <c r="BB812" s="93">
        <v>0</v>
      </c>
      <c r="BC812" s="93">
        <v>0</v>
      </c>
      <c r="BD812" s="93">
        <v>0</v>
      </c>
      <c r="BE812" s="93">
        <v>0</v>
      </c>
      <c r="BF812" s="93">
        <v>0</v>
      </c>
      <c r="BG812" s="93">
        <v>0</v>
      </c>
      <c r="BH812" s="93">
        <v>0</v>
      </c>
      <c r="BI812" s="93">
        <v>0</v>
      </c>
      <c r="BJ812" s="93">
        <v>0</v>
      </c>
      <c r="BK812" s="93">
        <v>0</v>
      </c>
      <c r="BL812" s="93">
        <v>0</v>
      </c>
      <c r="BM812" s="93">
        <v>0</v>
      </c>
      <c r="BN812" s="93">
        <v>0</v>
      </c>
      <c r="BO812" s="93">
        <v>0</v>
      </c>
      <c r="BP812" s="93">
        <v>0</v>
      </c>
      <c r="BQ812" s="93">
        <v>0</v>
      </c>
      <c r="BR812" s="93">
        <v>0</v>
      </c>
      <c r="BS812" s="93">
        <v>0</v>
      </c>
      <c r="BT812" s="93">
        <v>0</v>
      </c>
      <c r="BU812" s="93">
        <v>0</v>
      </c>
      <c r="BV812" s="93">
        <v>0</v>
      </c>
      <c r="BW812" s="93">
        <v>0</v>
      </c>
      <c r="BX812" s="93">
        <v>0</v>
      </c>
      <c r="BY812" s="93">
        <v>0</v>
      </c>
      <c r="BZ812" s="93">
        <v>0</v>
      </c>
      <c r="CA812" s="93">
        <v>0</v>
      </c>
      <c r="CB812" s="93">
        <v>0</v>
      </c>
      <c r="CC812" s="93">
        <v>0</v>
      </c>
      <c r="CD812" s="93">
        <v>0</v>
      </c>
      <c r="CE812" s="93">
        <v>0</v>
      </c>
      <c r="CF812" s="93">
        <v>0</v>
      </c>
      <c r="CG812" s="93">
        <v>0</v>
      </c>
      <c r="CH812" s="93">
        <v>0</v>
      </c>
      <c r="CJ812" s="94">
        <v>15026.176550754271</v>
      </c>
    </row>
    <row r="813" spans="1:88" x14ac:dyDescent="0.25">
      <c r="A813">
        <v>805</v>
      </c>
      <c r="B813" s="96"/>
      <c r="C813" s="97" t="s">
        <v>5361</v>
      </c>
      <c r="D813" s="97" t="s">
        <v>5362</v>
      </c>
      <c r="E813" s="97" t="s">
        <v>5362</v>
      </c>
      <c r="F813" s="97" t="s">
        <v>6866</v>
      </c>
      <c r="G813" s="96" t="s">
        <v>6095</v>
      </c>
      <c r="H813" s="96" t="s">
        <v>6867</v>
      </c>
      <c r="I813" s="96" t="s">
        <v>5340</v>
      </c>
      <c r="J813" s="96" t="s">
        <v>5340</v>
      </c>
      <c r="K813" s="96" t="s">
        <v>5365</v>
      </c>
      <c r="L813" s="96" t="s">
        <v>5365</v>
      </c>
      <c r="M813" s="96" t="s">
        <v>5342</v>
      </c>
      <c r="N813" s="92">
        <v>0</v>
      </c>
      <c r="O813" s="93">
        <v>0</v>
      </c>
      <c r="P813" s="93">
        <v>0</v>
      </c>
      <c r="Q813" s="93">
        <v>0</v>
      </c>
      <c r="R813" s="93">
        <v>0</v>
      </c>
      <c r="S813" s="93">
        <v>0</v>
      </c>
      <c r="T813" s="93">
        <v>0</v>
      </c>
      <c r="U813" s="93">
        <v>0</v>
      </c>
      <c r="V813" s="93">
        <v>0</v>
      </c>
      <c r="W813" s="93">
        <v>0</v>
      </c>
      <c r="X813" s="93">
        <v>0</v>
      </c>
      <c r="Y813" s="93">
        <v>0</v>
      </c>
      <c r="Z813" s="93">
        <v>0</v>
      </c>
      <c r="AA813" s="93">
        <v>0</v>
      </c>
      <c r="AB813" s="93">
        <v>0</v>
      </c>
      <c r="AC813" s="93">
        <v>0</v>
      </c>
      <c r="AD813" s="93">
        <v>0</v>
      </c>
      <c r="AE813" s="93">
        <v>0</v>
      </c>
      <c r="AF813" s="93">
        <v>0</v>
      </c>
      <c r="AG813" s="93">
        <v>0</v>
      </c>
      <c r="AH813" s="93">
        <v>0</v>
      </c>
      <c r="AI813" s="93">
        <v>0</v>
      </c>
      <c r="AJ813" s="93">
        <v>0</v>
      </c>
      <c r="AK813" s="93">
        <v>0</v>
      </c>
      <c r="AL813" s="93">
        <v>0</v>
      </c>
      <c r="AM813" s="93">
        <v>0</v>
      </c>
      <c r="AN813" s="93">
        <v>0</v>
      </c>
      <c r="AO813" s="93">
        <v>0</v>
      </c>
      <c r="AP813" s="93">
        <v>0</v>
      </c>
      <c r="AQ813" s="93">
        <v>0</v>
      </c>
      <c r="AR813" s="93">
        <v>0</v>
      </c>
      <c r="AS813" s="93">
        <v>0</v>
      </c>
      <c r="AT813" s="93">
        <v>0</v>
      </c>
      <c r="AU813" s="93">
        <v>0</v>
      </c>
      <c r="AV813" s="93">
        <v>0</v>
      </c>
      <c r="AW813" s="93">
        <v>0</v>
      </c>
      <c r="AX813" s="93">
        <v>0</v>
      </c>
      <c r="AY813" s="93">
        <v>0</v>
      </c>
      <c r="AZ813" s="93">
        <v>0</v>
      </c>
      <c r="BA813" s="93">
        <v>0</v>
      </c>
      <c r="BB813" s="93">
        <v>0</v>
      </c>
      <c r="BC813" s="93">
        <v>0</v>
      </c>
      <c r="BD813" s="93">
        <v>0</v>
      </c>
      <c r="BE813" s="93">
        <v>0</v>
      </c>
      <c r="BF813" s="93">
        <v>0</v>
      </c>
      <c r="BG813" s="93">
        <v>0</v>
      </c>
      <c r="BH813" s="93">
        <v>0</v>
      </c>
      <c r="BI813" s="93">
        <v>0</v>
      </c>
      <c r="BJ813" s="93">
        <v>0</v>
      </c>
      <c r="BK813" s="93">
        <v>0</v>
      </c>
      <c r="BL813" s="93">
        <v>0</v>
      </c>
      <c r="BM813" s="93">
        <v>0</v>
      </c>
      <c r="BN813" s="93">
        <v>0</v>
      </c>
      <c r="BO813" s="93">
        <v>0</v>
      </c>
      <c r="BP813" s="93">
        <v>0</v>
      </c>
      <c r="BQ813" s="93">
        <v>0</v>
      </c>
      <c r="BR813" s="93">
        <v>0</v>
      </c>
      <c r="BS813" s="93">
        <v>0</v>
      </c>
      <c r="BT813" s="93">
        <v>0</v>
      </c>
      <c r="BU813" s="93">
        <v>0</v>
      </c>
      <c r="BV813" s="93">
        <v>0</v>
      </c>
      <c r="BW813" s="93">
        <v>0</v>
      </c>
      <c r="BX813" s="93">
        <v>0</v>
      </c>
      <c r="BY813" s="93">
        <v>0</v>
      </c>
      <c r="BZ813" s="93">
        <v>0</v>
      </c>
      <c r="CA813" s="93">
        <v>0</v>
      </c>
      <c r="CB813" s="93">
        <v>0</v>
      </c>
      <c r="CC813" s="93">
        <v>0</v>
      </c>
      <c r="CD813" s="93">
        <v>0</v>
      </c>
      <c r="CE813" s="93">
        <v>0</v>
      </c>
      <c r="CF813" s="93">
        <v>0</v>
      </c>
      <c r="CG813" s="93">
        <v>0</v>
      </c>
      <c r="CH813" s="93">
        <v>0</v>
      </c>
      <c r="CJ813" s="94">
        <v>0</v>
      </c>
    </row>
    <row r="814" spans="1:88" x14ac:dyDescent="0.25">
      <c r="A814">
        <v>806</v>
      </c>
      <c r="B814" s="96"/>
      <c r="C814" s="97" t="s">
        <v>5361</v>
      </c>
      <c r="D814" s="97" t="s">
        <v>5362</v>
      </c>
      <c r="E814" s="97" t="s">
        <v>5362</v>
      </c>
      <c r="F814" s="97" t="s">
        <v>6868</v>
      </c>
      <c r="G814" s="96" t="s">
        <v>6095</v>
      </c>
      <c r="H814" s="96" t="s">
        <v>6869</v>
      </c>
      <c r="I814" s="96" t="s">
        <v>5340</v>
      </c>
      <c r="J814" s="96" t="s">
        <v>5340</v>
      </c>
      <c r="K814" s="96" t="s">
        <v>5365</v>
      </c>
      <c r="L814" s="96" t="s">
        <v>5365</v>
      </c>
      <c r="M814" s="96" t="s">
        <v>5342</v>
      </c>
      <c r="N814" s="92">
        <v>0</v>
      </c>
      <c r="O814" s="93">
        <v>0</v>
      </c>
      <c r="P814" s="93">
        <v>0</v>
      </c>
      <c r="Q814" s="93">
        <v>0</v>
      </c>
      <c r="R814" s="93">
        <v>0</v>
      </c>
      <c r="S814" s="93">
        <v>0</v>
      </c>
      <c r="T814" s="93">
        <v>0</v>
      </c>
      <c r="U814" s="93">
        <v>0</v>
      </c>
      <c r="V814" s="93">
        <v>0</v>
      </c>
      <c r="W814" s="93">
        <v>0</v>
      </c>
      <c r="X814" s="93">
        <v>0</v>
      </c>
      <c r="Y814" s="93">
        <v>0</v>
      </c>
      <c r="Z814" s="93">
        <v>0</v>
      </c>
      <c r="AA814" s="93">
        <v>0</v>
      </c>
      <c r="AB814" s="93">
        <v>0</v>
      </c>
      <c r="AC814" s="93">
        <v>0</v>
      </c>
      <c r="AD814" s="93">
        <v>0</v>
      </c>
      <c r="AE814" s="93">
        <v>0</v>
      </c>
      <c r="AF814" s="93">
        <v>0</v>
      </c>
      <c r="AG814" s="93">
        <v>0</v>
      </c>
      <c r="AH814" s="93">
        <v>0</v>
      </c>
      <c r="AI814" s="93">
        <v>0</v>
      </c>
      <c r="AJ814" s="93">
        <v>0</v>
      </c>
      <c r="AK814" s="93">
        <v>0</v>
      </c>
      <c r="AL814" s="93">
        <v>0</v>
      </c>
      <c r="AM814" s="93">
        <v>0</v>
      </c>
      <c r="AN814" s="93">
        <v>0</v>
      </c>
      <c r="AO814" s="93">
        <v>0</v>
      </c>
      <c r="AP814" s="93">
        <v>0</v>
      </c>
      <c r="AQ814" s="93">
        <v>0</v>
      </c>
      <c r="AR814" s="93">
        <v>0</v>
      </c>
      <c r="AS814" s="93">
        <v>0</v>
      </c>
      <c r="AT814" s="93">
        <v>0</v>
      </c>
      <c r="AU814" s="93">
        <v>0</v>
      </c>
      <c r="AV814" s="93">
        <v>0</v>
      </c>
      <c r="AW814" s="93">
        <v>0</v>
      </c>
      <c r="AX814" s="93">
        <v>0</v>
      </c>
      <c r="AY814" s="93">
        <v>0</v>
      </c>
      <c r="AZ814" s="93">
        <v>0</v>
      </c>
      <c r="BA814" s="93">
        <v>0</v>
      </c>
      <c r="BB814" s="93">
        <v>0</v>
      </c>
      <c r="BC814" s="93">
        <v>0</v>
      </c>
      <c r="BD814" s="93">
        <v>0</v>
      </c>
      <c r="BE814" s="93">
        <v>0</v>
      </c>
      <c r="BF814" s="93">
        <v>0</v>
      </c>
      <c r="BG814" s="93">
        <v>0</v>
      </c>
      <c r="BH814" s="93">
        <v>0</v>
      </c>
      <c r="BI814" s="93">
        <v>0</v>
      </c>
      <c r="BJ814" s="93">
        <v>0</v>
      </c>
      <c r="BK814" s="93">
        <v>0</v>
      </c>
      <c r="BL814" s="93">
        <v>0</v>
      </c>
      <c r="BM814" s="93">
        <v>0</v>
      </c>
      <c r="BN814" s="93">
        <v>0</v>
      </c>
      <c r="BO814" s="93">
        <v>0</v>
      </c>
      <c r="BP814" s="93">
        <v>0</v>
      </c>
      <c r="BQ814" s="93">
        <v>0</v>
      </c>
      <c r="BR814" s="93">
        <v>0</v>
      </c>
      <c r="BS814" s="93">
        <v>0</v>
      </c>
      <c r="BT814" s="93">
        <v>0</v>
      </c>
      <c r="BU814" s="93">
        <v>0</v>
      </c>
      <c r="BV814" s="93">
        <v>0</v>
      </c>
      <c r="BW814" s="93">
        <v>0</v>
      </c>
      <c r="BX814" s="93">
        <v>0</v>
      </c>
      <c r="BY814" s="93">
        <v>0</v>
      </c>
      <c r="BZ814" s="93">
        <v>0</v>
      </c>
      <c r="CA814" s="93">
        <v>0</v>
      </c>
      <c r="CB814" s="93">
        <v>0</v>
      </c>
      <c r="CC814" s="93">
        <v>0</v>
      </c>
      <c r="CD814" s="93">
        <v>0</v>
      </c>
      <c r="CE814" s="93">
        <v>0</v>
      </c>
      <c r="CF814" s="93">
        <v>0</v>
      </c>
      <c r="CG814" s="93">
        <v>0</v>
      </c>
      <c r="CH814" s="93">
        <v>0</v>
      </c>
      <c r="CJ814" s="94">
        <v>0</v>
      </c>
    </row>
    <row r="815" spans="1:88" x14ac:dyDescent="0.25">
      <c r="A815">
        <v>807</v>
      </c>
      <c r="B815" s="96"/>
      <c r="C815" s="97" t="s">
        <v>5361</v>
      </c>
      <c r="D815" s="97" t="s">
        <v>5362</v>
      </c>
      <c r="E815" s="97" t="s">
        <v>5362</v>
      </c>
      <c r="F815" s="97" t="s">
        <v>6870</v>
      </c>
      <c r="G815" s="96" t="s">
        <v>6095</v>
      </c>
      <c r="H815" s="96" t="s">
        <v>6871</v>
      </c>
      <c r="I815" s="96" t="s">
        <v>5340</v>
      </c>
      <c r="J815" s="96" t="s">
        <v>5340</v>
      </c>
      <c r="K815" s="96" t="s">
        <v>5365</v>
      </c>
      <c r="L815" s="96" t="s">
        <v>5365</v>
      </c>
      <c r="M815" s="96" t="s">
        <v>5342</v>
      </c>
      <c r="N815" s="92">
        <v>0</v>
      </c>
      <c r="O815" s="93">
        <v>0</v>
      </c>
      <c r="P815" s="93">
        <v>0</v>
      </c>
      <c r="Q815" s="93">
        <v>0</v>
      </c>
      <c r="R815" s="93">
        <v>0</v>
      </c>
      <c r="S815" s="93">
        <v>0</v>
      </c>
      <c r="T815" s="93">
        <v>0</v>
      </c>
      <c r="U815" s="93">
        <v>0</v>
      </c>
      <c r="V815" s="93">
        <v>0</v>
      </c>
      <c r="W815" s="93">
        <v>0</v>
      </c>
      <c r="X815" s="93">
        <v>0</v>
      </c>
      <c r="Y815" s="93">
        <v>0</v>
      </c>
      <c r="Z815" s="93">
        <v>0</v>
      </c>
      <c r="AA815" s="93">
        <v>0</v>
      </c>
      <c r="AB815" s="93">
        <v>0</v>
      </c>
      <c r="AC815" s="93">
        <v>0</v>
      </c>
      <c r="AD815" s="93">
        <v>0</v>
      </c>
      <c r="AE815" s="93">
        <v>0</v>
      </c>
      <c r="AF815" s="93">
        <v>0</v>
      </c>
      <c r="AG815" s="93">
        <v>0</v>
      </c>
      <c r="AH815" s="93">
        <v>0</v>
      </c>
      <c r="AI815" s="93">
        <v>0</v>
      </c>
      <c r="AJ815" s="93">
        <v>0</v>
      </c>
      <c r="AK815" s="93">
        <v>0</v>
      </c>
      <c r="AL815" s="93">
        <v>0</v>
      </c>
      <c r="AM815" s="93">
        <v>0</v>
      </c>
      <c r="AN815" s="93">
        <v>0</v>
      </c>
      <c r="AO815" s="93">
        <v>0</v>
      </c>
      <c r="AP815" s="93">
        <v>0</v>
      </c>
      <c r="AQ815" s="93">
        <v>0</v>
      </c>
      <c r="AR815" s="93">
        <v>0</v>
      </c>
      <c r="AS815" s="93">
        <v>0</v>
      </c>
      <c r="AT815" s="93">
        <v>0</v>
      </c>
      <c r="AU815" s="93">
        <v>0</v>
      </c>
      <c r="AV815" s="93">
        <v>0</v>
      </c>
      <c r="AW815" s="93">
        <v>0</v>
      </c>
      <c r="AX815" s="93">
        <v>0</v>
      </c>
      <c r="AY815" s="93">
        <v>0</v>
      </c>
      <c r="AZ815" s="93">
        <v>0</v>
      </c>
      <c r="BA815" s="93">
        <v>0</v>
      </c>
      <c r="BB815" s="93">
        <v>0</v>
      </c>
      <c r="BC815" s="93">
        <v>0</v>
      </c>
      <c r="BD815" s="93">
        <v>0</v>
      </c>
      <c r="BE815" s="93">
        <v>0</v>
      </c>
      <c r="BF815" s="93">
        <v>0</v>
      </c>
      <c r="BG815" s="93">
        <v>0</v>
      </c>
      <c r="BH815" s="93">
        <v>0</v>
      </c>
      <c r="BI815" s="93">
        <v>0</v>
      </c>
      <c r="BJ815" s="93">
        <v>0</v>
      </c>
      <c r="BK815" s="93">
        <v>0</v>
      </c>
      <c r="BL815" s="93">
        <v>0</v>
      </c>
      <c r="BM815" s="93">
        <v>0</v>
      </c>
      <c r="BN815" s="93">
        <v>0</v>
      </c>
      <c r="BO815" s="93">
        <v>0</v>
      </c>
      <c r="BP815" s="93">
        <v>0</v>
      </c>
      <c r="BQ815" s="93">
        <v>0</v>
      </c>
      <c r="BR815" s="93">
        <v>0</v>
      </c>
      <c r="BS815" s="93">
        <v>0</v>
      </c>
      <c r="BT815" s="93">
        <v>0</v>
      </c>
      <c r="BU815" s="93">
        <v>0</v>
      </c>
      <c r="BV815" s="93">
        <v>0</v>
      </c>
      <c r="BW815" s="93">
        <v>0</v>
      </c>
      <c r="BX815" s="93">
        <v>0</v>
      </c>
      <c r="BY815" s="93">
        <v>0</v>
      </c>
      <c r="BZ815" s="93">
        <v>0</v>
      </c>
      <c r="CA815" s="93">
        <v>0</v>
      </c>
      <c r="CB815" s="93">
        <v>0</v>
      </c>
      <c r="CC815" s="93">
        <v>0</v>
      </c>
      <c r="CD815" s="93">
        <v>0</v>
      </c>
      <c r="CE815" s="93">
        <v>0</v>
      </c>
      <c r="CF815" s="93">
        <v>0</v>
      </c>
      <c r="CG815" s="93">
        <v>0</v>
      </c>
      <c r="CH815" s="93">
        <v>0</v>
      </c>
      <c r="CJ815" s="94">
        <v>0</v>
      </c>
    </row>
    <row r="816" spans="1:88" x14ac:dyDescent="0.25">
      <c r="A816">
        <v>808</v>
      </c>
      <c r="B816" s="96"/>
      <c r="C816" s="97" t="s">
        <v>5361</v>
      </c>
      <c r="D816" s="97" t="s">
        <v>5362</v>
      </c>
      <c r="E816" s="97" t="s">
        <v>5362</v>
      </c>
      <c r="F816" s="97" t="s">
        <v>6872</v>
      </c>
      <c r="G816" s="96" t="s">
        <v>6095</v>
      </c>
      <c r="H816" s="96" t="s">
        <v>6873</v>
      </c>
      <c r="I816" s="96" t="s">
        <v>5340</v>
      </c>
      <c r="J816" s="96" t="s">
        <v>5340</v>
      </c>
      <c r="K816" s="96" t="s">
        <v>5365</v>
      </c>
      <c r="L816" s="96" t="s">
        <v>5365</v>
      </c>
      <c r="M816" s="96" t="s">
        <v>5342</v>
      </c>
      <c r="N816" s="92">
        <v>7455.1062278865311</v>
      </c>
      <c r="O816" s="93">
        <v>1261.4177383943925</v>
      </c>
      <c r="P816" s="93">
        <v>1240.6102302578761</v>
      </c>
      <c r="Q816" s="93">
        <v>1243.0904876829029</v>
      </c>
      <c r="R816" s="93">
        <v>1244.3152850004828</v>
      </c>
      <c r="S816" s="93">
        <v>1236.441312379369</v>
      </c>
      <c r="T816" s="93">
        <v>1229.2311741715073</v>
      </c>
      <c r="U816" s="93">
        <v>0</v>
      </c>
      <c r="V816" s="93">
        <v>0</v>
      </c>
      <c r="W816" s="93">
        <v>0</v>
      </c>
      <c r="X816" s="93">
        <v>0</v>
      </c>
      <c r="Y816" s="93">
        <v>0</v>
      </c>
      <c r="Z816" s="93">
        <v>0</v>
      </c>
      <c r="AA816" s="93">
        <v>0</v>
      </c>
      <c r="AB816" s="93">
        <v>0</v>
      </c>
      <c r="AC816" s="93">
        <v>0</v>
      </c>
      <c r="AD816" s="93">
        <v>0</v>
      </c>
      <c r="AE816" s="93">
        <v>0</v>
      </c>
      <c r="AF816" s="93">
        <v>0</v>
      </c>
      <c r="AG816" s="93">
        <v>0</v>
      </c>
      <c r="AH816" s="93">
        <v>0</v>
      </c>
      <c r="AI816" s="93">
        <v>0</v>
      </c>
      <c r="AJ816" s="93">
        <v>0</v>
      </c>
      <c r="AK816" s="93">
        <v>0</v>
      </c>
      <c r="AL816" s="93">
        <v>0</v>
      </c>
      <c r="AM816" s="93">
        <v>0</v>
      </c>
      <c r="AN816" s="93">
        <v>0</v>
      </c>
      <c r="AO816" s="93">
        <v>0</v>
      </c>
      <c r="AP816" s="93">
        <v>0</v>
      </c>
      <c r="AQ816" s="93">
        <v>0</v>
      </c>
      <c r="AR816" s="93">
        <v>0</v>
      </c>
      <c r="AS816" s="93">
        <v>0</v>
      </c>
      <c r="AT816" s="93">
        <v>0</v>
      </c>
      <c r="AU816" s="93">
        <v>0</v>
      </c>
      <c r="AV816" s="93">
        <v>0</v>
      </c>
      <c r="AW816" s="93">
        <v>0</v>
      </c>
      <c r="AX816" s="93">
        <v>0</v>
      </c>
      <c r="AY816" s="93">
        <v>0</v>
      </c>
      <c r="AZ816" s="93">
        <v>0</v>
      </c>
      <c r="BA816" s="93">
        <v>0</v>
      </c>
      <c r="BB816" s="93">
        <v>0</v>
      </c>
      <c r="BC816" s="93">
        <v>0</v>
      </c>
      <c r="BD816" s="93">
        <v>0</v>
      </c>
      <c r="BE816" s="93">
        <v>0</v>
      </c>
      <c r="BF816" s="93">
        <v>0</v>
      </c>
      <c r="BG816" s="93">
        <v>0</v>
      </c>
      <c r="BH816" s="93">
        <v>0</v>
      </c>
      <c r="BI816" s="93">
        <v>0</v>
      </c>
      <c r="BJ816" s="93">
        <v>0</v>
      </c>
      <c r="BK816" s="93">
        <v>0</v>
      </c>
      <c r="BL816" s="93">
        <v>0</v>
      </c>
      <c r="BM816" s="93">
        <v>0</v>
      </c>
      <c r="BN816" s="93">
        <v>0</v>
      </c>
      <c r="BO816" s="93">
        <v>0</v>
      </c>
      <c r="BP816" s="93">
        <v>0</v>
      </c>
      <c r="BQ816" s="93">
        <v>0</v>
      </c>
      <c r="BR816" s="93">
        <v>0</v>
      </c>
      <c r="BS816" s="93">
        <v>0</v>
      </c>
      <c r="BT816" s="93">
        <v>0</v>
      </c>
      <c r="BU816" s="93">
        <v>0</v>
      </c>
      <c r="BV816" s="93">
        <v>0</v>
      </c>
      <c r="BW816" s="93">
        <v>0</v>
      </c>
      <c r="BX816" s="93">
        <v>0</v>
      </c>
      <c r="BY816" s="93">
        <v>0</v>
      </c>
      <c r="BZ816" s="93">
        <v>0</v>
      </c>
      <c r="CA816" s="93">
        <v>0</v>
      </c>
      <c r="CB816" s="93">
        <v>0</v>
      </c>
      <c r="CC816" s="93">
        <v>0</v>
      </c>
      <c r="CD816" s="93">
        <v>0</v>
      </c>
      <c r="CE816" s="93">
        <v>0</v>
      </c>
      <c r="CF816" s="93">
        <v>0</v>
      </c>
      <c r="CG816" s="93">
        <v>0</v>
      </c>
      <c r="CH816" s="93">
        <v>0</v>
      </c>
      <c r="CJ816" s="94">
        <v>0</v>
      </c>
    </row>
    <row r="817" spans="1:88" x14ac:dyDescent="0.25">
      <c r="A817">
        <v>809</v>
      </c>
      <c r="B817" s="96"/>
      <c r="C817" s="97" t="s">
        <v>5361</v>
      </c>
      <c r="D817" s="97" t="s">
        <v>5362</v>
      </c>
      <c r="E817" s="97" t="s">
        <v>5362</v>
      </c>
      <c r="F817" s="97" t="s">
        <v>6874</v>
      </c>
      <c r="G817" s="96" t="s">
        <v>6095</v>
      </c>
      <c r="H817" s="96" t="s">
        <v>6875</v>
      </c>
      <c r="I817" s="96" t="s">
        <v>5340</v>
      </c>
      <c r="J817" s="96" t="s">
        <v>5340</v>
      </c>
      <c r="K817" s="96" t="s">
        <v>5365</v>
      </c>
      <c r="L817" s="96" t="s">
        <v>5365</v>
      </c>
      <c r="M817" s="96" t="s">
        <v>5342</v>
      </c>
      <c r="N817" s="92">
        <v>10006.929620753024</v>
      </c>
      <c r="O817" s="93">
        <v>0</v>
      </c>
      <c r="P817" s="93">
        <v>0</v>
      </c>
      <c r="Q817" s="93">
        <v>0</v>
      </c>
      <c r="R817" s="93">
        <v>0</v>
      </c>
      <c r="S817" s="93">
        <v>0</v>
      </c>
      <c r="T817" s="93">
        <v>0</v>
      </c>
      <c r="U817" s="93">
        <v>836.12643447182882</v>
      </c>
      <c r="V817" s="93">
        <v>836.51040842644932</v>
      </c>
      <c r="W817" s="93">
        <v>830.24580294620569</v>
      </c>
      <c r="X817" s="93">
        <v>819.97133057195492</v>
      </c>
      <c r="Y817" s="93">
        <v>836.92769538312552</v>
      </c>
      <c r="Z817" s="93">
        <v>838.42241350132372</v>
      </c>
      <c r="AA817" s="93">
        <v>846.86470999369988</v>
      </c>
      <c r="AB817" s="93">
        <v>831.68445333515547</v>
      </c>
      <c r="AC817" s="93">
        <v>834.46265945623998</v>
      </c>
      <c r="AD817" s="93">
        <v>835.32505509934538</v>
      </c>
      <c r="AE817" s="93">
        <v>831.4062082255349</v>
      </c>
      <c r="AF817" s="93">
        <v>828.9824493421595</v>
      </c>
      <c r="AG817" s="93">
        <v>0</v>
      </c>
      <c r="AH817" s="93">
        <v>0</v>
      </c>
      <c r="AI817" s="93">
        <v>0</v>
      </c>
      <c r="AJ817" s="93">
        <v>0</v>
      </c>
      <c r="AK817" s="93">
        <v>0</v>
      </c>
      <c r="AL817" s="93">
        <v>0</v>
      </c>
      <c r="AM817" s="93">
        <v>0</v>
      </c>
      <c r="AN817" s="93">
        <v>0</v>
      </c>
      <c r="AO817" s="93">
        <v>0</v>
      </c>
      <c r="AP817" s="93">
        <v>0</v>
      </c>
      <c r="AQ817" s="93">
        <v>0</v>
      </c>
      <c r="AR817" s="93">
        <v>0</v>
      </c>
      <c r="AS817" s="93">
        <v>0</v>
      </c>
      <c r="AT817" s="93">
        <v>0</v>
      </c>
      <c r="AU817" s="93">
        <v>0</v>
      </c>
      <c r="AV817" s="93">
        <v>0</v>
      </c>
      <c r="AW817" s="93">
        <v>0</v>
      </c>
      <c r="AX817" s="93">
        <v>0</v>
      </c>
      <c r="AY817" s="93">
        <v>0</v>
      </c>
      <c r="AZ817" s="93">
        <v>0</v>
      </c>
      <c r="BA817" s="93">
        <v>0</v>
      </c>
      <c r="BB817" s="93">
        <v>0</v>
      </c>
      <c r="BC817" s="93">
        <v>0</v>
      </c>
      <c r="BD817" s="93">
        <v>0</v>
      </c>
      <c r="BE817" s="93">
        <v>0</v>
      </c>
      <c r="BF817" s="93">
        <v>0</v>
      </c>
      <c r="BG817" s="93">
        <v>0</v>
      </c>
      <c r="BH817" s="93">
        <v>0</v>
      </c>
      <c r="BI817" s="93">
        <v>0</v>
      </c>
      <c r="BJ817" s="93">
        <v>0</v>
      </c>
      <c r="BK817" s="93">
        <v>0</v>
      </c>
      <c r="BL817" s="93">
        <v>0</v>
      </c>
      <c r="BM817" s="93">
        <v>0</v>
      </c>
      <c r="BN817" s="93">
        <v>0</v>
      </c>
      <c r="BO817" s="93">
        <v>0</v>
      </c>
      <c r="BP817" s="93">
        <v>0</v>
      </c>
      <c r="BQ817" s="93">
        <v>0</v>
      </c>
      <c r="BR817" s="93">
        <v>0</v>
      </c>
      <c r="BS817" s="93">
        <v>0</v>
      </c>
      <c r="BT817" s="93">
        <v>0</v>
      </c>
      <c r="BU817" s="93">
        <v>0</v>
      </c>
      <c r="BV817" s="93">
        <v>0</v>
      </c>
      <c r="BW817" s="93">
        <v>0</v>
      </c>
      <c r="BX817" s="93">
        <v>0</v>
      </c>
      <c r="BY817" s="93">
        <v>0</v>
      </c>
      <c r="BZ817" s="93">
        <v>0</v>
      </c>
      <c r="CA817" s="93">
        <v>0</v>
      </c>
      <c r="CB817" s="93">
        <v>0</v>
      </c>
      <c r="CC817" s="93">
        <v>0</v>
      </c>
      <c r="CD817" s="93">
        <v>0</v>
      </c>
      <c r="CE817" s="93">
        <v>0</v>
      </c>
      <c r="CF817" s="93">
        <v>0</v>
      </c>
      <c r="CG817" s="93">
        <v>0</v>
      </c>
      <c r="CH817" s="93">
        <v>0</v>
      </c>
      <c r="CJ817" s="94">
        <v>5008.7255354521349</v>
      </c>
    </row>
    <row r="818" spans="1:88" x14ac:dyDescent="0.25">
      <c r="A818">
        <v>810</v>
      </c>
      <c r="B818" s="96"/>
      <c r="C818" s="97" t="s">
        <v>5361</v>
      </c>
      <c r="D818" s="97" t="s">
        <v>5362</v>
      </c>
      <c r="E818" s="97" t="s">
        <v>5362</v>
      </c>
      <c r="F818" s="97" t="s">
        <v>6876</v>
      </c>
      <c r="G818" s="96" t="s">
        <v>6095</v>
      </c>
      <c r="H818" s="96" t="s">
        <v>6877</v>
      </c>
      <c r="I818" s="96" t="s">
        <v>5340</v>
      </c>
      <c r="J818" s="96" t="s">
        <v>5340</v>
      </c>
      <c r="K818" s="96" t="s">
        <v>5365</v>
      </c>
      <c r="L818" s="96" t="s">
        <v>5365</v>
      </c>
      <c r="M818" s="96" t="s">
        <v>5342</v>
      </c>
      <c r="N818" s="92">
        <v>14910.212510946101</v>
      </c>
      <c r="O818" s="93">
        <v>2522.8354861241714</v>
      </c>
      <c r="P818" s="93">
        <v>2481.2204696971467</v>
      </c>
      <c r="Q818" s="93">
        <v>2486.180984565553</v>
      </c>
      <c r="R818" s="93">
        <v>2488.630579209766</v>
      </c>
      <c r="S818" s="93">
        <v>2472.8826339092684</v>
      </c>
      <c r="T818" s="93">
        <v>2458.4623574401953</v>
      </c>
      <c r="U818" s="93">
        <v>0</v>
      </c>
      <c r="V818" s="93">
        <v>0</v>
      </c>
      <c r="W818" s="93">
        <v>0</v>
      </c>
      <c r="X818" s="93">
        <v>0</v>
      </c>
      <c r="Y818" s="93">
        <v>0</v>
      </c>
      <c r="Z818" s="93">
        <v>0</v>
      </c>
      <c r="AA818" s="93">
        <v>0</v>
      </c>
      <c r="AB818" s="93">
        <v>0</v>
      </c>
      <c r="AC818" s="93">
        <v>0</v>
      </c>
      <c r="AD818" s="93">
        <v>0</v>
      </c>
      <c r="AE818" s="93">
        <v>0</v>
      </c>
      <c r="AF818" s="93">
        <v>0</v>
      </c>
      <c r="AG818" s="93">
        <v>0</v>
      </c>
      <c r="AH818" s="93">
        <v>0</v>
      </c>
      <c r="AI818" s="93">
        <v>0</v>
      </c>
      <c r="AJ818" s="93">
        <v>0</v>
      </c>
      <c r="AK818" s="93">
        <v>0</v>
      </c>
      <c r="AL818" s="93">
        <v>0</v>
      </c>
      <c r="AM818" s="93">
        <v>0</v>
      </c>
      <c r="AN818" s="93">
        <v>0</v>
      </c>
      <c r="AO818" s="93">
        <v>0</v>
      </c>
      <c r="AP818" s="93">
        <v>0</v>
      </c>
      <c r="AQ818" s="93">
        <v>0</v>
      </c>
      <c r="AR818" s="93">
        <v>0</v>
      </c>
      <c r="AS818" s="93">
        <v>0</v>
      </c>
      <c r="AT818" s="93">
        <v>0</v>
      </c>
      <c r="AU818" s="93">
        <v>0</v>
      </c>
      <c r="AV818" s="93">
        <v>0</v>
      </c>
      <c r="AW818" s="93">
        <v>0</v>
      </c>
      <c r="AX818" s="93">
        <v>0</v>
      </c>
      <c r="AY818" s="93">
        <v>0</v>
      </c>
      <c r="AZ818" s="93">
        <v>0</v>
      </c>
      <c r="BA818" s="93">
        <v>0</v>
      </c>
      <c r="BB818" s="93">
        <v>0</v>
      </c>
      <c r="BC818" s="93">
        <v>0</v>
      </c>
      <c r="BD818" s="93">
        <v>0</v>
      </c>
      <c r="BE818" s="93">
        <v>0</v>
      </c>
      <c r="BF818" s="93">
        <v>0</v>
      </c>
      <c r="BG818" s="93">
        <v>0</v>
      </c>
      <c r="BH818" s="93">
        <v>0</v>
      </c>
      <c r="BI818" s="93">
        <v>0</v>
      </c>
      <c r="BJ818" s="93">
        <v>0</v>
      </c>
      <c r="BK818" s="93">
        <v>0</v>
      </c>
      <c r="BL818" s="93">
        <v>0</v>
      </c>
      <c r="BM818" s="93">
        <v>0</v>
      </c>
      <c r="BN818" s="93">
        <v>0</v>
      </c>
      <c r="BO818" s="93">
        <v>0</v>
      </c>
      <c r="BP818" s="93">
        <v>0</v>
      </c>
      <c r="BQ818" s="93">
        <v>0</v>
      </c>
      <c r="BR818" s="93">
        <v>0</v>
      </c>
      <c r="BS818" s="93">
        <v>0</v>
      </c>
      <c r="BT818" s="93">
        <v>0</v>
      </c>
      <c r="BU818" s="93">
        <v>0</v>
      </c>
      <c r="BV818" s="93">
        <v>0</v>
      </c>
      <c r="BW818" s="93">
        <v>0</v>
      </c>
      <c r="BX818" s="93">
        <v>0</v>
      </c>
      <c r="BY818" s="93">
        <v>0</v>
      </c>
      <c r="BZ818" s="93">
        <v>0</v>
      </c>
      <c r="CA818" s="93">
        <v>0</v>
      </c>
      <c r="CB818" s="93">
        <v>0</v>
      </c>
      <c r="CC818" s="93">
        <v>0</v>
      </c>
      <c r="CD818" s="93">
        <v>0</v>
      </c>
      <c r="CE818" s="93">
        <v>0</v>
      </c>
      <c r="CF818" s="93">
        <v>0</v>
      </c>
      <c r="CG818" s="93">
        <v>0</v>
      </c>
      <c r="CH818" s="93">
        <v>0</v>
      </c>
      <c r="CJ818" s="94">
        <v>0</v>
      </c>
    </row>
    <row r="819" spans="1:88" x14ac:dyDescent="0.25">
      <c r="A819">
        <v>811</v>
      </c>
      <c r="B819" s="96"/>
      <c r="C819" s="97" t="s">
        <v>5361</v>
      </c>
      <c r="D819" s="97" t="s">
        <v>5362</v>
      </c>
      <c r="E819" s="97" t="s">
        <v>5362</v>
      </c>
      <c r="F819" s="97" t="s">
        <v>6878</v>
      </c>
      <c r="G819" s="96" t="s">
        <v>6095</v>
      </c>
      <c r="H819" s="96" t="s">
        <v>6879</v>
      </c>
      <c r="I819" s="96" t="s">
        <v>5340</v>
      </c>
      <c r="J819" s="96" t="s">
        <v>5340</v>
      </c>
      <c r="K819" s="96" t="s">
        <v>5365</v>
      </c>
      <c r="L819" s="96" t="s">
        <v>5365</v>
      </c>
      <c r="M819" s="96" t="s">
        <v>5342</v>
      </c>
      <c r="N819" s="92">
        <v>0</v>
      </c>
      <c r="O819" s="93">
        <v>0</v>
      </c>
      <c r="P819" s="93">
        <v>0</v>
      </c>
      <c r="Q819" s="93">
        <v>0</v>
      </c>
      <c r="R819" s="93">
        <v>0</v>
      </c>
      <c r="S819" s="93">
        <v>0</v>
      </c>
      <c r="T819" s="93">
        <v>0</v>
      </c>
      <c r="U819" s="93">
        <v>0</v>
      </c>
      <c r="V819" s="93">
        <v>0</v>
      </c>
      <c r="W819" s="93">
        <v>0</v>
      </c>
      <c r="X819" s="93">
        <v>0</v>
      </c>
      <c r="Y819" s="93">
        <v>0</v>
      </c>
      <c r="Z819" s="93">
        <v>0</v>
      </c>
      <c r="AA819" s="93">
        <v>0</v>
      </c>
      <c r="AB819" s="93">
        <v>0</v>
      </c>
      <c r="AC819" s="93">
        <v>0</v>
      </c>
      <c r="AD819" s="93">
        <v>0</v>
      </c>
      <c r="AE819" s="93">
        <v>0</v>
      </c>
      <c r="AF819" s="93">
        <v>0</v>
      </c>
      <c r="AG819" s="93">
        <v>0</v>
      </c>
      <c r="AH819" s="93">
        <v>0</v>
      </c>
      <c r="AI819" s="93">
        <v>0</v>
      </c>
      <c r="AJ819" s="93">
        <v>0</v>
      </c>
      <c r="AK819" s="93">
        <v>0</v>
      </c>
      <c r="AL819" s="93">
        <v>0</v>
      </c>
      <c r="AM819" s="93">
        <v>0</v>
      </c>
      <c r="AN819" s="93">
        <v>0</v>
      </c>
      <c r="AO819" s="93">
        <v>0</v>
      </c>
      <c r="AP819" s="93">
        <v>0</v>
      </c>
      <c r="AQ819" s="93">
        <v>0</v>
      </c>
      <c r="AR819" s="93">
        <v>0</v>
      </c>
      <c r="AS819" s="93">
        <v>0</v>
      </c>
      <c r="AT819" s="93">
        <v>0</v>
      </c>
      <c r="AU819" s="93">
        <v>0</v>
      </c>
      <c r="AV819" s="93">
        <v>0</v>
      </c>
      <c r="AW819" s="93">
        <v>0</v>
      </c>
      <c r="AX819" s="93">
        <v>0</v>
      </c>
      <c r="AY819" s="93">
        <v>0</v>
      </c>
      <c r="AZ819" s="93">
        <v>0</v>
      </c>
      <c r="BA819" s="93">
        <v>0</v>
      </c>
      <c r="BB819" s="93">
        <v>0</v>
      </c>
      <c r="BC819" s="93">
        <v>0</v>
      </c>
      <c r="BD819" s="93">
        <v>0</v>
      </c>
      <c r="BE819" s="93">
        <v>0</v>
      </c>
      <c r="BF819" s="93">
        <v>0</v>
      </c>
      <c r="BG819" s="93">
        <v>0</v>
      </c>
      <c r="BH819" s="93">
        <v>0</v>
      </c>
      <c r="BI819" s="93">
        <v>0</v>
      </c>
      <c r="BJ819" s="93">
        <v>0</v>
      </c>
      <c r="BK819" s="93">
        <v>0</v>
      </c>
      <c r="BL819" s="93">
        <v>0</v>
      </c>
      <c r="BM819" s="93">
        <v>0</v>
      </c>
      <c r="BN819" s="93">
        <v>0</v>
      </c>
      <c r="BO819" s="93">
        <v>0</v>
      </c>
      <c r="BP819" s="93">
        <v>0</v>
      </c>
      <c r="BQ819" s="93">
        <v>0</v>
      </c>
      <c r="BR819" s="93">
        <v>0</v>
      </c>
      <c r="BS819" s="93">
        <v>0</v>
      </c>
      <c r="BT819" s="93">
        <v>0</v>
      </c>
      <c r="BU819" s="93">
        <v>0</v>
      </c>
      <c r="BV819" s="93">
        <v>0</v>
      </c>
      <c r="BW819" s="93">
        <v>0</v>
      </c>
      <c r="BX819" s="93">
        <v>0</v>
      </c>
      <c r="BY819" s="93">
        <v>0</v>
      </c>
      <c r="BZ819" s="93">
        <v>0</v>
      </c>
      <c r="CA819" s="93">
        <v>0</v>
      </c>
      <c r="CB819" s="93">
        <v>0</v>
      </c>
      <c r="CC819" s="93">
        <v>0</v>
      </c>
      <c r="CD819" s="93">
        <v>0</v>
      </c>
      <c r="CE819" s="93">
        <v>0</v>
      </c>
      <c r="CF819" s="93">
        <v>0</v>
      </c>
      <c r="CG819" s="93">
        <v>0</v>
      </c>
      <c r="CH819" s="93">
        <v>0</v>
      </c>
      <c r="CJ819" s="94">
        <v>0</v>
      </c>
    </row>
    <row r="820" spans="1:88" x14ac:dyDescent="0.25">
      <c r="A820">
        <v>812</v>
      </c>
      <c r="B820" s="96"/>
      <c r="C820" s="97" t="s">
        <v>5361</v>
      </c>
      <c r="D820" s="97" t="s">
        <v>5362</v>
      </c>
      <c r="E820" s="97" t="s">
        <v>5362</v>
      </c>
      <c r="F820" s="97" t="s">
        <v>6880</v>
      </c>
      <c r="G820" s="96" t="s">
        <v>6095</v>
      </c>
      <c r="H820" s="96" t="s">
        <v>6881</v>
      </c>
      <c r="I820" s="96" t="s">
        <v>5340</v>
      </c>
      <c r="J820" s="96" t="s">
        <v>5340</v>
      </c>
      <c r="K820" s="96" t="s">
        <v>5365</v>
      </c>
      <c r="L820" s="96" t="s">
        <v>5365</v>
      </c>
      <c r="M820" s="96" t="s">
        <v>5342</v>
      </c>
      <c r="N820" s="92">
        <v>0</v>
      </c>
      <c r="O820" s="93">
        <v>0</v>
      </c>
      <c r="P820" s="93">
        <v>0</v>
      </c>
      <c r="Q820" s="93">
        <v>0</v>
      </c>
      <c r="R820" s="93">
        <v>0</v>
      </c>
      <c r="S820" s="93">
        <v>0</v>
      </c>
      <c r="T820" s="93">
        <v>0</v>
      </c>
      <c r="U820" s="93">
        <v>0</v>
      </c>
      <c r="V820" s="93">
        <v>0</v>
      </c>
      <c r="W820" s="93">
        <v>0</v>
      </c>
      <c r="X820" s="93">
        <v>0</v>
      </c>
      <c r="Y820" s="93">
        <v>0</v>
      </c>
      <c r="Z820" s="93">
        <v>0</v>
      </c>
      <c r="AA820" s="93">
        <v>0</v>
      </c>
      <c r="AB820" s="93">
        <v>0</v>
      </c>
      <c r="AC820" s="93">
        <v>0</v>
      </c>
      <c r="AD820" s="93">
        <v>0</v>
      </c>
      <c r="AE820" s="93">
        <v>0</v>
      </c>
      <c r="AF820" s="93">
        <v>0</v>
      </c>
      <c r="AG820" s="93">
        <v>0</v>
      </c>
      <c r="AH820" s="93">
        <v>0</v>
      </c>
      <c r="AI820" s="93">
        <v>0</v>
      </c>
      <c r="AJ820" s="93">
        <v>0</v>
      </c>
      <c r="AK820" s="93">
        <v>0</v>
      </c>
      <c r="AL820" s="93">
        <v>0</v>
      </c>
      <c r="AM820" s="93">
        <v>0</v>
      </c>
      <c r="AN820" s="93">
        <v>0</v>
      </c>
      <c r="AO820" s="93">
        <v>0</v>
      </c>
      <c r="AP820" s="93">
        <v>0</v>
      </c>
      <c r="AQ820" s="93">
        <v>0</v>
      </c>
      <c r="AR820" s="93">
        <v>0</v>
      </c>
      <c r="AS820" s="93">
        <v>0</v>
      </c>
      <c r="AT820" s="93">
        <v>0</v>
      </c>
      <c r="AU820" s="93">
        <v>0</v>
      </c>
      <c r="AV820" s="93">
        <v>0</v>
      </c>
      <c r="AW820" s="93">
        <v>0</v>
      </c>
      <c r="AX820" s="93">
        <v>0</v>
      </c>
      <c r="AY820" s="93">
        <v>0</v>
      </c>
      <c r="AZ820" s="93">
        <v>0</v>
      </c>
      <c r="BA820" s="93">
        <v>0</v>
      </c>
      <c r="BB820" s="93">
        <v>0</v>
      </c>
      <c r="BC820" s="93">
        <v>0</v>
      </c>
      <c r="BD820" s="93">
        <v>0</v>
      </c>
      <c r="BE820" s="93">
        <v>0</v>
      </c>
      <c r="BF820" s="93">
        <v>0</v>
      </c>
      <c r="BG820" s="93">
        <v>0</v>
      </c>
      <c r="BH820" s="93">
        <v>0</v>
      </c>
      <c r="BI820" s="93">
        <v>0</v>
      </c>
      <c r="BJ820" s="93">
        <v>0</v>
      </c>
      <c r="BK820" s="93">
        <v>0</v>
      </c>
      <c r="BL820" s="93">
        <v>0</v>
      </c>
      <c r="BM820" s="93">
        <v>0</v>
      </c>
      <c r="BN820" s="93">
        <v>0</v>
      </c>
      <c r="BO820" s="93">
        <v>0</v>
      </c>
      <c r="BP820" s="93">
        <v>0</v>
      </c>
      <c r="BQ820" s="93">
        <v>0</v>
      </c>
      <c r="BR820" s="93">
        <v>0</v>
      </c>
      <c r="BS820" s="93">
        <v>0</v>
      </c>
      <c r="BT820" s="93">
        <v>0</v>
      </c>
      <c r="BU820" s="93">
        <v>0</v>
      </c>
      <c r="BV820" s="93">
        <v>0</v>
      </c>
      <c r="BW820" s="93">
        <v>0</v>
      </c>
      <c r="BX820" s="93">
        <v>0</v>
      </c>
      <c r="BY820" s="93">
        <v>0</v>
      </c>
      <c r="BZ820" s="93">
        <v>0</v>
      </c>
      <c r="CA820" s="93">
        <v>0</v>
      </c>
      <c r="CB820" s="93">
        <v>0</v>
      </c>
      <c r="CC820" s="93">
        <v>0</v>
      </c>
      <c r="CD820" s="93">
        <v>0</v>
      </c>
      <c r="CE820" s="93">
        <v>0</v>
      </c>
      <c r="CF820" s="93">
        <v>0</v>
      </c>
      <c r="CG820" s="93">
        <v>0</v>
      </c>
      <c r="CH820" s="93">
        <v>0</v>
      </c>
      <c r="CJ820" s="94">
        <v>0</v>
      </c>
    </row>
    <row r="821" spans="1:88" x14ac:dyDescent="0.25">
      <c r="A821">
        <v>813</v>
      </c>
      <c r="B821" s="96"/>
      <c r="C821" s="97" t="s">
        <v>5361</v>
      </c>
      <c r="D821" s="97" t="s">
        <v>5362</v>
      </c>
      <c r="E821" s="97" t="s">
        <v>5362</v>
      </c>
      <c r="F821" s="97" t="s">
        <v>6882</v>
      </c>
      <c r="G821" s="96" t="s">
        <v>6095</v>
      </c>
      <c r="H821" s="96" t="s">
        <v>6883</v>
      </c>
      <c r="I821" s="96" t="s">
        <v>5340</v>
      </c>
      <c r="J821" s="96" t="s">
        <v>5340</v>
      </c>
      <c r="K821" s="96" t="s">
        <v>5365</v>
      </c>
      <c r="L821" s="96" t="s">
        <v>5365</v>
      </c>
      <c r="M821" s="96" t="s">
        <v>5342</v>
      </c>
      <c r="N821" s="92">
        <v>10006.929620753024</v>
      </c>
      <c r="O821" s="93">
        <v>0</v>
      </c>
      <c r="P821" s="93">
        <v>0</v>
      </c>
      <c r="Q821" s="93">
        <v>0</v>
      </c>
      <c r="R821" s="93">
        <v>0</v>
      </c>
      <c r="S821" s="93">
        <v>0</v>
      </c>
      <c r="T821" s="93">
        <v>0</v>
      </c>
      <c r="U821" s="93">
        <v>836.12643447182882</v>
      </c>
      <c r="V821" s="93">
        <v>836.51040842644932</v>
      </c>
      <c r="W821" s="93">
        <v>830.24580294620569</v>
      </c>
      <c r="X821" s="93">
        <v>819.97133057195492</v>
      </c>
      <c r="Y821" s="93">
        <v>836.92769538312552</v>
      </c>
      <c r="Z821" s="93">
        <v>838.42241350132372</v>
      </c>
      <c r="AA821" s="93">
        <v>846.86470999369988</v>
      </c>
      <c r="AB821" s="93">
        <v>831.68445333515547</v>
      </c>
      <c r="AC821" s="93">
        <v>834.46265945623998</v>
      </c>
      <c r="AD821" s="93">
        <v>835.32505509934538</v>
      </c>
      <c r="AE821" s="93">
        <v>831.4062082255349</v>
      </c>
      <c r="AF821" s="93">
        <v>828.9824493421595</v>
      </c>
      <c r="AG821" s="93">
        <v>0</v>
      </c>
      <c r="AH821" s="93">
        <v>0</v>
      </c>
      <c r="AI821" s="93">
        <v>0</v>
      </c>
      <c r="AJ821" s="93">
        <v>0</v>
      </c>
      <c r="AK821" s="93">
        <v>0</v>
      </c>
      <c r="AL821" s="93">
        <v>0</v>
      </c>
      <c r="AM821" s="93">
        <v>0</v>
      </c>
      <c r="AN821" s="93">
        <v>0</v>
      </c>
      <c r="AO821" s="93">
        <v>0</v>
      </c>
      <c r="AP821" s="93">
        <v>0</v>
      </c>
      <c r="AQ821" s="93">
        <v>0</v>
      </c>
      <c r="AR821" s="93">
        <v>0</v>
      </c>
      <c r="AS821" s="93">
        <v>0</v>
      </c>
      <c r="AT821" s="93">
        <v>0</v>
      </c>
      <c r="AU821" s="93">
        <v>0</v>
      </c>
      <c r="AV821" s="93">
        <v>0</v>
      </c>
      <c r="AW821" s="93">
        <v>0</v>
      </c>
      <c r="AX821" s="93">
        <v>0</v>
      </c>
      <c r="AY821" s="93">
        <v>0</v>
      </c>
      <c r="AZ821" s="93">
        <v>0</v>
      </c>
      <c r="BA821" s="93">
        <v>0</v>
      </c>
      <c r="BB821" s="93">
        <v>0</v>
      </c>
      <c r="BC821" s="93">
        <v>0</v>
      </c>
      <c r="BD821" s="93">
        <v>0</v>
      </c>
      <c r="BE821" s="93">
        <v>0</v>
      </c>
      <c r="BF821" s="93">
        <v>0</v>
      </c>
      <c r="BG821" s="93">
        <v>0</v>
      </c>
      <c r="BH821" s="93">
        <v>0</v>
      </c>
      <c r="BI821" s="93">
        <v>0</v>
      </c>
      <c r="BJ821" s="93">
        <v>0</v>
      </c>
      <c r="BK821" s="93">
        <v>0</v>
      </c>
      <c r="BL821" s="93">
        <v>0</v>
      </c>
      <c r="BM821" s="93">
        <v>0</v>
      </c>
      <c r="BN821" s="93">
        <v>0</v>
      </c>
      <c r="BO821" s="93">
        <v>0</v>
      </c>
      <c r="BP821" s="93">
        <v>0</v>
      </c>
      <c r="BQ821" s="93">
        <v>0</v>
      </c>
      <c r="BR821" s="93">
        <v>0</v>
      </c>
      <c r="BS821" s="93">
        <v>0</v>
      </c>
      <c r="BT821" s="93">
        <v>0</v>
      </c>
      <c r="BU821" s="93">
        <v>0</v>
      </c>
      <c r="BV821" s="93">
        <v>0</v>
      </c>
      <c r="BW821" s="93">
        <v>0</v>
      </c>
      <c r="BX821" s="93">
        <v>0</v>
      </c>
      <c r="BY821" s="93">
        <v>0</v>
      </c>
      <c r="BZ821" s="93">
        <v>0</v>
      </c>
      <c r="CA821" s="93">
        <v>0</v>
      </c>
      <c r="CB821" s="93">
        <v>0</v>
      </c>
      <c r="CC821" s="93">
        <v>0</v>
      </c>
      <c r="CD821" s="93">
        <v>0</v>
      </c>
      <c r="CE821" s="93">
        <v>0</v>
      </c>
      <c r="CF821" s="93">
        <v>0</v>
      </c>
      <c r="CG821" s="93">
        <v>0</v>
      </c>
      <c r="CH821" s="93">
        <v>0</v>
      </c>
      <c r="CJ821" s="94">
        <v>5008.7255354521349</v>
      </c>
    </row>
    <row r="822" spans="1:88" x14ac:dyDescent="0.25">
      <c r="A822">
        <v>814</v>
      </c>
      <c r="B822" s="96"/>
      <c r="C822" s="97" t="s">
        <v>5361</v>
      </c>
      <c r="D822" s="97" t="s">
        <v>5362</v>
      </c>
      <c r="E822" s="97" t="s">
        <v>5362</v>
      </c>
      <c r="F822" s="97" t="s">
        <v>6884</v>
      </c>
      <c r="G822" s="96" t="s">
        <v>6095</v>
      </c>
      <c r="H822" s="96" t="s">
        <v>6885</v>
      </c>
      <c r="I822" s="96" t="s">
        <v>5340</v>
      </c>
      <c r="J822" s="96" t="s">
        <v>5340</v>
      </c>
      <c r="K822" s="96" t="s">
        <v>5365</v>
      </c>
      <c r="L822" s="96" t="s">
        <v>5365</v>
      </c>
      <c r="M822" s="96" t="s">
        <v>5342</v>
      </c>
      <c r="N822" s="92">
        <v>0</v>
      </c>
      <c r="O822" s="93">
        <v>0</v>
      </c>
      <c r="P822" s="93">
        <v>0</v>
      </c>
      <c r="Q822" s="93">
        <v>0</v>
      </c>
      <c r="R822" s="93">
        <v>0</v>
      </c>
      <c r="S822" s="93">
        <v>0</v>
      </c>
      <c r="T822" s="93">
        <v>0</v>
      </c>
      <c r="U822" s="93">
        <v>0</v>
      </c>
      <c r="V822" s="93">
        <v>0</v>
      </c>
      <c r="W822" s="93">
        <v>0</v>
      </c>
      <c r="X822" s="93">
        <v>0</v>
      </c>
      <c r="Y822" s="93">
        <v>0</v>
      </c>
      <c r="Z822" s="93">
        <v>0</v>
      </c>
      <c r="AA822" s="93">
        <v>0</v>
      </c>
      <c r="AB822" s="93">
        <v>0</v>
      </c>
      <c r="AC822" s="93">
        <v>0</v>
      </c>
      <c r="AD822" s="93">
        <v>0</v>
      </c>
      <c r="AE822" s="93">
        <v>0</v>
      </c>
      <c r="AF822" s="93">
        <v>0</v>
      </c>
      <c r="AG822" s="93">
        <v>0</v>
      </c>
      <c r="AH822" s="93">
        <v>0</v>
      </c>
      <c r="AI822" s="93">
        <v>0</v>
      </c>
      <c r="AJ822" s="93">
        <v>0</v>
      </c>
      <c r="AK822" s="93">
        <v>0</v>
      </c>
      <c r="AL822" s="93">
        <v>0</v>
      </c>
      <c r="AM822" s="93">
        <v>0</v>
      </c>
      <c r="AN822" s="93">
        <v>0</v>
      </c>
      <c r="AO822" s="93">
        <v>0</v>
      </c>
      <c r="AP822" s="93">
        <v>0</v>
      </c>
      <c r="AQ822" s="93">
        <v>0</v>
      </c>
      <c r="AR822" s="93">
        <v>0</v>
      </c>
      <c r="AS822" s="93">
        <v>0</v>
      </c>
      <c r="AT822" s="93">
        <v>0</v>
      </c>
      <c r="AU822" s="93">
        <v>0</v>
      </c>
      <c r="AV822" s="93">
        <v>0</v>
      </c>
      <c r="AW822" s="93">
        <v>0</v>
      </c>
      <c r="AX822" s="93">
        <v>0</v>
      </c>
      <c r="AY822" s="93">
        <v>0</v>
      </c>
      <c r="AZ822" s="93">
        <v>0</v>
      </c>
      <c r="BA822" s="93">
        <v>0</v>
      </c>
      <c r="BB822" s="93">
        <v>0</v>
      </c>
      <c r="BC822" s="93">
        <v>0</v>
      </c>
      <c r="BD822" s="93">
        <v>0</v>
      </c>
      <c r="BE822" s="93">
        <v>0</v>
      </c>
      <c r="BF822" s="93">
        <v>0</v>
      </c>
      <c r="BG822" s="93">
        <v>0</v>
      </c>
      <c r="BH822" s="93">
        <v>0</v>
      </c>
      <c r="BI822" s="93">
        <v>0</v>
      </c>
      <c r="BJ822" s="93">
        <v>0</v>
      </c>
      <c r="BK822" s="93">
        <v>0</v>
      </c>
      <c r="BL822" s="93">
        <v>0</v>
      </c>
      <c r="BM822" s="93">
        <v>0</v>
      </c>
      <c r="BN822" s="93">
        <v>0</v>
      </c>
      <c r="BO822" s="93">
        <v>0</v>
      </c>
      <c r="BP822" s="93">
        <v>0</v>
      </c>
      <c r="BQ822" s="93">
        <v>0</v>
      </c>
      <c r="BR822" s="93">
        <v>0</v>
      </c>
      <c r="BS822" s="93">
        <v>0</v>
      </c>
      <c r="BT822" s="93">
        <v>0</v>
      </c>
      <c r="BU822" s="93">
        <v>0</v>
      </c>
      <c r="BV822" s="93">
        <v>0</v>
      </c>
      <c r="BW822" s="93">
        <v>0</v>
      </c>
      <c r="BX822" s="93">
        <v>0</v>
      </c>
      <c r="BY822" s="93">
        <v>0</v>
      </c>
      <c r="BZ822" s="93">
        <v>0</v>
      </c>
      <c r="CA822" s="93">
        <v>0</v>
      </c>
      <c r="CB822" s="93">
        <v>0</v>
      </c>
      <c r="CC822" s="93">
        <v>0</v>
      </c>
      <c r="CD822" s="93">
        <v>0</v>
      </c>
      <c r="CE822" s="93">
        <v>0</v>
      </c>
      <c r="CF822" s="93">
        <v>0</v>
      </c>
      <c r="CG822" s="93">
        <v>0</v>
      </c>
      <c r="CH822" s="93">
        <v>0</v>
      </c>
      <c r="CJ822" s="94">
        <v>0</v>
      </c>
    </row>
    <row r="823" spans="1:88" x14ac:dyDescent="0.25">
      <c r="A823">
        <v>815</v>
      </c>
      <c r="B823" s="96"/>
      <c r="C823" s="97" t="s">
        <v>5361</v>
      </c>
      <c r="D823" s="97" t="s">
        <v>5362</v>
      </c>
      <c r="E823" s="97" t="s">
        <v>5362</v>
      </c>
      <c r="F823" s="97" t="s">
        <v>6886</v>
      </c>
      <c r="G823" s="96" t="s">
        <v>6095</v>
      </c>
      <c r="H823" s="96" t="s">
        <v>6887</v>
      </c>
      <c r="I823" s="96" t="s">
        <v>5340</v>
      </c>
      <c r="J823" s="96" t="s">
        <v>5340</v>
      </c>
      <c r="K823" s="96" t="s">
        <v>5365</v>
      </c>
      <c r="L823" s="96" t="s">
        <v>5365</v>
      </c>
      <c r="M823" s="96" t="s">
        <v>5342</v>
      </c>
      <c r="N823" s="92">
        <v>10006.980054457257</v>
      </c>
      <c r="O823" s="93">
        <v>0</v>
      </c>
      <c r="P823" s="93">
        <v>0</v>
      </c>
      <c r="Q823" s="93">
        <v>0</v>
      </c>
      <c r="R823" s="93">
        <v>0</v>
      </c>
      <c r="S823" s="93">
        <v>0</v>
      </c>
      <c r="T823" s="93">
        <v>0</v>
      </c>
      <c r="U823" s="93">
        <v>836.13064844703422</v>
      </c>
      <c r="V823" s="93">
        <v>836.51462433683628</v>
      </c>
      <c r="W823" s="93">
        <v>830.24998728374464</v>
      </c>
      <c r="X823" s="93">
        <v>819.97546312740781</v>
      </c>
      <c r="Y823" s="93">
        <v>836.93191339658779</v>
      </c>
      <c r="Z823" s="93">
        <v>838.42663904798303</v>
      </c>
      <c r="AA823" s="93">
        <v>846.86897808850279</v>
      </c>
      <c r="AB823" s="93">
        <v>831.68864492331693</v>
      </c>
      <c r="AC823" s="93">
        <v>834.46686504622141</v>
      </c>
      <c r="AD823" s="93">
        <v>835.32926503569524</v>
      </c>
      <c r="AE823" s="93">
        <v>831.4103984113757</v>
      </c>
      <c r="AF823" s="93">
        <v>828.98662731255115</v>
      </c>
      <c r="AG823" s="93">
        <v>0</v>
      </c>
      <c r="AH823" s="93">
        <v>0</v>
      </c>
      <c r="AI823" s="93">
        <v>0</v>
      </c>
      <c r="AJ823" s="93">
        <v>0</v>
      </c>
      <c r="AK823" s="93">
        <v>0</v>
      </c>
      <c r="AL823" s="93">
        <v>0</v>
      </c>
      <c r="AM823" s="93">
        <v>0</v>
      </c>
      <c r="AN823" s="93">
        <v>0</v>
      </c>
      <c r="AO823" s="93">
        <v>0</v>
      </c>
      <c r="AP823" s="93">
        <v>0</v>
      </c>
      <c r="AQ823" s="93">
        <v>0</v>
      </c>
      <c r="AR823" s="93">
        <v>0</v>
      </c>
      <c r="AS823" s="93">
        <v>0</v>
      </c>
      <c r="AT823" s="93">
        <v>0</v>
      </c>
      <c r="AU823" s="93">
        <v>0</v>
      </c>
      <c r="AV823" s="93">
        <v>0</v>
      </c>
      <c r="AW823" s="93">
        <v>0</v>
      </c>
      <c r="AX823" s="93">
        <v>0</v>
      </c>
      <c r="AY823" s="93">
        <v>0</v>
      </c>
      <c r="AZ823" s="93">
        <v>0</v>
      </c>
      <c r="BA823" s="93">
        <v>0</v>
      </c>
      <c r="BB823" s="93">
        <v>0</v>
      </c>
      <c r="BC823" s="93">
        <v>0</v>
      </c>
      <c r="BD823" s="93">
        <v>0</v>
      </c>
      <c r="BE823" s="93">
        <v>0</v>
      </c>
      <c r="BF823" s="93">
        <v>0</v>
      </c>
      <c r="BG823" s="93">
        <v>0</v>
      </c>
      <c r="BH823" s="93">
        <v>0</v>
      </c>
      <c r="BI823" s="93">
        <v>0</v>
      </c>
      <c r="BJ823" s="93">
        <v>0</v>
      </c>
      <c r="BK823" s="93">
        <v>0</v>
      </c>
      <c r="BL823" s="93">
        <v>0</v>
      </c>
      <c r="BM823" s="93">
        <v>0</v>
      </c>
      <c r="BN823" s="93">
        <v>0</v>
      </c>
      <c r="BO823" s="93">
        <v>0</v>
      </c>
      <c r="BP823" s="93">
        <v>0</v>
      </c>
      <c r="BQ823" s="93">
        <v>0</v>
      </c>
      <c r="BR823" s="93">
        <v>0</v>
      </c>
      <c r="BS823" s="93">
        <v>0</v>
      </c>
      <c r="BT823" s="93">
        <v>0</v>
      </c>
      <c r="BU823" s="93">
        <v>0</v>
      </c>
      <c r="BV823" s="93">
        <v>0</v>
      </c>
      <c r="BW823" s="93">
        <v>0</v>
      </c>
      <c r="BX823" s="93">
        <v>0</v>
      </c>
      <c r="BY823" s="93">
        <v>0</v>
      </c>
      <c r="BZ823" s="93">
        <v>0</v>
      </c>
      <c r="CA823" s="93">
        <v>0</v>
      </c>
      <c r="CB823" s="93">
        <v>0</v>
      </c>
      <c r="CC823" s="93">
        <v>0</v>
      </c>
      <c r="CD823" s="93">
        <v>0</v>
      </c>
      <c r="CE823" s="93">
        <v>0</v>
      </c>
      <c r="CF823" s="93">
        <v>0</v>
      </c>
      <c r="CG823" s="93">
        <v>0</v>
      </c>
      <c r="CH823" s="93">
        <v>0</v>
      </c>
      <c r="CJ823" s="94">
        <v>5008.7507788176626</v>
      </c>
    </row>
    <row r="824" spans="1:88" x14ac:dyDescent="0.25">
      <c r="A824">
        <v>816</v>
      </c>
      <c r="B824" s="96"/>
      <c r="C824" s="97" t="s">
        <v>5361</v>
      </c>
      <c r="D824" s="97" t="s">
        <v>5362</v>
      </c>
      <c r="E824" s="97" t="s">
        <v>5362</v>
      </c>
      <c r="F824" s="97" t="s">
        <v>6888</v>
      </c>
      <c r="G824" s="96" t="s">
        <v>6095</v>
      </c>
      <c r="H824" s="96" t="s">
        <v>6889</v>
      </c>
      <c r="I824" s="96" t="s">
        <v>5340</v>
      </c>
      <c r="J824" s="96" t="s">
        <v>5340</v>
      </c>
      <c r="K824" s="96" t="s">
        <v>5365</v>
      </c>
      <c r="L824" s="96" t="s">
        <v>5365</v>
      </c>
      <c r="M824" s="96" t="s">
        <v>5342</v>
      </c>
      <c r="N824" s="92">
        <v>0</v>
      </c>
      <c r="O824" s="93">
        <v>0</v>
      </c>
      <c r="P824" s="93">
        <v>0</v>
      </c>
      <c r="Q824" s="93">
        <v>0</v>
      </c>
      <c r="R824" s="93">
        <v>0</v>
      </c>
      <c r="S824" s="93">
        <v>0</v>
      </c>
      <c r="T824" s="93">
        <v>0</v>
      </c>
      <c r="U824" s="93">
        <v>0</v>
      </c>
      <c r="V824" s="93">
        <v>0</v>
      </c>
      <c r="W824" s="93">
        <v>0</v>
      </c>
      <c r="X824" s="93">
        <v>0</v>
      </c>
      <c r="Y824" s="93">
        <v>0</v>
      </c>
      <c r="Z824" s="93">
        <v>0</v>
      </c>
      <c r="AA824" s="93">
        <v>0</v>
      </c>
      <c r="AB824" s="93">
        <v>0</v>
      </c>
      <c r="AC824" s="93">
        <v>0</v>
      </c>
      <c r="AD824" s="93">
        <v>0</v>
      </c>
      <c r="AE824" s="93">
        <v>0</v>
      </c>
      <c r="AF824" s="93">
        <v>0</v>
      </c>
      <c r="AG824" s="93">
        <v>0</v>
      </c>
      <c r="AH824" s="93">
        <v>0</v>
      </c>
      <c r="AI824" s="93">
        <v>0</v>
      </c>
      <c r="AJ824" s="93">
        <v>0</v>
      </c>
      <c r="AK824" s="93">
        <v>0</v>
      </c>
      <c r="AL824" s="93">
        <v>0</v>
      </c>
      <c r="AM824" s="93">
        <v>0</v>
      </c>
      <c r="AN824" s="93">
        <v>0</v>
      </c>
      <c r="AO824" s="93">
        <v>0</v>
      </c>
      <c r="AP824" s="93">
        <v>0</v>
      </c>
      <c r="AQ824" s="93">
        <v>0</v>
      </c>
      <c r="AR824" s="93">
        <v>0</v>
      </c>
      <c r="AS824" s="93">
        <v>0</v>
      </c>
      <c r="AT824" s="93">
        <v>0</v>
      </c>
      <c r="AU824" s="93">
        <v>0</v>
      </c>
      <c r="AV824" s="93">
        <v>0</v>
      </c>
      <c r="AW824" s="93">
        <v>0</v>
      </c>
      <c r="AX824" s="93">
        <v>0</v>
      </c>
      <c r="AY824" s="93">
        <v>0</v>
      </c>
      <c r="AZ824" s="93">
        <v>0</v>
      </c>
      <c r="BA824" s="93">
        <v>0</v>
      </c>
      <c r="BB824" s="93">
        <v>0</v>
      </c>
      <c r="BC824" s="93">
        <v>0</v>
      </c>
      <c r="BD824" s="93">
        <v>0</v>
      </c>
      <c r="BE824" s="93">
        <v>0</v>
      </c>
      <c r="BF824" s="93">
        <v>0</v>
      </c>
      <c r="BG824" s="93">
        <v>0</v>
      </c>
      <c r="BH824" s="93">
        <v>0</v>
      </c>
      <c r="BI824" s="93">
        <v>0</v>
      </c>
      <c r="BJ824" s="93">
        <v>0</v>
      </c>
      <c r="BK824" s="93">
        <v>0</v>
      </c>
      <c r="BL824" s="93">
        <v>0</v>
      </c>
      <c r="BM824" s="93">
        <v>0</v>
      </c>
      <c r="BN824" s="93">
        <v>0</v>
      </c>
      <c r="BO824" s="93">
        <v>0</v>
      </c>
      <c r="BP824" s="93">
        <v>0</v>
      </c>
      <c r="BQ824" s="93">
        <v>0</v>
      </c>
      <c r="BR824" s="93">
        <v>0</v>
      </c>
      <c r="BS824" s="93">
        <v>0</v>
      </c>
      <c r="BT824" s="93">
        <v>0</v>
      </c>
      <c r="BU824" s="93">
        <v>0</v>
      </c>
      <c r="BV824" s="93">
        <v>0</v>
      </c>
      <c r="BW824" s="93">
        <v>0</v>
      </c>
      <c r="BX824" s="93">
        <v>0</v>
      </c>
      <c r="BY824" s="93">
        <v>0</v>
      </c>
      <c r="BZ824" s="93">
        <v>0</v>
      </c>
      <c r="CA824" s="93">
        <v>0</v>
      </c>
      <c r="CB824" s="93">
        <v>0</v>
      </c>
      <c r="CC824" s="93">
        <v>0</v>
      </c>
      <c r="CD824" s="93">
        <v>0</v>
      </c>
      <c r="CE824" s="93">
        <v>0</v>
      </c>
      <c r="CF824" s="93">
        <v>0</v>
      </c>
      <c r="CG824" s="93">
        <v>0</v>
      </c>
      <c r="CH824" s="93">
        <v>0</v>
      </c>
      <c r="CJ824" s="94">
        <v>0</v>
      </c>
    </row>
    <row r="825" spans="1:88" x14ac:dyDescent="0.25">
      <c r="A825">
        <v>817</v>
      </c>
      <c r="B825" s="96"/>
      <c r="C825" s="97" t="s">
        <v>5361</v>
      </c>
      <c r="D825" s="97" t="s">
        <v>5362</v>
      </c>
      <c r="E825" s="97" t="s">
        <v>5362</v>
      </c>
      <c r="F825" s="97" t="s">
        <v>6890</v>
      </c>
      <c r="G825" s="96" t="s">
        <v>6095</v>
      </c>
      <c r="H825" s="96" t="s">
        <v>6891</v>
      </c>
      <c r="I825" s="96" t="s">
        <v>5340</v>
      </c>
      <c r="J825" s="96" t="s">
        <v>5340</v>
      </c>
      <c r="K825" s="96" t="s">
        <v>5365</v>
      </c>
      <c r="L825" s="96" t="s">
        <v>5365</v>
      </c>
      <c r="M825" s="96" t="s">
        <v>5342</v>
      </c>
      <c r="N825" s="92">
        <v>15010.394320042076</v>
      </c>
      <c r="O825" s="93">
        <v>0</v>
      </c>
      <c r="P825" s="93">
        <v>0</v>
      </c>
      <c r="Q825" s="93">
        <v>0</v>
      </c>
      <c r="R825" s="93">
        <v>0</v>
      </c>
      <c r="S825" s="93">
        <v>0</v>
      </c>
      <c r="T825" s="93">
        <v>0</v>
      </c>
      <c r="U825" s="93">
        <v>1254.1896424258609</v>
      </c>
      <c r="V825" s="93">
        <v>1254.7656033535295</v>
      </c>
      <c r="W825" s="93">
        <v>1245.3686952027092</v>
      </c>
      <c r="X825" s="93">
        <v>1229.956986755386</v>
      </c>
      <c r="Y825" s="93">
        <v>1255.3915337839135</v>
      </c>
      <c r="Z825" s="93">
        <v>1257.6336109446156</v>
      </c>
      <c r="AA825" s="93">
        <v>1270.2970555894553</v>
      </c>
      <c r="AB825" s="93">
        <v>1247.5266707701578</v>
      </c>
      <c r="AC825" s="93">
        <v>1251.6939799209438</v>
      </c>
      <c r="AD825" s="93">
        <v>1252.9875733760255</v>
      </c>
      <c r="AE825" s="93">
        <v>1247.109303108816</v>
      </c>
      <c r="AF825" s="93">
        <v>1243.473664810663</v>
      </c>
      <c r="AG825" s="93">
        <v>0</v>
      </c>
      <c r="AH825" s="93">
        <v>0</v>
      </c>
      <c r="AI825" s="93">
        <v>0</v>
      </c>
      <c r="AJ825" s="93">
        <v>0</v>
      </c>
      <c r="AK825" s="93">
        <v>0</v>
      </c>
      <c r="AL825" s="93">
        <v>0</v>
      </c>
      <c r="AM825" s="93">
        <v>0</v>
      </c>
      <c r="AN825" s="93">
        <v>0</v>
      </c>
      <c r="AO825" s="93">
        <v>0</v>
      </c>
      <c r="AP825" s="93">
        <v>0</v>
      </c>
      <c r="AQ825" s="93">
        <v>0</v>
      </c>
      <c r="AR825" s="93">
        <v>0</v>
      </c>
      <c r="AS825" s="93">
        <v>0</v>
      </c>
      <c r="AT825" s="93">
        <v>0</v>
      </c>
      <c r="AU825" s="93">
        <v>0</v>
      </c>
      <c r="AV825" s="93">
        <v>0</v>
      </c>
      <c r="AW825" s="93">
        <v>0</v>
      </c>
      <c r="AX825" s="93">
        <v>0</v>
      </c>
      <c r="AY825" s="93">
        <v>0</v>
      </c>
      <c r="AZ825" s="93">
        <v>0</v>
      </c>
      <c r="BA825" s="93">
        <v>0</v>
      </c>
      <c r="BB825" s="93">
        <v>0</v>
      </c>
      <c r="BC825" s="93">
        <v>0</v>
      </c>
      <c r="BD825" s="93">
        <v>0</v>
      </c>
      <c r="BE825" s="93">
        <v>0</v>
      </c>
      <c r="BF825" s="93">
        <v>0</v>
      </c>
      <c r="BG825" s="93">
        <v>0</v>
      </c>
      <c r="BH825" s="93">
        <v>0</v>
      </c>
      <c r="BI825" s="93">
        <v>0</v>
      </c>
      <c r="BJ825" s="93">
        <v>0</v>
      </c>
      <c r="BK825" s="93">
        <v>0</v>
      </c>
      <c r="BL825" s="93">
        <v>0</v>
      </c>
      <c r="BM825" s="93">
        <v>0</v>
      </c>
      <c r="BN825" s="93">
        <v>0</v>
      </c>
      <c r="BO825" s="93">
        <v>0</v>
      </c>
      <c r="BP825" s="93">
        <v>0</v>
      </c>
      <c r="BQ825" s="93">
        <v>0</v>
      </c>
      <c r="BR825" s="93">
        <v>0</v>
      </c>
      <c r="BS825" s="93">
        <v>0</v>
      </c>
      <c r="BT825" s="93">
        <v>0</v>
      </c>
      <c r="BU825" s="93">
        <v>0</v>
      </c>
      <c r="BV825" s="93">
        <v>0</v>
      </c>
      <c r="BW825" s="93">
        <v>0</v>
      </c>
      <c r="BX825" s="93">
        <v>0</v>
      </c>
      <c r="BY825" s="93">
        <v>0</v>
      </c>
      <c r="BZ825" s="93">
        <v>0</v>
      </c>
      <c r="CA825" s="93">
        <v>0</v>
      </c>
      <c r="CB825" s="93">
        <v>0</v>
      </c>
      <c r="CC825" s="93">
        <v>0</v>
      </c>
      <c r="CD825" s="93">
        <v>0</v>
      </c>
      <c r="CE825" s="93">
        <v>0</v>
      </c>
      <c r="CF825" s="93">
        <v>0</v>
      </c>
      <c r="CG825" s="93">
        <v>0</v>
      </c>
      <c r="CH825" s="93">
        <v>0</v>
      </c>
      <c r="CJ825" s="94">
        <v>7513.0882475760609</v>
      </c>
    </row>
    <row r="826" spans="1:88" x14ac:dyDescent="0.25">
      <c r="A826">
        <v>818</v>
      </c>
      <c r="B826" s="96"/>
      <c r="C826" s="97" t="s">
        <v>5361</v>
      </c>
      <c r="D826" s="97" t="s">
        <v>5362</v>
      </c>
      <c r="E826" s="97" t="s">
        <v>5362</v>
      </c>
      <c r="F826" s="97" t="s">
        <v>6892</v>
      </c>
      <c r="G826" s="96" t="s">
        <v>6095</v>
      </c>
      <c r="H826" s="96" t="s">
        <v>6893</v>
      </c>
      <c r="I826" s="96" t="s">
        <v>5340</v>
      </c>
      <c r="J826" s="96" t="s">
        <v>5340</v>
      </c>
      <c r="K826" s="96" t="s">
        <v>5365</v>
      </c>
      <c r="L826" s="96" t="s">
        <v>5365</v>
      </c>
      <c r="M826" s="96" t="s">
        <v>5342</v>
      </c>
      <c r="N826" s="92">
        <v>15010.394320042076</v>
      </c>
      <c r="O826" s="93">
        <v>0</v>
      </c>
      <c r="P826" s="93">
        <v>0</v>
      </c>
      <c r="Q826" s="93">
        <v>0</v>
      </c>
      <c r="R826" s="93">
        <v>0</v>
      </c>
      <c r="S826" s="93">
        <v>0</v>
      </c>
      <c r="T826" s="93">
        <v>0</v>
      </c>
      <c r="U826" s="93">
        <v>1254.1896424258609</v>
      </c>
      <c r="V826" s="93">
        <v>1254.7656033535295</v>
      </c>
      <c r="W826" s="93">
        <v>1245.3686952027092</v>
      </c>
      <c r="X826" s="93">
        <v>1229.956986755386</v>
      </c>
      <c r="Y826" s="93">
        <v>1255.3915337839135</v>
      </c>
      <c r="Z826" s="93">
        <v>1257.6336109446156</v>
      </c>
      <c r="AA826" s="93">
        <v>1270.2970555894553</v>
      </c>
      <c r="AB826" s="93">
        <v>1247.5266707701578</v>
      </c>
      <c r="AC826" s="93">
        <v>1251.6939799209438</v>
      </c>
      <c r="AD826" s="93">
        <v>1252.9875733760255</v>
      </c>
      <c r="AE826" s="93">
        <v>1247.109303108816</v>
      </c>
      <c r="AF826" s="93">
        <v>1243.473664810663</v>
      </c>
      <c r="AG826" s="93">
        <v>0</v>
      </c>
      <c r="AH826" s="93">
        <v>0</v>
      </c>
      <c r="AI826" s="93">
        <v>0</v>
      </c>
      <c r="AJ826" s="93">
        <v>0</v>
      </c>
      <c r="AK826" s="93">
        <v>0</v>
      </c>
      <c r="AL826" s="93">
        <v>0</v>
      </c>
      <c r="AM826" s="93">
        <v>0</v>
      </c>
      <c r="AN826" s="93">
        <v>0</v>
      </c>
      <c r="AO826" s="93">
        <v>0</v>
      </c>
      <c r="AP826" s="93">
        <v>0</v>
      </c>
      <c r="AQ826" s="93">
        <v>0</v>
      </c>
      <c r="AR826" s="93">
        <v>0</v>
      </c>
      <c r="AS826" s="93">
        <v>0</v>
      </c>
      <c r="AT826" s="93">
        <v>0</v>
      </c>
      <c r="AU826" s="93">
        <v>0</v>
      </c>
      <c r="AV826" s="93">
        <v>0</v>
      </c>
      <c r="AW826" s="93">
        <v>0</v>
      </c>
      <c r="AX826" s="93">
        <v>0</v>
      </c>
      <c r="AY826" s="93">
        <v>0</v>
      </c>
      <c r="AZ826" s="93">
        <v>0</v>
      </c>
      <c r="BA826" s="93">
        <v>0</v>
      </c>
      <c r="BB826" s="93">
        <v>0</v>
      </c>
      <c r="BC826" s="93">
        <v>0</v>
      </c>
      <c r="BD826" s="93">
        <v>0</v>
      </c>
      <c r="BE826" s="93">
        <v>0</v>
      </c>
      <c r="BF826" s="93">
        <v>0</v>
      </c>
      <c r="BG826" s="93">
        <v>0</v>
      </c>
      <c r="BH826" s="93">
        <v>0</v>
      </c>
      <c r="BI826" s="93">
        <v>0</v>
      </c>
      <c r="BJ826" s="93">
        <v>0</v>
      </c>
      <c r="BK826" s="93">
        <v>0</v>
      </c>
      <c r="BL826" s="93">
        <v>0</v>
      </c>
      <c r="BM826" s="93">
        <v>0</v>
      </c>
      <c r="BN826" s="93">
        <v>0</v>
      </c>
      <c r="BO826" s="93">
        <v>0</v>
      </c>
      <c r="BP826" s="93">
        <v>0</v>
      </c>
      <c r="BQ826" s="93">
        <v>0</v>
      </c>
      <c r="BR826" s="93">
        <v>0</v>
      </c>
      <c r="BS826" s="93">
        <v>0</v>
      </c>
      <c r="BT826" s="93">
        <v>0</v>
      </c>
      <c r="BU826" s="93">
        <v>0</v>
      </c>
      <c r="BV826" s="93">
        <v>0</v>
      </c>
      <c r="BW826" s="93">
        <v>0</v>
      </c>
      <c r="BX826" s="93">
        <v>0</v>
      </c>
      <c r="BY826" s="93">
        <v>0</v>
      </c>
      <c r="BZ826" s="93">
        <v>0</v>
      </c>
      <c r="CA826" s="93">
        <v>0</v>
      </c>
      <c r="CB826" s="93">
        <v>0</v>
      </c>
      <c r="CC826" s="93">
        <v>0</v>
      </c>
      <c r="CD826" s="93">
        <v>0</v>
      </c>
      <c r="CE826" s="93">
        <v>0</v>
      </c>
      <c r="CF826" s="93">
        <v>0</v>
      </c>
      <c r="CG826" s="93">
        <v>0</v>
      </c>
      <c r="CH826" s="93">
        <v>0</v>
      </c>
      <c r="CJ826" s="94">
        <v>7513.0882475760609</v>
      </c>
    </row>
    <row r="827" spans="1:88" x14ac:dyDescent="0.25">
      <c r="A827">
        <v>819</v>
      </c>
      <c r="B827" s="96"/>
      <c r="C827" s="97" t="s">
        <v>5361</v>
      </c>
      <c r="D827" s="97" t="s">
        <v>5362</v>
      </c>
      <c r="E827" s="97" t="s">
        <v>5362</v>
      </c>
      <c r="F827" s="97" t="s">
        <v>6894</v>
      </c>
      <c r="G827" s="96" t="s">
        <v>6095</v>
      </c>
      <c r="H827" s="96" t="s">
        <v>6895</v>
      </c>
      <c r="I827" s="96" t="s">
        <v>5340</v>
      </c>
      <c r="J827" s="96" t="s">
        <v>5340</v>
      </c>
      <c r="K827" s="96" t="s">
        <v>5365</v>
      </c>
      <c r="L827" s="96" t="s">
        <v>5365</v>
      </c>
      <c r="M827" s="96" t="s">
        <v>5342</v>
      </c>
      <c r="N827" s="92">
        <v>15354.104874965888</v>
      </c>
      <c r="O827" s="93">
        <v>0</v>
      </c>
      <c r="P827" s="93">
        <v>0</v>
      </c>
      <c r="Q827" s="93">
        <v>0</v>
      </c>
      <c r="R827" s="93">
        <v>0</v>
      </c>
      <c r="S827" s="93">
        <v>0</v>
      </c>
      <c r="T827" s="93">
        <v>0</v>
      </c>
      <c r="U827" s="93">
        <v>0</v>
      </c>
      <c r="V827" s="93">
        <v>0</v>
      </c>
      <c r="W827" s="93">
        <v>0</v>
      </c>
      <c r="X827" s="93">
        <v>0</v>
      </c>
      <c r="Y827" s="93">
        <v>0</v>
      </c>
      <c r="Z827" s="93">
        <v>0</v>
      </c>
      <c r="AA827" s="93">
        <v>0</v>
      </c>
      <c r="AB827" s="93">
        <v>0</v>
      </c>
      <c r="AC827" s="93">
        <v>0</v>
      </c>
      <c r="AD827" s="93">
        <v>0</v>
      </c>
      <c r="AE827" s="93">
        <v>0</v>
      </c>
      <c r="AF827" s="93">
        <v>0</v>
      </c>
      <c r="AG827" s="93">
        <v>0</v>
      </c>
      <c r="AH827" s="93">
        <v>0</v>
      </c>
      <c r="AI827" s="93">
        <v>0</v>
      </c>
      <c r="AJ827" s="93">
        <v>0</v>
      </c>
      <c r="AK827" s="93">
        <v>0</v>
      </c>
      <c r="AL827" s="93">
        <v>0</v>
      </c>
      <c r="AM827" s="93">
        <v>0</v>
      </c>
      <c r="AN827" s="93">
        <v>0</v>
      </c>
      <c r="AO827" s="93">
        <v>0</v>
      </c>
      <c r="AP827" s="93">
        <v>0</v>
      </c>
      <c r="AQ827" s="93">
        <v>0</v>
      </c>
      <c r="AR827" s="93">
        <v>0</v>
      </c>
      <c r="AS827" s="93">
        <v>1271.8810149021369</v>
      </c>
      <c r="AT827" s="93">
        <v>1270.2775567863823</v>
      </c>
      <c r="AU827" s="93">
        <v>1266.8277036879899</v>
      </c>
      <c r="AV827" s="93">
        <v>1255.030364466732</v>
      </c>
      <c r="AW827" s="93">
        <v>1270.962975530281</v>
      </c>
      <c r="AX827" s="93">
        <v>1272.6592283801065</v>
      </c>
      <c r="AY827" s="93">
        <v>1301.8720403974294</v>
      </c>
      <c r="AZ827" s="93">
        <v>1289.1893775482677</v>
      </c>
      <c r="BA827" s="93">
        <v>1292.456413098392</v>
      </c>
      <c r="BB827" s="93">
        <v>1292.4273000805742</v>
      </c>
      <c r="BC827" s="93">
        <v>1287.2496420495042</v>
      </c>
      <c r="BD827" s="93">
        <v>1283.2712580380905</v>
      </c>
      <c r="BE827" s="93">
        <v>0</v>
      </c>
      <c r="BF827" s="93">
        <v>0</v>
      </c>
      <c r="BG827" s="93">
        <v>0</v>
      </c>
      <c r="BH827" s="93">
        <v>0</v>
      </c>
      <c r="BI827" s="93">
        <v>0</v>
      </c>
      <c r="BJ827" s="93">
        <v>0</v>
      </c>
      <c r="BK827" s="93">
        <v>0</v>
      </c>
      <c r="BL827" s="93">
        <v>0</v>
      </c>
      <c r="BM827" s="93">
        <v>0</v>
      </c>
      <c r="BN827" s="93">
        <v>0</v>
      </c>
      <c r="BO827" s="93">
        <v>0</v>
      </c>
      <c r="BP827" s="93">
        <v>0</v>
      </c>
      <c r="BQ827" s="93">
        <v>0</v>
      </c>
      <c r="BR827" s="93">
        <v>0</v>
      </c>
      <c r="BS827" s="93">
        <v>0</v>
      </c>
      <c r="BT827" s="93">
        <v>0</v>
      </c>
      <c r="BU827" s="93">
        <v>0</v>
      </c>
      <c r="BV827" s="93">
        <v>0</v>
      </c>
      <c r="BW827" s="93">
        <v>0</v>
      </c>
      <c r="BX827" s="93">
        <v>0</v>
      </c>
      <c r="BY827" s="93">
        <v>0</v>
      </c>
      <c r="BZ827" s="93">
        <v>0</v>
      </c>
      <c r="CA827" s="93">
        <v>0</v>
      </c>
      <c r="CB827" s="93">
        <v>0</v>
      </c>
      <c r="CC827" s="93">
        <v>0</v>
      </c>
      <c r="CD827" s="93">
        <v>0</v>
      </c>
      <c r="CE827" s="93">
        <v>0</v>
      </c>
      <c r="CF827" s="93">
        <v>0</v>
      </c>
      <c r="CG827" s="93">
        <v>0</v>
      </c>
      <c r="CH827" s="93">
        <v>0</v>
      </c>
      <c r="CJ827" s="94">
        <v>15354.104874965888</v>
      </c>
    </row>
    <row r="828" spans="1:88" x14ac:dyDescent="0.25">
      <c r="A828">
        <v>820</v>
      </c>
      <c r="B828" s="96"/>
      <c r="C828" s="97" t="s">
        <v>5361</v>
      </c>
      <c r="D828" s="97" t="s">
        <v>5362</v>
      </c>
      <c r="E828" s="97" t="s">
        <v>5362</v>
      </c>
      <c r="F828" s="97" t="s">
        <v>6896</v>
      </c>
      <c r="G828" s="96" t="s">
        <v>6095</v>
      </c>
      <c r="H828" s="96" t="s">
        <v>6897</v>
      </c>
      <c r="I828" s="96" t="s">
        <v>5340</v>
      </c>
      <c r="J828" s="96" t="s">
        <v>5340</v>
      </c>
      <c r="K828" s="96" t="s">
        <v>5365</v>
      </c>
      <c r="L828" s="96" t="s">
        <v>5365</v>
      </c>
      <c r="M828" s="96" t="s">
        <v>5342</v>
      </c>
      <c r="N828" s="92">
        <v>0</v>
      </c>
      <c r="O828" s="93">
        <v>0</v>
      </c>
      <c r="P828" s="93">
        <v>0</v>
      </c>
      <c r="Q828" s="93">
        <v>0</v>
      </c>
      <c r="R828" s="93">
        <v>0</v>
      </c>
      <c r="S828" s="93">
        <v>0</v>
      </c>
      <c r="T828" s="93">
        <v>0</v>
      </c>
      <c r="U828" s="93">
        <v>0</v>
      </c>
      <c r="V828" s="93">
        <v>0</v>
      </c>
      <c r="W828" s="93">
        <v>0</v>
      </c>
      <c r="X828" s="93">
        <v>0</v>
      </c>
      <c r="Y828" s="93">
        <v>0</v>
      </c>
      <c r="Z828" s="93">
        <v>0</v>
      </c>
      <c r="AA828" s="93">
        <v>0</v>
      </c>
      <c r="AB828" s="93">
        <v>0</v>
      </c>
      <c r="AC828" s="93">
        <v>0</v>
      </c>
      <c r="AD828" s="93">
        <v>0</v>
      </c>
      <c r="AE828" s="93">
        <v>0</v>
      </c>
      <c r="AF828" s="93">
        <v>0</v>
      </c>
      <c r="AG828" s="93">
        <v>0</v>
      </c>
      <c r="AH828" s="93">
        <v>0</v>
      </c>
      <c r="AI828" s="93">
        <v>0</v>
      </c>
      <c r="AJ828" s="93">
        <v>0</v>
      </c>
      <c r="AK828" s="93">
        <v>0</v>
      </c>
      <c r="AL828" s="93">
        <v>0</v>
      </c>
      <c r="AM828" s="93">
        <v>0</v>
      </c>
      <c r="AN828" s="93">
        <v>0</v>
      </c>
      <c r="AO828" s="93">
        <v>0</v>
      </c>
      <c r="AP828" s="93">
        <v>0</v>
      </c>
      <c r="AQ828" s="93">
        <v>0</v>
      </c>
      <c r="AR828" s="93">
        <v>0</v>
      </c>
      <c r="AS828" s="93">
        <v>0</v>
      </c>
      <c r="AT828" s="93">
        <v>0</v>
      </c>
      <c r="AU828" s="93">
        <v>0</v>
      </c>
      <c r="AV828" s="93">
        <v>0</v>
      </c>
      <c r="AW828" s="93">
        <v>0</v>
      </c>
      <c r="AX828" s="93">
        <v>0</v>
      </c>
      <c r="AY828" s="93">
        <v>0</v>
      </c>
      <c r="AZ828" s="93">
        <v>0</v>
      </c>
      <c r="BA828" s="93">
        <v>0</v>
      </c>
      <c r="BB828" s="93">
        <v>0</v>
      </c>
      <c r="BC828" s="93">
        <v>0</v>
      </c>
      <c r="BD828" s="93">
        <v>0</v>
      </c>
      <c r="BE828" s="93">
        <v>0</v>
      </c>
      <c r="BF828" s="93">
        <v>0</v>
      </c>
      <c r="BG828" s="93">
        <v>0</v>
      </c>
      <c r="BH828" s="93">
        <v>0</v>
      </c>
      <c r="BI828" s="93">
        <v>0</v>
      </c>
      <c r="BJ828" s="93">
        <v>0</v>
      </c>
      <c r="BK828" s="93">
        <v>0</v>
      </c>
      <c r="BL828" s="93">
        <v>0</v>
      </c>
      <c r="BM828" s="93">
        <v>0</v>
      </c>
      <c r="BN828" s="93">
        <v>0</v>
      </c>
      <c r="BO828" s="93">
        <v>0</v>
      </c>
      <c r="BP828" s="93">
        <v>0</v>
      </c>
      <c r="BQ828" s="93">
        <v>0</v>
      </c>
      <c r="BR828" s="93">
        <v>0</v>
      </c>
      <c r="BS828" s="93">
        <v>0</v>
      </c>
      <c r="BT828" s="93">
        <v>0</v>
      </c>
      <c r="BU828" s="93">
        <v>0</v>
      </c>
      <c r="BV828" s="93">
        <v>0</v>
      </c>
      <c r="BW828" s="93">
        <v>0</v>
      </c>
      <c r="BX828" s="93">
        <v>0</v>
      </c>
      <c r="BY828" s="93">
        <v>0</v>
      </c>
      <c r="BZ828" s="93">
        <v>0</v>
      </c>
      <c r="CA828" s="93">
        <v>0</v>
      </c>
      <c r="CB828" s="93">
        <v>0</v>
      </c>
      <c r="CC828" s="93">
        <v>0</v>
      </c>
      <c r="CD828" s="93">
        <v>0</v>
      </c>
      <c r="CE828" s="93">
        <v>0</v>
      </c>
      <c r="CF828" s="93">
        <v>0</v>
      </c>
      <c r="CG828" s="93">
        <v>0</v>
      </c>
      <c r="CH828" s="93">
        <v>0</v>
      </c>
      <c r="CJ828" s="94">
        <v>0</v>
      </c>
    </row>
    <row r="829" spans="1:88" x14ac:dyDescent="0.25">
      <c r="A829">
        <v>821</v>
      </c>
      <c r="B829" s="96"/>
      <c r="C829" s="97" t="s">
        <v>5361</v>
      </c>
      <c r="D829" s="97" t="s">
        <v>5362</v>
      </c>
      <c r="E829" s="97" t="s">
        <v>5362</v>
      </c>
      <c r="F829" s="97" t="s">
        <v>6898</v>
      </c>
      <c r="G829" s="96" t="s">
        <v>6095</v>
      </c>
      <c r="H829" s="96" t="s">
        <v>6899</v>
      </c>
      <c r="I829" s="96" t="s">
        <v>5340</v>
      </c>
      <c r="J829" s="96" t="s">
        <v>5340</v>
      </c>
      <c r="K829" s="96" t="s">
        <v>5365</v>
      </c>
      <c r="L829" s="96" t="s">
        <v>5365</v>
      </c>
      <c r="M829" s="96" t="s">
        <v>5342</v>
      </c>
      <c r="N829" s="92">
        <v>5003.4648103765103</v>
      </c>
      <c r="O829" s="93">
        <v>0</v>
      </c>
      <c r="P829" s="93">
        <v>0</v>
      </c>
      <c r="Q829" s="93">
        <v>0</v>
      </c>
      <c r="R829" s="93">
        <v>0</v>
      </c>
      <c r="S829" s="93">
        <v>0</v>
      </c>
      <c r="T829" s="93">
        <v>0</v>
      </c>
      <c r="U829" s="93">
        <v>418.06321723591486</v>
      </c>
      <c r="V829" s="93">
        <v>418.25520421322466</v>
      </c>
      <c r="W829" s="93">
        <v>415.12290147310233</v>
      </c>
      <c r="X829" s="93">
        <v>409.98566528597746</v>
      </c>
      <c r="Y829" s="93">
        <v>418.46384769156225</v>
      </c>
      <c r="Z829" s="93">
        <v>419.21120675066135</v>
      </c>
      <c r="AA829" s="93">
        <v>423.43235499684937</v>
      </c>
      <c r="AB829" s="93">
        <v>415.84222666757722</v>
      </c>
      <c r="AC829" s="93">
        <v>417.2313297281205</v>
      </c>
      <c r="AD829" s="93">
        <v>417.66252754967269</v>
      </c>
      <c r="AE829" s="93">
        <v>415.70310411276802</v>
      </c>
      <c r="AF829" s="93">
        <v>414.49122467107924</v>
      </c>
      <c r="AG829" s="93">
        <v>0</v>
      </c>
      <c r="AH829" s="93">
        <v>0</v>
      </c>
      <c r="AI829" s="93">
        <v>0</v>
      </c>
      <c r="AJ829" s="93">
        <v>0</v>
      </c>
      <c r="AK829" s="93">
        <v>0</v>
      </c>
      <c r="AL829" s="93">
        <v>0</v>
      </c>
      <c r="AM829" s="93">
        <v>0</v>
      </c>
      <c r="AN829" s="93">
        <v>0</v>
      </c>
      <c r="AO829" s="93">
        <v>0</v>
      </c>
      <c r="AP829" s="93">
        <v>0</v>
      </c>
      <c r="AQ829" s="93">
        <v>0</v>
      </c>
      <c r="AR829" s="93">
        <v>0</v>
      </c>
      <c r="AS829" s="93">
        <v>0</v>
      </c>
      <c r="AT829" s="93">
        <v>0</v>
      </c>
      <c r="AU829" s="93">
        <v>0</v>
      </c>
      <c r="AV829" s="93">
        <v>0</v>
      </c>
      <c r="AW829" s="93">
        <v>0</v>
      </c>
      <c r="AX829" s="93">
        <v>0</v>
      </c>
      <c r="AY829" s="93">
        <v>0</v>
      </c>
      <c r="AZ829" s="93">
        <v>0</v>
      </c>
      <c r="BA829" s="93">
        <v>0</v>
      </c>
      <c r="BB829" s="93">
        <v>0</v>
      </c>
      <c r="BC829" s="93">
        <v>0</v>
      </c>
      <c r="BD829" s="93">
        <v>0</v>
      </c>
      <c r="BE829" s="93">
        <v>0</v>
      </c>
      <c r="BF829" s="93">
        <v>0</v>
      </c>
      <c r="BG829" s="93">
        <v>0</v>
      </c>
      <c r="BH829" s="93">
        <v>0</v>
      </c>
      <c r="BI829" s="93">
        <v>0</v>
      </c>
      <c r="BJ829" s="93">
        <v>0</v>
      </c>
      <c r="BK829" s="93">
        <v>0</v>
      </c>
      <c r="BL829" s="93">
        <v>0</v>
      </c>
      <c r="BM829" s="93">
        <v>0</v>
      </c>
      <c r="BN829" s="93">
        <v>0</v>
      </c>
      <c r="BO829" s="93">
        <v>0</v>
      </c>
      <c r="BP829" s="93">
        <v>0</v>
      </c>
      <c r="BQ829" s="93">
        <v>0</v>
      </c>
      <c r="BR829" s="93">
        <v>0</v>
      </c>
      <c r="BS829" s="93">
        <v>0</v>
      </c>
      <c r="BT829" s="93">
        <v>0</v>
      </c>
      <c r="BU829" s="93">
        <v>0</v>
      </c>
      <c r="BV829" s="93">
        <v>0</v>
      </c>
      <c r="BW829" s="93">
        <v>0</v>
      </c>
      <c r="BX829" s="93">
        <v>0</v>
      </c>
      <c r="BY829" s="93">
        <v>0</v>
      </c>
      <c r="BZ829" s="93">
        <v>0</v>
      </c>
      <c r="CA829" s="93">
        <v>0</v>
      </c>
      <c r="CB829" s="93">
        <v>0</v>
      </c>
      <c r="CC829" s="93">
        <v>0</v>
      </c>
      <c r="CD829" s="93">
        <v>0</v>
      </c>
      <c r="CE829" s="93">
        <v>0</v>
      </c>
      <c r="CF829" s="93">
        <v>0</v>
      </c>
      <c r="CG829" s="93">
        <v>0</v>
      </c>
      <c r="CH829" s="93">
        <v>0</v>
      </c>
      <c r="CJ829" s="94">
        <v>2504.362767726067</v>
      </c>
    </row>
    <row r="830" spans="1:88" x14ac:dyDescent="0.25">
      <c r="A830">
        <v>822</v>
      </c>
      <c r="B830" s="96"/>
      <c r="C830" s="97" t="s">
        <v>5361</v>
      </c>
      <c r="D830" s="97" t="s">
        <v>5362</v>
      </c>
      <c r="E830" s="97" t="s">
        <v>5362</v>
      </c>
      <c r="F830" s="97" t="s">
        <v>6900</v>
      </c>
      <c r="G830" s="96" t="s">
        <v>6095</v>
      </c>
      <c r="H830" s="96" t="s">
        <v>6901</v>
      </c>
      <c r="I830" s="96" t="s">
        <v>5340</v>
      </c>
      <c r="J830" s="96" t="s">
        <v>5340</v>
      </c>
      <c r="K830" s="96" t="s">
        <v>5365</v>
      </c>
      <c r="L830" s="96" t="s">
        <v>5365</v>
      </c>
      <c r="M830" s="96" t="s">
        <v>5342</v>
      </c>
      <c r="N830" s="92">
        <v>15010.394320042076</v>
      </c>
      <c r="O830" s="93">
        <v>0</v>
      </c>
      <c r="P830" s="93">
        <v>0</v>
      </c>
      <c r="Q830" s="93">
        <v>0</v>
      </c>
      <c r="R830" s="93">
        <v>0</v>
      </c>
      <c r="S830" s="93">
        <v>0</v>
      </c>
      <c r="T830" s="93">
        <v>0</v>
      </c>
      <c r="U830" s="93">
        <v>1254.1896424258609</v>
      </c>
      <c r="V830" s="93">
        <v>1254.7656033535295</v>
      </c>
      <c r="W830" s="93">
        <v>1245.3686952027092</v>
      </c>
      <c r="X830" s="93">
        <v>1229.956986755386</v>
      </c>
      <c r="Y830" s="93">
        <v>1255.3915337839135</v>
      </c>
      <c r="Z830" s="93">
        <v>1257.6336109446156</v>
      </c>
      <c r="AA830" s="93">
        <v>1270.2970555894553</v>
      </c>
      <c r="AB830" s="93">
        <v>1247.5266707701578</v>
      </c>
      <c r="AC830" s="93">
        <v>1251.6939799209438</v>
      </c>
      <c r="AD830" s="93">
        <v>1252.9875733760255</v>
      </c>
      <c r="AE830" s="93">
        <v>1247.109303108816</v>
      </c>
      <c r="AF830" s="93">
        <v>1243.473664810663</v>
      </c>
      <c r="AG830" s="93">
        <v>0</v>
      </c>
      <c r="AH830" s="93">
        <v>0</v>
      </c>
      <c r="AI830" s="93">
        <v>0</v>
      </c>
      <c r="AJ830" s="93">
        <v>0</v>
      </c>
      <c r="AK830" s="93">
        <v>0</v>
      </c>
      <c r="AL830" s="93">
        <v>0</v>
      </c>
      <c r="AM830" s="93">
        <v>0</v>
      </c>
      <c r="AN830" s="93">
        <v>0</v>
      </c>
      <c r="AO830" s="93">
        <v>0</v>
      </c>
      <c r="AP830" s="93">
        <v>0</v>
      </c>
      <c r="AQ830" s="93">
        <v>0</v>
      </c>
      <c r="AR830" s="93">
        <v>0</v>
      </c>
      <c r="AS830" s="93">
        <v>0</v>
      </c>
      <c r="AT830" s="93">
        <v>0</v>
      </c>
      <c r="AU830" s="93">
        <v>0</v>
      </c>
      <c r="AV830" s="93">
        <v>0</v>
      </c>
      <c r="AW830" s="93">
        <v>0</v>
      </c>
      <c r="AX830" s="93">
        <v>0</v>
      </c>
      <c r="AY830" s="93">
        <v>0</v>
      </c>
      <c r="AZ830" s="93">
        <v>0</v>
      </c>
      <c r="BA830" s="93">
        <v>0</v>
      </c>
      <c r="BB830" s="93">
        <v>0</v>
      </c>
      <c r="BC830" s="93">
        <v>0</v>
      </c>
      <c r="BD830" s="93">
        <v>0</v>
      </c>
      <c r="BE830" s="93">
        <v>0</v>
      </c>
      <c r="BF830" s="93">
        <v>0</v>
      </c>
      <c r="BG830" s="93">
        <v>0</v>
      </c>
      <c r="BH830" s="93">
        <v>0</v>
      </c>
      <c r="BI830" s="93">
        <v>0</v>
      </c>
      <c r="BJ830" s="93">
        <v>0</v>
      </c>
      <c r="BK830" s="93">
        <v>0</v>
      </c>
      <c r="BL830" s="93">
        <v>0</v>
      </c>
      <c r="BM830" s="93">
        <v>0</v>
      </c>
      <c r="BN830" s="93">
        <v>0</v>
      </c>
      <c r="BO830" s="93">
        <v>0</v>
      </c>
      <c r="BP830" s="93">
        <v>0</v>
      </c>
      <c r="BQ830" s="93">
        <v>0</v>
      </c>
      <c r="BR830" s="93">
        <v>0</v>
      </c>
      <c r="BS830" s="93">
        <v>0</v>
      </c>
      <c r="BT830" s="93">
        <v>0</v>
      </c>
      <c r="BU830" s="93">
        <v>0</v>
      </c>
      <c r="BV830" s="93">
        <v>0</v>
      </c>
      <c r="BW830" s="93">
        <v>0</v>
      </c>
      <c r="BX830" s="93">
        <v>0</v>
      </c>
      <c r="BY830" s="93">
        <v>0</v>
      </c>
      <c r="BZ830" s="93">
        <v>0</v>
      </c>
      <c r="CA830" s="93">
        <v>0</v>
      </c>
      <c r="CB830" s="93">
        <v>0</v>
      </c>
      <c r="CC830" s="93">
        <v>0</v>
      </c>
      <c r="CD830" s="93">
        <v>0</v>
      </c>
      <c r="CE830" s="93">
        <v>0</v>
      </c>
      <c r="CF830" s="93">
        <v>0</v>
      </c>
      <c r="CG830" s="93">
        <v>0</v>
      </c>
      <c r="CH830" s="93">
        <v>0</v>
      </c>
      <c r="CJ830" s="94">
        <v>7513.0882475760609</v>
      </c>
    </row>
    <row r="831" spans="1:88" x14ac:dyDescent="0.25">
      <c r="A831">
        <v>823</v>
      </c>
      <c r="B831" s="96"/>
      <c r="C831" s="97" t="s">
        <v>5361</v>
      </c>
      <c r="D831" s="97" t="s">
        <v>5362</v>
      </c>
      <c r="E831" s="97" t="s">
        <v>5362</v>
      </c>
      <c r="F831" s="97" t="s">
        <v>6902</v>
      </c>
      <c r="G831" s="96" t="s">
        <v>6095</v>
      </c>
      <c r="H831" s="96" t="s">
        <v>6903</v>
      </c>
      <c r="I831" s="96" t="s">
        <v>5340</v>
      </c>
      <c r="J831" s="96" t="s">
        <v>5340</v>
      </c>
      <c r="K831" s="96" t="s">
        <v>5365</v>
      </c>
      <c r="L831" s="96" t="s">
        <v>5365</v>
      </c>
      <c r="M831" s="96" t="s">
        <v>5342</v>
      </c>
      <c r="N831" s="92">
        <v>10006.929620753024</v>
      </c>
      <c r="O831" s="93">
        <v>0</v>
      </c>
      <c r="P831" s="93">
        <v>0</v>
      </c>
      <c r="Q831" s="93">
        <v>0</v>
      </c>
      <c r="R831" s="93">
        <v>0</v>
      </c>
      <c r="S831" s="93">
        <v>0</v>
      </c>
      <c r="T831" s="93">
        <v>0</v>
      </c>
      <c r="U831" s="93">
        <v>836.12643447182882</v>
      </c>
      <c r="V831" s="93">
        <v>836.51040842644932</v>
      </c>
      <c r="W831" s="93">
        <v>830.24580294620569</v>
      </c>
      <c r="X831" s="93">
        <v>819.97133057195492</v>
      </c>
      <c r="Y831" s="93">
        <v>836.92769538312552</v>
      </c>
      <c r="Z831" s="93">
        <v>838.42241350132372</v>
      </c>
      <c r="AA831" s="93">
        <v>846.86470999369988</v>
      </c>
      <c r="AB831" s="93">
        <v>831.68445333515547</v>
      </c>
      <c r="AC831" s="93">
        <v>834.46265945623998</v>
      </c>
      <c r="AD831" s="93">
        <v>835.32505509934538</v>
      </c>
      <c r="AE831" s="93">
        <v>831.4062082255349</v>
      </c>
      <c r="AF831" s="93">
        <v>828.9824493421595</v>
      </c>
      <c r="AG831" s="93">
        <v>0</v>
      </c>
      <c r="AH831" s="93">
        <v>0</v>
      </c>
      <c r="AI831" s="93">
        <v>0</v>
      </c>
      <c r="AJ831" s="93">
        <v>0</v>
      </c>
      <c r="AK831" s="93">
        <v>0</v>
      </c>
      <c r="AL831" s="93">
        <v>0</v>
      </c>
      <c r="AM831" s="93">
        <v>0</v>
      </c>
      <c r="AN831" s="93">
        <v>0</v>
      </c>
      <c r="AO831" s="93">
        <v>0</v>
      </c>
      <c r="AP831" s="93">
        <v>0</v>
      </c>
      <c r="AQ831" s="93">
        <v>0</v>
      </c>
      <c r="AR831" s="93">
        <v>0</v>
      </c>
      <c r="AS831" s="93">
        <v>0</v>
      </c>
      <c r="AT831" s="93">
        <v>0</v>
      </c>
      <c r="AU831" s="93">
        <v>0</v>
      </c>
      <c r="AV831" s="93">
        <v>0</v>
      </c>
      <c r="AW831" s="93">
        <v>0</v>
      </c>
      <c r="AX831" s="93">
        <v>0</v>
      </c>
      <c r="AY831" s="93">
        <v>0</v>
      </c>
      <c r="AZ831" s="93">
        <v>0</v>
      </c>
      <c r="BA831" s="93">
        <v>0</v>
      </c>
      <c r="BB831" s="93">
        <v>0</v>
      </c>
      <c r="BC831" s="93">
        <v>0</v>
      </c>
      <c r="BD831" s="93">
        <v>0</v>
      </c>
      <c r="BE831" s="93">
        <v>0</v>
      </c>
      <c r="BF831" s="93">
        <v>0</v>
      </c>
      <c r="BG831" s="93">
        <v>0</v>
      </c>
      <c r="BH831" s="93">
        <v>0</v>
      </c>
      <c r="BI831" s="93">
        <v>0</v>
      </c>
      <c r="BJ831" s="93">
        <v>0</v>
      </c>
      <c r="BK831" s="93">
        <v>0</v>
      </c>
      <c r="BL831" s="93">
        <v>0</v>
      </c>
      <c r="BM831" s="93">
        <v>0</v>
      </c>
      <c r="BN831" s="93">
        <v>0</v>
      </c>
      <c r="BO831" s="93">
        <v>0</v>
      </c>
      <c r="BP831" s="93">
        <v>0</v>
      </c>
      <c r="BQ831" s="93">
        <v>0</v>
      </c>
      <c r="BR831" s="93">
        <v>0</v>
      </c>
      <c r="BS831" s="93">
        <v>0</v>
      </c>
      <c r="BT831" s="93">
        <v>0</v>
      </c>
      <c r="BU831" s="93">
        <v>0</v>
      </c>
      <c r="BV831" s="93">
        <v>0</v>
      </c>
      <c r="BW831" s="93">
        <v>0</v>
      </c>
      <c r="BX831" s="93">
        <v>0</v>
      </c>
      <c r="BY831" s="93">
        <v>0</v>
      </c>
      <c r="BZ831" s="93">
        <v>0</v>
      </c>
      <c r="CA831" s="93">
        <v>0</v>
      </c>
      <c r="CB831" s="93">
        <v>0</v>
      </c>
      <c r="CC831" s="93">
        <v>0</v>
      </c>
      <c r="CD831" s="93">
        <v>0</v>
      </c>
      <c r="CE831" s="93">
        <v>0</v>
      </c>
      <c r="CF831" s="93">
        <v>0</v>
      </c>
      <c r="CG831" s="93">
        <v>0</v>
      </c>
      <c r="CH831" s="93">
        <v>0</v>
      </c>
      <c r="CJ831" s="94">
        <v>5008.7255354521349</v>
      </c>
    </row>
    <row r="832" spans="1:88" x14ac:dyDescent="0.25">
      <c r="A832">
        <v>824</v>
      </c>
      <c r="B832" s="96"/>
      <c r="C832" s="97" t="s">
        <v>5361</v>
      </c>
      <c r="D832" s="97" t="s">
        <v>5362</v>
      </c>
      <c r="E832" s="97" t="s">
        <v>5362</v>
      </c>
      <c r="F832" s="97" t="s">
        <v>6904</v>
      </c>
      <c r="G832" s="96" t="s">
        <v>6095</v>
      </c>
      <c r="H832" s="96" t="s">
        <v>6905</v>
      </c>
      <c r="I832" s="96" t="s">
        <v>5340</v>
      </c>
      <c r="J832" s="96" t="s">
        <v>5340</v>
      </c>
      <c r="K832" s="96" t="s">
        <v>5365</v>
      </c>
      <c r="L832" s="96" t="s">
        <v>5365</v>
      </c>
      <c r="M832" s="96" t="s">
        <v>5342</v>
      </c>
      <c r="N832" s="92">
        <v>7455.0886828664734</v>
      </c>
      <c r="O832" s="93">
        <v>1261.4147697446056</v>
      </c>
      <c r="P832" s="93">
        <v>1240.607310576961</v>
      </c>
      <c r="Q832" s="93">
        <v>1243.0875621648934</v>
      </c>
      <c r="R832" s="93">
        <v>1244.312356600007</v>
      </c>
      <c r="S832" s="93">
        <v>1236.4384025096788</v>
      </c>
      <c r="T832" s="93">
        <v>1229.2282812703284</v>
      </c>
      <c r="U832" s="93">
        <v>0</v>
      </c>
      <c r="V832" s="93">
        <v>0</v>
      </c>
      <c r="W832" s="93">
        <v>0</v>
      </c>
      <c r="X832" s="93">
        <v>0</v>
      </c>
      <c r="Y832" s="93">
        <v>0</v>
      </c>
      <c r="Z832" s="93">
        <v>0</v>
      </c>
      <c r="AA832" s="93">
        <v>0</v>
      </c>
      <c r="AB832" s="93">
        <v>0</v>
      </c>
      <c r="AC832" s="93">
        <v>0</v>
      </c>
      <c r="AD832" s="93">
        <v>0</v>
      </c>
      <c r="AE832" s="93">
        <v>0</v>
      </c>
      <c r="AF832" s="93">
        <v>0</v>
      </c>
      <c r="AG832" s="93">
        <v>0</v>
      </c>
      <c r="AH832" s="93">
        <v>0</v>
      </c>
      <c r="AI832" s="93">
        <v>0</v>
      </c>
      <c r="AJ832" s="93">
        <v>0</v>
      </c>
      <c r="AK832" s="93">
        <v>0</v>
      </c>
      <c r="AL832" s="93">
        <v>0</v>
      </c>
      <c r="AM832" s="93">
        <v>0</v>
      </c>
      <c r="AN832" s="93">
        <v>0</v>
      </c>
      <c r="AO832" s="93">
        <v>0</v>
      </c>
      <c r="AP832" s="93">
        <v>0</v>
      </c>
      <c r="AQ832" s="93">
        <v>0</v>
      </c>
      <c r="AR832" s="93">
        <v>0</v>
      </c>
      <c r="AS832" s="93">
        <v>0</v>
      </c>
      <c r="AT832" s="93">
        <v>0</v>
      </c>
      <c r="AU832" s="93">
        <v>0</v>
      </c>
      <c r="AV832" s="93">
        <v>0</v>
      </c>
      <c r="AW832" s="93">
        <v>0</v>
      </c>
      <c r="AX832" s="93">
        <v>0</v>
      </c>
      <c r="AY832" s="93">
        <v>0</v>
      </c>
      <c r="AZ832" s="93">
        <v>0</v>
      </c>
      <c r="BA832" s="93">
        <v>0</v>
      </c>
      <c r="BB832" s="93">
        <v>0</v>
      </c>
      <c r="BC832" s="93">
        <v>0</v>
      </c>
      <c r="BD832" s="93">
        <v>0</v>
      </c>
      <c r="BE832" s="93">
        <v>0</v>
      </c>
      <c r="BF832" s="93">
        <v>0</v>
      </c>
      <c r="BG832" s="93">
        <v>0</v>
      </c>
      <c r="BH832" s="93">
        <v>0</v>
      </c>
      <c r="BI832" s="93">
        <v>0</v>
      </c>
      <c r="BJ832" s="93">
        <v>0</v>
      </c>
      <c r="BK832" s="93">
        <v>0</v>
      </c>
      <c r="BL832" s="93">
        <v>0</v>
      </c>
      <c r="BM832" s="93">
        <v>0</v>
      </c>
      <c r="BN832" s="93">
        <v>0</v>
      </c>
      <c r="BO832" s="93">
        <v>0</v>
      </c>
      <c r="BP832" s="93">
        <v>0</v>
      </c>
      <c r="BQ832" s="93">
        <v>0</v>
      </c>
      <c r="BR832" s="93">
        <v>0</v>
      </c>
      <c r="BS832" s="93">
        <v>0</v>
      </c>
      <c r="BT832" s="93">
        <v>0</v>
      </c>
      <c r="BU832" s="93">
        <v>0</v>
      </c>
      <c r="BV832" s="93">
        <v>0</v>
      </c>
      <c r="BW832" s="93">
        <v>0</v>
      </c>
      <c r="BX832" s="93">
        <v>0</v>
      </c>
      <c r="BY832" s="93">
        <v>0</v>
      </c>
      <c r="BZ832" s="93">
        <v>0</v>
      </c>
      <c r="CA832" s="93">
        <v>0</v>
      </c>
      <c r="CB832" s="93">
        <v>0</v>
      </c>
      <c r="CC832" s="93">
        <v>0</v>
      </c>
      <c r="CD832" s="93">
        <v>0</v>
      </c>
      <c r="CE832" s="93">
        <v>0</v>
      </c>
      <c r="CF832" s="93">
        <v>0</v>
      </c>
      <c r="CG832" s="93">
        <v>0</v>
      </c>
      <c r="CH832" s="93">
        <v>0</v>
      </c>
      <c r="CJ832" s="94">
        <v>0</v>
      </c>
    </row>
    <row r="833" spans="1:88" x14ac:dyDescent="0.25">
      <c r="A833">
        <v>825</v>
      </c>
      <c r="B833" s="96"/>
      <c r="C833" s="97" t="s">
        <v>5361</v>
      </c>
      <c r="D833" s="97" t="s">
        <v>5362</v>
      </c>
      <c r="E833" s="97" t="s">
        <v>5362</v>
      </c>
      <c r="F833" s="97" t="s">
        <v>6906</v>
      </c>
      <c r="G833" s="96" t="s">
        <v>6095</v>
      </c>
      <c r="H833" s="96" t="s">
        <v>6907</v>
      </c>
      <c r="I833" s="96" t="s">
        <v>5340</v>
      </c>
      <c r="J833" s="96" t="s">
        <v>5340</v>
      </c>
      <c r="K833" s="96" t="s">
        <v>5365</v>
      </c>
      <c r="L833" s="96" t="s">
        <v>5365</v>
      </c>
      <c r="M833" s="96" t="s">
        <v>5342</v>
      </c>
      <c r="N833" s="92">
        <v>0</v>
      </c>
      <c r="O833" s="93">
        <v>0</v>
      </c>
      <c r="P833" s="93">
        <v>0</v>
      </c>
      <c r="Q833" s="93">
        <v>0</v>
      </c>
      <c r="R833" s="93">
        <v>0</v>
      </c>
      <c r="S833" s="93">
        <v>0</v>
      </c>
      <c r="T833" s="93">
        <v>0</v>
      </c>
      <c r="U833" s="93">
        <v>0</v>
      </c>
      <c r="V833" s="93">
        <v>0</v>
      </c>
      <c r="W833" s="93">
        <v>0</v>
      </c>
      <c r="X833" s="93">
        <v>0</v>
      </c>
      <c r="Y833" s="93">
        <v>0</v>
      </c>
      <c r="Z833" s="93">
        <v>0</v>
      </c>
      <c r="AA833" s="93">
        <v>0</v>
      </c>
      <c r="AB833" s="93">
        <v>0</v>
      </c>
      <c r="AC833" s="93">
        <v>0</v>
      </c>
      <c r="AD833" s="93">
        <v>0</v>
      </c>
      <c r="AE833" s="93">
        <v>0</v>
      </c>
      <c r="AF833" s="93">
        <v>0</v>
      </c>
      <c r="AG833" s="93">
        <v>0</v>
      </c>
      <c r="AH833" s="93">
        <v>0</v>
      </c>
      <c r="AI833" s="93">
        <v>0</v>
      </c>
      <c r="AJ833" s="93">
        <v>0</v>
      </c>
      <c r="AK833" s="93">
        <v>0</v>
      </c>
      <c r="AL833" s="93">
        <v>0</v>
      </c>
      <c r="AM833" s="93">
        <v>0</v>
      </c>
      <c r="AN833" s="93">
        <v>0</v>
      </c>
      <c r="AO833" s="93">
        <v>0</v>
      </c>
      <c r="AP833" s="93">
        <v>0</v>
      </c>
      <c r="AQ833" s="93">
        <v>0</v>
      </c>
      <c r="AR833" s="93">
        <v>0</v>
      </c>
      <c r="AS833" s="93">
        <v>0</v>
      </c>
      <c r="AT833" s="93">
        <v>0</v>
      </c>
      <c r="AU833" s="93">
        <v>0</v>
      </c>
      <c r="AV833" s="93">
        <v>0</v>
      </c>
      <c r="AW833" s="93">
        <v>0</v>
      </c>
      <c r="AX833" s="93">
        <v>0</v>
      </c>
      <c r="AY833" s="93">
        <v>0</v>
      </c>
      <c r="AZ833" s="93">
        <v>0</v>
      </c>
      <c r="BA833" s="93">
        <v>0</v>
      </c>
      <c r="BB833" s="93">
        <v>0</v>
      </c>
      <c r="BC833" s="93">
        <v>0</v>
      </c>
      <c r="BD833" s="93">
        <v>0</v>
      </c>
      <c r="BE833" s="93">
        <v>0</v>
      </c>
      <c r="BF833" s="93">
        <v>0</v>
      </c>
      <c r="BG833" s="93">
        <v>0</v>
      </c>
      <c r="BH833" s="93">
        <v>0</v>
      </c>
      <c r="BI833" s="93">
        <v>0</v>
      </c>
      <c r="BJ833" s="93">
        <v>0</v>
      </c>
      <c r="BK833" s="93">
        <v>0</v>
      </c>
      <c r="BL833" s="93">
        <v>0</v>
      </c>
      <c r="BM833" s="93">
        <v>0</v>
      </c>
      <c r="BN833" s="93">
        <v>0</v>
      </c>
      <c r="BO833" s="93">
        <v>0</v>
      </c>
      <c r="BP833" s="93">
        <v>0</v>
      </c>
      <c r="BQ833" s="93">
        <v>0</v>
      </c>
      <c r="BR833" s="93">
        <v>0</v>
      </c>
      <c r="BS833" s="93">
        <v>0</v>
      </c>
      <c r="BT833" s="93">
        <v>0</v>
      </c>
      <c r="BU833" s="93">
        <v>0</v>
      </c>
      <c r="BV833" s="93">
        <v>0</v>
      </c>
      <c r="BW833" s="93">
        <v>0</v>
      </c>
      <c r="BX833" s="93">
        <v>0</v>
      </c>
      <c r="BY833" s="93">
        <v>0</v>
      </c>
      <c r="BZ833" s="93">
        <v>0</v>
      </c>
      <c r="CA833" s="93">
        <v>0</v>
      </c>
      <c r="CB833" s="93">
        <v>0</v>
      </c>
      <c r="CC833" s="93">
        <v>0</v>
      </c>
      <c r="CD833" s="93">
        <v>0</v>
      </c>
      <c r="CE833" s="93">
        <v>0</v>
      </c>
      <c r="CF833" s="93">
        <v>0</v>
      </c>
      <c r="CG833" s="93">
        <v>0</v>
      </c>
      <c r="CH833" s="93">
        <v>0</v>
      </c>
      <c r="CJ833" s="94">
        <v>0</v>
      </c>
    </row>
    <row r="834" spans="1:88" x14ac:dyDescent="0.25">
      <c r="A834">
        <v>826</v>
      </c>
      <c r="B834" s="96"/>
      <c r="C834" s="97" t="s">
        <v>5361</v>
      </c>
      <c r="D834" s="97" t="s">
        <v>5362</v>
      </c>
      <c r="E834" s="97" t="s">
        <v>5362</v>
      </c>
      <c r="F834" s="97" t="s">
        <v>6908</v>
      </c>
      <c r="G834" s="96" t="s">
        <v>6095</v>
      </c>
      <c r="H834" s="96" t="s">
        <v>6909</v>
      </c>
      <c r="I834" s="96" t="s">
        <v>5340</v>
      </c>
      <c r="J834" s="96" t="s">
        <v>5340</v>
      </c>
      <c r="K834" s="96" t="s">
        <v>5365</v>
      </c>
      <c r="L834" s="96" t="s">
        <v>5365</v>
      </c>
      <c r="M834" s="96" t="s">
        <v>5342</v>
      </c>
      <c r="N834" s="92">
        <v>0</v>
      </c>
      <c r="O834" s="93">
        <v>0</v>
      </c>
      <c r="P834" s="93">
        <v>0</v>
      </c>
      <c r="Q834" s="93">
        <v>0</v>
      </c>
      <c r="R834" s="93">
        <v>0</v>
      </c>
      <c r="S834" s="93">
        <v>0</v>
      </c>
      <c r="T834" s="93">
        <v>0</v>
      </c>
      <c r="U834" s="93">
        <v>0</v>
      </c>
      <c r="V834" s="93">
        <v>0</v>
      </c>
      <c r="W834" s="93">
        <v>0</v>
      </c>
      <c r="X834" s="93">
        <v>0</v>
      </c>
      <c r="Y834" s="93">
        <v>0</v>
      </c>
      <c r="Z834" s="93">
        <v>0</v>
      </c>
      <c r="AA834" s="93">
        <v>0</v>
      </c>
      <c r="AB834" s="93">
        <v>0</v>
      </c>
      <c r="AC834" s="93">
        <v>0</v>
      </c>
      <c r="AD834" s="93">
        <v>0</v>
      </c>
      <c r="AE834" s="93">
        <v>0</v>
      </c>
      <c r="AF834" s="93">
        <v>0</v>
      </c>
      <c r="AG834" s="93">
        <v>0</v>
      </c>
      <c r="AH834" s="93">
        <v>0</v>
      </c>
      <c r="AI834" s="93">
        <v>0</v>
      </c>
      <c r="AJ834" s="93">
        <v>0</v>
      </c>
      <c r="AK834" s="93">
        <v>0</v>
      </c>
      <c r="AL834" s="93">
        <v>0</v>
      </c>
      <c r="AM834" s="93">
        <v>0</v>
      </c>
      <c r="AN834" s="93">
        <v>0</v>
      </c>
      <c r="AO834" s="93">
        <v>0</v>
      </c>
      <c r="AP834" s="93">
        <v>0</v>
      </c>
      <c r="AQ834" s="93">
        <v>0</v>
      </c>
      <c r="AR834" s="93">
        <v>0</v>
      </c>
      <c r="AS834" s="93">
        <v>0</v>
      </c>
      <c r="AT834" s="93">
        <v>0</v>
      </c>
      <c r="AU834" s="93">
        <v>0</v>
      </c>
      <c r="AV834" s="93">
        <v>0</v>
      </c>
      <c r="AW834" s="93">
        <v>0</v>
      </c>
      <c r="AX834" s="93">
        <v>0</v>
      </c>
      <c r="AY834" s="93">
        <v>0</v>
      </c>
      <c r="AZ834" s="93">
        <v>0</v>
      </c>
      <c r="BA834" s="93">
        <v>0</v>
      </c>
      <c r="BB834" s="93">
        <v>0</v>
      </c>
      <c r="BC834" s="93">
        <v>0</v>
      </c>
      <c r="BD834" s="93">
        <v>0</v>
      </c>
      <c r="BE834" s="93">
        <v>0</v>
      </c>
      <c r="BF834" s="93">
        <v>0</v>
      </c>
      <c r="BG834" s="93">
        <v>0</v>
      </c>
      <c r="BH834" s="93">
        <v>0</v>
      </c>
      <c r="BI834" s="93">
        <v>0</v>
      </c>
      <c r="BJ834" s="93">
        <v>0</v>
      </c>
      <c r="BK834" s="93">
        <v>0</v>
      </c>
      <c r="BL834" s="93">
        <v>0</v>
      </c>
      <c r="BM834" s="93">
        <v>0</v>
      </c>
      <c r="BN834" s="93">
        <v>0</v>
      </c>
      <c r="BO834" s="93">
        <v>0</v>
      </c>
      <c r="BP834" s="93">
        <v>0</v>
      </c>
      <c r="BQ834" s="93">
        <v>0</v>
      </c>
      <c r="BR834" s="93">
        <v>0</v>
      </c>
      <c r="BS834" s="93">
        <v>0</v>
      </c>
      <c r="BT834" s="93">
        <v>0</v>
      </c>
      <c r="BU834" s="93">
        <v>0</v>
      </c>
      <c r="BV834" s="93">
        <v>0</v>
      </c>
      <c r="BW834" s="93">
        <v>0</v>
      </c>
      <c r="BX834" s="93">
        <v>0</v>
      </c>
      <c r="BY834" s="93">
        <v>0</v>
      </c>
      <c r="BZ834" s="93">
        <v>0</v>
      </c>
      <c r="CA834" s="93">
        <v>0</v>
      </c>
      <c r="CB834" s="93">
        <v>0</v>
      </c>
      <c r="CC834" s="93">
        <v>0</v>
      </c>
      <c r="CD834" s="93">
        <v>0</v>
      </c>
      <c r="CE834" s="93">
        <v>0</v>
      </c>
      <c r="CF834" s="93">
        <v>0</v>
      </c>
      <c r="CG834" s="93">
        <v>0</v>
      </c>
      <c r="CH834" s="93">
        <v>0</v>
      </c>
      <c r="CJ834" s="94">
        <v>0</v>
      </c>
    </row>
    <row r="835" spans="1:88" x14ac:dyDescent="0.25">
      <c r="A835">
        <v>827</v>
      </c>
      <c r="B835" s="96"/>
      <c r="C835" s="97" t="s">
        <v>5361</v>
      </c>
      <c r="D835" s="97" t="s">
        <v>5362</v>
      </c>
      <c r="E835" s="97" t="s">
        <v>5362</v>
      </c>
      <c r="F835" s="97" t="s">
        <v>6910</v>
      </c>
      <c r="G835" s="96" t="s">
        <v>6095</v>
      </c>
      <c r="H835" s="96" t="s">
        <v>6911</v>
      </c>
      <c r="I835" s="96" t="s">
        <v>5340</v>
      </c>
      <c r="J835" s="96" t="s">
        <v>5340</v>
      </c>
      <c r="K835" s="96" t="s">
        <v>5365</v>
      </c>
      <c r="L835" s="96" t="s">
        <v>5365</v>
      </c>
      <c r="M835" s="96" t="s">
        <v>5342</v>
      </c>
      <c r="N835" s="92">
        <v>20145.336793678242</v>
      </c>
      <c r="O835" s="93">
        <v>0</v>
      </c>
      <c r="P835" s="93">
        <v>0</v>
      </c>
      <c r="Q835" s="93">
        <v>0</v>
      </c>
      <c r="R835" s="93">
        <v>0</v>
      </c>
      <c r="S835" s="93">
        <v>0</v>
      </c>
      <c r="T835" s="93">
        <v>0</v>
      </c>
      <c r="U835" s="93">
        <v>0</v>
      </c>
      <c r="V835" s="93">
        <v>0</v>
      </c>
      <c r="W835" s="93">
        <v>0</v>
      </c>
      <c r="X835" s="93">
        <v>0</v>
      </c>
      <c r="Y835" s="93">
        <v>0</v>
      </c>
      <c r="Z835" s="93">
        <v>0</v>
      </c>
      <c r="AA835" s="93">
        <v>0</v>
      </c>
      <c r="AB835" s="93">
        <v>0</v>
      </c>
      <c r="AC835" s="93">
        <v>0</v>
      </c>
      <c r="AD835" s="93">
        <v>0</v>
      </c>
      <c r="AE835" s="93">
        <v>0</v>
      </c>
      <c r="AF835" s="93">
        <v>0</v>
      </c>
      <c r="AG835" s="93">
        <v>1665.2219857513144</v>
      </c>
      <c r="AH835" s="93">
        <v>1664.2875271370986</v>
      </c>
      <c r="AI835" s="93">
        <v>1657.3015617000517</v>
      </c>
      <c r="AJ835" s="93">
        <v>1644.332236980686</v>
      </c>
      <c r="AK835" s="93">
        <v>1664.3916529583705</v>
      </c>
      <c r="AL835" s="93">
        <v>1666.3454459326626</v>
      </c>
      <c r="AM835" s="93">
        <v>1712.5378123001365</v>
      </c>
      <c r="AN835" s="93">
        <v>1696.5412008484018</v>
      </c>
      <c r="AO835" s="93">
        <v>1697.954863082706</v>
      </c>
      <c r="AP835" s="93">
        <v>1698.1999637012202</v>
      </c>
      <c r="AQ835" s="93">
        <v>1691.6325140506692</v>
      </c>
      <c r="AR835" s="93">
        <v>1686.5900292349215</v>
      </c>
      <c r="AS835" s="93">
        <v>0</v>
      </c>
      <c r="AT835" s="93">
        <v>0</v>
      </c>
      <c r="AU835" s="93">
        <v>0</v>
      </c>
      <c r="AV835" s="93">
        <v>0</v>
      </c>
      <c r="AW835" s="93">
        <v>0</v>
      </c>
      <c r="AX835" s="93">
        <v>0</v>
      </c>
      <c r="AY835" s="93">
        <v>0</v>
      </c>
      <c r="AZ835" s="93">
        <v>0</v>
      </c>
      <c r="BA835" s="93">
        <v>0</v>
      </c>
      <c r="BB835" s="93">
        <v>0</v>
      </c>
      <c r="BC835" s="93">
        <v>0</v>
      </c>
      <c r="BD835" s="93">
        <v>0</v>
      </c>
      <c r="BE835" s="93">
        <v>0</v>
      </c>
      <c r="BF835" s="93">
        <v>0</v>
      </c>
      <c r="BG835" s="93">
        <v>0</v>
      </c>
      <c r="BH835" s="93">
        <v>0</v>
      </c>
      <c r="BI835" s="93">
        <v>0</v>
      </c>
      <c r="BJ835" s="93">
        <v>0</v>
      </c>
      <c r="BK835" s="93">
        <v>0</v>
      </c>
      <c r="BL835" s="93">
        <v>0</v>
      </c>
      <c r="BM835" s="93">
        <v>0</v>
      </c>
      <c r="BN835" s="93">
        <v>0</v>
      </c>
      <c r="BO835" s="93">
        <v>0</v>
      </c>
      <c r="BP835" s="93">
        <v>0</v>
      </c>
      <c r="BQ835" s="93">
        <v>0</v>
      </c>
      <c r="BR835" s="93">
        <v>0</v>
      </c>
      <c r="BS835" s="93">
        <v>0</v>
      </c>
      <c r="BT835" s="93">
        <v>0</v>
      </c>
      <c r="BU835" s="93">
        <v>0</v>
      </c>
      <c r="BV835" s="93">
        <v>0</v>
      </c>
      <c r="BW835" s="93">
        <v>0</v>
      </c>
      <c r="BX835" s="93">
        <v>0</v>
      </c>
      <c r="BY835" s="93">
        <v>0</v>
      </c>
      <c r="BZ835" s="93">
        <v>0</v>
      </c>
      <c r="CA835" s="93">
        <v>0</v>
      </c>
      <c r="CB835" s="93">
        <v>0</v>
      </c>
      <c r="CC835" s="93">
        <v>0</v>
      </c>
      <c r="CD835" s="93">
        <v>0</v>
      </c>
      <c r="CE835" s="93">
        <v>0</v>
      </c>
      <c r="CF835" s="93">
        <v>0</v>
      </c>
      <c r="CG835" s="93">
        <v>0</v>
      </c>
      <c r="CH835" s="93">
        <v>0</v>
      </c>
      <c r="CJ835" s="94">
        <v>20145.336793678242</v>
      </c>
    </row>
    <row r="836" spans="1:88" x14ac:dyDescent="0.25">
      <c r="A836">
        <v>828</v>
      </c>
      <c r="B836" s="96"/>
      <c r="C836" s="97" t="s">
        <v>5361</v>
      </c>
      <c r="D836" s="97" t="s">
        <v>5362</v>
      </c>
      <c r="E836" s="97" t="s">
        <v>5362</v>
      </c>
      <c r="F836" s="97" t="s">
        <v>6912</v>
      </c>
      <c r="G836" s="96" t="s">
        <v>6095</v>
      </c>
      <c r="H836" s="96" t="s">
        <v>6913</v>
      </c>
      <c r="I836" s="96" t="s">
        <v>5340</v>
      </c>
      <c r="J836" s="96" t="s">
        <v>5340</v>
      </c>
      <c r="K836" s="96" t="s">
        <v>5365</v>
      </c>
      <c r="L836" s="96" t="s">
        <v>5365</v>
      </c>
      <c r="M836" s="96" t="s">
        <v>5342</v>
      </c>
      <c r="N836" s="92">
        <v>0</v>
      </c>
      <c r="O836" s="93">
        <v>0</v>
      </c>
      <c r="P836" s="93">
        <v>0</v>
      </c>
      <c r="Q836" s="93">
        <v>0</v>
      </c>
      <c r="R836" s="93">
        <v>0</v>
      </c>
      <c r="S836" s="93">
        <v>0</v>
      </c>
      <c r="T836" s="93">
        <v>0</v>
      </c>
      <c r="U836" s="93">
        <v>0</v>
      </c>
      <c r="V836" s="93">
        <v>0</v>
      </c>
      <c r="W836" s="93">
        <v>0</v>
      </c>
      <c r="X836" s="93">
        <v>0</v>
      </c>
      <c r="Y836" s="93">
        <v>0</v>
      </c>
      <c r="Z836" s="93">
        <v>0</v>
      </c>
      <c r="AA836" s="93">
        <v>0</v>
      </c>
      <c r="AB836" s="93">
        <v>0</v>
      </c>
      <c r="AC836" s="93">
        <v>0</v>
      </c>
      <c r="AD836" s="93">
        <v>0</v>
      </c>
      <c r="AE836" s="93">
        <v>0</v>
      </c>
      <c r="AF836" s="93">
        <v>0</v>
      </c>
      <c r="AG836" s="93">
        <v>0</v>
      </c>
      <c r="AH836" s="93">
        <v>0</v>
      </c>
      <c r="AI836" s="93">
        <v>0</v>
      </c>
      <c r="AJ836" s="93">
        <v>0</v>
      </c>
      <c r="AK836" s="93">
        <v>0</v>
      </c>
      <c r="AL836" s="93">
        <v>0</v>
      </c>
      <c r="AM836" s="93">
        <v>0</v>
      </c>
      <c r="AN836" s="93">
        <v>0</v>
      </c>
      <c r="AO836" s="93">
        <v>0</v>
      </c>
      <c r="AP836" s="93">
        <v>0</v>
      </c>
      <c r="AQ836" s="93">
        <v>0</v>
      </c>
      <c r="AR836" s="93">
        <v>0</v>
      </c>
      <c r="AS836" s="93">
        <v>0</v>
      </c>
      <c r="AT836" s="93">
        <v>0</v>
      </c>
      <c r="AU836" s="93">
        <v>0</v>
      </c>
      <c r="AV836" s="93">
        <v>0</v>
      </c>
      <c r="AW836" s="93">
        <v>0</v>
      </c>
      <c r="AX836" s="93">
        <v>0</v>
      </c>
      <c r="AY836" s="93">
        <v>0</v>
      </c>
      <c r="AZ836" s="93">
        <v>0</v>
      </c>
      <c r="BA836" s="93">
        <v>0</v>
      </c>
      <c r="BB836" s="93">
        <v>0</v>
      </c>
      <c r="BC836" s="93">
        <v>0</v>
      </c>
      <c r="BD836" s="93">
        <v>0</v>
      </c>
      <c r="BE836" s="93">
        <v>0</v>
      </c>
      <c r="BF836" s="93">
        <v>0</v>
      </c>
      <c r="BG836" s="93">
        <v>0</v>
      </c>
      <c r="BH836" s="93">
        <v>0</v>
      </c>
      <c r="BI836" s="93">
        <v>0</v>
      </c>
      <c r="BJ836" s="93">
        <v>0</v>
      </c>
      <c r="BK836" s="93">
        <v>0</v>
      </c>
      <c r="BL836" s="93">
        <v>0</v>
      </c>
      <c r="BM836" s="93">
        <v>0</v>
      </c>
      <c r="BN836" s="93">
        <v>0</v>
      </c>
      <c r="BO836" s="93">
        <v>0</v>
      </c>
      <c r="BP836" s="93">
        <v>0</v>
      </c>
      <c r="BQ836" s="93">
        <v>0</v>
      </c>
      <c r="BR836" s="93">
        <v>0</v>
      </c>
      <c r="BS836" s="93">
        <v>0</v>
      </c>
      <c r="BT836" s="93">
        <v>0</v>
      </c>
      <c r="BU836" s="93">
        <v>0</v>
      </c>
      <c r="BV836" s="93">
        <v>0</v>
      </c>
      <c r="BW836" s="93">
        <v>0</v>
      </c>
      <c r="BX836" s="93">
        <v>0</v>
      </c>
      <c r="BY836" s="93">
        <v>0</v>
      </c>
      <c r="BZ836" s="93">
        <v>0</v>
      </c>
      <c r="CA836" s="93">
        <v>0</v>
      </c>
      <c r="CB836" s="93">
        <v>0</v>
      </c>
      <c r="CC836" s="93">
        <v>0</v>
      </c>
      <c r="CD836" s="93">
        <v>0</v>
      </c>
      <c r="CE836" s="93">
        <v>0</v>
      </c>
      <c r="CF836" s="93">
        <v>0</v>
      </c>
      <c r="CG836" s="93">
        <v>0</v>
      </c>
      <c r="CH836" s="93">
        <v>0</v>
      </c>
      <c r="CJ836" s="94">
        <v>0</v>
      </c>
    </row>
    <row r="837" spans="1:88" x14ac:dyDescent="0.25">
      <c r="A837">
        <v>829</v>
      </c>
      <c r="B837" s="96"/>
      <c r="C837" s="97" t="s">
        <v>5361</v>
      </c>
      <c r="D837" s="97" t="s">
        <v>5362</v>
      </c>
      <c r="E837" s="97" t="s">
        <v>5362</v>
      </c>
      <c r="F837" s="97" t="s">
        <v>6914</v>
      </c>
      <c r="G837" s="96" t="s">
        <v>6095</v>
      </c>
      <c r="H837" s="96" t="s">
        <v>6915</v>
      </c>
      <c r="I837" s="96" t="s">
        <v>5340</v>
      </c>
      <c r="J837" s="96" t="s">
        <v>5340</v>
      </c>
      <c r="K837" s="96" t="s">
        <v>5365</v>
      </c>
      <c r="L837" s="96" t="s">
        <v>5365</v>
      </c>
      <c r="M837" s="96" t="s">
        <v>5342</v>
      </c>
      <c r="N837" s="92">
        <v>15010.394320042076</v>
      </c>
      <c r="O837" s="93">
        <v>0</v>
      </c>
      <c r="P837" s="93">
        <v>0</v>
      </c>
      <c r="Q837" s="93">
        <v>0</v>
      </c>
      <c r="R837" s="93">
        <v>0</v>
      </c>
      <c r="S837" s="93">
        <v>0</v>
      </c>
      <c r="T837" s="93">
        <v>0</v>
      </c>
      <c r="U837" s="93">
        <v>1254.1896424258609</v>
      </c>
      <c r="V837" s="93">
        <v>1254.7656033535295</v>
      </c>
      <c r="W837" s="93">
        <v>1245.3686952027092</v>
      </c>
      <c r="X837" s="93">
        <v>1229.956986755386</v>
      </c>
      <c r="Y837" s="93">
        <v>1255.3915337839135</v>
      </c>
      <c r="Z837" s="93">
        <v>1257.6336109446156</v>
      </c>
      <c r="AA837" s="93">
        <v>1270.2970555894553</v>
      </c>
      <c r="AB837" s="93">
        <v>1247.5266707701578</v>
      </c>
      <c r="AC837" s="93">
        <v>1251.6939799209438</v>
      </c>
      <c r="AD837" s="93">
        <v>1252.9875733760255</v>
      </c>
      <c r="AE837" s="93">
        <v>1247.109303108816</v>
      </c>
      <c r="AF837" s="93">
        <v>1243.473664810663</v>
      </c>
      <c r="AG837" s="93">
        <v>0</v>
      </c>
      <c r="AH837" s="93">
        <v>0</v>
      </c>
      <c r="AI837" s="93">
        <v>0</v>
      </c>
      <c r="AJ837" s="93">
        <v>0</v>
      </c>
      <c r="AK837" s="93">
        <v>0</v>
      </c>
      <c r="AL837" s="93">
        <v>0</v>
      </c>
      <c r="AM837" s="93">
        <v>0</v>
      </c>
      <c r="AN837" s="93">
        <v>0</v>
      </c>
      <c r="AO837" s="93">
        <v>0</v>
      </c>
      <c r="AP837" s="93">
        <v>0</v>
      </c>
      <c r="AQ837" s="93">
        <v>0</v>
      </c>
      <c r="AR837" s="93">
        <v>0</v>
      </c>
      <c r="AS837" s="93">
        <v>0</v>
      </c>
      <c r="AT837" s="93">
        <v>0</v>
      </c>
      <c r="AU837" s="93">
        <v>0</v>
      </c>
      <c r="AV837" s="93">
        <v>0</v>
      </c>
      <c r="AW837" s="93">
        <v>0</v>
      </c>
      <c r="AX837" s="93">
        <v>0</v>
      </c>
      <c r="AY837" s="93">
        <v>0</v>
      </c>
      <c r="AZ837" s="93">
        <v>0</v>
      </c>
      <c r="BA837" s="93">
        <v>0</v>
      </c>
      <c r="BB837" s="93">
        <v>0</v>
      </c>
      <c r="BC837" s="93">
        <v>0</v>
      </c>
      <c r="BD837" s="93">
        <v>0</v>
      </c>
      <c r="BE837" s="93">
        <v>0</v>
      </c>
      <c r="BF837" s="93">
        <v>0</v>
      </c>
      <c r="BG837" s="93">
        <v>0</v>
      </c>
      <c r="BH837" s="93">
        <v>0</v>
      </c>
      <c r="BI837" s="93">
        <v>0</v>
      </c>
      <c r="BJ837" s="93">
        <v>0</v>
      </c>
      <c r="BK837" s="93">
        <v>0</v>
      </c>
      <c r="BL837" s="93">
        <v>0</v>
      </c>
      <c r="BM837" s="93">
        <v>0</v>
      </c>
      <c r="BN837" s="93">
        <v>0</v>
      </c>
      <c r="BO837" s="93">
        <v>0</v>
      </c>
      <c r="BP837" s="93">
        <v>0</v>
      </c>
      <c r="BQ837" s="93">
        <v>0</v>
      </c>
      <c r="BR837" s="93">
        <v>0</v>
      </c>
      <c r="BS837" s="93">
        <v>0</v>
      </c>
      <c r="BT837" s="93">
        <v>0</v>
      </c>
      <c r="BU837" s="93">
        <v>0</v>
      </c>
      <c r="BV837" s="93">
        <v>0</v>
      </c>
      <c r="BW837" s="93">
        <v>0</v>
      </c>
      <c r="BX837" s="93">
        <v>0</v>
      </c>
      <c r="BY837" s="93">
        <v>0</v>
      </c>
      <c r="BZ837" s="93">
        <v>0</v>
      </c>
      <c r="CA837" s="93">
        <v>0</v>
      </c>
      <c r="CB837" s="93">
        <v>0</v>
      </c>
      <c r="CC837" s="93">
        <v>0</v>
      </c>
      <c r="CD837" s="93">
        <v>0</v>
      </c>
      <c r="CE837" s="93">
        <v>0</v>
      </c>
      <c r="CF837" s="93">
        <v>0</v>
      </c>
      <c r="CG837" s="93">
        <v>0</v>
      </c>
      <c r="CH837" s="93">
        <v>0</v>
      </c>
      <c r="CJ837" s="94">
        <v>7513.0882475760609</v>
      </c>
    </row>
    <row r="838" spans="1:88" x14ac:dyDescent="0.25">
      <c r="A838">
        <v>830</v>
      </c>
      <c r="B838" s="96"/>
      <c r="C838" s="97" t="s">
        <v>5361</v>
      </c>
      <c r="D838" s="97" t="s">
        <v>5362</v>
      </c>
      <c r="E838" s="97" t="s">
        <v>5362</v>
      </c>
      <c r="F838" s="97" t="s">
        <v>6916</v>
      </c>
      <c r="G838" s="96" t="s">
        <v>6095</v>
      </c>
      <c r="H838" s="96" t="s">
        <v>6917</v>
      </c>
      <c r="I838" s="96" t="s">
        <v>5340</v>
      </c>
      <c r="J838" s="96" t="s">
        <v>5340</v>
      </c>
      <c r="K838" s="96" t="s">
        <v>5365</v>
      </c>
      <c r="L838" s="96" t="s">
        <v>5365</v>
      </c>
      <c r="M838" s="96" t="s">
        <v>5342</v>
      </c>
      <c r="N838" s="92">
        <v>10006.980054457257</v>
      </c>
      <c r="O838" s="93">
        <v>0</v>
      </c>
      <c r="P838" s="93">
        <v>0</v>
      </c>
      <c r="Q838" s="93">
        <v>0</v>
      </c>
      <c r="R838" s="93">
        <v>0</v>
      </c>
      <c r="S838" s="93">
        <v>0</v>
      </c>
      <c r="T838" s="93">
        <v>0</v>
      </c>
      <c r="U838" s="93">
        <v>836.13064844703422</v>
      </c>
      <c r="V838" s="93">
        <v>836.51462433683628</v>
      </c>
      <c r="W838" s="93">
        <v>830.24998728374464</v>
      </c>
      <c r="X838" s="93">
        <v>819.97546312740781</v>
      </c>
      <c r="Y838" s="93">
        <v>836.93191339658779</v>
      </c>
      <c r="Z838" s="93">
        <v>838.42663904798303</v>
      </c>
      <c r="AA838" s="93">
        <v>846.86897808850279</v>
      </c>
      <c r="AB838" s="93">
        <v>831.68864492331693</v>
      </c>
      <c r="AC838" s="93">
        <v>834.46686504622141</v>
      </c>
      <c r="AD838" s="93">
        <v>835.32926503569524</v>
      </c>
      <c r="AE838" s="93">
        <v>831.4103984113757</v>
      </c>
      <c r="AF838" s="93">
        <v>828.98662731255115</v>
      </c>
      <c r="AG838" s="93">
        <v>0</v>
      </c>
      <c r="AH838" s="93">
        <v>0</v>
      </c>
      <c r="AI838" s="93">
        <v>0</v>
      </c>
      <c r="AJ838" s="93">
        <v>0</v>
      </c>
      <c r="AK838" s="93">
        <v>0</v>
      </c>
      <c r="AL838" s="93">
        <v>0</v>
      </c>
      <c r="AM838" s="93">
        <v>0</v>
      </c>
      <c r="AN838" s="93">
        <v>0</v>
      </c>
      <c r="AO838" s="93">
        <v>0</v>
      </c>
      <c r="AP838" s="93">
        <v>0</v>
      </c>
      <c r="AQ838" s="93">
        <v>0</v>
      </c>
      <c r="AR838" s="93">
        <v>0</v>
      </c>
      <c r="AS838" s="93">
        <v>0</v>
      </c>
      <c r="AT838" s="93">
        <v>0</v>
      </c>
      <c r="AU838" s="93">
        <v>0</v>
      </c>
      <c r="AV838" s="93">
        <v>0</v>
      </c>
      <c r="AW838" s="93">
        <v>0</v>
      </c>
      <c r="AX838" s="93">
        <v>0</v>
      </c>
      <c r="AY838" s="93">
        <v>0</v>
      </c>
      <c r="AZ838" s="93">
        <v>0</v>
      </c>
      <c r="BA838" s="93">
        <v>0</v>
      </c>
      <c r="BB838" s="93">
        <v>0</v>
      </c>
      <c r="BC838" s="93">
        <v>0</v>
      </c>
      <c r="BD838" s="93">
        <v>0</v>
      </c>
      <c r="BE838" s="93">
        <v>0</v>
      </c>
      <c r="BF838" s="93">
        <v>0</v>
      </c>
      <c r="BG838" s="93">
        <v>0</v>
      </c>
      <c r="BH838" s="93">
        <v>0</v>
      </c>
      <c r="BI838" s="93">
        <v>0</v>
      </c>
      <c r="BJ838" s="93">
        <v>0</v>
      </c>
      <c r="BK838" s="93">
        <v>0</v>
      </c>
      <c r="BL838" s="93">
        <v>0</v>
      </c>
      <c r="BM838" s="93">
        <v>0</v>
      </c>
      <c r="BN838" s="93">
        <v>0</v>
      </c>
      <c r="BO838" s="93">
        <v>0</v>
      </c>
      <c r="BP838" s="93">
        <v>0</v>
      </c>
      <c r="BQ838" s="93">
        <v>0</v>
      </c>
      <c r="BR838" s="93">
        <v>0</v>
      </c>
      <c r="BS838" s="93">
        <v>0</v>
      </c>
      <c r="BT838" s="93">
        <v>0</v>
      </c>
      <c r="BU838" s="93">
        <v>0</v>
      </c>
      <c r="BV838" s="93">
        <v>0</v>
      </c>
      <c r="BW838" s="93">
        <v>0</v>
      </c>
      <c r="BX838" s="93">
        <v>0</v>
      </c>
      <c r="BY838" s="93">
        <v>0</v>
      </c>
      <c r="BZ838" s="93">
        <v>0</v>
      </c>
      <c r="CA838" s="93">
        <v>0</v>
      </c>
      <c r="CB838" s="93">
        <v>0</v>
      </c>
      <c r="CC838" s="93">
        <v>0</v>
      </c>
      <c r="CD838" s="93">
        <v>0</v>
      </c>
      <c r="CE838" s="93">
        <v>0</v>
      </c>
      <c r="CF838" s="93">
        <v>0</v>
      </c>
      <c r="CG838" s="93">
        <v>0</v>
      </c>
      <c r="CH838" s="93">
        <v>0</v>
      </c>
      <c r="CJ838" s="94">
        <v>5008.7507788176626</v>
      </c>
    </row>
    <row r="839" spans="1:88" x14ac:dyDescent="0.25">
      <c r="A839">
        <v>831</v>
      </c>
      <c r="B839" s="96"/>
      <c r="C839" s="97" t="s">
        <v>5361</v>
      </c>
      <c r="D839" s="97" t="s">
        <v>5362</v>
      </c>
      <c r="E839" s="97" t="s">
        <v>5362</v>
      </c>
      <c r="F839" s="97" t="s">
        <v>6918</v>
      </c>
      <c r="G839" s="96" t="s">
        <v>6095</v>
      </c>
      <c r="H839" s="96" t="s">
        <v>6919</v>
      </c>
      <c r="I839" s="96" t="s">
        <v>5340</v>
      </c>
      <c r="J839" s="96" t="s">
        <v>5340</v>
      </c>
      <c r="K839" s="96" t="s">
        <v>5365</v>
      </c>
      <c r="L839" s="96" t="s">
        <v>5365</v>
      </c>
      <c r="M839" s="96" t="s">
        <v>5342</v>
      </c>
      <c r="N839" s="92">
        <v>0</v>
      </c>
      <c r="O839" s="93">
        <v>0</v>
      </c>
      <c r="P839" s="93">
        <v>0</v>
      </c>
      <c r="Q839" s="93">
        <v>0</v>
      </c>
      <c r="R839" s="93">
        <v>0</v>
      </c>
      <c r="S839" s="93">
        <v>0</v>
      </c>
      <c r="T839" s="93">
        <v>0</v>
      </c>
      <c r="U839" s="93">
        <v>0</v>
      </c>
      <c r="V839" s="93">
        <v>0</v>
      </c>
      <c r="W839" s="93">
        <v>0</v>
      </c>
      <c r="X839" s="93">
        <v>0</v>
      </c>
      <c r="Y839" s="93">
        <v>0</v>
      </c>
      <c r="Z839" s="93">
        <v>0</v>
      </c>
      <c r="AA839" s="93">
        <v>0</v>
      </c>
      <c r="AB839" s="93">
        <v>0</v>
      </c>
      <c r="AC839" s="93">
        <v>0</v>
      </c>
      <c r="AD839" s="93">
        <v>0</v>
      </c>
      <c r="AE839" s="93">
        <v>0</v>
      </c>
      <c r="AF839" s="93">
        <v>0</v>
      </c>
      <c r="AG839" s="93">
        <v>0</v>
      </c>
      <c r="AH839" s="93">
        <v>0</v>
      </c>
      <c r="AI839" s="93">
        <v>0</v>
      </c>
      <c r="AJ839" s="93">
        <v>0</v>
      </c>
      <c r="AK839" s="93">
        <v>0</v>
      </c>
      <c r="AL839" s="93">
        <v>0</v>
      </c>
      <c r="AM839" s="93">
        <v>0</v>
      </c>
      <c r="AN839" s="93">
        <v>0</v>
      </c>
      <c r="AO839" s="93">
        <v>0</v>
      </c>
      <c r="AP839" s="93">
        <v>0</v>
      </c>
      <c r="AQ839" s="93">
        <v>0</v>
      </c>
      <c r="AR839" s="93">
        <v>0</v>
      </c>
      <c r="AS839" s="93">
        <v>0</v>
      </c>
      <c r="AT839" s="93">
        <v>0</v>
      </c>
      <c r="AU839" s="93">
        <v>0</v>
      </c>
      <c r="AV839" s="93">
        <v>0</v>
      </c>
      <c r="AW839" s="93">
        <v>0</v>
      </c>
      <c r="AX839" s="93">
        <v>0</v>
      </c>
      <c r="AY839" s="93">
        <v>0</v>
      </c>
      <c r="AZ839" s="93">
        <v>0</v>
      </c>
      <c r="BA839" s="93">
        <v>0</v>
      </c>
      <c r="BB839" s="93">
        <v>0</v>
      </c>
      <c r="BC839" s="93">
        <v>0</v>
      </c>
      <c r="BD839" s="93">
        <v>0</v>
      </c>
      <c r="BE839" s="93">
        <v>0</v>
      </c>
      <c r="BF839" s="93">
        <v>0</v>
      </c>
      <c r="BG839" s="93">
        <v>0</v>
      </c>
      <c r="BH839" s="93">
        <v>0</v>
      </c>
      <c r="BI839" s="93">
        <v>0</v>
      </c>
      <c r="BJ839" s="93">
        <v>0</v>
      </c>
      <c r="BK839" s="93">
        <v>0</v>
      </c>
      <c r="BL839" s="93">
        <v>0</v>
      </c>
      <c r="BM839" s="93">
        <v>0</v>
      </c>
      <c r="BN839" s="93">
        <v>0</v>
      </c>
      <c r="BO839" s="93">
        <v>0</v>
      </c>
      <c r="BP839" s="93">
        <v>0</v>
      </c>
      <c r="BQ839" s="93">
        <v>0</v>
      </c>
      <c r="BR839" s="93">
        <v>0</v>
      </c>
      <c r="BS839" s="93">
        <v>0</v>
      </c>
      <c r="BT839" s="93">
        <v>0</v>
      </c>
      <c r="BU839" s="93">
        <v>0</v>
      </c>
      <c r="BV839" s="93">
        <v>0</v>
      </c>
      <c r="BW839" s="93">
        <v>0</v>
      </c>
      <c r="BX839" s="93">
        <v>0</v>
      </c>
      <c r="BY839" s="93">
        <v>0</v>
      </c>
      <c r="BZ839" s="93">
        <v>0</v>
      </c>
      <c r="CA839" s="93">
        <v>0</v>
      </c>
      <c r="CB839" s="93">
        <v>0</v>
      </c>
      <c r="CC839" s="93">
        <v>0</v>
      </c>
      <c r="CD839" s="93">
        <v>0</v>
      </c>
      <c r="CE839" s="93">
        <v>0</v>
      </c>
      <c r="CF839" s="93">
        <v>0</v>
      </c>
      <c r="CG839" s="93">
        <v>0</v>
      </c>
      <c r="CH839" s="93">
        <v>0</v>
      </c>
      <c r="CJ839" s="94">
        <v>0</v>
      </c>
    </row>
    <row r="840" spans="1:88" x14ac:dyDescent="0.25">
      <c r="A840">
        <v>832</v>
      </c>
      <c r="B840" s="96"/>
      <c r="C840" s="97" t="s">
        <v>5361</v>
      </c>
      <c r="D840" s="97" t="s">
        <v>5362</v>
      </c>
      <c r="E840" s="97" t="s">
        <v>5362</v>
      </c>
      <c r="F840" s="97" t="s">
        <v>6920</v>
      </c>
      <c r="G840" s="96" t="s">
        <v>6095</v>
      </c>
      <c r="H840" s="96" t="s">
        <v>6921</v>
      </c>
      <c r="I840" s="96" t="s">
        <v>5340</v>
      </c>
      <c r="J840" s="96" t="s">
        <v>5340</v>
      </c>
      <c r="K840" s="96" t="s">
        <v>5365</v>
      </c>
      <c r="L840" s="96" t="s">
        <v>5365</v>
      </c>
      <c r="M840" s="96" t="s">
        <v>5342</v>
      </c>
      <c r="N840" s="92">
        <v>0</v>
      </c>
      <c r="O840" s="93">
        <v>0</v>
      </c>
      <c r="P840" s="93">
        <v>0</v>
      </c>
      <c r="Q840" s="93">
        <v>0</v>
      </c>
      <c r="R840" s="93">
        <v>0</v>
      </c>
      <c r="S840" s="93">
        <v>0</v>
      </c>
      <c r="T840" s="93">
        <v>0</v>
      </c>
      <c r="U840" s="93">
        <v>0</v>
      </c>
      <c r="V840" s="93">
        <v>0</v>
      </c>
      <c r="W840" s="93">
        <v>0</v>
      </c>
      <c r="X840" s="93">
        <v>0</v>
      </c>
      <c r="Y840" s="93">
        <v>0</v>
      </c>
      <c r="Z840" s="93">
        <v>0</v>
      </c>
      <c r="AA840" s="93">
        <v>0</v>
      </c>
      <c r="AB840" s="93">
        <v>0</v>
      </c>
      <c r="AC840" s="93">
        <v>0</v>
      </c>
      <c r="AD840" s="93">
        <v>0</v>
      </c>
      <c r="AE840" s="93">
        <v>0</v>
      </c>
      <c r="AF840" s="93">
        <v>0</v>
      </c>
      <c r="AG840" s="93">
        <v>0</v>
      </c>
      <c r="AH840" s="93">
        <v>0</v>
      </c>
      <c r="AI840" s="93">
        <v>0</v>
      </c>
      <c r="AJ840" s="93">
        <v>0</v>
      </c>
      <c r="AK840" s="93">
        <v>0</v>
      </c>
      <c r="AL840" s="93">
        <v>0</v>
      </c>
      <c r="AM840" s="93">
        <v>0</v>
      </c>
      <c r="AN840" s="93">
        <v>0</v>
      </c>
      <c r="AO840" s="93">
        <v>0</v>
      </c>
      <c r="AP840" s="93">
        <v>0</v>
      </c>
      <c r="AQ840" s="93">
        <v>0</v>
      </c>
      <c r="AR840" s="93">
        <v>0</v>
      </c>
      <c r="AS840" s="93">
        <v>0</v>
      </c>
      <c r="AT840" s="93">
        <v>0</v>
      </c>
      <c r="AU840" s="93">
        <v>0</v>
      </c>
      <c r="AV840" s="93">
        <v>0</v>
      </c>
      <c r="AW840" s="93">
        <v>0</v>
      </c>
      <c r="AX840" s="93">
        <v>0</v>
      </c>
      <c r="AY840" s="93">
        <v>0</v>
      </c>
      <c r="AZ840" s="93">
        <v>0</v>
      </c>
      <c r="BA840" s="93">
        <v>0</v>
      </c>
      <c r="BB840" s="93">
        <v>0</v>
      </c>
      <c r="BC840" s="93">
        <v>0</v>
      </c>
      <c r="BD840" s="93">
        <v>0</v>
      </c>
      <c r="BE840" s="93">
        <v>0</v>
      </c>
      <c r="BF840" s="93">
        <v>0</v>
      </c>
      <c r="BG840" s="93">
        <v>0</v>
      </c>
      <c r="BH840" s="93">
        <v>0</v>
      </c>
      <c r="BI840" s="93">
        <v>0</v>
      </c>
      <c r="BJ840" s="93">
        <v>0</v>
      </c>
      <c r="BK840" s="93">
        <v>0</v>
      </c>
      <c r="BL840" s="93">
        <v>0</v>
      </c>
      <c r="BM840" s="93">
        <v>0</v>
      </c>
      <c r="BN840" s="93">
        <v>0</v>
      </c>
      <c r="BO840" s="93">
        <v>0</v>
      </c>
      <c r="BP840" s="93">
        <v>0</v>
      </c>
      <c r="BQ840" s="93">
        <v>0</v>
      </c>
      <c r="BR840" s="93">
        <v>0</v>
      </c>
      <c r="BS840" s="93">
        <v>0</v>
      </c>
      <c r="BT840" s="93">
        <v>0</v>
      </c>
      <c r="BU840" s="93">
        <v>0</v>
      </c>
      <c r="BV840" s="93">
        <v>0</v>
      </c>
      <c r="BW840" s="93">
        <v>0</v>
      </c>
      <c r="BX840" s="93">
        <v>0</v>
      </c>
      <c r="BY840" s="93">
        <v>0</v>
      </c>
      <c r="BZ840" s="93">
        <v>0</v>
      </c>
      <c r="CA840" s="93">
        <v>0</v>
      </c>
      <c r="CB840" s="93">
        <v>0</v>
      </c>
      <c r="CC840" s="93">
        <v>0</v>
      </c>
      <c r="CD840" s="93">
        <v>0</v>
      </c>
      <c r="CE840" s="93">
        <v>0</v>
      </c>
      <c r="CF840" s="93">
        <v>0</v>
      </c>
      <c r="CG840" s="93">
        <v>0</v>
      </c>
      <c r="CH840" s="93">
        <v>0</v>
      </c>
      <c r="CJ840" s="94">
        <v>0</v>
      </c>
    </row>
    <row r="841" spans="1:88" x14ac:dyDescent="0.25">
      <c r="A841">
        <v>833</v>
      </c>
      <c r="B841" s="96"/>
      <c r="C841" s="97" t="s">
        <v>5361</v>
      </c>
      <c r="D841" s="97" t="s">
        <v>5362</v>
      </c>
      <c r="E841" s="97" t="s">
        <v>5362</v>
      </c>
      <c r="F841" s="97" t="s">
        <v>6922</v>
      </c>
      <c r="G841" s="96" t="s">
        <v>6095</v>
      </c>
      <c r="H841" s="96" t="s">
        <v>6923</v>
      </c>
      <c r="I841" s="96" t="s">
        <v>5340</v>
      </c>
      <c r="J841" s="96" t="s">
        <v>5340</v>
      </c>
      <c r="K841" s="96" t="s">
        <v>5365</v>
      </c>
      <c r="L841" s="96" t="s">
        <v>5365</v>
      </c>
      <c r="M841" s="96" t="s">
        <v>5342</v>
      </c>
      <c r="N841" s="92">
        <v>0</v>
      </c>
      <c r="O841" s="93">
        <v>0</v>
      </c>
      <c r="P841" s="93">
        <v>0</v>
      </c>
      <c r="Q841" s="93">
        <v>0</v>
      </c>
      <c r="R841" s="93">
        <v>0</v>
      </c>
      <c r="S841" s="93">
        <v>0</v>
      </c>
      <c r="T841" s="93">
        <v>0</v>
      </c>
      <c r="U841" s="93">
        <v>0</v>
      </c>
      <c r="V841" s="93">
        <v>0</v>
      </c>
      <c r="W841" s="93">
        <v>0</v>
      </c>
      <c r="X841" s="93">
        <v>0</v>
      </c>
      <c r="Y841" s="93">
        <v>0</v>
      </c>
      <c r="Z841" s="93">
        <v>0</v>
      </c>
      <c r="AA841" s="93">
        <v>0</v>
      </c>
      <c r="AB841" s="93">
        <v>0</v>
      </c>
      <c r="AC841" s="93">
        <v>0</v>
      </c>
      <c r="AD841" s="93">
        <v>0</v>
      </c>
      <c r="AE841" s="93">
        <v>0</v>
      </c>
      <c r="AF841" s="93">
        <v>0</v>
      </c>
      <c r="AG841" s="93">
        <v>0</v>
      </c>
      <c r="AH841" s="93">
        <v>0</v>
      </c>
      <c r="AI841" s="93">
        <v>0</v>
      </c>
      <c r="AJ841" s="93">
        <v>0</v>
      </c>
      <c r="AK841" s="93">
        <v>0</v>
      </c>
      <c r="AL841" s="93">
        <v>0</v>
      </c>
      <c r="AM841" s="93">
        <v>0</v>
      </c>
      <c r="AN841" s="93">
        <v>0</v>
      </c>
      <c r="AO841" s="93">
        <v>0</v>
      </c>
      <c r="AP841" s="93">
        <v>0</v>
      </c>
      <c r="AQ841" s="93">
        <v>0</v>
      </c>
      <c r="AR841" s="93">
        <v>0</v>
      </c>
      <c r="AS841" s="93">
        <v>0</v>
      </c>
      <c r="AT841" s="93">
        <v>0</v>
      </c>
      <c r="AU841" s="93">
        <v>0</v>
      </c>
      <c r="AV841" s="93">
        <v>0</v>
      </c>
      <c r="AW841" s="93">
        <v>0</v>
      </c>
      <c r="AX841" s="93">
        <v>0</v>
      </c>
      <c r="AY841" s="93">
        <v>0</v>
      </c>
      <c r="AZ841" s="93">
        <v>0</v>
      </c>
      <c r="BA841" s="93">
        <v>0</v>
      </c>
      <c r="BB841" s="93">
        <v>0</v>
      </c>
      <c r="BC841" s="93">
        <v>0</v>
      </c>
      <c r="BD841" s="93">
        <v>0</v>
      </c>
      <c r="BE841" s="93">
        <v>0</v>
      </c>
      <c r="BF841" s="93">
        <v>0</v>
      </c>
      <c r="BG841" s="93">
        <v>0</v>
      </c>
      <c r="BH841" s="93">
        <v>0</v>
      </c>
      <c r="BI841" s="93">
        <v>0</v>
      </c>
      <c r="BJ841" s="93">
        <v>0</v>
      </c>
      <c r="BK841" s="93">
        <v>0</v>
      </c>
      <c r="BL841" s="93">
        <v>0</v>
      </c>
      <c r="BM841" s="93">
        <v>0</v>
      </c>
      <c r="BN841" s="93">
        <v>0</v>
      </c>
      <c r="BO841" s="93">
        <v>0</v>
      </c>
      <c r="BP841" s="93">
        <v>0</v>
      </c>
      <c r="BQ841" s="93">
        <v>0</v>
      </c>
      <c r="BR841" s="93">
        <v>0</v>
      </c>
      <c r="BS841" s="93">
        <v>0</v>
      </c>
      <c r="BT841" s="93">
        <v>0</v>
      </c>
      <c r="BU841" s="93">
        <v>0</v>
      </c>
      <c r="BV841" s="93">
        <v>0</v>
      </c>
      <c r="BW841" s="93">
        <v>0</v>
      </c>
      <c r="BX841" s="93">
        <v>0</v>
      </c>
      <c r="BY841" s="93">
        <v>0</v>
      </c>
      <c r="BZ841" s="93">
        <v>0</v>
      </c>
      <c r="CA841" s="93">
        <v>0</v>
      </c>
      <c r="CB841" s="93">
        <v>0</v>
      </c>
      <c r="CC841" s="93">
        <v>0</v>
      </c>
      <c r="CD841" s="93">
        <v>0</v>
      </c>
      <c r="CE841" s="93">
        <v>0</v>
      </c>
      <c r="CF841" s="93">
        <v>0</v>
      </c>
      <c r="CG841" s="93">
        <v>0</v>
      </c>
      <c r="CH841" s="93">
        <v>0</v>
      </c>
      <c r="CJ841" s="94">
        <v>0</v>
      </c>
    </row>
    <row r="842" spans="1:88" x14ac:dyDescent="0.25">
      <c r="A842">
        <v>834</v>
      </c>
      <c r="B842" s="96"/>
      <c r="C842" s="97" t="s">
        <v>5361</v>
      </c>
      <c r="D842" s="97" t="s">
        <v>5362</v>
      </c>
      <c r="E842" s="97" t="s">
        <v>5362</v>
      </c>
      <c r="F842" s="97" t="s">
        <v>6924</v>
      </c>
      <c r="G842" s="96" t="s">
        <v>6095</v>
      </c>
      <c r="H842" s="96" t="s">
        <v>6925</v>
      </c>
      <c r="I842" s="96" t="s">
        <v>5340</v>
      </c>
      <c r="J842" s="96" t="s">
        <v>5340</v>
      </c>
      <c r="K842" s="96" t="s">
        <v>5365</v>
      </c>
      <c r="L842" s="96" t="s">
        <v>5365</v>
      </c>
      <c r="M842" s="96" t="s">
        <v>5342</v>
      </c>
      <c r="N842" s="92">
        <v>0</v>
      </c>
      <c r="O842" s="93">
        <v>0</v>
      </c>
      <c r="P842" s="93">
        <v>0</v>
      </c>
      <c r="Q842" s="93">
        <v>0</v>
      </c>
      <c r="R842" s="93">
        <v>0</v>
      </c>
      <c r="S842" s="93">
        <v>0</v>
      </c>
      <c r="T842" s="93">
        <v>0</v>
      </c>
      <c r="U842" s="93">
        <v>0</v>
      </c>
      <c r="V842" s="93">
        <v>0</v>
      </c>
      <c r="W842" s="93">
        <v>0</v>
      </c>
      <c r="X842" s="93">
        <v>0</v>
      </c>
      <c r="Y842" s="93">
        <v>0</v>
      </c>
      <c r="Z842" s="93">
        <v>0</v>
      </c>
      <c r="AA842" s="93">
        <v>0</v>
      </c>
      <c r="AB842" s="93">
        <v>0</v>
      </c>
      <c r="AC842" s="93">
        <v>0</v>
      </c>
      <c r="AD842" s="93">
        <v>0</v>
      </c>
      <c r="AE842" s="93">
        <v>0</v>
      </c>
      <c r="AF842" s="93">
        <v>0</v>
      </c>
      <c r="AG842" s="93">
        <v>0</v>
      </c>
      <c r="AH842" s="93">
        <v>0</v>
      </c>
      <c r="AI842" s="93">
        <v>0</v>
      </c>
      <c r="AJ842" s="93">
        <v>0</v>
      </c>
      <c r="AK842" s="93">
        <v>0</v>
      </c>
      <c r="AL842" s="93">
        <v>0</v>
      </c>
      <c r="AM842" s="93">
        <v>0</v>
      </c>
      <c r="AN842" s="93">
        <v>0</v>
      </c>
      <c r="AO842" s="93">
        <v>0</v>
      </c>
      <c r="AP842" s="93">
        <v>0</v>
      </c>
      <c r="AQ842" s="93">
        <v>0</v>
      </c>
      <c r="AR842" s="93">
        <v>0</v>
      </c>
      <c r="AS842" s="93">
        <v>0</v>
      </c>
      <c r="AT842" s="93">
        <v>0</v>
      </c>
      <c r="AU842" s="93">
        <v>0</v>
      </c>
      <c r="AV842" s="93">
        <v>0</v>
      </c>
      <c r="AW842" s="93">
        <v>0</v>
      </c>
      <c r="AX842" s="93">
        <v>0</v>
      </c>
      <c r="AY842" s="93">
        <v>0</v>
      </c>
      <c r="AZ842" s="93">
        <v>0</v>
      </c>
      <c r="BA842" s="93">
        <v>0</v>
      </c>
      <c r="BB842" s="93">
        <v>0</v>
      </c>
      <c r="BC842" s="93">
        <v>0</v>
      </c>
      <c r="BD842" s="93">
        <v>0</v>
      </c>
      <c r="BE842" s="93">
        <v>0</v>
      </c>
      <c r="BF842" s="93">
        <v>0</v>
      </c>
      <c r="BG842" s="93">
        <v>0</v>
      </c>
      <c r="BH842" s="93">
        <v>0</v>
      </c>
      <c r="BI842" s="93">
        <v>0</v>
      </c>
      <c r="BJ842" s="93">
        <v>0</v>
      </c>
      <c r="BK842" s="93">
        <v>0</v>
      </c>
      <c r="BL842" s="93">
        <v>0</v>
      </c>
      <c r="BM842" s="93">
        <v>0</v>
      </c>
      <c r="BN842" s="93">
        <v>0</v>
      </c>
      <c r="BO842" s="93">
        <v>0</v>
      </c>
      <c r="BP842" s="93">
        <v>0</v>
      </c>
      <c r="BQ842" s="93">
        <v>0</v>
      </c>
      <c r="BR842" s="93">
        <v>0</v>
      </c>
      <c r="BS842" s="93">
        <v>0</v>
      </c>
      <c r="BT842" s="93">
        <v>0</v>
      </c>
      <c r="BU842" s="93">
        <v>0</v>
      </c>
      <c r="BV842" s="93">
        <v>0</v>
      </c>
      <c r="BW842" s="93">
        <v>0</v>
      </c>
      <c r="BX842" s="93">
        <v>0</v>
      </c>
      <c r="BY842" s="93">
        <v>0</v>
      </c>
      <c r="BZ842" s="93">
        <v>0</v>
      </c>
      <c r="CA842" s="93">
        <v>0</v>
      </c>
      <c r="CB842" s="93">
        <v>0</v>
      </c>
      <c r="CC842" s="93">
        <v>0</v>
      </c>
      <c r="CD842" s="93">
        <v>0</v>
      </c>
      <c r="CE842" s="93">
        <v>0</v>
      </c>
      <c r="CF842" s="93">
        <v>0</v>
      </c>
      <c r="CG842" s="93">
        <v>0</v>
      </c>
      <c r="CH842" s="93">
        <v>0</v>
      </c>
      <c r="CJ842" s="94">
        <v>0</v>
      </c>
    </row>
    <row r="843" spans="1:88" x14ac:dyDescent="0.25">
      <c r="A843">
        <v>835</v>
      </c>
      <c r="B843" s="96"/>
      <c r="C843" s="97" t="s">
        <v>5361</v>
      </c>
      <c r="D843" s="97" t="s">
        <v>5362</v>
      </c>
      <c r="E843" s="97" t="s">
        <v>5362</v>
      </c>
      <c r="F843" s="97" t="s">
        <v>6926</v>
      </c>
      <c r="G843" s="96" t="s">
        <v>6095</v>
      </c>
      <c r="H843" s="96" t="s">
        <v>6927</v>
      </c>
      <c r="I843" s="96" t="s">
        <v>5340</v>
      </c>
      <c r="J843" s="96" t="s">
        <v>5340</v>
      </c>
      <c r="K843" s="96" t="s">
        <v>5365</v>
      </c>
      <c r="L843" s="96" t="s">
        <v>5365</v>
      </c>
      <c r="M843" s="96" t="s">
        <v>5342</v>
      </c>
      <c r="N843" s="92">
        <v>0</v>
      </c>
      <c r="O843" s="93">
        <v>0</v>
      </c>
      <c r="P843" s="93">
        <v>0</v>
      </c>
      <c r="Q843" s="93">
        <v>0</v>
      </c>
      <c r="R843" s="93">
        <v>0</v>
      </c>
      <c r="S843" s="93">
        <v>0</v>
      </c>
      <c r="T843" s="93">
        <v>0</v>
      </c>
      <c r="U843" s="93">
        <v>0</v>
      </c>
      <c r="V843" s="93">
        <v>0</v>
      </c>
      <c r="W843" s="93">
        <v>0</v>
      </c>
      <c r="X843" s="93">
        <v>0</v>
      </c>
      <c r="Y843" s="93">
        <v>0</v>
      </c>
      <c r="Z843" s="93">
        <v>0</v>
      </c>
      <c r="AA843" s="93">
        <v>0</v>
      </c>
      <c r="AB843" s="93">
        <v>0</v>
      </c>
      <c r="AC843" s="93">
        <v>0</v>
      </c>
      <c r="AD843" s="93">
        <v>0</v>
      </c>
      <c r="AE843" s="93">
        <v>0</v>
      </c>
      <c r="AF843" s="93">
        <v>0</v>
      </c>
      <c r="AG843" s="93">
        <v>0</v>
      </c>
      <c r="AH843" s="93">
        <v>0</v>
      </c>
      <c r="AI843" s="93">
        <v>0</v>
      </c>
      <c r="AJ843" s="93">
        <v>0</v>
      </c>
      <c r="AK843" s="93">
        <v>0</v>
      </c>
      <c r="AL843" s="93">
        <v>0</v>
      </c>
      <c r="AM843" s="93">
        <v>0</v>
      </c>
      <c r="AN843" s="93">
        <v>0</v>
      </c>
      <c r="AO843" s="93">
        <v>0</v>
      </c>
      <c r="AP843" s="93">
        <v>0</v>
      </c>
      <c r="AQ843" s="93">
        <v>0</v>
      </c>
      <c r="AR843" s="93">
        <v>0</v>
      </c>
      <c r="AS843" s="93">
        <v>0</v>
      </c>
      <c r="AT843" s="93">
        <v>0</v>
      </c>
      <c r="AU843" s="93">
        <v>0</v>
      </c>
      <c r="AV843" s="93">
        <v>0</v>
      </c>
      <c r="AW843" s="93">
        <v>0</v>
      </c>
      <c r="AX843" s="93">
        <v>0</v>
      </c>
      <c r="AY843" s="93">
        <v>0</v>
      </c>
      <c r="AZ843" s="93">
        <v>0</v>
      </c>
      <c r="BA843" s="93">
        <v>0</v>
      </c>
      <c r="BB843" s="93">
        <v>0</v>
      </c>
      <c r="BC843" s="93">
        <v>0</v>
      </c>
      <c r="BD843" s="93">
        <v>0</v>
      </c>
      <c r="BE843" s="93">
        <v>0</v>
      </c>
      <c r="BF843" s="93">
        <v>0</v>
      </c>
      <c r="BG843" s="93">
        <v>0</v>
      </c>
      <c r="BH843" s="93">
        <v>0</v>
      </c>
      <c r="BI843" s="93">
        <v>0</v>
      </c>
      <c r="BJ843" s="93">
        <v>0</v>
      </c>
      <c r="BK843" s="93">
        <v>0</v>
      </c>
      <c r="BL843" s="93">
        <v>0</v>
      </c>
      <c r="BM843" s="93">
        <v>0</v>
      </c>
      <c r="BN843" s="93">
        <v>0</v>
      </c>
      <c r="BO843" s="93">
        <v>0</v>
      </c>
      <c r="BP843" s="93">
        <v>0</v>
      </c>
      <c r="BQ843" s="93">
        <v>0</v>
      </c>
      <c r="BR843" s="93">
        <v>0</v>
      </c>
      <c r="BS843" s="93">
        <v>0</v>
      </c>
      <c r="BT843" s="93">
        <v>0</v>
      </c>
      <c r="BU843" s="93">
        <v>0</v>
      </c>
      <c r="BV843" s="93">
        <v>0</v>
      </c>
      <c r="BW843" s="93">
        <v>0</v>
      </c>
      <c r="BX843" s="93">
        <v>0</v>
      </c>
      <c r="BY843" s="93">
        <v>0</v>
      </c>
      <c r="BZ843" s="93">
        <v>0</v>
      </c>
      <c r="CA843" s="93">
        <v>0</v>
      </c>
      <c r="CB843" s="93">
        <v>0</v>
      </c>
      <c r="CC843" s="93">
        <v>0</v>
      </c>
      <c r="CD843" s="93">
        <v>0</v>
      </c>
      <c r="CE843" s="93">
        <v>0</v>
      </c>
      <c r="CF843" s="93">
        <v>0</v>
      </c>
      <c r="CG843" s="93">
        <v>0</v>
      </c>
      <c r="CH843" s="93">
        <v>0</v>
      </c>
      <c r="CJ843" s="94">
        <v>0</v>
      </c>
    </row>
    <row r="844" spans="1:88" x14ac:dyDescent="0.25">
      <c r="A844">
        <v>836</v>
      </c>
      <c r="B844" s="96"/>
      <c r="C844" s="97" t="s">
        <v>5361</v>
      </c>
      <c r="D844" s="97" t="s">
        <v>5362</v>
      </c>
      <c r="E844" s="97" t="s">
        <v>5362</v>
      </c>
      <c r="F844" s="97" t="s">
        <v>6928</v>
      </c>
      <c r="G844" s="96" t="s">
        <v>6095</v>
      </c>
      <c r="H844" s="96" t="s">
        <v>6929</v>
      </c>
      <c r="I844" s="96" t="s">
        <v>5340</v>
      </c>
      <c r="J844" s="96" t="s">
        <v>5340</v>
      </c>
      <c r="K844" s="96" t="s">
        <v>5365</v>
      </c>
      <c r="L844" s="96" t="s">
        <v>5365</v>
      </c>
      <c r="M844" s="96" t="s">
        <v>5342</v>
      </c>
      <c r="N844" s="92">
        <v>0</v>
      </c>
      <c r="O844" s="93">
        <v>0</v>
      </c>
      <c r="P844" s="93">
        <v>0</v>
      </c>
      <c r="Q844" s="93">
        <v>0</v>
      </c>
      <c r="R844" s="93">
        <v>0</v>
      </c>
      <c r="S844" s="93">
        <v>0</v>
      </c>
      <c r="T844" s="93">
        <v>0</v>
      </c>
      <c r="U844" s="93">
        <v>0</v>
      </c>
      <c r="V844" s="93">
        <v>0</v>
      </c>
      <c r="W844" s="93">
        <v>0</v>
      </c>
      <c r="X844" s="93">
        <v>0</v>
      </c>
      <c r="Y844" s="93">
        <v>0</v>
      </c>
      <c r="Z844" s="93">
        <v>0</v>
      </c>
      <c r="AA844" s="93">
        <v>0</v>
      </c>
      <c r="AB844" s="93">
        <v>0</v>
      </c>
      <c r="AC844" s="93">
        <v>0</v>
      </c>
      <c r="AD844" s="93">
        <v>0</v>
      </c>
      <c r="AE844" s="93">
        <v>0</v>
      </c>
      <c r="AF844" s="93">
        <v>0</v>
      </c>
      <c r="AG844" s="93">
        <v>0</v>
      </c>
      <c r="AH844" s="93">
        <v>0</v>
      </c>
      <c r="AI844" s="93">
        <v>0</v>
      </c>
      <c r="AJ844" s="93">
        <v>0</v>
      </c>
      <c r="AK844" s="93">
        <v>0</v>
      </c>
      <c r="AL844" s="93">
        <v>0</v>
      </c>
      <c r="AM844" s="93">
        <v>0</v>
      </c>
      <c r="AN844" s="93">
        <v>0</v>
      </c>
      <c r="AO844" s="93">
        <v>0</v>
      </c>
      <c r="AP844" s="93">
        <v>0</v>
      </c>
      <c r="AQ844" s="93">
        <v>0</v>
      </c>
      <c r="AR844" s="93">
        <v>0</v>
      </c>
      <c r="AS844" s="93">
        <v>0</v>
      </c>
      <c r="AT844" s="93">
        <v>0</v>
      </c>
      <c r="AU844" s="93">
        <v>0</v>
      </c>
      <c r="AV844" s="93">
        <v>0</v>
      </c>
      <c r="AW844" s="93">
        <v>0</v>
      </c>
      <c r="AX844" s="93">
        <v>0</v>
      </c>
      <c r="AY844" s="93">
        <v>0</v>
      </c>
      <c r="AZ844" s="93">
        <v>0</v>
      </c>
      <c r="BA844" s="93">
        <v>0</v>
      </c>
      <c r="BB844" s="93">
        <v>0</v>
      </c>
      <c r="BC844" s="93">
        <v>0</v>
      </c>
      <c r="BD844" s="93">
        <v>0</v>
      </c>
      <c r="BE844" s="93">
        <v>0</v>
      </c>
      <c r="BF844" s="93">
        <v>0</v>
      </c>
      <c r="BG844" s="93">
        <v>0</v>
      </c>
      <c r="BH844" s="93">
        <v>0</v>
      </c>
      <c r="BI844" s="93">
        <v>0</v>
      </c>
      <c r="BJ844" s="93">
        <v>0</v>
      </c>
      <c r="BK844" s="93">
        <v>0</v>
      </c>
      <c r="BL844" s="93">
        <v>0</v>
      </c>
      <c r="BM844" s="93">
        <v>0</v>
      </c>
      <c r="BN844" s="93">
        <v>0</v>
      </c>
      <c r="BO844" s="93">
        <v>0</v>
      </c>
      <c r="BP844" s="93">
        <v>0</v>
      </c>
      <c r="BQ844" s="93">
        <v>0</v>
      </c>
      <c r="BR844" s="93">
        <v>0</v>
      </c>
      <c r="BS844" s="93">
        <v>0</v>
      </c>
      <c r="BT844" s="93">
        <v>0</v>
      </c>
      <c r="BU844" s="93">
        <v>0</v>
      </c>
      <c r="BV844" s="93">
        <v>0</v>
      </c>
      <c r="BW844" s="93">
        <v>0</v>
      </c>
      <c r="BX844" s="93">
        <v>0</v>
      </c>
      <c r="BY844" s="93">
        <v>0</v>
      </c>
      <c r="BZ844" s="93">
        <v>0</v>
      </c>
      <c r="CA844" s="93">
        <v>0</v>
      </c>
      <c r="CB844" s="93">
        <v>0</v>
      </c>
      <c r="CC844" s="93">
        <v>0</v>
      </c>
      <c r="CD844" s="93">
        <v>0</v>
      </c>
      <c r="CE844" s="93">
        <v>0</v>
      </c>
      <c r="CF844" s="93">
        <v>0</v>
      </c>
      <c r="CG844" s="93">
        <v>0</v>
      </c>
      <c r="CH844" s="93">
        <v>0</v>
      </c>
      <c r="CJ844" s="94">
        <v>0</v>
      </c>
    </row>
    <row r="845" spans="1:88" x14ac:dyDescent="0.25">
      <c r="A845">
        <v>837</v>
      </c>
      <c r="B845" s="96"/>
      <c r="C845" s="97" t="s">
        <v>5361</v>
      </c>
      <c r="D845" s="97" t="s">
        <v>5362</v>
      </c>
      <c r="E845" s="97" t="s">
        <v>5362</v>
      </c>
      <c r="F845" s="97" t="s">
        <v>6930</v>
      </c>
      <c r="G845" s="96" t="s">
        <v>6095</v>
      </c>
      <c r="H845" s="96" t="s">
        <v>6931</v>
      </c>
      <c r="I845" s="96" t="s">
        <v>5340</v>
      </c>
      <c r="J845" s="96" t="s">
        <v>5340</v>
      </c>
      <c r="K845" s="96" t="s">
        <v>5365</v>
      </c>
      <c r="L845" s="96" t="s">
        <v>5365</v>
      </c>
      <c r="M845" s="96" t="s">
        <v>5342</v>
      </c>
      <c r="N845" s="92">
        <v>0</v>
      </c>
      <c r="O845" s="93">
        <v>0</v>
      </c>
      <c r="P845" s="93">
        <v>0</v>
      </c>
      <c r="Q845" s="93">
        <v>0</v>
      </c>
      <c r="R845" s="93">
        <v>0</v>
      </c>
      <c r="S845" s="93">
        <v>0</v>
      </c>
      <c r="T845" s="93">
        <v>0</v>
      </c>
      <c r="U845" s="93">
        <v>0</v>
      </c>
      <c r="V845" s="93">
        <v>0</v>
      </c>
      <c r="W845" s="93">
        <v>0</v>
      </c>
      <c r="X845" s="93">
        <v>0</v>
      </c>
      <c r="Y845" s="93">
        <v>0</v>
      </c>
      <c r="Z845" s="93">
        <v>0</v>
      </c>
      <c r="AA845" s="93">
        <v>0</v>
      </c>
      <c r="AB845" s="93">
        <v>0</v>
      </c>
      <c r="AC845" s="93">
        <v>0</v>
      </c>
      <c r="AD845" s="93">
        <v>0</v>
      </c>
      <c r="AE845" s="93">
        <v>0</v>
      </c>
      <c r="AF845" s="93">
        <v>0</v>
      </c>
      <c r="AG845" s="93">
        <v>0</v>
      </c>
      <c r="AH845" s="93">
        <v>0</v>
      </c>
      <c r="AI845" s="93">
        <v>0</v>
      </c>
      <c r="AJ845" s="93">
        <v>0</v>
      </c>
      <c r="AK845" s="93">
        <v>0</v>
      </c>
      <c r="AL845" s="93">
        <v>0</v>
      </c>
      <c r="AM845" s="93">
        <v>0</v>
      </c>
      <c r="AN845" s="93">
        <v>0</v>
      </c>
      <c r="AO845" s="93">
        <v>0</v>
      </c>
      <c r="AP845" s="93">
        <v>0</v>
      </c>
      <c r="AQ845" s="93">
        <v>0</v>
      </c>
      <c r="AR845" s="93">
        <v>0</v>
      </c>
      <c r="AS845" s="93">
        <v>0</v>
      </c>
      <c r="AT845" s="93">
        <v>0</v>
      </c>
      <c r="AU845" s="93">
        <v>0</v>
      </c>
      <c r="AV845" s="93">
        <v>0</v>
      </c>
      <c r="AW845" s="93">
        <v>0</v>
      </c>
      <c r="AX845" s="93">
        <v>0</v>
      </c>
      <c r="AY845" s="93">
        <v>0</v>
      </c>
      <c r="AZ845" s="93">
        <v>0</v>
      </c>
      <c r="BA845" s="93">
        <v>0</v>
      </c>
      <c r="BB845" s="93">
        <v>0</v>
      </c>
      <c r="BC845" s="93">
        <v>0</v>
      </c>
      <c r="BD845" s="93">
        <v>0</v>
      </c>
      <c r="BE845" s="93">
        <v>0</v>
      </c>
      <c r="BF845" s="93">
        <v>0</v>
      </c>
      <c r="BG845" s="93">
        <v>0</v>
      </c>
      <c r="BH845" s="93">
        <v>0</v>
      </c>
      <c r="BI845" s="93">
        <v>0</v>
      </c>
      <c r="BJ845" s="93">
        <v>0</v>
      </c>
      <c r="BK845" s="93">
        <v>0</v>
      </c>
      <c r="BL845" s="93">
        <v>0</v>
      </c>
      <c r="BM845" s="93">
        <v>0</v>
      </c>
      <c r="BN845" s="93">
        <v>0</v>
      </c>
      <c r="BO845" s="93">
        <v>0</v>
      </c>
      <c r="BP845" s="93">
        <v>0</v>
      </c>
      <c r="BQ845" s="93">
        <v>0</v>
      </c>
      <c r="BR845" s="93">
        <v>0</v>
      </c>
      <c r="BS845" s="93">
        <v>0</v>
      </c>
      <c r="BT845" s="93">
        <v>0</v>
      </c>
      <c r="BU845" s="93">
        <v>0</v>
      </c>
      <c r="BV845" s="93">
        <v>0</v>
      </c>
      <c r="BW845" s="93">
        <v>0</v>
      </c>
      <c r="BX845" s="93">
        <v>0</v>
      </c>
      <c r="BY845" s="93">
        <v>0</v>
      </c>
      <c r="BZ845" s="93">
        <v>0</v>
      </c>
      <c r="CA845" s="93">
        <v>0</v>
      </c>
      <c r="CB845" s="93">
        <v>0</v>
      </c>
      <c r="CC845" s="93">
        <v>0</v>
      </c>
      <c r="CD845" s="93">
        <v>0</v>
      </c>
      <c r="CE845" s="93">
        <v>0</v>
      </c>
      <c r="CF845" s="93">
        <v>0</v>
      </c>
      <c r="CG845" s="93">
        <v>0</v>
      </c>
      <c r="CH845" s="93">
        <v>0</v>
      </c>
      <c r="CJ845" s="94">
        <v>0</v>
      </c>
    </row>
    <row r="846" spans="1:88" x14ac:dyDescent="0.25">
      <c r="A846">
        <v>838</v>
      </c>
      <c r="B846" s="96"/>
      <c r="C846" s="97" t="s">
        <v>5361</v>
      </c>
      <c r="D846" s="97" t="s">
        <v>5362</v>
      </c>
      <c r="E846" s="97" t="s">
        <v>5362</v>
      </c>
      <c r="F846" s="97" t="s">
        <v>6932</v>
      </c>
      <c r="G846" s="96" t="s">
        <v>6095</v>
      </c>
      <c r="H846" s="96" t="s">
        <v>6933</v>
      </c>
      <c r="I846" s="96" t="s">
        <v>5340</v>
      </c>
      <c r="J846" s="96" t="s">
        <v>5340</v>
      </c>
      <c r="K846" s="96" t="s">
        <v>5365</v>
      </c>
      <c r="L846" s="96" t="s">
        <v>5365</v>
      </c>
      <c r="M846" s="96" t="s">
        <v>5342</v>
      </c>
      <c r="N846" s="92">
        <v>12425.177083259581</v>
      </c>
      <c r="O846" s="93">
        <v>2102.3629035475783</v>
      </c>
      <c r="P846" s="93">
        <v>2067.6837232173893</v>
      </c>
      <c r="Q846" s="93">
        <v>2071.817485604673</v>
      </c>
      <c r="R846" s="93">
        <v>2073.8588144733349</v>
      </c>
      <c r="S846" s="93">
        <v>2060.7355267326388</v>
      </c>
      <c r="T846" s="93">
        <v>2048.7186296839664</v>
      </c>
      <c r="U846" s="93">
        <v>0</v>
      </c>
      <c r="V846" s="93">
        <v>0</v>
      </c>
      <c r="W846" s="93">
        <v>0</v>
      </c>
      <c r="X846" s="93">
        <v>0</v>
      </c>
      <c r="Y846" s="93">
        <v>0</v>
      </c>
      <c r="Z846" s="93">
        <v>0</v>
      </c>
      <c r="AA846" s="93">
        <v>0</v>
      </c>
      <c r="AB846" s="93">
        <v>0</v>
      </c>
      <c r="AC846" s="93">
        <v>0</v>
      </c>
      <c r="AD846" s="93">
        <v>0</v>
      </c>
      <c r="AE846" s="93">
        <v>0</v>
      </c>
      <c r="AF846" s="93">
        <v>0</v>
      </c>
      <c r="AG846" s="93">
        <v>0</v>
      </c>
      <c r="AH846" s="93">
        <v>0</v>
      </c>
      <c r="AI846" s="93">
        <v>0</v>
      </c>
      <c r="AJ846" s="93">
        <v>0</v>
      </c>
      <c r="AK846" s="93">
        <v>0</v>
      </c>
      <c r="AL846" s="93">
        <v>0</v>
      </c>
      <c r="AM846" s="93">
        <v>0</v>
      </c>
      <c r="AN846" s="93">
        <v>0</v>
      </c>
      <c r="AO846" s="93">
        <v>0</v>
      </c>
      <c r="AP846" s="93">
        <v>0</v>
      </c>
      <c r="AQ846" s="93">
        <v>0</v>
      </c>
      <c r="AR846" s="93">
        <v>0</v>
      </c>
      <c r="AS846" s="93">
        <v>0</v>
      </c>
      <c r="AT846" s="93">
        <v>0</v>
      </c>
      <c r="AU846" s="93">
        <v>0</v>
      </c>
      <c r="AV846" s="93">
        <v>0</v>
      </c>
      <c r="AW846" s="93">
        <v>0</v>
      </c>
      <c r="AX846" s="93">
        <v>0</v>
      </c>
      <c r="AY846" s="93">
        <v>0</v>
      </c>
      <c r="AZ846" s="93">
        <v>0</v>
      </c>
      <c r="BA846" s="93">
        <v>0</v>
      </c>
      <c r="BB846" s="93">
        <v>0</v>
      </c>
      <c r="BC846" s="93">
        <v>0</v>
      </c>
      <c r="BD846" s="93">
        <v>0</v>
      </c>
      <c r="BE846" s="93">
        <v>0</v>
      </c>
      <c r="BF846" s="93">
        <v>0</v>
      </c>
      <c r="BG846" s="93">
        <v>0</v>
      </c>
      <c r="BH846" s="93">
        <v>0</v>
      </c>
      <c r="BI846" s="93">
        <v>0</v>
      </c>
      <c r="BJ846" s="93">
        <v>0</v>
      </c>
      <c r="BK846" s="93">
        <v>0</v>
      </c>
      <c r="BL846" s="93">
        <v>0</v>
      </c>
      <c r="BM846" s="93">
        <v>0</v>
      </c>
      <c r="BN846" s="93">
        <v>0</v>
      </c>
      <c r="BO846" s="93">
        <v>0</v>
      </c>
      <c r="BP846" s="93">
        <v>0</v>
      </c>
      <c r="BQ846" s="93">
        <v>0</v>
      </c>
      <c r="BR846" s="93">
        <v>0</v>
      </c>
      <c r="BS846" s="93">
        <v>0</v>
      </c>
      <c r="BT846" s="93">
        <v>0</v>
      </c>
      <c r="BU846" s="93">
        <v>0</v>
      </c>
      <c r="BV846" s="93">
        <v>0</v>
      </c>
      <c r="BW846" s="93">
        <v>0</v>
      </c>
      <c r="BX846" s="93">
        <v>0</v>
      </c>
      <c r="BY846" s="93">
        <v>0</v>
      </c>
      <c r="BZ846" s="93">
        <v>0</v>
      </c>
      <c r="CA846" s="93">
        <v>0</v>
      </c>
      <c r="CB846" s="93">
        <v>0</v>
      </c>
      <c r="CC846" s="93">
        <v>0</v>
      </c>
      <c r="CD846" s="93">
        <v>0</v>
      </c>
      <c r="CE846" s="93">
        <v>0</v>
      </c>
      <c r="CF846" s="93">
        <v>0</v>
      </c>
      <c r="CG846" s="93">
        <v>0</v>
      </c>
      <c r="CH846" s="93">
        <v>0</v>
      </c>
      <c r="CJ846" s="94">
        <v>0</v>
      </c>
    </row>
    <row r="847" spans="1:88" x14ac:dyDescent="0.25">
      <c r="A847">
        <v>839</v>
      </c>
      <c r="B847" s="96"/>
      <c r="C847" s="97" t="s">
        <v>5361</v>
      </c>
      <c r="D847" s="97" t="s">
        <v>5362</v>
      </c>
      <c r="E847" s="97" t="s">
        <v>5362</v>
      </c>
      <c r="F847" s="97" t="s">
        <v>6934</v>
      </c>
      <c r="G847" s="96" t="s">
        <v>6095</v>
      </c>
      <c r="H847" s="96" t="s">
        <v>6935</v>
      </c>
      <c r="I847" s="96" t="s">
        <v>5340</v>
      </c>
      <c r="J847" s="96" t="s">
        <v>5340</v>
      </c>
      <c r="K847" s="96" t="s">
        <v>5365</v>
      </c>
      <c r="L847" s="96" t="s">
        <v>5365</v>
      </c>
      <c r="M847" s="96" t="s">
        <v>5342</v>
      </c>
      <c r="N847" s="92">
        <v>0</v>
      </c>
      <c r="O847" s="93">
        <v>0</v>
      </c>
      <c r="P847" s="93">
        <v>0</v>
      </c>
      <c r="Q847" s="93">
        <v>0</v>
      </c>
      <c r="R847" s="93">
        <v>0</v>
      </c>
      <c r="S847" s="93">
        <v>0</v>
      </c>
      <c r="T847" s="93">
        <v>0</v>
      </c>
      <c r="U847" s="93">
        <v>0</v>
      </c>
      <c r="V847" s="93">
        <v>0</v>
      </c>
      <c r="W847" s="93">
        <v>0</v>
      </c>
      <c r="X847" s="93">
        <v>0</v>
      </c>
      <c r="Y847" s="93">
        <v>0</v>
      </c>
      <c r="Z847" s="93">
        <v>0</v>
      </c>
      <c r="AA847" s="93">
        <v>0</v>
      </c>
      <c r="AB847" s="93">
        <v>0</v>
      </c>
      <c r="AC847" s="93">
        <v>0</v>
      </c>
      <c r="AD847" s="93">
        <v>0</v>
      </c>
      <c r="AE847" s="93">
        <v>0</v>
      </c>
      <c r="AF847" s="93">
        <v>0</v>
      </c>
      <c r="AG847" s="93">
        <v>0</v>
      </c>
      <c r="AH847" s="93">
        <v>0</v>
      </c>
      <c r="AI847" s="93">
        <v>0</v>
      </c>
      <c r="AJ847" s="93">
        <v>0</v>
      </c>
      <c r="AK847" s="93">
        <v>0</v>
      </c>
      <c r="AL847" s="93">
        <v>0</v>
      </c>
      <c r="AM847" s="93">
        <v>0</v>
      </c>
      <c r="AN847" s="93">
        <v>0</v>
      </c>
      <c r="AO847" s="93">
        <v>0</v>
      </c>
      <c r="AP847" s="93">
        <v>0</v>
      </c>
      <c r="AQ847" s="93">
        <v>0</v>
      </c>
      <c r="AR847" s="93">
        <v>0</v>
      </c>
      <c r="AS847" s="93">
        <v>0</v>
      </c>
      <c r="AT847" s="93">
        <v>0</v>
      </c>
      <c r="AU847" s="93">
        <v>0</v>
      </c>
      <c r="AV847" s="93">
        <v>0</v>
      </c>
      <c r="AW847" s="93">
        <v>0</v>
      </c>
      <c r="AX847" s="93">
        <v>0</v>
      </c>
      <c r="AY847" s="93">
        <v>0</v>
      </c>
      <c r="AZ847" s="93">
        <v>0</v>
      </c>
      <c r="BA847" s="93">
        <v>0</v>
      </c>
      <c r="BB847" s="93">
        <v>0</v>
      </c>
      <c r="BC847" s="93">
        <v>0</v>
      </c>
      <c r="BD847" s="93">
        <v>0</v>
      </c>
      <c r="BE847" s="93">
        <v>0</v>
      </c>
      <c r="BF847" s="93">
        <v>0</v>
      </c>
      <c r="BG847" s="93">
        <v>0</v>
      </c>
      <c r="BH847" s="93">
        <v>0</v>
      </c>
      <c r="BI847" s="93">
        <v>0</v>
      </c>
      <c r="BJ847" s="93">
        <v>0</v>
      </c>
      <c r="BK847" s="93">
        <v>0</v>
      </c>
      <c r="BL847" s="93">
        <v>0</v>
      </c>
      <c r="BM847" s="93">
        <v>0</v>
      </c>
      <c r="BN847" s="93">
        <v>0</v>
      </c>
      <c r="BO847" s="93">
        <v>0</v>
      </c>
      <c r="BP847" s="93">
        <v>0</v>
      </c>
      <c r="BQ847" s="93">
        <v>0</v>
      </c>
      <c r="BR847" s="93">
        <v>0</v>
      </c>
      <c r="BS847" s="93">
        <v>0</v>
      </c>
      <c r="BT847" s="93">
        <v>0</v>
      </c>
      <c r="BU847" s="93">
        <v>0</v>
      </c>
      <c r="BV847" s="93">
        <v>0</v>
      </c>
      <c r="BW847" s="93">
        <v>0</v>
      </c>
      <c r="BX847" s="93">
        <v>0</v>
      </c>
      <c r="BY847" s="93">
        <v>0</v>
      </c>
      <c r="BZ847" s="93">
        <v>0</v>
      </c>
      <c r="CA847" s="93">
        <v>0</v>
      </c>
      <c r="CB847" s="93">
        <v>0</v>
      </c>
      <c r="CC847" s="93">
        <v>0</v>
      </c>
      <c r="CD847" s="93">
        <v>0</v>
      </c>
      <c r="CE847" s="93">
        <v>0</v>
      </c>
      <c r="CF847" s="93">
        <v>0</v>
      </c>
      <c r="CG847" s="93">
        <v>0</v>
      </c>
      <c r="CH847" s="93">
        <v>0</v>
      </c>
      <c r="CJ847" s="94">
        <v>0</v>
      </c>
    </row>
    <row r="848" spans="1:88" x14ac:dyDescent="0.25">
      <c r="A848">
        <v>840</v>
      </c>
      <c r="B848" s="96"/>
      <c r="C848" s="97" t="s">
        <v>5361</v>
      </c>
      <c r="D848" s="97" t="s">
        <v>5362</v>
      </c>
      <c r="E848" s="97" t="s">
        <v>5362</v>
      </c>
      <c r="F848" s="97" t="s">
        <v>6936</v>
      </c>
      <c r="G848" s="96" t="s">
        <v>6095</v>
      </c>
      <c r="H848" s="96" t="s">
        <v>6937</v>
      </c>
      <c r="I848" s="96" t="s">
        <v>5340</v>
      </c>
      <c r="J848" s="96" t="s">
        <v>5340</v>
      </c>
      <c r="K848" s="96" t="s">
        <v>5365</v>
      </c>
      <c r="L848" s="96" t="s">
        <v>5365</v>
      </c>
      <c r="M848" s="96" t="s">
        <v>5342</v>
      </c>
      <c r="N848" s="92">
        <v>45031.183071213702</v>
      </c>
      <c r="O848" s="93">
        <v>0</v>
      </c>
      <c r="P848" s="93">
        <v>0</v>
      </c>
      <c r="Q848" s="93">
        <v>0</v>
      </c>
      <c r="R848" s="93">
        <v>0</v>
      </c>
      <c r="S848" s="93">
        <v>0</v>
      </c>
      <c r="T848" s="93">
        <v>0</v>
      </c>
      <c r="U848" s="93">
        <v>3762.5689365594667</v>
      </c>
      <c r="V848" s="93">
        <v>3764.2968193467277</v>
      </c>
      <c r="W848" s="93">
        <v>3736.1060948247232</v>
      </c>
      <c r="X848" s="93">
        <v>3689.8709693687092</v>
      </c>
      <c r="Y848" s="93">
        <v>3766.174610642503</v>
      </c>
      <c r="Z848" s="93">
        <v>3772.9008421412132</v>
      </c>
      <c r="AA848" s="93">
        <v>3810.891176169474</v>
      </c>
      <c r="AB848" s="93">
        <v>3742.5800215430527</v>
      </c>
      <c r="AC848" s="93">
        <v>3755.0819490262556</v>
      </c>
      <c r="AD848" s="93">
        <v>3758.962729401082</v>
      </c>
      <c r="AE848" s="93">
        <v>3741.3279185559395</v>
      </c>
      <c r="AF848" s="93">
        <v>3730.4210036345617</v>
      </c>
      <c r="AG848" s="93">
        <v>0</v>
      </c>
      <c r="AH848" s="93">
        <v>0</v>
      </c>
      <c r="AI848" s="93">
        <v>0</v>
      </c>
      <c r="AJ848" s="93">
        <v>0</v>
      </c>
      <c r="AK848" s="93">
        <v>0</v>
      </c>
      <c r="AL848" s="93">
        <v>0</v>
      </c>
      <c r="AM848" s="93">
        <v>0</v>
      </c>
      <c r="AN848" s="93">
        <v>0</v>
      </c>
      <c r="AO848" s="93">
        <v>0</v>
      </c>
      <c r="AP848" s="93">
        <v>0</v>
      </c>
      <c r="AQ848" s="93">
        <v>0</v>
      </c>
      <c r="AR848" s="93">
        <v>0</v>
      </c>
      <c r="AS848" s="93">
        <v>0</v>
      </c>
      <c r="AT848" s="93">
        <v>0</v>
      </c>
      <c r="AU848" s="93">
        <v>0</v>
      </c>
      <c r="AV848" s="93">
        <v>0</v>
      </c>
      <c r="AW848" s="93">
        <v>0</v>
      </c>
      <c r="AX848" s="93">
        <v>0</v>
      </c>
      <c r="AY848" s="93">
        <v>0</v>
      </c>
      <c r="AZ848" s="93">
        <v>0</v>
      </c>
      <c r="BA848" s="93">
        <v>0</v>
      </c>
      <c r="BB848" s="93">
        <v>0</v>
      </c>
      <c r="BC848" s="93">
        <v>0</v>
      </c>
      <c r="BD848" s="93">
        <v>0</v>
      </c>
      <c r="BE848" s="93">
        <v>0</v>
      </c>
      <c r="BF848" s="93">
        <v>0</v>
      </c>
      <c r="BG848" s="93">
        <v>0</v>
      </c>
      <c r="BH848" s="93">
        <v>0</v>
      </c>
      <c r="BI848" s="93">
        <v>0</v>
      </c>
      <c r="BJ848" s="93">
        <v>0</v>
      </c>
      <c r="BK848" s="93">
        <v>0</v>
      </c>
      <c r="BL848" s="93">
        <v>0</v>
      </c>
      <c r="BM848" s="93">
        <v>0</v>
      </c>
      <c r="BN848" s="93">
        <v>0</v>
      </c>
      <c r="BO848" s="93">
        <v>0</v>
      </c>
      <c r="BP848" s="93">
        <v>0</v>
      </c>
      <c r="BQ848" s="93">
        <v>0</v>
      </c>
      <c r="BR848" s="93">
        <v>0</v>
      </c>
      <c r="BS848" s="93">
        <v>0</v>
      </c>
      <c r="BT848" s="93">
        <v>0</v>
      </c>
      <c r="BU848" s="93">
        <v>0</v>
      </c>
      <c r="BV848" s="93">
        <v>0</v>
      </c>
      <c r="BW848" s="93">
        <v>0</v>
      </c>
      <c r="BX848" s="93">
        <v>0</v>
      </c>
      <c r="BY848" s="93">
        <v>0</v>
      </c>
      <c r="BZ848" s="93">
        <v>0</v>
      </c>
      <c r="CA848" s="93">
        <v>0</v>
      </c>
      <c r="CB848" s="93">
        <v>0</v>
      </c>
      <c r="CC848" s="93">
        <v>0</v>
      </c>
      <c r="CD848" s="93">
        <v>0</v>
      </c>
      <c r="CE848" s="93">
        <v>0</v>
      </c>
      <c r="CF848" s="93">
        <v>0</v>
      </c>
      <c r="CG848" s="93">
        <v>0</v>
      </c>
      <c r="CH848" s="93">
        <v>0</v>
      </c>
      <c r="CJ848" s="94">
        <v>22539.264798330365</v>
      </c>
    </row>
    <row r="849" spans="1:88" x14ac:dyDescent="0.25">
      <c r="A849">
        <v>841</v>
      </c>
      <c r="B849" s="96"/>
      <c r="C849" s="97" t="s">
        <v>5361</v>
      </c>
      <c r="D849" s="97" t="s">
        <v>5362</v>
      </c>
      <c r="E849" s="97" t="s">
        <v>5362</v>
      </c>
      <c r="F849" s="97" t="s">
        <v>6938</v>
      </c>
      <c r="G849" s="96" t="s">
        <v>6095</v>
      </c>
      <c r="H849" s="96" t="s">
        <v>6939</v>
      </c>
      <c r="I849" s="96" t="s">
        <v>5340</v>
      </c>
      <c r="J849" s="96" t="s">
        <v>5340</v>
      </c>
      <c r="K849" s="96" t="s">
        <v>5365</v>
      </c>
      <c r="L849" s="96" t="s">
        <v>5365</v>
      </c>
      <c r="M849" s="96" t="s">
        <v>5342</v>
      </c>
      <c r="N849" s="92">
        <v>50034.647881590201</v>
      </c>
      <c r="O849" s="93">
        <v>0</v>
      </c>
      <c r="P849" s="93">
        <v>0</v>
      </c>
      <c r="Q849" s="93">
        <v>0</v>
      </c>
      <c r="R849" s="93">
        <v>0</v>
      </c>
      <c r="S849" s="93">
        <v>0</v>
      </c>
      <c r="T849" s="93">
        <v>0</v>
      </c>
      <c r="U849" s="93">
        <v>4180.6321537953818</v>
      </c>
      <c r="V849" s="93">
        <v>4182.5520235599579</v>
      </c>
      <c r="W849" s="93">
        <v>4151.2289962978211</v>
      </c>
      <c r="X849" s="93">
        <v>4099.8566346546813</v>
      </c>
      <c r="Y849" s="93">
        <v>4184.6384583340659</v>
      </c>
      <c r="Z849" s="93">
        <v>4192.1120488918805</v>
      </c>
      <c r="AA849" s="93">
        <v>4234.3235311663184</v>
      </c>
      <c r="AB849" s="93">
        <v>4158.4222482106352</v>
      </c>
      <c r="AC849" s="93">
        <v>4172.3132787543673</v>
      </c>
      <c r="AD849" s="93">
        <v>4176.6252569507478</v>
      </c>
      <c r="AE849" s="93">
        <v>4157.0310226687061</v>
      </c>
      <c r="AF849" s="93">
        <v>4144.9122283056367</v>
      </c>
      <c r="AG849" s="93">
        <v>0</v>
      </c>
      <c r="AH849" s="93">
        <v>0</v>
      </c>
      <c r="AI849" s="93">
        <v>0</v>
      </c>
      <c r="AJ849" s="93">
        <v>0</v>
      </c>
      <c r="AK849" s="93">
        <v>0</v>
      </c>
      <c r="AL849" s="93">
        <v>0</v>
      </c>
      <c r="AM849" s="93">
        <v>0</v>
      </c>
      <c r="AN849" s="93">
        <v>0</v>
      </c>
      <c r="AO849" s="93">
        <v>0</v>
      </c>
      <c r="AP849" s="93">
        <v>0</v>
      </c>
      <c r="AQ849" s="93">
        <v>0</v>
      </c>
      <c r="AR849" s="93">
        <v>0</v>
      </c>
      <c r="AS849" s="93">
        <v>0</v>
      </c>
      <c r="AT849" s="93">
        <v>0</v>
      </c>
      <c r="AU849" s="93">
        <v>0</v>
      </c>
      <c r="AV849" s="93">
        <v>0</v>
      </c>
      <c r="AW849" s="93">
        <v>0</v>
      </c>
      <c r="AX849" s="93">
        <v>0</v>
      </c>
      <c r="AY849" s="93">
        <v>0</v>
      </c>
      <c r="AZ849" s="93">
        <v>0</v>
      </c>
      <c r="BA849" s="93">
        <v>0</v>
      </c>
      <c r="BB849" s="93">
        <v>0</v>
      </c>
      <c r="BC849" s="93">
        <v>0</v>
      </c>
      <c r="BD849" s="93">
        <v>0</v>
      </c>
      <c r="BE849" s="93">
        <v>0</v>
      </c>
      <c r="BF849" s="93">
        <v>0</v>
      </c>
      <c r="BG849" s="93">
        <v>0</v>
      </c>
      <c r="BH849" s="93">
        <v>0</v>
      </c>
      <c r="BI849" s="93">
        <v>0</v>
      </c>
      <c r="BJ849" s="93">
        <v>0</v>
      </c>
      <c r="BK849" s="93">
        <v>0</v>
      </c>
      <c r="BL849" s="93">
        <v>0</v>
      </c>
      <c r="BM849" s="93">
        <v>0</v>
      </c>
      <c r="BN849" s="93">
        <v>0</v>
      </c>
      <c r="BO849" s="93">
        <v>0</v>
      </c>
      <c r="BP849" s="93">
        <v>0</v>
      </c>
      <c r="BQ849" s="93">
        <v>0</v>
      </c>
      <c r="BR849" s="93">
        <v>0</v>
      </c>
      <c r="BS849" s="93">
        <v>0</v>
      </c>
      <c r="BT849" s="93">
        <v>0</v>
      </c>
      <c r="BU849" s="93">
        <v>0</v>
      </c>
      <c r="BV849" s="93">
        <v>0</v>
      </c>
      <c r="BW849" s="93">
        <v>0</v>
      </c>
      <c r="BX849" s="93">
        <v>0</v>
      </c>
      <c r="BY849" s="93">
        <v>0</v>
      </c>
      <c r="BZ849" s="93">
        <v>0</v>
      </c>
      <c r="CA849" s="93">
        <v>0</v>
      </c>
      <c r="CB849" s="93">
        <v>0</v>
      </c>
      <c r="CC849" s="93">
        <v>0</v>
      </c>
      <c r="CD849" s="93">
        <v>0</v>
      </c>
      <c r="CE849" s="93">
        <v>0</v>
      </c>
      <c r="CF849" s="93">
        <v>0</v>
      </c>
      <c r="CG849" s="93">
        <v>0</v>
      </c>
      <c r="CH849" s="93">
        <v>0</v>
      </c>
      <c r="CJ849" s="94">
        <v>25043.627566056413</v>
      </c>
    </row>
    <row r="850" spans="1:88" x14ac:dyDescent="0.25">
      <c r="A850">
        <v>842</v>
      </c>
      <c r="B850" s="96"/>
      <c r="C850" s="97" t="s">
        <v>5361</v>
      </c>
      <c r="D850" s="97" t="s">
        <v>5362</v>
      </c>
      <c r="E850" s="97" t="s">
        <v>5362</v>
      </c>
      <c r="F850" s="97" t="s">
        <v>6940</v>
      </c>
      <c r="G850" s="96" t="s">
        <v>6095</v>
      </c>
      <c r="H850" s="96" t="s">
        <v>6941</v>
      </c>
      <c r="I850" s="96" t="s">
        <v>5340</v>
      </c>
      <c r="J850" s="96" t="s">
        <v>5340</v>
      </c>
      <c r="K850" s="96" t="s">
        <v>5365</v>
      </c>
      <c r="L850" s="96" t="s">
        <v>5365</v>
      </c>
      <c r="M850" s="96" t="s">
        <v>5342</v>
      </c>
      <c r="N850" s="92">
        <v>0</v>
      </c>
      <c r="O850" s="93">
        <v>0</v>
      </c>
      <c r="P850" s="93">
        <v>0</v>
      </c>
      <c r="Q850" s="93">
        <v>0</v>
      </c>
      <c r="R850" s="93">
        <v>0</v>
      </c>
      <c r="S850" s="93">
        <v>0</v>
      </c>
      <c r="T850" s="93">
        <v>0</v>
      </c>
      <c r="U850" s="93">
        <v>0</v>
      </c>
      <c r="V850" s="93">
        <v>0</v>
      </c>
      <c r="W850" s="93">
        <v>0</v>
      </c>
      <c r="X850" s="93">
        <v>0</v>
      </c>
      <c r="Y850" s="93">
        <v>0</v>
      </c>
      <c r="Z850" s="93">
        <v>0</v>
      </c>
      <c r="AA850" s="93">
        <v>0</v>
      </c>
      <c r="AB850" s="93">
        <v>0</v>
      </c>
      <c r="AC850" s="93">
        <v>0</v>
      </c>
      <c r="AD850" s="93">
        <v>0</v>
      </c>
      <c r="AE850" s="93">
        <v>0</v>
      </c>
      <c r="AF850" s="93">
        <v>0</v>
      </c>
      <c r="AG850" s="93">
        <v>0</v>
      </c>
      <c r="AH850" s="93">
        <v>0</v>
      </c>
      <c r="AI850" s="93">
        <v>0</v>
      </c>
      <c r="AJ850" s="93">
        <v>0</v>
      </c>
      <c r="AK850" s="93">
        <v>0</v>
      </c>
      <c r="AL850" s="93">
        <v>0</v>
      </c>
      <c r="AM850" s="93">
        <v>0</v>
      </c>
      <c r="AN850" s="93">
        <v>0</v>
      </c>
      <c r="AO850" s="93">
        <v>0</v>
      </c>
      <c r="AP850" s="93">
        <v>0</v>
      </c>
      <c r="AQ850" s="93">
        <v>0</v>
      </c>
      <c r="AR850" s="93">
        <v>0</v>
      </c>
      <c r="AS850" s="93">
        <v>0</v>
      </c>
      <c r="AT850" s="93">
        <v>0</v>
      </c>
      <c r="AU850" s="93">
        <v>0</v>
      </c>
      <c r="AV850" s="93">
        <v>0</v>
      </c>
      <c r="AW850" s="93">
        <v>0</v>
      </c>
      <c r="AX850" s="93">
        <v>0</v>
      </c>
      <c r="AY850" s="93">
        <v>0</v>
      </c>
      <c r="AZ850" s="93">
        <v>0</v>
      </c>
      <c r="BA850" s="93">
        <v>0</v>
      </c>
      <c r="BB850" s="93">
        <v>0</v>
      </c>
      <c r="BC850" s="93">
        <v>0</v>
      </c>
      <c r="BD850" s="93">
        <v>0</v>
      </c>
      <c r="BE850" s="93">
        <v>0</v>
      </c>
      <c r="BF850" s="93">
        <v>0</v>
      </c>
      <c r="BG850" s="93">
        <v>0</v>
      </c>
      <c r="BH850" s="93">
        <v>0</v>
      </c>
      <c r="BI850" s="93">
        <v>0</v>
      </c>
      <c r="BJ850" s="93">
        <v>0</v>
      </c>
      <c r="BK850" s="93">
        <v>0</v>
      </c>
      <c r="BL850" s="93">
        <v>0</v>
      </c>
      <c r="BM850" s="93">
        <v>0</v>
      </c>
      <c r="BN850" s="93">
        <v>0</v>
      </c>
      <c r="BO850" s="93">
        <v>0</v>
      </c>
      <c r="BP850" s="93">
        <v>0</v>
      </c>
      <c r="BQ850" s="93">
        <v>0</v>
      </c>
      <c r="BR850" s="93">
        <v>0</v>
      </c>
      <c r="BS850" s="93">
        <v>0</v>
      </c>
      <c r="BT850" s="93">
        <v>0</v>
      </c>
      <c r="BU850" s="93">
        <v>0</v>
      </c>
      <c r="BV850" s="93">
        <v>0</v>
      </c>
      <c r="BW850" s="93">
        <v>0</v>
      </c>
      <c r="BX850" s="93">
        <v>0</v>
      </c>
      <c r="BY850" s="93">
        <v>0</v>
      </c>
      <c r="BZ850" s="93">
        <v>0</v>
      </c>
      <c r="CA850" s="93">
        <v>0</v>
      </c>
      <c r="CB850" s="93">
        <v>0</v>
      </c>
      <c r="CC850" s="93">
        <v>0</v>
      </c>
      <c r="CD850" s="93">
        <v>0</v>
      </c>
      <c r="CE850" s="93">
        <v>0</v>
      </c>
      <c r="CF850" s="93">
        <v>0</v>
      </c>
      <c r="CG850" s="93">
        <v>0</v>
      </c>
      <c r="CH850" s="93">
        <v>0</v>
      </c>
      <c r="CJ850" s="94">
        <v>0</v>
      </c>
    </row>
    <row r="851" spans="1:88" x14ac:dyDescent="0.25">
      <c r="A851">
        <v>843</v>
      </c>
      <c r="B851" s="96"/>
      <c r="C851" s="97" t="s">
        <v>5361</v>
      </c>
      <c r="D851" s="97" t="s">
        <v>5362</v>
      </c>
      <c r="E851" s="97" t="s">
        <v>5362</v>
      </c>
      <c r="F851" s="97" t="s">
        <v>6942</v>
      </c>
      <c r="G851" s="96" t="s">
        <v>6095</v>
      </c>
      <c r="H851" s="96" t="s">
        <v>6943</v>
      </c>
      <c r="I851" s="96" t="s">
        <v>5340</v>
      </c>
      <c r="J851" s="96" t="s">
        <v>5340</v>
      </c>
      <c r="K851" s="96" t="s">
        <v>5365</v>
      </c>
      <c r="L851" s="96" t="s">
        <v>5365</v>
      </c>
      <c r="M851" s="96" t="s">
        <v>5342</v>
      </c>
      <c r="N851" s="92">
        <v>0</v>
      </c>
      <c r="O851" s="93">
        <v>0</v>
      </c>
      <c r="P851" s="93">
        <v>0</v>
      </c>
      <c r="Q851" s="93">
        <v>0</v>
      </c>
      <c r="R851" s="93">
        <v>0</v>
      </c>
      <c r="S851" s="93">
        <v>0</v>
      </c>
      <c r="T851" s="93">
        <v>0</v>
      </c>
      <c r="U851" s="93">
        <v>0</v>
      </c>
      <c r="V851" s="93">
        <v>0</v>
      </c>
      <c r="W851" s="93">
        <v>0</v>
      </c>
      <c r="X851" s="93">
        <v>0</v>
      </c>
      <c r="Y851" s="93">
        <v>0</v>
      </c>
      <c r="Z851" s="93">
        <v>0</v>
      </c>
      <c r="AA851" s="93">
        <v>0</v>
      </c>
      <c r="AB851" s="93">
        <v>0</v>
      </c>
      <c r="AC851" s="93">
        <v>0</v>
      </c>
      <c r="AD851" s="93">
        <v>0</v>
      </c>
      <c r="AE851" s="93">
        <v>0</v>
      </c>
      <c r="AF851" s="93">
        <v>0</v>
      </c>
      <c r="AG851" s="93">
        <v>0</v>
      </c>
      <c r="AH851" s="93">
        <v>0</v>
      </c>
      <c r="AI851" s="93">
        <v>0</v>
      </c>
      <c r="AJ851" s="93">
        <v>0</v>
      </c>
      <c r="AK851" s="93">
        <v>0</v>
      </c>
      <c r="AL851" s="93">
        <v>0</v>
      </c>
      <c r="AM851" s="93">
        <v>0</v>
      </c>
      <c r="AN851" s="93">
        <v>0</v>
      </c>
      <c r="AO851" s="93">
        <v>0</v>
      </c>
      <c r="AP851" s="93">
        <v>0</v>
      </c>
      <c r="AQ851" s="93">
        <v>0</v>
      </c>
      <c r="AR851" s="93">
        <v>0</v>
      </c>
      <c r="AS851" s="93">
        <v>0</v>
      </c>
      <c r="AT851" s="93">
        <v>0</v>
      </c>
      <c r="AU851" s="93">
        <v>0</v>
      </c>
      <c r="AV851" s="93">
        <v>0</v>
      </c>
      <c r="AW851" s="93">
        <v>0</v>
      </c>
      <c r="AX851" s="93">
        <v>0</v>
      </c>
      <c r="AY851" s="93">
        <v>0</v>
      </c>
      <c r="AZ851" s="93">
        <v>0</v>
      </c>
      <c r="BA851" s="93">
        <v>0</v>
      </c>
      <c r="BB851" s="93">
        <v>0</v>
      </c>
      <c r="BC851" s="93">
        <v>0</v>
      </c>
      <c r="BD851" s="93">
        <v>0</v>
      </c>
      <c r="BE851" s="93">
        <v>0</v>
      </c>
      <c r="BF851" s="93">
        <v>0</v>
      </c>
      <c r="BG851" s="93">
        <v>0</v>
      </c>
      <c r="BH851" s="93">
        <v>0</v>
      </c>
      <c r="BI851" s="93">
        <v>0</v>
      </c>
      <c r="BJ851" s="93">
        <v>0</v>
      </c>
      <c r="BK851" s="93">
        <v>0</v>
      </c>
      <c r="BL851" s="93">
        <v>0</v>
      </c>
      <c r="BM851" s="93">
        <v>0</v>
      </c>
      <c r="BN851" s="93">
        <v>0</v>
      </c>
      <c r="BO851" s="93">
        <v>0</v>
      </c>
      <c r="BP851" s="93">
        <v>0</v>
      </c>
      <c r="BQ851" s="93">
        <v>0</v>
      </c>
      <c r="BR851" s="93">
        <v>0</v>
      </c>
      <c r="BS851" s="93">
        <v>0</v>
      </c>
      <c r="BT851" s="93">
        <v>0</v>
      </c>
      <c r="BU851" s="93">
        <v>0</v>
      </c>
      <c r="BV851" s="93">
        <v>0</v>
      </c>
      <c r="BW851" s="93">
        <v>0</v>
      </c>
      <c r="BX851" s="93">
        <v>0</v>
      </c>
      <c r="BY851" s="93">
        <v>0</v>
      </c>
      <c r="BZ851" s="93">
        <v>0</v>
      </c>
      <c r="CA851" s="93">
        <v>0</v>
      </c>
      <c r="CB851" s="93">
        <v>0</v>
      </c>
      <c r="CC851" s="93">
        <v>0</v>
      </c>
      <c r="CD851" s="93">
        <v>0</v>
      </c>
      <c r="CE851" s="93">
        <v>0</v>
      </c>
      <c r="CF851" s="93">
        <v>0</v>
      </c>
      <c r="CG851" s="93">
        <v>0</v>
      </c>
      <c r="CH851" s="93">
        <v>0</v>
      </c>
      <c r="CJ851" s="94">
        <v>0</v>
      </c>
    </row>
    <row r="852" spans="1:88" x14ac:dyDescent="0.25">
      <c r="A852">
        <v>844</v>
      </c>
      <c r="B852" s="96"/>
      <c r="C852" s="97" t="s">
        <v>5361</v>
      </c>
      <c r="D852" s="97" t="s">
        <v>5362</v>
      </c>
      <c r="E852" s="97" t="s">
        <v>5362</v>
      </c>
      <c r="F852" s="97" t="s">
        <v>6944</v>
      </c>
      <c r="G852" s="96" t="s">
        <v>6095</v>
      </c>
      <c r="H852" s="96" t="s">
        <v>6945</v>
      </c>
      <c r="I852" s="96" t="s">
        <v>5340</v>
      </c>
      <c r="J852" s="96" t="s">
        <v>5340</v>
      </c>
      <c r="K852" s="96" t="s">
        <v>5365</v>
      </c>
      <c r="L852" s="96" t="s">
        <v>5365</v>
      </c>
      <c r="M852" s="96" t="s">
        <v>5342</v>
      </c>
      <c r="N852" s="92">
        <v>20013.859130418587</v>
      </c>
      <c r="O852" s="93">
        <v>0</v>
      </c>
      <c r="P852" s="93">
        <v>0</v>
      </c>
      <c r="Q852" s="93">
        <v>0</v>
      </c>
      <c r="R852" s="93">
        <v>0</v>
      </c>
      <c r="S852" s="93">
        <v>0</v>
      </c>
      <c r="T852" s="93">
        <v>0</v>
      </c>
      <c r="U852" s="93">
        <v>1672.252859661776</v>
      </c>
      <c r="V852" s="93">
        <v>1673.020807566749</v>
      </c>
      <c r="W852" s="93">
        <v>1660.4915966758076</v>
      </c>
      <c r="X852" s="93">
        <v>1639.9426520413683</v>
      </c>
      <c r="Y852" s="93">
        <v>1673.8553814754757</v>
      </c>
      <c r="Z852" s="93">
        <v>1676.8448176952727</v>
      </c>
      <c r="AA852" s="93">
        <v>1693.7294105863098</v>
      </c>
      <c r="AB852" s="93">
        <v>1663.3688974377405</v>
      </c>
      <c r="AC852" s="93">
        <v>1668.9253096490665</v>
      </c>
      <c r="AD852" s="93">
        <v>1670.6501009257024</v>
      </c>
      <c r="AE852" s="93">
        <v>1662.8124072215817</v>
      </c>
      <c r="AF852" s="93">
        <v>1657.9648894817381</v>
      </c>
      <c r="AG852" s="93">
        <v>0</v>
      </c>
      <c r="AH852" s="93">
        <v>0</v>
      </c>
      <c r="AI852" s="93">
        <v>0</v>
      </c>
      <c r="AJ852" s="93">
        <v>0</v>
      </c>
      <c r="AK852" s="93">
        <v>0</v>
      </c>
      <c r="AL852" s="93">
        <v>0</v>
      </c>
      <c r="AM852" s="93">
        <v>0</v>
      </c>
      <c r="AN852" s="93">
        <v>0</v>
      </c>
      <c r="AO852" s="93">
        <v>0</v>
      </c>
      <c r="AP852" s="93">
        <v>0</v>
      </c>
      <c r="AQ852" s="93">
        <v>0</v>
      </c>
      <c r="AR852" s="93">
        <v>0</v>
      </c>
      <c r="AS852" s="93">
        <v>0</v>
      </c>
      <c r="AT852" s="93">
        <v>0</v>
      </c>
      <c r="AU852" s="93">
        <v>0</v>
      </c>
      <c r="AV852" s="93">
        <v>0</v>
      </c>
      <c r="AW852" s="93">
        <v>0</v>
      </c>
      <c r="AX852" s="93">
        <v>0</v>
      </c>
      <c r="AY852" s="93">
        <v>0</v>
      </c>
      <c r="AZ852" s="93">
        <v>0</v>
      </c>
      <c r="BA852" s="93">
        <v>0</v>
      </c>
      <c r="BB852" s="93">
        <v>0</v>
      </c>
      <c r="BC852" s="93">
        <v>0</v>
      </c>
      <c r="BD852" s="93">
        <v>0</v>
      </c>
      <c r="BE852" s="93">
        <v>0</v>
      </c>
      <c r="BF852" s="93">
        <v>0</v>
      </c>
      <c r="BG852" s="93">
        <v>0</v>
      </c>
      <c r="BH852" s="93">
        <v>0</v>
      </c>
      <c r="BI852" s="93">
        <v>0</v>
      </c>
      <c r="BJ852" s="93">
        <v>0</v>
      </c>
      <c r="BK852" s="93">
        <v>0</v>
      </c>
      <c r="BL852" s="93">
        <v>0</v>
      </c>
      <c r="BM852" s="93">
        <v>0</v>
      </c>
      <c r="BN852" s="93">
        <v>0</v>
      </c>
      <c r="BO852" s="93">
        <v>0</v>
      </c>
      <c r="BP852" s="93">
        <v>0</v>
      </c>
      <c r="BQ852" s="93">
        <v>0</v>
      </c>
      <c r="BR852" s="93">
        <v>0</v>
      </c>
      <c r="BS852" s="93">
        <v>0</v>
      </c>
      <c r="BT852" s="93">
        <v>0</v>
      </c>
      <c r="BU852" s="93">
        <v>0</v>
      </c>
      <c r="BV852" s="93">
        <v>0</v>
      </c>
      <c r="BW852" s="93">
        <v>0</v>
      </c>
      <c r="BX852" s="93">
        <v>0</v>
      </c>
      <c r="BY852" s="93">
        <v>0</v>
      </c>
      <c r="BZ852" s="93">
        <v>0</v>
      </c>
      <c r="CA852" s="93">
        <v>0</v>
      </c>
      <c r="CB852" s="93">
        <v>0</v>
      </c>
      <c r="CC852" s="93">
        <v>0</v>
      </c>
      <c r="CD852" s="93">
        <v>0</v>
      </c>
      <c r="CE852" s="93">
        <v>0</v>
      </c>
      <c r="CF852" s="93">
        <v>0</v>
      </c>
      <c r="CG852" s="93">
        <v>0</v>
      </c>
      <c r="CH852" s="93">
        <v>0</v>
      </c>
      <c r="CJ852" s="94">
        <v>10017.45101530214</v>
      </c>
    </row>
    <row r="853" spans="1:88" x14ac:dyDescent="0.25">
      <c r="A853">
        <v>845</v>
      </c>
      <c r="B853" s="96"/>
      <c r="C853" s="97" t="s">
        <v>5361</v>
      </c>
      <c r="D853" s="97" t="s">
        <v>5362</v>
      </c>
      <c r="E853" s="97" t="s">
        <v>5362</v>
      </c>
      <c r="F853" s="97" t="s">
        <v>6946</v>
      </c>
      <c r="G853" s="96" t="s">
        <v>6095</v>
      </c>
      <c r="H853" s="96" t="s">
        <v>6947</v>
      </c>
      <c r="I853" s="96" t="s">
        <v>5340</v>
      </c>
      <c r="J853" s="96" t="s">
        <v>5340</v>
      </c>
      <c r="K853" s="96" t="s">
        <v>5365</v>
      </c>
      <c r="L853" s="96" t="s">
        <v>5365</v>
      </c>
      <c r="M853" s="96" t="s">
        <v>5342</v>
      </c>
      <c r="N853" s="92">
        <v>30020.829075917518</v>
      </c>
      <c r="O853" s="93">
        <v>0</v>
      </c>
      <c r="P853" s="93">
        <v>0</v>
      </c>
      <c r="Q853" s="93">
        <v>0</v>
      </c>
      <c r="R853" s="93">
        <v>0</v>
      </c>
      <c r="S853" s="93">
        <v>0</v>
      </c>
      <c r="T853" s="93">
        <v>0</v>
      </c>
      <c r="U853" s="93">
        <v>2508.3826634573934</v>
      </c>
      <c r="V853" s="93">
        <v>2509.5345868642835</v>
      </c>
      <c r="W853" s="93">
        <v>2490.7407452487232</v>
      </c>
      <c r="X853" s="93">
        <v>2459.9172868371761</v>
      </c>
      <c r="Y853" s="93">
        <v>2510.7864494112109</v>
      </c>
      <c r="Z853" s="93">
        <v>2515.2706097724481</v>
      </c>
      <c r="AA853" s="93">
        <v>2540.597533175639</v>
      </c>
      <c r="AB853" s="93">
        <v>2495.0567021969109</v>
      </c>
      <c r="AC853" s="93">
        <v>2503.391331724612</v>
      </c>
      <c r="AD853" s="93">
        <v>2505.9785221195311</v>
      </c>
      <c r="AE853" s="93">
        <v>2494.2219657499013</v>
      </c>
      <c r="AF853" s="93">
        <v>2486.9506793596934</v>
      </c>
      <c r="AG853" s="93">
        <v>0</v>
      </c>
      <c r="AH853" s="93">
        <v>0</v>
      </c>
      <c r="AI853" s="93">
        <v>0</v>
      </c>
      <c r="AJ853" s="93">
        <v>0</v>
      </c>
      <c r="AK853" s="93">
        <v>0</v>
      </c>
      <c r="AL853" s="93">
        <v>0</v>
      </c>
      <c r="AM853" s="93">
        <v>0</v>
      </c>
      <c r="AN853" s="93">
        <v>0</v>
      </c>
      <c r="AO853" s="93">
        <v>0</v>
      </c>
      <c r="AP853" s="93">
        <v>0</v>
      </c>
      <c r="AQ853" s="93">
        <v>0</v>
      </c>
      <c r="AR853" s="93">
        <v>0</v>
      </c>
      <c r="AS853" s="93">
        <v>0</v>
      </c>
      <c r="AT853" s="93">
        <v>0</v>
      </c>
      <c r="AU853" s="93">
        <v>0</v>
      </c>
      <c r="AV853" s="93">
        <v>0</v>
      </c>
      <c r="AW853" s="93">
        <v>0</v>
      </c>
      <c r="AX853" s="93">
        <v>0</v>
      </c>
      <c r="AY853" s="93">
        <v>0</v>
      </c>
      <c r="AZ853" s="93">
        <v>0</v>
      </c>
      <c r="BA853" s="93">
        <v>0</v>
      </c>
      <c r="BB853" s="93">
        <v>0</v>
      </c>
      <c r="BC853" s="93">
        <v>0</v>
      </c>
      <c r="BD853" s="93">
        <v>0</v>
      </c>
      <c r="BE853" s="93">
        <v>0</v>
      </c>
      <c r="BF853" s="93">
        <v>0</v>
      </c>
      <c r="BG853" s="93">
        <v>0</v>
      </c>
      <c r="BH853" s="93">
        <v>0</v>
      </c>
      <c r="BI853" s="93">
        <v>0</v>
      </c>
      <c r="BJ853" s="93">
        <v>0</v>
      </c>
      <c r="BK853" s="93">
        <v>0</v>
      </c>
      <c r="BL853" s="93">
        <v>0</v>
      </c>
      <c r="BM853" s="93">
        <v>0</v>
      </c>
      <c r="BN853" s="93">
        <v>0</v>
      </c>
      <c r="BO853" s="93">
        <v>0</v>
      </c>
      <c r="BP853" s="93">
        <v>0</v>
      </c>
      <c r="BQ853" s="93">
        <v>0</v>
      </c>
      <c r="BR853" s="93">
        <v>0</v>
      </c>
      <c r="BS853" s="93">
        <v>0</v>
      </c>
      <c r="BT853" s="93">
        <v>0</v>
      </c>
      <c r="BU853" s="93">
        <v>0</v>
      </c>
      <c r="BV853" s="93">
        <v>0</v>
      </c>
      <c r="BW853" s="93">
        <v>0</v>
      </c>
      <c r="BX853" s="93">
        <v>0</v>
      </c>
      <c r="BY853" s="93">
        <v>0</v>
      </c>
      <c r="BZ853" s="93">
        <v>0</v>
      </c>
      <c r="CA853" s="93">
        <v>0</v>
      </c>
      <c r="CB853" s="93">
        <v>0</v>
      </c>
      <c r="CC853" s="93">
        <v>0</v>
      </c>
      <c r="CD853" s="93">
        <v>0</v>
      </c>
      <c r="CE853" s="93">
        <v>0</v>
      </c>
      <c r="CF853" s="93">
        <v>0</v>
      </c>
      <c r="CG853" s="93">
        <v>0</v>
      </c>
      <c r="CH853" s="93">
        <v>0</v>
      </c>
      <c r="CJ853" s="94">
        <v>15026.196734326288</v>
      </c>
    </row>
    <row r="854" spans="1:88" x14ac:dyDescent="0.25">
      <c r="A854">
        <v>846</v>
      </c>
      <c r="B854" s="96"/>
      <c r="C854" s="97" t="s">
        <v>5361</v>
      </c>
      <c r="D854" s="97" t="s">
        <v>5362</v>
      </c>
      <c r="E854" s="97" t="s">
        <v>5362</v>
      </c>
      <c r="F854" s="97" t="s">
        <v>6948</v>
      </c>
      <c r="G854" s="96" t="s">
        <v>6095</v>
      </c>
      <c r="H854" s="96" t="s">
        <v>6949</v>
      </c>
      <c r="I854" s="96" t="s">
        <v>5340</v>
      </c>
      <c r="J854" s="96" t="s">
        <v>5340</v>
      </c>
      <c r="K854" s="96" t="s">
        <v>5365</v>
      </c>
      <c r="L854" s="96" t="s">
        <v>5365</v>
      </c>
      <c r="M854" s="96" t="s">
        <v>5342</v>
      </c>
      <c r="N854" s="92">
        <v>25017.323940795133</v>
      </c>
      <c r="O854" s="93">
        <v>0</v>
      </c>
      <c r="P854" s="93">
        <v>0</v>
      </c>
      <c r="Q854" s="93">
        <v>0</v>
      </c>
      <c r="R854" s="93">
        <v>0</v>
      </c>
      <c r="S854" s="93">
        <v>0</v>
      </c>
      <c r="T854" s="93">
        <v>0</v>
      </c>
      <c r="U854" s="93">
        <v>2090.3160768976909</v>
      </c>
      <c r="V854" s="93">
        <v>2091.2760117799789</v>
      </c>
      <c r="W854" s="93">
        <v>2075.614498148916</v>
      </c>
      <c r="X854" s="93">
        <v>2049.9283173273407</v>
      </c>
      <c r="Y854" s="93">
        <v>2092.319229167038</v>
      </c>
      <c r="Z854" s="93">
        <v>2096.0560244459402</v>
      </c>
      <c r="AA854" s="93">
        <v>2117.1617655831642</v>
      </c>
      <c r="AB854" s="93">
        <v>2079.2111241053126</v>
      </c>
      <c r="AC854" s="93">
        <v>2086.1566393771891</v>
      </c>
      <c r="AD854" s="93">
        <v>2088.3126284753794</v>
      </c>
      <c r="AE854" s="93">
        <v>2078.5155113343581</v>
      </c>
      <c r="AF854" s="93">
        <v>2072.4561141528238</v>
      </c>
      <c r="AG854" s="93">
        <v>0</v>
      </c>
      <c r="AH854" s="93">
        <v>0</v>
      </c>
      <c r="AI854" s="93">
        <v>0</v>
      </c>
      <c r="AJ854" s="93">
        <v>0</v>
      </c>
      <c r="AK854" s="93">
        <v>0</v>
      </c>
      <c r="AL854" s="93">
        <v>0</v>
      </c>
      <c r="AM854" s="93">
        <v>0</v>
      </c>
      <c r="AN854" s="93">
        <v>0</v>
      </c>
      <c r="AO854" s="93">
        <v>0</v>
      </c>
      <c r="AP854" s="93">
        <v>0</v>
      </c>
      <c r="AQ854" s="93">
        <v>0</v>
      </c>
      <c r="AR854" s="93">
        <v>0</v>
      </c>
      <c r="AS854" s="93">
        <v>0</v>
      </c>
      <c r="AT854" s="93">
        <v>0</v>
      </c>
      <c r="AU854" s="93">
        <v>0</v>
      </c>
      <c r="AV854" s="93">
        <v>0</v>
      </c>
      <c r="AW854" s="93">
        <v>0</v>
      </c>
      <c r="AX854" s="93">
        <v>0</v>
      </c>
      <c r="AY854" s="93">
        <v>0</v>
      </c>
      <c r="AZ854" s="93">
        <v>0</v>
      </c>
      <c r="BA854" s="93">
        <v>0</v>
      </c>
      <c r="BB854" s="93">
        <v>0</v>
      </c>
      <c r="BC854" s="93">
        <v>0</v>
      </c>
      <c r="BD854" s="93">
        <v>0</v>
      </c>
      <c r="BE854" s="93">
        <v>0</v>
      </c>
      <c r="BF854" s="93">
        <v>0</v>
      </c>
      <c r="BG854" s="93">
        <v>0</v>
      </c>
      <c r="BH854" s="93">
        <v>0</v>
      </c>
      <c r="BI854" s="93">
        <v>0</v>
      </c>
      <c r="BJ854" s="93">
        <v>0</v>
      </c>
      <c r="BK854" s="93">
        <v>0</v>
      </c>
      <c r="BL854" s="93">
        <v>0</v>
      </c>
      <c r="BM854" s="93">
        <v>0</v>
      </c>
      <c r="BN854" s="93">
        <v>0</v>
      </c>
      <c r="BO854" s="93">
        <v>0</v>
      </c>
      <c r="BP854" s="93">
        <v>0</v>
      </c>
      <c r="BQ854" s="93">
        <v>0</v>
      </c>
      <c r="BR854" s="93">
        <v>0</v>
      </c>
      <c r="BS854" s="93">
        <v>0</v>
      </c>
      <c r="BT854" s="93">
        <v>0</v>
      </c>
      <c r="BU854" s="93">
        <v>0</v>
      </c>
      <c r="BV854" s="93">
        <v>0</v>
      </c>
      <c r="BW854" s="93">
        <v>0</v>
      </c>
      <c r="BX854" s="93">
        <v>0</v>
      </c>
      <c r="BY854" s="93">
        <v>0</v>
      </c>
      <c r="BZ854" s="93">
        <v>0</v>
      </c>
      <c r="CA854" s="93">
        <v>0</v>
      </c>
      <c r="CB854" s="93">
        <v>0</v>
      </c>
      <c r="CC854" s="93">
        <v>0</v>
      </c>
      <c r="CD854" s="93">
        <v>0</v>
      </c>
      <c r="CE854" s="93">
        <v>0</v>
      </c>
      <c r="CF854" s="93">
        <v>0</v>
      </c>
      <c r="CG854" s="93">
        <v>0</v>
      </c>
      <c r="CH854" s="93">
        <v>0</v>
      </c>
      <c r="CJ854" s="94">
        <v>12521.813783028228</v>
      </c>
    </row>
    <row r="855" spans="1:88" x14ac:dyDescent="0.25">
      <c r="A855">
        <v>847</v>
      </c>
      <c r="B855" s="96"/>
      <c r="C855" s="97" t="s">
        <v>5361</v>
      </c>
      <c r="D855" s="97" t="s">
        <v>5362</v>
      </c>
      <c r="E855" s="97" t="s">
        <v>5362</v>
      </c>
      <c r="F855" s="97" t="s">
        <v>6950</v>
      </c>
      <c r="G855" s="96" t="s">
        <v>6095</v>
      </c>
      <c r="H855" s="96" t="s">
        <v>6951</v>
      </c>
      <c r="I855" s="96" t="s">
        <v>5340</v>
      </c>
      <c r="J855" s="96" t="s">
        <v>5340</v>
      </c>
      <c r="K855" s="96" t="s">
        <v>5365</v>
      </c>
      <c r="L855" s="96" t="s">
        <v>5365</v>
      </c>
      <c r="M855" s="96" t="s">
        <v>5342</v>
      </c>
      <c r="N855" s="92">
        <v>17395.247883459582</v>
      </c>
      <c r="O855" s="93">
        <v>2943.3080593653781</v>
      </c>
      <c r="P855" s="93">
        <v>2894.7572069955086</v>
      </c>
      <c r="Q855" s="93">
        <v>2900.5444743266958</v>
      </c>
      <c r="R855" s="93">
        <v>2903.4023347373864</v>
      </c>
      <c r="S855" s="93">
        <v>2885.0297319353681</v>
      </c>
      <c r="T855" s="93">
        <v>2868.206076099244</v>
      </c>
      <c r="U855" s="93">
        <v>0</v>
      </c>
      <c r="V855" s="93">
        <v>0</v>
      </c>
      <c r="W855" s="93">
        <v>0</v>
      </c>
      <c r="X855" s="93">
        <v>0</v>
      </c>
      <c r="Y855" s="93">
        <v>0</v>
      </c>
      <c r="Z855" s="93">
        <v>0</v>
      </c>
      <c r="AA855" s="93">
        <v>0</v>
      </c>
      <c r="AB855" s="93">
        <v>0</v>
      </c>
      <c r="AC855" s="93">
        <v>0</v>
      </c>
      <c r="AD855" s="93">
        <v>0</v>
      </c>
      <c r="AE855" s="93">
        <v>0</v>
      </c>
      <c r="AF855" s="93">
        <v>0</v>
      </c>
      <c r="AG855" s="93">
        <v>0</v>
      </c>
      <c r="AH855" s="93">
        <v>0</v>
      </c>
      <c r="AI855" s="93">
        <v>0</v>
      </c>
      <c r="AJ855" s="93">
        <v>0</v>
      </c>
      <c r="AK855" s="93">
        <v>0</v>
      </c>
      <c r="AL855" s="93">
        <v>0</v>
      </c>
      <c r="AM855" s="93">
        <v>0</v>
      </c>
      <c r="AN855" s="93">
        <v>0</v>
      </c>
      <c r="AO855" s="93">
        <v>0</v>
      </c>
      <c r="AP855" s="93">
        <v>0</v>
      </c>
      <c r="AQ855" s="93">
        <v>0</v>
      </c>
      <c r="AR855" s="93">
        <v>0</v>
      </c>
      <c r="AS855" s="93">
        <v>0</v>
      </c>
      <c r="AT855" s="93">
        <v>0</v>
      </c>
      <c r="AU855" s="93">
        <v>0</v>
      </c>
      <c r="AV855" s="93">
        <v>0</v>
      </c>
      <c r="AW855" s="93">
        <v>0</v>
      </c>
      <c r="AX855" s="93">
        <v>0</v>
      </c>
      <c r="AY855" s="93">
        <v>0</v>
      </c>
      <c r="AZ855" s="93">
        <v>0</v>
      </c>
      <c r="BA855" s="93">
        <v>0</v>
      </c>
      <c r="BB855" s="93">
        <v>0</v>
      </c>
      <c r="BC855" s="93">
        <v>0</v>
      </c>
      <c r="BD855" s="93">
        <v>0</v>
      </c>
      <c r="BE855" s="93">
        <v>0</v>
      </c>
      <c r="BF855" s="93">
        <v>0</v>
      </c>
      <c r="BG855" s="93">
        <v>0</v>
      </c>
      <c r="BH855" s="93">
        <v>0</v>
      </c>
      <c r="BI855" s="93">
        <v>0</v>
      </c>
      <c r="BJ855" s="93">
        <v>0</v>
      </c>
      <c r="BK855" s="93">
        <v>0</v>
      </c>
      <c r="BL855" s="93">
        <v>0</v>
      </c>
      <c r="BM855" s="93">
        <v>0</v>
      </c>
      <c r="BN855" s="93">
        <v>0</v>
      </c>
      <c r="BO855" s="93">
        <v>0</v>
      </c>
      <c r="BP855" s="93">
        <v>0</v>
      </c>
      <c r="BQ855" s="93">
        <v>0</v>
      </c>
      <c r="BR855" s="93">
        <v>0</v>
      </c>
      <c r="BS855" s="93">
        <v>0</v>
      </c>
      <c r="BT855" s="93">
        <v>0</v>
      </c>
      <c r="BU855" s="93">
        <v>0</v>
      </c>
      <c r="BV855" s="93">
        <v>0</v>
      </c>
      <c r="BW855" s="93">
        <v>0</v>
      </c>
      <c r="BX855" s="93">
        <v>0</v>
      </c>
      <c r="BY855" s="93">
        <v>0</v>
      </c>
      <c r="BZ855" s="93">
        <v>0</v>
      </c>
      <c r="CA855" s="93">
        <v>0</v>
      </c>
      <c r="CB855" s="93">
        <v>0</v>
      </c>
      <c r="CC855" s="93">
        <v>0</v>
      </c>
      <c r="CD855" s="93">
        <v>0</v>
      </c>
      <c r="CE855" s="93">
        <v>0</v>
      </c>
      <c r="CF855" s="93">
        <v>0</v>
      </c>
      <c r="CG855" s="93">
        <v>0</v>
      </c>
      <c r="CH855" s="93">
        <v>0</v>
      </c>
      <c r="CJ855" s="94">
        <v>0</v>
      </c>
    </row>
    <row r="856" spans="1:88" x14ac:dyDescent="0.25">
      <c r="A856">
        <v>848</v>
      </c>
      <c r="B856" s="96"/>
      <c r="C856" s="97" t="s">
        <v>5361</v>
      </c>
      <c r="D856" s="97" t="s">
        <v>5362</v>
      </c>
      <c r="E856" s="97" t="s">
        <v>5362</v>
      </c>
      <c r="F856" s="97" t="s">
        <v>6952</v>
      </c>
      <c r="G856" s="96" t="s">
        <v>6095</v>
      </c>
      <c r="H856" s="96" t="s">
        <v>6953</v>
      </c>
      <c r="I856" s="96" t="s">
        <v>5340</v>
      </c>
      <c r="J856" s="96" t="s">
        <v>5340</v>
      </c>
      <c r="K856" s="96" t="s">
        <v>5365</v>
      </c>
      <c r="L856" s="96" t="s">
        <v>5365</v>
      </c>
      <c r="M856" s="96" t="s">
        <v>5342</v>
      </c>
      <c r="N856" s="92">
        <v>0</v>
      </c>
      <c r="O856" s="93">
        <v>0</v>
      </c>
      <c r="P856" s="93">
        <v>0</v>
      </c>
      <c r="Q856" s="93">
        <v>0</v>
      </c>
      <c r="R856" s="93">
        <v>0</v>
      </c>
      <c r="S856" s="93">
        <v>0</v>
      </c>
      <c r="T856" s="93">
        <v>0</v>
      </c>
      <c r="U856" s="93">
        <v>0</v>
      </c>
      <c r="V856" s="93">
        <v>0</v>
      </c>
      <c r="W856" s="93">
        <v>0</v>
      </c>
      <c r="X856" s="93">
        <v>0</v>
      </c>
      <c r="Y856" s="93">
        <v>0</v>
      </c>
      <c r="Z856" s="93">
        <v>0</v>
      </c>
      <c r="AA856" s="93">
        <v>0</v>
      </c>
      <c r="AB856" s="93">
        <v>0</v>
      </c>
      <c r="AC856" s="93">
        <v>0</v>
      </c>
      <c r="AD856" s="93">
        <v>0</v>
      </c>
      <c r="AE856" s="93">
        <v>0</v>
      </c>
      <c r="AF856" s="93">
        <v>0</v>
      </c>
      <c r="AG856" s="93">
        <v>0</v>
      </c>
      <c r="AH856" s="93">
        <v>0</v>
      </c>
      <c r="AI856" s="93">
        <v>0</v>
      </c>
      <c r="AJ856" s="93">
        <v>0</v>
      </c>
      <c r="AK856" s="93">
        <v>0</v>
      </c>
      <c r="AL856" s="93">
        <v>0</v>
      </c>
      <c r="AM856" s="93">
        <v>0</v>
      </c>
      <c r="AN856" s="93">
        <v>0</v>
      </c>
      <c r="AO856" s="93">
        <v>0</v>
      </c>
      <c r="AP856" s="93">
        <v>0</v>
      </c>
      <c r="AQ856" s="93">
        <v>0</v>
      </c>
      <c r="AR856" s="93">
        <v>0</v>
      </c>
      <c r="AS856" s="93">
        <v>0</v>
      </c>
      <c r="AT856" s="93">
        <v>0</v>
      </c>
      <c r="AU856" s="93">
        <v>0</v>
      </c>
      <c r="AV856" s="93">
        <v>0</v>
      </c>
      <c r="AW856" s="93">
        <v>0</v>
      </c>
      <c r="AX856" s="93">
        <v>0</v>
      </c>
      <c r="AY856" s="93">
        <v>0</v>
      </c>
      <c r="AZ856" s="93">
        <v>0</v>
      </c>
      <c r="BA856" s="93">
        <v>0</v>
      </c>
      <c r="BB856" s="93">
        <v>0</v>
      </c>
      <c r="BC856" s="93">
        <v>0</v>
      </c>
      <c r="BD856" s="93">
        <v>0</v>
      </c>
      <c r="BE856" s="93">
        <v>0</v>
      </c>
      <c r="BF856" s="93">
        <v>0</v>
      </c>
      <c r="BG856" s="93">
        <v>0</v>
      </c>
      <c r="BH856" s="93">
        <v>0</v>
      </c>
      <c r="BI856" s="93">
        <v>0</v>
      </c>
      <c r="BJ856" s="93">
        <v>0</v>
      </c>
      <c r="BK856" s="93">
        <v>0</v>
      </c>
      <c r="BL856" s="93">
        <v>0</v>
      </c>
      <c r="BM856" s="93">
        <v>0</v>
      </c>
      <c r="BN856" s="93">
        <v>0</v>
      </c>
      <c r="BO856" s="93">
        <v>0</v>
      </c>
      <c r="BP856" s="93">
        <v>0</v>
      </c>
      <c r="BQ856" s="93">
        <v>0</v>
      </c>
      <c r="BR856" s="93">
        <v>0</v>
      </c>
      <c r="BS856" s="93">
        <v>0</v>
      </c>
      <c r="BT856" s="93">
        <v>0</v>
      </c>
      <c r="BU856" s="93">
        <v>0</v>
      </c>
      <c r="BV856" s="93">
        <v>0</v>
      </c>
      <c r="BW856" s="93">
        <v>0</v>
      </c>
      <c r="BX856" s="93">
        <v>0</v>
      </c>
      <c r="BY856" s="93">
        <v>0</v>
      </c>
      <c r="BZ856" s="93">
        <v>0</v>
      </c>
      <c r="CA856" s="93">
        <v>0</v>
      </c>
      <c r="CB856" s="93">
        <v>0</v>
      </c>
      <c r="CC856" s="93">
        <v>0</v>
      </c>
      <c r="CD856" s="93">
        <v>0</v>
      </c>
      <c r="CE856" s="93">
        <v>0</v>
      </c>
      <c r="CF856" s="93">
        <v>0</v>
      </c>
      <c r="CG856" s="93">
        <v>0</v>
      </c>
      <c r="CH856" s="93">
        <v>0</v>
      </c>
      <c r="CJ856" s="94">
        <v>0</v>
      </c>
    </row>
    <row r="857" spans="1:88" x14ac:dyDescent="0.25">
      <c r="A857">
        <v>849</v>
      </c>
      <c r="B857" s="96"/>
      <c r="C857" s="97" t="s">
        <v>5361</v>
      </c>
      <c r="D857" s="97" t="s">
        <v>5362</v>
      </c>
      <c r="E857" s="97" t="s">
        <v>5362</v>
      </c>
      <c r="F857" s="97" t="s">
        <v>6954</v>
      </c>
      <c r="G857" s="96" t="s">
        <v>6095</v>
      </c>
      <c r="H857" s="96" t="s">
        <v>6955</v>
      </c>
      <c r="I857" s="96" t="s">
        <v>5340</v>
      </c>
      <c r="J857" s="96" t="s">
        <v>5340</v>
      </c>
      <c r="K857" s="96" t="s">
        <v>5365</v>
      </c>
      <c r="L857" s="96" t="s">
        <v>5365</v>
      </c>
      <c r="M857" s="96" t="s">
        <v>5342</v>
      </c>
      <c r="N857" s="92">
        <v>0</v>
      </c>
      <c r="O857" s="93">
        <v>0</v>
      </c>
      <c r="P857" s="93">
        <v>0</v>
      </c>
      <c r="Q857" s="93">
        <v>0</v>
      </c>
      <c r="R857" s="93">
        <v>0</v>
      </c>
      <c r="S857" s="93">
        <v>0</v>
      </c>
      <c r="T857" s="93">
        <v>0</v>
      </c>
      <c r="U857" s="93">
        <v>0</v>
      </c>
      <c r="V857" s="93">
        <v>0</v>
      </c>
      <c r="W857" s="93">
        <v>0</v>
      </c>
      <c r="X857" s="93">
        <v>0</v>
      </c>
      <c r="Y857" s="93">
        <v>0</v>
      </c>
      <c r="Z857" s="93">
        <v>0</v>
      </c>
      <c r="AA857" s="93">
        <v>0</v>
      </c>
      <c r="AB857" s="93">
        <v>0</v>
      </c>
      <c r="AC857" s="93">
        <v>0</v>
      </c>
      <c r="AD857" s="93">
        <v>0</v>
      </c>
      <c r="AE857" s="93">
        <v>0</v>
      </c>
      <c r="AF857" s="93">
        <v>0</v>
      </c>
      <c r="AG857" s="93">
        <v>0</v>
      </c>
      <c r="AH857" s="93">
        <v>0</v>
      </c>
      <c r="AI857" s="93">
        <v>0</v>
      </c>
      <c r="AJ857" s="93">
        <v>0</v>
      </c>
      <c r="AK857" s="93">
        <v>0</v>
      </c>
      <c r="AL857" s="93">
        <v>0</v>
      </c>
      <c r="AM857" s="93">
        <v>0</v>
      </c>
      <c r="AN857" s="93">
        <v>0</v>
      </c>
      <c r="AO857" s="93">
        <v>0</v>
      </c>
      <c r="AP857" s="93">
        <v>0</v>
      </c>
      <c r="AQ857" s="93">
        <v>0</v>
      </c>
      <c r="AR857" s="93">
        <v>0</v>
      </c>
      <c r="AS857" s="93">
        <v>0</v>
      </c>
      <c r="AT857" s="93">
        <v>0</v>
      </c>
      <c r="AU857" s="93">
        <v>0</v>
      </c>
      <c r="AV857" s="93">
        <v>0</v>
      </c>
      <c r="AW857" s="93">
        <v>0</v>
      </c>
      <c r="AX857" s="93">
        <v>0</v>
      </c>
      <c r="AY857" s="93">
        <v>0</v>
      </c>
      <c r="AZ857" s="93">
        <v>0</v>
      </c>
      <c r="BA857" s="93">
        <v>0</v>
      </c>
      <c r="BB857" s="93">
        <v>0</v>
      </c>
      <c r="BC857" s="93">
        <v>0</v>
      </c>
      <c r="BD857" s="93">
        <v>0</v>
      </c>
      <c r="BE857" s="93">
        <v>0</v>
      </c>
      <c r="BF857" s="93">
        <v>0</v>
      </c>
      <c r="BG857" s="93">
        <v>0</v>
      </c>
      <c r="BH857" s="93">
        <v>0</v>
      </c>
      <c r="BI857" s="93">
        <v>0</v>
      </c>
      <c r="BJ857" s="93">
        <v>0</v>
      </c>
      <c r="BK857" s="93">
        <v>0</v>
      </c>
      <c r="BL857" s="93">
        <v>0</v>
      </c>
      <c r="BM857" s="93">
        <v>0</v>
      </c>
      <c r="BN857" s="93">
        <v>0</v>
      </c>
      <c r="BO857" s="93">
        <v>0</v>
      </c>
      <c r="BP857" s="93">
        <v>0</v>
      </c>
      <c r="BQ857" s="93">
        <v>0</v>
      </c>
      <c r="BR857" s="93">
        <v>0</v>
      </c>
      <c r="BS857" s="93">
        <v>0</v>
      </c>
      <c r="BT857" s="93">
        <v>0</v>
      </c>
      <c r="BU857" s="93">
        <v>0</v>
      </c>
      <c r="BV857" s="93">
        <v>0</v>
      </c>
      <c r="BW857" s="93">
        <v>0</v>
      </c>
      <c r="BX857" s="93">
        <v>0</v>
      </c>
      <c r="BY857" s="93">
        <v>0</v>
      </c>
      <c r="BZ857" s="93">
        <v>0</v>
      </c>
      <c r="CA857" s="93">
        <v>0</v>
      </c>
      <c r="CB857" s="93">
        <v>0</v>
      </c>
      <c r="CC857" s="93">
        <v>0</v>
      </c>
      <c r="CD857" s="93">
        <v>0</v>
      </c>
      <c r="CE857" s="93">
        <v>0</v>
      </c>
      <c r="CF857" s="93">
        <v>0</v>
      </c>
      <c r="CG857" s="93">
        <v>0</v>
      </c>
      <c r="CH857" s="93">
        <v>0</v>
      </c>
      <c r="CJ857" s="94">
        <v>0</v>
      </c>
    </row>
    <row r="858" spans="1:88" x14ac:dyDescent="0.25">
      <c r="A858">
        <v>850</v>
      </c>
      <c r="B858" s="96"/>
      <c r="C858" s="97" t="s">
        <v>5361</v>
      </c>
      <c r="D858" s="97" t="s">
        <v>5362</v>
      </c>
      <c r="E858" s="97" t="s">
        <v>5362</v>
      </c>
      <c r="F858" s="97" t="s">
        <v>6956</v>
      </c>
      <c r="G858" s="96" t="s">
        <v>6095</v>
      </c>
      <c r="H858" s="96" t="s">
        <v>6957</v>
      </c>
      <c r="I858" s="96" t="s">
        <v>5340</v>
      </c>
      <c r="J858" s="96" t="s">
        <v>5340</v>
      </c>
      <c r="K858" s="96" t="s">
        <v>5365</v>
      </c>
      <c r="L858" s="96" t="s">
        <v>5365</v>
      </c>
      <c r="M858" s="96" t="s">
        <v>5342</v>
      </c>
      <c r="N858" s="92">
        <v>15540.404912224083</v>
      </c>
      <c r="O858" s="93">
        <v>0</v>
      </c>
      <c r="P858" s="93">
        <v>0</v>
      </c>
      <c r="Q858" s="93">
        <v>0</v>
      </c>
      <c r="R858" s="93">
        <v>0</v>
      </c>
      <c r="S858" s="93">
        <v>0</v>
      </c>
      <c r="T858" s="93">
        <v>0</v>
      </c>
      <c r="U858" s="93">
        <v>0</v>
      </c>
      <c r="V858" s="93">
        <v>0</v>
      </c>
      <c r="W858" s="93">
        <v>0</v>
      </c>
      <c r="X858" s="93">
        <v>0</v>
      </c>
      <c r="Y858" s="93">
        <v>0</v>
      </c>
      <c r="Z858" s="93">
        <v>0</v>
      </c>
      <c r="AA858" s="93">
        <v>0</v>
      </c>
      <c r="AB858" s="93">
        <v>0</v>
      </c>
      <c r="AC858" s="93">
        <v>0</v>
      </c>
      <c r="AD858" s="93">
        <v>0</v>
      </c>
      <c r="AE858" s="93">
        <v>0</v>
      </c>
      <c r="AF858" s="93">
        <v>0</v>
      </c>
      <c r="AG858" s="93">
        <v>0</v>
      </c>
      <c r="AH858" s="93">
        <v>0</v>
      </c>
      <c r="AI858" s="93">
        <v>0</v>
      </c>
      <c r="AJ858" s="93">
        <v>0</v>
      </c>
      <c r="AK858" s="93">
        <v>0</v>
      </c>
      <c r="AL858" s="93">
        <v>0</v>
      </c>
      <c r="AM858" s="93">
        <v>0</v>
      </c>
      <c r="AN858" s="93">
        <v>0</v>
      </c>
      <c r="AO858" s="93">
        <v>0</v>
      </c>
      <c r="AP858" s="93">
        <v>0</v>
      </c>
      <c r="AQ858" s="93">
        <v>0</v>
      </c>
      <c r="AR858" s="93">
        <v>0</v>
      </c>
      <c r="AS858" s="93">
        <v>0</v>
      </c>
      <c r="AT858" s="93">
        <v>0</v>
      </c>
      <c r="AU858" s="93">
        <v>0</v>
      </c>
      <c r="AV858" s="93">
        <v>0</v>
      </c>
      <c r="AW858" s="93">
        <v>0</v>
      </c>
      <c r="AX858" s="93">
        <v>0</v>
      </c>
      <c r="AY858" s="93">
        <v>0</v>
      </c>
      <c r="AZ858" s="93">
        <v>0</v>
      </c>
      <c r="BA858" s="93">
        <v>0</v>
      </c>
      <c r="BB858" s="93">
        <v>0</v>
      </c>
      <c r="BC858" s="93">
        <v>0</v>
      </c>
      <c r="BD858" s="93">
        <v>0</v>
      </c>
      <c r="BE858" s="93">
        <v>0</v>
      </c>
      <c r="BF858" s="93">
        <v>0</v>
      </c>
      <c r="BG858" s="93">
        <v>0</v>
      </c>
      <c r="BH858" s="93">
        <v>0</v>
      </c>
      <c r="BI858" s="93">
        <v>0</v>
      </c>
      <c r="BJ858" s="93">
        <v>0</v>
      </c>
      <c r="BK858" s="93">
        <v>0</v>
      </c>
      <c r="BL858" s="93">
        <v>0</v>
      </c>
      <c r="BM858" s="93">
        <v>0</v>
      </c>
      <c r="BN858" s="93">
        <v>0</v>
      </c>
      <c r="BO858" s="93">
        <v>0</v>
      </c>
      <c r="BP858" s="93">
        <v>0</v>
      </c>
      <c r="BQ858" s="93">
        <v>1295.0943131578158</v>
      </c>
      <c r="BR858" s="93">
        <v>1293.2333167353452</v>
      </c>
      <c r="BS858" s="93">
        <v>1288.6470810899546</v>
      </c>
      <c r="BT858" s="93">
        <v>1273.652434171707</v>
      </c>
      <c r="BU858" s="93">
        <v>1293.7700527476657</v>
      </c>
      <c r="BV858" s="93">
        <v>1296.0184245895366</v>
      </c>
      <c r="BW858" s="93">
        <v>1315.5722977182045</v>
      </c>
      <c r="BX858" s="93">
        <v>1299.181977352466</v>
      </c>
      <c r="BY858" s="93">
        <v>1300.5741711299124</v>
      </c>
      <c r="BZ858" s="93">
        <v>1301.4374809446933</v>
      </c>
      <c r="CA858" s="93">
        <v>1293.9979919333837</v>
      </c>
      <c r="CB858" s="93">
        <v>1289.2253706533984</v>
      </c>
      <c r="CC858" s="93">
        <v>0</v>
      </c>
      <c r="CD858" s="93">
        <v>0</v>
      </c>
      <c r="CE858" s="93">
        <v>0</v>
      </c>
      <c r="CF858" s="93">
        <v>0</v>
      </c>
      <c r="CG858" s="93">
        <v>0</v>
      </c>
      <c r="CH858" s="93">
        <v>0</v>
      </c>
      <c r="CJ858" s="94">
        <v>15540.404912224083</v>
      </c>
    </row>
    <row r="859" spans="1:88" x14ac:dyDescent="0.25">
      <c r="A859">
        <v>851</v>
      </c>
      <c r="B859" s="96"/>
      <c r="C859" s="97" t="s">
        <v>5361</v>
      </c>
      <c r="D859" s="97" t="s">
        <v>5362</v>
      </c>
      <c r="E859" s="97" t="s">
        <v>5362</v>
      </c>
      <c r="F859" s="97" t="s">
        <v>6958</v>
      </c>
      <c r="G859" s="96" t="s">
        <v>6095</v>
      </c>
      <c r="H859" s="96" t="s">
        <v>6959</v>
      </c>
      <c r="I859" s="96" t="s">
        <v>5340</v>
      </c>
      <c r="J859" s="96" t="s">
        <v>5340</v>
      </c>
      <c r="K859" s="96" t="s">
        <v>5365</v>
      </c>
      <c r="L859" s="96" t="s">
        <v>5365</v>
      </c>
      <c r="M859" s="96" t="s">
        <v>5342</v>
      </c>
      <c r="N859" s="92">
        <v>30020.788751171614</v>
      </c>
      <c r="O859" s="93">
        <v>0</v>
      </c>
      <c r="P859" s="93">
        <v>0</v>
      </c>
      <c r="Q859" s="93">
        <v>0</v>
      </c>
      <c r="R859" s="93">
        <v>0</v>
      </c>
      <c r="S859" s="93">
        <v>0</v>
      </c>
      <c r="T859" s="93">
        <v>0</v>
      </c>
      <c r="U859" s="93">
        <v>2508.379294133606</v>
      </c>
      <c r="V859" s="93">
        <v>2509.5312159931987</v>
      </c>
      <c r="W859" s="93">
        <v>2490.737399622014</v>
      </c>
      <c r="X859" s="93">
        <v>2459.9139826133237</v>
      </c>
      <c r="Y859" s="93">
        <v>2510.7830768586</v>
      </c>
      <c r="Z859" s="93">
        <v>2515.2672311965975</v>
      </c>
      <c r="AA859" s="93">
        <v>2540.5941205800082</v>
      </c>
      <c r="AB859" s="93">
        <v>2495.0533507728946</v>
      </c>
      <c r="AC859" s="93">
        <v>2503.3879691053012</v>
      </c>
      <c r="AD859" s="93">
        <v>2505.9751560250461</v>
      </c>
      <c r="AE859" s="93">
        <v>2494.2186154471242</v>
      </c>
      <c r="AF859" s="93">
        <v>2486.9473388238985</v>
      </c>
      <c r="AG859" s="93">
        <v>0</v>
      </c>
      <c r="AH859" s="93">
        <v>0</v>
      </c>
      <c r="AI859" s="93">
        <v>0</v>
      </c>
      <c r="AJ859" s="93">
        <v>0</v>
      </c>
      <c r="AK859" s="93">
        <v>0</v>
      </c>
      <c r="AL859" s="93">
        <v>0</v>
      </c>
      <c r="AM859" s="93">
        <v>0</v>
      </c>
      <c r="AN859" s="93">
        <v>0</v>
      </c>
      <c r="AO859" s="93">
        <v>0</v>
      </c>
      <c r="AP859" s="93">
        <v>0</v>
      </c>
      <c r="AQ859" s="93">
        <v>0</v>
      </c>
      <c r="AR859" s="93">
        <v>0</v>
      </c>
      <c r="AS859" s="93">
        <v>0</v>
      </c>
      <c r="AT859" s="93">
        <v>0</v>
      </c>
      <c r="AU859" s="93">
        <v>0</v>
      </c>
      <c r="AV859" s="93">
        <v>0</v>
      </c>
      <c r="AW859" s="93">
        <v>0</v>
      </c>
      <c r="AX859" s="93">
        <v>0</v>
      </c>
      <c r="AY859" s="93">
        <v>0</v>
      </c>
      <c r="AZ859" s="93">
        <v>0</v>
      </c>
      <c r="BA859" s="93">
        <v>0</v>
      </c>
      <c r="BB859" s="93">
        <v>0</v>
      </c>
      <c r="BC859" s="93">
        <v>0</v>
      </c>
      <c r="BD859" s="93">
        <v>0</v>
      </c>
      <c r="BE859" s="93">
        <v>0</v>
      </c>
      <c r="BF859" s="93">
        <v>0</v>
      </c>
      <c r="BG859" s="93">
        <v>0</v>
      </c>
      <c r="BH859" s="93">
        <v>0</v>
      </c>
      <c r="BI859" s="93">
        <v>0</v>
      </c>
      <c r="BJ859" s="93">
        <v>0</v>
      </c>
      <c r="BK859" s="93">
        <v>0</v>
      </c>
      <c r="BL859" s="93">
        <v>0</v>
      </c>
      <c r="BM859" s="93">
        <v>0</v>
      </c>
      <c r="BN859" s="93">
        <v>0</v>
      </c>
      <c r="BO859" s="93">
        <v>0</v>
      </c>
      <c r="BP859" s="93">
        <v>0</v>
      </c>
      <c r="BQ859" s="93">
        <v>0</v>
      </c>
      <c r="BR859" s="93">
        <v>0</v>
      </c>
      <c r="BS859" s="93">
        <v>0</v>
      </c>
      <c r="BT859" s="93">
        <v>0</v>
      </c>
      <c r="BU859" s="93">
        <v>0</v>
      </c>
      <c r="BV859" s="93">
        <v>0</v>
      </c>
      <c r="BW859" s="93">
        <v>0</v>
      </c>
      <c r="BX859" s="93">
        <v>0</v>
      </c>
      <c r="BY859" s="93">
        <v>0</v>
      </c>
      <c r="BZ859" s="93">
        <v>0</v>
      </c>
      <c r="CA859" s="93">
        <v>0</v>
      </c>
      <c r="CB859" s="93">
        <v>0</v>
      </c>
      <c r="CC859" s="93">
        <v>0</v>
      </c>
      <c r="CD859" s="93">
        <v>0</v>
      </c>
      <c r="CE859" s="93">
        <v>0</v>
      </c>
      <c r="CF859" s="93">
        <v>0</v>
      </c>
      <c r="CG859" s="93">
        <v>0</v>
      </c>
      <c r="CH859" s="93">
        <v>0</v>
      </c>
      <c r="CJ859" s="94">
        <v>15026.176550754271</v>
      </c>
    </row>
    <row r="860" spans="1:88" x14ac:dyDescent="0.25">
      <c r="A860">
        <v>852</v>
      </c>
      <c r="B860" s="96"/>
      <c r="C860" s="97" t="s">
        <v>5361</v>
      </c>
      <c r="D860" s="97" t="s">
        <v>5362</v>
      </c>
      <c r="E860" s="97" t="s">
        <v>5362</v>
      </c>
      <c r="F860" s="97" t="s">
        <v>6960</v>
      </c>
      <c r="G860" s="96" t="s">
        <v>6095</v>
      </c>
      <c r="H860" s="96" t="s">
        <v>6961</v>
      </c>
      <c r="I860" s="96" t="s">
        <v>5340</v>
      </c>
      <c r="J860" s="96" t="s">
        <v>5340</v>
      </c>
      <c r="K860" s="96" t="s">
        <v>5365</v>
      </c>
      <c r="L860" s="96" t="s">
        <v>5365</v>
      </c>
      <c r="M860" s="96" t="s">
        <v>5342</v>
      </c>
      <c r="N860" s="92">
        <v>0</v>
      </c>
      <c r="O860" s="93">
        <v>0</v>
      </c>
      <c r="P860" s="93">
        <v>0</v>
      </c>
      <c r="Q860" s="93">
        <v>0</v>
      </c>
      <c r="R860" s="93">
        <v>0</v>
      </c>
      <c r="S860" s="93">
        <v>0</v>
      </c>
      <c r="T860" s="93">
        <v>0</v>
      </c>
      <c r="U860" s="93">
        <v>0</v>
      </c>
      <c r="V860" s="93">
        <v>0</v>
      </c>
      <c r="W860" s="93">
        <v>0</v>
      </c>
      <c r="X860" s="93">
        <v>0</v>
      </c>
      <c r="Y860" s="93">
        <v>0</v>
      </c>
      <c r="Z860" s="93">
        <v>0</v>
      </c>
      <c r="AA860" s="93">
        <v>0</v>
      </c>
      <c r="AB860" s="93">
        <v>0</v>
      </c>
      <c r="AC860" s="93">
        <v>0</v>
      </c>
      <c r="AD860" s="93">
        <v>0</v>
      </c>
      <c r="AE860" s="93">
        <v>0</v>
      </c>
      <c r="AF860" s="93">
        <v>0</v>
      </c>
      <c r="AG860" s="93">
        <v>0</v>
      </c>
      <c r="AH860" s="93">
        <v>0</v>
      </c>
      <c r="AI860" s="93">
        <v>0</v>
      </c>
      <c r="AJ860" s="93">
        <v>0</v>
      </c>
      <c r="AK860" s="93">
        <v>0</v>
      </c>
      <c r="AL860" s="93">
        <v>0</v>
      </c>
      <c r="AM860" s="93">
        <v>0</v>
      </c>
      <c r="AN860" s="93">
        <v>0</v>
      </c>
      <c r="AO860" s="93">
        <v>0</v>
      </c>
      <c r="AP860" s="93">
        <v>0</v>
      </c>
      <c r="AQ860" s="93">
        <v>0</v>
      </c>
      <c r="AR860" s="93">
        <v>0</v>
      </c>
      <c r="AS860" s="93">
        <v>0</v>
      </c>
      <c r="AT860" s="93">
        <v>0</v>
      </c>
      <c r="AU860" s="93">
        <v>0</v>
      </c>
      <c r="AV860" s="93">
        <v>0</v>
      </c>
      <c r="AW860" s="93">
        <v>0</v>
      </c>
      <c r="AX860" s="93">
        <v>0</v>
      </c>
      <c r="AY860" s="93">
        <v>0</v>
      </c>
      <c r="AZ860" s="93">
        <v>0</v>
      </c>
      <c r="BA860" s="93">
        <v>0</v>
      </c>
      <c r="BB860" s="93">
        <v>0</v>
      </c>
      <c r="BC860" s="93">
        <v>0</v>
      </c>
      <c r="BD860" s="93">
        <v>0</v>
      </c>
      <c r="BE860" s="93">
        <v>0</v>
      </c>
      <c r="BF860" s="93">
        <v>0</v>
      </c>
      <c r="BG860" s="93">
        <v>0</v>
      </c>
      <c r="BH860" s="93">
        <v>0</v>
      </c>
      <c r="BI860" s="93">
        <v>0</v>
      </c>
      <c r="BJ860" s="93">
        <v>0</v>
      </c>
      <c r="BK860" s="93">
        <v>0</v>
      </c>
      <c r="BL860" s="93">
        <v>0</v>
      </c>
      <c r="BM860" s="93">
        <v>0</v>
      </c>
      <c r="BN860" s="93">
        <v>0</v>
      </c>
      <c r="BO860" s="93">
        <v>0</v>
      </c>
      <c r="BP860" s="93">
        <v>0</v>
      </c>
      <c r="BQ860" s="93">
        <v>0</v>
      </c>
      <c r="BR860" s="93">
        <v>0</v>
      </c>
      <c r="BS860" s="93">
        <v>0</v>
      </c>
      <c r="BT860" s="93">
        <v>0</v>
      </c>
      <c r="BU860" s="93">
        <v>0</v>
      </c>
      <c r="BV860" s="93">
        <v>0</v>
      </c>
      <c r="BW860" s="93">
        <v>0</v>
      </c>
      <c r="BX860" s="93">
        <v>0</v>
      </c>
      <c r="BY860" s="93">
        <v>0</v>
      </c>
      <c r="BZ860" s="93">
        <v>0</v>
      </c>
      <c r="CA860" s="93">
        <v>0</v>
      </c>
      <c r="CB860" s="93">
        <v>0</v>
      </c>
      <c r="CC860" s="93">
        <v>0</v>
      </c>
      <c r="CD860" s="93">
        <v>0</v>
      </c>
      <c r="CE860" s="93">
        <v>0</v>
      </c>
      <c r="CF860" s="93">
        <v>0</v>
      </c>
      <c r="CG860" s="93">
        <v>0</v>
      </c>
      <c r="CH860" s="93">
        <v>0</v>
      </c>
      <c r="CJ860" s="94">
        <v>0</v>
      </c>
    </row>
    <row r="861" spans="1:88" x14ac:dyDescent="0.25">
      <c r="A861">
        <v>853</v>
      </c>
      <c r="B861" s="96"/>
      <c r="C861" s="97" t="s">
        <v>5361</v>
      </c>
      <c r="D861" s="97" t="s">
        <v>5362</v>
      </c>
      <c r="E861" s="97" t="s">
        <v>5362</v>
      </c>
      <c r="F861" s="97" t="s">
        <v>6962</v>
      </c>
      <c r="G861" s="96" t="s">
        <v>6095</v>
      </c>
      <c r="H861" s="96" t="s">
        <v>6963</v>
      </c>
      <c r="I861" s="96" t="s">
        <v>5340</v>
      </c>
      <c r="J861" s="96" t="s">
        <v>5340</v>
      </c>
      <c r="K861" s="96" t="s">
        <v>5365</v>
      </c>
      <c r="L861" s="96" t="s">
        <v>5365</v>
      </c>
      <c r="M861" s="96" t="s">
        <v>5342</v>
      </c>
      <c r="N861" s="92">
        <v>25181.683739267828</v>
      </c>
      <c r="O861" s="93">
        <v>0</v>
      </c>
      <c r="P861" s="93">
        <v>0</v>
      </c>
      <c r="Q861" s="93">
        <v>0</v>
      </c>
      <c r="R861" s="93">
        <v>0</v>
      </c>
      <c r="S861" s="93">
        <v>0</v>
      </c>
      <c r="T861" s="93">
        <v>0</v>
      </c>
      <c r="U861" s="93">
        <v>0</v>
      </c>
      <c r="V861" s="93">
        <v>0</v>
      </c>
      <c r="W861" s="93">
        <v>0</v>
      </c>
      <c r="X861" s="93">
        <v>0</v>
      </c>
      <c r="Y861" s="93">
        <v>0</v>
      </c>
      <c r="Z861" s="93">
        <v>0</v>
      </c>
      <c r="AA861" s="93">
        <v>0</v>
      </c>
      <c r="AB861" s="93">
        <v>0</v>
      </c>
      <c r="AC861" s="93">
        <v>0</v>
      </c>
      <c r="AD861" s="93">
        <v>0</v>
      </c>
      <c r="AE861" s="93">
        <v>0</v>
      </c>
      <c r="AF861" s="93">
        <v>0</v>
      </c>
      <c r="AG861" s="93">
        <v>2081.5285358755559</v>
      </c>
      <c r="AH861" s="93">
        <v>2080.3604620165033</v>
      </c>
      <c r="AI861" s="93">
        <v>2071.6280007997634</v>
      </c>
      <c r="AJ861" s="93">
        <v>2055.4163366940656</v>
      </c>
      <c r="AK861" s="93">
        <v>2080.4906193589909</v>
      </c>
      <c r="AL861" s="93">
        <v>2082.9328618131353</v>
      </c>
      <c r="AM861" s="93">
        <v>2140.6733490011698</v>
      </c>
      <c r="AN861" s="93">
        <v>2120.67757456448</v>
      </c>
      <c r="AO861" s="93">
        <v>2122.4446532518605</v>
      </c>
      <c r="AP861" s="93">
        <v>2122.7510291800968</v>
      </c>
      <c r="AQ861" s="93">
        <v>2114.5417129612929</v>
      </c>
      <c r="AR861" s="93">
        <v>2108.2386037509141</v>
      </c>
      <c r="AS861" s="93">
        <v>0</v>
      </c>
      <c r="AT861" s="93">
        <v>0</v>
      </c>
      <c r="AU861" s="93">
        <v>0</v>
      </c>
      <c r="AV861" s="93">
        <v>0</v>
      </c>
      <c r="AW861" s="93">
        <v>0</v>
      </c>
      <c r="AX861" s="93">
        <v>0</v>
      </c>
      <c r="AY861" s="93">
        <v>0</v>
      </c>
      <c r="AZ861" s="93">
        <v>0</v>
      </c>
      <c r="BA861" s="93">
        <v>0</v>
      </c>
      <c r="BB861" s="93">
        <v>0</v>
      </c>
      <c r="BC861" s="93">
        <v>0</v>
      </c>
      <c r="BD861" s="93">
        <v>0</v>
      </c>
      <c r="BE861" s="93">
        <v>0</v>
      </c>
      <c r="BF861" s="93">
        <v>0</v>
      </c>
      <c r="BG861" s="93">
        <v>0</v>
      </c>
      <c r="BH861" s="93">
        <v>0</v>
      </c>
      <c r="BI861" s="93">
        <v>0</v>
      </c>
      <c r="BJ861" s="93">
        <v>0</v>
      </c>
      <c r="BK861" s="93">
        <v>0</v>
      </c>
      <c r="BL861" s="93">
        <v>0</v>
      </c>
      <c r="BM861" s="93">
        <v>0</v>
      </c>
      <c r="BN861" s="93">
        <v>0</v>
      </c>
      <c r="BO861" s="93">
        <v>0</v>
      </c>
      <c r="BP861" s="93">
        <v>0</v>
      </c>
      <c r="BQ861" s="93">
        <v>0</v>
      </c>
      <c r="BR861" s="93">
        <v>0</v>
      </c>
      <c r="BS861" s="93">
        <v>0</v>
      </c>
      <c r="BT861" s="93">
        <v>0</v>
      </c>
      <c r="BU861" s="93">
        <v>0</v>
      </c>
      <c r="BV861" s="93">
        <v>0</v>
      </c>
      <c r="BW861" s="93">
        <v>0</v>
      </c>
      <c r="BX861" s="93">
        <v>0</v>
      </c>
      <c r="BY861" s="93">
        <v>0</v>
      </c>
      <c r="BZ861" s="93">
        <v>0</v>
      </c>
      <c r="CA861" s="93">
        <v>0</v>
      </c>
      <c r="CB861" s="93">
        <v>0</v>
      </c>
      <c r="CC861" s="93">
        <v>0</v>
      </c>
      <c r="CD861" s="93">
        <v>0</v>
      </c>
      <c r="CE861" s="93">
        <v>0</v>
      </c>
      <c r="CF861" s="93">
        <v>0</v>
      </c>
      <c r="CG861" s="93">
        <v>0</v>
      </c>
      <c r="CH861" s="93">
        <v>0</v>
      </c>
      <c r="CJ861" s="94">
        <v>25181.683739267828</v>
      </c>
    </row>
    <row r="862" spans="1:88" x14ac:dyDescent="0.25">
      <c r="A862">
        <v>854</v>
      </c>
      <c r="B862" s="96"/>
      <c r="C862" s="97" t="s">
        <v>5361</v>
      </c>
      <c r="D862" s="97" t="s">
        <v>5362</v>
      </c>
      <c r="E862" s="97" t="s">
        <v>5362</v>
      </c>
      <c r="F862" s="97" t="s">
        <v>6964</v>
      </c>
      <c r="G862" s="96" t="s">
        <v>6095</v>
      </c>
      <c r="H862" s="96" t="s">
        <v>6965</v>
      </c>
      <c r="I862" s="96" t="s">
        <v>5340</v>
      </c>
      <c r="J862" s="96" t="s">
        <v>5340</v>
      </c>
      <c r="K862" s="96" t="s">
        <v>5365</v>
      </c>
      <c r="L862" s="96" t="s">
        <v>5365</v>
      </c>
      <c r="M862" s="96" t="s">
        <v>5342</v>
      </c>
      <c r="N862" s="92">
        <v>0</v>
      </c>
      <c r="O862" s="93">
        <v>0</v>
      </c>
      <c r="P862" s="93">
        <v>0</v>
      </c>
      <c r="Q862" s="93">
        <v>0</v>
      </c>
      <c r="R862" s="93">
        <v>0</v>
      </c>
      <c r="S862" s="93">
        <v>0</v>
      </c>
      <c r="T862" s="93">
        <v>0</v>
      </c>
      <c r="U862" s="93">
        <v>0</v>
      </c>
      <c r="V862" s="93">
        <v>0</v>
      </c>
      <c r="W862" s="93">
        <v>0</v>
      </c>
      <c r="X862" s="93">
        <v>0</v>
      </c>
      <c r="Y862" s="93">
        <v>0</v>
      </c>
      <c r="Z862" s="93">
        <v>0</v>
      </c>
      <c r="AA862" s="93">
        <v>0</v>
      </c>
      <c r="AB862" s="93">
        <v>0</v>
      </c>
      <c r="AC862" s="93">
        <v>0</v>
      </c>
      <c r="AD862" s="93">
        <v>0</v>
      </c>
      <c r="AE862" s="93">
        <v>0</v>
      </c>
      <c r="AF862" s="93">
        <v>0</v>
      </c>
      <c r="AG862" s="93">
        <v>0</v>
      </c>
      <c r="AH862" s="93">
        <v>0</v>
      </c>
      <c r="AI862" s="93">
        <v>0</v>
      </c>
      <c r="AJ862" s="93">
        <v>0</v>
      </c>
      <c r="AK862" s="93">
        <v>0</v>
      </c>
      <c r="AL862" s="93">
        <v>0</v>
      </c>
      <c r="AM862" s="93">
        <v>0</v>
      </c>
      <c r="AN862" s="93">
        <v>0</v>
      </c>
      <c r="AO862" s="93">
        <v>0</v>
      </c>
      <c r="AP862" s="93">
        <v>0</v>
      </c>
      <c r="AQ862" s="93">
        <v>0</v>
      </c>
      <c r="AR862" s="93">
        <v>0</v>
      </c>
      <c r="AS862" s="93">
        <v>0</v>
      </c>
      <c r="AT862" s="93">
        <v>0</v>
      </c>
      <c r="AU862" s="93">
        <v>0</v>
      </c>
      <c r="AV862" s="93">
        <v>0</v>
      </c>
      <c r="AW862" s="93">
        <v>0</v>
      </c>
      <c r="AX862" s="93">
        <v>0</v>
      </c>
      <c r="AY862" s="93">
        <v>0</v>
      </c>
      <c r="AZ862" s="93">
        <v>0</v>
      </c>
      <c r="BA862" s="93">
        <v>0</v>
      </c>
      <c r="BB862" s="93">
        <v>0</v>
      </c>
      <c r="BC862" s="93">
        <v>0</v>
      </c>
      <c r="BD862" s="93">
        <v>0</v>
      </c>
      <c r="BE862" s="93">
        <v>0</v>
      </c>
      <c r="BF862" s="93">
        <v>0</v>
      </c>
      <c r="BG862" s="93">
        <v>0</v>
      </c>
      <c r="BH862" s="93">
        <v>0</v>
      </c>
      <c r="BI862" s="93">
        <v>0</v>
      </c>
      <c r="BJ862" s="93">
        <v>0</v>
      </c>
      <c r="BK862" s="93">
        <v>0</v>
      </c>
      <c r="BL862" s="93">
        <v>0</v>
      </c>
      <c r="BM862" s="93">
        <v>0</v>
      </c>
      <c r="BN862" s="93">
        <v>0</v>
      </c>
      <c r="BO862" s="93">
        <v>0</v>
      </c>
      <c r="BP862" s="93">
        <v>0</v>
      </c>
      <c r="BQ862" s="93">
        <v>0</v>
      </c>
      <c r="BR862" s="93">
        <v>0</v>
      </c>
      <c r="BS862" s="93">
        <v>0</v>
      </c>
      <c r="BT862" s="93">
        <v>0</v>
      </c>
      <c r="BU862" s="93">
        <v>0</v>
      </c>
      <c r="BV862" s="93">
        <v>0</v>
      </c>
      <c r="BW862" s="93">
        <v>0</v>
      </c>
      <c r="BX862" s="93">
        <v>0</v>
      </c>
      <c r="BY862" s="93">
        <v>0</v>
      </c>
      <c r="BZ862" s="93">
        <v>0</v>
      </c>
      <c r="CA862" s="93">
        <v>0</v>
      </c>
      <c r="CB862" s="93">
        <v>0</v>
      </c>
      <c r="CC862" s="93">
        <v>0</v>
      </c>
      <c r="CD862" s="93">
        <v>0</v>
      </c>
      <c r="CE862" s="93">
        <v>0</v>
      </c>
      <c r="CF862" s="93">
        <v>0</v>
      </c>
      <c r="CG862" s="93">
        <v>0</v>
      </c>
      <c r="CH862" s="93">
        <v>0</v>
      </c>
      <c r="CJ862" s="94">
        <v>0</v>
      </c>
    </row>
    <row r="863" spans="1:88" x14ac:dyDescent="0.25">
      <c r="A863">
        <v>855</v>
      </c>
      <c r="B863" s="96"/>
      <c r="C863" s="97" t="s">
        <v>5361</v>
      </c>
      <c r="D863" s="97" t="s">
        <v>5362</v>
      </c>
      <c r="E863" s="97" t="s">
        <v>5362</v>
      </c>
      <c r="F863" s="97" t="s">
        <v>6966</v>
      </c>
      <c r="G863" s="96" t="s">
        <v>6095</v>
      </c>
      <c r="H863" s="96" t="s">
        <v>6967</v>
      </c>
      <c r="I863" s="96" t="s">
        <v>5340</v>
      </c>
      <c r="J863" s="96" t="s">
        <v>5340</v>
      </c>
      <c r="K863" s="96" t="s">
        <v>5365</v>
      </c>
      <c r="L863" s="96" t="s">
        <v>5365</v>
      </c>
      <c r="M863" s="96" t="s">
        <v>5342</v>
      </c>
      <c r="N863" s="92">
        <v>0</v>
      </c>
      <c r="O863" s="93">
        <v>0</v>
      </c>
      <c r="P863" s="93">
        <v>0</v>
      </c>
      <c r="Q863" s="93">
        <v>0</v>
      </c>
      <c r="R863" s="93">
        <v>0</v>
      </c>
      <c r="S863" s="93">
        <v>0</v>
      </c>
      <c r="T863" s="93">
        <v>0</v>
      </c>
      <c r="U863" s="93">
        <v>0</v>
      </c>
      <c r="V863" s="93">
        <v>0</v>
      </c>
      <c r="W863" s="93">
        <v>0</v>
      </c>
      <c r="X863" s="93">
        <v>0</v>
      </c>
      <c r="Y863" s="93">
        <v>0</v>
      </c>
      <c r="Z863" s="93">
        <v>0</v>
      </c>
      <c r="AA863" s="93">
        <v>0</v>
      </c>
      <c r="AB863" s="93">
        <v>0</v>
      </c>
      <c r="AC863" s="93">
        <v>0</v>
      </c>
      <c r="AD863" s="93">
        <v>0</v>
      </c>
      <c r="AE863" s="93">
        <v>0</v>
      </c>
      <c r="AF863" s="93">
        <v>0</v>
      </c>
      <c r="AG863" s="93">
        <v>0</v>
      </c>
      <c r="AH863" s="93">
        <v>0</v>
      </c>
      <c r="AI863" s="93">
        <v>0</v>
      </c>
      <c r="AJ863" s="93">
        <v>0</v>
      </c>
      <c r="AK863" s="93">
        <v>0</v>
      </c>
      <c r="AL863" s="93">
        <v>0</v>
      </c>
      <c r="AM863" s="93">
        <v>0</v>
      </c>
      <c r="AN863" s="93">
        <v>0</v>
      </c>
      <c r="AO863" s="93">
        <v>0</v>
      </c>
      <c r="AP863" s="93">
        <v>0</v>
      </c>
      <c r="AQ863" s="93">
        <v>0</v>
      </c>
      <c r="AR863" s="93">
        <v>0</v>
      </c>
      <c r="AS863" s="93">
        <v>0</v>
      </c>
      <c r="AT863" s="93">
        <v>0</v>
      </c>
      <c r="AU863" s="93">
        <v>0</v>
      </c>
      <c r="AV863" s="93">
        <v>0</v>
      </c>
      <c r="AW863" s="93">
        <v>0</v>
      </c>
      <c r="AX863" s="93">
        <v>0</v>
      </c>
      <c r="AY863" s="93">
        <v>0</v>
      </c>
      <c r="AZ863" s="93">
        <v>0</v>
      </c>
      <c r="BA863" s="93">
        <v>0</v>
      </c>
      <c r="BB863" s="93">
        <v>0</v>
      </c>
      <c r="BC863" s="93">
        <v>0</v>
      </c>
      <c r="BD863" s="93">
        <v>0</v>
      </c>
      <c r="BE863" s="93">
        <v>0</v>
      </c>
      <c r="BF863" s="93">
        <v>0</v>
      </c>
      <c r="BG863" s="93">
        <v>0</v>
      </c>
      <c r="BH863" s="93">
        <v>0</v>
      </c>
      <c r="BI863" s="93">
        <v>0</v>
      </c>
      <c r="BJ863" s="93">
        <v>0</v>
      </c>
      <c r="BK863" s="93">
        <v>0</v>
      </c>
      <c r="BL863" s="93">
        <v>0</v>
      </c>
      <c r="BM863" s="93">
        <v>0</v>
      </c>
      <c r="BN863" s="93">
        <v>0</v>
      </c>
      <c r="BO863" s="93">
        <v>0</v>
      </c>
      <c r="BP863" s="93">
        <v>0</v>
      </c>
      <c r="BQ863" s="93">
        <v>0</v>
      </c>
      <c r="BR863" s="93">
        <v>0</v>
      </c>
      <c r="BS863" s="93">
        <v>0</v>
      </c>
      <c r="BT863" s="93">
        <v>0</v>
      </c>
      <c r="BU863" s="93">
        <v>0</v>
      </c>
      <c r="BV863" s="93">
        <v>0</v>
      </c>
      <c r="BW863" s="93">
        <v>0</v>
      </c>
      <c r="BX863" s="93">
        <v>0</v>
      </c>
      <c r="BY863" s="93">
        <v>0</v>
      </c>
      <c r="BZ863" s="93">
        <v>0</v>
      </c>
      <c r="CA863" s="93">
        <v>0</v>
      </c>
      <c r="CB863" s="93">
        <v>0</v>
      </c>
      <c r="CC863" s="93">
        <v>0</v>
      </c>
      <c r="CD863" s="93">
        <v>0</v>
      </c>
      <c r="CE863" s="93">
        <v>0</v>
      </c>
      <c r="CF863" s="93">
        <v>0</v>
      </c>
      <c r="CG863" s="93">
        <v>0</v>
      </c>
      <c r="CH863" s="93">
        <v>0</v>
      </c>
      <c r="CJ863" s="94">
        <v>0</v>
      </c>
    </row>
    <row r="864" spans="1:88" x14ac:dyDescent="0.25">
      <c r="A864">
        <v>856</v>
      </c>
      <c r="B864" s="96"/>
      <c r="C864" s="97" t="s">
        <v>5361</v>
      </c>
      <c r="D864" s="97" t="s">
        <v>5362</v>
      </c>
      <c r="E864" s="97" t="s">
        <v>5362</v>
      </c>
      <c r="F864" s="97" t="s">
        <v>6968</v>
      </c>
      <c r="G864" s="96" t="s">
        <v>6095</v>
      </c>
      <c r="H864" s="96" t="s">
        <v>6969</v>
      </c>
      <c r="I864" s="96" t="s">
        <v>5340</v>
      </c>
      <c r="J864" s="96" t="s">
        <v>5340</v>
      </c>
      <c r="K864" s="96" t="s">
        <v>5365</v>
      </c>
      <c r="L864" s="96" t="s">
        <v>5365</v>
      </c>
      <c r="M864" s="96" t="s">
        <v>5342</v>
      </c>
      <c r="N864" s="92">
        <v>15010.358994231634</v>
      </c>
      <c r="O864" s="93">
        <v>0</v>
      </c>
      <c r="P864" s="93">
        <v>0</v>
      </c>
      <c r="Q864" s="93">
        <v>0</v>
      </c>
      <c r="R864" s="93">
        <v>0</v>
      </c>
      <c r="S864" s="93">
        <v>0</v>
      </c>
      <c r="T864" s="93">
        <v>0</v>
      </c>
      <c r="U864" s="93">
        <v>1254.1866907868352</v>
      </c>
      <c r="V864" s="93">
        <v>1254.7626503590288</v>
      </c>
      <c r="W864" s="93">
        <v>1245.3657643231054</v>
      </c>
      <c r="X864" s="93">
        <v>1229.9540921460627</v>
      </c>
      <c r="Y864" s="93">
        <v>1255.3885793163336</v>
      </c>
      <c r="Z864" s="93">
        <v>1257.6306512004837</v>
      </c>
      <c r="AA864" s="93">
        <v>1270.2940660428774</v>
      </c>
      <c r="AB864" s="93">
        <v>1247.5237348119297</v>
      </c>
      <c r="AC864" s="93">
        <v>1251.6910341552755</v>
      </c>
      <c r="AD864" s="93">
        <v>1252.9846245659896</v>
      </c>
      <c r="AE864" s="93">
        <v>1247.1063681328365</v>
      </c>
      <c r="AF864" s="93">
        <v>1243.4707383908753</v>
      </c>
      <c r="AG864" s="93">
        <v>0</v>
      </c>
      <c r="AH864" s="93">
        <v>0</v>
      </c>
      <c r="AI864" s="93">
        <v>0</v>
      </c>
      <c r="AJ864" s="93">
        <v>0</v>
      </c>
      <c r="AK864" s="93">
        <v>0</v>
      </c>
      <c r="AL864" s="93">
        <v>0</v>
      </c>
      <c r="AM864" s="93">
        <v>0</v>
      </c>
      <c r="AN864" s="93">
        <v>0</v>
      </c>
      <c r="AO864" s="93">
        <v>0</v>
      </c>
      <c r="AP864" s="93">
        <v>0</v>
      </c>
      <c r="AQ864" s="93">
        <v>0</v>
      </c>
      <c r="AR864" s="93">
        <v>0</v>
      </c>
      <c r="AS864" s="93">
        <v>0</v>
      </c>
      <c r="AT864" s="93">
        <v>0</v>
      </c>
      <c r="AU864" s="93">
        <v>0</v>
      </c>
      <c r="AV864" s="93">
        <v>0</v>
      </c>
      <c r="AW864" s="93">
        <v>0</v>
      </c>
      <c r="AX864" s="93">
        <v>0</v>
      </c>
      <c r="AY864" s="93">
        <v>0</v>
      </c>
      <c r="AZ864" s="93">
        <v>0</v>
      </c>
      <c r="BA864" s="93">
        <v>0</v>
      </c>
      <c r="BB864" s="93">
        <v>0</v>
      </c>
      <c r="BC864" s="93">
        <v>0</v>
      </c>
      <c r="BD864" s="93">
        <v>0</v>
      </c>
      <c r="BE864" s="93">
        <v>0</v>
      </c>
      <c r="BF864" s="93">
        <v>0</v>
      </c>
      <c r="BG864" s="93">
        <v>0</v>
      </c>
      <c r="BH864" s="93">
        <v>0</v>
      </c>
      <c r="BI864" s="93">
        <v>0</v>
      </c>
      <c r="BJ864" s="93">
        <v>0</v>
      </c>
      <c r="BK864" s="93">
        <v>0</v>
      </c>
      <c r="BL864" s="93">
        <v>0</v>
      </c>
      <c r="BM864" s="93">
        <v>0</v>
      </c>
      <c r="BN864" s="93">
        <v>0</v>
      </c>
      <c r="BO864" s="93">
        <v>0</v>
      </c>
      <c r="BP864" s="93">
        <v>0</v>
      </c>
      <c r="BQ864" s="93">
        <v>0</v>
      </c>
      <c r="BR864" s="93">
        <v>0</v>
      </c>
      <c r="BS864" s="93">
        <v>0</v>
      </c>
      <c r="BT864" s="93">
        <v>0</v>
      </c>
      <c r="BU864" s="93">
        <v>0</v>
      </c>
      <c r="BV864" s="93">
        <v>0</v>
      </c>
      <c r="BW864" s="93">
        <v>0</v>
      </c>
      <c r="BX864" s="93">
        <v>0</v>
      </c>
      <c r="BY864" s="93">
        <v>0</v>
      </c>
      <c r="BZ864" s="93">
        <v>0</v>
      </c>
      <c r="CA864" s="93">
        <v>0</v>
      </c>
      <c r="CB864" s="93">
        <v>0</v>
      </c>
      <c r="CC864" s="93">
        <v>0</v>
      </c>
      <c r="CD864" s="93">
        <v>0</v>
      </c>
      <c r="CE864" s="93">
        <v>0</v>
      </c>
      <c r="CF864" s="93">
        <v>0</v>
      </c>
      <c r="CG864" s="93">
        <v>0</v>
      </c>
      <c r="CH864" s="93">
        <v>0</v>
      </c>
      <c r="CJ864" s="94">
        <v>7513.0705660997828</v>
      </c>
    </row>
    <row r="865" spans="1:88" x14ac:dyDescent="0.25">
      <c r="A865">
        <v>857</v>
      </c>
      <c r="B865" s="96"/>
      <c r="C865" s="97" t="s">
        <v>5361</v>
      </c>
      <c r="D865" s="97" t="s">
        <v>5362</v>
      </c>
      <c r="E865" s="97" t="s">
        <v>5362</v>
      </c>
      <c r="F865" s="97" t="s">
        <v>6970</v>
      </c>
      <c r="G865" s="96" t="s">
        <v>6095</v>
      </c>
      <c r="H865" s="96" t="s">
        <v>6971</v>
      </c>
      <c r="I865" s="96" t="s">
        <v>5340</v>
      </c>
      <c r="J865" s="96" t="s">
        <v>5340</v>
      </c>
      <c r="K865" s="96" t="s">
        <v>5365</v>
      </c>
      <c r="L865" s="96" t="s">
        <v>5365</v>
      </c>
      <c r="M865" s="96" t="s">
        <v>5342</v>
      </c>
      <c r="N865" s="92">
        <v>7455.1062278865311</v>
      </c>
      <c r="O865" s="93">
        <v>1261.4177383943925</v>
      </c>
      <c r="P865" s="93">
        <v>1240.6102302578761</v>
      </c>
      <c r="Q865" s="93">
        <v>1243.0904876829029</v>
      </c>
      <c r="R865" s="93">
        <v>1244.3152850004828</v>
      </c>
      <c r="S865" s="93">
        <v>1236.441312379369</v>
      </c>
      <c r="T865" s="93">
        <v>1229.2311741715073</v>
      </c>
      <c r="U865" s="93">
        <v>0</v>
      </c>
      <c r="V865" s="93">
        <v>0</v>
      </c>
      <c r="W865" s="93">
        <v>0</v>
      </c>
      <c r="X865" s="93">
        <v>0</v>
      </c>
      <c r="Y865" s="93">
        <v>0</v>
      </c>
      <c r="Z865" s="93">
        <v>0</v>
      </c>
      <c r="AA865" s="93">
        <v>0</v>
      </c>
      <c r="AB865" s="93">
        <v>0</v>
      </c>
      <c r="AC865" s="93">
        <v>0</v>
      </c>
      <c r="AD865" s="93">
        <v>0</v>
      </c>
      <c r="AE865" s="93">
        <v>0</v>
      </c>
      <c r="AF865" s="93">
        <v>0</v>
      </c>
      <c r="AG865" s="93">
        <v>0</v>
      </c>
      <c r="AH865" s="93">
        <v>0</v>
      </c>
      <c r="AI865" s="93">
        <v>0</v>
      </c>
      <c r="AJ865" s="93">
        <v>0</v>
      </c>
      <c r="AK865" s="93">
        <v>0</v>
      </c>
      <c r="AL865" s="93">
        <v>0</v>
      </c>
      <c r="AM865" s="93">
        <v>0</v>
      </c>
      <c r="AN865" s="93">
        <v>0</v>
      </c>
      <c r="AO865" s="93">
        <v>0</v>
      </c>
      <c r="AP865" s="93">
        <v>0</v>
      </c>
      <c r="AQ865" s="93">
        <v>0</v>
      </c>
      <c r="AR865" s="93">
        <v>0</v>
      </c>
      <c r="AS865" s="93">
        <v>0</v>
      </c>
      <c r="AT865" s="93">
        <v>0</v>
      </c>
      <c r="AU865" s="93">
        <v>0</v>
      </c>
      <c r="AV865" s="93">
        <v>0</v>
      </c>
      <c r="AW865" s="93">
        <v>0</v>
      </c>
      <c r="AX865" s="93">
        <v>0</v>
      </c>
      <c r="AY865" s="93">
        <v>0</v>
      </c>
      <c r="AZ865" s="93">
        <v>0</v>
      </c>
      <c r="BA865" s="93">
        <v>0</v>
      </c>
      <c r="BB865" s="93">
        <v>0</v>
      </c>
      <c r="BC865" s="93">
        <v>0</v>
      </c>
      <c r="BD865" s="93">
        <v>0</v>
      </c>
      <c r="BE865" s="93">
        <v>0</v>
      </c>
      <c r="BF865" s="93">
        <v>0</v>
      </c>
      <c r="BG865" s="93">
        <v>0</v>
      </c>
      <c r="BH865" s="93">
        <v>0</v>
      </c>
      <c r="BI865" s="93">
        <v>0</v>
      </c>
      <c r="BJ865" s="93">
        <v>0</v>
      </c>
      <c r="BK865" s="93">
        <v>0</v>
      </c>
      <c r="BL865" s="93">
        <v>0</v>
      </c>
      <c r="BM865" s="93">
        <v>0</v>
      </c>
      <c r="BN865" s="93">
        <v>0</v>
      </c>
      <c r="BO865" s="93">
        <v>0</v>
      </c>
      <c r="BP865" s="93">
        <v>0</v>
      </c>
      <c r="BQ865" s="93">
        <v>0</v>
      </c>
      <c r="BR865" s="93">
        <v>0</v>
      </c>
      <c r="BS865" s="93">
        <v>0</v>
      </c>
      <c r="BT865" s="93">
        <v>0</v>
      </c>
      <c r="BU865" s="93">
        <v>0</v>
      </c>
      <c r="BV865" s="93">
        <v>0</v>
      </c>
      <c r="BW865" s="93">
        <v>0</v>
      </c>
      <c r="BX865" s="93">
        <v>0</v>
      </c>
      <c r="BY865" s="93">
        <v>0</v>
      </c>
      <c r="BZ865" s="93">
        <v>0</v>
      </c>
      <c r="CA865" s="93">
        <v>0</v>
      </c>
      <c r="CB865" s="93">
        <v>0</v>
      </c>
      <c r="CC865" s="93">
        <v>0</v>
      </c>
      <c r="CD865" s="93">
        <v>0</v>
      </c>
      <c r="CE865" s="93">
        <v>0</v>
      </c>
      <c r="CF865" s="93">
        <v>0</v>
      </c>
      <c r="CG865" s="93">
        <v>0</v>
      </c>
      <c r="CH865" s="93">
        <v>0</v>
      </c>
      <c r="CJ865" s="94">
        <v>0</v>
      </c>
    </row>
    <row r="866" spans="1:88" x14ac:dyDescent="0.25">
      <c r="A866">
        <v>858</v>
      </c>
      <c r="B866" s="96"/>
      <c r="C866" s="97" t="s">
        <v>5361</v>
      </c>
      <c r="D866" s="97" t="s">
        <v>5362</v>
      </c>
      <c r="E866" s="97" t="s">
        <v>5362</v>
      </c>
      <c r="F866" s="97" t="s">
        <v>6972</v>
      </c>
      <c r="G866" s="96" t="s">
        <v>6095</v>
      </c>
      <c r="H866" s="96" t="s">
        <v>6973</v>
      </c>
      <c r="I866" s="96" t="s">
        <v>5340</v>
      </c>
      <c r="J866" s="96" t="s">
        <v>5340</v>
      </c>
      <c r="K866" s="96" t="s">
        <v>5365</v>
      </c>
      <c r="L866" s="96" t="s">
        <v>5365</v>
      </c>
      <c r="M866" s="96" t="s">
        <v>5342</v>
      </c>
      <c r="N866" s="92">
        <v>5003.4648103765103</v>
      </c>
      <c r="O866" s="93">
        <v>0</v>
      </c>
      <c r="P866" s="93">
        <v>0</v>
      </c>
      <c r="Q866" s="93">
        <v>0</v>
      </c>
      <c r="R866" s="93">
        <v>0</v>
      </c>
      <c r="S866" s="93">
        <v>0</v>
      </c>
      <c r="T866" s="93">
        <v>0</v>
      </c>
      <c r="U866" s="93">
        <v>418.06321723591486</v>
      </c>
      <c r="V866" s="93">
        <v>418.25520421322466</v>
      </c>
      <c r="W866" s="93">
        <v>415.12290147310233</v>
      </c>
      <c r="X866" s="93">
        <v>409.98566528597746</v>
      </c>
      <c r="Y866" s="93">
        <v>418.46384769156225</v>
      </c>
      <c r="Z866" s="93">
        <v>419.21120675066135</v>
      </c>
      <c r="AA866" s="93">
        <v>423.43235499684937</v>
      </c>
      <c r="AB866" s="93">
        <v>415.84222666757722</v>
      </c>
      <c r="AC866" s="93">
        <v>417.2313297281205</v>
      </c>
      <c r="AD866" s="93">
        <v>417.66252754967269</v>
      </c>
      <c r="AE866" s="93">
        <v>415.70310411276802</v>
      </c>
      <c r="AF866" s="93">
        <v>414.49122467107924</v>
      </c>
      <c r="AG866" s="93">
        <v>0</v>
      </c>
      <c r="AH866" s="93">
        <v>0</v>
      </c>
      <c r="AI866" s="93">
        <v>0</v>
      </c>
      <c r="AJ866" s="93">
        <v>0</v>
      </c>
      <c r="AK866" s="93">
        <v>0</v>
      </c>
      <c r="AL866" s="93">
        <v>0</v>
      </c>
      <c r="AM866" s="93">
        <v>0</v>
      </c>
      <c r="AN866" s="93">
        <v>0</v>
      </c>
      <c r="AO866" s="93">
        <v>0</v>
      </c>
      <c r="AP866" s="93">
        <v>0</v>
      </c>
      <c r="AQ866" s="93">
        <v>0</v>
      </c>
      <c r="AR866" s="93">
        <v>0</v>
      </c>
      <c r="AS866" s="93">
        <v>0</v>
      </c>
      <c r="AT866" s="93">
        <v>0</v>
      </c>
      <c r="AU866" s="93">
        <v>0</v>
      </c>
      <c r="AV866" s="93">
        <v>0</v>
      </c>
      <c r="AW866" s="93">
        <v>0</v>
      </c>
      <c r="AX866" s="93">
        <v>0</v>
      </c>
      <c r="AY866" s="93">
        <v>0</v>
      </c>
      <c r="AZ866" s="93">
        <v>0</v>
      </c>
      <c r="BA866" s="93">
        <v>0</v>
      </c>
      <c r="BB866" s="93">
        <v>0</v>
      </c>
      <c r="BC866" s="93">
        <v>0</v>
      </c>
      <c r="BD866" s="93">
        <v>0</v>
      </c>
      <c r="BE866" s="93">
        <v>0</v>
      </c>
      <c r="BF866" s="93">
        <v>0</v>
      </c>
      <c r="BG866" s="93">
        <v>0</v>
      </c>
      <c r="BH866" s="93">
        <v>0</v>
      </c>
      <c r="BI866" s="93">
        <v>0</v>
      </c>
      <c r="BJ866" s="93">
        <v>0</v>
      </c>
      <c r="BK866" s="93">
        <v>0</v>
      </c>
      <c r="BL866" s="93">
        <v>0</v>
      </c>
      <c r="BM866" s="93">
        <v>0</v>
      </c>
      <c r="BN866" s="93">
        <v>0</v>
      </c>
      <c r="BO866" s="93">
        <v>0</v>
      </c>
      <c r="BP866" s="93">
        <v>0</v>
      </c>
      <c r="BQ866" s="93">
        <v>0</v>
      </c>
      <c r="BR866" s="93">
        <v>0</v>
      </c>
      <c r="BS866" s="93">
        <v>0</v>
      </c>
      <c r="BT866" s="93">
        <v>0</v>
      </c>
      <c r="BU866" s="93">
        <v>0</v>
      </c>
      <c r="BV866" s="93">
        <v>0</v>
      </c>
      <c r="BW866" s="93">
        <v>0</v>
      </c>
      <c r="BX866" s="93">
        <v>0</v>
      </c>
      <c r="BY866" s="93">
        <v>0</v>
      </c>
      <c r="BZ866" s="93">
        <v>0</v>
      </c>
      <c r="CA866" s="93">
        <v>0</v>
      </c>
      <c r="CB866" s="93">
        <v>0</v>
      </c>
      <c r="CC866" s="93">
        <v>0</v>
      </c>
      <c r="CD866" s="93">
        <v>0</v>
      </c>
      <c r="CE866" s="93">
        <v>0</v>
      </c>
      <c r="CF866" s="93">
        <v>0</v>
      </c>
      <c r="CG866" s="93">
        <v>0</v>
      </c>
      <c r="CH866" s="93">
        <v>0</v>
      </c>
      <c r="CJ866" s="94">
        <v>2504.362767726067</v>
      </c>
    </row>
    <row r="867" spans="1:88" x14ac:dyDescent="0.25">
      <c r="A867">
        <v>859</v>
      </c>
      <c r="B867" s="96"/>
      <c r="C867" s="97" t="s">
        <v>5361</v>
      </c>
      <c r="D867" s="97" t="s">
        <v>5362</v>
      </c>
      <c r="E867" s="97" t="s">
        <v>5362</v>
      </c>
      <c r="F867" s="97" t="s">
        <v>6974</v>
      </c>
      <c r="G867" s="96" t="s">
        <v>6095</v>
      </c>
      <c r="H867" s="96" t="s">
        <v>6975</v>
      </c>
      <c r="I867" s="96" t="s">
        <v>5340</v>
      </c>
      <c r="J867" s="96" t="s">
        <v>5340</v>
      </c>
      <c r="K867" s="96" t="s">
        <v>5365</v>
      </c>
      <c r="L867" s="96" t="s">
        <v>5365</v>
      </c>
      <c r="M867" s="96" t="s">
        <v>5342</v>
      </c>
      <c r="N867" s="92">
        <v>20013.859130418587</v>
      </c>
      <c r="O867" s="93">
        <v>0</v>
      </c>
      <c r="P867" s="93">
        <v>0</v>
      </c>
      <c r="Q867" s="93">
        <v>0</v>
      </c>
      <c r="R867" s="93">
        <v>0</v>
      </c>
      <c r="S867" s="93">
        <v>0</v>
      </c>
      <c r="T867" s="93">
        <v>0</v>
      </c>
      <c r="U867" s="93">
        <v>1672.252859661776</v>
      </c>
      <c r="V867" s="93">
        <v>1673.020807566749</v>
      </c>
      <c r="W867" s="93">
        <v>1660.4915966758076</v>
      </c>
      <c r="X867" s="93">
        <v>1639.9426520413683</v>
      </c>
      <c r="Y867" s="93">
        <v>1673.8553814754757</v>
      </c>
      <c r="Z867" s="93">
        <v>1676.8448176952727</v>
      </c>
      <c r="AA867" s="93">
        <v>1693.7294105863098</v>
      </c>
      <c r="AB867" s="93">
        <v>1663.3688974377405</v>
      </c>
      <c r="AC867" s="93">
        <v>1668.9253096490665</v>
      </c>
      <c r="AD867" s="93">
        <v>1670.6501009257024</v>
      </c>
      <c r="AE867" s="93">
        <v>1662.8124072215817</v>
      </c>
      <c r="AF867" s="93">
        <v>1657.9648894817381</v>
      </c>
      <c r="AG867" s="93">
        <v>0</v>
      </c>
      <c r="AH867" s="93">
        <v>0</v>
      </c>
      <c r="AI867" s="93">
        <v>0</v>
      </c>
      <c r="AJ867" s="93">
        <v>0</v>
      </c>
      <c r="AK867" s="93">
        <v>0</v>
      </c>
      <c r="AL867" s="93">
        <v>0</v>
      </c>
      <c r="AM867" s="93">
        <v>0</v>
      </c>
      <c r="AN867" s="93">
        <v>0</v>
      </c>
      <c r="AO867" s="93">
        <v>0</v>
      </c>
      <c r="AP867" s="93">
        <v>0</v>
      </c>
      <c r="AQ867" s="93">
        <v>0</v>
      </c>
      <c r="AR867" s="93">
        <v>0</v>
      </c>
      <c r="AS867" s="93">
        <v>0</v>
      </c>
      <c r="AT867" s="93">
        <v>0</v>
      </c>
      <c r="AU867" s="93">
        <v>0</v>
      </c>
      <c r="AV867" s="93">
        <v>0</v>
      </c>
      <c r="AW867" s="93">
        <v>0</v>
      </c>
      <c r="AX867" s="93">
        <v>0</v>
      </c>
      <c r="AY867" s="93">
        <v>0</v>
      </c>
      <c r="AZ867" s="93">
        <v>0</v>
      </c>
      <c r="BA867" s="93">
        <v>0</v>
      </c>
      <c r="BB867" s="93">
        <v>0</v>
      </c>
      <c r="BC867" s="93">
        <v>0</v>
      </c>
      <c r="BD867" s="93">
        <v>0</v>
      </c>
      <c r="BE867" s="93">
        <v>0</v>
      </c>
      <c r="BF867" s="93">
        <v>0</v>
      </c>
      <c r="BG867" s="93">
        <v>0</v>
      </c>
      <c r="BH867" s="93">
        <v>0</v>
      </c>
      <c r="BI867" s="93">
        <v>0</v>
      </c>
      <c r="BJ867" s="93">
        <v>0</v>
      </c>
      <c r="BK867" s="93">
        <v>0</v>
      </c>
      <c r="BL867" s="93">
        <v>0</v>
      </c>
      <c r="BM867" s="93">
        <v>0</v>
      </c>
      <c r="BN867" s="93">
        <v>0</v>
      </c>
      <c r="BO867" s="93">
        <v>0</v>
      </c>
      <c r="BP867" s="93">
        <v>0</v>
      </c>
      <c r="BQ867" s="93">
        <v>0</v>
      </c>
      <c r="BR867" s="93">
        <v>0</v>
      </c>
      <c r="BS867" s="93">
        <v>0</v>
      </c>
      <c r="BT867" s="93">
        <v>0</v>
      </c>
      <c r="BU867" s="93">
        <v>0</v>
      </c>
      <c r="BV867" s="93">
        <v>0</v>
      </c>
      <c r="BW867" s="93">
        <v>0</v>
      </c>
      <c r="BX867" s="93">
        <v>0</v>
      </c>
      <c r="BY867" s="93">
        <v>0</v>
      </c>
      <c r="BZ867" s="93">
        <v>0</v>
      </c>
      <c r="CA867" s="93">
        <v>0</v>
      </c>
      <c r="CB867" s="93">
        <v>0</v>
      </c>
      <c r="CC867" s="93">
        <v>0</v>
      </c>
      <c r="CD867" s="93">
        <v>0</v>
      </c>
      <c r="CE867" s="93">
        <v>0</v>
      </c>
      <c r="CF867" s="93">
        <v>0</v>
      </c>
      <c r="CG867" s="93">
        <v>0</v>
      </c>
      <c r="CH867" s="93">
        <v>0</v>
      </c>
      <c r="CJ867" s="94">
        <v>10017.45101530214</v>
      </c>
    </row>
    <row r="868" spans="1:88" x14ac:dyDescent="0.25">
      <c r="A868">
        <v>860</v>
      </c>
      <c r="B868" s="96"/>
      <c r="C868" s="97" t="s">
        <v>5361</v>
      </c>
      <c r="D868" s="97" t="s">
        <v>5362</v>
      </c>
      <c r="E868" s="97" t="s">
        <v>5362</v>
      </c>
      <c r="F868" s="97" t="s">
        <v>6976</v>
      </c>
      <c r="G868" s="96" t="s">
        <v>6095</v>
      </c>
      <c r="H868" s="96" t="s">
        <v>6977</v>
      </c>
      <c r="I868" s="96" t="s">
        <v>5340</v>
      </c>
      <c r="J868" s="96" t="s">
        <v>5340</v>
      </c>
      <c r="K868" s="96" t="s">
        <v>5365</v>
      </c>
      <c r="L868" s="96" t="s">
        <v>5365</v>
      </c>
      <c r="M868" s="96" t="s">
        <v>5342</v>
      </c>
      <c r="N868" s="92">
        <v>0</v>
      </c>
      <c r="O868" s="93">
        <v>0</v>
      </c>
      <c r="P868" s="93">
        <v>0</v>
      </c>
      <c r="Q868" s="93">
        <v>0</v>
      </c>
      <c r="R868" s="93">
        <v>0</v>
      </c>
      <c r="S868" s="93">
        <v>0</v>
      </c>
      <c r="T868" s="93">
        <v>0</v>
      </c>
      <c r="U868" s="93">
        <v>0</v>
      </c>
      <c r="V868" s="93">
        <v>0</v>
      </c>
      <c r="W868" s="93">
        <v>0</v>
      </c>
      <c r="X868" s="93">
        <v>0</v>
      </c>
      <c r="Y868" s="93">
        <v>0</v>
      </c>
      <c r="Z868" s="93">
        <v>0</v>
      </c>
      <c r="AA868" s="93">
        <v>0</v>
      </c>
      <c r="AB868" s="93">
        <v>0</v>
      </c>
      <c r="AC868" s="93">
        <v>0</v>
      </c>
      <c r="AD868" s="93">
        <v>0</v>
      </c>
      <c r="AE868" s="93">
        <v>0</v>
      </c>
      <c r="AF868" s="93">
        <v>0</v>
      </c>
      <c r="AG868" s="93">
        <v>0</v>
      </c>
      <c r="AH868" s="93">
        <v>0</v>
      </c>
      <c r="AI868" s="93">
        <v>0</v>
      </c>
      <c r="AJ868" s="93">
        <v>0</v>
      </c>
      <c r="AK868" s="93">
        <v>0</v>
      </c>
      <c r="AL868" s="93">
        <v>0</v>
      </c>
      <c r="AM868" s="93">
        <v>0</v>
      </c>
      <c r="AN868" s="93">
        <v>0</v>
      </c>
      <c r="AO868" s="93">
        <v>0</v>
      </c>
      <c r="AP868" s="93">
        <v>0</v>
      </c>
      <c r="AQ868" s="93">
        <v>0</v>
      </c>
      <c r="AR868" s="93">
        <v>0</v>
      </c>
      <c r="AS868" s="93">
        <v>0</v>
      </c>
      <c r="AT868" s="93">
        <v>0</v>
      </c>
      <c r="AU868" s="93">
        <v>0</v>
      </c>
      <c r="AV868" s="93">
        <v>0</v>
      </c>
      <c r="AW868" s="93">
        <v>0</v>
      </c>
      <c r="AX868" s="93">
        <v>0</v>
      </c>
      <c r="AY868" s="93">
        <v>0</v>
      </c>
      <c r="AZ868" s="93">
        <v>0</v>
      </c>
      <c r="BA868" s="93">
        <v>0</v>
      </c>
      <c r="BB868" s="93">
        <v>0</v>
      </c>
      <c r="BC868" s="93">
        <v>0</v>
      </c>
      <c r="BD868" s="93">
        <v>0</v>
      </c>
      <c r="BE868" s="93">
        <v>0</v>
      </c>
      <c r="BF868" s="93">
        <v>0</v>
      </c>
      <c r="BG868" s="93">
        <v>0</v>
      </c>
      <c r="BH868" s="93">
        <v>0</v>
      </c>
      <c r="BI868" s="93">
        <v>0</v>
      </c>
      <c r="BJ868" s="93">
        <v>0</v>
      </c>
      <c r="BK868" s="93">
        <v>0</v>
      </c>
      <c r="BL868" s="93">
        <v>0</v>
      </c>
      <c r="BM868" s="93">
        <v>0</v>
      </c>
      <c r="BN868" s="93">
        <v>0</v>
      </c>
      <c r="BO868" s="93">
        <v>0</v>
      </c>
      <c r="BP868" s="93">
        <v>0</v>
      </c>
      <c r="BQ868" s="93">
        <v>0</v>
      </c>
      <c r="BR868" s="93">
        <v>0</v>
      </c>
      <c r="BS868" s="93">
        <v>0</v>
      </c>
      <c r="BT868" s="93">
        <v>0</v>
      </c>
      <c r="BU868" s="93">
        <v>0</v>
      </c>
      <c r="BV868" s="93">
        <v>0</v>
      </c>
      <c r="BW868" s="93">
        <v>0</v>
      </c>
      <c r="BX868" s="93">
        <v>0</v>
      </c>
      <c r="BY868" s="93">
        <v>0</v>
      </c>
      <c r="BZ868" s="93">
        <v>0</v>
      </c>
      <c r="CA868" s="93">
        <v>0</v>
      </c>
      <c r="CB868" s="93">
        <v>0</v>
      </c>
      <c r="CC868" s="93">
        <v>0</v>
      </c>
      <c r="CD868" s="93">
        <v>0</v>
      </c>
      <c r="CE868" s="93">
        <v>0</v>
      </c>
      <c r="CF868" s="93">
        <v>0</v>
      </c>
      <c r="CG868" s="93">
        <v>0</v>
      </c>
      <c r="CH868" s="93">
        <v>0</v>
      </c>
      <c r="CJ868" s="94">
        <v>0</v>
      </c>
    </row>
    <row r="869" spans="1:88" x14ac:dyDescent="0.25">
      <c r="A869">
        <v>861</v>
      </c>
      <c r="B869" s="96"/>
      <c r="C869" s="97" t="s">
        <v>5361</v>
      </c>
      <c r="D869" s="97" t="s">
        <v>5362</v>
      </c>
      <c r="E869" s="97" t="s">
        <v>5362</v>
      </c>
      <c r="F869" s="97" t="s">
        <v>6978</v>
      </c>
      <c r="G869" s="96" t="s">
        <v>6095</v>
      </c>
      <c r="H869" s="96" t="s">
        <v>6979</v>
      </c>
      <c r="I869" s="96" t="s">
        <v>5340</v>
      </c>
      <c r="J869" s="96" t="s">
        <v>5340</v>
      </c>
      <c r="K869" s="96" t="s">
        <v>5365</v>
      </c>
      <c r="L869" s="96" t="s">
        <v>5365</v>
      </c>
      <c r="M869" s="96" t="s">
        <v>5342</v>
      </c>
      <c r="N869" s="92">
        <v>40027.718260837173</v>
      </c>
      <c r="O869" s="93">
        <v>0</v>
      </c>
      <c r="P869" s="93">
        <v>0</v>
      </c>
      <c r="Q869" s="93">
        <v>0</v>
      </c>
      <c r="R869" s="93">
        <v>0</v>
      </c>
      <c r="S869" s="93">
        <v>0</v>
      </c>
      <c r="T869" s="93">
        <v>0</v>
      </c>
      <c r="U869" s="93">
        <v>3344.5057193235521</v>
      </c>
      <c r="V869" s="93">
        <v>3346.041615133508</v>
      </c>
      <c r="W869" s="93">
        <v>3320.9831933516152</v>
      </c>
      <c r="X869" s="93">
        <v>3279.8853040827266</v>
      </c>
      <c r="Y869" s="93">
        <v>3347.710762950941</v>
      </c>
      <c r="Z869" s="93">
        <v>3353.6896353905558</v>
      </c>
      <c r="AA869" s="93">
        <v>3387.4588211726195</v>
      </c>
      <c r="AB869" s="93">
        <v>3326.7377948754702</v>
      </c>
      <c r="AC869" s="93">
        <v>3337.8506192981331</v>
      </c>
      <c r="AD869" s="93">
        <v>3341.3002018514048</v>
      </c>
      <c r="AE869" s="93">
        <v>3325.6248144431738</v>
      </c>
      <c r="AF869" s="93">
        <v>3315.9297789634761</v>
      </c>
      <c r="AG869" s="93">
        <v>0</v>
      </c>
      <c r="AH869" s="93">
        <v>0</v>
      </c>
      <c r="AI869" s="93">
        <v>0</v>
      </c>
      <c r="AJ869" s="93">
        <v>0</v>
      </c>
      <c r="AK869" s="93">
        <v>0</v>
      </c>
      <c r="AL869" s="93">
        <v>0</v>
      </c>
      <c r="AM869" s="93">
        <v>0</v>
      </c>
      <c r="AN869" s="93">
        <v>0</v>
      </c>
      <c r="AO869" s="93">
        <v>0</v>
      </c>
      <c r="AP869" s="93">
        <v>0</v>
      </c>
      <c r="AQ869" s="93">
        <v>0</v>
      </c>
      <c r="AR869" s="93">
        <v>0</v>
      </c>
      <c r="AS869" s="93">
        <v>0</v>
      </c>
      <c r="AT869" s="93">
        <v>0</v>
      </c>
      <c r="AU869" s="93">
        <v>0</v>
      </c>
      <c r="AV869" s="93">
        <v>0</v>
      </c>
      <c r="AW869" s="93">
        <v>0</v>
      </c>
      <c r="AX869" s="93">
        <v>0</v>
      </c>
      <c r="AY869" s="93">
        <v>0</v>
      </c>
      <c r="AZ869" s="93">
        <v>0</v>
      </c>
      <c r="BA869" s="93">
        <v>0</v>
      </c>
      <c r="BB869" s="93">
        <v>0</v>
      </c>
      <c r="BC869" s="93">
        <v>0</v>
      </c>
      <c r="BD869" s="93">
        <v>0</v>
      </c>
      <c r="BE869" s="93">
        <v>0</v>
      </c>
      <c r="BF869" s="93">
        <v>0</v>
      </c>
      <c r="BG869" s="93">
        <v>0</v>
      </c>
      <c r="BH869" s="93">
        <v>0</v>
      </c>
      <c r="BI869" s="93">
        <v>0</v>
      </c>
      <c r="BJ869" s="93">
        <v>0</v>
      </c>
      <c r="BK869" s="93">
        <v>0</v>
      </c>
      <c r="BL869" s="93">
        <v>0</v>
      </c>
      <c r="BM869" s="93">
        <v>0</v>
      </c>
      <c r="BN869" s="93">
        <v>0</v>
      </c>
      <c r="BO869" s="93">
        <v>0</v>
      </c>
      <c r="BP869" s="93">
        <v>0</v>
      </c>
      <c r="BQ869" s="93">
        <v>0</v>
      </c>
      <c r="BR869" s="93">
        <v>0</v>
      </c>
      <c r="BS869" s="93">
        <v>0</v>
      </c>
      <c r="BT869" s="93">
        <v>0</v>
      </c>
      <c r="BU869" s="93">
        <v>0</v>
      </c>
      <c r="BV869" s="93">
        <v>0</v>
      </c>
      <c r="BW869" s="93">
        <v>0</v>
      </c>
      <c r="BX869" s="93">
        <v>0</v>
      </c>
      <c r="BY869" s="93">
        <v>0</v>
      </c>
      <c r="BZ869" s="93">
        <v>0</v>
      </c>
      <c r="CA869" s="93">
        <v>0</v>
      </c>
      <c r="CB869" s="93">
        <v>0</v>
      </c>
      <c r="CC869" s="93">
        <v>0</v>
      </c>
      <c r="CD869" s="93">
        <v>0</v>
      </c>
      <c r="CE869" s="93">
        <v>0</v>
      </c>
      <c r="CF869" s="93">
        <v>0</v>
      </c>
      <c r="CG869" s="93">
        <v>0</v>
      </c>
      <c r="CH869" s="93">
        <v>0</v>
      </c>
      <c r="CJ869" s="94">
        <v>20034.902030604277</v>
      </c>
    </row>
    <row r="870" spans="1:88" x14ac:dyDescent="0.25">
      <c r="A870">
        <v>862</v>
      </c>
      <c r="B870" s="96"/>
      <c r="C870" s="97" t="s">
        <v>5361</v>
      </c>
      <c r="D870" s="97" t="s">
        <v>5362</v>
      </c>
      <c r="E870" s="97" t="s">
        <v>5362</v>
      </c>
      <c r="F870" s="97" t="s">
        <v>6980</v>
      </c>
      <c r="G870" s="96" t="s">
        <v>6095</v>
      </c>
      <c r="H870" s="96" t="s">
        <v>6981</v>
      </c>
      <c r="I870" s="96" t="s">
        <v>5340</v>
      </c>
      <c r="J870" s="96" t="s">
        <v>5340</v>
      </c>
      <c r="K870" s="96" t="s">
        <v>5365</v>
      </c>
      <c r="L870" s="96" t="s">
        <v>5365</v>
      </c>
      <c r="M870" s="96" t="s">
        <v>5342</v>
      </c>
      <c r="N870" s="92">
        <v>0</v>
      </c>
      <c r="O870" s="93">
        <v>0</v>
      </c>
      <c r="P870" s="93">
        <v>0</v>
      </c>
      <c r="Q870" s="93">
        <v>0</v>
      </c>
      <c r="R870" s="93">
        <v>0</v>
      </c>
      <c r="S870" s="93">
        <v>0</v>
      </c>
      <c r="T870" s="93">
        <v>0</v>
      </c>
      <c r="U870" s="93">
        <v>0</v>
      </c>
      <c r="V870" s="93">
        <v>0</v>
      </c>
      <c r="W870" s="93">
        <v>0</v>
      </c>
      <c r="X870" s="93">
        <v>0</v>
      </c>
      <c r="Y870" s="93">
        <v>0</v>
      </c>
      <c r="Z870" s="93">
        <v>0</v>
      </c>
      <c r="AA870" s="93">
        <v>0</v>
      </c>
      <c r="AB870" s="93">
        <v>0</v>
      </c>
      <c r="AC870" s="93">
        <v>0</v>
      </c>
      <c r="AD870" s="93">
        <v>0</v>
      </c>
      <c r="AE870" s="93">
        <v>0</v>
      </c>
      <c r="AF870" s="93">
        <v>0</v>
      </c>
      <c r="AG870" s="93">
        <v>0</v>
      </c>
      <c r="AH870" s="93">
        <v>0</v>
      </c>
      <c r="AI870" s="93">
        <v>0</v>
      </c>
      <c r="AJ870" s="93">
        <v>0</v>
      </c>
      <c r="AK870" s="93">
        <v>0</v>
      </c>
      <c r="AL870" s="93">
        <v>0</v>
      </c>
      <c r="AM870" s="93">
        <v>0</v>
      </c>
      <c r="AN870" s="93">
        <v>0</v>
      </c>
      <c r="AO870" s="93">
        <v>0</v>
      </c>
      <c r="AP870" s="93">
        <v>0</v>
      </c>
      <c r="AQ870" s="93">
        <v>0</v>
      </c>
      <c r="AR870" s="93">
        <v>0</v>
      </c>
      <c r="AS870" s="93">
        <v>0</v>
      </c>
      <c r="AT870" s="93">
        <v>0</v>
      </c>
      <c r="AU870" s="93">
        <v>0</v>
      </c>
      <c r="AV870" s="93">
        <v>0</v>
      </c>
      <c r="AW870" s="93">
        <v>0</v>
      </c>
      <c r="AX870" s="93">
        <v>0</v>
      </c>
      <c r="AY870" s="93">
        <v>0</v>
      </c>
      <c r="AZ870" s="93">
        <v>0</v>
      </c>
      <c r="BA870" s="93">
        <v>0</v>
      </c>
      <c r="BB870" s="93">
        <v>0</v>
      </c>
      <c r="BC870" s="93">
        <v>0</v>
      </c>
      <c r="BD870" s="93">
        <v>0</v>
      </c>
      <c r="BE870" s="93">
        <v>0</v>
      </c>
      <c r="BF870" s="93">
        <v>0</v>
      </c>
      <c r="BG870" s="93">
        <v>0</v>
      </c>
      <c r="BH870" s="93">
        <v>0</v>
      </c>
      <c r="BI870" s="93">
        <v>0</v>
      </c>
      <c r="BJ870" s="93">
        <v>0</v>
      </c>
      <c r="BK870" s="93">
        <v>0</v>
      </c>
      <c r="BL870" s="93">
        <v>0</v>
      </c>
      <c r="BM870" s="93">
        <v>0</v>
      </c>
      <c r="BN870" s="93">
        <v>0</v>
      </c>
      <c r="BO870" s="93">
        <v>0</v>
      </c>
      <c r="BP870" s="93">
        <v>0</v>
      </c>
      <c r="BQ870" s="93">
        <v>0</v>
      </c>
      <c r="BR870" s="93">
        <v>0</v>
      </c>
      <c r="BS870" s="93">
        <v>0</v>
      </c>
      <c r="BT870" s="93">
        <v>0</v>
      </c>
      <c r="BU870" s="93">
        <v>0</v>
      </c>
      <c r="BV870" s="93">
        <v>0</v>
      </c>
      <c r="BW870" s="93">
        <v>0</v>
      </c>
      <c r="BX870" s="93">
        <v>0</v>
      </c>
      <c r="BY870" s="93">
        <v>0</v>
      </c>
      <c r="BZ870" s="93">
        <v>0</v>
      </c>
      <c r="CA870" s="93">
        <v>0</v>
      </c>
      <c r="CB870" s="93">
        <v>0</v>
      </c>
      <c r="CC870" s="93">
        <v>0</v>
      </c>
      <c r="CD870" s="93">
        <v>0</v>
      </c>
      <c r="CE870" s="93">
        <v>0</v>
      </c>
      <c r="CF870" s="93">
        <v>0</v>
      </c>
      <c r="CG870" s="93">
        <v>0</v>
      </c>
      <c r="CH870" s="93">
        <v>0</v>
      </c>
      <c r="CJ870" s="94">
        <v>0</v>
      </c>
    </row>
    <row r="871" spans="1:88" x14ac:dyDescent="0.25">
      <c r="A871">
        <v>863</v>
      </c>
      <c r="B871" s="96"/>
      <c r="C871" s="97" t="s">
        <v>5361</v>
      </c>
      <c r="D871" s="97" t="s">
        <v>5362</v>
      </c>
      <c r="E871" s="97" t="s">
        <v>5362</v>
      </c>
      <c r="F871" s="97" t="s">
        <v>6982</v>
      </c>
      <c r="G871" s="96" t="s">
        <v>6095</v>
      </c>
      <c r="H871" s="96" t="s">
        <v>6983</v>
      </c>
      <c r="I871" s="96" t="s">
        <v>5340</v>
      </c>
      <c r="J871" s="96" t="s">
        <v>5340</v>
      </c>
      <c r="K871" s="96" t="s">
        <v>5365</v>
      </c>
      <c r="L871" s="96" t="s">
        <v>5365</v>
      </c>
      <c r="M871" s="96" t="s">
        <v>5342</v>
      </c>
      <c r="N871" s="92">
        <v>0</v>
      </c>
      <c r="O871" s="93">
        <v>0</v>
      </c>
      <c r="P871" s="93">
        <v>0</v>
      </c>
      <c r="Q871" s="93">
        <v>0</v>
      </c>
      <c r="R871" s="93">
        <v>0</v>
      </c>
      <c r="S871" s="93">
        <v>0</v>
      </c>
      <c r="T871" s="93">
        <v>0</v>
      </c>
      <c r="U871" s="93">
        <v>0</v>
      </c>
      <c r="V871" s="93">
        <v>0</v>
      </c>
      <c r="W871" s="93">
        <v>0</v>
      </c>
      <c r="X871" s="93">
        <v>0</v>
      </c>
      <c r="Y871" s="93">
        <v>0</v>
      </c>
      <c r="Z871" s="93">
        <v>0</v>
      </c>
      <c r="AA871" s="93">
        <v>0</v>
      </c>
      <c r="AB871" s="93">
        <v>0</v>
      </c>
      <c r="AC871" s="93">
        <v>0</v>
      </c>
      <c r="AD871" s="93">
        <v>0</v>
      </c>
      <c r="AE871" s="93">
        <v>0</v>
      </c>
      <c r="AF871" s="93">
        <v>0</v>
      </c>
      <c r="AG871" s="93">
        <v>0</v>
      </c>
      <c r="AH871" s="93">
        <v>0</v>
      </c>
      <c r="AI871" s="93">
        <v>0</v>
      </c>
      <c r="AJ871" s="93">
        <v>0</v>
      </c>
      <c r="AK871" s="93">
        <v>0</v>
      </c>
      <c r="AL871" s="93">
        <v>0</v>
      </c>
      <c r="AM871" s="93">
        <v>0</v>
      </c>
      <c r="AN871" s="93">
        <v>0</v>
      </c>
      <c r="AO871" s="93">
        <v>0</v>
      </c>
      <c r="AP871" s="93">
        <v>0</v>
      </c>
      <c r="AQ871" s="93">
        <v>0</v>
      </c>
      <c r="AR871" s="93">
        <v>0</v>
      </c>
      <c r="AS871" s="93">
        <v>0</v>
      </c>
      <c r="AT871" s="93">
        <v>0</v>
      </c>
      <c r="AU871" s="93">
        <v>0</v>
      </c>
      <c r="AV871" s="93">
        <v>0</v>
      </c>
      <c r="AW871" s="93">
        <v>0</v>
      </c>
      <c r="AX871" s="93">
        <v>0</v>
      </c>
      <c r="AY871" s="93">
        <v>0</v>
      </c>
      <c r="AZ871" s="93">
        <v>0</v>
      </c>
      <c r="BA871" s="93">
        <v>0</v>
      </c>
      <c r="BB871" s="93">
        <v>0</v>
      </c>
      <c r="BC871" s="93">
        <v>0</v>
      </c>
      <c r="BD871" s="93">
        <v>0</v>
      </c>
      <c r="BE871" s="93">
        <v>0</v>
      </c>
      <c r="BF871" s="93">
        <v>0</v>
      </c>
      <c r="BG871" s="93">
        <v>0</v>
      </c>
      <c r="BH871" s="93">
        <v>0</v>
      </c>
      <c r="BI871" s="93">
        <v>0</v>
      </c>
      <c r="BJ871" s="93">
        <v>0</v>
      </c>
      <c r="BK871" s="93">
        <v>0</v>
      </c>
      <c r="BL871" s="93">
        <v>0</v>
      </c>
      <c r="BM871" s="93">
        <v>0</v>
      </c>
      <c r="BN871" s="93">
        <v>0</v>
      </c>
      <c r="BO871" s="93">
        <v>0</v>
      </c>
      <c r="BP871" s="93">
        <v>0</v>
      </c>
      <c r="BQ871" s="93">
        <v>0</v>
      </c>
      <c r="BR871" s="93">
        <v>0</v>
      </c>
      <c r="BS871" s="93">
        <v>0</v>
      </c>
      <c r="BT871" s="93">
        <v>0</v>
      </c>
      <c r="BU871" s="93">
        <v>0</v>
      </c>
      <c r="BV871" s="93">
        <v>0</v>
      </c>
      <c r="BW871" s="93">
        <v>0</v>
      </c>
      <c r="BX871" s="93">
        <v>0</v>
      </c>
      <c r="BY871" s="93">
        <v>0</v>
      </c>
      <c r="BZ871" s="93">
        <v>0</v>
      </c>
      <c r="CA871" s="93">
        <v>0</v>
      </c>
      <c r="CB871" s="93">
        <v>0</v>
      </c>
      <c r="CC871" s="93">
        <v>0</v>
      </c>
      <c r="CD871" s="93">
        <v>0</v>
      </c>
      <c r="CE871" s="93">
        <v>0</v>
      </c>
      <c r="CF871" s="93">
        <v>0</v>
      </c>
      <c r="CG871" s="93">
        <v>0</v>
      </c>
      <c r="CH871" s="93">
        <v>0</v>
      </c>
      <c r="CJ871" s="94">
        <v>0</v>
      </c>
    </row>
    <row r="872" spans="1:88" x14ac:dyDescent="0.25">
      <c r="A872">
        <v>864</v>
      </c>
      <c r="B872" s="96"/>
      <c r="C872" s="97" t="s">
        <v>5361</v>
      </c>
      <c r="D872" s="97" t="s">
        <v>5362</v>
      </c>
      <c r="E872" s="97" t="s">
        <v>5362</v>
      </c>
      <c r="F872" s="97" t="s">
        <v>6984</v>
      </c>
      <c r="G872" s="96" t="s">
        <v>6095</v>
      </c>
      <c r="H872" s="96" t="s">
        <v>6985</v>
      </c>
      <c r="I872" s="96" t="s">
        <v>5340</v>
      </c>
      <c r="J872" s="96" t="s">
        <v>5340</v>
      </c>
      <c r="K872" s="96" t="s">
        <v>5365</v>
      </c>
      <c r="L872" s="96" t="s">
        <v>5365</v>
      </c>
      <c r="M872" s="96" t="s">
        <v>5342</v>
      </c>
      <c r="N872" s="92">
        <v>0</v>
      </c>
      <c r="O872" s="93">
        <v>0</v>
      </c>
      <c r="P872" s="93">
        <v>0</v>
      </c>
      <c r="Q872" s="93">
        <v>0</v>
      </c>
      <c r="R872" s="93">
        <v>0</v>
      </c>
      <c r="S872" s="93">
        <v>0</v>
      </c>
      <c r="T872" s="93">
        <v>0</v>
      </c>
      <c r="U872" s="93">
        <v>0</v>
      </c>
      <c r="V872" s="93">
        <v>0</v>
      </c>
      <c r="W872" s="93">
        <v>0</v>
      </c>
      <c r="X872" s="93">
        <v>0</v>
      </c>
      <c r="Y872" s="93">
        <v>0</v>
      </c>
      <c r="Z872" s="93">
        <v>0</v>
      </c>
      <c r="AA872" s="93">
        <v>0</v>
      </c>
      <c r="AB872" s="93">
        <v>0</v>
      </c>
      <c r="AC872" s="93">
        <v>0</v>
      </c>
      <c r="AD872" s="93">
        <v>0</v>
      </c>
      <c r="AE872" s="93">
        <v>0</v>
      </c>
      <c r="AF872" s="93">
        <v>0</v>
      </c>
      <c r="AG872" s="93">
        <v>0</v>
      </c>
      <c r="AH872" s="93">
        <v>0</v>
      </c>
      <c r="AI872" s="93">
        <v>0</v>
      </c>
      <c r="AJ872" s="93">
        <v>0</v>
      </c>
      <c r="AK872" s="93">
        <v>0</v>
      </c>
      <c r="AL872" s="93">
        <v>0</v>
      </c>
      <c r="AM872" s="93">
        <v>0</v>
      </c>
      <c r="AN872" s="93">
        <v>0</v>
      </c>
      <c r="AO872" s="93">
        <v>0</v>
      </c>
      <c r="AP872" s="93">
        <v>0</v>
      </c>
      <c r="AQ872" s="93">
        <v>0</v>
      </c>
      <c r="AR872" s="93">
        <v>0</v>
      </c>
      <c r="AS872" s="93">
        <v>0</v>
      </c>
      <c r="AT872" s="93">
        <v>0</v>
      </c>
      <c r="AU872" s="93">
        <v>0</v>
      </c>
      <c r="AV872" s="93">
        <v>0</v>
      </c>
      <c r="AW872" s="93">
        <v>0</v>
      </c>
      <c r="AX872" s="93">
        <v>0</v>
      </c>
      <c r="AY872" s="93">
        <v>0</v>
      </c>
      <c r="AZ872" s="93">
        <v>0</v>
      </c>
      <c r="BA872" s="93">
        <v>0</v>
      </c>
      <c r="BB872" s="93">
        <v>0</v>
      </c>
      <c r="BC872" s="93">
        <v>0</v>
      </c>
      <c r="BD872" s="93">
        <v>0</v>
      </c>
      <c r="BE872" s="93">
        <v>0</v>
      </c>
      <c r="BF872" s="93">
        <v>0</v>
      </c>
      <c r="BG872" s="93">
        <v>0</v>
      </c>
      <c r="BH872" s="93">
        <v>0</v>
      </c>
      <c r="BI872" s="93">
        <v>0</v>
      </c>
      <c r="BJ872" s="93">
        <v>0</v>
      </c>
      <c r="BK872" s="93">
        <v>0</v>
      </c>
      <c r="BL872" s="93">
        <v>0</v>
      </c>
      <c r="BM872" s="93">
        <v>0</v>
      </c>
      <c r="BN872" s="93">
        <v>0</v>
      </c>
      <c r="BO872" s="93">
        <v>0</v>
      </c>
      <c r="BP872" s="93">
        <v>0</v>
      </c>
      <c r="BQ872" s="93">
        <v>0</v>
      </c>
      <c r="BR872" s="93">
        <v>0</v>
      </c>
      <c r="BS872" s="93">
        <v>0</v>
      </c>
      <c r="BT872" s="93">
        <v>0</v>
      </c>
      <c r="BU872" s="93">
        <v>0</v>
      </c>
      <c r="BV872" s="93">
        <v>0</v>
      </c>
      <c r="BW872" s="93">
        <v>0</v>
      </c>
      <c r="BX872" s="93">
        <v>0</v>
      </c>
      <c r="BY872" s="93">
        <v>0</v>
      </c>
      <c r="BZ872" s="93">
        <v>0</v>
      </c>
      <c r="CA872" s="93">
        <v>0</v>
      </c>
      <c r="CB872" s="93">
        <v>0</v>
      </c>
      <c r="CC872" s="93">
        <v>0</v>
      </c>
      <c r="CD872" s="93">
        <v>0</v>
      </c>
      <c r="CE872" s="93">
        <v>0</v>
      </c>
      <c r="CF872" s="93">
        <v>0</v>
      </c>
      <c r="CG872" s="93">
        <v>0</v>
      </c>
      <c r="CH872" s="93">
        <v>0</v>
      </c>
      <c r="CJ872" s="94">
        <v>0</v>
      </c>
    </row>
    <row r="873" spans="1:88" x14ac:dyDescent="0.25">
      <c r="A873">
        <v>865</v>
      </c>
      <c r="B873" s="96"/>
      <c r="C873" s="97" t="s">
        <v>5361</v>
      </c>
      <c r="D873" s="97" t="s">
        <v>5362</v>
      </c>
      <c r="E873" s="97" t="s">
        <v>5362</v>
      </c>
      <c r="F873" s="97" t="s">
        <v>6986</v>
      </c>
      <c r="G873" s="96" t="s">
        <v>6095</v>
      </c>
      <c r="H873" s="96" t="s">
        <v>6987</v>
      </c>
      <c r="I873" s="96" t="s">
        <v>5340</v>
      </c>
      <c r="J873" s="96" t="s">
        <v>5340</v>
      </c>
      <c r="K873" s="96" t="s">
        <v>5365</v>
      </c>
      <c r="L873" s="96" t="s">
        <v>5365</v>
      </c>
      <c r="M873" s="96" t="s">
        <v>5342</v>
      </c>
      <c r="N873" s="92">
        <v>0</v>
      </c>
      <c r="O873" s="93">
        <v>0</v>
      </c>
      <c r="P873" s="93">
        <v>0</v>
      </c>
      <c r="Q873" s="93">
        <v>0</v>
      </c>
      <c r="R873" s="93">
        <v>0</v>
      </c>
      <c r="S873" s="93">
        <v>0</v>
      </c>
      <c r="T873" s="93">
        <v>0</v>
      </c>
      <c r="U873" s="93">
        <v>0</v>
      </c>
      <c r="V873" s="93">
        <v>0</v>
      </c>
      <c r="W873" s="93">
        <v>0</v>
      </c>
      <c r="X873" s="93">
        <v>0</v>
      </c>
      <c r="Y873" s="93">
        <v>0</v>
      </c>
      <c r="Z873" s="93">
        <v>0</v>
      </c>
      <c r="AA873" s="93">
        <v>0</v>
      </c>
      <c r="AB873" s="93">
        <v>0</v>
      </c>
      <c r="AC873" s="93">
        <v>0</v>
      </c>
      <c r="AD873" s="93">
        <v>0</v>
      </c>
      <c r="AE873" s="93">
        <v>0</v>
      </c>
      <c r="AF873" s="93">
        <v>0</v>
      </c>
      <c r="AG873" s="93">
        <v>0</v>
      </c>
      <c r="AH873" s="93">
        <v>0</v>
      </c>
      <c r="AI873" s="93">
        <v>0</v>
      </c>
      <c r="AJ873" s="93">
        <v>0</v>
      </c>
      <c r="AK873" s="93">
        <v>0</v>
      </c>
      <c r="AL873" s="93">
        <v>0</v>
      </c>
      <c r="AM873" s="93">
        <v>0</v>
      </c>
      <c r="AN873" s="93">
        <v>0</v>
      </c>
      <c r="AO873" s="93">
        <v>0</v>
      </c>
      <c r="AP873" s="93">
        <v>0</v>
      </c>
      <c r="AQ873" s="93">
        <v>0</v>
      </c>
      <c r="AR873" s="93">
        <v>0</v>
      </c>
      <c r="AS873" s="93">
        <v>0</v>
      </c>
      <c r="AT873" s="93">
        <v>0</v>
      </c>
      <c r="AU873" s="93">
        <v>0</v>
      </c>
      <c r="AV873" s="93">
        <v>0</v>
      </c>
      <c r="AW873" s="93">
        <v>0</v>
      </c>
      <c r="AX873" s="93">
        <v>0</v>
      </c>
      <c r="AY873" s="93">
        <v>0</v>
      </c>
      <c r="AZ873" s="93">
        <v>0</v>
      </c>
      <c r="BA873" s="93">
        <v>0</v>
      </c>
      <c r="BB873" s="93">
        <v>0</v>
      </c>
      <c r="BC873" s="93">
        <v>0</v>
      </c>
      <c r="BD873" s="93">
        <v>0</v>
      </c>
      <c r="BE873" s="93">
        <v>0</v>
      </c>
      <c r="BF873" s="93">
        <v>0</v>
      </c>
      <c r="BG873" s="93">
        <v>0</v>
      </c>
      <c r="BH873" s="93">
        <v>0</v>
      </c>
      <c r="BI873" s="93">
        <v>0</v>
      </c>
      <c r="BJ873" s="93">
        <v>0</v>
      </c>
      <c r="BK873" s="93">
        <v>0</v>
      </c>
      <c r="BL873" s="93">
        <v>0</v>
      </c>
      <c r="BM873" s="93">
        <v>0</v>
      </c>
      <c r="BN873" s="93">
        <v>0</v>
      </c>
      <c r="BO873" s="93">
        <v>0</v>
      </c>
      <c r="BP873" s="93">
        <v>0</v>
      </c>
      <c r="BQ873" s="93">
        <v>0</v>
      </c>
      <c r="BR873" s="93">
        <v>0</v>
      </c>
      <c r="BS873" s="93">
        <v>0</v>
      </c>
      <c r="BT873" s="93">
        <v>0</v>
      </c>
      <c r="BU873" s="93">
        <v>0</v>
      </c>
      <c r="BV873" s="93">
        <v>0</v>
      </c>
      <c r="BW873" s="93">
        <v>0</v>
      </c>
      <c r="BX873" s="93">
        <v>0</v>
      </c>
      <c r="BY873" s="93">
        <v>0</v>
      </c>
      <c r="BZ873" s="93">
        <v>0</v>
      </c>
      <c r="CA873" s="93">
        <v>0</v>
      </c>
      <c r="CB873" s="93">
        <v>0</v>
      </c>
      <c r="CC873" s="93">
        <v>0</v>
      </c>
      <c r="CD873" s="93">
        <v>0</v>
      </c>
      <c r="CE873" s="93">
        <v>0</v>
      </c>
      <c r="CF873" s="93">
        <v>0</v>
      </c>
      <c r="CG873" s="93">
        <v>0</v>
      </c>
      <c r="CH873" s="93">
        <v>0</v>
      </c>
      <c r="CJ873" s="94">
        <v>0</v>
      </c>
    </row>
    <row r="874" spans="1:88" x14ac:dyDescent="0.25">
      <c r="A874">
        <v>866</v>
      </c>
      <c r="B874" s="96"/>
      <c r="C874" s="97" t="s">
        <v>5361</v>
      </c>
      <c r="D874" s="97" t="s">
        <v>5362</v>
      </c>
      <c r="E874" s="97" t="s">
        <v>5362</v>
      </c>
      <c r="F874" s="97" t="s">
        <v>6988</v>
      </c>
      <c r="G874" s="96" t="s">
        <v>6095</v>
      </c>
      <c r="H874" s="96" t="s">
        <v>6989</v>
      </c>
      <c r="I874" s="96" t="s">
        <v>5340</v>
      </c>
      <c r="J874" s="96" t="s">
        <v>5340</v>
      </c>
      <c r="K874" s="96" t="s">
        <v>5365</v>
      </c>
      <c r="L874" s="96" t="s">
        <v>5365</v>
      </c>
      <c r="M874" s="96" t="s">
        <v>5342</v>
      </c>
      <c r="N874" s="92">
        <v>0</v>
      </c>
      <c r="O874" s="93">
        <v>0</v>
      </c>
      <c r="P874" s="93">
        <v>0</v>
      </c>
      <c r="Q874" s="93">
        <v>0</v>
      </c>
      <c r="R874" s="93">
        <v>0</v>
      </c>
      <c r="S874" s="93">
        <v>0</v>
      </c>
      <c r="T874" s="93">
        <v>0</v>
      </c>
      <c r="U874" s="93">
        <v>0</v>
      </c>
      <c r="V874" s="93">
        <v>0</v>
      </c>
      <c r="W874" s="93">
        <v>0</v>
      </c>
      <c r="X874" s="93">
        <v>0</v>
      </c>
      <c r="Y874" s="93">
        <v>0</v>
      </c>
      <c r="Z874" s="93">
        <v>0</v>
      </c>
      <c r="AA874" s="93">
        <v>0</v>
      </c>
      <c r="AB874" s="93">
        <v>0</v>
      </c>
      <c r="AC874" s="93">
        <v>0</v>
      </c>
      <c r="AD874" s="93">
        <v>0</v>
      </c>
      <c r="AE874" s="93">
        <v>0</v>
      </c>
      <c r="AF874" s="93">
        <v>0</v>
      </c>
      <c r="AG874" s="93">
        <v>0</v>
      </c>
      <c r="AH874" s="93">
        <v>0</v>
      </c>
      <c r="AI874" s="93">
        <v>0</v>
      </c>
      <c r="AJ874" s="93">
        <v>0</v>
      </c>
      <c r="AK874" s="93">
        <v>0</v>
      </c>
      <c r="AL874" s="93">
        <v>0</v>
      </c>
      <c r="AM874" s="93">
        <v>0</v>
      </c>
      <c r="AN874" s="93">
        <v>0</v>
      </c>
      <c r="AO874" s="93">
        <v>0</v>
      </c>
      <c r="AP874" s="93">
        <v>0</v>
      </c>
      <c r="AQ874" s="93">
        <v>0</v>
      </c>
      <c r="AR874" s="93">
        <v>0</v>
      </c>
      <c r="AS874" s="93">
        <v>0</v>
      </c>
      <c r="AT874" s="93">
        <v>0</v>
      </c>
      <c r="AU874" s="93">
        <v>0</v>
      </c>
      <c r="AV874" s="93">
        <v>0</v>
      </c>
      <c r="AW874" s="93">
        <v>0</v>
      </c>
      <c r="AX874" s="93">
        <v>0</v>
      </c>
      <c r="AY874" s="93">
        <v>0</v>
      </c>
      <c r="AZ874" s="93">
        <v>0</v>
      </c>
      <c r="BA874" s="93">
        <v>0</v>
      </c>
      <c r="BB874" s="93">
        <v>0</v>
      </c>
      <c r="BC874" s="93">
        <v>0</v>
      </c>
      <c r="BD874" s="93">
        <v>0</v>
      </c>
      <c r="BE874" s="93">
        <v>0</v>
      </c>
      <c r="BF874" s="93">
        <v>0</v>
      </c>
      <c r="BG874" s="93">
        <v>0</v>
      </c>
      <c r="BH874" s="93">
        <v>0</v>
      </c>
      <c r="BI874" s="93">
        <v>0</v>
      </c>
      <c r="BJ874" s="93">
        <v>0</v>
      </c>
      <c r="BK874" s="93">
        <v>0</v>
      </c>
      <c r="BL874" s="93">
        <v>0</v>
      </c>
      <c r="BM874" s="93">
        <v>0</v>
      </c>
      <c r="BN874" s="93">
        <v>0</v>
      </c>
      <c r="BO874" s="93">
        <v>0</v>
      </c>
      <c r="BP874" s="93">
        <v>0</v>
      </c>
      <c r="BQ874" s="93">
        <v>0</v>
      </c>
      <c r="BR874" s="93">
        <v>0</v>
      </c>
      <c r="BS874" s="93">
        <v>0</v>
      </c>
      <c r="BT874" s="93">
        <v>0</v>
      </c>
      <c r="BU874" s="93">
        <v>0</v>
      </c>
      <c r="BV874" s="93">
        <v>0</v>
      </c>
      <c r="BW874" s="93">
        <v>0</v>
      </c>
      <c r="BX874" s="93">
        <v>0</v>
      </c>
      <c r="BY874" s="93">
        <v>0</v>
      </c>
      <c r="BZ874" s="93">
        <v>0</v>
      </c>
      <c r="CA874" s="93">
        <v>0</v>
      </c>
      <c r="CB874" s="93">
        <v>0</v>
      </c>
      <c r="CC874" s="93">
        <v>0</v>
      </c>
      <c r="CD874" s="93">
        <v>0</v>
      </c>
      <c r="CE874" s="93">
        <v>0</v>
      </c>
      <c r="CF874" s="93">
        <v>0</v>
      </c>
      <c r="CG874" s="93">
        <v>0</v>
      </c>
      <c r="CH874" s="93">
        <v>0</v>
      </c>
      <c r="CJ874" s="94">
        <v>0</v>
      </c>
    </row>
    <row r="875" spans="1:88" x14ac:dyDescent="0.25">
      <c r="A875">
        <v>867</v>
      </c>
      <c r="B875" s="96"/>
      <c r="C875" s="97" t="s">
        <v>5361</v>
      </c>
      <c r="D875" s="97" t="s">
        <v>5362</v>
      </c>
      <c r="E875" s="97" t="s">
        <v>5362</v>
      </c>
      <c r="F875" s="97" t="s">
        <v>6990</v>
      </c>
      <c r="G875" s="96" t="s">
        <v>6095</v>
      </c>
      <c r="H875" s="96" t="s">
        <v>6991</v>
      </c>
      <c r="I875" s="96" t="s">
        <v>5340</v>
      </c>
      <c r="J875" s="96" t="s">
        <v>5340</v>
      </c>
      <c r="K875" s="96" t="s">
        <v>5365</v>
      </c>
      <c r="L875" s="96" t="s">
        <v>5365</v>
      </c>
      <c r="M875" s="96" t="s">
        <v>5342</v>
      </c>
      <c r="N875" s="92">
        <v>0</v>
      </c>
      <c r="O875" s="93">
        <v>0</v>
      </c>
      <c r="P875" s="93">
        <v>0</v>
      </c>
      <c r="Q875" s="93">
        <v>0</v>
      </c>
      <c r="R875" s="93">
        <v>0</v>
      </c>
      <c r="S875" s="93">
        <v>0</v>
      </c>
      <c r="T875" s="93">
        <v>0</v>
      </c>
      <c r="U875" s="93">
        <v>0</v>
      </c>
      <c r="V875" s="93">
        <v>0</v>
      </c>
      <c r="W875" s="93">
        <v>0</v>
      </c>
      <c r="X875" s="93">
        <v>0</v>
      </c>
      <c r="Y875" s="93">
        <v>0</v>
      </c>
      <c r="Z875" s="93">
        <v>0</v>
      </c>
      <c r="AA875" s="93">
        <v>0</v>
      </c>
      <c r="AB875" s="93">
        <v>0</v>
      </c>
      <c r="AC875" s="93">
        <v>0</v>
      </c>
      <c r="AD875" s="93">
        <v>0</v>
      </c>
      <c r="AE875" s="93">
        <v>0</v>
      </c>
      <c r="AF875" s="93">
        <v>0</v>
      </c>
      <c r="AG875" s="93">
        <v>0</v>
      </c>
      <c r="AH875" s="93">
        <v>0</v>
      </c>
      <c r="AI875" s="93">
        <v>0</v>
      </c>
      <c r="AJ875" s="93">
        <v>0</v>
      </c>
      <c r="AK875" s="93">
        <v>0</v>
      </c>
      <c r="AL875" s="93">
        <v>0</v>
      </c>
      <c r="AM875" s="93">
        <v>0</v>
      </c>
      <c r="AN875" s="93">
        <v>0</v>
      </c>
      <c r="AO875" s="93">
        <v>0</v>
      </c>
      <c r="AP875" s="93">
        <v>0</v>
      </c>
      <c r="AQ875" s="93">
        <v>0</v>
      </c>
      <c r="AR875" s="93">
        <v>0</v>
      </c>
      <c r="AS875" s="93">
        <v>0</v>
      </c>
      <c r="AT875" s="93">
        <v>0</v>
      </c>
      <c r="AU875" s="93">
        <v>0</v>
      </c>
      <c r="AV875" s="93">
        <v>0</v>
      </c>
      <c r="AW875" s="93">
        <v>0</v>
      </c>
      <c r="AX875" s="93">
        <v>0</v>
      </c>
      <c r="AY875" s="93">
        <v>0</v>
      </c>
      <c r="AZ875" s="93">
        <v>0</v>
      </c>
      <c r="BA875" s="93">
        <v>0</v>
      </c>
      <c r="BB875" s="93">
        <v>0</v>
      </c>
      <c r="BC875" s="93">
        <v>0</v>
      </c>
      <c r="BD875" s="93">
        <v>0</v>
      </c>
      <c r="BE875" s="93">
        <v>0</v>
      </c>
      <c r="BF875" s="93">
        <v>0</v>
      </c>
      <c r="BG875" s="93">
        <v>0</v>
      </c>
      <c r="BH875" s="93">
        <v>0</v>
      </c>
      <c r="BI875" s="93">
        <v>0</v>
      </c>
      <c r="BJ875" s="93">
        <v>0</v>
      </c>
      <c r="BK875" s="93">
        <v>0</v>
      </c>
      <c r="BL875" s="93">
        <v>0</v>
      </c>
      <c r="BM875" s="93">
        <v>0</v>
      </c>
      <c r="BN875" s="93">
        <v>0</v>
      </c>
      <c r="BO875" s="93">
        <v>0</v>
      </c>
      <c r="BP875" s="93">
        <v>0</v>
      </c>
      <c r="BQ875" s="93">
        <v>0</v>
      </c>
      <c r="BR875" s="93">
        <v>0</v>
      </c>
      <c r="BS875" s="93">
        <v>0</v>
      </c>
      <c r="BT875" s="93">
        <v>0</v>
      </c>
      <c r="BU875" s="93">
        <v>0</v>
      </c>
      <c r="BV875" s="93">
        <v>0</v>
      </c>
      <c r="BW875" s="93">
        <v>0</v>
      </c>
      <c r="BX875" s="93">
        <v>0</v>
      </c>
      <c r="BY875" s="93">
        <v>0</v>
      </c>
      <c r="BZ875" s="93">
        <v>0</v>
      </c>
      <c r="CA875" s="93">
        <v>0</v>
      </c>
      <c r="CB875" s="93">
        <v>0</v>
      </c>
      <c r="CC875" s="93">
        <v>0</v>
      </c>
      <c r="CD875" s="93">
        <v>0</v>
      </c>
      <c r="CE875" s="93">
        <v>0</v>
      </c>
      <c r="CF875" s="93">
        <v>0</v>
      </c>
      <c r="CG875" s="93">
        <v>0</v>
      </c>
      <c r="CH875" s="93">
        <v>0</v>
      </c>
      <c r="CJ875" s="94">
        <v>0</v>
      </c>
    </row>
    <row r="876" spans="1:88" x14ac:dyDescent="0.25">
      <c r="A876">
        <v>868</v>
      </c>
      <c r="B876" s="96"/>
      <c r="C876" s="97" t="s">
        <v>5361</v>
      </c>
      <c r="D876" s="97" t="s">
        <v>5362</v>
      </c>
      <c r="E876" s="97" t="s">
        <v>5362</v>
      </c>
      <c r="F876" s="97" t="s">
        <v>6992</v>
      </c>
      <c r="G876" s="96" t="s">
        <v>6095</v>
      </c>
      <c r="H876" s="96" t="s">
        <v>6993</v>
      </c>
      <c r="I876" s="96" t="s">
        <v>5340</v>
      </c>
      <c r="J876" s="96" t="s">
        <v>5340</v>
      </c>
      <c r="K876" s="96" t="s">
        <v>5365</v>
      </c>
      <c r="L876" s="96" t="s">
        <v>5365</v>
      </c>
      <c r="M876" s="96" t="s">
        <v>5342</v>
      </c>
      <c r="N876" s="92">
        <v>0</v>
      </c>
      <c r="O876" s="93">
        <v>0</v>
      </c>
      <c r="P876" s="93">
        <v>0</v>
      </c>
      <c r="Q876" s="93">
        <v>0</v>
      </c>
      <c r="R876" s="93">
        <v>0</v>
      </c>
      <c r="S876" s="93">
        <v>0</v>
      </c>
      <c r="T876" s="93">
        <v>0</v>
      </c>
      <c r="U876" s="93">
        <v>0</v>
      </c>
      <c r="V876" s="93">
        <v>0</v>
      </c>
      <c r="W876" s="93">
        <v>0</v>
      </c>
      <c r="X876" s="93">
        <v>0</v>
      </c>
      <c r="Y876" s="93">
        <v>0</v>
      </c>
      <c r="Z876" s="93">
        <v>0</v>
      </c>
      <c r="AA876" s="93">
        <v>0</v>
      </c>
      <c r="AB876" s="93">
        <v>0</v>
      </c>
      <c r="AC876" s="93">
        <v>0</v>
      </c>
      <c r="AD876" s="93">
        <v>0</v>
      </c>
      <c r="AE876" s="93">
        <v>0</v>
      </c>
      <c r="AF876" s="93">
        <v>0</v>
      </c>
      <c r="AG876" s="93">
        <v>0</v>
      </c>
      <c r="AH876" s="93">
        <v>0</v>
      </c>
      <c r="AI876" s="93">
        <v>0</v>
      </c>
      <c r="AJ876" s="93">
        <v>0</v>
      </c>
      <c r="AK876" s="93">
        <v>0</v>
      </c>
      <c r="AL876" s="93">
        <v>0</v>
      </c>
      <c r="AM876" s="93">
        <v>0</v>
      </c>
      <c r="AN876" s="93">
        <v>0</v>
      </c>
      <c r="AO876" s="93">
        <v>0</v>
      </c>
      <c r="AP876" s="93">
        <v>0</v>
      </c>
      <c r="AQ876" s="93">
        <v>0</v>
      </c>
      <c r="AR876" s="93">
        <v>0</v>
      </c>
      <c r="AS876" s="93">
        <v>0</v>
      </c>
      <c r="AT876" s="93">
        <v>0</v>
      </c>
      <c r="AU876" s="93">
        <v>0</v>
      </c>
      <c r="AV876" s="93">
        <v>0</v>
      </c>
      <c r="AW876" s="93">
        <v>0</v>
      </c>
      <c r="AX876" s="93">
        <v>0</v>
      </c>
      <c r="AY876" s="93">
        <v>0</v>
      </c>
      <c r="AZ876" s="93">
        <v>0</v>
      </c>
      <c r="BA876" s="93">
        <v>0</v>
      </c>
      <c r="BB876" s="93">
        <v>0</v>
      </c>
      <c r="BC876" s="93">
        <v>0</v>
      </c>
      <c r="BD876" s="93">
        <v>0</v>
      </c>
      <c r="BE876" s="93">
        <v>0</v>
      </c>
      <c r="BF876" s="93">
        <v>0</v>
      </c>
      <c r="BG876" s="93">
        <v>0</v>
      </c>
      <c r="BH876" s="93">
        <v>0</v>
      </c>
      <c r="BI876" s="93">
        <v>0</v>
      </c>
      <c r="BJ876" s="93">
        <v>0</v>
      </c>
      <c r="BK876" s="93">
        <v>0</v>
      </c>
      <c r="BL876" s="93">
        <v>0</v>
      </c>
      <c r="BM876" s="93">
        <v>0</v>
      </c>
      <c r="BN876" s="93">
        <v>0</v>
      </c>
      <c r="BO876" s="93">
        <v>0</v>
      </c>
      <c r="BP876" s="93">
        <v>0</v>
      </c>
      <c r="BQ876" s="93">
        <v>0</v>
      </c>
      <c r="BR876" s="93">
        <v>0</v>
      </c>
      <c r="BS876" s="93">
        <v>0</v>
      </c>
      <c r="BT876" s="93">
        <v>0</v>
      </c>
      <c r="BU876" s="93">
        <v>0</v>
      </c>
      <c r="BV876" s="93">
        <v>0</v>
      </c>
      <c r="BW876" s="93">
        <v>0</v>
      </c>
      <c r="BX876" s="93">
        <v>0</v>
      </c>
      <c r="BY876" s="93">
        <v>0</v>
      </c>
      <c r="BZ876" s="93">
        <v>0</v>
      </c>
      <c r="CA876" s="93">
        <v>0</v>
      </c>
      <c r="CB876" s="93">
        <v>0</v>
      </c>
      <c r="CC876" s="93">
        <v>0</v>
      </c>
      <c r="CD876" s="93">
        <v>0</v>
      </c>
      <c r="CE876" s="93">
        <v>0</v>
      </c>
      <c r="CF876" s="93">
        <v>0</v>
      </c>
      <c r="CG876" s="93">
        <v>0</v>
      </c>
      <c r="CH876" s="93">
        <v>0</v>
      </c>
      <c r="CJ876" s="94">
        <v>0</v>
      </c>
    </row>
    <row r="877" spans="1:88" x14ac:dyDescent="0.25">
      <c r="A877">
        <v>869</v>
      </c>
      <c r="B877" s="96"/>
      <c r="C877" s="97" t="s">
        <v>5361</v>
      </c>
      <c r="D877" s="97" t="s">
        <v>5362</v>
      </c>
      <c r="E877" s="97" t="s">
        <v>5362</v>
      </c>
      <c r="F877" s="97" t="s">
        <v>6994</v>
      </c>
      <c r="G877" s="96" t="s">
        <v>6095</v>
      </c>
      <c r="H877" s="96" t="s">
        <v>6995</v>
      </c>
      <c r="I877" s="96" t="s">
        <v>5340</v>
      </c>
      <c r="J877" s="96" t="s">
        <v>5340</v>
      </c>
      <c r="K877" s="96" t="s">
        <v>5365</v>
      </c>
      <c r="L877" s="96" t="s">
        <v>5365</v>
      </c>
      <c r="M877" s="96" t="s">
        <v>5342</v>
      </c>
      <c r="N877" s="92">
        <v>0</v>
      </c>
      <c r="O877" s="93">
        <v>0</v>
      </c>
      <c r="P877" s="93">
        <v>0</v>
      </c>
      <c r="Q877" s="93">
        <v>0</v>
      </c>
      <c r="R877" s="93">
        <v>0</v>
      </c>
      <c r="S877" s="93">
        <v>0</v>
      </c>
      <c r="T877" s="93">
        <v>0</v>
      </c>
      <c r="U877" s="93">
        <v>0</v>
      </c>
      <c r="V877" s="93">
        <v>0</v>
      </c>
      <c r="W877" s="93">
        <v>0</v>
      </c>
      <c r="X877" s="93">
        <v>0</v>
      </c>
      <c r="Y877" s="93">
        <v>0</v>
      </c>
      <c r="Z877" s="93">
        <v>0</v>
      </c>
      <c r="AA877" s="93">
        <v>0</v>
      </c>
      <c r="AB877" s="93">
        <v>0</v>
      </c>
      <c r="AC877" s="93">
        <v>0</v>
      </c>
      <c r="AD877" s="93">
        <v>0</v>
      </c>
      <c r="AE877" s="93">
        <v>0</v>
      </c>
      <c r="AF877" s="93">
        <v>0</v>
      </c>
      <c r="AG877" s="93">
        <v>0</v>
      </c>
      <c r="AH877" s="93">
        <v>0</v>
      </c>
      <c r="AI877" s="93">
        <v>0</v>
      </c>
      <c r="AJ877" s="93">
        <v>0</v>
      </c>
      <c r="AK877" s="93">
        <v>0</v>
      </c>
      <c r="AL877" s="93">
        <v>0</v>
      </c>
      <c r="AM877" s="93">
        <v>0</v>
      </c>
      <c r="AN877" s="93">
        <v>0</v>
      </c>
      <c r="AO877" s="93">
        <v>0</v>
      </c>
      <c r="AP877" s="93">
        <v>0</v>
      </c>
      <c r="AQ877" s="93">
        <v>0</v>
      </c>
      <c r="AR877" s="93">
        <v>0</v>
      </c>
      <c r="AS877" s="93">
        <v>0</v>
      </c>
      <c r="AT877" s="93">
        <v>0</v>
      </c>
      <c r="AU877" s="93">
        <v>0</v>
      </c>
      <c r="AV877" s="93">
        <v>0</v>
      </c>
      <c r="AW877" s="93">
        <v>0</v>
      </c>
      <c r="AX877" s="93">
        <v>0</v>
      </c>
      <c r="AY877" s="93">
        <v>0</v>
      </c>
      <c r="AZ877" s="93">
        <v>0</v>
      </c>
      <c r="BA877" s="93">
        <v>0</v>
      </c>
      <c r="BB877" s="93">
        <v>0</v>
      </c>
      <c r="BC877" s="93">
        <v>0</v>
      </c>
      <c r="BD877" s="93">
        <v>0</v>
      </c>
      <c r="BE877" s="93">
        <v>0</v>
      </c>
      <c r="BF877" s="93">
        <v>0</v>
      </c>
      <c r="BG877" s="93">
        <v>0</v>
      </c>
      <c r="BH877" s="93">
        <v>0</v>
      </c>
      <c r="BI877" s="93">
        <v>0</v>
      </c>
      <c r="BJ877" s="93">
        <v>0</v>
      </c>
      <c r="BK877" s="93">
        <v>0</v>
      </c>
      <c r="BL877" s="93">
        <v>0</v>
      </c>
      <c r="BM877" s="93">
        <v>0</v>
      </c>
      <c r="BN877" s="93">
        <v>0</v>
      </c>
      <c r="BO877" s="93">
        <v>0</v>
      </c>
      <c r="BP877" s="93">
        <v>0</v>
      </c>
      <c r="BQ877" s="93">
        <v>0</v>
      </c>
      <c r="BR877" s="93">
        <v>0</v>
      </c>
      <c r="BS877" s="93">
        <v>0</v>
      </c>
      <c r="BT877" s="93">
        <v>0</v>
      </c>
      <c r="BU877" s="93">
        <v>0</v>
      </c>
      <c r="BV877" s="93">
        <v>0</v>
      </c>
      <c r="BW877" s="93">
        <v>0</v>
      </c>
      <c r="BX877" s="93">
        <v>0</v>
      </c>
      <c r="BY877" s="93">
        <v>0</v>
      </c>
      <c r="BZ877" s="93">
        <v>0</v>
      </c>
      <c r="CA877" s="93">
        <v>0</v>
      </c>
      <c r="CB877" s="93">
        <v>0</v>
      </c>
      <c r="CC877" s="93">
        <v>0</v>
      </c>
      <c r="CD877" s="93">
        <v>0</v>
      </c>
      <c r="CE877" s="93">
        <v>0</v>
      </c>
      <c r="CF877" s="93">
        <v>0</v>
      </c>
      <c r="CG877" s="93">
        <v>0</v>
      </c>
      <c r="CH877" s="93">
        <v>0</v>
      </c>
      <c r="CJ877" s="94">
        <v>0</v>
      </c>
    </row>
    <row r="878" spans="1:88" x14ac:dyDescent="0.25">
      <c r="A878">
        <v>870</v>
      </c>
      <c r="B878" s="96"/>
      <c r="C878" s="97" t="s">
        <v>5361</v>
      </c>
      <c r="D878" s="97" t="s">
        <v>5362</v>
      </c>
      <c r="E878" s="97" t="s">
        <v>5362</v>
      </c>
      <c r="F878" s="97" t="s">
        <v>6996</v>
      </c>
      <c r="G878" s="96" t="s">
        <v>6095</v>
      </c>
      <c r="H878" s="96" t="s">
        <v>6997</v>
      </c>
      <c r="I878" s="96" t="s">
        <v>5340</v>
      </c>
      <c r="J878" s="96" t="s">
        <v>5340</v>
      </c>
      <c r="K878" s="96" t="s">
        <v>5365</v>
      </c>
      <c r="L878" s="96" t="s">
        <v>5365</v>
      </c>
      <c r="M878" s="96" t="s">
        <v>5342</v>
      </c>
      <c r="N878" s="92">
        <v>0</v>
      </c>
      <c r="O878" s="93">
        <v>0</v>
      </c>
      <c r="P878" s="93">
        <v>0</v>
      </c>
      <c r="Q878" s="93">
        <v>0</v>
      </c>
      <c r="R878" s="93">
        <v>0</v>
      </c>
      <c r="S878" s="93">
        <v>0</v>
      </c>
      <c r="T878" s="93">
        <v>0</v>
      </c>
      <c r="U878" s="93">
        <v>0</v>
      </c>
      <c r="V878" s="93">
        <v>0</v>
      </c>
      <c r="W878" s="93">
        <v>0</v>
      </c>
      <c r="X878" s="93">
        <v>0</v>
      </c>
      <c r="Y878" s="93">
        <v>0</v>
      </c>
      <c r="Z878" s="93">
        <v>0</v>
      </c>
      <c r="AA878" s="93">
        <v>0</v>
      </c>
      <c r="AB878" s="93">
        <v>0</v>
      </c>
      <c r="AC878" s="93">
        <v>0</v>
      </c>
      <c r="AD878" s="93">
        <v>0</v>
      </c>
      <c r="AE878" s="93">
        <v>0</v>
      </c>
      <c r="AF878" s="93">
        <v>0</v>
      </c>
      <c r="AG878" s="93">
        <v>0</v>
      </c>
      <c r="AH878" s="93">
        <v>0</v>
      </c>
      <c r="AI878" s="93">
        <v>0</v>
      </c>
      <c r="AJ878" s="93">
        <v>0</v>
      </c>
      <c r="AK878" s="93">
        <v>0</v>
      </c>
      <c r="AL878" s="93">
        <v>0</v>
      </c>
      <c r="AM878" s="93">
        <v>0</v>
      </c>
      <c r="AN878" s="93">
        <v>0</v>
      </c>
      <c r="AO878" s="93">
        <v>0</v>
      </c>
      <c r="AP878" s="93">
        <v>0</v>
      </c>
      <c r="AQ878" s="93">
        <v>0</v>
      </c>
      <c r="AR878" s="93">
        <v>0</v>
      </c>
      <c r="AS878" s="93">
        <v>0</v>
      </c>
      <c r="AT878" s="93">
        <v>0</v>
      </c>
      <c r="AU878" s="93">
        <v>0</v>
      </c>
      <c r="AV878" s="93">
        <v>0</v>
      </c>
      <c r="AW878" s="93">
        <v>0</v>
      </c>
      <c r="AX878" s="93">
        <v>0</v>
      </c>
      <c r="AY878" s="93">
        <v>0</v>
      </c>
      <c r="AZ878" s="93">
        <v>0</v>
      </c>
      <c r="BA878" s="93">
        <v>0</v>
      </c>
      <c r="BB878" s="93">
        <v>0</v>
      </c>
      <c r="BC878" s="93">
        <v>0</v>
      </c>
      <c r="BD878" s="93">
        <v>0</v>
      </c>
      <c r="BE878" s="93">
        <v>0</v>
      </c>
      <c r="BF878" s="93">
        <v>0</v>
      </c>
      <c r="BG878" s="93">
        <v>0</v>
      </c>
      <c r="BH878" s="93">
        <v>0</v>
      </c>
      <c r="BI878" s="93">
        <v>0</v>
      </c>
      <c r="BJ878" s="93">
        <v>0</v>
      </c>
      <c r="BK878" s="93">
        <v>0</v>
      </c>
      <c r="BL878" s="93">
        <v>0</v>
      </c>
      <c r="BM878" s="93">
        <v>0</v>
      </c>
      <c r="BN878" s="93">
        <v>0</v>
      </c>
      <c r="BO878" s="93">
        <v>0</v>
      </c>
      <c r="BP878" s="93">
        <v>0</v>
      </c>
      <c r="BQ878" s="93">
        <v>0</v>
      </c>
      <c r="BR878" s="93">
        <v>0</v>
      </c>
      <c r="BS878" s="93">
        <v>0</v>
      </c>
      <c r="BT878" s="93">
        <v>0</v>
      </c>
      <c r="BU878" s="93">
        <v>0</v>
      </c>
      <c r="BV878" s="93">
        <v>0</v>
      </c>
      <c r="BW878" s="93">
        <v>0</v>
      </c>
      <c r="BX878" s="93">
        <v>0</v>
      </c>
      <c r="BY878" s="93">
        <v>0</v>
      </c>
      <c r="BZ878" s="93">
        <v>0</v>
      </c>
      <c r="CA878" s="93">
        <v>0</v>
      </c>
      <c r="CB878" s="93">
        <v>0</v>
      </c>
      <c r="CC878" s="93">
        <v>0</v>
      </c>
      <c r="CD878" s="93">
        <v>0</v>
      </c>
      <c r="CE878" s="93">
        <v>0</v>
      </c>
      <c r="CF878" s="93">
        <v>0</v>
      </c>
      <c r="CG878" s="93">
        <v>0</v>
      </c>
      <c r="CH878" s="93">
        <v>0</v>
      </c>
      <c r="CJ878" s="94">
        <v>0</v>
      </c>
    </row>
    <row r="879" spans="1:88" x14ac:dyDescent="0.25">
      <c r="A879">
        <v>871</v>
      </c>
      <c r="B879" s="96"/>
      <c r="C879" s="97" t="s">
        <v>5361</v>
      </c>
      <c r="D879" s="97" t="s">
        <v>5362</v>
      </c>
      <c r="E879" s="97" t="s">
        <v>5362</v>
      </c>
      <c r="F879" s="97" t="s">
        <v>6998</v>
      </c>
      <c r="G879" s="96" t="s">
        <v>6095</v>
      </c>
      <c r="H879" s="96" t="s">
        <v>6999</v>
      </c>
      <c r="I879" s="96" t="s">
        <v>5340</v>
      </c>
      <c r="J879" s="96" t="s">
        <v>5340</v>
      </c>
      <c r="K879" s="96" t="s">
        <v>5365</v>
      </c>
      <c r="L879" s="96" t="s">
        <v>5365</v>
      </c>
      <c r="M879" s="96" t="s">
        <v>5342</v>
      </c>
      <c r="N879" s="92">
        <v>0</v>
      </c>
      <c r="O879" s="93">
        <v>0</v>
      </c>
      <c r="P879" s="93">
        <v>0</v>
      </c>
      <c r="Q879" s="93">
        <v>0</v>
      </c>
      <c r="R879" s="93">
        <v>0</v>
      </c>
      <c r="S879" s="93">
        <v>0</v>
      </c>
      <c r="T879" s="93">
        <v>0</v>
      </c>
      <c r="U879" s="93">
        <v>0</v>
      </c>
      <c r="V879" s="93">
        <v>0</v>
      </c>
      <c r="W879" s="93">
        <v>0</v>
      </c>
      <c r="X879" s="93">
        <v>0</v>
      </c>
      <c r="Y879" s="93">
        <v>0</v>
      </c>
      <c r="Z879" s="93">
        <v>0</v>
      </c>
      <c r="AA879" s="93">
        <v>0</v>
      </c>
      <c r="AB879" s="93">
        <v>0</v>
      </c>
      <c r="AC879" s="93">
        <v>0</v>
      </c>
      <c r="AD879" s="93">
        <v>0</v>
      </c>
      <c r="AE879" s="93">
        <v>0</v>
      </c>
      <c r="AF879" s="93">
        <v>0</v>
      </c>
      <c r="AG879" s="93">
        <v>0</v>
      </c>
      <c r="AH879" s="93">
        <v>0</v>
      </c>
      <c r="AI879" s="93">
        <v>0</v>
      </c>
      <c r="AJ879" s="93">
        <v>0</v>
      </c>
      <c r="AK879" s="93">
        <v>0</v>
      </c>
      <c r="AL879" s="93">
        <v>0</v>
      </c>
      <c r="AM879" s="93">
        <v>0</v>
      </c>
      <c r="AN879" s="93">
        <v>0</v>
      </c>
      <c r="AO879" s="93">
        <v>0</v>
      </c>
      <c r="AP879" s="93">
        <v>0</v>
      </c>
      <c r="AQ879" s="93">
        <v>0</v>
      </c>
      <c r="AR879" s="93">
        <v>0</v>
      </c>
      <c r="AS879" s="93">
        <v>0</v>
      </c>
      <c r="AT879" s="93">
        <v>0</v>
      </c>
      <c r="AU879" s="93">
        <v>0</v>
      </c>
      <c r="AV879" s="93">
        <v>0</v>
      </c>
      <c r="AW879" s="93">
        <v>0</v>
      </c>
      <c r="AX879" s="93">
        <v>0</v>
      </c>
      <c r="AY879" s="93">
        <v>0</v>
      </c>
      <c r="AZ879" s="93">
        <v>0</v>
      </c>
      <c r="BA879" s="93">
        <v>0</v>
      </c>
      <c r="BB879" s="93">
        <v>0</v>
      </c>
      <c r="BC879" s="93">
        <v>0</v>
      </c>
      <c r="BD879" s="93">
        <v>0</v>
      </c>
      <c r="BE879" s="93">
        <v>0</v>
      </c>
      <c r="BF879" s="93">
        <v>0</v>
      </c>
      <c r="BG879" s="93">
        <v>0</v>
      </c>
      <c r="BH879" s="93">
        <v>0</v>
      </c>
      <c r="BI879" s="93">
        <v>0</v>
      </c>
      <c r="BJ879" s="93">
        <v>0</v>
      </c>
      <c r="BK879" s="93">
        <v>0</v>
      </c>
      <c r="BL879" s="93">
        <v>0</v>
      </c>
      <c r="BM879" s="93">
        <v>0</v>
      </c>
      <c r="BN879" s="93">
        <v>0</v>
      </c>
      <c r="BO879" s="93">
        <v>0</v>
      </c>
      <c r="BP879" s="93">
        <v>0</v>
      </c>
      <c r="BQ879" s="93">
        <v>0</v>
      </c>
      <c r="BR879" s="93">
        <v>0</v>
      </c>
      <c r="BS879" s="93">
        <v>0</v>
      </c>
      <c r="BT879" s="93">
        <v>0</v>
      </c>
      <c r="BU879" s="93">
        <v>0</v>
      </c>
      <c r="BV879" s="93">
        <v>0</v>
      </c>
      <c r="BW879" s="93">
        <v>0</v>
      </c>
      <c r="BX879" s="93">
        <v>0</v>
      </c>
      <c r="BY879" s="93">
        <v>0</v>
      </c>
      <c r="BZ879" s="93">
        <v>0</v>
      </c>
      <c r="CA879" s="93">
        <v>0</v>
      </c>
      <c r="CB879" s="93">
        <v>0</v>
      </c>
      <c r="CC879" s="93">
        <v>0</v>
      </c>
      <c r="CD879" s="93">
        <v>0</v>
      </c>
      <c r="CE879" s="93">
        <v>0</v>
      </c>
      <c r="CF879" s="93">
        <v>0</v>
      </c>
      <c r="CG879" s="93">
        <v>0</v>
      </c>
      <c r="CH879" s="93">
        <v>0</v>
      </c>
      <c r="CJ879" s="94">
        <v>0</v>
      </c>
    </row>
    <row r="880" spans="1:88" x14ac:dyDescent="0.25">
      <c r="A880">
        <v>872</v>
      </c>
      <c r="B880" s="96"/>
      <c r="C880" s="97" t="s">
        <v>5361</v>
      </c>
      <c r="D880" s="97" t="s">
        <v>5362</v>
      </c>
      <c r="E880" s="97" t="s">
        <v>5362</v>
      </c>
      <c r="F880" s="97" t="s">
        <v>7000</v>
      </c>
      <c r="G880" s="96" t="s">
        <v>6095</v>
      </c>
      <c r="H880" s="96" t="s">
        <v>7001</v>
      </c>
      <c r="I880" s="96" t="s">
        <v>5340</v>
      </c>
      <c r="J880" s="96" t="s">
        <v>5340</v>
      </c>
      <c r="K880" s="96" t="s">
        <v>5365</v>
      </c>
      <c r="L880" s="96" t="s">
        <v>5365</v>
      </c>
      <c r="M880" s="96" t="s">
        <v>5342</v>
      </c>
      <c r="N880" s="92">
        <v>4970.0708553730383</v>
      </c>
      <c r="O880" s="93">
        <v>840.94516515318094</v>
      </c>
      <c r="P880" s="93">
        <v>827.07349295950939</v>
      </c>
      <c r="Q880" s="93">
        <v>828.72699792176593</v>
      </c>
      <c r="R880" s="93">
        <v>829.54352947285827</v>
      </c>
      <c r="S880" s="93">
        <v>824.29421435326765</v>
      </c>
      <c r="T880" s="93">
        <v>819.48745551245577</v>
      </c>
      <c r="U880" s="93">
        <v>0</v>
      </c>
      <c r="V880" s="93">
        <v>0</v>
      </c>
      <c r="W880" s="93">
        <v>0</v>
      </c>
      <c r="X880" s="93">
        <v>0</v>
      </c>
      <c r="Y880" s="93">
        <v>0</v>
      </c>
      <c r="Z880" s="93">
        <v>0</v>
      </c>
      <c r="AA880" s="93">
        <v>0</v>
      </c>
      <c r="AB880" s="93">
        <v>0</v>
      </c>
      <c r="AC880" s="93">
        <v>0</v>
      </c>
      <c r="AD880" s="93">
        <v>0</v>
      </c>
      <c r="AE880" s="93">
        <v>0</v>
      </c>
      <c r="AF880" s="93">
        <v>0</v>
      </c>
      <c r="AG880" s="93">
        <v>0</v>
      </c>
      <c r="AH880" s="93">
        <v>0</v>
      </c>
      <c r="AI880" s="93">
        <v>0</v>
      </c>
      <c r="AJ880" s="93">
        <v>0</v>
      </c>
      <c r="AK880" s="93">
        <v>0</v>
      </c>
      <c r="AL880" s="93">
        <v>0</v>
      </c>
      <c r="AM880" s="93">
        <v>0</v>
      </c>
      <c r="AN880" s="93">
        <v>0</v>
      </c>
      <c r="AO880" s="93">
        <v>0</v>
      </c>
      <c r="AP880" s="93">
        <v>0</v>
      </c>
      <c r="AQ880" s="93">
        <v>0</v>
      </c>
      <c r="AR880" s="93">
        <v>0</v>
      </c>
      <c r="AS880" s="93">
        <v>0</v>
      </c>
      <c r="AT880" s="93">
        <v>0</v>
      </c>
      <c r="AU880" s="93">
        <v>0</v>
      </c>
      <c r="AV880" s="93">
        <v>0</v>
      </c>
      <c r="AW880" s="93">
        <v>0</v>
      </c>
      <c r="AX880" s="93">
        <v>0</v>
      </c>
      <c r="AY880" s="93">
        <v>0</v>
      </c>
      <c r="AZ880" s="93">
        <v>0</v>
      </c>
      <c r="BA880" s="93">
        <v>0</v>
      </c>
      <c r="BB880" s="93">
        <v>0</v>
      </c>
      <c r="BC880" s="93">
        <v>0</v>
      </c>
      <c r="BD880" s="93">
        <v>0</v>
      </c>
      <c r="BE880" s="93">
        <v>0</v>
      </c>
      <c r="BF880" s="93">
        <v>0</v>
      </c>
      <c r="BG880" s="93">
        <v>0</v>
      </c>
      <c r="BH880" s="93">
        <v>0</v>
      </c>
      <c r="BI880" s="93">
        <v>0</v>
      </c>
      <c r="BJ880" s="93">
        <v>0</v>
      </c>
      <c r="BK880" s="93">
        <v>0</v>
      </c>
      <c r="BL880" s="93">
        <v>0</v>
      </c>
      <c r="BM880" s="93">
        <v>0</v>
      </c>
      <c r="BN880" s="93">
        <v>0</v>
      </c>
      <c r="BO880" s="93">
        <v>0</v>
      </c>
      <c r="BP880" s="93">
        <v>0</v>
      </c>
      <c r="BQ880" s="93">
        <v>0</v>
      </c>
      <c r="BR880" s="93">
        <v>0</v>
      </c>
      <c r="BS880" s="93">
        <v>0</v>
      </c>
      <c r="BT880" s="93">
        <v>0</v>
      </c>
      <c r="BU880" s="93">
        <v>0</v>
      </c>
      <c r="BV880" s="93">
        <v>0</v>
      </c>
      <c r="BW880" s="93">
        <v>0</v>
      </c>
      <c r="BX880" s="93">
        <v>0</v>
      </c>
      <c r="BY880" s="93">
        <v>0</v>
      </c>
      <c r="BZ880" s="93">
        <v>0</v>
      </c>
      <c r="CA880" s="93">
        <v>0</v>
      </c>
      <c r="CB880" s="93">
        <v>0</v>
      </c>
      <c r="CC880" s="93">
        <v>0</v>
      </c>
      <c r="CD880" s="93">
        <v>0</v>
      </c>
      <c r="CE880" s="93">
        <v>0</v>
      </c>
      <c r="CF880" s="93">
        <v>0</v>
      </c>
      <c r="CG880" s="93">
        <v>0</v>
      </c>
      <c r="CH880" s="93">
        <v>0</v>
      </c>
      <c r="CJ880" s="94">
        <v>0</v>
      </c>
    </row>
    <row r="881" spans="1:88" x14ac:dyDescent="0.25">
      <c r="A881">
        <v>873</v>
      </c>
      <c r="B881" s="96"/>
      <c r="C881" s="97" t="s">
        <v>5361</v>
      </c>
      <c r="D881" s="97" t="s">
        <v>5362</v>
      </c>
      <c r="E881" s="97" t="s">
        <v>5362</v>
      </c>
      <c r="F881" s="97" t="s">
        <v>7002</v>
      </c>
      <c r="G881" s="96" t="s">
        <v>6095</v>
      </c>
      <c r="H881" s="96" t="s">
        <v>7003</v>
      </c>
      <c r="I881" s="96" t="s">
        <v>5340</v>
      </c>
      <c r="J881" s="96" t="s">
        <v>5340</v>
      </c>
      <c r="K881" s="96" t="s">
        <v>5365</v>
      </c>
      <c r="L881" s="96" t="s">
        <v>5365</v>
      </c>
      <c r="M881" s="96" t="s">
        <v>5342</v>
      </c>
      <c r="N881" s="92">
        <v>20472.139871164887</v>
      </c>
      <c r="O881" s="93">
        <v>0</v>
      </c>
      <c r="P881" s="93">
        <v>0</v>
      </c>
      <c r="Q881" s="93">
        <v>0</v>
      </c>
      <c r="R881" s="93">
        <v>0</v>
      </c>
      <c r="S881" s="93">
        <v>0</v>
      </c>
      <c r="T881" s="93">
        <v>0</v>
      </c>
      <c r="U881" s="93">
        <v>0</v>
      </c>
      <c r="V881" s="93">
        <v>0</v>
      </c>
      <c r="W881" s="93">
        <v>0</v>
      </c>
      <c r="X881" s="93">
        <v>0</v>
      </c>
      <c r="Y881" s="93">
        <v>0</v>
      </c>
      <c r="Z881" s="93">
        <v>0</v>
      </c>
      <c r="AA881" s="93">
        <v>0</v>
      </c>
      <c r="AB881" s="93">
        <v>0</v>
      </c>
      <c r="AC881" s="93">
        <v>0</v>
      </c>
      <c r="AD881" s="93">
        <v>0</v>
      </c>
      <c r="AE881" s="93">
        <v>0</v>
      </c>
      <c r="AF881" s="93">
        <v>0</v>
      </c>
      <c r="AG881" s="93">
        <v>0</v>
      </c>
      <c r="AH881" s="93">
        <v>0</v>
      </c>
      <c r="AI881" s="93">
        <v>0</v>
      </c>
      <c r="AJ881" s="93">
        <v>0</v>
      </c>
      <c r="AK881" s="93">
        <v>0</v>
      </c>
      <c r="AL881" s="93">
        <v>0</v>
      </c>
      <c r="AM881" s="93">
        <v>0</v>
      </c>
      <c r="AN881" s="93">
        <v>0</v>
      </c>
      <c r="AO881" s="93">
        <v>0</v>
      </c>
      <c r="AP881" s="93">
        <v>0</v>
      </c>
      <c r="AQ881" s="93">
        <v>0</v>
      </c>
      <c r="AR881" s="93">
        <v>0</v>
      </c>
      <c r="AS881" s="93">
        <v>1695.8413563404592</v>
      </c>
      <c r="AT881" s="93">
        <v>1693.7034121821625</v>
      </c>
      <c r="AU881" s="93">
        <v>1689.1036080424506</v>
      </c>
      <c r="AV881" s="93">
        <v>1673.3738223850107</v>
      </c>
      <c r="AW881" s="93">
        <v>1694.6173038423849</v>
      </c>
      <c r="AX881" s="93">
        <v>1696.8789743129903</v>
      </c>
      <c r="AY881" s="93">
        <v>1735.8293904081636</v>
      </c>
      <c r="AZ881" s="93">
        <v>1718.9191732446586</v>
      </c>
      <c r="BA881" s="93">
        <v>1723.275220652883</v>
      </c>
      <c r="BB881" s="93">
        <v>1723.2364032957214</v>
      </c>
      <c r="BC881" s="93">
        <v>1716.3328592415187</v>
      </c>
      <c r="BD881" s="93">
        <v>1711.028347216482</v>
      </c>
      <c r="BE881" s="93">
        <v>0</v>
      </c>
      <c r="BF881" s="93">
        <v>0</v>
      </c>
      <c r="BG881" s="93">
        <v>0</v>
      </c>
      <c r="BH881" s="93">
        <v>0</v>
      </c>
      <c r="BI881" s="93">
        <v>0</v>
      </c>
      <c r="BJ881" s="93">
        <v>0</v>
      </c>
      <c r="BK881" s="93">
        <v>0</v>
      </c>
      <c r="BL881" s="93">
        <v>0</v>
      </c>
      <c r="BM881" s="93">
        <v>0</v>
      </c>
      <c r="BN881" s="93">
        <v>0</v>
      </c>
      <c r="BO881" s="93">
        <v>0</v>
      </c>
      <c r="BP881" s="93">
        <v>0</v>
      </c>
      <c r="BQ881" s="93">
        <v>0</v>
      </c>
      <c r="BR881" s="93">
        <v>0</v>
      </c>
      <c r="BS881" s="93">
        <v>0</v>
      </c>
      <c r="BT881" s="93">
        <v>0</v>
      </c>
      <c r="BU881" s="93">
        <v>0</v>
      </c>
      <c r="BV881" s="93">
        <v>0</v>
      </c>
      <c r="BW881" s="93">
        <v>0</v>
      </c>
      <c r="BX881" s="93">
        <v>0</v>
      </c>
      <c r="BY881" s="93">
        <v>0</v>
      </c>
      <c r="BZ881" s="93">
        <v>0</v>
      </c>
      <c r="CA881" s="93">
        <v>0</v>
      </c>
      <c r="CB881" s="93">
        <v>0</v>
      </c>
      <c r="CC881" s="93">
        <v>0</v>
      </c>
      <c r="CD881" s="93">
        <v>0</v>
      </c>
      <c r="CE881" s="93">
        <v>0</v>
      </c>
      <c r="CF881" s="93">
        <v>0</v>
      </c>
      <c r="CG881" s="93">
        <v>0</v>
      </c>
      <c r="CH881" s="93">
        <v>0</v>
      </c>
      <c r="CJ881" s="94">
        <v>20472.139871164887</v>
      </c>
    </row>
    <row r="882" spans="1:88" x14ac:dyDescent="0.25">
      <c r="A882">
        <v>874</v>
      </c>
      <c r="B882" s="96"/>
      <c r="C882" s="97" t="s">
        <v>5361</v>
      </c>
      <c r="D882" s="97" t="s">
        <v>5362</v>
      </c>
      <c r="E882" s="97" t="s">
        <v>5362</v>
      </c>
      <c r="F882" s="97" t="s">
        <v>7004</v>
      </c>
      <c r="G882" s="96" t="s">
        <v>6095</v>
      </c>
      <c r="H882" s="96" t="s">
        <v>7005</v>
      </c>
      <c r="I882" s="96" t="s">
        <v>5340</v>
      </c>
      <c r="J882" s="96" t="s">
        <v>5340</v>
      </c>
      <c r="K882" s="96" t="s">
        <v>5365</v>
      </c>
      <c r="L882" s="96" t="s">
        <v>5365</v>
      </c>
      <c r="M882" s="96" t="s">
        <v>5342</v>
      </c>
      <c r="N882" s="92">
        <v>30020.788751171614</v>
      </c>
      <c r="O882" s="93">
        <v>0</v>
      </c>
      <c r="P882" s="93">
        <v>0</v>
      </c>
      <c r="Q882" s="93">
        <v>0</v>
      </c>
      <c r="R882" s="93">
        <v>0</v>
      </c>
      <c r="S882" s="93">
        <v>0</v>
      </c>
      <c r="T882" s="93">
        <v>0</v>
      </c>
      <c r="U882" s="93">
        <v>2508.379294133606</v>
      </c>
      <c r="V882" s="93">
        <v>2509.5312159931987</v>
      </c>
      <c r="W882" s="93">
        <v>2490.737399622014</v>
      </c>
      <c r="X882" s="93">
        <v>2459.9139826133237</v>
      </c>
      <c r="Y882" s="93">
        <v>2510.7830768586</v>
      </c>
      <c r="Z882" s="93">
        <v>2515.2672311965975</v>
      </c>
      <c r="AA882" s="93">
        <v>2540.5941205800082</v>
      </c>
      <c r="AB882" s="93">
        <v>2495.0533507728946</v>
      </c>
      <c r="AC882" s="93">
        <v>2503.3879691053012</v>
      </c>
      <c r="AD882" s="93">
        <v>2505.9751560250461</v>
      </c>
      <c r="AE882" s="93">
        <v>2494.2186154471242</v>
      </c>
      <c r="AF882" s="93">
        <v>2486.9473388238985</v>
      </c>
      <c r="AG882" s="93">
        <v>0</v>
      </c>
      <c r="AH882" s="93">
        <v>0</v>
      </c>
      <c r="AI882" s="93">
        <v>0</v>
      </c>
      <c r="AJ882" s="93">
        <v>0</v>
      </c>
      <c r="AK882" s="93">
        <v>0</v>
      </c>
      <c r="AL882" s="93">
        <v>0</v>
      </c>
      <c r="AM882" s="93">
        <v>0</v>
      </c>
      <c r="AN882" s="93">
        <v>0</v>
      </c>
      <c r="AO882" s="93">
        <v>0</v>
      </c>
      <c r="AP882" s="93">
        <v>0</v>
      </c>
      <c r="AQ882" s="93">
        <v>0</v>
      </c>
      <c r="AR882" s="93">
        <v>0</v>
      </c>
      <c r="AS882" s="93">
        <v>0</v>
      </c>
      <c r="AT882" s="93">
        <v>0</v>
      </c>
      <c r="AU882" s="93">
        <v>0</v>
      </c>
      <c r="AV882" s="93">
        <v>0</v>
      </c>
      <c r="AW882" s="93">
        <v>0</v>
      </c>
      <c r="AX882" s="93">
        <v>0</v>
      </c>
      <c r="AY882" s="93">
        <v>0</v>
      </c>
      <c r="AZ882" s="93">
        <v>0</v>
      </c>
      <c r="BA882" s="93">
        <v>0</v>
      </c>
      <c r="BB882" s="93">
        <v>0</v>
      </c>
      <c r="BC882" s="93">
        <v>0</v>
      </c>
      <c r="BD882" s="93">
        <v>0</v>
      </c>
      <c r="BE882" s="93">
        <v>0</v>
      </c>
      <c r="BF882" s="93">
        <v>0</v>
      </c>
      <c r="BG882" s="93">
        <v>0</v>
      </c>
      <c r="BH882" s="93">
        <v>0</v>
      </c>
      <c r="BI882" s="93">
        <v>0</v>
      </c>
      <c r="BJ882" s="93">
        <v>0</v>
      </c>
      <c r="BK882" s="93">
        <v>0</v>
      </c>
      <c r="BL882" s="93">
        <v>0</v>
      </c>
      <c r="BM882" s="93">
        <v>0</v>
      </c>
      <c r="BN882" s="93">
        <v>0</v>
      </c>
      <c r="BO882" s="93">
        <v>0</v>
      </c>
      <c r="BP882" s="93">
        <v>0</v>
      </c>
      <c r="BQ882" s="93">
        <v>0</v>
      </c>
      <c r="BR882" s="93">
        <v>0</v>
      </c>
      <c r="BS882" s="93">
        <v>0</v>
      </c>
      <c r="BT882" s="93">
        <v>0</v>
      </c>
      <c r="BU882" s="93">
        <v>0</v>
      </c>
      <c r="BV882" s="93">
        <v>0</v>
      </c>
      <c r="BW882" s="93">
        <v>0</v>
      </c>
      <c r="BX882" s="93">
        <v>0</v>
      </c>
      <c r="BY882" s="93">
        <v>0</v>
      </c>
      <c r="BZ882" s="93">
        <v>0</v>
      </c>
      <c r="CA882" s="93">
        <v>0</v>
      </c>
      <c r="CB882" s="93">
        <v>0</v>
      </c>
      <c r="CC882" s="93">
        <v>0</v>
      </c>
      <c r="CD882" s="93">
        <v>0</v>
      </c>
      <c r="CE882" s="93">
        <v>0</v>
      </c>
      <c r="CF882" s="93">
        <v>0</v>
      </c>
      <c r="CG882" s="93">
        <v>0</v>
      </c>
      <c r="CH882" s="93">
        <v>0</v>
      </c>
      <c r="CJ882" s="94">
        <v>15026.176550754271</v>
      </c>
    </row>
    <row r="883" spans="1:88" x14ac:dyDescent="0.25">
      <c r="A883">
        <v>875</v>
      </c>
      <c r="B883" s="96"/>
      <c r="C883" s="97" t="s">
        <v>5361</v>
      </c>
      <c r="D883" s="97" t="s">
        <v>5362</v>
      </c>
      <c r="E883" s="97" t="s">
        <v>5362</v>
      </c>
      <c r="F883" s="97" t="s">
        <v>7006</v>
      </c>
      <c r="G883" s="96" t="s">
        <v>6095</v>
      </c>
      <c r="H883" s="96" t="s">
        <v>7007</v>
      </c>
      <c r="I883" s="96" t="s">
        <v>5340</v>
      </c>
      <c r="J883" s="96" t="s">
        <v>5340</v>
      </c>
      <c r="K883" s="96" t="s">
        <v>5365</v>
      </c>
      <c r="L883" s="96" t="s">
        <v>5365</v>
      </c>
      <c r="M883" s="96" t="s">
        <v>5342</v>
      </c>
      <c r="N883" s="92">
        <v>0</v>
      </c>
      <c r="O883" s="93">
        <v>0</v>
      </c>
      <c r="P883" s="93">
        <v>0</v>
      </c>
      <c r="Q883" s="93">
        <v>0</v>
      </c>
      <c r="R883" s="93">
        <v>0</v>
      </c>
      <c r="S883" s="93">
        <v>0</v>
      </c>
      <c r="T883" s="93">
        <v>0</v>
      </c>
      <c r="U883" s="93">
        <v>0</v>
      </c>
      <c r="V883" s="93">
        <v>0</v>
      </c>
      <c r="W883" s="93">
        <v>0</v>
      </c>
      <c r="X883" s="93">
        <v>0</v>
      </c>
      <c r="Y883" s="93">
        <v>0</v>
      </c>
      <c r="Z883" s="93">
        <v>0</v>
      </c>
      <c r="AA883" s="93">
        <v>0</v>
      </c>
      <c r="AB883" s="93">
        <v>0</v>
      </c>
      <c r="AC883" s="93">
        <v>0</v>
      </c>
      <c r="AD883" s="93">
        <v>0</v>
      </c>
      <c r="AE883" s="93">
        <v>0</v>
      </c>
      <c r="AF883" s="93">
        <v>0</v>
      </c>
      <c r="AG883" s="93">
        <v>0</v>
      </c>
      <c r="AH883" s="93">
        <v>0</v>
      </c>
      <c r="AI883" s="93">
        <v>0</v>
      </c>
      <c r="AJ883" s="93">
        <v>0</v>
      </c>
      <c r="AK883" s="93">
        <v>0</v>
      </c>
      <c r="AL883" s="93">
        <v>0</v>
      </c>
      <c r="AM883" s="93">
        <v>0</v>
      </c>
      <c r="AN883" s="93">
        <v>0</v>
      </c>
      <c r="AO883" s="93">
        <v>0</v>
      </c>
      <c r="AP883" s="93">
        <v>0</v>
      </c>
      <c r="AQ883" s="93">
        <v>0</v>
      </c>
      <c r="AR883" s="93">
        <v>0</v>
      </c>
      <c r="AS883" s="93">
        <v>0</v>
      </c>
      <c r="AT883" s="93">
        <v>0</v>
      </c>
      <c r="AU883" s="93">
        <v>0</v>
      </c>
      <c r="AV883" s="93">
        <v>0</v>
      </c>
      <c r="AW883" s="93">
        <v>0</v>
      </c>
      <c r="AX883" s="93">
        <v>0</v>
      </c>
      <c r="AY883" s="93">
        <v>0</v>
      </c>
      <c r="AZ883" s="93">
        <v>0</v>
      </c>
      <c r="BA883" s="93">
        <v>0</v>
      </c>
      <c r="BB883" s="93">
        <v>0</v>
      </c>
      <c r="BC883" s="93">
        <v>0</v>
      </c>
      <c r="BD883" s="93">
        <v>0</v>
      </c>
      <c r="BE883" s="93">
        <v>0</v>
      </c>
      <c r="BF883" s="93">
        <v>0</v>
      </c>
      <c r="BG883" s="93">
        <v>0</v>
      </c>
      <c r="BH883" s="93">
        <v>0</v>
      </c>
      <c r="BI883" s="93">
        <v>0</v>
      </c>
      <c r="BJ883" s="93">
        <v>0</v>
      </c>
      <c r="BK883" s="93">
        <v>0</v>
      </c>
      <c r="BL883" s="93">
        <v>0</v>
      </c>
      <c r="BM883" s="93">
        <v>0</v>
      </c>
      <c r="BN883" s="93">
        <v>0</v>
      </c>
      <c r="BO883" s="93">
        <v>0</v>
      </c>
      <c r="BP883" s="93">
        <v>0</v>
      </c>
      <c r="BQ883" s="93">
        <v>0</v>
      </c>
      <c r="BR883" s="93">
        <v>0</v>
      </c>
      <c r="BS883" s="93">
        <v>0</v>
      </c>
      <c r="BT883" s="93">
        <v>0</v>
      </c>
      <c r="BU883" s="93">
        <v>0</v>
      </c>
      <c r="BV883" s="93">
        <v>0</v>
      </c>
      <c r="BW883" s="93">
        <v>0</v>
      </c>
      <c r="BX883" s="93">
        <v>0</v>
      </c>
      <c r="BY883" s="93">
        <v>0</v>
      </c>
      <c r="BZ883" s="93">
        <v>0</v>
      </c>
      <c r="CA883" s="93">
        <v>0</v>
      </c>
      <c r="CB883" s="93">
        <v>0</v>
      </c>
      <c r="CC883" s="93">
        <v>0</v>
      </c>
      <c r="CD883" s="93">
        <v>0</v>
      </c>
      <c r="CE883" s="93">
        <v>0</v>
      </c>
      <c r="CF883" s="93">
        <v>0</v>
      </c>
      <c r="CG883" s="93">
        <v>0</v>
      </c>
      <c r="CH883" s="93">
        <v>0</v>
      </c>
      <c r="CJ883" s="94">
        <v>0</v>
      </c>
    </row>
    <row r="884" spans="1:88" x14ac:dyDescent="0.25">
      <c r="A884">
        <v>876</v>
      </c>
      <c r="B884" s="96"/>
      <c r="C884" s="97" t="s">
        <v>5361</v>
      </c>
      <c r="D884" s="97" t="s">
        <v>5362</v>
      </c>
      <c r="E884" s="97" t="s">
        <v>5362</v>
      </c>
      <c r="F884" s="97" t="s">
        <v>7008</v>
      </c>
      <c r="G884" s="96" t="s">
        <v>6095</v>
      </c>
      <c r="H884" s="96" t="s">
        <v>7009</v>
      </c>
      <c r="I884" s="96" t="s">
        <v>5340</v>
      </c>
      <c r="J884" s="96" t="s">
        <v>5340</v>
      </c>
      <c r="K884" s="96" t="s">
        <v>5365</v>
      </c>
      <c r="L884" s="96" t="s">
        <v>5365</v>
      </c>
      <c r="M884" s="96" t="s">
        <v>5342</v>
      </c>
      <c r="N884" s="92">
        <v>0</v>
      </c>
      <c r="O884" s="93">
        <v>0</v>
      </c>
      <c r="P884" s="93">
        <v>0</v>
      </c>
      <c r="Q884" s="93">
        <v>0</v>
      </c>
      <c r="R884" s="93">
        <v>0</v>
      </c>
      <c r="S884" s="93">
        <v>0</v>
      </c>
      <c r="T884" s="93">
        <v>0</v>
      </c>
      <c r="U884" s="93">
        <v>0</v>
      </c>
      <c r="V884" s="93">
        <v>0</v>
      </c>
      <c r="W884" s="93">
        <v>0</v>
      </c>
      <c r="X884" s="93">
        <v>0</v>
      </c>
      <c r="Y884" s="93">
        <v>0</v>
      </c>
      <c r="Z884" s="93">
        <v>0</v>
      </c>
      <c r="AA884" s="93">
        <v>0</v>
      </c>
      <c r="AB884" s="93">
        <v>0</v>
      </c>
      <c r="AC884" s="93">
        <v>0</v>
      </c>
      <c r="AD884" s="93">
        <v>0</v>
      </c>
      <c r="AE884" s="93">
        <v>0</v>
      </c>
      <c r="AF884" s="93">
        <v>0</v>
      </c>
      <c r="AG884" s="93">
        <v>0</v>
      </c>
      <c r="AH884" s="93">
        <v>0</v>
      </c>
      <c r="AI884" s="93">
        <v>0</v>
      </c>
      <c r="AJ884" s="93">
        <v>0</v>
      </c>
      <c r="AK884" s="93">
        <v>0</v>
      </c>
      <c r="AL884" s="93">
        <v>0</v>
      </c>
      <c r="AM884" s="93">
        <v>0</v>
      </c>
      <c r="AN884" s="93">
        <v>0</v>
      </c>
      <c r="AO884" s="93">
        <v>0</v>
      </c>
      <c r="AP884" s="93">
        <v>0</v>
      </c>
      <c r="AQ884" s="93">
        <v>0</v>
      </c>
      <c r="AR884" s="93">
        <v>0</v>
      </c>
      <c r="AS884" s="93">
        <v>0</v>
      </c>
      <c r="AT884" s="93">
        <v>0</v>
      </c>
      <c r="AU884" s="93">
        <v>0</v>
      </c>
      <c r="AV884" s="93">
        <v>0</v>
      </c>
      <c r="AW884" s="93">
        <v>0</v>
      </c>
      <c r="AX884" s="93">
        <v>0</v>
      </c>
      <c r="AY884" s="93">
        <v>0</v>
      </c>
      <c r="AZ884" s="93">
        <v>0</v>
      </c>
      <c r="BA884" s="93">
        <v>0</v>
      </c>
      <c r="BB884" s="93">
        <v>0</v>
      </c>
      <c r="BC884" s="93">
        <v>0</v>
      </c>
      <c r="BD884" s="93">
        <v>0</v>
      </c>
      <c r="BE884" s="93">
        <v>0</v>
      </c>
      <c r="BF884" s="93">
        <v>0</v>
      </c>
      <c r="BG884" s="93">
        <v>0</v>
      </c>
      <c r="BH884" s="93">
        <v>0</v>
      </c>
      <c r="BI884" s="93">
        <v>0</v>
      </c>
      <c r="BJ884" s="93">
        <v>0</v>
      </c>
      <c r="BK884" s="93">
        <v>0</v>
      </c>
      <c r="BL884" s="93">
        <v>0</v>
      </c>
      <c r="BM884" s="93">
        <v>0</v>
      </c>
      <c r="BN884" s="93">
        <v>0</v>
      </c>
      <c r="BO884" s="93">
        <v>0</v>
      </c>
      <c r="BP884" s="93">
        <v>0</v>
      </c>
      <c r="BQ884" s="93">
        <v>0</v>
      </c>
      <c r="BR884" s="93">
        <v>0</v>
      </c>
      <c r="BS884" s="93">
        <v>0</v>
      </c>
      <c r="BT884" s="93">
        <v>0</v>
      </c>
      <c r="BU884" s="93">
        <v>0</v>
      </c>
      <c r="BV884" s="93">
        <v>0</v>
      </c>
      <c r="BW884" s="93">
        <v>0</v>
      </c>
      <c r="BX884" s="93">
        <v>0</v>
      </c>
      <c r="BY884" s="93">
        <v>0</v>
      </c>
      <c r="BZ884" s="93">
        <v>0</v>
      </c>
      <c r="CA884" s="93">
        <v>0</v>
      </c>
      <c r="CB884" s="93">
        <v>0</v>
      </c>
      <c r="CC884" s="93">
        <v>0</v>
      </c>
      <c r="CD884" s="93">
        <v>0</v>
      </c>
      <c r="CE884" s="93">
        <v>0</v>
      </c>
      <c r="CF884" s="93">
        <v>0</v>
      </c>
      <c r="CG884" s="93">
        <v>0</v>
      </c>
      <c r="CH884" s="93">
        <v>0</v>
      </c>
      <c r="CJ884" s="94">
        <v>0</v>
      </c>
    </row>
    <row r="885" spans="1:88" x14ac:dyDescent="0.25">
      <c r="A885">
        <v>877</v>
      </c>
      <c r="B885" s="96"/>
      <c r="C885" s="97" t="s">
        <v>5361</v>
      </c>
      <c r="D885" s="97" t="s">
        <v>5362</v>
      </c>
      <c r="E885" s="97" t="s">
        <v>5362</v>
      </c>
      <c r="F885" s="97" t="s">
        <v>7010</v>
      </c>
      <c r="G885" s="96" t="s">
        <v>6095</v>
      </c>
      <c r="H885" s="96" t="s">
        <v>7011</v>
      </c>
      <c r="I885" s="96" t="s">
        <v>5340</v>
      </c>
      <c r="J885" s="96" t="s">
        <v>5340</v>
      </c>
      <c r="K885" s="96" t="s">
        <v>5365</v>
      </c>
      <c r="L885" s="96" t="s">
        <v>5365</v>
      </c>
      <c r="M885" s="96" t="s">
        <v>5342</v>
      </c>
      <c r="N885" s="92">
        <v>0</v>
      </c>
      <c r="O885" s="93">
        <v>0</v>
      </c>
      <c r="P885" s="93">
        <v>0</v>
      </c>
      <c r="Q885" s="93">
        <v>0</v>
      </c>
      <c r="R885" s="93">
        <v>0</v>
      </c>
      <c r="S885" s="93">
        <v>0</v>
      </c>
      <c r="T885" s="93">
        <v>0</v>
      </c>
      <c r="U885" s="93">
        <v>0</v>
      </c>
      <c r="V885" s="93">
        <v>0</v>
      </c>
      <c r="W885" s="93">
        <v>0</v>
      </c>
      <c r="X885" s="93">
        <v>0</v>
      </c>
      <c r="Y885" s="93">
        <v>0</v>
      </c>
      <c r="Z885" s="93">
        <v>0</v>
      </c>
      <c r="AA885" s="93">
        <v>0</v>
      </c>
      <c r="AB885" s="93">
        <v>0</v>
      </c>
      <c r="AC885" s="93">
        <v>0</v>
      </c>
      <c r="AD885" s="93">
        <v>0</v>
      </c>
      <c r="AE885" s="93">
        <v>0</v>
      </c>
      <c r="AF885" s="93">
        <v>0</v>
      </c>
      <c r="AG885" s="93">
        <v>0</v>
      </c>
      <c r="AH885" s="93">
        <v>0</v>
      </c>
      <c r="AI885" s="93">
        <v>0</v>
      </c>
      <c r="AJ885" s="93">
        <v>0</v>
      </c>
      <c r="AK885" s="93">
        <v>0</v>
      </c>
      <c r="AL885" s="93">
        <v>0</v>
      </c>
      <c r="AM885" s="93">
        <v>0</v>
      </c>
      <c r="AN885" s="93">
        <v>0</v>
      </c>
      <c r="AO885" s="93">
        <v>0</v>
      </c>
      <c r="AP885" s="93">
        <v>0</v>
      </c>
      <c r="AQ885" s="93">
        <v>0</v>
      </c>
      <c r="AR885" s="93">
        <v>0</v>
      </c>
      <c r="AS885" s="93">
        <v>0</v>
      </c>
      <c r="AT885" s="93">
        <v>0</v>
      </c>
      <c r="AU885" s="93">
        <v>0</v>
      </c>
      <c r="AV885" s="93">
        <v>0</v>
      </c>
      <c r="AW885" s="93">
        <v>0</v>
      </c>
      <c r="AX885" s="93">
        <v>0</v>
      </c>
      <c r="AY885" s="93">
        <v>0</v>
      </c>
      <c r="AZ885" s="93">
        <v>0</v>
      </c>
      <c r="BA885" s="93">
        <v>0</v>
      </c>
      <c r="BB885" s="93">
        <v>0</v>
      </c>
      <c r="BC885" s="93">
        <v>0</v>
      </c>
      <c r="BD885" s="93">
        <v>0</v>
      </c>
      <c r="BE885" s="93">
        <v>0</v>
      </c>
      <c r="BF885" s="93">
        <v>0</v>
      </c>
      <c r="BG885" s="93">
        <v>0</v>
      </c>
      <c r="BH885" s="93">
        <v>0</v>
      </c>
      <c r="BI885" s="93">
        <v>0</v>
      </c>
      <c r="BJ885" s="93">
        <v>0</v>
      </c>
      <c r="BK885" s="93">
        <v>0</v>
      </c>
      <c r="BL885" s="93">
        <v>0</v>
      </c>
      <c r="BM885" s="93">
        <v>0</v>
      </c>
      <c r="BN885" s="93">
        <v>0</v>
      </c>
      <c r="BO885" s="93">
        <v>0</v>
      </c>
      <c r="BP885" s="93">
        <v>0</v>
      </c>
      <c r="BQ885" s="93">
        <v>0</v>
      </c>
      <c r="BR885" s="93">
        <v>0</v>
      </c>
      <c r="BS885" s="93">
        <v>0</v>
      </c>
      <c r="BT885" s="93">
        <v>0</v>
      </c>
      <c r="BU885" s="93">
        <v>0</v>
      </c>
      <c r="BV885" s="93">
        <v>0</v>
      </c>
      <c r="BW885" s="93">
        <v>0</v>
      </c>
      <c r="BX885" s="93">
        <v>0</v>
      </c>
      <c r="BY885" s="93">
        <v>0</v>
      </c>
      <c r="BZ885" s="93">
        <v>0</v>
      </c>
      <c r="CA885" s="93">
        <v>0</v>
      </c>
      <c r="CB885" s="93">
        <v>0</v>
      </c>
      <c r="CC885" s="93">
        <v>0</v>
      </c>
      <c r="CD885" s="93">
        <v>0</v>
      </c>
      <c r="CE885" s="93">
        <v>0</v>
      </c>
      <c r="CF885" s="93">
        <v>0</v>
      </c>
      <c r="CG885" s="93">
        <v>0</v>
      </c>
      <c r="CH885" s="93">
        <v>0</v>
      </c>
      <c r="CJ885" s="94">
        <v>0</v>
      </c>
    </row>
    <row r="886" spans="1:88" x14ac:dyDescent="0.25">
      <c r="A886">
        <v>878</v>
      </c>
      <c r="B886" s="96"/>
      <c r="C886" s="97" t="s">
        <v>5361</v>
      </c>
      <c r="D886" s="97" t="s">
        <v>5362</v>
      </c>
      <c r="E886" s="97" t="s">
        <v>5362</v>
      </c>
      <c r="F886" s="97" t="s">
        <v>7012</v>
      </c>
      <c r="G886" s="96" t="s">
        <v>6095</v>
      </c>
      <c r="H886" s="96" t="s">
        <v>7013</v>
      </c>
      <c r="I886" s="96" t="s">
        <v>5340</v>
      </c>
      <c r="J886" s="96" t="s">
        <v>5340</v>
      </c>
      <c r="K886" s="96" t="s">
        <v>5365</v>
      </c>
      <c r="L886" s="96" t="s">
        <v>5365</v>
      </c>
      <c r="M886" s="96" t="s">
        <v>5342</v>
      </c>
      <c r="N886" s="92">
        <v>0</v>
      </c>
      <c r="O886" s="93">
        <v>0</v>
      </c>
      <c r="P886" s="93">
        <v>0</v>
      </c>
      <c r="Q886" s="93">
        <v>0</v>
      </c>
      <c r="R886" s="93">
        <v>0</v>
      </c>
      <c r="S886" s="93">
        <v>0</v>
      </c>
      <c r="T886" s="93">
        <v>0</v>
      </c>
      <c r="U886" s="93">
        <v>0</v>
      </c>
      <c r="V886" s="93">
        <v>0</v>
      </c>
      <c r="W886" s="93">
        <v>0</v>
      </c>
      <c r="X886" s="93">
        <v>0</v>
      </c>
      <c r="Y886" s="93">
        <v>0</v>
      </c>
      <c r="Z886" s="93">
        <v>0</v>
      </c>
      <c r="AA886" s="93">
        <v>0</v>
      </c>
      <c r="AB886" s="93">
        <v>0</v>
      </c>
      <c r="AC886" s="93">
        <v>0</v>
      </c>
      <c r="AD886" s="93">
        <v>0</v>
      </c>
      <c r="AE886" s="93">
        <v>0</v>
      </c>
      <c r="AF886" s="93">
        <v>0</v>
      </c>
      <c r="AG886" s="93">
        <v>0</v>
      </c>
      <c r="AH886" s="93">
        <v>0</v>
      </c>
      <c r="AI886" s="93">
        <v>0</v>
      </c>
      <c r="AJ886" s="93">
        <v>0</v>
      </c>
      <c r="AK886" s="93">
        <v>0</v>
      </c>
      <c r="AL886" s="93">
        <v>0</v>
      </c>
      <c r="AM886" s="93">
        <v>0</v>
      </c>
      <c r="AN886" s="93">
        <v>0</v>
      </c>
      <c r="AO886" s="93">
        <v>0</v>
      </c>
      <c r="AP886" s="93">
        <v>0</v>
      </c>
      <c r="AQ886" s="93">
        <v>0</v>
      </c>
      <c r="AR886" s="93">
        <v>0</v>
      </c>
      <c r="AS886" s="93">
        <v>0</v>
      </c>
      <c r="AT886" s="93">
        <v>0</v>
      </c>
      <c r="AU886" s="93">
        <v>0</v>
      </c>
      <c r="AV886" s="93">
        <v>0</v>
      </c>
      <c r="AW886" s="93">
        <v>0</v>
      </c>
      <c r="AX886" s="93">
        <v>0</v>
      </c>
      <c r="AY886" s="93">
        <v>0</v>
      </c>
      <c r="AZ886" s="93">
        <v>0</v>
      </c>
      <c r="BA886" s="93">
        <v>0</v>
      </c>
      <c r="BB886" s="93">
        <v>0</v>
      </c>
      <c r="BC886" s="93">
        <v>0</v>
      </c>
      <c r="BD886" s="93">
        <v>0</v>
      </c>
      <c r="BE886" s="93">
        <v>0</v>
      </c>
      <c r="BF886" s="93">
        <v>0</v>
      </c>
      <c r="BG886" s="93">
        <v>0</v>
      </c>
      <c r="BH886" s="93">
        <v>0</v>
      </c>
      <c r="BI886" s="93">
        <v>0</v>
      </c>
      <c r="BJ886" s="93">
        <v>0</v>
      </c>
      <c r="BK886" s="93">
        <v>0</v>
      </c>
      <c r="BL886" s="93">
        <v>0</v>
      </c>
      <c r="BM886" s="93">
        <v>0</v>
      </c>
      <c r="BN886" s="93">
        <v>0</v>
      </c>
      <c r="BO886" s="93">
        <v>0</v>
      </c>
      <c r="BP886" s="93">
        <v>0</v>
      </c>
      <c r="BQ886" s="93">
        <v>0</v>
      </c>
      <c r="BR886" s="93">
        <v>0</v>
      </c>
      <c r="BS886" s="93">
        <v>0</v>
      </c>
      <c r="BT886" s="93">
        <v>0</v>
      </c>
      <c r="BU886" s="93">
        <v>0</v>
      </c>
      <c r="BV886" s="93">
        <v>0</v>
      </c>
      <c r="BW886" s="93">
        <v>0</v>
      </c>
      <c r="BX886" s="93">
        <v>0</v>
      </c>
      <c r="BY886" s="93">
        <v>0</v>
      </c>
      <c r="BZ886" s="93">
        <v>0</v>
      </c>
      <c r="CA886" s="93">
        <v>0</v>
      </c>
      <c r="CB886" s="93">
        <v>0</v>
      </c>
      <c r="CC886" s="93">
        <v>0</v>
      </c>
      <c r="CD886" s="93">
        <v>0</v>
      </c>
      <c r="CE886" s="93">
        <v>0</v>
      </c>
      <c r="CF886" s="93">
        <v>0</v>
      </c>
      <c r="CG886" s="93">
        <v>0</v>
      </c>
      <c r="CH886" s="93">
        <v>0</v>
      </c>
      <c r="CJ886" s="94">
        <v>0</v>
      </c>
    </row>
    <row r="887" spans="1:88" x14ac:dyDescent="0.25">
      <c r="A887">
        <v>879</v>
      </c>
      <c r="B887" s="96"/>
      <c r="C887" s="97" t="s">
        <v>5361</v>
      </c>
      <c r="D887" s="97" t="s">
        <v>5362</v>
      </c>
      <c r="E887" s="97" t="s">
        <v>5362</v>
      </c>
      <c r="F887" s="97" t="s">
        <v>7014</v>
      </c>
      <c r="G887" s="96" t="s">
        <v>6095</v>
      </c>
      <c r="H887" s="96" t="s">
        <v>7015</v>
      </c>
      <c r="I887" s="96" t="s">
        <v>5340</v>
      </c>
      <c r="J887" s="96" t="s">
        <v>5340</v>
      </c>
      <c r="K887" s="96" t="s">
        <v>5365</v>
      </c>
      <c r="L887" s="96" t="s">
        <v>5365</v>
      </c>
      <c r="M887" s="96" t="s">
        <v>5342</v>
      </c>
      <c r="N887" s="92">
        <v>2035.2044514205327</v>
      </c>
      <c r="O887" s="93">
        <v>344.36035085295947</v>
      </c>
      <c r="P887" s="93">
        <v>338.68001151399716</v>
      </c>
      <c r="Q887" s="93">
        <v>339.35710863344644</v>
      </c>
      <c r="R887" s="93">
        <v>339.69147180368373</v>
      </c>
      <c r="S887" s="93">
        <v>337.54191904896794</v>
      </c>
      <c r="T887" s="93">
        <v>335.57358956747782</v>
      </c>
      <c r="U887" s="93">
        <v>0</v>
      </c>
      <c r="V887" s="93">
        <v>0</v>
      </c>
      <c r="W887" s="93">
        <v>0</v>
      </c>
      <c r="X887" s="93">
        <v>0</v>
      </c>
      <c r="Y887" s="93">
        <v>0</v>
      </c>
      <c r="Z887" s="93">
        <v>0</v>
      </c>
      <c r="AA887" s="93">
        <v>0</v>
      </c>
      <c r="AB887" s="93">
        <v>0</v>
      </c>
      <c r="AC887" s="93">
        <v>0</v>
      </c>
      <c r="AD887" s="93">
        <v>0</v>
      </c>
      <c r="AE887" s="93">
        <v>0</v>
      </c>
      <c r="AF887" s="93">
        <v>0</v>
      </c>
      <c r="AG887" s="93">
        <v>0</v>
      </c>
      <c r="AH887" s="93">
        <v>0</v>
      </c>
      <c r="AI887" s="93">
        <v>0</v>
      </c>
      <c r="AJ887" s="93">
        <v>0</v>
      </c>
      <c r="AK887" s="93">
        <v>0</v>
      </c>
      <c r="AL887" s="93">
        <v>0</v>
      </c>
      <c r="AM887" s="93">
        <v>0</v>
      </c>
      <c r="AN887" s="93">
        <v>0</v>
      </c>
      <c r="AO887" s="93">
        <v>0</v>
      </c>
      <c r="AP887" s="93">
        <v>0</v>
      </c>
      <c r="AQ887" s="93">
        <v>0</v>
      </c>
      <c r="AR887" s="93">
        <v>0</v>
      </c>
      <c r="AS887" s="93">
        <v>0</v>
      </c>
      <c r="AT887" s="93">
        <v>0</v>
      </c>
      <c r="AU887" s="93">
        <v>0</v>
      </c>
      <c r="AV887" s="93">
        <v>0</v>
      </c>
      <c r="AW887" s="93">
        <v>0</v>
      </c>
      <c r="AX887" s="93">
        <v>0</v>
      </c>
      <c r="AY887" s="93">
        <v>0</v>
      </c>
      <c r="AZ887" s="93">
        <v>0</v>
      </c>
      <c r="BA887" s="93">
        <v>0</v>
      </c>
      <c r="BB887" s="93">
        <v>0</v>
      </c>
      <c r="BC887" s="93">
        <v>0</v>
      </c>
      <c r="BD887" s="93">
        <v>0</v>
      </c>
      <c r="BE887" s="93">
        <v>0</v>
      </c>
      <c r="BF887" s="93">
        <v>0</v>
      </c>
      <c r="BG887" s="93">
        <v>0</v>
      </c>
      <c r="BH887" s="93">
        <v>0</v>
      </c>
      <c r="BI887" s="93">
        <v>0</v>
      </c>
      <c r="BJ887" s="93">
        <v>0</v>
      </c>
      <c r="BK887" s="93">
        <v>0</v>
      </c>
      <c r="BL887" s="93">
        <v>0</v>
      </c>
      <c r="BM887" s="93">
        <v>0</v>
      </c>
      <c r="BN887" s="93">
        <v>0</v>
      </c>
      <c r="BO887" s="93">
        <v>0</v>
      </c>
      <c r="BP887" s="93">
        <v>0</v>
      </c>
      <c r="BQ887" s="93">
        <v>0</v>
      </c>
      <c r="BR887" s="93">
        <v>0</v>
      </c>
      <c r="BS887" s="93">
        <v>0</v>
      </c>
      <c r="BT887" s="93">
        <v>0</v>
      </c>
      <c r="BU887" s="93">
        <v>0</v>
      </c>
      <c r="BV887" s="93">
        <v>0</v>
      </c>
      <c r="BW887" s="93">
        <v>0</v>
      </c>
      <c r="BX887" s="93">
        <v>0</v>
      </c>
      <c r="BY887" s="93">
        <v>0</v>
      </c>
      <c r="BZ887" s="93">
        <v>0</v>
      </c>
      <c r="CA887" s="93">
        <v>0</v>
      </c>
      <c r="CB887" s="93">
        <v>0</v>
      </c>
      <c r="CC887" s="93">
        <v>0</v>
      </c>
      <c r="CD887" s="93">
        <v>0</v>
      </c>
      <c r="CE887" s="93">
        <v>0</v>
      </c>
      <c r="CF887" s="93">
        <v>0</v>
      </c>
      <c r="CG887" s="93">
        <v>0</v>
      </c>
      <c r="CH887" s="93">
        <v>0</v>
      </c>
      <c r="CJ887" s="94">
        <v>0</v>
      </c>
    </row>
    <row r="888" spans="1:88" x14ac:dyDescent="0.25">
      <c r="A888">
        <v>880</v>
      </c>
      <c r="B888" s="96"/>
      <c r="C888" s="97" t="s">
        <v>5361</v>
      </c>
      <c r="D888" s="97" t="s">
        <v>5362</v>
      </c>
      <c r="E888" s="97" t="s">
        <v>5362</v>
      </c>
      <c r="F888" s="97" t="s">
        <v>7016</v>
      </c>
      <c r="G888" s="96" t="s">
        <v>6095</v>
      </c>
      <c r="H888" s="96" t="s">
        <v>7017</v>
      </c>
      <c r="I888" s="96" t="s">
        <v>5340</v>
      </c>
      <c r="J888" s="96" t="s">
        <v>5340</v>
      </c>
      <c r="K888" s="96" t="s">
        <v>5365</v>
      </c>
      <c r="L888" s="96" t="s">
        <v>5365</v>
      </c>
      <c r="M888" s="96" t="s">
        <v>5342</v>
      </c>
      <c r="N888" s="92">
        <v>2035.2044514205327</v>
      </c>
      <c r="O888" s="93">
        <v>344.36035085295947</v>
      </c>
      <c r="P888" s="93">
        <v>338.68001151399716</v>
      </c>
      <c r="Q888" s="93">
        <v>339.35710863344644</v>
      </c>
      <c r="R888" s="93">
        <v>339.69147180368373</v>
      </c>
      <c r="S888" s="93">
        <v>337.54191904896794</v>
      </c>
      <c r="T888" s="93">
        <v>335.57358956747782</v>
      </c>
      <c r="U888" s="93">
        <v>0</v>
      </c>
      <c r="V888" s="93">
        <v>0</v>
      </c>
      <c r="W888" s="93">
        <v>0</v>
      </c>
      <c r="X888" s="93">
        <v>0</v>
      </c>
      <c r="Y888" s="93">
        <v>0</v>
      </c>
      <c r="Z888" s="93">
        <v>0</v>
      </c>
      <c r="AA888" s="93">
        <v>0</v>
      </c>
      <c r="AB888" s="93">
        <v>0</v>
      </c>
      <c r="AC888" s="93">
        <v>0</v>
      </c>
      <c r="AD888" s="93">
        <v>0</v>
      </c>
      <c r="AE888" s="93">
        <v>0</v>
      </c>
      <c r="AF888" s="93">
        <v>0</v>
      </c>
      <c r="AG888" s="93">
        <v>0</v>
      </c>
      <c r="AH888" s="93">
        <v>0</v>
      </c>
      <c r="AI888" s="93">
        <v>0</v>
      </c>
      <c r="AJ888" s="93">
        <v>0</v>
      </c>
      <c r="AK888" s="93">
        <v>0</v>
      </c>
      <c r="AL888" s="93">
        <v>0</v>
      </c>
      <c r="AM888" s="93">
        <v>0</v>
      </c>
      <c r="AN888" s="93">
        <v>0</v>
      </c>
      <c r="AO888" s="93">
        <v>0</v>
      </c>
      <c r="AP888" s="93">
        <v>0</v>
      </c>
      <c r="AQ888" s="93">
        <v>0</v>
      </c>
      <c r="AR888" s="93">
        <v>0</v>
      </c>
      <c r="AS888" s="93">
        <v>0</v>
      </c>
      <c r="AT888" s="93">
        <v>0</v>
      </c>
      <c r="AU888" s="93">
        <v>0</v>
      </c>
      <c r="AV888" s="93">
        <v>0</v>
      </c>
      <c r="AW888" s="93">
        <v>0</v>
      </c>
      <c r="AX888" s="93">
        <v>0</v>
      </c>
      <c r="AY888" s="93">
        <v>0</v>
      </c>
      <c r="AZ888" s="93">
        <v>0</v>
      </c>
      <c r="BA888" s="93">
        <v>0</v>
      </c>
      <c r="BB888" s="93">
        <v>0</v>
      </c>
      <c r="BC888" s="93">
        <v>0</v>
      </c>
      <c r="BD888" s="93">
        <v>0</v>
      </c>
      <c r="BE888" s="93">
        <v>0</v>
      </c>
      <c r="BF888" s="93">
        <v>0</v>
      </c>
      <c r="BG888" s="93">
        <v>0</v>
      </c>
      <c r="BH888" s="93">
        <v>0</v>
      </c>
      <c r="BI888" s="93">
        <v>0</v>
      </c>
      <c r="BJ888" s="93">
        <v>0</v>
      </c>
      <c r="BK888" s="93">
        <v>0</v>
      </c>
      <c r="BL888" s="93">
        <v>0</v>
      </c>
      <c r="BM888" s="93">
        <v>0</v>
      </c>
      <c r="BN888" s="93">
        <v>0</v>
      </c>
      <c r="BO888" s="93">
        <v>0</v>
      </c>
      <c r="BP888" s="93">
        <v>0</v>
      </c>
      <c r="BQ888" s="93">
        <v>0</v>
      </c>
      <c r="BR888" s="93">
        <v>0</v>
      </c>
      <c r="BS888" s="93">
        <v>0</v>
      </c>
      <c r="BT888" s="93">
        <v>0</v>
      </c>
      <c r="BU888" s="93">
        <v>0</v>
      </c>
      <c r="BV888" s="93">
        <v>0</v>
      </c>
      <c r="BW888" s="93">
        <v>0</v>
      </c>
      <c r="BX888" s="93">
        <v>0</v>
      </c>
      <c r="BY888" s="93">
        <v>0</v>
      </c>
      <c r="BZ888" s="93">
        <v>0</v>
      </c>
      <c r="CA888" s="93">
        <v>0</v>
      </c>
      <c r="CB888" s="93">
        <v>0</v>
      </c>
      <c r="CC888" s="93">
        <v>0</v>
      </c>
      <c r="CD888" s="93">
        <v>0</v>
      </c>
      <c r="CE888" s="93">
        <v>0</v>
      </c>
      <c r="CF888" s="93">
        <v>0</v>
      </c>
      <c r="CG888" s="93">
        <v>0</v>
      </c>
      <c r="CH888" s="93">
        <v>0</v>
      </c>
      <c r="CJ888" s="94">
        <v>0</v>
      </c>
    </row>
    <row r="889" spans="1:88" x14ac:dyDescent="0.25">
      <c r="A889">
        <v>881</v>
      </c>
      <c r="B889" s="96"/>
      <c r="C889" s="97" t="s">
        <v>5361</v>
      </c>
      <c r="D889" s="97" t="s">
        <v>5362</v>
      </c>
      <c r="E889" s="97" t="s">
        <v>5362</v>
      </c>
      <c r="F889" s="97" t="s">
        <v>7018</v>
      </c>
      <c r="G889" s="96" t="s">
        <v>6095</v>
      </c>
      <c r="H889" s="96" t="s">
        <v>7019</v>
      </c>
      <c r="I889" s="96" t="s">
        <v>5340</v>
      </c>
      <c r="J889" s="96" t="s">
        <v>5340</v>
      </c>
      <c r="K889" s="96" t="s">
        <v>5365</v>
      </c>
      <c r="L889" s="96" t="s">
        <v>5365</v>
      </c>
      <c r="M889" s="96" t="s">
        <v>5342</v>
      </c>
      <c r="N889" s="92">
        <v>10006.929620753024</v>
      </c>
      <c r="O889" s="93">
        <v>0</v>
      </c>
      <c r="P889" s="93">
        <v>0</v>
      </c>
      <c r="Q889" s="93">
        <v>0</v>
      </c>
      <c r="R889" s="93">
        <v>0</v>
      </c>
      <c r="S889" s="93">
        <v>0</v>
      </c>
      <c r="T889" s="93">
        <v>0</v>
      </c>
      <c r="U889" s="93">
        <v>836.12643447182882</v>
      </c>
      <c r="V889" s="93">
        <v>836.51040842644932</v>
      </c>
      <c r="W889" s="93">
        <v>830.24580294620569</v>
      </c>
      <c r="X889" s="93">
        <v>819.97133057195492</v>
      </c>
      <c r="Y889" s="93">
        <v>836.92769538312552</v>
      </c>
      <c r="Z889" s="93">
        <v>838.42241350132372</v>
      </c>
      <c r="AA889" s="93">
        <v>846.86470999369988</v>
      </c>
      <c r="AB889" s="93">
        <v>831.68445333515547</v>
      </c>
      <c r="AC889" s="93">
        <v>834.46265945623998</v>
      </c>
      <c r="AD889" s="93">
        <v>835.32505509934538</v>
      </c>
      <c r="AE889" s="93">
        <v>831.4062082255349</v>
      </c>
      <c r="AF889" s="93">
        <v>828.9824493421595</v>
      </c>
      <c r="AG889" s="93">
        <v>0</v>
      </c>
      <c r="AH889" s="93">
        <v>0</v>
      </c>
      <c r="AI889" s="93">
        <v>0</v>
      </c>
      <c r="AJ889" s="93">
        <v>0</v>
      </c>
      <c r="AK889" s="93">
        <v>0</v>
      </c>
      <c r="AL889" s="93">
        <v>0</v>
      </c>
      <c r="AM889" s="93">
        <v>0</v>
      </c>
      <c r="AN889" s="93">
        <v>0</v>
      </c>
      <c r="AO889" s="93">
        <v>0</v>
      </c>
      <c r="AP889" s="93">
        <v>0</v>
      </c>
      <c r="AQ889" s="93">
        <v>0</v>
      </c>
      <c r="AR889" s="93">
        <v>0</v>
      </c>
      <c r="AS889" s="93">
        <v>0</v>
      </c>
      <c r="AT889" s="93">
        <v>0</v>
      </c>
      <c r="AU889" s="93">
        <v>0</v>
      </c>
      <c r="AV889" s="93">
        <v>0</v>
      </c>
      <c r="AW889" s="93">
        <v>0</v>
      </c>
      <c r="AX889" s="93">
        <v>0</v>
      </c>
      <c r="AY889" s="93">
        <v>0</v>
      </c>
      <c r="AZ889" s="93">
        <v>0</v>
      </c>
      <c r="BA889" s="93">
        <v>0</v>
      </c>
      <c r="BB889" s="93">
        <v>0</v>
      </c>
      <c r="BC889" s="93">
        <v>0</v>
      </c>
      <c r="BD889" s="93">
        <v>0</v>
      </c>
      <c r="BE889" s="93">
        <v>0</v>
      </c>
      <c r="BF889" s="93">
        <v>0</v>
      </c>
      <c r="BG889" s="93">
        <v>0</v>
      </c>
      <c r="BH889" s="93">
        <v>0</v>
      </c>
      <c r="BI889" s="93">
        <v>0</v>
      </c>
      <c r="BJ889" s="93">
        <v>0</v>
      </c>
      <c r="BK889" s="93">
        <v>0</v>
      </c>
      <c r="BL889" s="93">
        <v>0</v>
      </c>
      <c r="BM889" s="93">
        <v>0</v>
      </c>
      <c r="BN889" s="93">
        <v>0</v>
      </c>
      <c r="BO889" s="93">
        <v>0</v>
      </c>
      <c r="BP889" s="93">
        <v>0</v>
      </c>
      <c r="BQ889" s="93">
        <v>0</v>
      </c>
      <c r="BR889" s="93">
        <v>0</v>
      </c>
      <c r="BS889" s="93">
        <v>0</v>
      </c>
      <c r="BT889" s="93">
        <v>0</v>
      </c>
      <c r="BU889" s="93">
        <v>0</v>
      </c>
      <c r="BV889" s="93">
        <v>0</v>
      </c>
      <c r="BW889" s="93">
        <v>0</v>
      </c>
      <c r="BX889" s="93">
        <v>0</v>
      </c>
      <c r="BY889" s="93">
        <v>0</v>
      </c>
      <c r="BZ889" s="93">
        <v>0</v>
      </c>
      <c r="CA889" s="93">
        <v>0</v>
      </c>
      <c r="CB889" s="93">
        <v>0</v>
      </c>
      <c r="CC889" s="93">
        <v>0</v>
      </c>
      <c r="CD889" s="93">
        <v>0</v>
      </c>
      <c r="CE889" s="93">
        <v>0</v>
      </c>
      <c r="CF889" s="93">
        <v>0</v>
      </c>
      <c r="CG889" s="93">
        <v>0</v>
      </c>
      <c r="CH889" s="93">
        <v>0</v>
      </c>
      <c r="CJ889" s="94">
        <v>5008.7255354521349</v>
      </c>
    </row>
    <row r="890" spans="1:88" x14ac:dyDescent="0.25">
      <c r="A890">
        <v>882</v>
      </c>
      <c r="B890" s="96"/>
      <c r="C890" s="97" t="s">
        <v>5361</v>
      </c>
      <c r="D890" s="97" t="s">
        <v>5362</v>
      </c>
      <c r="E890" s="97" t="s">
        <v>5362</v>
      </c>
      <c r="F890" s="97" t="s">
        <v>7020</v>
      </c>
      <c r="G890" s="96" t="s">
        <v>6095</v>
      </c>
      <c r="H890" s="96" t="s">
        <v>7021</v>
      </c>
      <c r="I890" s="96" t="s">
        <v>5340</v>
      </c>
      <c r="J890" s="96" t="s">
        <v>5340</v>
      </c>
      <c r="K890" s="96" t="s">
        <v>5365</v>
      </c>
      <c r="L890" s="96" t="s">
        <v>5365</v>
      </c>
      <c r="M890" s="96" t="s">
        <v>5342</v>
      </c>
      <c r="N890" s="92">
        <v>5212.5396795984771</v>
      </c>
      <c r="O890" s="93">
        <v>0</v>
      </c>
      <c r="P890" s="93">
        <v>0</v>
      </c>
      <c r="Q890" s="93">
        <v>0</v>
      </c>
      <c r="R890" s="93">
        <v>0</v>
      </c>
      <c r="S890" s="93">
        <v>0</v>
      </c>
      <c r="T890" s="93">
        <v>0</v>
      </c>
      <c r="U890" s="93">
        <v>0</v>
      </c>
      <c r="V890" s="93">
        <v>0</v>
      </c>
      <c r="W890" s="93">
        <v>0</v>
      </c>
      <c r="X890" s="93">
        <v>0</v>
      </c>
      <c r="Y890" s="93">
        <v>0</v>
      </c>
      <c r="Z890" s="93">
        <v>0</v>
      </c>
      <c r="AA890" s="93">
        <v>0</v>
      </c>
      <c r="AB890" s="93">
        <v>0</v>
      </c>
      <c r="AC890" s="93">
        <v>0</v>
      </c>
      <c r="AD890" s="93">
        <v>0</v>
      </c>
      <c r="AE890" s="93">
        <v>0</v>
      </c>
      <c r="AF890" s="93">
        <v>0</v>
      </c>
      <c r="AG890" s="93">
        <v>0</v>
      </c>
      <c r="AH890" s="93">
        <v>0</v>
      </c>
      <c r="AI890" s="93">
        <v>0</v>
      </c>
      <c r="AJ890" s="93">
        <v>0</v>
      </c>
      <c r="AK890" s="93">
        <v>0</v>
      </c>
      <c r="AL890" s="93">
        <v>0</v>
      </c>
      <c r="AM890" s="93">
        <v>0</v>
      </c>
      <c r="AN890" s="93">
        <v>0</v>
      </c>
      <c r="AO890" s="93">
        <v>0</v>
      </c>
      <c r="AP890" s="93">
        <v>0</v>
      </c>
      <c r="AQ890" s="93">
        <v>0</v>
      </c>
      <c r="AR890" s="93">
        <v>0</v>
      </c>
      <c r="AS890" s="93">
        <v>0</v>
      </c>
      <c r="AT890" s="93">
        <v>0</v>
      </c>
      <c r="AU890" s="93">
        <v>0</v>
      </c>
      <c r="AV890" s="93">
        <v>0</v>
      </c>
      <c r="AW890" s="93">
        <v>0</v>
      </c>
      <c r="AX890" s="93">
        <v>0</v>
      </c>
      <c r="AY890" s="93">
        <v>0</v>
      </c>
      <c r="AZ890" s="93">
        <v>0</v>
      </c>
      <c r="BA890" s="93">
        <v>0</v>
      </c>
      <c r="BB890" s="93">
        <v>0</v>
      </c>
      <c r="BC890" s="93">
        <v>0</v>
      </c>
      <c r="BD890" s="93">
        <v>0</v>
      </c>
      <c r="BE890" s="93">
        <v>0</v>
      </c>
      <c r="BF890" s="93">
        <v>0</v>
      </c>
      <c r="BG890" s="93">
        <v>0</v>
      </c>
      <c r="BH890" s="93">
        <v>0</v>
      </c>
      <c r="BI890" s="93">
        <v>0</v>
      </c>
      <c r="BJ890" s="93">
        <v>0</v>
      </c>
      <c r="BK890" s="93">
        <v>0</v>
      </c>
      <c r="BL890" s="93">
        <v>0</v>
      </c>
      <c r="BM890" s="93">
        <v>0</v>
      </c>
      <c r="BN890" s="93">
        <v>0</v>
      </c>
      <c r="BO890" s="93">
        <v>0</v>
      </c>
      <c r="BP890" s="93">
        <v>0</v>
      </c>
      <c r="BQ890" s="93">
        <v>0</v>
      </c>
      <c r="BR890" s="93">
        <v>0</v>
      </c>
      <c r="BS890" s="93">
        <v>0</v>
      </c>
      <c r="BT890" s="93">
        <v>0</v>
      </c>
      <c r="BU890" s="93">
        <v>0</v>
      </c>
      <c r="BV890" s="93">
        <v>0</v>
      </c>
      <c r="BW890" s="93">
        <v>0</v>
      </c>
      <c r="BX890" s="93">
        <v>0</v>
      </c>
      <c r="BY890" s="93">
        <v>0</v>
      </c>
      <c r="BZ890" s="93">
        <v>0</v>
      </c>
      <c r="CA890" s="93">
        <v>0</v>
      </c>
      <c r="CB890" s="93">
        <v>0</v>
      </c>
      <c r="CC890" s="93">
        <v>872.90949460945205</v>
      </c>
      <c r="CD890" s="93">
        <v>871.40297126662733</v>
      </c>
      <c r="CE890" s="93">
        <v>867.68993201699629</v>
      </c>
      <c r="CF890" s="93">
        <v>855.22623653181188</v>
      </c>
      <c r="CG890" s="93">
        <v>871.65510243754375</v>
      </c>
      <c r="CH890" s="93">
        <v>873.65594273604563</v>
      </c>
      <c r="CJ890" s="94">
        <v>5212.5396795984771</v>
      </c>
    </row>
    <row r="891" spans="1:88" x14ac:dyDescent="0.25">
      <c r="A891">
        <v>883</v>
      </c>
      <c r="B891" s="96"/>
      <c r="C891" s="97" t="s">
        <v>5361</v>
      </c>
      <c r="D891" s="97" t="s">
        <v>5362</v>
      </c>
      <c r="E891" s="97" t="s">
        <v>5362</v>
      </c>
      <c r="F891" s="97" t="s">
        <v>7022</v>
      </c>
      <c r="G891" s="96" t="s">
        <v>6095</v>
      </c>
      <c r="H891" s="96" t="s">
        <v>7023</v>
      </c>
      <c r="I891" s="96" t="s">
        <v>5340</v>
      </c>
      <c r="J891" s="96" t="s">
        <v>5340</v>
      </c>
      <c r="K891" s="96" t="s">
        <v>5365</v>
      </c>
      <c r="L891" s="96" t="s">
        <v>5365</v>
      </c>
      <c r="M891" s="96" t="s">
        <v>5342</v>
      </c>
      <c r="N891" s="92">
        <v>0</v>
      </c>
      <c r="O891" s="93">
        <v>0</v>
      </c>
      <c r="P891" s="93">
        <v>0</v>
      </c>
      <c r="Q891" s="93">
        <v>0</v>
      </c>
      <c r="R891" s="93">
        <v>0</v>
      </c>
      <c r="S891" s="93">
        <v>0</v>
      </c>
      <c r="T891" s="93">
        <v>0</v>
      </c>
      <c r="U891" s="93">
        <v>0</v>
      </c>
      <c r="V891" s="93">
        <v>0</v>
      </c>
      <c r="W891" s="93">
        <v>0</v>
      </c>
      <c r="X891" s="93">
        <v>0</v>
      </c>
      <c r="Y891" s="93">
        <v>0</v>
      </c>
      <c r="Z891" s="93">
        <v>0</v>
      </c>
      <c r="AA891" s="93">
        <v>0</v>
      </c>
      <c r="AB891" s="93">
        <v>0</v>
      </c>
      <c r="AC891" s="93">
        <v>0</v>
      </c>
      <c r="AD891" s="93">
        <v>0</v>
      </c>
      <c r="AE891" s="93">
        <v>0</v>
      </c>
      <c r="AF891" s="93">
        <v>0</v>
      </c>
      <c r="AG891" s="93">
        <v>0</v>
      </c>
      <c r="AH891" s="93">
        <v>0</v>
      </c>
      <c r="AI891" s="93">
        <v>0</v>
      </c>
      <c r="AJ891" s="93">
        <v>0</v>
      </c>
      <c r="AK891" s="93">
        <v>0</v>
      </c>
      <c r="AL891" s="93">
        <v>0</v>
      </c>
      <c r="AM891" s="93">
        <v>0</v>
      </c>
      <c r="AN891" s="93">
        <v>0</v>
      </c>
      <c r="AO891" s="93">
        <v>0</v>
      </c>
      <c r="AP891" s="93">
        <v>0</v>
      </c>
      <c r="AQ891" s="93">
        <v>0</v>
      </c>
      <c r="AR891" s="93">
        <v>0</v>
      </c>
      <c r="AS891" s="93">
        <v>0</v>
      </c>
      <c r="AT891" s="93">
        <v>0</v>
      </c>
      <c r="AU891" s="93">
        <v>0</v>
      </c>
      <c r="AV891" s="93">
        <v>0</v>
      </c>
      <c r="AW891" s="93">
        <v>0</v>
      </c>
      <c r="AX891" s="93">
        <v>0</v>
      </c>
      <c r="AY891" s="93">
        <v>0</v>
      </c>
      <c r="AZ891" s="93">
        <v>0</v>
      </c>
      <c r="BA891" s="93">
        <v>0</v>
      </c>
      <c r="BB891" s="93">
        <v>0</v>
      </c>
      <c r="BC891" s="93">
        <v>0</v>
      </c>
      <c r="BD891" s="93">
        <v>0</v>
      </c>
      <c r="BE891" s="93">
        <v>0</v>
      </c>
      <c r="BF891" s="93">
        <v>0</v>
      </c>
      <c r="BG891" s="93">
        <v>0</v>
      </c>
      <c r="BH891" s="93">
        <v>0</v>
      </c>
      <c r="BI891" s="93">
        <v>0</v>
      </c>
      <c r="BJ891" s="93">
        <v>0</v>
      </c>
      <c r="BK891" s="93">
        <v>0</v>
      </c>
      <c r="BL891" s="93">
        <v>0</v>
      </c>
      <c r="BM891" s="93">
        <v>0</v>
      </c>
      <c r="BN891" s="93">
        <v>0</v>
      </c>
      <c r="BO891" s="93">
        <v>0</v>
      </c>
      <c r="BP891" s="93">
        <v>0</v>
      </c>
      <c r="BQ891" s="93">
        <v>0</v>
      </c>
      <c r="BR891" s="93">
        <v>0</v>
      </c>
      <c r="BS891" s="93">
        <v>0</v>
      </c>
      <c r="BT891" s="93">
        <v>0</v>
      </c>
      <c r="BU891" s="93">
        <v>0</v>
      </c>
      <c r="BV891" s="93">
        <v>0</v>
      </c>
      <c r="BW891" s="93">
        <v>0</v>
      </c>
      <c r="BX891" s="93">
        <v>0</v>
      </c>
      <c r="BY891" s="93">
        <v>0</v>
      </c>
      <c r="BZ891" s="93">
        <v>0</v>
      </c>
      <c r="CA891" s="93">
        <v>0</v>
      </c>
      <c r="CB891" s="93">
        <v>0</v>
      </c>
      <c r="CC891" s="93">
        <v>0</v>
      </c>
      <c r="CD891" s="93">
        <v>0</v>
      </c>
      <c r="CE891" s="93">
        <v>0</v>
      </c>
      <c r="CF891" s="93">
        <v>0</v>
      </c>
      <c r="CG891" s="93">
        <v>0</v>
      </c>
      <c r="CH891" s="93">
        <v>0</v>
      </c>
      <c r="CJ891" s="94">
        <v>0</v>
      </c>
    </row>
    <row r="892" spans="1:88" x14ac:dyDescent="0.25">
      <c r="A892">
        <v>884</v>
      </c>
      <c r="B892" s="96"/>
      <c r="C892" s="97" t="s">
        <v>5361</v>
      </c>
      <c r="D892" s="97" t="s">
        <v>5362</v>
      </c>
      <c r="E892" s="97" t="s">
        <v>5362</v>
      </c>
      <c r="F892" s="97" t="s">
        <v>7024</v>
      </c>
      <c r="G892" s="96" t="s">
        <v>6095</v>
      </c>
      <c r="H892" s="96" t="s">
        <v>7025</v>
      </c>
      <c r="I892" s="96" t="s">
        <v>5340</v>
      </c>
      <c r="J892" s="96" t="s">
        <v>5340</v>
      </c>
      <c r="K892" s="96" t="s">
        <v>5365</v>
      </c>
      <c r="L892" s="96" t="s">
        <v>5365</v>
      </c>
      <c r="M892" s="96" t="s">
        <v>5342</v>
      </c>
      <c r="N892" s="92">
        <v>12425.177083259581</v>
      </c>
      <c r="O892" s="93">
        <v>2102.3629035475783</v>
      </c>
      <c r="P892" s="93">
        <v>2067.6837232173893</v>
      </c>
      <c r="Q892" s="93">
        <v>2071.817485604673</v>
      </c>
      <c r="R892" s="93">
        <v>2073.8588144733349</v>
      </c>
      <c r="S892" s="93">
        <v>2060.7355267326388</v>
      </c>
      <c r="T892" s="93">
        <v>2048.7186296839664</v>
      </c>
      <c r="U892" s="93">
        <v>0</v>
      </c>
      <c r="V892" s="93">
        <v>0</v>
      </c>
      <c r="W892" s="93">
        <v>0</v>
      </c>
      <c r="X892" s="93">
        <v>0</v>
      </c>
      <c r="Y892" s="93">
        <v>0</v>
      </c>
      <c r="Z892" s="93">
        <v>0</v>
      </c>
      <c r="AA892" s="93">
        <v>0</v>
      </c>
      <c r="AB892" s="93">
        <v>0</v>
      </c>
      <c r="AC892" s="93">
        <v>0</v>
      </c>
      <c r="AD892" s="93">
        <v>0</v>
      </c>
      <c r="AE892" s="93">
        <v>0</v>
      </c>
      <c r="AF892" s="93">
        <v>0</v>
      </c>
      <c r="AG892" s="93">
        <v>0</v>
      </c>
      <c r="AH892" s="93">
        <v>0</v>
      </c>
      <c r="AI892" s="93">
        <v>0</v>
      </c>
      <c r="AJ892" s="93">
        <v>0</v>
      </c>
      <c r="AK892" s="93">
        <v>0</v>
      </c>
      <c r="AL892" s="93">
        <v>0</v>
      </c>
      <c r="AM892" s="93">
        <v>0</v>
      </c>
      <c r="AN892" s="93">
        <v>0</v>
      </c>
      <c r="AO892" s="93">
        <v>0</v>
      </c>
      <c r="AP892" s="93">
        <v>0</v>
      </c>
      <c r="AQ892" s="93">
        <v>0</v>
      </c>
      <c r="AR892" s="93">
        <v>0</v>
      </c>
      <c r="AS892" s="93">
        <v>0</v>
      </c>
      <c r="AT892" s="93">
        <v>0</v>
      </c>
      <c r="AU892" s="93">
        <v>0</v>
      </c>
      <c r="AV892" s="93">
        <v>0</v>
      </c>
      <c r="AW892" s="93">
        <v>0</v>
      </c>
      <c r="AX892" s="93">
        <v>0</v>
      </c>
      <c r="AY892" s="93">
        <v>0</v>
      </c>
      <c r="AZ892" s="93">
        <v>0</v>
      </c>
      <c r="BA892" s="93">
        <v>0</v>
      </c>
      <c r="BB892" s="93">
        <v>0</v>
      </c>
      <c r="BC892" s="93">
        <v>0</v>
      </c>
      <c r="BD892" s="93">
        <v>0</v>
      </c>
      <c r="BE892" s="93">
        <v>0</v>
      </c>
      <c r="BF892" s="93">
        <v>0</v>
      </c>
      <c r="BG892" s="93">
        <v>0</v>
      </c>
      <c r="BH892" s="93">
        <v>0</v>
      </c>
      <c r="BI892" s="93">
        <v>0</v>
      </c>
      <c r="BJ892" s="93">
        <v>0</v>
      </c>
      <c r="BK892" s="93">
        <v>0</v>
      </c>
      <c r="BL892" s="93">
        <v>0</v>
      </c>
      <c r="BM892" s="93">
        <v>0</v>
      </c>
      <c r="BN892" s="93">
        <v>0</v>
      </c>
      <c r="BO892" s="93">
        <v>0</v>
      </c>
      <c r="BP892" s="93">
        <v>0</v>
      </c>
      <c r="BQ892" s="93">
        <v>0</v>
      </c>
      <c r="BR892" s="93">
        <v>0</v>
      </c>
      <c r="BS892" s="93">
        <v>0</v>
      </c>
      <c r="BT892" s="93">
        <v>0</v>
      </c>
      <c r="BU892" s="93">
        <v>0</v>
      </c>
      <c r="BV892" s="93">
        <v>0</v>
      </c>
      <c r="BW892" s="93">
        <v>0</v>
      </c>
      <c r="BX892" s="93">
        <v>0</v>
      </c>
      <c r="BY892" s="93">
        <v>0</v>
      </c>
      <c r="BZ892" s="93">
        <v>0</v>
      </c>
      <c r="CA892" s="93">
        <v>0</v>
      </c>
      <c r="CB892" s="93">
        <v>0</v>
      </c>
      <c r="CC892" s="93">
        <v>0</v>
      </c>
      <c r="CD892" s="93">
        <v>0</v>
      </c>
      <c r="CE892" s="93">
        <v>0</v>
      </c>
      <c r="CF892" s="93">
        <v>0</v>
      </c>
      <c r="CG892" s="93">
        <v>0</v>
      </c>
      <c r="CH892" s="93">
        <v>0</v>
      </c>
      <c r="CJ892" s="94">
        <v>0</v>
      </c>
    </row>
    <row r="893" spans="1:88" x14ac:dyDescent="0.25">
      <c r="A893">
        <v>885</v>
      </c>
      <c r="B893" s="96"/>
      <c r="C893" s="97" t="s">
        <v>5361</v>
      </c>
      <c r="D893" s="97" t="s">
        <v>5362</v>
      </c>
      <c r="E893" s="97" t="s">
        <v>5362</v>
      </c>
      <c r="F893" s="97" t="s">
        <v>7026</v>
      </c>
      <c r="G893" s="96" t="s">
        <v>6095</v>
      </c>
      <c r="H893" s="96" t="s">
        <v>7027</v>
      </c>
      <c r="I893" s="96" t="s">
        <v>5340</v>
      </c>
      <c r="J893" s="96" t="s">
        <v>5340</v>
      </c>
      <c r="K893" s="96" t="s">
        <v>5365</v>
      </c>
      <c r="L893" s="96" t="s">
        <v>5365</v>
      </c>
      <c r="M893" s="96" t="s">
        <v>5342</v>
      </c>
      <c r="N893" s="92">
        <v>0</v>
      </c>
      <c r="O893" s="93">
        <v>0</v>
      </c>
      <c r="P893" s="93">
        <v>0</v>
      </c>
      <c r="Q893" s="93">
        <v>0</v>
      </c>
      <c r="R893" s="93">
        <v>0</v>
      </c>
      <c r="S893" s="93">
        <v>0</v>
      </c>
      <c r="T893" s="93">
        <v>0</v>
      </c>
      <c r="U893" s="93">
        <v>0</v>
      </c>
      <c r="V893" s="93">
        <v>0</v>
      </c>
      <c r="W893" s="93">
        <v>0</v>
      </c>
      <c r="X893" s="93">
        <v>0</v>
      </c>
      <c r="Y893" s="93">
        <v>0</v>
      </c>
      <c r="Z893" s="93">
        <v>0</v>
      </c>
      <c r="AA893" s="93">
        <v>0</v>
      </c>
      <c r="AB893" s="93">
        <v>0</v>
      </c>
      <c r="AC893" s="93">
        <v>0</v>
      </c>
      <c r="AD893" s="93">
        <v>0</v>
      </c>
      <c r="AE893" s="93">
        <v>0</v>
      </c>
      <c r="AF893" s="93">
        <v>0</v>
      </c>
      <c r="AG893" s="93">
        <v>0</v>
      </c>
      <c r="AH893" s="93">
        <v>0</v>
      </c>
      <c r="AI893" s="93">
        <v>0</v>
      </c>
      <c r="AJ893" s="93">
        <v>0</v>
      </c>
      <c r="AK893" s="93">
        <v>0</v>
      </c>
      <c r="AL893" s="93">
        <v>0</v>
      </c>
      <c r="AM893" s="93">
        <v>0</v>
      </c>
      <c r="AN893" s="93">
        <v>0</v>
      </c>
      <c r="AO893" s="93">
        <v>0</v>
      </c>
      <c r="AP893" s="93">
        <v>0</v>
      </c>
      <c r="AQ893" s="93">
        <v>0</v>
      </c>
      <c r="AR893" s="93">
        <v>0</v>
      </c>
      <c r="AS893" s="93">
        <v>0</v>
      </c>
      <c r="AT893" s="93">
        <v>0</v>
      </c>
      <c r="AU893" s="93">
        <v>0</v>
      </c>
      <c r="AV893" s="93">
        <v>0</v>
      </c>
      <c r="AW893" s="93">
        <v>0</v>
      </c>
      <c r="AX893" s="93">
        <v>0</v>
      </c>
      <c r="AY893" s="93">
        <v>0</v>
      </c>
      <c r="AZ893" s="93">
        <v>0</v>
      </c>
      <c r="BA893" s="93">
        <v>0</v>
      </c>
      <c r="BB893" s="93">
        <v>0</v>
      </c>
      <c r="BC893" s="93">
        <v>0</v>
      </c>
      <c r="BD893" s="93">
        <v>0</v>
      </c>
      <c r="BE893" s="93">
        <v>0</v>
      </c>
      <c r="BF893" s="93">
        <v>0</v>
      </c>
      <c r="BG893" s="93">
        <v>0</v>
      </c>
      <c r="BH893" s="93">
        <v>0</v>
      </c>
      <c r="BI893" s="93">
        <v>0</v>
      </c>
      <c r="BJ893" s="93">
        <v>0</v>
      </c>
      <c r="BK893" s="93">
        <v>0</v>
      </c>
      <c r="BL893" s="93">
        <v>0</v>
      </c>
      <c r="BM893" s="93">
        <v>0</v>
      </c>
      <c r="BN893" s="93">
        <v>0</v>
      </c>
      <c r="BO893" s="93">
        <v>0</v>
      </c>
      <c r="BP893" s="93">
        <v>0</v>
      </c>
      <c r="BQ893" s="93">
        <v>0</v>
      </c>
      <c r="BR893" s="93">
        <v>0</v>
      </c>
      <c r="BS893" s="93">
        <v>0</v>
      </c>
      <c r="BT893" s="93">
        <v>0</v>
      </c>
      <c r="BU893" s="93">
        <v>0</v>
      </c>
      <c r="BV893" s="93">
        <v>0</v>
      </c>
      <c r="BW893" s="93">
        <v>0</v>
      </c>
      <c r="BX893" s="93">
        <v>0</v>
      </c>
      <c r="BY893" s="93">
        <v>0</v>
      </c>
      <c r="BZ893" s="93">
        <v>0</v>
      </c>
      <c r="CA893" s="93">
        <v>0</v>
      </c>
      <c r="CB893" s="93">
        <v>0</v>
      </c>
      <c r="CC893" s="93">
        <v>0</v>
      </c>
      <c r="CD893" s="93">
        <v>0</v>
      </c>
      <c r="CE893" s="93">
        <v>0</v>
      </c>
      <c r="CF893" s="93">
        <v>0</v>
      </c>
      <c r="CG893" s="93">
        <v>0</v>
      </c>
      <c r="CH893" s="93">
        <v>0</v>
      </c>
      <c r="CJ893" s="94">
        <v>0</v>
      </c>
    </row>
    <row r="894" spans="1:88" x14ac:dyDescent="0.25">
      <c r="A894">
        <v>886</v>
      </c>
      <c r="B894" s="96"/>
      <c r="C894" s="97" t="s">
        <v>5361</v>
      </c>
      <c r="D894" s="97" t="s">
        <v>5362</v>
      </c>
      <c r="E894" s="97" t="s">
        <v>5362</v>
      </c>
      <c r="F894" s="97" t="s">
        <v>7028</v>
      </c>
      <c r="G894" s="96" t="s">
        <v>6095</v>
      </c>
      <c r="H894" s="96" t="s">
        <v>7029</v>
      </c>
      <c r="I894" s="96" t="s">
        <v>5340</v>
      </c>
      <c r="J894" s="96" t="s">
        <v>5340</v>
      </c>
      <c r="K894" s="96" t="s">
        <v>5365</v>
      </c>
      <c r="L894" s="96" t="s">
        <v>5365</v>
      </c>
      <c r="M894" s="96" t="s">
        <v>5342</v>
      </c>
      <c r="N894" s="92">
        <v>0</v>
      </c>
      <c r="O894" s="93">
        <v>0</v>
      </c>
      <c r="P894" s="93">
        <v>0</v>
      </c>
      <c r="Q894" s="93">
        <v>0</v>
      </c>
      <c r="R894" s="93">
        <v>0</v>
      </c>
      <c r="S894" s="93">
        <v>0</v>
      </c>
      <c r="T894" s="93">
        <v>0</v>
      </c>
      <c r="U894" s="93">
        <v>0</v>
      </c>
      <c r="V894" s="93">
        <v>0</v>
      </c>
      <c r="W894" s="93">
        <v>0</v>
      </c>
      <c r="X894" s="93">
        <v>0</v>
      </c>
      <c r="Y894" s="93">
        <v>0</v>
      </c>
      <c r="Z894" s="93">
        <v>0</v>
      </c>
      <c r="AA894" s="93">
        <v>0</v>
      </c>
      <c r="AB894" s="93">
        <v>0</v>
      </c>
      <c r="AC894" s="93">
        <v>0</v>
      </c>
      <c r="AD894" s="93">
        <v>0</v>
      </c>
      <c r="AE894" s="93">
        <v>0</v>
      </c>
      <c r="AF894" s="93">
        <v>0</v>
      </c>
      <c r="AG894" s="93">
        <v>0</v>
      </c>
      <c r="AH894" s="93">
        <v>0</v>
      </c>
      <c r="AI894" s="93">
        <v>0</v>
      </c>
      <c r="AJ894" s="93">
        <v>0</v>
      </c>
      <c r="AK894" s="93">
        <v>0</v>
      </c>
      <c r="AL894" s="93">
        <v>0</v>
      </c>
      <c r="AM894" s="93">
        <v>0</v>
      </c>
      <c r="AN894" s="93">
        <v>0</v>
      </c>
      <c r="AO894" s="93">
        <v>0</v>
      </c>
      <c r="AP894" s="93">
        <v>0</v>
      </c>
      <c r="AQ894" s="93">
        <v>0</v>
      </c>
      <c r="AR894" s="93">
        <v>0</v>
      </c>
      <c r="AS894" s="93">
        <v>0</v>
      </c>
      <c r="AT894" s="93">
        <v>0</v>
      </c>
      <c r="AU894" s="93">
        <v>0</v>
      </c>
      <c r="AV894" s="93">
        <v>0</v>
      </c>
      <c r="AW894" s="93">
        <v>0</v>
      </c>
      <c r="AX894" s="93">
        <v>0</v>
      </c>
      <c r="AY894" s="93">
        <v>0</v>
      </c>
      <c r="AZ894" s="93">
        <v>0</v>
      </c>
      <c r="BA894" s="93">
        <v>0</v>
      </c>
      <c r="BB894" s="93">
        <v>0</v>
      </c>
      <c r="BC894" s="93">
        <v>0</v>
      </c>
      <c r="BD894" s="93">
        <v>0</v>
      </c>
      <c r="BE894" s="93">
        <v>0</v>
      </c>
      <c r="BF894" s="93">
        <v>0</v>
      </c>
      <c r="BG894" s="93">
        <v>0</v>
      </c>
      <c r="BH894" s="93">
        <v>0</v>
      </c>
      <c r="BI894" s="93">
        <v>0</v>
      </c>
      <c r="BJ894" s="93">
        <v>0</v>
      </c>
      <c r="BK894" s="93">
        <v>0</v>
      </c>
      <c r="BL894" s="93">
        <v>0</v>
      </c>
      <c r="BM894" s="93">
        <v>0</v>
      </c>
      <c r="BN894" s="93">
        <v>0</v>
      </c>
      <c r="BO894" s="93">
        <v>0</v>
      </c>
      <c r="BP894" s="93">
        <v>0</v>
      </c>
      <c r="BQ894" s="93">
        <v>0</v>
      </c>
      <c r="BR894" s="93">
        <v>0</v>
      </c>
      <c r="BS894" s="93">
        <v>0</v>
      </c>
      <c r="BT894" s="93">
        <v>0</v>
      </c>
      <c r="BU894" s="93">
        <v>0</v>
      </c>
      <c r="BV894" s="93">
        <v>0</v>
      </c>
      <c r="BW894" s="93">
        <v>0</v>
      </c>
      <c r="BX894" s="93">
        <v>0</v>
      </c>
      <c r="BY894" s="93">
        <v>0</v>
      </c>
      <c r="BZ894" s="93">
        <v>0</v>
      </c>
      <c r="CA894" s="93">
        <v>0</v>
      </c>
      <c r="CB894" s="93">
        <v>0</v>
      </c>
      <c r="CC894" s="93">
        <v>0</v>
      </c>
      <c r="CD894" s="93">
        <v>0</v>
      </c>
      <c r="CE894" s="93">
        <v>0</v>
      </c>
      <c r="CF894" s="93">
        <v>0</v>
      </c>
      <c r="CG894" s="93">
        <v>0</v>
      </c>
      <c r="CH894" s="93">
        <v>0</v>
      </c>
      <c r="CJ894" s="94">
        <v>0</v>
      </c>
    </row>
    <row r="895" spans="1:88" x14ac:dyDescent="0.25">
      <c r="A895">
        <v>887</v>
      </c>
      <c r="B895" s="96"/>
      <c r="C895" s="97" t="s">
        <v>5361</v>
      </c>
      <c r="D895" s="97" t="s">
        <v>5362</v>
      </c>
      <c r="E895" s="97" t="s">
        <v>5362</v>
      </c>
      <c r="F895" s="97" t="s">
        <v>7030</v>
      </c>
      <c r="G895" s="96" t="s">
        <v>6095</v>
      </c>
      <c r="H895" s="96" t="s">
        <v>7031</v>
      </c>
      <c r="I895" s="96" t="s">
        <v>5340</v>
      </c>
      <c r="J895" s="96" t="s">
        <v>5340</v>
      </c>
      <c r="K895" s="96" t="s">
        <v>5365</v>
      </c>
      <c r="L895" s="96" t="s">
        <v>5365</v>
      </c>
      <c r="M895" s="96" t="s">
        <v>5342</v>
      </c>
      <c r="N895" s="92">
        <v>0</v>
      </c>
      <c r="O895" s="93">
        <v>0</v>
      </c>
      <c r="P895" s="93">
        <v>0</v>
      </c>
      <c r="Q895" s="93">
        <v>0</v>
      </c>
      <c r="R895" s="93">
        <v>0</v>
      </c>
      <c r="S895" s="93">
        <v>0</v>
      </c>
      <c r="T895" s="93">
        <v>0</v>
      </c>
      <c r="U895" s="93">
        <v>0</v>
      </c>
      <c r="V895" s="93">
        <v>0</v>
      </c>
      <c r="W895" s="93">
        <v>0</v>
      </c>
      <c r="X895" s="93">
        <v>0</v>
      </c>
      <c r="Y895" s="93">
        <v>0</v>
      </c>
      <c r="Z895" s="93">
        <v>0</v>
      </c>
      <c r="AA895" s="93">
        <v>0</v>
      </c>
      <c r="AB895" s="93">
        <v>0</v>
      </c>
      <c r="AC895" s="93">
        <v>0</v>
      </c>
      <c r="AD895" s="93">
        <v>0</v>
      </c>
      <c r="AE895" s="93">
        <v>0</v>
      </c>
      <c r="AF895" s="93">
        <v>0</v>
      </c>
      <c r="AG895" s="93">
        <v>0</v>
      </c>
      <c r="AH895" s="93">
        <v>0</v>
      </c>
      <c r="AI895" s="93">
        <v>0</v>
      </c>
      <c r="AJ895" s="93">
        <v>0</v>
      </c>
      <c r="AK895" s="93">
        <v>0</v>
      </c>
      <c r="AL895" s="93">
        <v>0</v>
      </c>
      <c r="AM895" s="93">
        <v>0</v>
      </c>
      <c r="AN895" s="93">
        <v>0</v>
      </c>
      <c r="AO895" s="93">
        <v>0</v>
      </c>
      <c r="AP895" s="93">
        <v>0</v>
      </c>
      <c r="AQ895" s="93">
        <v>0</v>
      </c>
      <c r="AR895" s="93">
        <v>0</v>
      </c>
      <c r="AS895" s="93">
        <v>0</v>
      </c>
      <c r="AT895" s="93">
        <v>0</v>
      </c>
      <c r="AU895" s="93">
        <v>0</v>
      </c>
      <c r="AV895" s="93">
        <v>0</v>
      </c>
      <c r="AW895" s="93">
        <v>0</v>
      </c>
      <c r="AX895" s="93">
        <v>0</v>
      </c>
      <c r="AY895" s="93">
        <v>0</v>
      </c>
      <c r="AZ895" s="93">
        <v>0</v>
      </c>
      <c r="BA895" s="93">
        <v>0</v>
      </c>
      <c r="BB895" s="93">
        <v>0</v>
      </c>
      <c r="BC895" s="93">
        <v>0</v>
      </c>
      <c r="BD895" s="93">
        <v>0</v>
      </c>
      <c r="BE895" s="93">
        <v>0</v>
      </c>
      <c r="BF895" s="93">
        <v>0</v>
      </c>
      <c r="BG895" s="93">
        <v>0</v>
      </c>
      <c r="BH895" s="93">
        <v>0</v>
      </c>
      <c r="BI895" s="93">
        <v>0</v>
      </c>
      <c r="BJ895" s="93">
        <v>0</v>
      </c>
      <c r="BK895" s="93">
        <v>0</v>
      </c>
      <c r="BL895" s="93">
        <v>0</v>
      </c>
      <c r="BM895" s="93">
        <v>0</v>
      </c>
      <c r="BN895" s="93">
        <v>0</v>
      </c>
      <c r="BO895" s="93">
        <v>0</v>
      </c>
      <c r="BP895" s="93">
        <v>0</v>
      </c>
      <c r="BQ895" s="93">
        <v>0</v>
      </c>
      <c r="BR895" s="93">
        <v>0</v>
      </c>
      <c r="BS895" s="93">
        <v>0</v>
      </c>
      <c r="BT895" s="93">
        <v>0</v>
      </c>
      <c r="BU895" s="93">
        <v>0</v>
      </c>
      <c r="BV895" s="93">
        <v>0</v>
      </c>
      <c r="BW895" s="93">
        <v>0</v>
      </c>
      <c r="BX895" s="93">
        <v>0</v>
      </c>
      <c r="BY895" s="93">
        <v>0</v>
      </c>
      <c r="BZ895" s="93">
        <v>0</v>
      </c>
      <c r="CA895" s="93">
        <v>0</v>
      </c>
      <c r="CB895" s="93">
        <v>0</v>
      </c>
      <c r="CC895" s="93">
        <v>0</v>
      </c>
      <c r="CD895" s="93">
        <v>0</v>
      </c>
      <c r="CE895" s="93">
        <v>0</v>
      </c>
      <c r="CF895" s="93">
        <v>0</v>
      </c>
      <c r="CG895" s="93">
        <v>0</v>
      </c>
      <c r="CH895" s="93">
        <v>0</v>
      </c>
      <c r="CJ895" s="94">
        <v>0</v>
      </c>
    </row>
    <row r="896" spans="1:88" x14ac:dyDescent="0.25">
      <c r="A896">
        <v>888</v>
      </c>
      <c r="B896" s="96"/>
      <c r="C896" s="97" t="s">
        <v>5361</v>
      </c>
      <c r="D896" s="97" t="s">
        <v>5362</v>
      </c>
      <c r="E896" s="97" t="s">
        <v>5362</v>
      </c>
      <c r="F896" s="97" t="s">
        <v>7032</v>
      </c>
      <c r="G896" s="96" t="s">
        <v>6095</v>
      </c>
      <c r="H896" s="96" t="s">
        <v>7033</v>
      </c>
      <c r="I896" s="96" t="s">
        <v>5340</v>
      </c>
      <c r="J896" s="96" t="s">
        <v>5340</v>
      </c>
      <c r="K896" s="96" t="s">
        <v>5365</v>
      </c>
      <c r="L896" s="96" t="s">
        <v>5365</v>
      </c>
      <c r="M896" s="96" t="s">
        <v>5342</v>
      </c>
      <c r="N896" s="92">
        <v>0</v>
      </c>
      <c r="O896" s="93">
        <v>0</v>
      </c>
      <c r="P896" s="93">
        <v>0</v>
      </c>
      <c r="Q896" s="93">
        <v>0</v>
      </c>
      <c r="R896" s="93">
        <v>0</v>
      </c>
      <c r="S896" s="93">
        <v>0</v>
      </c>
      <c r="T896" s="93">
        <v>0</v>
      </c>
      <c r="U896" s="93">
        <v>0</v>
      </c>
      <c r="V896" s="93">
        <v>0</v>
      </c>
      <c r="W896" s="93">
        <v>0</v>
      </c>
      <c r="X896" s="93">
        <v>0</v>
      </c>
      <c r="Y896" s="93">
        <v>0</v>
      </c>
      <c r="Z896" s="93">
        <v>0</v>
      </c>
      <c r="AA896" s="93">
        <v>0</v>
      </c>
      <c r="AB896" s="93">
        <v>0</v>
      </c>
      <c r="AC896" s="93">
        <v>0</v>
      </c>
      <c r="AD896" s="93">
        <v>0</v>
      </c>
      <c r="AE896" s="93">
        <v>0</v>
      </c>
      <c r="AF896" s="93">
        <v>0</v>
      </c>
      <c r="AG896" s="93">
        <v>0</v>
      </c>
      <c r="AH896" s="93">
        <v>0</v>
      </c>
      <c r="AI896" s="93">
        <v>0</v>
      </c>
      <c r="AJ896" s="93">
        <v>0</v>
      </c>
      <c r="AK896" s="93">
        <v>0</v>
      </c>
      <c r="AL896" s="93">
        <v>0</v>
      </c>
      <c r="AM896" s="93">
        <v>0</v>
      </c>
      <c r="AN896" s="93">
        <v>0</v>
      </c>
      <c r="AO896" s="93">
        <v>0</v>
      </c>
      <c r="AP896" s="93">
        <v>0</v>
      </c>
      <c r="AQ896" s="93">
        <v>0</v>
      </c>
      <c r="AR896" s="93">
        <v>0</v>
      </c>
      <c r="AS896" s="93">
        <v>0</v>
      </c>
      <c r="AT896" s="93">
        <v>0</v>
      </c>
      <c r="AU896" s="93">
        <v>0</v>
      </c>
      <c r="AV896" s="93">
        <v>0</v>
      </c>
      <c r="AW896" s="93">
        <v>0</v>
      </c>
      <c r="AX896" s="93">
        <v>0</v>
      </c>
      <c r="AY896" s="93">
        <v>0</v>
      </c>
      <c r="AZ896" s="93">
        <v>0</v>
      </c>
      <c r="BA896" s="93">
        <v>0</v>
      </c>
      <c r="BB896" s="93">
        <v>0</v>
      </c>
      <c r="BC896" s="93">
        <v>0</v>
      </c>
      <c r="BD896" s="93">
        <v>0</v>
      </c>
      <c r="BE896" s="93">
        <v>0</v>
      </c>
      <c r="BF896" s="93">
        <v>0</v>
      </c>
      <c r="BG896" s="93">
        <v>0</v>
      </c>
      <c r="BH896" s="93">
        <v>0</v>
      </c>
      <c r="BI896" s="93">
        <v>0</v>
      </c>
      <c r="BJ896" s="93">
        <v>0</v>
      </c>
      <c r="BK896" s="93">
        <v>0</v>
      </c>
      <c r="BL896" s="93">
        <v>0</v>
      </c>
      <c r="BM896" s="93">
        <v>0</v>
      </c>
      <c r="BN896" s="93">
        <v>0</v>
      </c>
      <c r="BO896" s="93">
        <v>0</v>
      </c>
      <c r="BP896" s="93">
        <v>0</v>
      </c>
      <c r="BQ896" s="93">
        <v>0</v>
      </c>
      <c r="BR896" s="93">
        <v>0</v>
      </c>
      <c r="BS896" s="93">
        <v>0</v>
      </c>
      <c r="BT896" s="93">
        <v>0</v>
      </c>
      <c r="BU896" s="93">
        <v>0</v>
      </c>
      <c r="BV896" s="93">
        <v>0</v>
      </c>
      <c r="BW896" s="93">
        <v>0</v>
      </c>
      <c r="BX896" s="93">
        <v>0</v>
      </c>
      <c r="BY896" s="93">
        <v>0</v>
      </c>
      <c r="BZ896" s="93">
        <v>0</v>
      </c>
      <c r="CA896" s="93">
        <v>0</v>
      </c>
      <c r="CB896" s="93">
        <v>0</v>
      </c>
      <c r="CC896" s="93">
        <v>0</v>
      </c>
      <c r="CD896" s="93">
        <v>0</v>
      </c>
      <c r="CE896" s="93">
        <v>0</v>
      </c>
      <c r="CF896" s="93">
        <v>0</v>
      </c>
      <c r="CG896" s="93">
        <v>0</v>
      </c>
      <c r="CH896" s="93">
        <v>0</v>
      </c>
      <c r="CJ896" s="94">
        <v>0</v>
      </c>
    </row>
    <row r="897" spans="1:88" x14ac:dyDescent="0.25">
      <c r="A897">
        <v>889</v>
      </c>
      <c r="B897" s="96"/>
      <c r="C897" s="97" t="s">
        <v>5361</v>
      </c>
      <c r="D897" s="97" t="s">
        <v>5362</v>
      </c>
      <c r="E897" s="97" t="s">
        <v>5362</v>
      </c>
      <c r="F897" s="97" t="s">
        <v>7034</v>
      </c>
      <c r="G897" s="96" t="s">
        <v>6095</v>
      </c>
      <c r="H897" s="96" t="s">
        <v>7035</v>
      </c>
      <c r="I897" s="96" t="s">
        <v>5340</v>
      </c>
      <c r="J897" s="96" t="s">
        <v>5340</v>
      </c>
      <c r="K897" s="96" t="s">
        <v>5365</v>
      </c>
      <c r="L897" s="96" t="s">
        <v>5365</v>
      </c>
      <c r="M897" s="96" t="s">
        <v>5342</v>
      </c>
      <c r="N897" s="92">
        <v>22365.318738832641</v>
      </c>
      <c r="O897" s="93">
        <v>3784.2532245185639</v>
      </c>
      <c r="P897" s="93">
        <v>3721.8306999550218</v>
      </c>
      <c r="Q897" s="93">
        <v>3729.2714722484661</v>
      </c>
      <c r="R897" s="93">
        <v>3732.9458642102486</v>
      </c>
      <c r="S897" s="93">
        <v>3709.3239462886377</v>
      </c>
      <c r="T897" s="93">
        <v>3687.6935316117028</v>
      </c>
      <c r="U897" s="93">
        <v>0</v>
      </c>
      <c r="V897" s="93">
        <v>0</v>
      </c>
      <c r="W897" s="93">
        <v>0</v>
      </c>
      <c r="X897" s="93">
        <v>0</v>
      </c>
      <c r="Y897" s="93">
        <v>0</v>
      </c>
      <c r="Z897" s="93">
        <v>0</v>
      </c>
      <c r="AA897" s="93">
        <v>0</v>
      </c>
      <c r="AB897" s="93">
        <v>0</v>
      </c>
      <c r="AC897" s="93">
        <v>0</v>
      </c>
      <c r="AD897" s="93">
        <v>0</v>
      </c>
      <c r="AE897" s="93">
        <v>0</v>
      </c>
      <c r="AF897" s="93">
        <v>0</v>
      </c>
      <c r="AG897" s="93">
        <v>0</v>
      </c>
      <c r="AH897" s="93">
        <v>0</v>
      </c>
      <c r="AI897" s="93">
        <v>0</v>
      </c>
      <c r="AJ897" s="93">
        <v>0</v>
      </c>
      <c r="AK897" s="93">
        <v>0</v>
      </c>
      <c r="AL897" s="93">
        <v>0</v>
      </c>
      <c r="AM897" s="93">
        <v>0</v>
      </c>
      <c r="AN897" s="93">
        <v>0</v>
      </c>
      <c r="AO897" s="93">
        <v>0</v>
      </c>
      <c r="AP897" s="93">
        <v>0</v>
      </c>
      <c r="AQ897" s="93">
        <v>0</v>
      </c>
      <c r="AR897" s="93">
        <v>0</v>
      </c>
      <c r="AS897" s="93">
        <v>0</v>
      </c>
      <c r="AT897" s="93">
        <v>0</v>
      </c>
      <c r="AU897" s="93">
        <v>0</v>
      </c>
      <c r="AV897" s="93">
        <v>0</v>
      </c>
      <c r="AW897" s="93">
        <v>0</v>
      </c>
      <c r="AX897" s="93">
        <v>0</v>
      </c>
      <c r="AY897" s="93">
        <v>0</v>
      </c>
      <c r="AZ897" s="93">
        <v>0</v>
      </c>
      <c r="BA897" s="93">
        <v>0</v>
      </c>
      <c r="BB897" s="93">
        <v>0</v>
      </c>
      <c r="BC897" s="93">
        <v>0</v>
      </c>
      <c r="BD897" s="93">
        <v>0</v>
      </c>
      <c r="BE897" s="93">
        <v>0</v>
      </c>
      <c r="BF897" s="93">
        <v>0</v>
      </c>
      <c r="BG897" s="93">
        <v>0</v>
      </c>
      <c r="BH897" s="93">
        <v>0</v>
      </c>
      <c r="BI897" s="93">
        <v>0</v>
      </c>
      <c r="BJ897" s="93">
        <v>0</v>
      </c>
      <c r="BK897" s="93">
        <v>0</v>
      </c>
      <c r="BL897" s="93">
        <v>0</v>
      </c>
      <c r="BM897" s="93">
        <v>0</v>
      </c>
      <c r="BN897" s="93">
        <v>0</v>
      </c>
      <c r="BO897" s="93">
        <v>0</v>
      </c>
      <c r="BP897" s="93">
        <v>0</v>
      </c>
      <c r="BQ897" s="93">
        <v>0</v>
      </c>
      <c r="BR897" s="93">
        <v>0</v>
      </c>
      <c r="BS897" s="93">
        <v>0</v>
      </c>
      <c r="BT897" s="93">
        <v>0</v>
      </c>
      <c r="BU897" s="93">
        <v>0</v>
      </c>
      <c r="BV897" s="93">
        <v>0</v>
      </c>
      <c r="BW897" s="93">
        <v>0</v>
      </c>
      <c r="BX897" s="93">
        <v>0</v>
      </c>
      <c r="BY897" s="93">
        <v>0</v>
      </c>
      <c r="BZ897" s="93">
        <v>0</v>
      </c>
      <c r="CA897" s="93">
        <v>0</v>
      </c>
      <c r="CB897" s="93">
        <v>0</v>
      </c>
      <c r="CC897" s="93">
        <v>0</v>
      </c>
      <c r="CD897" s="93">
        <v>0</v>
      </c>
      <c r="CE897" s="93">
        <v>0</v>
      </c>
      <c r="CF897" s="93">
        <v>0</v>
      </c>
      <c r="CG897" s="93">
        <v>0</v>
      </c>
      <c r="CH897" s="93">
        <v>0</v>
      </c>
      <c r="CJ897" s="94">
        <v>0</v>
      </c>
    </row>
    <row r="898" spans="1:88" x14ac:dyDescent="0.25">
      <c r="A898">
        <v>890</v>
      </c>
      <c r="B898" s="96"/>
      <c r="C898" s="97" t="s">
        <v>5361</v>
      </c>
      <c r="D898" s="97" t="s">
        <v>5362</v>
      </c>
      <c r="E898" s="97" t="s">
        <v>5362</v>
      </c>
      <c r="F898" s="97" t="s">
        <v>7036</v>
      </c>
      <c r="G898" s="96" t="s">
        <v>6095</v>
      </c>
      <c r="H898" s="96" t="s">
        <v>7037</v>
      </c>
      <c r="I898" s="96" t="s">
        <v>5340</v>
      </c>
      <c r="J898" s="96" t="s">
        <v>5340</v>
      </c>
      <c r="K898" s="96" t="s">
        <v>5365</v>
      </c>
      <c r="L898" s="96" t="s">
        <v>5365</v>
      </c>
      <c r="M898" s="96" t="s">
        <v>5342</v>
      </c>
      <c r="N898" s="92">
        <v>7455.1062278865311</v>
      </c>
      <c r="O898" s="93">
        <v>1261.4177383943925</v>
      </c>
      <c r="P898" s="93">
        <v>1240.6102302578761</v>
      </c>
      <c r="Q898" s="93">
        <v>1243.0904876829029</v>
      </c>
      <c r="R898" s="93">
        <v>1244.3152850004828</v>
      </c>
      <c r="S898" s="93">
        <v>1236.441312379369</v>
      </c>
      <c r="T898" s="93">
        <v>1229.2311741715073</v>
      </c>
      <c r="U898" s="93">
        <v>0</v>
      </c>
      <c r="V898" s="93">
        <v>0</v>
      </c>
      <c r="W898" s="93">
        <v>0</v>
      </c>
      <c r="X898" s="93">
        <v>0</v>
      </c>
      <c r="Y898" s="93">
        <v>0</v>
      </c>
      <c r="Z898" s="93">
        <v>0</v>
      </c>
      <c r="AA898" s="93">
        <v>0</v>
      </c>
      <c r="AB898" s="93">
        <v>0</v>
      </c>
      <c r="AC898" s="93">
        <v>0</v>
      </c>
      <c r="AD898" s="93">
        <v>0</v>
      </c>
      <c r="AE898" s="93">
        <v>0</v>
      </c>
      <c r="AF898" s="93">
        <v>0</v>
      </c>
      <c r="AG898" s="93">
        <v>0</v>
      </c>
      <c r="AH898" s="93">
        <v>0</v>
      </c>
      <c r="AI898" s="93">
        <v>0</v>
      </c>
      <c r="AJ898" s="93">
        <v>0</v>
      </c>
      <c r="AK898" s="93">
        <v>0</v>
      </c>
      <c r="AL898" s="93">
        <v>0</v>
      </c>
      <c r="AM898" s="93">
        <v>0</v>
      </c>
      <c r="AN898" s="93">
        <v>0</v>
      </c>
      <c r="AO898" s="93">
        <v>0</v>
      </c>
      <c r="AP898" s="93">
        <v>0</v>
      </c>
      <c r="AQ898" s="93">
        <v>0</v>
      </c>
      <c r="AR898" s="93">
        <v>0</v>
      </c>
      <c r="AS898" s="93">
        <v>0</v>
      </c>
      <c r="AT898" s="93">
        <v>0</v>
      </c>
      <c r="AU898" s="93">
        <v>0</v>
      </c>
      <c r="AV898" s="93">
        <v>0</v>
      </c>
      <c r="AW898" s="93">
        <v>0</v>
      </c>
      <c r="AX898" s="93">
        <v>0</v>
      </c>
      <c r="AY898" s="93">
        <v>0</v>
      </c>
      <c r="AZ898" s="93">
        <v>0</v>
      </c>
      <c r="BA898" s="93">
        <v>0</v>
      </c>
      <c r="BB898" s="93">
        <v>0</v>
      </c>
      <c r="BC898" s="93">
        <v>0</v>
      </c>
      <c r="BD898" s="93">
        <v>0</v>
      </c>
      <c r="BE898" s="93">
        <v>0</v>
      </c>
      <c r="BF898" s="93">
        <v>0</v>
      </c>
      <c r="BG898" s="93">
        <v>0</v>
      </c>
      <c r="BH898" s="93">
        <v>0</v>
      </c>
      <c r="BI898" s="93">
        <v>0</v>
      </c>
      <c r="BJ898" s="93">
        <v>0</v>
      </c>
      <c r="BK898" s="93">
        <v>0</v>
      </c>
      <c r="BL898" s="93">
        <v>0</v>
      </c>
      <c r="BM898" s="93">
        <v>0</v>
      </c>
      <c r="BN898" s="93">
        <v>0</v>
      </c>
      <c r="BO898" s="93">
        <v>0</v>
      </c>
      <c r="BP898" s="93">
        <v>0</v>
      </c>
      <c r="BQ898" s="93">
        <v>0</v>
      </c>
      <c r="BR898" s="93">
        <v>0</v>
      </c>
      <c r="BS898" s="93">
        <v>0</v>
      </c>
      <c r="BT898" s="93">
        <v>0</v>
      </c>
      <c r="BU898" s="93">
        <v>0</v>
      </c>
      <c r="BV898" s="93">
        <v>0</v>
      </c>
      <c r="BW898" s="93">
        <v>0</v>
      </c>
      <c r="BX898" s="93">
        <v>0</v>
      </c>
      <c r="BY898" s="93">
        <v>0</v>
      </c>
      <c r="BZ898" s="93">
        <v>0</v>
      </c>
      <c r="CA898" s="93">
        <v>0</v>
      </c>
      <c r="CB898" s="93">
        <v>0</v>
      </c>
      <c r="CC898" s="93">
        <v>0</v>
      </c>
      <c r="CD898" s="93">
        <v>0</v>
      </c>
      <c r="CE898" s="93">
        <v>0</v>
      </c>
      <c r="CF898" s="93">
        <v>0</v>
      </c>
      <c r="CG898" s="93">
        <v>0</v>
      </c>
      <c r="CH898" s="93">
        <v>0</v>
      </c>
      <c r="CJ898" s="94">
        <v>0</v>
      </c>
    </row>
    <row r="899" spans="1:88" x14ac:dyDescent="0.25">
      <c r="A899">
        <v>891</v>
      </c>
      <c r="B899" s="96"/>
      <c r="C899" s="97" t="s">
        <v>5361</v>
      </c>
      <c r="D899" s="97" t="s">
        <v>5362</v>
      </c>
      <c r="E899" s="97" t="s">
        <v>5362</v>
      </c>
      <c r="F899" s="97" t="s">
        <v>7038</v>
      </c>
      <c r="G899" s="96" t="s">
        <v>6095</v>
      </c>
      <c r="H899" s="96" t="s">
        <v>7039</v>
      </c>
      <c r="I899" s="96" t="s">
        <v>5340</v>
      </c>
      <c r="J899" s="96" t="s">
        <v>5340</v>
      </c>
      <c r="K899" s="96" t="s">
        <v>5365</v>
      </c>
      <c r="L899" s="96" t="s">
        <v>5365</v>
      </c>
      <c r="M899" s="96" t="s">
        <v>5342</v>
      </c>
      <c r="N899" s="92">
        <v>25017.339048688886</v>
      </c>
      <c r="O899" s="93">
        <v>0</v>
      </c>
      <c r="P899" s="93">
        <v>0</v>
      </c>
      <c r="Q899" s="93">
        <v>0</v>
      </c>
      <c r="R899" s="93">
        <v>0</v>
      </c>
      <c r="S899" s="93">
        <v>0</v>
      </c>
      <c r="T899" s="93">
        <v>0</v>
      </c>
      <c r="U899" s="93">
        <v>2090.3173392338708</v>
      </c>
      <c r="V899" s="93">
        <v>2091.2772746958622</v>
      </c>
      <c r="W899" s="93">
        <v>2075.6157516068574</v>
      </c>
      <c r="X899" s="93">
        <v>2049.9295552734716</v>
      </c>
      <c r="Y899" s="93">
        <v>2092.3204927129154</v>
      </c>
      <c r="Z899" s="93">
        <v>2096.0572902484637</v>
      </c>
      <c r="AA899" s="93">
        <v>2117.1630441313778</v>
      </c>
      <c r="AB899" s="93">
        <v>2079.2123797352538</v>
      </c>
      <c r="AC899" s="93">
        <v>2086.1578992015002</v>
      </c>
      <c r="AD899" s="93">
        <v>2088.3138896016808</v>
      </c>
      <c r="AE899" s="93">
        <v>2078.5167665442132</v>
      </c>
      <c r="AF899" s="93">
        <v>2072.4573657034175</v>
      </c>
      <c r="AG899" s="93">
        <v>0</v>
      </c>
      <c r="AH899" s="93">
        <v>0</v>
      </c>
      <c r="AI899" s="93">
        <v>0</v>
      </c>
      <c r="AJ899" s="93">
        <v>0</v>
      </c>
      <c r="AK899" s="93">
        <v>0</v>
      </c>
      <c r="AL899" s="93">
        <v>0</v>
      </c>
      <c r="AM899" s="93">
        <v>0</v>
      </c>
      <c r="AN899" s="93">
        <v>0</v>
      </c>
      <c r="AO899" s="93">
        <v>0</v>
      </c>
      <c r="AP899" s="93">
        <v>0</v>
      </c>
      <c r="AQ899" s="93">
        <v>0</v>
      </c>
      <c r="AR899" s="93">
        <v>0</v>
      </c>
      <c r="AS899" s="93">
        <v>0</v>
      </c>
      <c r="AT899" s="93">
        <v>0</v>
      </c>
      <c r="AU899" s="93">
        <v>0</v>
      </c>
      <c r="AV899" s="93">
        <v>0</v>
      </c>
      <c r="AW899" s="93">
        <v>0</v>
      </c>
      <c r="AX899" s="93">
        <v>0</v>
      </c>
      <c r="AY899" s="93">
        <v>0</v>
      </c>
      <c r="AZ899" s="93">
        <v>0</v>
      </c>
      <c r="BA899" s="93">
        <v>0</v>
      </c>
      <c r="BB899" s="93">
        <v>0</v>
      </c>
      <c r="BC899" s="93">
        <v>0</v>
      </c>
      <c r="BD899" s="93">
        <v>0</v>
      </c>
      <c r="BE899" s="93">
        <v>0</v>
      </c>
      <c r="BF899" s="93">
        <v>0</v>
      </c>
      <c r="BG899" s="93">
        <v>0</v>
      </c>
      <c r="BH899" s="93">
        <v>0</v>
      </c>
      <c r="BI899" s="93">
        <v>0</v>
      </c>
      <c r="BJ899" s="93">
        <v>0</v>
      </c>
      <c r="BK899" s="93">
        <v>0</v>
      </c>
      <c r="BL899" s="93">
        <v>0</v>
      </c>
      <c r="BM899" s="93">
        <v>0</v>
      </c>
      <c r="BN899" s="93">
        <v>0</v>
      </c>
      <c r="BO899" s="93">
        <v>0</v>
      </c>
      <c r="BP899" s="93">
        <v>0</v>
      </c>
      <c r="BQ899" s="93">
        <v>0</v>
      </c>
      <c r="BR899" s="93">
        <v>0</v>
      </c>
      <c r="BS899" s="93">
        <v>0</v>
      </c>
      <c r="BT899" s="93">
        <v>0</v>
      </c>
      <c r="BU899" s="93">
        <v>0</v>
      </c>
      <c r="BV899" s="93">
        <v>0</v>
      </c>
      <c r="BW899" s="93">
        <v>0</v>
      </c>
      <c r="BX899" s="93">
        <v>0</v>
      </c>
      <c r="BY899" s="93">
        <v>0</v>
      </c>
      <c r="BZ899" s="93">
        <v>0</v>
      </c>
      <c r="CA899" s="93">
        <v>0</v>
      </c>
      <c r="CB899" s="93">
        <v>0</v>
      </c>
      <c r="CC899" s="93">
        <v>0</v>
      </c>
      <c r="CD899" s="93">
        <v>0</v>
      </c>
      <c r="CE899" s="93">
        <v>0</v>
      </c>
      <c r="CF899" s="93">
        <v>0</v>
      </c>
      <c r="CG899" s="93">
        <v>0</v>
      </c>
      <c r="CH899" s="93">
        <v>0</v>
      </c>
      <c r="CJ899" s="94">
        <v>12521.821344917444</v>
      </c>
    </row>
    <row r="900" spans="1:88" x14ac:dyDescent="0.25">
      <c r="A900">
        <v>892</v>
      </c>
      <c r="B900" s="96"/>
      <c r="C900" s="97" t="s">
        <v>5361</v>
      </c>
      <c r="D900" s="97" t="s">
        <v>5362</v>
      </c>
      <c r="E900" s="97" t="s">
        <v>5362</v>
      </c>
      <c r="F900" s="97" t="s">
        <v>7040</v>
      </c>
      <c r="G900" s="96" t="s">
        <v>6095</v>
      </c>
      <c r="H900" s="96" t="s">
        <v>7041</v>
      </c>
      <c r="I900" s="96" t="s">
        <v>5340</v>
      </c>
      <c r="J900" s="96" t="s">
        <v>5340</v>
      </c>
      <c r="K900" s="96" t="s">
        <v>5365</v>
      </c>
      <c r="L900" s="96" t="s">
        <v>5365</v>
      </c>
      <c r="M900" s="96" t="s">
        <v>5342</v>
      </c>
      <c r="N900" s="92">
        <v>30020.788751171614</v>
      </c>
      <c r="O900" s="93">
        <v>0</v>
      </c>
      <c r="P900" s="93">
        <v>0</v>
      </c>
      <c r="Q900" s="93">
        <v>0</v>
      </c>
      <c r="R900" s="93">
        <v>0</v>
      </c>
      <c r="S900" s="93">
        <v>0</v>
      </c>
      <c r="T900" s="93">
        <v>0</v>
      </c>
      <c r="U900" s="93">
        <v>2508.379294133606</v>
      </c>
      <c r="V900" s="93">
        <v>2509.5312159931987</v>
      </c>
      <c r="W900" s="93">
        <v>2490.737399622014</v>
      </c>
      <c r="X900" s="93">
        <v>2459.9139826133237</v>
      </c>
      <c r="Y900" s="93">
        <v>2510.7830768586</v>
      </c>
      <c r="Z900" s="93">
        <v>2515.2672311965975</v>
      </c>
      <c r="AA900" s="93">
        <v>2540.5941205800082</v>
      </c>
      <c r="AB900" s="93">
        <v>2495.0533507728946</v>
      </c>
      <c r="AC900" s="93">
        <v>2503.3879691053012</v>
      </c>
      <c r="AD900" s="93">
        <v>2505.9751560250461</v>
      </c>
      <c r="AE900" s="93">
        <v>2494.2186154471242</v>
      </c>
      <c r="AF900" s="93">
        <v>2486.9473388238985</v>
      </c>
      <c r="AG900" s="93">
        <v>0</v>
      </c>
      <c r="AH900" s="93">
        <v>0</v>
      </c>
      <c r="AI900" s="93">
        <v>0</v>
      </c>
      <c r="AJ900" s="93">
        <v>0</v>
      </c>
      <c r="AK900" s="93">
        <v>0</v>
      </c>
      <c r="AL900" s="93">
        <v>0</v>
      </c>
      <c r="AM900" s="93">
        <v>0</v>
      </c>
      <c r="AN900" s="93">
        <v>0</v>
      </c>
      <c r="AO900" s="93">
        <v>0</v>
      </c>
      <c r="AP900" s="93">
        <v>0</v>
      </c>
      <c r="AQ900" s="93">
        <v>0</v>
      </c>
      <c r="AR900" s="93">
        <v>0</v>
      </c>
      <c r="AS900" s="93">
        <v>0</v>
      </c>
      <c r="AT900" s="93">
        <v>0</v>
      </c>
      <c r="AU900" s="93">
        <v>0</v>
      </c>
      <c r="AV900" s="93">
        <v>0</v>
      </c>
      <c r="AW900" s="93">
        <v>0</v>
      </c>
      <c r="AX900" s="93">
        <v>0</v>
      </c>
      <c r="AY900" s="93">
        <v>0</v>
      </c>
      <c r="AZ900" s="93">
        <v>0</v>
      </c>
      <c r="BA900" s="93">
        <v>0</v>
      </c>
      <c r="BB900" s="93">
        <v>0</v>
      </c>
      <c r="BC900" s="93">
        <v>0</v>
      </c>
      <c r="BD900" s="93">
        <v>0</v>
      </c>
      <c r="BE900" s="93">
        <v>0</v>
      </c>
      <c r="BF900" s="93">
        <v>0</v>
      </c>
      <c r="BG900" s="93">
        <v>0</v>
      </c>
      <c r="BH900" s="93">
        <v>0</v>
      </c>
      <c r="BI900" s="93">
        <v>0</v>
      </c>
      <c r="BJ900" s="93">
        <v>0</v>
      </c>
      <c r="BK900" s="93">
        <v>0</v>
      </c>
      <c r="BL900" s="93">
        <v>0</v>
      </c>
      <c r="BM900" s="93">
        <v>0</v>
      </c>
      <c r="BN900" s="93">
        <v>0</v>
      </c>
      <c r="BO900" s="93">
        <v>0</v>
      </c>
      <c r="BP900" s="93">
        <v>0</v>
      </c>
      <c r="BQ900" s="93">
        <v>0</v>
      </c>
      <c r="BR900" s="93">
        <v>0</v>
      </c>
      <c r="BS900" s="93">
        <v>0</v>
      </c>
      <c r="BT900" s="93">
        <v>0</v>
      </c>
      <c r="BU900" s="93">
        <v>0</v>
      </c>
      <c r="BV900" s="93">
        <v>0</v>
      </c>
      <c r="BW900" s="93">
        <v>0</v>
      </c>
      <c r="BX900" s="93">
        <v>0</v>
      </c>
      <c r="BY900" s="93">
        <v>0</v>
      </c>
      <c r="BZ900" s="93">
        <v>0</v>
      </c>
      <c r="CA900" s="93">
        <v>0</v>
      </c>
      <c r="CB900" s="93">
        <v>0</v>
      </c>
      <c r="CC900" s="93">
        <v>0</v>
      </c>
      <c r="CD900" s="93">
        <v>0</v>
      </c>
      <c r="CE900" s="93">
        <v>0</v>
      </c>
      <c r="CF900" s="93">
        <v>0</v>
      </c>
      <c r="CG900" s="93">
        <v>0</v>
      </c>
      <c r="CH900" s="93">
        <v>0</v>
      </c>
      <c r="CJ900" s="94">
        <v>15026.176550754271</v>
      </c>
    </row>
    <row r="901" spans="1:88" x14ac:dyDescent="0.25">
      <c r="A901">
        <v>893</v>
      </c>
      <c r="B901" s="96"/>
      <c r="C901" s="97" t="s">
        <v>5361</v>
      </c>
      <c r="D901" s="97" t="s">
        <v>5362</v>
      </c>
      <c r="E901" s="97" t="s">
        <v>5362</v>
      </c>
      <c r="F901" s="97" t="s">
        <v>7042</v>
      </c>
      <c r="G901" s="96" t="s">
        <v>6095</v>
      </c>
      <c r="H901" s="96" t="s">
        <v>7043</v>
      </c>
      <c r="I901" s="96" t="s">
        <v>5340</v>
      </c>
      <c r="J901" s="96" t="s">
        <v>5340</v>
      </c>
      <c r="K901" s="96" t="s">
        <v>5365</v>
      </c>
      <c r="L901" s="96" t="s">
        <v>5365</v>
      </c>
      <c r="M901" s="96" t="s">
        <v>5342</v>
      </c>
      <c r="N901" s="92">
        <v>76770.570963602382</v>
      </c>
      <c r="O901" s="93">
        <v>0</v>
      </c>
      <c r="P901" s="93">
        <v>0</v>
      </c>
      <c r="Q901" s="93">
        <v>0</v>
      </c>
      <c r="R901" s="93">
        <v>0</v>
      </c>
      <c r="S901" s="93">
        <v>0</v>
      </c>
      <c r="T901" s="93">
        <v>0</v>
      </c>
      <c r="U901" s="93">
        <v>0</v>
      </c>
      <c r="V901" s="93">
        <v>0</v>
      </c>
      <c r="W901" s="93">
        <v>0</v>
      </c>
      <c r="X901" s="93">
        <v>0</v>
      </c>
      <c r="Y901" s="93">
        <v>0</v>
      </c>
      <c r="Z901" s="93">
        <v>0</v>
      </c>
      <c r="AA901" s="93">
        <v>0</v>
      </c>
      <c r="AB901" s="93">
        <v>0</v>
      </c>
      <c r="AC901" s="93">
        <v>0</v>
      </c>
      <c r="AD901" s="93">
        <v>0</v>
      </c>
      <c r="AE901" s="93">
        <v>0</v>
      </c>
      <c r="AF901" s="93">
        <v>0</v>
      </c>
      <c r="AG901" s="93">
        <v>0</v>
      </c>
      <c r="AH901" s="93">
        <v>0</v>
      </c>
      <c r="AI901" s="93">
        <v>0</v>
      </c>
      <c r="AJ901" s="93">
        <v>0</v>
      </c>
      <c r="AK901" s="93">
        <v>0</v>
      </c>
      <c r="AL901" s="93">
        <v>0</v>
      </c>
      <c r="AM901" s="93">
        <v>0</v>
      </c>
      <c r="AN901" s="93">
        <v>0</v>
      </c>
      <c r="AO901" s="93">
        <v>0</v>
      </c>
      <c r="AP901" s="93">
        <v>0</v>
      </c>
      <c r="AQ901" s="93">
        <v>0</v>
      </c>
      <c r="AR901" s="93">
        <v>0</v>
      </c>
      <c r="AS901" s="93">
        <v>6359.4089337637452</v>
      </c>
      <c r="AT901" s="93">
        <v>6351.3916383196238</v>
      </c>
      <c r="AU901" s="93">
        <v>6334.1423623597702</v>
      </c>
      <c r="AV901" s="93">
        <v>6275.1556304569895</v>
      </c>
      <c r="AW901" s="93">
        <v>6354.818734118845</v>
      </c>
      <c r="AX901" s="93">
        <v>6363.3000035148634</v>
      </c>
      <c r="AY901" s="93">
        <v>6509.3641522415783</v>
      </c>
      <c r="AZ901" s="93">
        <v>6445.9507995129416</v>
      </c>
      <c r="BA901" s="93">
        <v>6462.2859871766686</v>
      </c>
      <c r="BB901" s="93">
        <v>6462.1404219992355</v>
      </c>
      <c r="BC901" s="93">
        <v>6436.2521161333725</v>
      </c>
      <c r="BD901" s="93">
        <v>6416.360184004754</v>
      </c>
      <c r="BE901" s="93">
        <v>0</v>
      </c>
      <c r="BF901" s="93">
        <v>0</v>
      </c>
      <c r="BG901" s="93">
        <v>0</v>
      </c>
      <c r="BH901" s="93">
        <v>0</v>
      </c>
      <c r="BI901" s="93">
        <v>0</v>
      </c>
      <c r="BJ901" s="93">
        <v>0</v>
      </c>
      <c r="BK901" s="93">
        <v>0</v>
      </c>
      <c r="BL901" s="93">
        <v>0</v>
      </c>
      <c r="BM901" s="93">
        <v>0</v>
      </c>
      <c r="BN901" s="93">
        <v>0</v>
      </c>
      <c r="BO901" s="93">
        <v>0</v>
      </c>
      <c r="BP901" s="93">
        <v>0</v>
      </c>
      <c r="BQ901" s="93">
        <v>0</v>
      </c>
      <c r="BR901" s="93">
        <v>0</v>
      </c>
      <c r="BS901" s="93">
        <v>0</v>
      </c>
      <c r="BT901" s="93">
        <v>0</v>
      </c>
      <c r="BU901" s="93">
        <v>0</v>
      </c>
      <c r="BV901" s="93">
        <v>0</v>
      </c>
      <c r="BW901" s="93">
        <v>0</v>
      </c>
      <c r="BX901" s="93">
        <v>0</v>
      </c>
      <c r="BY901" s="93">
        <v>0</v>
      </c>
      <c r="BZ901" s="93">
        <v>0</v>
      </c>
      <c r="CA901" s="93">
        <v>0</v>
      </c>
      <c r="CB901" s="93">
        <v>0</v>
      </c>
      <c r="CC901" s="93">
        <v>0</v>
      </c>
      <c r="CD901" s="93">
        <v>0</v>
      </c>
      <c r="CE901" s="93">
        <v>0</v>
      </c>
      <c r="CF901" s="93">
        <v>0</v>
      </c>
      <c r="CG901" s="93">
        <v>0</v>
      </c>
      <c r="CH901" s="93">
        <v>0</v>
      </c>
      <c r="CJ901" s="94">
        <v>76770.570963602382</v>
      </c>
    </row>
    <row r="902" spans="1:88" x14ac:dyDescent="0.25">
      <c r="A902">
        <v>894</v>
      </c>
      <c r="B902" s="96"/>
      <c r="C902" s="97" t="s">
        <v>5361</v>
      </c>
      <c r="D902" s="97" t="s">
        <v>5362</v>
      </c>
      <c r="E902" s="97" t="s">
        <v>5362</v>
      </c>
      <c r="F902" s="97" t="s">
        <v>7044</v>
      </c>
      <c r="G902" s="96" t="s">
        <v>6095</v>
      </c>
      <c r="H902" s="96" t="s">
        <v>7045</v>
      </c>
      <c r="I902" s="96" t="s">
        <v>5340</v>
      </c>
      <c r="J902" s="96" t="s">
        <v>5340</v>
      </c>
      <c r="K902" s="96" t="s">
        <v>5365</v>
      </c>
      <c r="L902" s="96" t="s">
        <v>5365</v>
      </c>
      <c r="M902" s="96" t="s">
        <v>5342</v>
      </c>
      <c r="N902" s="92">
        <v>55038.112580879242</v>
      </c>
      <c r="O902" s="93">
        <v>0</v>
      </c>
      <c r="P902" s="93">
        <v>0</v>
      </c>
      <c r="Q902" s="93">
        <v>0</v>
      </c>
      <c r="R902" s="93">
        <v>0</v>
      </c>
      <c r="S902" s="93">
        <v>0</v>
      </c>
      <c r="T902" s="93">
        <v>0</v>
      </c>
      <c r="U902" s="93">
        <v>4598.6953617494128</v>
      </c>
      <c r="V902" s="93">
        <v>4600.807218487028</v>
      </c>
      <c r="W902" s="93">
        <v>4566.3518885543235</v>
      </c>
      <c r="X902" s="93">
        <v>4509.8422908381126</v>
      </c>
      <c r="Y902" s="93">
        <v>4603.1022967348545</v>
      </c>
      <c r="Z902" s="93">
        <v>4611.3232463351615</v>
      </c>
      <c r="AA902" s="93">
        <v>4657.7558767620758</v>
      </c>
      <c r="AB902" s="93">
        <v>4574.2644656456396</v>
      </c>
      <c r="AC902" s="93">
        <v>4589.5445992190771</v>
      </c>
      <c r="AD902" s="93">
        <v>4594.2877752274308</v>
      </c>
      <c r="AE902" s="93">
        <v>4572.7341175519896</v>
      </c>
      <c r="AF902" s="93">
        <v>4559.4034437741393</v>
      </c>
      <c r="AG902" s="93">
        <v>0</v>
      </c>
      <c r="AH902" s="93">
        <v>0</v>
      </c>
      <c r="AI902" s="93">
        <v>0</v>
      </c>
      <c r="AJ902" s="93">
        <v>0</v>
      </c>
      <c r="AK902" s="93">
        <v>0</v>
      </c>
      <c r="AL902" s="93">
        <v>0</v>
      </c>
      <c r="AM902" s="93">
        <v>0</v>
      </c>
      <c r="AN902" s="93">
        <v>0</v>
      </c>
      <c r="AO902" s="93">
        <v>0</v>
      </c>
      <c r="AP902" s="93">
        <v>0</v>
      </c>
      <c r="AQ902" s="93">
        <v>0</v>
      </c>
      <c r="AR902" s="93">
        <v>0</v>
      </c>
      <c r="AS902" s="93">
        <v>0</v>
      </c>
      <c r="AT902" s="93">
        <v>0</v>
      </c>
      <c r="AU902" s="93">
        <v>0</v>
      </c>
      <c r="AV902" s="93">
        <v>0</v>
      </c>
      <c r="AW902" s="93">
        <v>0</v>
      </c>
      <c r="AX902" s="93">
        <v>0</v>
      </c>
      <c r="AY902" s="93">
        <v>0</v>
      </c>
      <c r="AZ902" s="93">
        <v>0</v>
      </c>
      <c r="BA902" s="93">
        <v>0</v>
      </c>
      <c r="BB902" s="93">
        <v>0</v>
      </c>
      <c r="BC902" s="93">
        <v>0</v>
      </c>
      <c r="BD902" s="93">
        <v>0</v>
      </c>
      <c r="BE902" s="93">
        <v>0</v>
      </c>
      <c r="BF902" s="93">
        <v>0</v>
      </c>
      <c r="BG902" s="93">
        <v>0</v>
      </c>
      <c r="BH902" s="93">
        <v>0</v>
      </c>
      <c r="BI902" s="93">
        <v>0</v>
      </c>
      <c r="BJ902" s="93">
        <v>0</v>
      </c>
      <c r="BK902" s="93">
        <v>0</v>
      </c>
      <c r="BL902" s="93">
        <v>0</v>
      </c>
      <c r="BM902" s="93">
        <v>0</v>
      </c>
      <c r="BN902" s="93">
        <v>0</v>
      </c>
      <c r="BO902" s="93">
        <v>0</v>
      </c>
      <c r="BP902" s="93">
        <v>0</v>
      </c>
      <c r="BQ902" s="93">
        <v>0</v>
      </c>
      <c r="BR902" s="93">
        <v>0</v>
      </c>
      <c r="BS902" s="93">
        <v>0</v>
      </c>
      <c r="BT902" s="93">
        <v>0</v>
      </c>
      <c r="BU902" s="93">
        <v>0</v>
      </c>
      <c r="BV902" s="93">
        <v>0</v>
      </c>
      <c r="BW902" s="93">
        <v>0</v>
      </c>
      <c r="BX902" s="93">
        <v>0</v>
      </c>
      <c r="BY902" s="93">
        <v>0</v>
      </c>
      <c r="BZ902" s="93">
        <v>0</v>
      </c>
      <c r="CA902" s="93">
        <v>0</v>
      </c>
      <c r="CB902" s="93">
        <v>0</v>
      </c>
      <c r="CC902" s="93">
        <v>0</v>
      </c>
      <c r="CD902" s="93">
        <v>0</v>
      </c>
      <c r="CE902" s="93">
        <v>0</v>
      </c>
      <c r="CF902" s="93">
        <v>0</v>
      </c>
      <c r="CG902" s="93">
        <v>0</v>
      </c>
      <c r="CH902" s="93">
        <v>0</v>
      </c>
      <c r="CJ902" s="94">
        <v>27547.99027818035</v>
      </c>
    </row>
    <row r="903" spans="1:88" x14ac:dyDescent="0.25">
      <c r="A903">
        <v>895</v>
      </c>
      <c r="B903" s="96"/>
      <c r="C903" s="97" t="s">
        <v>5361</v>
      </c>
      <c r="D903" s="97" t="s">
        <v>5362</v>
      </c>
      <c r="E903" s="97" t="s">
        <v>5362</v>
      </c>
      <c r="F903" s="97" t="s">
        <v>7046</v>
      </c>
      <c r="G903" s="96" t="s">
        <v>6095</v>
      </c>
      <c r="H903" s="96" t="s">
        <v>7047</v>
      </c>
      <c r="I903" s="96" t="s">
        <v>5340</v>
      </c>
      <c r="J903" s="96" t="s">
        <v>5340</v>
      </c>
      <c r="K903" s="96" t="s">
        <v>5365</v>
      </c>
      <c r="L903" s="96" t="s">
        <v>5365</v>
      </c>
      <c r="M903" s="96" t="s">
        <v>5342</v>
      </c>
      <c r="N903" s="92">
        <v>28668.968064197587</v>
      </c>
      <c r="O903" s="93">
        <v>0</v>
      </c>
      <c r="P903" s="93">
        <v>0</v>
      </c>
      <c r="Q903" s="93">
        <v>0</v>
      </c>
      <c r="R903" s="93">
        <v>0</v>
      </c>
      <c r="S903" s="93">
        <v>0</v>
      </c>
      <c r="T903" s="93">
        <v>0</v>
      </c>
      <c r="U903" s="93">
        <v>0</v>
      </c>
      <c r="V903" s="93">
        <v>0</v>
      </c>
      <c r="W903" s="93">
        <v>0</v>
      </c>
      <c r="X903" s="93">
        <v>0</v>
      </c>
      <c r="Y903" s="93">
        <v>0</v>
      </c>
      <c r="Z903" s="93">
        <v>0</v>
      </c>
      <c r="AA903" s="93">
        <v>0</v>
      </c>
      <c r="AB903" s="93">
        <v>0</v>
      </c>
      <c r="AC903" s="93">
        <v>0</v>
      </c>
      <c r="AD903" s="93">
        <v>0</v>
      </c>
      <c r="AE903" s="93">
        <v>0</v>
      </c>
      <c r="AF903" s="93">
        <v>0</v>
      </c>
      <c r="AG903" s="93">
        <v>0</v>
      </c>
      <c r="AH903" s="93">
        <v>0</v>
      </c>
      <c r="AI903" s="93">
        <v>0</v>
      </c>
      <c r="AJ903" s="93">
        <v>0</v>
      </c>
      <c r="AK903" s="93">
        <v>0</v>
      </c>
      <c r="AL903" s="93">
        <v>0</v>
      </c>
      <c r="AM903" s="93">
        <v>0</v>
      </c>
      <c r="AN903" s="93">
        <v>0</v>
      </c>
      <c r="AO903" s="93">
        <v>0</v>
      </c>
      <c r="AP903" s="93">
        <v>0</v>
      </c>
      <c r="AQ903" s="93">
        <v>0</v>
      </c>
      <c r="AR903" s="93">
        <v>0</v>
      </c>
      <c r="AS903" s="93">
        <v>0</v>
      </c>
      <c r="AT903" s="93">
        <v>0</v>
      </c>
      <c r="AU903" s="93">
        <v>0</v>
      </c>
      <c r="AV903" s="93">
        <v>0</v>
      </c>
      <c r="AW903" s="93">
        <v>0</v>
      </c>
      <c r="AX903" s="93">
        <v>0</v>
      </c>
      <c r="AY903" s="93">
        <v>0</v>
      </c>
      <c r="AZ903" s="93">
        <v>0</v>
      </c>
      <c r="BA903" s="93">
        <v>0</v>
      </c>
      <c r="BB903" s="93">
        <v>0</v>
      </c>
      <c r="BC903" s="93">
        <v>0</v>
      </c>
      <c r="BD903" s="93">
        <v>0</v>
      </c>
      <c r="BE903" s="93">
        <v>0</v>
      </c>
      <c r="BF903" s="93">
        <v>0</v>
      </c>
      <c r="BG903" s="93">
        <v>0</v>
      </c>
      <c r="BH903" s="93">
        <v>0</v>
      </c>
      <c r="BI903" s="93">
        <v>0</v>
      </c>
      <c r="BJ903" s="93">
        <v>0</v>
      </c>
      <c r="BK903" s="93">
        <v>0</v>
      </c>
      <c r="BL903" s="93">
        <v>0</v>
      </c>
      <c r="BM903" s="93">
        <v>0</v>
      </c>
      <c r="BN903" s="93">
        <v>0</v>
      </c>
      <c r="BO903" s="93">
        <v>0</v>
      </c>
      <c r="BP903" s="93">
        <v>0</v>
      </c>
      <c r="BQ903" s="93">
        <v>0</v>
      </c>
      <c r="BR903" s="93">
        <v>0</v>
      </c>
      <c r="BS903" s="93">
        <v>0</v>
      </c>
      <c r="BT903" s="93">
        <v>0</v>
      </c>
      <c r="BU903" s="93">
        <v>0</v>
      </c>
      <c r="BV903" s="93">
        <v>0</v>
      </c>
      <c r="BW903" s="93">
        <v>0</v>
      </c>
      <c r="BX903" s="93">
        <v>0</v>
      </c>
      <c r="BY903" s="93">
        <v>0</v>
      </c>
      <c r="BZ903" s="93">
        <v>0</v>
      </c>
      <c r="CA903" s="93">
        <v>0</v>
      </c>
      <c r="CB903" s="93">
        <v>0</v>
      </c>
      <c r="CC903" s="93">
        <v>4801.0021912813399</v>
      </c>
      <c r="CD903" s="93">
        <v>4792.7163129459841</v>
      </c>
      <c r="CE903" s="93">
        <v>4772.2945971966647</v>
      </c>
      <c r="CF903" s="93">
        <v>4703.7442724432267</v>
      </c>
      <c r="CG903" s="93">
        <v>4794.1030343776238</v>
      </c>
      <c r="CH903" s="93">
        <v>4805.1076559527482</v>
      </c>
      <c r="CJ903" s="94">
        <v>28668.968064197587</v>
      </c>
    </row>
    <row r="904" spans="1:88" x14ac:dyDescent="0.25">
      <c r="A904">
        <v>896</v>
      </c>
      <c r="B904" s="96"/>
      <c r="C904" s="97" t="s">
        <v>5361</v>
      </c>
      <c r="D904" s="97" t="s">
        <v>5362</v>
      </c>
      <c r="E904" s="97" t="s">
        <v>5362</v>
      </c>
      <c r="F904" s="97" t="s">
        <v>7048</v>
      </c>
      <c r="G904" s="96" t="s">
        <v>6095</v>
      </c>
      <c r="H904" s="96" t="s">
        <v>7049</v>
      </c>
      <c r="I904" s="96" t="s">
        <v>5340</v>
      </c>
      <c r="J904" s="96" t="s">
        <v>5340</v>
      </c>
      <c r="K904" s="96" t="s">
        <v>5365</v>
      </c>
      <c r="L904" s="96" t="s">
        <v>5365</v>
      </c>
      <c r="M904" s="96" t="s">
        <v>5342</v>
      </c>
      <c r="N904" s="92">
        <v>0</v>
      </c>
      <c r="O904" s="93">
        <v>0</v>
      </c>
      <c r="P904" s="93">
        <v>0</v>
      </c>
      <c r="Q904" s="93">
        <v>0</v>
      </c>
      <c r="R904" s="93">
        <v>0</v>
      </c>
      <c r="S904" s="93">
        <v>0</v>
      </c>
      <c r="T904" s="93">
        <v>0</v>
      </c>
      <c r="U904" s="93">
        <v>0</v>
      </c>
      <c r="V904" s="93">
        <v>0</v>
      </c>
      <c r="W904" s="93">
        <v>0</v>
      </c>
      <c r="X904" s="93">
        <v>0</v>
      </c>
      <c r="Y904" s="93">
        <v>0</v>
      </c>
      <c r="Z904" s="93">
        <v>0</v>
      </c>
      <c r="AA904" s="93">
        <v>0</v>
      </c>
      <c r="AB904" s="93">
        <v>0</v>
      </c>
      <c r="AC904" s="93">
        <v>0</v>
      </c>
      <c r="AD904" s="93">
        <v>0</v>
      </c>
      <c r="AE904" s="93">
        <v>0</v>
      </c>
      <c r="AF904" s="93">
        <v>0</v>
      </c>
      <c r="AG904" s="93">
        <v>0</v>
      </c>
      <c r="AH904" s="93">
        <v>0</v>
      </c>
      <c r="AI904" s="93">
        <v>0</v>
      </c>
      <c r="AJ904" s="93">
        <v>0</v>
      </c>
      <c r="AK904" s="93">
        <v>0</v>
      </c>
      <c r="AL904" s="93">
        <v>0</v>
      </c>
      <c r="AM904" s="93">
        <v>0</v>
      </c>
      <c r="AN904" s="93">
        <v>0</v>
      </c>
      <c r="AO904" s="93">
        <v>0</v>
      </c>
      <c r="AP904" s="93">
        <v>0</v>
      </c>
      <c r="AQ904" s="93">
        <v>0</v>
      </c>
      <c r="AR904" s="93">
        <v>0</v>
      </c>
      <c r="AS904" s="93">
        <v>0</v>
      </c>
      <c r="AT904" s="93">
        <v>0</v>
      </c>
      <c r="AU904" s="93">
        <v>0</v>
      </c>
      <c r="AV904" s="93">
        <v>0</v>
      </c>
      <c r="AW904" s="93">
        <v>0</v>
      </c>
      <c r="AX904" s="93">
        <v>0</v>
      </c>
      <c r="AY904" s="93">
        <v>0</v>
      </c>
      <c r="AZ904" s="93">
        <v>0</v>
      </c>
      <c r="BA904" s="93">
        <v>0</v>
      </c>
      <c r="BB904" s="93">
        <v>0</v>
      </c>
      <c r="BC904" s="93">
        <v>0</v>
      </c>
      <c r="BD904" s="93">
        <v>0</v>
      </c>
      <c r="BE904" s="93">
        <v>0</v>
      </c>
      <c r="BF904" s="93">
        <v>0</v>
      </c>
      <c r="BG904" s="93">
        <v>0</v>
      </c>
      <c r="BH904" s="93">
        <v>0</v>
      </c>
      <c r="BI904" s="93">
        <v>0</v>
      </c>
      <c r="BJ904" s="93">
        <v>0</v>
      </c>
      <c r="BK904" s="93">
        <v>0</v>
      </c>
      <c r="BL904" s="93">
        <v>0</v>
      </c>
      <c r="BM904" s="93">
        <v>0</v>
      </c>
      <c r="BN904" s="93">
        <v>0</v>
      </c>
      <c r="BO904" s="93">
        <v>0</v>
      </c>
      <c r="BP904" s="93">
        <v>0</v>
      </c>
      <c r="BQ904" s="93">
        <v>0</v>
      </c>
      <c r="BR904" s="93">
        <v>0</v>
      </c>
      <c r="BS904" s="93">
        <v>0</v>
      </c>
      <c r="BT904" s="93">
        <v>0</v>
      </c>
      <c r="BU904" s="93">
        <v>0</v>
      </c>
      <c r="BV904" s="93">
        <v>0</v>
      </c>
      <c r="BW904" s="93">
        <v>0</v>
      </c>
      <c r="BX904" s="93">
        <v>0</v>
      </c>
      <c r="BY904" s="93">
        <v>0</v>
      </c>
      <c r="BZ904" s="93">
        <v>0</v>
      </c>
      <c r="CA904" s="93">
        <v>0</v>
      </c>
      <c r="CB904" s="93">
        <v>0</v>
      </c>
      <c r="CC904" s="93">
        <v>0</v>
      </c>
      <c r="CD904" s="93">
        <v>0</v>
      </c>
      <c r="CE904" s="93">
        <v>0</v>
      </c>
      <c r="CF904" s="93">
        <v>0</v>
      </c>
      <c r="CG904" s="93">
        <v>0</v>
      </c>
      <c r="CH904" s="93">
        <v>0</v>
      </c>
      <c r="CJ904" s="94">
        <v>0</v>
      </c>
    </row>
    <row r="905" spans="1:88" x14ac:dyDescent="0.25">
      <c r="A905">
        <v>897</v>
      </c>
      <c r="B905" s="96"/>
      <c r="C905" s="97" t="s">
        <v>5361</v>
      </c>
      <c r="D905" s="97" t="s">
        <v>5362</v>
      </c>
      <c r="E905" s="97" t="s">
        <v>5362</v>
      </c>
      <c r="F905" s="97" t="s">
        <v>7050</v>
      </c>
      <c r="G905" s="96" t="s">
        <v>6095</v>
      </c>
      <c r="H905" s="96" t="s">
        <v>7051</v>
      </c>
      <c r="I905" s="96" t="s">
        <v>5340</v>
      </c>
      <c r="J905" s="96" t="s">
        <v>5340</v>
      </c>
      <c r="K905" s="96" t="s">
        <v>5365</v>
      </c>
      <c r="L905" s="96" t="s">
        <v>5365</v>
      </c>
      <c r="M905" s="96" t="s">
        <v>5342</v>
      </c>
      <c r="N905" s="92">
        <v>0</v>
      </c>
      <c r="O905" s="93">
        <v>0</v>
      </c>
      <c r="P905" s="93">
        <v>0</v>
      </c>
      <c r="Q905" s="93">
        <v>0</v>
      </c>
      <c r="R905" s="93">
        <v>0</v>
      </c>
      <c r="S905" s="93">
        <v>0</v>
      </c>
      <c r="T905" s="93">
        <v>0</v>
      </c>
      <c r="U905" s="93">
        <v>0</v>
      </c>
      <c r="V905" s="93">
        <v>0</v>
      </c>
      <c r="W905" s="93">
        <v>0</v>
      </c>
      <c r="X905" s="93">
        <v>0</v>
      </c>
      <c r="Y905" s="93">
        <v>0</v>
      </c>
      <c r="Z905" s="93">
        <v>0</v>
      </c>
      <c r="AA905" s="93">
        <v>0</v>
      </c>
      <c r="AB905" s="93">
        <v>0</v>
      </c>
      <c r="AC905" s="93">
        <v>0</v>
      </c>
      <c r="AD905" s="93">
        <v>0</v>
      </c>
      <c r="AE905" s="93">
        <v>0</v>
      </c>
      <c r="AF905" s="93">
        <v>0</v>
      </c>
      <c r="AG905" s="93">
        <v>0</v>
      </c>
      <c r="AH905" s="93">
        <v>0</v>
      </c>
      <c r="AI905" s="93">
        <v>0</v>
      </c>
      <c r="AJ905" s="93">
        <v>0</v>
      </c>
      <c r="AK905" s="93">
        <v>0</v>
      </c>
      <c r="AL905" s="93">
        <v>0</v>
      </c>
      <c r="AM905" s="93">
        <v>0</v>
      </c>
      <c r="AN905" s="93">
        <v>0</v>
      </c>
      <c r="AO905" s="93">
        <v>0</v>
      </c>
      <c r="AP905" s="93">
        <v>0</v>
      </c>
      <c r="AQ905" s="93">
        <v>0</v>
      </c>
      <c r="AR905" s="93">
        <v>0</v>
      </c>
      <c r="AS905" s="93">
        <v>0</v>
      </c>
      <c r="AT905" s="93">
        <v>0</v>
      </c>
      <c r="AU905" s="93">
        <v>0</v>
      </c>
      <c r="AV905" s="93">
        <v>0</v>
      </c>
      <c r="AW905" s="93">
        <v>0</v>
      </c>
      <c r="AX905" s="93">
        <v>0</v>
      </c>
      <c r="AY905" s="93">
        <v>0</v>
      </c>
      <c r="AZ905" s="93">
        <v>0</v>
      </c>
      <c r="BA905" s="93">
        <v>0</v>
      </c>
      <c r="BB905" s="93">
        <v>0</v>
      </c>
      <c r="BC905" s="93">
        <v>0</v>
      </c>
      <c r="BD905" s="93">
        <v>0</v>
      </c>
      <c r="BE905" s="93">
        <v>0</v>
      </c>
      <c r="BF905" s="93">
        <v>0</v>
      </c>
      <c r="BG905" s="93">
        <v>0</v>
      </c>
      <c r="BH905" s="93">
        <v>0</v>
      </c>
      <c r="BI905" s="93">
        <v>0</v>
      </c>
      <c r="BJ905" s="93">
        <v>0</v>
      </c>
      <c r="BK905" s="93">
        <v>0</v>
      </c>
      <c r="BL905" s="93">
        <v>0</v>
      </c>
      <c r="BM905" s="93">
        <v>0</v>
      </c>
      <c r="BN905" s="93">
        <v>0</v>
      </c>
      <c r="BO905" s="93">
        <v>0</v>
      </c>
      <c r="BP905" s="93">
        <v>0</v>
      </c>
      <c r="BQ905" s="93">
        <v>0</v>
      </c>
      <c r="BR905" s="93">
        <v>0</v>
      </c>
      <c r="BS905" s="93">
        <v>0</v>
      </c>
      <c r="BT905" s="93">
        <v>0</v>
      </c>
      <c r="BU905" s="93">
        <v>0</v>
      </c>
      <c r="BV905" s="93">
        <v>0</v>
      </c>
      <c r="BW905" s="93">
        <v>0</v>
      </c>
      <c r="BX905" s="93">
        <v>0</v>
      </c>
      <c r="BY905" s="93">
        <v>0</v>
      </c>
      <c r="BZ905" s="93">
        <v>0</v>
      </c>
      <c r="CA905" s="93">
        <v>0</v>
      </c>
      <c r="CB905" s="93">
        <v>0</v>
      </c>
      <c r="CC905" s="93">
        <v>0</v>
      </c>
      <c r="CD905" s="93">
        <v>0</v>
      </c>
      <c r="CE905" s="93">
        <v>0</v>
      </c>
      <c r="CF905" s="93">
        <v>0</v>
      </c>
      <c r="CG905" s="93">
        <v>0</v>
      </c>
      <c r="CH905" s="93">
        <v>0</v>
      </c>
      <c r="CJ905" s="94">
        <v>0</v>
      </c>
    </row>
    <row r="906" spans="1:88" x14ac:dyDescent="0.25">
      <c r="A906">
        <v>898</v>
      </c>
      <c r="B906" s="96"/>
      <c r="C906" s="97" t="s">
        <v>5361</v>
      </c>
      <c r="D906" s="97" t="s">
        <v>5362</v>
      </c>
      <c r="E906" s="97" t="s">
        <v>5362</v>
      </c>
      <c r="F906" s="97" t="s">
        <v>7052</v>
      </c>
      <c r="G906" s="96" t="s">
        <v>6095</v>
      </c>
      <c r="H906" s="96" t="s">
        <v>7053</v>
      </c>
      <c r="I906" s="96" t="s">
        <v>5340</v>
      </c>
      <c r="J906" s="96" t="s">
        <v>5340</v>
      </c>
      <c r="K906" s="96" t="s">
        <v>5365</v>
      </c>
      <c r="L906" s="96" t="s">
        <v>5365</v>
      </c>
      <c r="M906" s="96" t="s">
        <v>5342</v>
      </c>
      <c r="N906" s="92">
        <v>0</v>
      </c>
      <c r="O906" s="93">
        <v>0</v>
      </c>
      <c r="P906" s="93">
        <v>0</v>
      </c>
      <c r="Q906" s="93">
        <v>0</v>
      </c>
      <c r="R906" s="93">
        <v>0</v>
      </c>
      <c r="S906" s="93">
        <v>0</v>
      </c>
      <c r="T906" s="93">
        <v>0</v>
      </c>
      <c r="U906" s="93">
        <v>0</v>
      </c>
      <c r="V906" s="93">
        <v>0</v>
      </c>
      <c r="W906" s="93">
        <v>0</v>
      </c>
      <c r="X906" s="93">
        <v>0</v>
      </c>
      <c r="Y906" s="93">
        <v>0</v>
      </c>
      <c r="Z906" s="93">
        <v>0</v>
      </c>
      <c r="AA906" s="93">
        <v>0</v>
      </c>
      <c r="AB906" s="93">
        <v>0</v>
      </c>
      <c r="AC906" s="93">
        <v>0</v>
      </c>
      <c r="AD906" s="93">
        <v>0</v>
      </c>
      <c r="AE906" s="93">
        <v>0</v>
      </c>
      <c r="AF906" s="93">
        <v>0</v>
      </c>
      <c r="AG906" s="93">
        <v>0</v>
      </c>
      <c r="AH906" s="93">
        <v>0</v>
      </c>
      <c r="AI906" s="93">
        <v>0</v>
      </c>
      <c r="AJ906" s="93">
        <v>0</v>
      </c>
      <c r="AK906" s="93">
        <v>0</v>
      </c>
      <c r="AL906" s="93">
        <v>0</v>
      </c>
      <c r="AM906" s="93">
        <v>0</v>
      </c>
      <c r="AN906" s="93">
        <v>0</v>
      </c>
      <c r="AO906" s="93">
        <v>0</v>
      </c>
      <c r="AP906" s="93">
        <v>0</v>
      </c>
      <c r="AQ906" s="93">
        <v>0</v>
      </c>
      <c r="AR906" s="93">
        <v>0</v>
      </c>
      <c r="AS906" s="93">
        <v>0</v>
      </c>
      <c r="AT906" s="93">
        <v>0</v>
      </c>
      <c r="AU906" s="93">
        <v>0</v>
      </c>
      <c r="AV906" s="93">
        <v>0</v>
      </c>
      <c r="AW906" s="93">
        <v>0</v>
      </c>
      <c r="AX906" s="93">
        <v>0</v>
      </c>
      <c r="AY906" s="93">
        <v>0</v>
      </c>
      <c r="AZ906" s="93">
        <v>0</v>
      </c>
      <c r="BA906" s="93">
        <v>0</v>
      </c>
      <c r="BB906" s="93">
        <v>0</v>
      </c>
      <c r="BC906" s="93">
        <v>0</v>
      </c>
      <c r="BD906" s="93">
        <v>0</v>
      </c>
      <c r="BE906" s="93">
        <v>0</v>
      </c>
      <c r="BF906" s="93">
        <v>0</v>
      </c>
      <c r="BG906" s="93">
        <v>0</v>
      </c>
      <c r="BH906" s="93">
        <v>0</v>
      </c>
      <c r="BI906" s="93">
        <v>0</v>
      </c>
      <c r="BJ906" s="93">
        <v>0</v>
      </c>
      <c r="BK906" s="93">
        <v>0</v>
      </c>
      <c r="BL906" s="93">
        <v>0</v>
      </c>
      <c r="BM906" s="93">
        <v>0</v>
      </c>
      <c r="BN906" s="93">
        <v>0</v>
      </c>
      <c r="BO906" s="93">
        <v>0</v>
      </c>
      <c r="BP906" s="93">
        <v>0</v>
      </c>
      <c r="BQ906" s="93">
        <v>0</v>
      </c>
      <c r="BR906" s="93">
        <v>0</v>
      </c>
      <c r="BS906" s="93">
        <v>0</v>
      </c>
      <c r="BT906" s="93">
        <v>0</v>
      </c>
      <c r="BU906" s="93">
        <v>0</v>
      </c>
      <c r="BV906" s="93">
        <v>0</v>
      </c>
      <c r="BW906" s="93">
        <v>0</v>
      </c>
      <c r="BX906" s="93">
        <v>0</v>
      </c>
      <c r="BY906" s="93">
        <v>0</v>
      </c>
      <c r="BZ906" s="93">
        <v>0</v>
      </c>
      <c r="CA906" s="93">
        <v>0</v>
      </c>
      <c r="CB906" s="93">
        <v>0</v>
      </c>
      <c r="CC906" s="93">
        <v>0</v>
      </c>
      <c r="CD906" s="93">
        <v>0</v>
      </c>
      <c r="CE906" s="93">
        <v>0</v>
      </c>
      <c r="CF906" s="93">
        <v>0</v>
      </c>
      <c r="CG906" s="93">
        <v>0</v>
      </c>
      <c r="CH906" s="93">
        <v>0</v>
      </c>
      <c r="CJ906" s="94">
        <v>0</v>
      </c>
    </row>
    <row r="907" spans="1:88" x14ac:dyDescent="0.25">
      <c r="A907">
        <v>899</v>
      </c>
      <c r="B907" s="96"/>
      <c r="C907" s="97" t="s">
        <v>5361</v>
      </c>
      <c r="D907" s="97" t="s">
        <v>5362</v>
      </c>
      <c r="E907" s="97" t="s">
        <v>5362</v>
      </c>
      <c r="F907" s="97" t="s">
        <v>7054</v>
      </c>
      <c r="G907" s="96" t="s">
        <v>6095</v>
      </c>
      <c r="H907" s="96" t="s">
        <v>7055</v>
      </c>
      <c r="I907" s="96" t="s">
        <v>5340</v>
      </c>
      <c r="J907" s="96" t="s">
        <v>5340</v>
      </c>
      <c r="K907" s="96" t="s">
        <v>5365</v>
      </c>
      <c r="L907" s="96" t="s">
        <v>5365</v>
      </c>
      <c r="M907" s="96" t="s">
        <v>5342</v>
      </c>
      <c r="N907" s="92">
        <v>35024.253450460666</v>
      </c>
      <c r="O907" s="93">
        <v>0</v>
      </c>
      <c r="P907" s="93">
        <v>0</v>
      </c>
      <c r="Q907" s="93">
        <v>0</v>
      </c>
      <c r="R907" s="93">
        <v>0</v>
      </c>
      <c r="S907" s="93">
        <v>0</v>
      </c>
      <c r="T907" s="93">
        <v>0</v>
      </c>
      <c r="U907" s="93">
        <v>2926.442502087637</v>
      </c>
      <c r="V907" s="93">
        <v>2927.7864109202787</v>
      </c>
      <c r="W907" s="93">
        <v>2905.8602918785164</v>
      </c>
      <c r="X907" s="93">
        <v>2869.8996387967545</v>
      </c>
      <c r="Y907" s="93">
        <v>2929.2469152593785</v>
      </c>
      <c r="Z907" s="93">
        <v>2934.4784286398881</v>
      </c>
      <c r="AA907" s="93">
        <v>2964.0264661757651</v>
      </c>
      <c r="AB907" s="93">
        <v>2910.8955682078986</v>
      </c>
      <c r="AC907" s="93">
        <v>2920.6192895700101</v>
      </c>
      <c r="AD907" s="93">
        <v>2923.6376743017286</v>
      </c>
      <c r="AE907" s="93">
        <v>2909.9217103304081</v>
      </c>
      <c r="AF907" s="93">
        <v>2901.438554292401</v>
      </c>
      <c r="AG907" s="93">
        <v>0</v>
      </c>
      <c r="AH907" s="93">
        <v>0</v>
      </c>
      <c r="AI907" s="93">
        <v>0</v>
      </c>
      <c r="AJ907" s="93">
        <v>0</v>
      </c>
      <c r="AK907" s="93">
        <v>0</v>
      </c>
      <c r="AL907" s="93">
        <v>0</v>
      </c>
      <c r="AM907" s="93">
        <v>0</v>
      </c>
      <c r="AN907" s="93">
        <v>0</v>
      </c>
      <c r="AO907" s="93">
        <v>0</v>
      </c>
      <c r="AP907" s="93">
        <v>0</v>
      </c>
      <c r="AQ907" s="93">
        <v>0</v>
      </c>
      <c r="AR907" s="93">
        <v>0</v>
      </c>
      <c r="AS907" s="93">
        <v>0</v>
      </c>
      <c r="AT907" s="93">
        <v>0</v>
      </c>
      <c r="AU907" s="93">
        <v>0</v>
      </c>
      <c r="AV907" s="93">
        <v>0</v>
      </c>
      <c r="AW907" s="93">
        <v>0</v>
      </c>
      <c r="AX907" s="93">
        <v>0</v>
      </c>
      <c r="AY907" s="93">
        <v>0</v>
      </c>
      <c r="AZ907" s="93">
        <v>0</v>
      </c>
      <c r="BA907" s="93">
        <v>0</v>
      </c>
      <c r="BB907" s="93">
        <v>0</v>
      </c>
      <c r="BC907" s="93">
        <v>0</v>
      </c>
      <c r="BD907" s="93">
        <v>0</v>
      </c>
      <c r="BE907" s="93">
        <v>0</v>
      </c>
      <c r="BF907" s="93">
        <v>0</v>
      </c>
      <c r="BG907" s="93">
        <v>0</v>
      </c>
      <c r="BH907" s="93">
        <v>0</v>
      </c>
      <c r="BI907" s="93">
        <v>0</v>
      </c>
      <c r="BJ907" s="93">
        <v>0</v>
      </c>
      <c r="BK907" s="93">
        <v>0</v>
      </c>
      <c r="BL907" s="93">
        <v>0</v>
      </c>
      <c r="BM907" s="93">
        <v>0</v>
      </c>
      <c r="BN907" s="93">
        <v>0</v>
      </c>
      <c r="BO907" s="93">
        <v>0</v>
      </c>
      <c r="BP907" s="93">
        <v>0</v>
      </c>
      <c r="BQ907" s="93">
        <v>0</v>
      </c>
      <c r="BR907" s="93">
        <v>0</v>
      </c>
      <c r="BS907" s="93">
        <v>0</v>
      </c>
      <c r="BT907" s="93">
        <v>0</v>
      </c>
      <c r="BU907" s="93">
        <v>0</v>
      </c>
      <c r="BV907" s="93">
        <v>0</v>
      </c>
      <c r="BW907" s="93">
        <v>0</v>
      </c>
      <c r="BX907" s="93">
        <v>0</v>
      </c>
      <c r="BY907" s="93">
        <v>0</v>
      </c>
      <c r="BZ907" s="93">
        <v>0</v>
      </c>
      <c r="CA907" s="93">
        <v>0</v>
      </c>
      <c r="CB907" s="93">
        <v>0</v>
      </c>
      <c r="CC907" s="93">
        <v>0</v>
      </c>
      <c r="CD907" s="93">
        <v>0</v>
      </c>
      <c r="CE907" s="93">
        <v>0</v>
      </c>
      <c r="CF907" s="93">
        <v>0</v>
      </c>
      <c r="CG907" s="93">
        <v>0</v>
      </c>
      <c r="CH907" s="93">
        <v>0</v>
      </c>
      <c r="CJ907" s="94">
        <v>17530.539262878214</v>
      </c>
    </row>
    <row r="908" spans="1:88" x14ac:dyDescent="0.25">
      <c r="A908">
        <v>900</v>
      </c>
      <c r="B908" s="96"/>
      <c r="C908" s="97" t="s">
        <v>5361</v>
      </c>
      <c r="D908" s="97" t="s">
        <v>5362</v>
      </c>
      <c r="E908" s="97" t="s">
        <v>5362</v>
      </c>
      <c r="F908" s="97" t="s">
        <v>7056</v>
      </c>
      <c r="G908" s="96" t="s">
        <v>6095</v>
      </c>
      <c r="H908" s="96" t="s">
        <v>7057</v>
      </c>
      <c r="I908" s="96" t="s">
        <v>5340</v>
      </c>
      <c r="J908" s="96" t="s">
        <v>5340</v>
      </c>
      <c r="K908" s="96" t="s">
        <v>5365</v>
      </c>
      <c r="L908" s="96" t="s">
        <v>5365</v>
      </c>
      <c r="M908" s="96" t="s">
        <v>5342</v>
      </c>
      <c r="N908" s="92">
        <v>0</v>
      </c>
      <c r="O908" s="93">
        <v>0</v>
      </c>
      <c r="P908" s="93">
        <v>0</v>
      </c>
      <c r="Q908" s="93">
        <v>0</v>
      </c>
      <c r="R908" s="93">
        <v>0</v>
      </c>
      <c r="S908" s="93">
        <v>0</v>
      </c>
      <c r="T908" s="93">
        <v>0</v>
      </c>
      <c r="U908" s="93">
        <v>0</v>
      </c>
      <c r="V908" s="93">
        <v>0</v>
      </c>
      <c r="W908" s="93">
        <v>0</v>
      </c>
      <c r="X908" s="93">
        <v>0</v>
      </c>
      <c r="Y908" s="93">
        <v>0</v>
      </c>
      <c r="Z908" s="93">
        <v>0</v>
      </c>
      <c r="AA908" s="93">
        <v>0</v>
      </c>
      <c r="AB908" s="93">
        <v>0</v>
      </c>
      <c r="AC908" s="93">
        <v>0</v>
      </c>
      <c r="AD908" s="93">
        <v>0</v>
      </c>
      <c r="AE908" s="93">
        <v>0</v>
      </c>
      <c r="AF908" s="93">
        <v>0</v>
      </c>
      <c r="AG908" s="93">
        <v>0</v>
      </c>
      <c r="AH908" s="93">
        <v>0</v>
      </c>
      <c r="AI908" s="93">
        <v>0</v>
      </c>
      <c r="AJ908" s="93">
        <v>0</v>
      </c>
      <c r="AK908" s="93">
        <v>0</v>
      </c>
      <c r="AL908" s="93">
        <v>0</v>
      </c>
      <c r="AM908" s="93">
        <v>0</v>
      </c>
      <c r="AN908" s="93">
        <v>0</v>
      </c>
      <c r="AO908" s="93">
        <v>0</v>
      </c>
      <c r="AP908" s="93">
        <v>0</v>
      </c>
      <c r="AQ908" s="93">
        <v>0</v>
      </c>
      <c r="AR908" s="93">
        <v>0</v>
      </c>
      <c r="AS908" s="93">
        <v>0</v>
      </c>
      <c r="AT908" s="93">
        <v>0</v>
      </c>
      <c r="AU908" s="93">
        <v>0</v>
      </c>
      <c r="AV908" s="93">
        <v>0</v>
      </c>
      <c r="AW908" s="93">
        <v>0</v>
      </c>
      <c r="AX908" s="93">
        <v>0</v>
      </c>
      <c r="AY908" s="93">
        <v>0</v>
      </c>
      <c r="AZ908" s="93">
        <v>0</v>
      </c>
      <c r="BA908" s="93">
        <v>0</v>
      </c>
      <c r="BB908" s="93">
        <v>0</v>
      </c>
      <c r="BC908" s="93">
        <v>0</v>
      </c>
      <c r="BD908" s="93">
        <v>0</v>
      </c>
      <c r="BE908" s="93">
        <v>0</v>
      </c>
      <c r="BF908" s="93">
        <v>0</v>
      </c>
      <c r="BG908" s="93">
        <v>0</v>
      </c>
      <c r="BH908" s="93">
        <v>0</v>
      </c>
      <c r="BI908" s="93">
        <v>0</v>
      </c>
      <c r="BJ908" s="93">
        <v>0</v>
      </c>
      <c r="BK908" s="93">
        <v>0</v>
      </c>
      <c r="BL908" s="93">
        <v>0</v>
      </c>
      <c r="BM908" s="93">
        <v>0</v>
      </c>
      <c r="BN908" s="93">
        <v>0</v>
      </c>
      <c r="BO908" s="93">
        <v>0</v>
      </c>
      <c r="BP908" s="93">
        <v>0</v>
      </c>
      <c r="BQ908" s="93">
        <v>0</v>
      </c>
      <c r="BR908" s="93">
        <v>0</v>
      </c>
      <c r="BS908" s="93">
        <v>0</v>
      </c>
      <c r="BT908" s="93">
        <v>0</v>
      </c>
      <c r="BU908" s="93">
        <v>0</v>
      </c>
      <c r="BV908" s="93">
        <v>0</v>
      </c>
      <c r="BW908" s="93">
        <v>0</v>
      </c>
      <c r="BX908" s="93">
        <v>0</v>
      </c>
      <c r="BY908" s="93">
        <v>0</v>
      </c>
      <c r="BZ908" s="93">
        <v>0</v>
      </c>
      <c r="CA908" s="93">
        <v>0</v>
      </c>
      <c r="CB908" s="93">
        <v>0</v>
      </c>
      <c r="CC908" s="93">
        <v>0</v>
      </c>
      <c r="CD908" s="93">
        <v>0</v>
      </c>
      <c r="CE908" s="93">
        <v>0</v>
      </c>
      <c r="CF908" s="93">
        <v>0</v>
      </c>
      <c r="CG908" s="93">
        <v>0</v>
      </c>
      <c r="CH908" s="93">
        <v>0</v>
      </c>
      <c r="CJ908" s="94">
        <v>0</v>
      </c>
    </row>
    <row r="909" spans="1:88" x14ac:dyDescent="0.25">
      <c r="A909">
        <v>901</v>
      </c>
      <c r="B909" s="96"/>
      <c r="C909" s="97" t="s">
        <v>5361</v>
      </c>
      <c r="D909" s="97" t="s">
        <v>5362</v>
      </c>
      <c r="E909" s="97" t="s">
        <v>5362</v>
      </c>
      <c r="F909" s="97" t="s">
        <v>7058</v>
      </c>
      <c r="G909" s="96" t="s">
        <v>6095</v>
      </c>
      <c r="H909" s="96" t="s">
        <v>7059</v>
      </c>
      <c r="I909" s="96" t="s">
        <v>5340</v>
      </c>
      <c r="J909" s="96" t="s">
        <v>5340</v>
      </c>
      <c r="K909" s="96" t="s">
        <v>5365</v>
      </c>
      <c r="L909" s="96" t="s">
        <v>5365</v>
      </c>
      <c r="M909" s="96" t="s">
        <v>5342</v>
      </c>
      <c r="N909" s="92">
        <v>20013.859130418587</v>
      </c>
      <c r="O909" s="93">
        <v>0</v>
      </c>
      <c r="P909" s="93">
        <v>0</v>
      </c>
      <c r="Q909" s="93">
        <v>0</v>
      </c>
      <c r="R909" s="93">
        <v>0</v>
      </c>
      <c r="S909" s="93">
        <v>0</v>
      </c>
      <c r="T909" s="93">
        <v>0</v>
      </c>
      <c r="U909" s="93">
        <v>1672.252859661776</v>
      </c>
      <c r="V909" s="93">
        <v>1673.020807566749</v>
      </c>
      <c r="W909" s="93">
        <v>1660.4915966758076</v>
      </c>
      <c r="X909" s="93">
        <v>1639.9426520413683</v>
      </c>
      <c r="Y909" s="93">
        <v>1673.8553814754757</v>
      </c>
      <c r="Z909" s="93">
        <v>1676.8448176952727</v>
      </c>
      <c r="AA909" s="93">
        <v>1693.7294105863098</v>
      </c>
      <c r="AB909" s="93">
        <v>1663.3688974377405</v>
      </c>
      <c r="AC909" s="93">
        <v>1668.9253096490665</v>
      </c>
      <c r="AD909" s="93">
        <v>1670.6501009257024</v>
      </c>
      <c r="AE909" s="93">
        <v>1662.8124072215817</v>
      </c>
      <c r="AF909" s="93">
        <v>1657.9648894817381</v>
      </c>
      <c r="AG909" s="93">
        <v>0</v>
      </c>
      <c r="AH909" s="93">
        <v>0</v>
      </c>
      <c r="AI909" s="93">
        <v>0</v>
      </c>
      <c r="AJ909" s="93">
        <v>0</v>
      </c>
      <c r="AK909" s="93">
        <v>0</v>
      </c>
      <c r="AL909" s="93">
        <v>0</v>
      </c>
      <c r="AM909" s="93">
        <v>0</v>
      </c>
      <c r="AN909" s="93">
        <v>0</v>
      </c>
      <c r="AO909" s="93">
        <v>0</v>
      </c>
      <c r="AP909" s="93">
        <v>0</v>
      </c>
      <c r="AQ909" s="93">
        <v>0</v>
      </c>
      <c r="AR909" s="93">
        <v>0</v>
      </c>
      <c r="AS909" s="93">
        <v>0</v>
      </c>
      <c r="AT909" s="93">
        <v>0</v>
      </c>
      <c r="AU909" s="93">
        <v>0</v>
      </c>
      <c r="AV909" s="93">
        <v>0</v>
      </c>
      <c r="AW909" s="93">
        <v>0</v>
      </c>
      <c r="AX909" s="93">
        <v>0</v>
      </c>
      <c r="AY909" s="93">
        <v>0</v>
      </c>
      <c r="AZ909" s="93">
        <v>0</v>
      </c>
      <c r="BA909" s="93">
        <v>0</v>
      </c>
      <c r="BB909" s="93">
        <v>0</v>
      </c>
      <c r="BC909" s="93">
        <v>0</v>
      </c>
      <c r="BD909" s="93">
        <v>0</v>
      </c>
      <c r="BE909" s="93">
        <v>0</v>
      </c>
      <c r="BF909" s="93">
        <v>0</v>
      </c>
      <c r="BG909" s="93">
        <v>0</v>
      </c>
      <c r="BH909" s="93">
        <v>0</v>
      </c>
      <c r="BI909" s="93">
        <v>0</v>
      </c>
      <c r="BJ909" s="93">
        <v>0</v>
      </c>
      <c r="BK909" s="93">
        <v>0</v>
      </c>
      <c r="BL909" s="93">
        <v>0</v>
      </c>
      <c r="BM909" s="93">
        <v>0</v>
      </c>
      <c r="BN909" s="93">
        <v>0</v>
      </c>
      <c r="BO909" s="93">
        <v>0</v>
      </c>
      <c r="BP909" s="93">
        <v>0</v>
      </c>
      <c r="BQ909" s="93">
        <v>0</v>
      </c>
      <c r="BR909" s="93">
        <v>0</v>
      </c>
      <c r="BS909" s="93">
        <v>0</v>
      </c>
      <c r="BT909" s="93">
        <v>0</v>
      </c>
      <c r="BU909" s="93">
        <v>0</v>
      </c>
      <c r="BV909" s="93">
        <v>0</v>
      </c>
      <c r="BW909" s="93">
        <v>0</v>
      </c>
      <c r="BX909" s="93">
        <v>0</v>
      </c>
      <c r="BY909" s="93">
        <v>0</v>
      </c>
      <c r="BZ909" s="93">
        <v>0</v>
      </c>
      <c r="CA909" s="93">
        <v>0</v>
      </c>
      <c r="CB909" s="93">
        <v>0</v>
      </c>
      <c r="CC909" s="93">
        <v>0</v>
      </c>
      <c r="CD909" s="93">
        <v>0</v>
      </c>
      <c r="CE909" s="93">
        <v>0</v>
      </c>
      <c r="CF909" s="93">
        <v>0</v>
      </c>
      <c r="CG909" s="93">
        <v>0</v>
      </c>
      <c r="CH909" s="93">
        <v>0</v>
      </c>
      <c r="CJ909" s="94">
        <v>10017.45101530214</v>
      </c>
    </row>
    <row r="910" spans="1:88" x14ac:dyDescent="0.25">
      <c r="A910">
        <v>902</v>
      </c>
      <c r="B910" s="96"/>
      <c r="C910" s="97" t="s">
        <v>5361</v>
      </c>
      <c r="D910" s="97" t="s">
        <v>5362</v>
      </c>
      <c r="E910" s="97" t="s">
        <v>5362</v>
      </c>
      <c r="F910" s="97" t="s">
        <v>7060</v>
      </c>
      <c r="G910" s="96" t="s">
        <v>6095</v>
      </c>
      <c r="H910" s="96" t="s">
        <v>7061</v>
      </c>
      <c r="I910" s="96" t="s">
        <v>5340</v>
      </c>
      <c r="J910" s="96" t="s">
        <v>5340</v>
      </c>
      <c r="K910" s="96" t="s">
        <v>5365</v>
      </c>
      <c r="L910" s="96" t="s">
        <v>5365</v>
      </c>
      <c r="M910" s="96" t="s">
        <v>5342</v>
      </c>
      <c r="N910" s="92">
        <v>0</v>
      </c>
      <c r="O910" s="93">
        <v>0</v>
      </c>
      <c r="P910" s="93">
        <v>0</v>
      </c>
      <c r="Q910" s="93">
        <v>0</v>
      </c>
      <c r="R910" s="93">
        <v>0</v>
      </c>
      <c r="S910" s="93">
        <v>0</v>
      </c>
      <c r="T910" s="93">
        <v>0</v>
      </c>
      <c r="U910" s="93">
        <v>0</v>
      </c>
      <c r="V910" s="93">
        <v>0</v>
      </c>
      <c r="W910" s="93">
        <v>0</v>
      </c>
      <c r="X910" s="93">
        <v>0</v>
      </c>
      <c r="Y910" s="93">
        <v>0</v>
      </c>
      <c r="Z910" s="93">
        <v>0</v>
      </c>
      <c r="AA910" s="93">
        <v>0</v>
      </c>
      <c r="AB910" s="93">
        <v>0</v>
      </c>
      <c r="AC910" s="93">
        <v>0</v>
      </c>
      <c r="AD910" s="93">
        <v>0</v>
      </c>
      <c r="AE910" s="93">
        <v>0</v>
      </c>
      <c r="AF910" s="93">
        <v>0</v>
      </c>
      <c r="AG910" s="93">
        <v>0</v>
      </c>
      <c r="AH910" s="93">
        <v>0</v>
      </c>
      <c r="AI910" s="93">
        <v>0</v>
      </c>
      <c r="AJ910" s="93">
        <v>0</v>
      </c>
      <c r="AK910" s="93">
        <v>0</v>
      </c>
      <c r="AL910" s="93">
        <v>0</v>
      </c>
      <c r="AM910" s="93">
        <v>0</v>
      </c>
      <c r="AN910" s="93">
        <v>0</v>
      </c>
      <c r="AO910" s="93">
        <v>0</v>
      </c>
      <c r="AP910" s="93">
        <v>0</v>
      </c>
      <c r="AQ910" s="93">
        <v>0</v>
      </c>
      <c r="AR910" s="93">
        <v>0</v>
      </c>
      <c r="AS910" s="93">
        <v>0</v>
      </c>
      <c r="AT910" s="93">
        <v>0</v>
      </c>
      <c r="AU910" s="93">
        <v>0</v>
      </c>
      <c r="AV910" s="93">
        <v>0</v>
      </c>
      <c r="AW910" s="93">
        <v>0</v>
      </c>
      <c r="AX910" s="93">
        <v>0</v>
      </c>
      <c r="AY910" s="93">
        <v>0</v>
      </c>
      <c r="AZ910" s="93">
        <v>0</v>
      </c>
      <c r="BA910" s="93">
        <v>0</v>
      </c>
      <c r="BB910" s="93">
        <v>0</v>
      </c>
      <c r="BC910" s="93">
        <v>0</v>
      </c>
      <c r="BD910" s="93">
        <v>0</v>
      </c>
      <c r="BE910" s="93">
        <v>0</v>
      </c>
      <c r="BF910" s="93">
        <v>0</v>
      </c>
      <c r="BG910" s="93">
        <v>0</v>
      </c>
      <c r="BH910" s="93">
        <v>0</v>
      </c>
      <c r="BI910" s="93">
        <v>0</v>
      </c>
      <c r="BJ910" s="93">
        <v>0</v>
      </c>
      <c r="BK910" s="93">
        <v>0</v>
      </c>
      <c r="BL910" s="93">
        <v>0</v>
      </c>
      <c r="BM910" s="93">
        <v>0</v>
      </c>
      <c r="BN910" s="93">
        <v>0</v>
      </c>
      <c r="BO910" s="93">
        <v>0</v>
      </c>
      <c r="BP910" s="93">
        <v>0</v>
      </c>
      <c r="BQ910" s="93">
        <v>0</v>
      </c>
      <c r="BR910" s="93">
        <v>0</v>
      </c>
      <c r="BS910" s="93">
        <v>0</v>
      </c>
      <c r="BT910" s="93">
        <v>0</v>
      </c>
      <c r="BU910" s="93">
        <v>0</v>
      </c>
      <c r="BV910" s="93">
        <v>0</v>
      </c>
      <c r="BW910" s="93">
        <v>0</v>
      </c>
      <c r="BX910" s="93">
        <v>0</v>
      </c>
      <c r="BY910" s="93">
        <v>0</v>
      </c>
      <c r="BZ910" s="93">
        <v>0</v>
      </c>
      <c r="CA910" s="93">
        <v>0</v>
      </c>
      <c r="CB910" s="93">
        <v>0</v>
      </c>
      <c r="CC910" s="93">
        <v>0</v>
      </c>
      <c r="CD910" s="93">
        <v>0</v>
      </c>
      <c r="CE910" s="93">
        <v>0</v>
      </c>
      <c r="CF910" s="93">
        <v>0</v>
      </c>
      <c r="CG910" s="93">
        <v>0</v>
      </c>
      <c r="CH910" s="93">
        <v>0</v>
      </c>
      <c r="CJ910" s="94">
        <v>0</v>
      </c>
    </row>
    <row r="911" spans="1:88" x14ac:dyDescent="0.25">
      <c r="A911">
        <v>903</v>
      </c>
      <c r="B911" s="96"/>
      <c r="C911" s="97" t="s">
        <v>5361</v>
      </c>
      <c r="D911" s="97" t="s">
        <v>5362</v>
      </c>
      <c r="E911" s="97" t="s">
        <v>5362</v>
      </c>
      <c r="F911" s="97" t="s">
        <v>7062</v>
      </c>
      <c r="G911" s="96" t="s">
        <v>6095</v>
      </c>
      <c r="H911" s="96" t="s">
        <v>7063</v>
      </c>
      <c r="I911" s="96" t="s">
        <v>5340</v>
      </c>
      <c r="J911" s="96" t="s">
        <v>5340</v>
      </c>
      <c r="K911" s="96" t="s">
        <v>5365</v>
      </c>
      <c r="L911" s="96" t="s">
        <v>5365</v>
      </c>
      <c r="M911" s="96" t="s">
        <v>5342</v>
      </c>
      <c r="N911" s="92">
        <v>5003.4648103765103</v>
      </c>
      <c r="O911" s="93">
        <v>0</v>
      </c>
      <c r="P911" s="93">
        <v>0</v>
      </c>
      <c r="Q911" s="93">
        <v>0</v>
      </c>
      <c r="R911" s="93">
        <v>0</v>
      </c>
      <c r="S911" s="93">
        <v>0</v>
      </c>
      <c r="T911" s="93">
        <v>0</v>
      </c>
      <c r="U911" s="93">
        <v>418.06321723591486</v>
      </c>
      <c r="V911" s="93">
        <v>418.25520421322466</v>
      </c>
      <c r="W911" s="93">
        <v>415.12290147310233</v>
      </c>
      <c r="X911" s="93">
        <v>409.98566528597746</v>
      </c>
      <c r="Y911" s="93">
        <v>418.46384769156225</v>
      </c>
      <c r="Z911" s="93">
        <v>419.21120675066135</v>
      </c>
      <c r="AA911" s="93">
        <v>423.43235499684937</v>
      </c>
      <c r="AB911" s="93">
        <v>415.84222666757722</v>
      </c>
      <c r="AC911" s="93">
        <v>417.2313297281205</v>
      </c>
      <c r="AD911" s="93">
        <v>417.66252754967269</v>
      </c>
      <c r="AE911" s="93">
        <v>415.70310411276802</v>
      </c>
      <c r="AF911" s="93">
        <v>414.49122467107924</v>
      </c>
      <c r="AG911" s="93">
        <v>0</v>
      </c>
      <c r="AH911" s="93">
        <v>0</v>
      </c>
      <c r="AI911" s="93">
        <v>0</v>
      </c>
      <c r="AJ911" s="93">
        <v>0</v>
      </c>
      <c r="AK911" s="93">
        <v>0</v>
      </c>
      <c r="AL911" s="93">
        <v>0</v>
      </c>
      <c r="AM911" s="93">
        <v>0</v>
      </c>
      <c r="AN911" s="93">
        <v>0</v>
      </c>
      <c r="AO911" s="93">
        <v>0</v>
      </c>
      <c r="AP911" s="93">
        <v>0</v>
      </c>
      <c r="AQ911" s="93">
        <v>0</v>
      </c>
      <c r="AR911" s="93">
        <v>0</v>
      </c>
      <c r="AS911" s="93">
        <v>0</v>
      </c>
      <c r="AT911" s="93">
        <v>0</v>
      </c>
      <c r="AU911" s="93">
        <v>0</v>
      </c>
      <c r="AV911" s="93">
        <v>0</v>
      </c>
      <c r="AW911" s="93">
        <v>0</v>
      </c>
      <c r="AX911" s="93">
        <v>0</v>
      </c>
      <c r="AY911" s="93">
        <v>0</v>
      </c>
      <c r="AZ911" s="93">
        <v>0</v>
      </c>
      <c r="BA911" s="93">
        <v>0</v>
      </c>
      <c r="BB911" s="93">
        <v>0</v>
      </c>
      <c r="BC911" s="93">
        <v>0</v>
      </c>
      <c r="BD911" s="93">
        <v>0</v>
      </c>
      <c r="BE911" s="93">
        <v>0</v>
      </c>
      <c r="BF911" s="93">
        <v>0</v>
      </c>
      <c r="BG911" s="93">
        <v>0</v>
      </c>
      <c r="BH911" s="93">
        <v>0</v>
      </c>
      <c r="BI911" s="93">
        <v>0</v>
      </c>
      <c r="BJ911" s="93">
        <v>0</v>
      </c>
      <c r="BK911" s="93">
        <v>0</v>
      </c>
      <c r="BL911" s="93">
        <v>0</v>
      </c>
      <c r="BM911" s="93">
        <v>0</v>
      </c>
      <c r="BN911" s="93">
        <v>0</v>
      </c>
      <c r="BO911" s="93">
        <v>0</v>
      </c>
      <c r="BP911" s="93">
        <v>0</v>
      </c>
      <c r="BQ911" s="93">
        <v>0</v>
      </c>
      <c r="BR911" s="93">
        <v>0</v>
      </c>
      <c r="BS911" s="93">
        <v>0</v>
      </c>
      <c r="BT911" s="93">
        <v>0</v>
      </c>
      <c r="BU911" s="93">
        <v>0</v>
      </c>
      <c r="BV911" s="93">
        <v>0</v>
      </c>
      <c r="BW911" s="93">
        <v>0</v>
      </c>
      <c r="BX911" s="93">
        <v>0</v>
      </c>
      <c r="BY911" s="93">
        <v>0</v>
      </c>
      <c r="BZ911" s="93">
        <v>0</v>
      </c>
      <c r="CA911" s="93">
        <v>0</v>
      </c>
      <c r="CB911" s="93">
        <v>0</v>
      </c>
      <c r="CC911" s="93">
        <v>0</v>
      </c>
      <c r="CD911" s="93">
        <v>0</v>
      </c>
      <c r="CE911" s="93">
        <v>0</v>
      </c>
      <c r="CF911" s="93">
        <v>0</v>
      </c>
      <c r="CG911" s="93">
        <v>0</v>
      </c>
      <c r="CH911" s="93">
        <v>0</v>
      </c>
      <c r="CJ911" s="94">
        <v>2504.362767726067</v>
      </c>
    </row>
    <row r="912" spans="1:88" x14ac:dyDescent="0.25">
      <c r="A912">
        <v>904</v>
      </c>
      <c r="B912" s="96"/>
      <c r="C912" s="97" t="s">
        <v>5361</v>
      </c>
      <c r="D912" s="97" t="s">
        <v>5362</v>
      </c>
      <c r="E912" s="97" t="s">
        <v>5362</v>
      </c>
      <c r="F912" s="97" t="s">
        <v>7064</v>
      </c>
      <c r="G912" s="96" t="s">
        <v>6095</v>
      </c>
      <c r="H912" s="96" t="s">
        <v>7065</v>
      </c>
      <c r="I912" s="96" t="s">
        <v>5340</v>
      </c>
      <c r="J912" s="96" t="s">
        <v>5340</v>
      </c>
      <c r="K912" s="96" t="s">
        <v>5365</v>
      </c>
      <c r="L912" s="96" t="s">
        <v>5365</v>
      </c>
      <c r="M912" s="96" t="s">
        <v>5342</v>
      </c>
      <c r="N912" s="92">
        <v>0</v>
      </c>
      <c r="O912" s="93">
        <v>0</v>
      </c>
      <c r="P912" s="93">
        <v>0</v>
      </c>
      <c r="Q912" s="93">
        <v>0</v>
      </c>
      <c r="R912" s="93">
        <v>0</v>
      </c>
      <c r="S912" s="93">
        <v>0</v>
      </c>
      <c r="T912" s="93">
        <v>0</v>
      </c>
      <c r="U912" s="93">
        <v>0</v>
      </c>
      <c r="V912" s="93">
        <v>0</v>
      </c>
      <c r="W912" s="93">
        <v>0</v>
      </c>
      <c r="X912" s="93">
        <v>0</v>
      </c>
      <c r="Y912" s="93">
        <v>0</v>
      </c>
      <c r="Z912" s="93">
        <v>0</v>
      </c>
      <c r="AA912" s="93">
        <v>0</v>
      </c>
      <c r="AB912" s="93">
        <v>0</v>
      </c>
      <c r="AC912" s="93">
        <v>0</v>
      </c>
      <c r="AD912" s="93">
        <v>0</v>
      </c>
      <c r="AE912" s="93">
        <v>0</v>
      </c>
      <c r="AF912" s="93">
        <v>0</v>
      </c>
      <c r="AG912" s="93">
        <v>0</v>
      </c>
      <c r="AH912" s="93">
        <v>0</v>
      </c>
      <c r="AI912" s="93">
        <v>0</v>
      </c>
      <c r="AJ912" s="93">
        <v>0</v>
      </c>
      <c r="AK912" s="93">
        <v>0</v>
      </c>
      <c r="AL912" s="93">
        <v>0</v>
      </c>
      <c r="AM912" s="93">
        <v>0</v>
      </c>
      <c r="AN912" s="93">
        <v>0</v>
      </c>
      <c r="AO912" s="93">
        <v>0</v>
      </c>
      <c r="AP912" s="93">
        <v>0</v>
      </c>
      <c r="AQ912" s="93">
        <v>0</v>
      </c>
      <c r="AR912" s="93">
        <v>0</v>
      </c>
      <c r="AS912" s="93">
        <v>0</v>
      </c>
      <c r="AT912" s="93">
        <v>0</v>
      </c>
      <c r="AU912" s="93">
        <v>0</v>
      </c>
      <c r="AV912" s="93">
        <v>0</v>
      </c>
      <c r="AW912" s="93">
        <v>0</v>
      </c>
      <c r="AX912" s="93">
        <v>0</v>
      </c>
      <c r="AY912" s="93">
        <v>0</v>
      </c>
      <c r="AZ912" s="93">
        <v>0</v>
      </c>
      <c r="BA912" s="93">
        <v>0</v>
      </c>
      <c r="BB912" s="93">
        <v>0</v>
      </c>
      <c r="BC912" s="93">
        <v>0</v>
      </c>
      <c r="BD912" s="93">
        <v>0</v>
      </c>
      <c r="BE912" s="93">
        <v>0</v>
      </c>
      <c r="BF912" s="93">
        <v>0</v>
      </c>
      <c r="BG912" s="93">
        <v>0</v>
      </c>
      <c r="BH912" s="93">
        <v>0</v>
      </c>
      <c r="BI912" s="93">
        <v>0</v>
      </c>
      <c r="BJ912" s="93">
        <v>0</v>
      </c>
      <c r="BK912" s="93">
        <v>0</v>
      </c>
      <c r="BL912" s="93">
        <v>0</v>
      </c>
      <c r="BM912" s="93">
        <v>0</v>
      </c>
      <c r="BN912" s="93">
        <v>0</v>
      </c>
      <c r="BO912" s="93">
        <v>0</v>
      </c>
      <c r="BP912" s="93">
        <v>0</v>
      </c>
      <c r="BQ912" s="93">
        <v>0</v>
      </c>
      <c r="BR912" s="93">
        <v>0</v>
      </c>
      <c r="BS912" s="93">
        <v>0</v>
      </c>
      <c r="BT912" s="93">
        <v>0</v>
      </c>
      <c r="BU912" s="93">
        <v>0</v>
      </c>
      <c r="BV912" s="93">
        <v>0</v>
      </c>
      <c r="BW912" s="93">
        <v>0</v>
      </c>
      <c r="BX912" s="93">
        <v>0</v>
      </c>
      <c r="BY912" s="93">
        <v>0</v>
      </c>
      <c r="BZ912" s="93">
        <v>0</v>
      </c>
      <c r="CA912" s="93">
        <v>0</v>
      </c>
      <c r="CB912" s="93">
        <v>0</v>
      </c>
      <c r="CC912" s="93">
        <v>0</v>
      </c>
      <c r="CD912" s="93">
        <v>0</v>
      </c>
      <c r="CE912" s="93">
        <v>0</v>
      </c>
      <c r="CF912" s="93">
        <v>0</v>
      </c>
      <c r="CG912" s="93">
        <v>0</v>
      </c>
      <c r="CH912" s="93">
        <v>0</v>
      </c>
      <c r="CJ912" s="94">
        <v>0</v>
      </c>
    </row>
    <row r="913" spans="1:88" x14ac:dyDescent="0.25">
      <c r="A913">
        <v>905</v>
      </c>
      <c r="B913" s="96"/>
      <c r="C913" s="97" t="s">
        <v>5361</v>
      </c>
      <c r="D913" s="97" t="s">
        <v>5362</v>
      </c>
      <c r="E913" s="97" t="s">
        <v>5362</v>
      </c>
      <c r="F913" s="97" t="s">
        <v>7066</v>
      </c>
      <c r="G913" s="96" t="s">
        <v>6095</v>
      </c>
      <c r="H913" s="96" t="s">
        <v>7067</v>
      </c>
      <c r="I913" s="96" t="s">
        <v>5340</v>
      </c>
      <c r="J913" s="96" t="s">
        <v>5340</v>
      </c>
      <c r="K913" s="96" t="s">
        <v>5365</v>
      </c>
      <c r="L913" s="96" t="s">
        <v>5365</v>
      </c>
      <c r="M913" s="96" t="s">
        <v>5342</v>
      </c>
      <c r="N913" s="92">
        <v>2485.0354276865191</v>
      </c>
      <c r="O913" s="93">
        <v>420.47258257659098</v>
      </c>
      <c r="P913" s="93">
        <v>413.5367464797547</v>
      </c>
      <c r="Q913" s="93">
        <v>414.36349896088296</v>
      </c>
      <c r="R913" s="93">
        <v>414.77176473642913</v>
      </c>
      <c r="S913" s="93">
        <v>412.14710717663382</v>
      </c>
      <c r="T913" s="93">
        <v>409.74372775622737</v>
      </c>
      <c r="U913" s="93">
        <v>0</v>
      </c>
      <c r="V913" s="93">
        <v>0</v>
      </c>
      <c r="W913" s="93">
        <v>0</v>
      </c>
      <c r="X913" s="93">
        <v>0</v>
      </c>
      <c r="Y913" s="93">
        <v>0</v>
      </c>
      <c r="Z913" s="93">
        <v>0</v>
      </c>
      <c r="AA913" s="93">
        <v>0</v>
      </c>
      <c r="AB913" s="93">
        <v>0</v>
      </c>
      <c r="AC913" s="93">
        <v>0</v>
      </c>
      <c r="AD913" s="93">
        <v>0</v>
      </c>
      <c r="AE913" s="93">
        <v>0</v>
      </c>
      <c r="AF913" s="93">
        <v>0</v>
      </c>
      <c r="AG913" s="93">
        <v>0</v>
      </c>
      <c r="AH913" s="93">
        <v>0</v>
      </c>
      <c r="AI913" s="93">
        <v>0</v>
      </c>
      <c r="AJ913" s="93">
        <v>0</v>
      </c>
      <c r="AK913" s="93">
        <v>0</v>
      </c>
      <c r="AL913" s="93">
        <v>0</v>
      </c>
      <c r="AM913" s="93">
        <v>0</v>
      </c>
      <c r="AN913" s="93">
        <v>0</v>
      </c>
      <c r="AO913" s="93">
        <v>0</v>
      </c>
      <c r="AP913" s="93">
        <v>0</v>
      </c>
      <c r="AQ913" s="93">
        <v>0</v>
      </c>
      <c r="AR913" s="93">
        <v>0</v>
      </c>
      <c r="AS913" s="93">
        <v>0</v>
      </c>
      <c r="AT913" s="93">
        <v>0</v>
      </c>
      <c r="AU913" s="93">
        <v>0</v>
      </c>
      <c r="AV913" s="93">
        <v>0</v>
      </c>
      <c r="AW913" s="93">
        <v>0</v>
      </c>
      <c r="AX913" s="93">
        <v>0</v>
      </c>
      <c r="AY913" s="93">
        <v>0</v>
      </c>
      <c r="AZ913" s="93">
        <v>0</v>
      </c>
      <c r="BA913" s="93">
        <v>0</v>
      </c>
      <c r="BB913" s="93">
        <v>0</v>
      </c>
      <c r="BC913" s="93">
        <v>0</v>
      </c>
      <c r="BD913" s="93">
        <v>0</v>
      </c>
      <c r="BE913" s="93">
        <v>0</v>
      </c>
      <c r="BF913" s="93">
        <v>0</v>
      </c>
      <c r="BG913" s="93">
        <v>0</v>
      </c>
      <c r="BH913" s="93">
        <v>0</v>
      </c>
      <c r="BI913" s="93">
        <v>0</v>
      </c>
      <c r="BJ913" s="93">
        <v>0</v>
      </c>
      <c r="BK913" s="93">
        <v>0</v>
      </c>
      <c r="BL913" s="93">
        <v>0</v>
      </c>
      <c r="BM913" s="93">
        <v>0</v>
      </c>
      <c r="BN913" s="93">
        <v>0</v>
      </c>
      <c r="BO913" s="93">
        <v>0</v>
      </c>
      <c r="BP913" s="93">
        <v>0</v>
      </c>
      <c r="BQ913" s="93">
        <v>0</v>
      </c>
      <c r="BR913" s="93">
        <v>0</v>
      </c>
      <c r="BS913" s="93">
        <v>0</v>
      </c>
      <c r="BT913" s="93">
        <v>0</v>
      </c>
      <c r="BU913" s="93">
        <v>0</v>
      </c>
      <c r="BV913" s="93">
        <v>0</v>
      </c>
      <c r="BW913" s="93">
        <v>0</v>
      </c>
      <c r="BX913" s="93">
        <v>0</v>
      </c>
      <c r="BY913" s="93">
        <v>0</v>
      </c>
      <c r="BZ913" s="93">
        <v>0</v>
      </c>
      <c r="CA913" s="93">
        <v>0</v>
      </c>
      <c r="CB913" s="93">
        <v>0</v>
      </c>
      <c r="CC913" s="93">
        <v>0</v>
      </c>
      <c r="CD913" s="93">
        <v>0</v>
      </c>
      <c r="CE913" s="93">
        <v>0</v>
      </c>
      <c r="CF913" s="93">
        <v>0</v>
      </c>
      <c r="CG913" s="93">
        <v>0</v>
      </c>
      <c r="CH913" s="93">
        <v>0</v>
      </c>
      <c r="CJ913" s="94">
        <v>0</v>
      </c>
    </row>
    <row r="914" spans="1:88" x14ac:dyDescent="0.25">
      <c r="A914">
        <v>906</v>
      </c>
      <c r="B914" s="96"/>
      <c r="C914" s="97" t="s">
        <v>5361</v>
      </c>
      <c r="D914" s="97" t="s">
        <v>5362</v>
      </c>
      <c r="E914" s="97" t="s">
        <v>5362</v>
      </c>
      <c r="F914" s="97" t="s">
        <v>7068</v>
      </c>
      <c r="G914" s="96" t="s">
        <v>6095</v>
      </c>
      <c r="H914" s="96" t="s">
        <v>7069</v>
      </c>
      <c r="I914" s="96" t="s">
        <v>5340</v>
      </c>
      <c r="J914" s="96" t="s">
        <v>5340</v>
      </c>
      <c r="K914" s="96" t="s">
        <v>5365</v>
      </c>
      <c r="L914" s="96" t="s">
        <v>5365</v>
      </c>
      <c r="M914" s="96" t="s">
        <v>5342</v>
      </c>
      <c r="N914" s="92">
        <v>0</v>
      </c>
      <c r="O914" s="93">
        <v>0</v>
      </c>
      <c r="P914" s="93">
        <v>0</v>
      </c>
      <c r="Q914" s="93">
        <v>0</v>
      </c>
      <c r="R914" s="93">
        <v>0</v>
      </c>
      <c r="S914" s="93">
        <v>0</v>
      </c>
      <c r="T914" s="93">
        <v>0</v>
      </c>
      <c r="U914" s="93">
        <v>0</v>
      </c>
      <c r="V914" s="93">
        <v>0</v>
      </c>
      <c r="W914" s="93">
        <v>0</v>
      </c>
      <c r="X914" s="93">
        <v>0</v>
      </c>
      <c r="Y914" s="93">
        <v>0</v>
      </c>
      <c r="Z914" s="93">
        <v>0</v>
      </c>
      <c r="AA914" s="93">
        <v>0</v>
      </c>
      <c r="AB914" s="93">
        <v>0</v>
      </c>
      <c r="AC914" s="93">
        <v>0</v>
      </c>
      <c r="AD914" s="93">
        <v>0</v>
      </c>
      <c r="AE914" s="93">
        <v>0</v>
      </c>
      <c r="AF914" s="93">
        <v>0</v>
      </c>
      <c r="AG914" s="93">
        <v>0</v>
      </c>
      <c r="AH914" s="93">
        <v>0</v>
      </c>
      <c r="AI914" s="93">
        <v>0</v>
      </c>
      <c r="AJ914" s="93">
        <v>0</v>
      </c>
      <c r="AK914" s="93">
        <v>0</v>
      </c>
      <c r="AL914" s="93">
        <v>0</v>
      </c>
      <c r="AM914" s="93">
        <v>0</v>
      </c>
      <c r="AN914" s="93">
        <v>0</v>
      </c>
      <c r="AO914" s="93">
        <v>0</v>
      </c>
      <c r="AP914" s="93">
        <v>0</v>
      </c>
      <c r="AQ914" s="93">
        <v>0</v>
      </c>
      <c r="AR914" s="93">
        <v>0</v>
      </c>
      <c r="AS914" s="93">
        <v>0</v>
      </c>
      <c r="AT914" s="93">
        <v>0</v>
      </c>
      <c r="AU914" s="93">
        <v>0</v>
      </c>
      <c r="AV914" s="93">
        <v>0</v>
      </c>
      <c r="AW914" s="93">
        <v>0</v>
      </c>
      <c r="AX914" s="93">
        <v>0</v>
      </c>
      <c r="AY914" s="93">
        <v>0</v>
      </c>
      <c r="AZ914" s="93">
        <v>0</v>
      </c>
      <c r="BA914" s="93">
        <v>0</v>
      </c>
      <c r="BB914" s="93">
        <v>0</v>
      </c>
      <c r="BC914" s="93">
        <v>0</v>
      </c>
      <c r="BD914" s="93">
        <v>0</v>
      </c>
      <c r="BE914" s="93">
        <v>0</v>
      </c>
      <c r="BF914" s="93">
        <v>0</v>
      </c>
      <c r="BG914" s="93">
        <v>0</v>
      </c>
      <c r="BH914" s="93">
        <v>0</v>
      </c>
      <c r="BI914" s="93">
        <v>0</v>
      </c>
      <c r="BJ914" s="93">
        <v>0</v>
      </c>
      <c r="BK914" s="93">
        <v>0</v>
      </c>
      <c r="BL914" s="93">
        <v>0</v>
      </c>
      <c r="BM914" s="93">
        <v>0</v>
      </c>
      <c r="BN914" s="93">
        <v>0</v>
      </c>
      <c r="BO914" s="93">
        <v>0</v>
      </c>
      <c r="BP914" s="93">
        <v>0</v>
      </c>
      <c r="BQ914" s="93">
        <v>0</v>
      </c>
      <c r="BR914" s="93">
        <v>0</v>
      </c>
      <c r="BS914" s="93">
        <v>0</v>
      </c>
      <c r="BT914" s="93">
        <v>0</v>
      </c>
      <c r="BU914" s="93">
        <v>0</v>
      </c>
      <c r="BV914" s="93">
        <v>0</v>
      </c>
      <c r="BW914" s="93">
        <v>0</v>
      </c>
      <c r="BX914" s="93">
        <v>0</v>
      </c>
      <c r="BY914" s="93">
        <v>0</v>
      </c>
      <c r="BZ914" s="93">
        <v>0</v>
      </c>
      <c r="CA914" s="93">
        <v>0</v>
      </c>
      <c r="CB914" s="93">
        <v>0</v>
      </c>
      <c r="CC914" s="93">
        <v>0</v>
      </c>
      <c r="CD914" s="93">
        <v>0</v>
      </c>
      <c r="CE914" s="93">
        <v>0</v>
      </c>
      <c r="CF914" s="93">
        <v>0</v>
      </c>
      <c r="CG914" s="93">
        <v>0</v>
      </c>
      <c r="CH914" s="93">
        <v>0</v>
      </c>
      <c r="CJ914" s="94">
        <v>0</v>
      </c>
    </row>
    <row r="915" spans="1:88" x14ac:dyDescent="0.25">
      <c r="A915">
        <v>907</v>
      </c>
      <c r="B915" s="96"/>
      <c r="C915" s="97" t="s">
        <v>5361</v>
      </c>
      <c r="D915" s="97" t="s">
        <v>5362</v>
      </c>
      <c r="E915" s="97" t="s">
        <v>5362</v>
      </c>
      <c r="F915" s="97" t="s">
        <v>7070</v>
      </c>
      <c r="G915" s="96" t="s">
        <v>6095</v>
      </c>
      <c r="H915" s="96" t="s">
        <v>7071</v>
      </c>
      <c r="I915" s="96" t="s">
        <v>5340</v>
      </c>
      <c r="J915" s="96" t="s">
        <v>5340</v>
      </c>
      <c r="K915" s="96" t="s">
        <v>5365</v>
      </c>
      <c r="L915" s="96" t="s">
        <v>5365</v>
      </c>
      <c r="M915" s="96" t="s">
        <v>5342</v>
      </c>
      <c r="N915" s="92">
        <v>15010.394320042076</v>
      </c>
      <c r="O915" s="93">
        <v>0</v>
      </c>
      <c r="P915" s="93">
        <v>0</v>
      </c>
      <c r="Q915" s="93">
        <v>0</v>
      </c>
      <c r="R915" s="93">
        <v>0</v>
      </c>
      <c r="S915" s="93">
        <v>0</v>
      </c>
      <c r="T915" s="93">
        <v>0</v>
      </c>
      <c r="U915" s="93">
        <v>1254.1896424258609</v>
      </c>
      <c r="V915" s="93">
        <v>1254.7656033535295</v>
      </c>
      <c r="W915" s="93">
        <v>1245.3686952027092</v>
      </c>
      <c r="X915" s="93">
        <v>1229.956986755386</v>
      </c>
      <c r="Y915" s="93">
        <v>1255.3915337839135</v>
      </c>
      <c r="Z915" s="93">
        <v>1257.6336109446156</v>
      </c>
      <c r="AA915" s="93">
        <v>1270.2970555894553</v>
      </c>
      <c r="AB915" s="93">
        <v>1247.5266707701578</v>
      </c>
      <c r="AC915" s="93">
        <v>1251.6939799209438</v>
      </c>
      <c r="AD915" s="93">
        <v>1252.9875733760255</v>
      </c>
      <c r="AE915" s="93">
        <v>1247.109303108816</v>
      </c>
      <c r="AF915" s="93">
        <v>1243.473664810663</v>
      </c>
      <c r="AG915" s="93">
        <v>0</v>
      </c>
      <c r="AH915" s="93">
        <v>0</v>
      </c>
      <c r="AI915" s="93">
        <v>0</v>
      </c>
      <c r="AJ915" s="93">
        <v>0</v>
      </c>
      <c r="AK915" s="93">
        <v>0</v>
      </c>
      <c r="AL915" s="93">
        <v>0</v>
      </c>
      <c r="AM915" s="93">
        <v>0</v>
      </c>
      <c r="AN915" s="93">
        <v>0</v>
      </c>
      <c r="AO915" s="93">
        <v>0</v>
      </c>
      <c r="AP915" s="93">
        <v>0</v>
      </c>
      <c r="AQ915" s="93">
        <v>0</v>
      </c>
      <c r="AR915" s="93">
        <v>0</v>
      </c>
      <c r="AS915" s="93">
        <v>0</v>
      </c>
      <c r="AT915" s="93">
        <v>0</v>
      </c>
      <c r="AU915" s="93">
        <v>0</v>
      </c>
      <c r="AV915" s="93">
        <v>0</v>
      </c>
      <c r="AW915" s="93">
        <v>0</v>
      </c>
      <c r="AX915" s="93">
        <v>0</v>
      </c>
      <c r="AY915" s="93">
        <v>0</v>
      </c>
      <c r="AZ915" s="93">
        <v>0</v>
      </c>
      <c r="BA915" s="93">
        <v>0</v>
      </c>
      <c r="BB915" s="93">
        <v>0</v>
      </c>
      <c r="BC915" s="93">
        <v>0</v>
      </c>
      <c r="BD915" s="93">
        <v>0</v>
      </c>
      <c r="BE915" s="93">
        <v>0</v>
      </c>
      <c r="BF915" s="93">
        <v>0</v>
      </c>
      <c r="BG915" s="93">
        <v>0</v>
      </c>
      <c r="BH915" s="93">
        <v>0</v>
      </c>
      <c r="BI915" s="93">
        <v>0</v>
      </c>
      <c r="BJ915" s="93">
        <v>0</v>
      </c>
      <c r="BK915" s="93">
        <v>0</v>
      </c>
      <c r="BL915" s="93">
        <v>0</v>
      </c>
      <c r="BM915" s="93">
        <v>0</v>
      </c>
      <c r="BN915" s="93">
        <v>0</v>
      </c>
      <c r="BO915" s="93">
        <v>0</v>
      </c>
      <c r="BP915" s="93">
        <v>0</v>
      </c>
      <c r="BQ915" s="93">
        <v>0</v>
      </c>
      <c r="BR915" s="93">
        <v>0</v>
      </c>
      <c r="BS915" s="93">
        <v>0</v>
      </c>
      <c r="BT915" s="93">
        <v>0</v>
      </c>
      <c r="BU915" s="93">
        <v>0</v>
      </c>
      <c r="BV915" s="93">
        <v>0</v>
      </c>
      <c r="BW915" s="93">
        <v>0</v>
      </c>
      <c r="BX915" s="93">
        <v>0</v>
      </c>
      <c r="BY915" s="93">
        <v>0</v>
      </c>
      <c r="BZ915" s="93">
        <v>0</v>
      </c>
      <c r="CA915" s="93">
        <v>0</v>
      </c>
      <c r="CB915" s="93">
        <v>0</v>
      </c>
      <c r="CC915" s="93">
        <v>0</v>
      </c>
      <c r="CD915" s="93">
        <v>0</v>
      </c>
      <c r="CE915" s="93">
        <v>0</v>
      </c>
      <c r="CF915" s="93">
        <v>0</v>
      </c>
      <c r="CG915" s="93">
        <v>0</v>
      </c>
      <c r="CH915" s="93">
        <v>0</v>
      </c>
      <c r="CJ915" s="94">
        <v>7513.0882475760609</v>
      </c>
    </row>
    <row r="916" spans="1:88" x14ac:dyDescent="0.25">
      <c r="A916">
        <v>908</v>
      </c>
      <c r="B916" s="96"/>
      <c r="C916" s="97" t="s">
        <v>5361</v>
      </c>
      <c r="D916" s="97" t="s">
        <v>5362</v>
      </c>
      <c r="E916" s="97" t="s">
        <v>5362</v>
      </c>
      <c r="F916" s="97" t="s">
        <v>7072</v>
      </c>
      <c r="G916" s="96" t="s">
        <v>6095</v>
      </c>
      <c r="H916" s="96" t="s">
        <v>7073</v>
      </c>
      <c r="I916" s="96" t="s">
        <v>5340</v>
      </c>
      <c r="J916" s="96" t="s">
        <v>5340</v>
      </c>
      <c r="K916" s="96" t="s">
        <v>5365</v>
      </c>
      <c r="L916" s="96" t="s">
        <v>5365</v>
      </c>
      <c r="M916" s="96" t="s">
        <v>5342</v>
      </c>
      <c r="N916" s="92">
        <v>10006.929620753024</v>
      </c>
      <c r="O916" s="93">
        <v>0</v>
      </c>
      <c r="P916" s="93">
        <v>0</v>
      </c>
      <c r="Q916" s="93">
        <v>0</v>
      </c>
      <c r="R916" s="93">
        <v>0</v>
      </c>
      <c r="S916" s="93">
        <v>0</v>
      </c>
      <c r="T916" s="93">
        <v>0</v>
      </c>
      <c r="U916" s="93">
        <v>836.12643447182882</v>
      </c>
      <c r="V916" s="93">
        <v>836.51040842644932</v>
      </c>
      <c r="W916" s="93">
        <v>830.24580294620569</v>
      </c>
      <c r="X916" s="93">
        <v>819.97133057195492</v>
      </c>
      <c r="Y916" s="93">
        <v>836.92769538312552</v>
      </c>
      <c r="Z916" s="93">
        <v>838.42241350132372</v>
      </c>
      <c r="AA916" s="93">
        <v>846.86470999369988</v>
      </c>
      <c r="AB916" s="93">
        <v>831.68445333515547</v>
      </c>
      <c r="AC916" s="93">
        <v>834.46265945623998</v>
      </c>
      <c r="AD916" s="93">
        <v>835.32505509934538</v>
      </c>
      <c r="AE916" s="93">
        <v>831.4062082255349</v>
      </c>
      <c r="AF916" s="93">
        <v>828.9824493421595</v>
      </c>
      <c r="AG916" s="93">
        <v>0</v>
      </c>
      <c r="AH916" s="93">
        <v>0</v>
      </c>
      <c r="AI916" s="93">
        <v>0</v>
      </c>
      <c r="AJ916" s="93">
        <v>0</v>
      </c>
      <c r="AK916" s="93">
        <v>0</v>
      </c>
      <c r="AL916" s="93">
        <v>0</v>
      </c>
      <c r="AM916" s="93">
        <v>0</v>
      </c>
      <c r="AN916" s="93">
        <v>0</v>
      </c>
      <c r="AO916" s="93">
        <v>0</v>
      </c>
      <c r="AP916" s="93">
        <v>0</v>
      </c>
      <c r="AQ916" s="93">
        <v>0</v>
      </c>
      <c r="AR916" s="93">
        <v>0</v>
      </c>
      <c r="AS916" s="93">
        <v>0</v>
      </c>
      <c r="AT916" s="93">
        <v>0</v>
      </c>
      <c r="AU916" s="93">
        <v>0</v>
      </c>
      <c r="AV916" s="93">
        <v>0</v>
      </c>
      <c r="AW916" s="93">
        <v>0</v>
      </c>
      <c r="AX916" s="93">
        <v>0</v>
      </c>
      <c r="AY916" s="93">
        <v>0</v>
      </c>
      <c r="AZ916" s="93">
        <v>0</v>
      </c>
      <c r="BA916" s="93">
        <v>0</v>
      </c>
      <c r="BB916" s="93">
        <v>0</v>
      </c>
      <c r="BC916" s="93">
        <v>0</v>
      </c>
      <c r="BD916" s="93">
        <v>0</v>
      </c>
      <c r="BE916" s="93">
        <v>0</v>
      </c>
      <c r="BF916" s="93">
        <v>0</v>
      </c>
      <c r="BG916" s="93">
        <v>0</v>
      </c>
      <c r="BH916" s="93">
        <v>0</v>
      </c>
      <c r="BI916" s="93">
        <v>0</v>
      </c>
      <c r="BJ916" s="93">
        <v>0</v>
      </c>
      <c r="BK916" s="93">
        <v>0</v>
      </c>
      <c r="BL916" s="93">
        <v>0</v>
      </c>
      <c r="BM916" s="93">
        <v>0</v>
      </c>
      <c r="BN916" s="93">
        <v>0</v>
      </c>
      <c r="BO916" s="93">
        <v>0</v>
      </c>
      <c r="BP916" s="93">
        <v>0</v>
      </c>
      <c r="BQ916" s="93">
        <v>0</v>
      </c>
      <c r="BR916" s="93">
        <v>0</v>
      </c>
      <c r="BS916" s="93">
        <v>0</v>
      </c>
      <c r="BT916" s="93">
        <v>0</v>
      </c>
      <c r="BU916" s="93">
        <v>0</v>
      </c>
      <c r="BV916" s="93">
        <v>0</v>
      </c>
      <c r="BW916" s="93">
        <v>0</v>
      </c>
      <c r="BX916" s="93">
        <v>0</v>
      </c>
      <c r="BY916" s="93">
        <v>0</v>
      </c>
      <c r="BZ916" s="93">
        <v>0</v>
      </c>
      <c r="CA916" s="93">
        <v>0</v>
      </c>
      <c r="CB916" s="93">
        <v>0</v>
      </c>
      <c r="CC916" s="93">
        <v>0</v>
      </c>
      <c r="CD916" s="93">
        <v>0</v>
      </c>
      <c r="CE916" s="93">
        <v>0</v>
      </c>
      <c r="CF916" s="93">
        <v>0</v>
      </c>
      <c r="CG916" s="93">
        <v>0</v>
      </c>
      <c r="CH916" s="93">
        <v>0</v>
      </c>
      <c r="CJ916" s="94">
        <v>5008.7255354521349</v>
      </c>
    </row>
    <row r="917" spans="1:88" x14ac:dyDescent="0.25">
      <c r="A917">
        <v>909</v>
      </c>
      <c r="B917" s="96"/>
      <c r="C917" s="97" t="s">
        <v>5361</v>
      </c>
      <c r="D917" s="97" t="s">
        <v>5362</v>
      </c>
      <c r="E917" s="97" t="s">
        <v>5362</v>
      </c>
      <c r="F917" s="97" t="s">
        <v>7074</v>
      </c>
      <c r="G917" s="96" t="s">
        <v>6095</v>
      </c>
      <c r="H917" s="96" t="s">
        <v>7075</v>
      </c>
      <c r="I917" s="96" t="s">
        <v>5340</v>
      </c>
      <c r="J917" s="96" t="s">
        <v>5340</v>
      </c>
      <c r="K917" s="96" t="s">
        <v>5365</v>
      </c>
      <c r="L917" s="96" t="s">
        <v>5365</v>
      </c>
      <c r="M917" s="96" t="s">
        <v>5342</v>
      </c>
      <c r="N917" s="92">
        <v>0</v>
      </c>
      <c r="O917" s="93">
        <v>0</v>
      </c>
      <c r="P917" s="93">
        <v>0</v>
      </c>
      <c r="Q917" s="93">
        <v>0</v>
      </c>
      <c r="R917" s="93">
        <v>0</v>
      </c>
      <c r="S917" s="93">
        <v>0</v>
      </c>
      <c r="T917" s="93">
        <v>0</v>
      </c>
      <c r="U917" s="93">
        <v>0</v>
      </c>
      <c r="V917" s="93">
        <v>0</v>
      </c>
      <c r="W917" s="93">
        <v>0</v>
      </c>
      <c r="X917" s="93">
        <v>0</v>
      </c>
      <c r="Y917" s="93">
        <v>0</v>
      </c>
      <c r="Z917" s="93">
        <v>0</v>
      </c>
      <c r="AA917" s="93">
        <v>0</v>
      </c>
      <c r="AB917" s="93">
        <v>0</v>
      </c>
      <c r="AC917" s="93">
        <v>0</v>
      </c>
      <c r="AD917" s="93">
        <v>0</v>
      </c>
      <c r="AE917" s="93">
        <v>0</v>
      </c>
      <c r="AF917" s="93">
        <v>0</v>
      </c>
      <c r="AG917" s="93">
        <v>0</v>
      </c>
      <c r="AH917" s="93">
        <v>0</v>
      </c>
      <c r="AI917" s="93">
        <v>0</v>
      </c>
      <c r="AJ917" s="93">
        <v>0</v>
      </c>
      <c r="AK917" s="93">
        <v>0</v>
      </c>
      <c r="AL917" s="93">
        <v>0</v>
      </c>
      <c r="AM917" s="93">
        <v>0</v>
      </c>
      <c r="AN917" s="93">
        <v>0</v>
      </c>
      <c r="AO917" s="93">
        <v>0</v>
      </c>
      <c r="AP917" s="93">
        <v>0</v>
      </c>
      <c r="AQ917" s="93">
        <v>0</v>
      </c>
      <c r="AR917" s="93">
        <v>0</v>
      </c>
      <c r="AS917" s="93">
        <v>0</v>
      </c>
      <c r="AT917" s="93">
        <v>0</v>
      </c>
      <c r="AU917" s="93">
        <v>0</v>
      </c>
      <c r="AV917" s="93">
        <v>0</v>
      </c>
      <c r="AW917" s="93">
        <v>0</v>
      </c>
      <c r="AX917" s="93">
        <v>0</v>
      </c>
      <c r="AY917" s="93">
        <v>0</v>
      </c>
      <c r="AZ917" s="93">
        <v>0</v>
      </c>
      <c r="BA917" s="93">
        <v>0</v>
      </c>
      <c r="BB917" s="93">
        <v>0</v>
      </c>
      <c r="BC917" s="93">
        <v>0</v>
      </c>
      <c r="BD917" s="93">
        <v>0</v>
      </c>
      <c r="BE917" s="93">
        <v>0</v>
      </c>
      <c r="BF917" s="93">
        <v>0</v>
      </c>
      <c r="BG917" s="93">
        <v>0</v>
      </c>
      <c r="BH917" s="93">
        <v>0</v>
      </c>
      <c r="BI917" s="93">
        <v>0</v>
      </c>
      <c r="BJ917" s="93">
        <v>0</v>
      </c>
      <c r="BK917" s="93">
        <v>0</v>
      </c>
      <c r="BL917" s="93">
        <v>0</v>
      </c>
      <c r="BM917" s="93">
        <v>0</v>
      </c>
      <c r="BN917" s="93">
        <v>0</v>
      </c>
      <c r="BO917" s="93">
        <v>0</v>
      </c>
      <c r="BP917" s="93">
        <v>0</v>
      </c>
      <c r="BQ917" s="93">
        <v>0</v>
      </c>
      <c r="BR917" s="93">
        <v>0</v>
      </c>
      <c r="BS917" s="93">
        <v>0</v>
      </c>
      <c r="BT917" s="93">
        <v>0</v>
      </c>
      <c r="BU917" s="93">
        <v>0</v>
      </c>
      <c r="BV917" s="93">
        <v>0</v>
      </c>
      <c r="BW917" s="93">
        <v>0</v>
      </c>
      <c r="BX917" s="93">
        <v>0</v>
      </c>
      <c r="BY917" s="93">
        <v>0</v>
      </c>
      <c r="BZ917" s="93">
        <v>0</v>
      </c>
      <c r="CA917" s="93">
        <v>0</v>
      </c>
      <c r="CB917" s="93">
        <v>0</v>
      </c>
      <c r="CC917" s="93">
        <v>0</v>
      </c>
      <c r="CD917" s="93">
        <v>0</v>
      </c>
      <c r="CE917" s="93">
        <v>0</v>
      </c>
      <c r="CF917" s="93">
        <v>0</v>
      </c>
      <c r="CG917" s="93">
        <v>0</v>
      </c>
      <c r="CH917" s="93">
        <v>0</v>
      </c>
      <c r="CJ917" s="94">
        <v>0</v>
      </c>
    </row>
    <row r="918" spans="1:88" x14ac:dyDescent="0.25">
      <c r="A918">
        <v>910</v>
      </c>
      <c r="B918" s="96"/>
      <c r="C918" s="97" t="s">
        <v>5361</v>
      </c>
      <c r="D918" s="97" t="s">
        <v>5362</v>
      </c>
      <c r="E918" s="97" t="s">
        <v>5362</v>
      </c>
      <c r="F918" s="97" t="s">
        <v>7076</v>
      </c>
      <c r="G918" s="96" t="s">
        <v>6095</v>
      </c>
      <c r="H918" s="96" t="s">
        <v>7077</v>
      </c>
      <c r="I918" s="96" t="s">
        <v>5340</v>
      </c>
      <c r="J918" s="96" t="s">
        <v>5340</v>
      </c>
      <c r="K918" s="96" t="s">
        <v>5365</v>
      </c>
      <c r="L918" s="96" t="s">
        <v>5365</v>
      </c>
      <c r="M918" s="96" t="s">
        <v>5342</v>
      </c>
      <c r="N918" s="92">
        <v>10006.929620753024</v>
      </c>
      <c r="O918" s="93">
        <v>0</v>
      </c>
      <c r="P918" s="93">
        <v>0</v>
      </c>
      <c r="Q918" s="93">
        <v>0</v>
      </c>
      <c r="R918" s="93">
        <v>0</v>
      </c>
      <c r="S918" s="93">
        <v>0</v>
      </c>
      <c r="T918" s="93">
        <v>0</v>
      </c>
      <c r="U918" s="93">
        <v>836.12643447182882</v>
      </c>
      <c r="V918" s="93">
        <v>836.51040842644932</v>
      </c>
      <c r="W918" s="93">
        <v>830.24580294620569</v>
      </c>
      <c r="X918" s="93">
        <v>819.97133057195492</v>
      </c>
      <c r="Y918" s="93">
        <v>836.92769538312552</v>
      </c>
      <c r="Z918" s="93">
        <v>838.42241350132372</v>
      </c>
      <c r="AA918" s="93">
        <v>846.86470999369988</v>
      </c>
      <c r="AB918" s="93">
        <v>831.68445333515547</v>
      </c>
      <c r="AC918" s="93">
        <v>834.46265945623998</v>
      </c>
      <c r="AD918" s="93">
        <v>835.32505509934538</v>
      </c>
      <c r="AE918" s="93">
        <v>831.4062082255349</v>
      </c>
      <c r="AF918" s="93">
        <v>828.9824493421595</v>
      </c>
      <c r="AG918" s="93">
        <v>0</v>
      </c>
      <c r="AH918" s="93">
        <v>0</v>
      </c>
      <c r="AI918" s="93">
        <v>0</v>
      </c>
      <c r="AJ918" s="93">
        <v>0</v>
      </c>
      <c r="AK918" s="93">
        <v>0</v>
      </c>
      <c r="AL918" s="93">
        <v>0</v>
      </c>
      <c r="AM918" s="93">
        <v>0</v>
      </c>
      <c r="AN918" s="93">
        <v>0</v>
      </c>
      <c r="AO918" s="93">
        <v>0</v>
      </c>
      <c r="AP918" s="93">
        <v>0</v>
      </c>
      <c r="AQ918" s="93">
        <v>0</v>
      </c>
      <c r="AR918" s="93">
        <v>0</v>
      </c>
      <c r="AS918" s="93">
        <v>0</v>
      </c>
      <c r="AT918" s="93">
        <v>0</v>
      </c>
      <c r="AU918" s="93">
        <v>0</v>
      </c>
      <c r="AV918" s="93">
        <v>0</v>
      </c>
      <c r="AW918" s="93">
        <v>0</v>
      </c>
      <c r="AX918" s="93">
        <v>0</v>
      </c>
      <c r="AY918" s="93">
        <v>0</v>
      </c>
      <c r="AZ918" s="93">
        <v>0</v>
      </c>
      <c r="BA918" s="93">
        <v>0</v>
      </c>
      <c r="BB918" s="93">
        <v>0</v>
      </c>
      <c r="BC918" s="93">
        <v>0</v>
      </c>
      <c r="BD918" s="93">
        <v>0</v>
      </c>
      <c r="BE918" s="93">
        <v>0</v>
      </c>
      <c r="BF918" s="93">
        <v>0</v>
      </c>
      <c r="BG918" s="93">
        <v>0</v>
      </c>
      <c r="BH918" s="93">
        <v>0</v>
      </c>
      <c r="BI918" s="93">
        <v>0</v>
      </c>
      <c r="BJ918" s="93">
        <v>0</v>
      </c>
      <c r="BK918" s="93">
        <v>0</v>
      </c>
      <c r="BL918" s="93">
        <v>0</v>
      </c>
      <c r="BM918" s="93">
        <v>0</v>
      </c>
      <c r="BN918" s="93">
        <v>0</v>
      </c>
      <c r="BO918" s="93">
        <v>0</v>
      </c>
      <c r="BP918" s="93">
        <v>0</v>
      </c>
      <c r="BQ918" s="93">
        <v>0</v>
      </c>
      <c r="BR918" s="93">
        <v>0</v>
      </c>
      <c r="BS918" s="93">
        <v>0</v>
      </c>
      <c r="BT918" s="93">
        <v>0</v>
      </c>
      <c r="BU918" s="93">
        <v>0</v>
      </c>
      <c r="BV918" s="93">
        <v>0</v>
      </c>
      <c r="BW918" s="93">
        <v>0</v>
      </c>
      <c r="BX918" s="93">
        <v>0</v>
      </c>
      <c r="BY918" s="93">
        <v>0</v>
      </c>
      <c r="BZ918" s="93">
        <v>0</v>
      </c>
      <c r="CA918" s="93">
        <v>0</v>
      </c>
      <c r="CB918" s="93">
        <v>0</v>
      </c>
      <c r="CC918" s="93">
        <v>0</v>
      </c>
      <c r="CD918" s="93">
        <v>0</v>
      </c>
      <c r="CE918" s="93">
        <v>0</v>
      </c>
      <c r="CF918" s="93">
        <v>0</v>
      </c>
      <c r="CG918" s="93">
        <v>0</v>
      </c>
      <c r="CH918" s="93">
        <v>0</v>
      </c>
      <c r="CJ918" s="94">
        <v>5008.7255354521349</v>
      </c>
    </row>
    <row r="919" spans="1:88" x14ac:dyDescent="0.25">
      <c r="A919">
        <v>911</v>
      </c>
      <c r="B919" s="96"/>
      <c r="C919" s="97" t="s">
        <v>5361</v>
      </c>
      <c r="D919" s="97" t="s">
        <v>5362</v>
      </c>
      <c r="E919" s="97" t="s">
        <v>5362</v>
      </c>
      <c r="F919" s="97" t="s">
        <v>7078</v>
      </c>
      <c r="G919" s="96" t="s">
        <v>6095</v>
      </c>
      <c r="H919" s="96" t="s">
        <v>7079</v>
      </c>
      <c r="I919" s="96" t="s">
        <v>5340</v>
      </c>
      <c r="J919" s="96" t="s">
        <v>5340</v>
      </c>
      <c r="K919" s="96" t="s">
        <v>5365</v>
      </c>
      <c r="L919" s="96" t="s">
        <v>5365</v>
      </c>
      <c r="M919" s="96" t="s">
        <v>5342</v>
      </c>
      <c r="N919" s="92">
        <v>20013.849021460253</v>
      </c>
      <c r="O919" s="93">
        <v>0</v>
      </c>
      <c r="P919" s="93">
        <v>0</v>
      </c>
      <c r="Q919" s="93">
        <v>0</v>
      </c>
      <c r="R919" s="93">
        <v>0</v>
      </c>
      <c r="S919" s="93">
        <v>0</v>
      </c>
      <c r="T919" s="93">
        <v>0</v>
      </c>
      <c r="U919" s="93">
        <v>1672.252015010358</v>
      </c>
      <c r="V919" s="93">
        <v>1673.0199625274506</v>
      </c>
      <c r="W919" s="93">
        <v>1660.4907579649814</v>
      </c>
      <c r="X919" s="93">
        <v>1639.9418237097673</v>
      </c>
      <c r="Y919" s="93">
        <v>1673.8545360146193</v>
      </c>
      <c r="Z919" s="93">
        <v>1676.8439707244684</v>
      </c>
      <c r="AA919" s="93">
        <v>1693.7285550871277</v>
      </c>
      <c r="AB919" s="93">
        <v>1663.3680572735864</v>
      </c>
      <c r="AC919" s="93">
        <v>1668.9244666783877</v>
      </c>
      <c r="AD919" s="93">
        <v>1670.6492570838298</v>
      </c>
      <c r="AE919" s="93">
        <v>1662.8115673385248</v>
      </c>
      <c r="AF919" s="93">
        <v>1657.9640520471514</v>
      </c>
      <c r="AG919" s="93">
        <v>0</v>
      </c>
      <c r="AH919" s="93">
        <v>0</v>
      </c>
      <c r="AI919" s="93">
        <v>0</v>
      </c>
      <c r="AJ919" s="93">
        <v>0</v>
      </c>
      <c r="AK919" s="93">
        <v>0</v>
      </c>
      <c r="AL919" s="93">
        <v>0</v>
      </c>
      <c r="AM919" s="93">
        <v>0</v>
      </c>
      <c r="AN919" s="93">
        <v>0</v>
      </c>
      <c r="AO919" s="93">
        <v>0</v>
      </c>
      <c r="AP919" s="93">
        <v>0</v>
      </c>
      <c r="AQ919" s="93">
        <v>0</v>
      </c>
      <c r="AR919" s="93">
        <v>0</v>
      </c>
      <c r="AS919" s="93">
        <v>0</v>
      </c>
      <c r="AT919" s="93">
        <v>0</v>
      </c>
      <c r="AU919" s="93">
        <v>0</v>
      </c>
      <c r="AV919" s="93">
        <v>0</v>
      </c>
      <c r="AW919" s="93">
        <v>0</v>
      </c>
      <c r="AX919" s="93">
        <v>0</v>
      </c>
      <c r="AY919" s="93">
        <v>0</v>
      </c>
      <c r="AZ919" s="93">
        <v>0</v>
      </c>
      <c r="BA919" s="93">
        <v>0</v>
      </c>
      <c r="BB919" s="93">
        <v>0</v>
      </c>
      <c r="BC919" s="93">
        <v>0</v>
      </c>
      <c r="BD919" s="93">
        <v>0</v>
      </c>
      <c r="BE919" s="93">
        <v>0</v>
      </c>
      <c r="BF919" s="93">
        <v>0</v>
      </c>
      <c r="BG919" s="93">
        <v>0</v>
      </c>
      <c r="BH919" s="93">
        <v>0</v>
      </c>
      <c r="BI919" s="93">
        <v>0</v>
      </c>
      <c r="BJ919" s="93">
        <v>0</v>
      </c>
      <c r="BK919" s="93">
        <v>0</v>
      </c>
      <c r="BL919" s="93">
        <v>0</v>
      </c>
      <c r="BM919" s="93">
        <v>0</v>
      </c>
      <c r="BN919" s="93">
        <v>0</v>
      </c>
      <c r="BO919" s="93">
        <v>0</v>
      </c>
      <c r="BP919" s="93">
        <v>0</v>
      </c>
      <c r="BQ919" s="93">
        <v>0</v>
      </c>
      <c r="BR919" s="93">
        <v>0</v>
      </c>
      <c r="BS919" s="93">
        <v>0</v>
      </c>
      <c r="BT919" s="93">
        <v>0</v>
      </c>
      <c r="BU919" s="93">
        <v>0</v>
      </c>
      <c r="BV919" s="93">
        <v>0</v>
      </c>
      <c r="BW919" s="93">
        <v>0</v>
      </c>
      <c r="BX919" s="93">
        <v>0</v>
      </c>
      <c r="BY919" s="93">
        <v>0</v>
      </c>
      <c r="BZ919" s="93">
        <v>0</v>
      </c>
      <c r="CA919" s="93">
        <v>0</v>
      </c>
      <c r="CB919" s="93">
        <v>0</v>
      </c>
      <c r="CC919" s="93">
        <v>0</v>
      </c>
      <c r="CD919" s="93">
        <v>0</v>
      </c>
      <c r="CE919" s="93">
        <v>0</v>
      </c>
      <c r="CF919" s="93">
        <v>0</v>
      </c>
      <c r="CG919" s="93">
        <v>0</v>
      </c>
      <c r="CH919" s="93">
        <v>0</v>
      </c>
      <c r="CJ919" s="94">
        <v>10017.445955508609</v>
      </c>
    </row>
    <row r="920" spans="1:88" x14ac:dyDescent="0.25">
      <c r="A920">
        <v>912</v>
      </c>
      <c r="B920" s="96"/>
      <c r="C920" s="97" t="s">
        <v>5361</v>
      </c>
      <c r="D920" s="97" t="s">
        <v>5362</v>
      </c>
      <c r="E920" s="97" t="s">
        <v>5362</v>
      </c>
      <c r="F920" s="97" t="s">
        <v>7080</v>
      </c>
      <c r="G920" s="96" t="s">
        <v>6095</v>
      </c>
      <c r="H920" s="96" t="s">
        <v>7081</v>
      </c>
      <c r="I920" s="96" t="s">
        <v>5340</v>
      </c>
      <c r="J920" s="96" t="s">
        <v>5340</v>
      </c>
      <c r="K920" s="96" t="s">
        <v>5365</v>
      </c>
      <c r="L920" s="96" t="s">
        <v>5365</v>
      </c>
      <c r="M920" s="96" t="s">
        <v>5342</v>
      </c>
      <c r="N920" s="92">
        <v>15010.394320042076</v>
      </c>
      <c r="O920" s="93">
        <v>0</v>
      </c>
      <c r="P920" s="93">
        <v>0</v>
      </c>
      <c r="Q920" s="93">
        <v>0</v>
      </c>
      <c r="R920" s="93">
        <v>0</v>
      </c>
      <c r="S920" s="93">
        <v>0</v>
      </c>
      <c r="T920" s="93">
        <v>0</v>
      </c>
      <c r="U920" s="93">
        <v>1254.1896424258609</v>
      </c>
      <c r="V920" s="93">
        <v>1254.7656033535295</v>
      </c>
      <c r="W920" s="93">
        <v>1245.3686952027092</v>
      </c>
      <c r="X920" s="93">
        <v>1229.956986755386</v>
      </c>
      <c r="Y920" s="93">
        <v>1255.3915337839135</v>
      </c>
      <c r="Z920" s="93">
        <v>1257.6336109446156</v>
      </c>
      <c r="AA920" s="93">
        <v>1270.2970555894553</v>
      </c>
      <c r="AB920" s="93">
        <v>1247.5266707701578</v>
      </c>
      <c r="AC920" s="93">
        <v>1251.6939799209438</v>
      </c>
      <c r="AD920" s="93">
        <v>1252.9875733760255</v>
      </c>
      <c r="AE920" s="93">
        <v>1247.109303108816</v>
      </c>
      <c r="AF920" s="93">
        <v>1243.473664810663</v>
      </c>
      <c r="AG920" s="93">
        <v>0</v>
      </c>
      <c r="AH920" s="93">
        <v>0</v>
      </c>
      <c r="AI920" s="93">
        <v>0</v>
      </c>
      <c r="AJ920" s="93">
        <v>0</v>
      </c>
      <c r="AK920" s="93">
        <v>0</v>
      </c>
      <c r="AL920" s="93">
        <v>0</v>
      </c>
      <c r="AM920" s="93">
        <v>0</v>
      </c>
      <c r="AN920" s="93">
        <v>0</v>
      </c>
      <c r="AO920" s="93">
        <v>0</v>
      </c>
      <c r="AP920" s="93">
        <v>0</v>
      </c>
      <c r="AQ920" s="93">
        <v>0</v>
      </c>
      <c r="AR920" s="93">
        <v>0</v>
      </c>
      <c r="AS920" s="93">
        <v>0</v>
      </c>
      <c r="AT920" s="93">
        <v>0</v>
      </c>
      <c r="AU920" s="93">
        <v>0</v>
      </c>
      <c r="AV920" s="93">
        <v>0</v>
      </c>
      <c r="AW920" s="93">
        <v>0</v>
      </c>
      <c r="AX920" s="93">
        <v>0</v>
      </c>
      <c r="AY920" s="93">
        <v>0</v>
      </c>
      <c r="AZ920" s="93">
        <v>0</v>
      </c>
      <c r="BA920" s="93">
        <v>0</v>
      </c>
      <c r="BB920" s="93">
        <v>0</v>
      </c>
      <c r="BC920" s="93">
        <v>0</v>
      </c>
      <c r="BD920" s="93">
        <v>0</v>
      </c>
      <c r="BE920" s="93">
        <v>0</v>
      </c>
      <c r="BF920" s="93">
        <v>0</v>
      </c>
      <c r="BG920" s="93">
        <v>0</v>
      </c>
      <c r="BH920" s="93">
        <v>0</v>
      </c>
      <c r="BI920" s="93">
        <v>0</v>
      </c>
      <c r="BJ920" s="93">
        <v>0</v>
      </c>
      <c r="BK920" s="93">
        <v>0</v>
      </c>
      <c r="BL920" s="93">
        <v>0</v>
      </c>
      <c r="BM920" s="93">
        <v>0</v>
      </c>
      <c r="BN920" s="93">
        <v>0</v>
      </c>
      <c r="BO920" s="93">
        <v>0</v>
      </c>
      <c r="BP920" s="93">
        <v>0</v>
      </c>
      <c r="BQ920" s="93">
        <v>0</v>
      </c>
      <c r="BR920" s="93">
        <v>0</v>
      </c>
      <c r="BS920" s="93">
        <v>0</v>
      </c>
      <c r="BT920" s="93">
        <v>0</v>
      </c>
      <c r="BU920" s="93">
        <v>0</v>
      </c>
      <c r="BV920" s="93">
        <v>0</v>
      </c>
      <c r="BW920" s="93">
        <v>0</v>
      </c>
      <c r="BX920" s="93">
        <v>0</v>
      </c>
      <c r="BY920" s="93">
        <v>0</v>
      </c>
      <c r="BZ920" s="93">
        <v>0</v>
      </c>
      <c r="CA920" s="93">
        <v>0</v>
      </c>
      <c r="CB920" s="93">
        <v>0</v>
      </c>
      <c r="CC920" s="93">
        <v>0</v>
      </c>
      <c r="CD920" s="93">
        <v>0</v>
      </c>
      <c r="CE920" s="93">
        <v>0</v>
      </c>
      <c r="CF920" s="93">
        <v>0</v>
      </c>
      <c r="CG920" s="93">
        <v>0</v>
      </c>
      <c r="CH920" s="93">
        <v>0</v>
      </c>
      <c r="CJ920" s="94">
        <v>7513.0882475760609</v>
      </c>
    </row>
    <row r="921" spans="1:88" x14ac:dyDescent="0.25">
      <c r="A921">
        <v>913</v>
      </c>
      <c r="B921" s="96"/>
      <c r="C921" s="97" t="s">
        <v>5361</v>
      </c>
      <c r="D921" s="97" t="s">
        <v>5362</v>
      </c>
      <c r="E921" s="97" t="s">
        <v>5362</v>
      </c>
      <c r="F921" s="97" t="s">
        <v>7082</v>
      </c>
      <c r="G921" s="96" t="s">
        <v>6095</v>
      </c>
      <c r="H921" s="96" t="s">
        <v>7083</v>
      </c>
      <c r="I921" s="96" t="s">
        <v>5340</v>
      </c>
      <c r="J921" s="96" t="s">
        <v>5340</v>
      </c>
      <c r="K921" s="96" t="s">
        <v>5365</v>
      </c>
      <c r="L921" s="96" t="s">
        <v>5365</v>
      </c>
      <c r="M921" s="96" t="s">
        <v>5342</v>
      </c>
      <c r="N921" s="92">
        <v>0</v>
      </c>
      <c r="O921" s="93">
        <v>0</v>
      </c>
      <c r="P921" s="93">
        <v>0</v>
      </c>
      <c r="Q921" s="93">
        <v>0</v>
      </c>
      <c r="R921" s="93">
        <v>0</v>
      </c>
      <c r="S921" s="93">
        <v>0</v>
      </c>
      <c r="T921" s="93">
        <v>0</v>
      </c>
      <c r="U921" s="93">
        <v>0</v>
      </c>
      <c r="V921" s="93">
        <v>0</v>
      </c>
      <c r="W921" s="93">
        <v>0</v>
      </c>
      <c r="X921" s="93">
        <v>0</v>
      </c>
      <c r="Y921" s="93">
        <v>0</v>
      </c>
      <c r="Z921" s="93">
        <v>0</v>
      </c>
      <c r="AA921" s="93">
        <v>0</v>
      </c>
      <c r="AB921" s="93">
        <v>0</v>
      </c>
      <c r="AC921" s="93">
        <v>0</v>
      </c>
      <c r="AD921" s="93">
        <v>0</v>
      </c>
      <c r="AE921" s="93">
        <v>0</v>
      </c>
      <c r="AF921" s="93">
        <v>0</v>
      </c>
      <c r="AG921" s="93">
        <v>0</v>
      </c>
      <c r="AH921" s="93">
        <v>0</v>
      </c>
      <c r="AI921" s="93">
        <v>0</v>
      </c>
      <c r="AJ921" s="93">
        <v>0</v>
      </c>
      <c r="AK921" s="93">
        <v>0</v>
      </c>
      <c r="AL921" s="93">
        <v>0</v>
      </c>
      <c r="AM921" s="93">
        <v>0</v>
      </c>
      <c r="AN921" s="93">
        <v>0</v>
      </c>
      <c r="AO921" s="93">
        <v>0</v>
      </c>
      <c r="AP921" s="93">
        <v>0</v>
      </c>
      <c r="AQ921" s="93">
        <v>0</v>
      </c>
      <c r="AR921" s="93">
        <v>0</v>
      </c>
      <c r="AS921" s="93">
        <v>0</v>
      </c>
      <c r="AT921" s="93">
        <v>0</v>
      </c>
      <c r="AU921" s="93">
        <v>0</v>
      </c>
      <c r="AV921" s="93">
        <v>0</v>
      </c>
      <c r="AW921" s="93">
        <v>0</v>
      </c>
      <c r="AX921" s="93">
        <v>0</v>
      </c>
      <c r="AY921" s="93">
        <v>0</v>
      </c>
      <c r="AZ921" s="93">
        <v>0</v>
      </c>
      <c r="BA921" s="93">
        <v>0</v>
      </c>
      <c r="BB921" s="93">
        <v>0</v>
      </c>
      <c r="BC921" s="93">
        <v>0</v>
      </c>
      <c r="BD921" s="93">
        <v>0</v>
      </c>
      <c r="BE921" s="93">
        <v>0</v>
      </c>
      <c r="BF921" s="93">
        <v>0</v>
      </c>
      <c r="BG921" s="93">
        <v>0</v>
      </c>
      <c r="BH921" s="93">
        <v>0</v>
      </c>
      <c r="BI921" s="93">
        <v>0</v>
      </c>
      <c r="BJ921" s="93">
        <v>0</v>
      </c>
      <c r="BK921" s="93">
        <v>0</v>
      </c>
      <c r="BL921" s="93">
        <v>0</v>
      </c>
      <c r="BM921" s="93">
        <v>0</v>
      </c>
      <c r="BN921" s="93">
        <v>0</v>
      </c>
      <c r="BO921" s="93">
        <v>0</v>
      </c>
      <c r="BP921" s="93">
        <v>0</v>
      </c>
      <c r="BQ921" s="93">
        <v>0</v>
      </c>
      <c r="BR921" s="93">
        <v>0</v>
      </c>
      <c r="BS921" s="93">
        <v>0</v>
      </c>
      <c r="BT921" s="93">
        <v>0</v>
      </c>
      <c r="BU921" s="93">
        <v>0</v>
      </c>
      <c r="BV921" s="93">
        <v>0</v>
      </c>
      <c r="BW921" s="93">
        <v>0</v>
      </c>
      <c r="BX921" s="93">
        <v>0</v>
      </c>
      <c r="BY921" s="93">
        <v>0</v>
      </c>
      <c r="BZ921" s="93">
        <v>0</v>
      </c>
      <c r="CA921" s="93">
        <v>0</v>
      </c>
      <c r="CB921" s="93">
        <v>0</v>
      </c>
      <c r="CC921" s="93">
        <v>0</v>
      </c>
      <c r="CD921" s="93">
        <v>0</v>
      </c>
      <c r="CE921" s="93">
        <v>0</v>
      </c>
      <c r="CF921" s="93">
        <v>0</v>
      </c>
      <c r="CG921" s="93">
        <v>0</v>
      </c>
      <c r="CH921" s="93">
        <v>0</v>
      </c>
      <c r="CJ921" s="94">
        <v>0</v>
      </c>
    </row>
    <row r="922" spans="1:88" x14ac:dyDescent="0.25">
      <c r="A922">
        <v>914</v>
      </c>
      <c r="B922" s="96"/>
      <c r="C922" s="97" t="s">
        <v>5361</v>
      </c>
      <c r="D922" s="97" t="s">
        <v>5362</v>
      </c>
      <c r="E922" s="97" t="s">
        <v>5362</v>
      </c>
      <c r="F922" s="97" t="s">
        <v>7084</v>
      </c>
      <c r="G922" s="96" t="s">
        <v>6095</v>
      </c>
      <c r="H922" s="96" t="s">
        <v>7085</v>
      </c>
      <c r="I922" s="96" t="s">
        <v>5340</v>
      </c>
      <c r="J922" s="96" t="s">
        <v>5340</v>
      </c>
      <c r="K922" s="96" t="s">
        <v>5365</v>
      </c>
      <c r="L922" s="96" t="s">
        <v>5365</v>
      </c>
      <c r="M922" s="96" t="s">
        <v>5342</v>
      </c>
      <c r="N922" s="92">
        <v>5127.7281040350163</v>
      </c>
      <c r="O922" s="93">
        <v>0</v>
      </c>
      <c r="P922" s="93">
        <v>0</v>
      </c>
      <c r="Q922" s="93">
        <v>0</v>
      </c>
      <c r="R922" s="93">
        <v>0</v>
      </c>
      <c r="S922" s="93">
        <v>0</v>
      </c>
      <c r="T922" s="93">
        <v>0</v>
      </c>
      <c r="U922" s="93">
        <v>0</v>
      </c>
      <c r="V922" s="93">
        <v>0</v>
      </c>
      <c r="W922" s="93">
        <v>0</v>
      </c>
      <c r="X922" s="93">
        <v>0</v>
      </c>
      <c r="Y922" s="93">
        <v>0</v>
      </c>
      <c r="Z922" s="93">
        <v>0</v>
      </c>
      <c r="AA922" s="93">
        <v>0</v>
      </c>
      <c r="AB922" s="93">
        <v>0</v>
      </c>
      <c r="AC922" s="93">
        <v>0</v>
      </c>
      <c r="AD922" s="93">
        <v>0</v>
      </c>
      <c r="AE922" s="93">
        <v>0</v>
      </c>
      <c r="AF922" s="93">
        <v>0</v>
      </c>
      <c r="AG922" s="93">
        <v>0</v>
      </c>
      <c r="AH922" s="93">
        <v>0</v>
      </c>
      <c r="AI922" s="93">
        <v>0</v>
      </c>
      <c r="AJ922" s="93">
        <v>0</v>
      </c>
      <c r="AK922" s="93">
        <v>0</v>
      </c>
      <c r="AL922" s="93">
        <v>0</v>
      </c>
      <c r="AM922" s="93">
        <v>0</v>
      </c>
      <c r="AN922" s="93">
        <v>0</v>
      </c>
      <c r="AO922" s="93">
        <v>0</v>
      </c>
      <c r="AP922" s="93">
        <v>0</v>
      </c>
      <c r="AQ922" s="93">
        <v>0</v>
      </c>
      <c r="AR922" s="93">
        <v>0</v>
      </c>
      <c r="AS922" s="93">
        <v>0</v>
      </c>
      <c r="AT922" s="93">
        <v>0</v>
      </c>
      <c r="AU922" s="93">
        <v>0</v>
      </c>
      <c r="AV922" s="93">
        <v>0</v>
      </c>
      <c r="AW922" s="93">
        <v>0</v>
      </c>
      <c r="AX922" s="93">
        <v>0</v>
      </c>
      <c r="AY922" s="93">
        <v>0</v>
      </c>
      <c r="AZ922" s="93">
        <v>0</v>
      </c>
      <c r="BA922" s="93">
        <v>0</v>
      </c>
      <c r="BB922" s="93">
        <v>0</v>
      </c>
      <c r="BC922" s="93">
        <v>0</v>
      </c>
      <c r="BD922" s="93">
        <v>0</v>
      </c>
      <c r="BE922" s="93">
        <v>428.40651831922787</v>
      </c>
      <c r="BF922" s="93">
        <v>427.93569217141379</v>
      </c>
      <c r="BG922" s="93">
        <v>426.80848261693029</v>
      </c>
      <c r="BH922" s="93">
        <v>423.01525719340589</v>
      </c>
      <c r="BI922" s="93">
        <v>428.08855723399864</v>
      </c>
      <c r="BJ922" s="93">
        <v>428.6365208308145</v>
      </c>
      <c r="BK922" s="93">
        <v>431.03833667805503</v>
      </c>
      <c r="BL922" s="93">
        <v>427.13737389937546</v>
      </c>
      <c r="BM922" s="93">
        <v>427.67000452331376</v>
      </c>
      <c r="BN922" s="93">
        <v>427.77272195292608</v>
      </c>
      <c r="BO922" s="93">
        <v>426.19961195296776</v>
      </c>
      <c r="BP922" s="93">
        <v>425.01902666258803</v>
      </c>
      <c r="BQ922" s="93">
        <v>0</v>
      </c>
      <c r="BR922" s="93">
        <v>0</v>
      </c>
      <c r="BS922" s="93">
        <v>0</v>
      </c>
      <c r="BT922" s="93">
        <v>0</v>
      </c>
      <c r="BU922" s="93">
        <v>0</v>
      </c>
      <c r="BV922" s="93">
        <v>0</v>
      </c>
      <c r="BW922" s="93">
        <v>0</v>
      </c>
      <c r="BX922" s="93">
        <v>0</v>
      </c>
      <c r="BY922" s="93">
        <v>0</v>
      </c>
      <c r="BZ922" s="93">
        <v>0</v>
      </c>
      <c r="CA922" s="93">
        <v>0</v>
      </c>
      <c r="CB922" s="93">
        <v>0</v>
      </c>
      <c r="CC922" s="93">
        <v>0</v>
      </c>
      <c r="CD922" s="93">
        <v>0</v>
      </c>
      <c r="CE922" s="93">
        <v>0</v>
      </c>
      <c r="CF922" s="93">
        <v>0</v>
      </c>
      <c r="CG922" s="93">
        <v>0</v>
      </c>
      <c r="CH922" s="93">
        <v>0</v>
      </c>
      <c r="CJ922" s="94">
        <v>5127.7281040350163</v>
      </c>
    </row>
    <row r="923" spans="1:88" x14ac:dyDescent="0.25">
      <c r="A923">
        <v>915</v>
      </c>
      <c r="B923" s="96"/>
      <c r="C923" s="97" t="s">
        <v>5361</v>
      </c>
      <c r="D923" s="97" t="s">
        <v>5362</v>
      </c>
      <c r="E923" s="97" t="s">
        <v>5362</v>
      </c>
      <c r="F923" s="97" t="s">
        <v>7086</v>
      </c>
      <c r="G923" s="96" t="s">
        <v>6095</v>
      </c>
      <c r="H923" s="96" t="s">
        <v>7087</v>
      </c>
      <c r="I923" s="96" t="s">
        <v>5340</v>
      </c>
      <c r="J923" s="96" t="s">
        <v>5340</v>
      </c>
      <c r="K923" s="96" t="s">
        <v>5365</v>
      </c>
      <c r="L923" s="96" t="s">
        <v>5365</v>
      </c>
      <c r="M923" s="96" t="s">
        <v>5342</v>
      </c>
      <c r="N923" s="92">
        <v>10006.929620753024</v>
      </c>
      <c r="O923" s="93">
        <v>0</v>
      </c>
      <c r="P923" s="93">
        <v>0</v>
      </c>
      <c r="Q923" s="93">
        <v>0</v>
      </c>
      <c r="R923" s="93">
        <v>0</v>
      </c>
      <c r="S923" s="93">
        <v>0</v>
      </c>
      <c r="T923" s="93">
        <v>0</v>
      </c>
      <c r="U923" s="93">
        <v>836.12643447182882</v>
      </c>
      <c r="V923" s="93">
        <v>836.51040842644932</v>
      </c>
      <c r="W923" s="93">
        <v>830.24580294620569</v>
      </c>
      <c r="X923" s="93">
        <v>819.97133057195492</v>
      </c>
      <c r="Y923" s="93">
        <v>836.92769538312552</v>
      </c>
      <c r="Z923" s="93">
        <v>838.42241350132372</v>
      </c>
      <c r="AA923" s="93">
        <v>846.86470999369988</v>
      </c>
      <c r="AB923" s="93">
        <v>831.68445333515547</v>
      </c>
      <c r="AC923" s="93">
        <v>834.46265945623998</v>
      </c>
      <c r="AD923" s="93">
        <v>835.32505509934538</v>
      </c>
      <c r="AE923" s="93">
        <v>831.4062082255349</v>
      </c>
      <c r="AF923" s="93">
        <v>828.9824493421595</v>
      </c>
      <c r="AG923" s="93">
        <v>0</v>
      </c>
      <c r="AH923" s="93">
        <v>0</v>
      </c>
      <c r="AI923" s="93">
        <v>0</v>
      </c>
      <c r="AJ923" s="93">
        <v>0</v>
      </c>
      <c r="AK923" s="93">
        <v>0</v>
      </c>
      <c r="AL923" s="93">
        <v>0</v>
      </c>
      <c r="AM923" s="93">
        <v>0</v>
      </c>
      <c r="AN923" s="93">
        <v>0</v>
      </c>
      <c r="AO923" s="93">
        <v>0</v>
      </c>
      <c r="AP923" s="93">
        <v>0</v>
      </c>
      <c r="AQ923" s="93">
        <v>0</v>
      </c>
      <c r="AR923" s="93">
        <v>0</v>
      </c>
      <c r="AS923" s="93">
        <v>0</v>
      </c>
      <c r="AT923" s="93">
        <v>0</v>
      </c>
      <c r="AU923" s="93">
        <v>0</v>
      </c>
      <c r="AV923" s="93">
        <v>0</v>
      </c>
      <c r="AW923" s="93">
        <v>0</v>
      </c>
      <c r="AX923" s="93">
        <v>0</v>
      </c>
      <c r="AY923" s="93">
        <v>0</v>
      </c>
      <c r="AZ923" s="93">
        <v>0</v>
      </c>
      <c r="BA923" s="93">
        <v>0</v>
      </c>
      <c r="BB923" s="93">
        <v>0</v>
      </c>
      <c r="BC923" s="93">
        <v>0</v>
      </c>
      <c r="BD923" s="93">
        <v>0</v>
      </c>
      <c r="BE923" s="93">
        <v>0</v>
      </c>
      <c r="BF923" s="93">
        <v>0</v>
      </c>
      <c r="BG923" s="93">
        <v>0</v>
      </c>
      <c r="BH923" s="93">
        <v>0</v>
      </c>
      <c r="BI923" s="93">
        <v>0</v>
      </c>
      <c r="BJ923" s="93">
        <v>0</v>
      </c>
      <c r="BK923" s="93">
        <v>0</v>
      </c>
      <c r="BL923" s="93">
        <v>0</v>
      </c>
      <c r="BM923" s="93">
        <v>0</v>
      </c>
      <c r="BN923" s="93">
        <v>0</v>
      </c>
      <c r="BO923" s="93">
        <v>0</v>
      </c>
      <c r="BP923" s="93">
        <v>0</v>
      </c>
      <c r="BQ923" s="93">
        <v>0</v>
      </c>
      <c r="BR923" s="93">
        <v>0</v>
      </c>
      <c r="BS923" s="93">
        <v>0</v>
      </c>
      <c r="BT923" s="93">
        <v>0</v>
      </c>
      <c r="BU923" s="93">
        <v>0</v>
      </c>
      <c r="BV923" s="93">
        <v>0</v>
      </c>
      <c r="BW923" s="93">
        <v>0</v>
      </c>
      <c r="BX923" s="93">
        <v>0</v>
      </c>
      <c r="BY923" s="93">
        <v>0</v>
      </c>
      <c r="BZ923" s="93">
        <v>0</v>
      </c>
      <c r="CA923" s="93">
        <v>0</v>
      </c>
      <c r="CB923" s="93">
        <v>0</v>
      </c>
      <c r="CC923" s="93">
        <v>0</v>
      </c>
      <c r="CD923" s="93">
        <v>0</v>
      </c>
      <c r="CE923" s="93">
        <v>0</v>
      </c>
      <c r="CF923" s="93">
        <v>0</v>
      </c>
      <c r="CG923" s="93">
        <v>0</v>
      </c>
      <c r="CH923" s="93">
        <v>0</v>
      </c>
      <c r="CJ923" s="94">
        <v>5008.7255354521349</v>
      </c>
    </row>
    <row r="924" spans="1:88" x14ac:dyDescent="0.25">
      <c r="A924">
        <v>916</v>
      </c>
      <c r="B924" s="96"/>
      <c r="C924" s="97" t="s">
        <v>5361</v>
      </c>
      <c r="D924" s="97" t="s">
        <v>5362</v>
      </c>
      <c r="E924" s="97" t="s">
        <v>5362</v>
      </c>
      <c r="F924" s="97" t="s">
        <v>7088</v>
      </c>
      <c r="G924" s="96" t="s">
        <v>6095</v>
      </c>
      <c r="H924" s="96" t="s">
        <v>7089</v>
      </c>
      <c r="I924" s="96" t="s">
        <v>5340</v>
      </c>
      <c r="J924" s="96" t="s">
        <v>5340</v>
      </c>
      <c r="K924" s="96" t="s">
        <v>5365</v>
      </c>
      <c r="L924" s="96" t="s">
        <v>5365</v>
      </c>
      <c r="M924" s="96" t="s">
        <v>5342</v>
      </c>
      <c r="N924" s="92">
        <v>0</v>
      </c>
      <c r="O924" s="93">
        <v>0</v>
      </c>
      <c r="P924" s="93">
        <v>0</v>
      </c>
      <c r="Q924" s="93">
        <v>0</v>
      </c>
      <c r="R924" s="93">
        <v>0</v>
      </c>
      <c r="S924" s="93">
        <v>0</v>
      </c>
      <c r="T924" s="93">
        <v>0</v>
      </c>
      <c r="U924" s="93">
        <v>0</v>
      </c>
      <c r="V924" s="93">
        <v>0</v>
      </c>
      <c r="W924" s="93">
        <v>0</v>
      </c>
      <c r="X924" s="93">
        <v>0</v>
      </c>
      <c r="Y924" s="93">
        <v>0</v>
      </c>
      <c r="Z924" s="93">
        <v>0</v>
      </c>
      <c r="AA924" s="93">
        <v>0</v>
      </c>
      <c r="AB924" s="93">
        <v>0</v>
      </c>
      <c r="AC924" s="93">
        <v>0</v>
      </c>
      <c r="AD924" s="93">
        <v>0</v>
      </c>
      <c r="AE924" s="93">
        <v>0</v>
      </c>
      <c r="AF924" s="93">
        <v>0</v>
      </c>
      <c r="AG924" s="93">
        <v>0</v>
      </c>
      <c r="AH924" s="93">
        <v>0</v>
      </c>
      <c r="AI924" s="93">
        <v>0</v>
      </c>
      <c r="AJ924" s="93">
        <v>0</v>
      </c>
      <c r="AK924" s="93">
        <v>0</v>
      </c>
      <c r="AL924" s="93">
        <v>0</v>
      </c>
      <c r="AM924" s="93">
        <v>0</v>
      </c>
      <c r="AN924" s="93">
        <v>0</v>
      </c>
      <c r="AO924" s="93">
        <v>0</v>
      </c>
      <c r="AP924" s="93">
        <v>0</v>
      </c>
      <c r="AQ924" s="93">
        <v>0</v>
      </c>
      <c r="AR924" s="93">
        <v>0</v>
      </c>
      <c r="AS924" s="93">
        <v>0</v>
      </c>
      <c r="AT924" s="93">
        <v>0</v>
      </c>
      <c r="AU924" s="93">
        <v>0</v>
      </c>
      <c r="AV924" s="93">
        <v>0</v>
      </c>
      <c r="AW924" s="93">
        <v>0</v>
      </c>
      <c r="AX924" s="93">
        <v>0</v>
      </c>
      <c r="AY924" s="93">
        <v>0</v>
      </c>
      <c r="AZ924" s="93">
        <v>0</v>
      </c>
      <c r="BA924" s="93">
        <v>0</v>
      </c>
      <c r="BB924" s="93">
        <v>0</v>
      </c>
      <c r="BC924" s="93">
        <v>0</v>
      </c>
      <c r="BD924" s="93">
        <v>0</v>
      </c>
      <c r="BE924" s="93">
        <v>0</v>
      </c>
      <c r="BF924" s="93">
        <v>0</v>
      </c>
      <c r="BG924" s="93">
        <v>0</v>
      </c>
      <c r="BH924" s="93">
        <v>0</v>
      </c>
      <c r="BI924" s="93">
        <v>0</v>
      </c>
      <c r="BJ924" s="93">
        <v>0</v>
      </c>
      <c r="BK924" s="93">
        <v>0</v>
      </c>
      <c r="BL924" s="93">
        <v>0</v>
      </c>
      <c r="BM924" s="93">
        <v>0</v>
      </c>
      <c r="BN924" s="93">
        <v>0</v>
      </c>
      <c r="BO924" s="93">
        <v>0</v>
      </c>
      <c r="BP924" s="93">
        <v>0</v>
      </c>
      <c r="BQ924" s="93">
        <v>0</v>
      </c>
      <c r="BR924" s="93">
        <v>0</v>
      </c>
      <c r="BS924" s="93">
        <v>0</v>
      </c>
      <c r="BT924" s="93">
        <v>0</v>
      </c>
      <c r="BU924" s="93">
        <v>0</v>
      </c>
      <c r="BV924" s="93">
        <v>0</v>
      </c>
      <c r="BW924" s="93">
        <v>0</v>
      </c>
      <c r="BX924" s="93">
        <v>0</v>
      </c>
      <c r="BY924" s="93">
        <v>0</v>
      </c>
      <c r="BZ924" s="93">
        <v>0</v>
      </c>
      <c r="CA924" s="93">
        <v>0</v>
      </c>
      <c r="CB924" s="93">
        <v>0</v>
      </c>
      <c r="CC924" s="93">
        <v>0</v>
      </c>
      <c r="CD924" s="93">
        <v>0</v>
      </c>
      <c r="CE924" s="93">
        <v>0</v>
      </c>
      <c r="CF924" s="93">
        <v>0</v>
      </c>
      <c r="CG924" s="93">
        <v>0</v>
      </c>
      <c r="CH924" s="93">
        <v>0</v>
      </c>
      <c r="CJ924" s="94">
        <v>0</v>
      </c>
    </row>
    <row r="925" spans="1:88" x14ac:dyDescent="0.25">
      <c r="A925">
        <v>917</v>
      </c>
      <c r="B925" s="96"/>
      <c r="C925" s="97" t="s">
        <v>5361</v>
      </c>
      <c r="D925" s="97" t="s">
        <v>5362</v>
      </c>
      <c r="E925" s="97" t="s">
        <v>5362</v>
      </c>
      <c r="F925" s="97" t="s">
        <v>7090</v>
      </c>
      <c r="G925" s="96" t="s">
        <v>6095</v>
      </c>
      <c r="H925" s="96" t="s">
        <v>7091</v>
      </c>
      <c r="I925" s="96" t="s">
        <v>5340</v>
      </c>
      <c r="J925" s="96" t="s">
        <v>5340</v>
      </c>
      <c r="K925" s="96" t="s">
        <v>5365</v>
      </c>
      <c r="L925" s="96" t="s">
        <v>5365</v>
      </c>
      <c r="M925" s="96" t="s">
        <v>5342</v>
      </c>
      <c r="N925" s="92">
        <v>20013.859130418587</v>
      </c>
      <c r="O925" s="93">
        <v>0</v>
      </c>
      <c r="P925" s="93">
        <v>0</v>
      </c>
      <c r="Q925" s="93">
        <v>0</v>
      </c>
      <c r="R925" s="93">
        <v>0</v>
      </c>
      <c r="S925" s="93">
        <v>0</v>
      </c>
      <c r="T925" s="93">
        <v>0</v>
      </c>
      <c r="U925" s="93">
        <v>1672.252859661776</v>
      </c>
      <c r="V925" s="93">
        <v>1673.020807566749</v>
      </c>
      <c r="W925" s="93">
        <v>1660.4915966758076</v>
      </c>
      <c r="X925" s="93">
        <v>1639.9426520413683</v>
      </c>
      <c r="Y925" s="93">
        <v>1673.8553814754757</v>
      </c>
      <c r="Z925" s="93">
        <v>1676.8448176952727</v>
      </c>
      <c r="AA925" s="93">
        <v>1693.7294105863098</v>
      </c>
      <c r="AB925" s="93">
        <v>1663.3688974377405</v>
      </c>
      <c r="AC925" s="93">
        <v>1668.9253096490665</v>
      </c>
      <c r="AD925" s="93">
        <v>1670.6501009257024</v>
      </c>
      <c r="AE925" s="93">
        <v>1662.8124072215817</v>
      </c>
      <c r="AF925" s="93">
        <v>1657.9648894817381</v>
      </c>
      <c r="AG925" s="93">
        <v>0</v>
      </c>
      <c r="AH925" s="93">
        <v>0</v>
      </c>
      <c r="AI925" s="93">
        <v>0</v>
      </c>
      <c r="AJ925" s="93">
        <v>0</v>
      </c>
      <c r="AK925" s="93">
        <v>0</v>
      </c>
      <c r="AL925" s="93">
        <v>0</v>
      </c>
      <c r="AM925" s="93">
        <v>0</v>
      </c>
      <c r="AN925" s="93">
        <v>0</v>
      </c>
      <c r="AO925" s="93">
        <v>0</v>
      </c>
      <c r="AP925" s="93">
        <v>0</v>
      </c>
      <c r="AQ925" s="93">
        <v>0</v>
      </c>
      <c r="AR925" s="93">
        <v>0</v>
      </c>
      <c r="AS925" s="93">
        <v>0</v>
      </c>
      <c r="AT925" s="93">
        <v>0</v>
      </c>
      <c r="AU925" s="93">
        <v>0</v>
      </c>
      <c r="AV925" s="93">
        <v>0</v>
      </c>
      <c r="AW925" s="93">
        <v>0</v>
      </c>
      <c r="AX925" s="93">
        <v>0</v>
      </c>
      <c r="AY925" s="93">
        <v>0</v>
      </c>
      <c r="AZ925" s="93">
        <v>0</v>
      </c>
      <c r="BA925" s="93">
        <v>0</v>
      </c>
      <c r="BB925" s="93">
        <v>0</v>
      </c>
      <c r="BC925" s="93">
        <v>0</v>
      </c>
      <c r="BD925" s="93">
        <v>0</v>
      </c>
      <c r="BE925" s="93">
        <v>0</v>
      </c>
      <c r="BF925" s="93">
        <v>0</v>
      </c>
      <c r="BG925" s="93">
        <v>0</v>
      </c>
      <c r="BH925" s="93">
        <v>0</v>
      </c>
      <c r="BI925" s="93">
        <v>0</v>
      </c>
      <c r="BJ925" s="93">
        <v>0</v>
      </c>
      <c r="BK925" s="93">
        <v>0</v>
      </c>
      <c r="BL925" s="93">
        <v>0</v>
      </c>
      <c r="BM925" s="93">
        <v>0</v>
      </c>
      <c r="BN925" s="93">
        <v>0</v>
      </c>
      <c r="BO925" s="93">
        <v>0</v>
      </c>
      <c r="BP925" s="93">
        <v>0</v>
      </c>
      <c r="BQ925" s="93">
        <v>0</v>
      </c>
      <c r="BR925" s="93">
        <v>0</v>
      </c>
      <c r="BS925" s="93">
        <v>0</v>
      </c>
      <c r="BT925" s="93">
        <v>0</v>
      </c>
      <c r="BU925" s="93">
        <v>0</v>
      </c>
      <c r="BV925" s="93">
        <v>0</v>
      </c>
      <c r="BW925" s="93">
        <v>0</v>
      </c>
      <c r="BX925" s="93">
        <v>0</v>
      </c>
      <c r="BY925" s="93">
        <v>0</v>
      </c>
      <c r="BZ925" s="93">
        <v>0</v>
      </c>
      <c r="CA925" s="93">
        <v>0</v>
      </c>
      <c r="CB925" s="93">
        <v>0</v>
      </c>
      <c r="CC925" s="93">
        <v>0</v>
      </c>
      <c r="CD925" s="93">
        <v>0</v>
      </c>
      <c r="CE925" s="93">
        <v>0</v>
      </c>
      <c r="CF925" s="93">
        <v>0</v>
      </c>
      <c r="CG925" s="93">
        <v>0</v>
      </c>
      <c r="CH925" s="93">
        <v>0</v>
      </c>
      <c r="CJ925" s="94">
        <v>10017.45101530214</v>
      </c>
    </row>
    <row r="926" spans="1:88" x14ac:dyDescent="0.25">
      <c r="A926">
        <v>918</v>
      </c>
      <c r="B926" s="96"/>
      <c r="C926" s="97" t="s">
        <v>5361</v>
      </c>
      <c r="D926" s="97" t="s">
        <v>5362</v>
      </c>
      <c r="E926" s="97" t="s">
        <v>5362</v>
      </c>
      <c r="F926" s="97" t="s">
        <v>7092</v>
      </c>
      <c r="G926" s="96" t="s">
        <v>6095</v>
      </c>
      <c r="H926" s="96" t="s">
        <v>7093</v>
      </c>
      <c r="I926" s="96" t="s">
        <v>5340</v>
      </c>
      <c r="J926" s="96" t="s">
        <v>5340</v>
      </c>
      <c r="K926" s="96" t="s">
        <v>5365</v>
      </c>
      <c r="L926" s="96" t="s">
        <v>5365</v>
      </c>
      <c r="M926" s="96" t="s">
        <v>5342</v>
      </c>
      <c r="N926" s="92">
        <v>20472.139871164887</v>
      </c>
      <c r="O926" s="93">
        <v>0</v>
      </c>
      <c r="P926" s="93">
        <v>0</v>
      </c>
      <c r="Q926" s="93">
        <v>0</v>
      </c>
      <c r="R926" s="93">
        <v>0</v>
      </c>
      <c r="S926" s="93">
        <v>0</v>
      </c>
      <c r="T926" s="93">
        <v>0</v>
      </c>
      <c r="U926" s="93">
        <v>0</v>
      </c>
      <c r="V926" s="93">
        <v>0</v>
      </c>
      <c r="W926" s="93">
        <v>0</v>
      </c>
      <c r="X926" s="93">
        <v>0</v>
      </c>
      <c r="Y926" s="93">
        <v>0</v>
      </c>
      <c r="Z926" s="93">
        <v>0</v>
      </c>
      <c r="AA926" s="93">
        <v>0</v>
      </c>
      <c r="AB926" s="93">
        <v>0</v>
      </c>
      <c r="AC926" s="93">
        <v>0</v>
      </c>
      <c r="AD926" s="93">
        <v>0</v>
      </c>
      <c r="AE926" s="93">
        <v>0</v>
      </c>
      <c r="AF926" s="93">
        <v>0</v>
      </c>
      <c r="AG926" s="93">
        <v>0</v>
      </c>
      <c r="AH926" s="93">
        <v>0</v>
      </c>
      <c r="AI926" s="93">
        <v>0</v>
      </c>
      <c r="AJ926" s="93">
        <v>0</v>
      </c>
      <c r="AK926" s="93">
        <v>0</v>
      </c>
      <c r="AL926" s="93">
        <v>0</v>
      </c>
      <c r="AM926" s="93">
        <v>0</v>
      </c>
      <c r="AN926" s="93">
        <v>0</v>
      </c>
      <c r="AO926" s="93">
        <v>0</v>
      </c>
      <c r="AP926" s="93">
        <v>0</v>
      </c>
      <c r="AQ926" s="93">
        <v>0</v>
      </c>
      <c r="AR926" s="93">
        <v>0</v>
      </c>
      <c r="AS926" s="93">
        <v>1695.8413563404592</v>
      </c>
      <c r="AT926" s="93">
        <v>1693.7034121821625</v>
      </c>
      <c r="AU926" s="93">
        <v>1689.1036080424506</v>
      </c>
      <c r="AV926" s="93">
        <v>1673.3738223850107</v>
      </c>
      <c r="AW926" s="93">
        <v>1694.6173038423849</v>
      </c>
      <c r="AX926" s="93">
        <v>1696.8789743129903</v>
      </c>
      <c r="AY926" s="93">
        <v>1735.8293904081636</v>
      </c>
      <c r="AZ926" s="93">
        <v>1718.9191732446586</v>
      </c>
      <c r="BA926" s="93">
        <v>1723.275220652883</v>
      </c>
      <c r="BB926" s="93">
        <v>1723.2364032957214</v>
      </c>
      <c r="BC926" s="93">
        <v>1716.3328592415187</v>
      </c>
      <c r="BD926" s="93">
        <v>1711.028347216482</v>
      </c>
      <c r="BE926" s="93">
        <v>0</v>
      </c>
      <c r="BF926" s="93">
        <v>0</v>
      </c>
      <c r="BG926" s="93">
        <v>0</v>
      </c>
      <c r="BH926" s="93">
        <v>0</v>
      </c>
      <c r="BI926" s="93">
        <v>0</v>
      </c>
      <c r="BJ926" s="93">
        <v>0</v>
      </c>
      <c r="BK926" s="93">
        <v>0</v>
      </c>
      <c r="BL926" s="93">
        <v>0</v>
      </c>
      <c r="BM926" s="93">
        <v>0</v>
      </c>
      <c r="BN926" s="93">
        <v>0</v>
      </c>
      <c r="BO926" s="93">
        <v>0</v>
      </c>
      <c r="BP926" s="93">
        <v>0</v>
      </c>
      <c r="BQ926" s="93">
        <v>0</v>
      </c>
      <c r="BR926" s="93">
        <v>0</v>
      </c>
      <c r="BS926" s="93">
        <v>0</v>
      </c>
      <c r="BT926" s="93">
        <v>0</v>
      </c>
      <c r="BU926" s="93">
        <v>0</v>
      </c>
      <c r="BV926" s="93">
        <v>0</v>
      </c>
      <c r="BW926" s="93">
        <v>0</v>
      </c>
      <c r="BX926" s="93">
        <v>0</v>
      </c>
      <c r="BY926" s="93">
        <v>0</v>
      </c>
      <c r="BZ926" s="93">
        <v>0</v>
      </c>
      <c r="CA926" s="93">
        <v>0</v>
      </c>
      <c r="CB926" s="93">
        <v>0</v>
      </c>
      <c r="CC926" s="93">
        <v>0</v>
      </c>
      <c r="CD926" s="93">
        <v>0</v>
      </c>
      <c r="CE926" s="93">
        <v>0</v>
      </c>
      <c r="CF926" s="93">
        <v>0</v>
      </c>
      <c r="CG926" s="93">
        <v>0</v>
      </c>
      <c r="CH926" s="93">
        <v>0</v>
      </c>
      <c r="CJ926" s="94">
        <v>20472.139871164887</v>
      </c>
    </row>
    <row r="927" spans="1:88" x14ac:dyDescent="0.25">
      <c r="A927">
        <v>919</v>
      </c>
      <c r="B927" s="96"/>
      <c r="C927" s="97" t="s">
        <v>5361</v>
      </c>
      <c r="D927" s="97" t="s">
        <v>5362</v>
      </c>
      <c r="E927" s="97" t="s">
        <v>5362</v>
      </c>
      <c r="F927" s="97" t="s">
        <v>7094</v>
      </c>
      <c r="G927" s="96" t="s">
        <v>6095</v>
      </c>
      <c r="H927" s="96" t="s">
        <v>7095</v>
      </c>
      <c r="I927" s="96" t="s">
        <v>5340</v>
      </c>
      <c r="J927" s="96" t="s">
        <v>5340</v>
      </c>
      <c r="K927" s="96" t="s">
        <v>5365</v>
      </c>
      <c r="L927" s="96" t="s">
        <v>5365</v>
      </c>
      <c r="M927" s="96" t="s">
        <v>5342</v>
      </c>
      <c r="N927" s="92">
        <v>0</v>
      </c>
      <c r="O927" s="93">
        <v>0</v>
      </c>
      <c r="P927" s="93">
        <v>0</v>
      </c>
      <c r="Q927" s="93">
        <v>0</v>
      </c>
      <c r="R927" s="93">
        <v>0</v>
      </c>
      <c r="S927" s="93">
        <v>0</v>
      </c>
      <c r="T927" s="93">
        <v>0</v>
      </c>
      <c r="U927" s="93">
        <v>0</v>
      </c>
      <c r="V927" s="93">
        <v>0</v>
      </c>
      <c r="W927" s="93">
        <v>0</v>
      </c>
      <c r="X927" s="93">
        <v>0</v>
      </c>
      <c r="Y927" s="93">
        <v>0</v>
      </c>
      <c r="Z927" s="93">
        <v>0</v>
      </c>
      <c r="AA927" s="93">
        <v>0</v>
      </c>
      <c r="AB927" s="93">
        <v>0</v>
      </c>
      <c r="AC927" s="93">
        <v>0</v>
      </c>
      <c r="AD927" s="93">
        <v>0</v>
      </c>
      <c r="AE927" s="93">
        <v>0</v>
      </c>
      <c r="AF927" s="93">
        <v>0</v>
      </c>
      <c r="AG927" s="93">
        <v>0</v>
      </c>
      <c r="AH927" s="93">
        <v>0</v>
      </c>
      <c r="AI927" s="93">
        <v>0</v>
      </c>
      <c r="AJ927" s="93">
        <v>0</v>
      </c>
      <c r="AK927" s="93">
        <v>0</v>
      </c>
      <c r="AL927" s="93">
        <v>0</v>
      </c>
      <c r="AM927" s="93">
        <v>0</v>
      </c>
      <c r="AN927" s="93">
        <v>0</v>
      </c>
      <c r="AO927" s="93">
        <v>0</v>
      </c>
      <c r="AP927" s="93">
        <v>0</v>
      </c>
      <c r="AQ927" s="93">
        <v>0</v>
      </c>
      <c r="AR927" s="93">
        <v>0</v>
      </c>
      <c r="AS927" s="93">
        <v>0</v>
      </c>
      <c r="AT927" s="93">
        <v>0</v>
      </c>
      <c r="AU927" s="93">
        <v>0</v>
      </c>
      <c r="AV927" s="93">
        <v>0</v>
      </c>
      <c r="AW927" s="93">
        <v>0</v>
      </c>
      <c r="AX927" s="93">
        <v>0</v>
      </c>
      <c r="AY927" s="93">
        <v>0</v>
      </c>
      <c r="AZ927" s="93">
        <v>0</v>
      </c>
      <c r="BA927" s="93">
        <v>0</v>
      </c>
      <c r="BB927" s="93">
        <v>0</v>
      </c>
      <c r="BC927" s="93">
        <v>0</v>
      </c>
      <c r="BD927" s="93">
        <v>0</v>
      </c>
      <c r="BE927" s="93">
        <v>0</v>
      </c>
      <c r="BF927" s="93">
        <v>0</v>
      </c>
      <c r="BG927" s="93">
        <v>0</v>
      </c>
      <c r="BH927" s="93">
        <v>0</v>
      </c>
      <c r="BI927" s="93">
        <v>0</v>
      </c>
      <c r="BJ927" s="93">
        <v>0</v>
      </c>
      <c r="BK927" s="93">
        <v>0</v>
      </c>
      <c r="BL927" s="93">
        <v>0</v>
      </c>
      <c r="BM927" s="93">
        <v>0</v>
      </c>
      <c r="BN927" s="93">
        <v>0</v>
      </c>
      <c r="BO927" s="93">
        <v>0</v>
      </c>
      <c r="BP927" s="93">
        <v>0</v>
      </c>
      <c r="BQ927" s="93">
        <v>0</v>
      </c>
      <c r="BR927" s="93">
        <v>0</v>
      </c>
      <c r="BS927" s="93">
        <v>0</v>
      </c>
      <c r="BT927" s="93">
        <v>0</v>
      </c>
      <c r="BU927" s="93">
        <v>0</v>
      </c>
      <c r="BV927" s="93">
        <v>0</v>
      </c>
      <c r="BW927" s="93">
        <v>0</v>
      </c>
      <c r="BX927" s="93">
        <v>0</v>
      </c>
      <c r="BY927" s="93">
        <v>0</v>
      </c>
      <c r="BZ927" s="93">
        <v>0</v>
      </c>
      <c r="CA927" s="93">
        <v>0</v>
      </c>
      <c r="CB927" s="93">
        <v>0</v>
      </c>
      <c r="CC927" s="93">
        <v>0</v>
      </c>
      <c r="CD927" s="93">
        <v>0</v>
      </c>
      <c r="CE927" s="93">
        <v>0</v>
      </c>
      <c r="CF927" s="93">
        <v>0</v>
      </c>
      <c r="CG927" s="93">
        <v>0</v>
      </c>
      <c r="CH927" s="93">
        <v>0</v>
      </c>
      <c r="CJ927" s="94">
        <v>0</v>
      </c>
    </row>
    <row r="928" spans="1:88" x14ac:dyDescent="0.25">
      <c r="A928">
        <v>920</v>
      </c>
      <c r="B928" s="96"/>
      <c r="C928" s="97" t="s">
        <v>5361</v>
      </c>
      <c r="D928" s="97" t="s">
        <v>5362</v>
      </c>
      <c r="E928" s="97" t="s">
        <v>5362</v>
      </c>
      <c r="F928" s="97" t="s">
        <v>7096</v>
      </c>
      <c r="G928" s="96" t="s">
        <v>6095</v>
      </c>
      <c r="H928" s="96" t="s">
        <v>7097</v>
      </c>
      <c r="I928" s="96" t="s">
        <v>5340</v>
      </c>
      <c r="J928" s="96" t="s">
        <v>5340</v>
      </c>
      <c r="K928" s="96" t="s">
        <v>5365</v>
      </c>
      <c r="L928" s="96" t="s">
        <v>5365</v>
      </c>
      <c r="M928" s="96" t="s">
        <v>5342</v>
      </c>
      <c r="N928" s="92">
        <v>10006.929620753024</v>
      </c>
      <c r="O928" s="93">
        <v>0</v>
      </c>
      <c r="P928" s="93">
        <v>0</v>
      </c>
      <c r="Q928" s="93">
        <v>0</v>
      </c>
      <c r="R928" s="93">
        <v>0</v>
      </c>
      <c r="S928" s="93">
        <v>0</v>
      </c>
      <c r="T928" s="93">
        <v>0</v>
      </c>
      <c r="U928" s="93">
        <v>836.12643447182882</v>
      </c>
      <c r="V928" s="93">
        <v>836.51040842644932</v>
      </c>
      <c r="W928" s="93">
        <v>830.24580294620569</v>
      </c>
      <c r="X928" s="93">
        <v>819.97133057195492</v>
      </c>
      <c r="Y928" s="93">
        <v>836.92769538312552</v>
      </c>
      <c r="Z928" s="93">
        <v>838.42241350132372</v>
      </c>
      <c r="AA928" s="93">
        <v>846.86470999369988</v>
      </c>
      <c r="AB928" s="93">
        <v>831.68445333515547</v>
      </c>
      <c r="AC928" s="93">
        <v>834.46265945623998</v>
      </c>
      <c r="AD928" s="93">
        <v>835.32505509934538</v>
      </c>
      <c r="AE928" s="93">
        <v>831.4062082255349</v>
      </c>
      <c r="AF928" s="93">
        <v>828.9824493421595</v>
      </c>
      <c r="AG928" s="93">
        <v>0</v>
      </c>
      <c r="AH928" s="93">
        <v>0</v>
      </c>
      <c r="AI928" s="93">
        <v>0</v>
      </c>
      <c r="AJ928" s="93">
        <v>0</v>
      </c>
      <c r="AK928" s="93">
        <v>0</v>
      </c>
      <c r="AL928" s="93">
        <v>0</v>
      </c>
      <c r="AM928" s="93">
        <v>0</v>
      </c>
      <c r="AN928" s="93">
        <v>0</v>
      </c>
      <c r="AO928" s="93">
        <v>0</v>
      </c>
      <c r="AP928" s="93">
        <v>0</v>
      </c>
      <c r="AQ928" s="93">
        <v>0</v>
      </c>
      <c r="AR928" s="93">
        <v>0</v>
      </c>
      <c r="AS928" s="93">
        <v>0</v>
      </c>
      <c r="AT928" s="93">
        <v>0</v>
      </c>
      <c r="AU928" s="93">
        <v>0</v>
      </c>
      <c r="AV928" s="93">
        <v>0</v>
      </c>
      <c r="AW928" s="93">
        <v>0</v>
      </c>
      <c r="AX928" s="93">
        <v>0</v>
      </c>
      <c r="AY928" s="93">
        <v>0</v>
      </c>
      <c r="AZ928" s="93">
        <v>0</v>
      </c>
      <c r="BA928" s="93">
        <v>0</v>
      </c>
      <c r="BB928" s="93">
        <v>0</v>
      </c>
      <c r="BC928" s="93">
        <v>0</v>
      </c>
      <c r="BD928" s="93">
        <v>0</v>
      </c>
      <c r="BE928" s="93">
        <v>0</v>
      </c>
      <c r="BF928" s="93">
        <v>0</v>
      </c>
      <c r="BG928" s="93">
        <v>0</v>
      </c>
      <c r="BH928" s="93">
        <v>0</v>
      </c>
      <c r="BI928" s="93">
        <v>0</v>
      </c>
      <c r="BJ928" s="93">
        <v>0</v>
      </c>
      <c r="BK928" s="93">
        <v>0</v>
      </c>
      <c r="BL928" s="93">
        <v>0</v>
      </c>
      <c r="BM928" s="93">
        <v>0</v>
      </c>
      <c r="BN928" s="93">
        <v>0</v>
      </c>
      <c r="BO928" s="93">
        <v>0</v>
      </c>
      <c r="BP928" s="93">
        <v>0</v>
      </c>
      <c r="BQ928" s="93">
        <v>0</v>
      </c>
      <c r="BR928" s="93">
        <v>0</v>
      </c>
      <c r="BS928" s="93">
        <v>0</v>
      </c>
      <c r="BT928" s="93">
        <v>0</v>
      </c>
      <c r="BU928" s="93">
        <v>0</v>
      </c>
      <c r="BV928" s="93">
        <v>0</v>
      </c>
      <c r="BW928" s="93">
        <v>0</v>
      </c>
      <c r="BX928" s="93">
        <v>0</v>
      </c>
      <c r="BY928" s="93">
        <v>0</v>
      </c>
      <c r="BZ928" s="93">
        <v>0</v>
      </c>
      <c r="CA928" s="93">
        <v>0</v>
      </c>
      <c r="CB928" s="93">
        <v>0</v>
      </c>
      <c r="CC928" s="93">
        <v>0</v>
      </c>
      <c r="CD928" s="93">
        <v>0</v>
      </c>
      <c r="CE928" s="93">
        <v>0</v>
      </c>
      <c r="CF928" s="93">
        <v>0</v>
      </c>
      <c r="CG928" s="93">
        <v>0</v>
      </c>
      <c r="CH928" s="93">
        <v>0</v>
      </c>
      <c r="CJ928" s="94">
        <v>5008.7255354521349</v>
      </c>
    </row>
    <row r="929" spans="1:88" x14ac:dyDescent="0.25">
      <c r="A929">
        <v>921</v>
      </c>
      <c r="B929" s="96"/>
      <c r="C929" s="97" t="s">
        <v>5361</v>
      </c>
      <c r="D929" s="97" t="s">
        <v>5362</v>
      </c>
      <c r="E929" s="97" t="s">
        <v>5362</v>
      </c>
      <c r="F929" s="97" t="s">
        <v>7098</v>
      </c>
      <c r="G929" s="96" t="s">
        <v>6095</v>
      </c>
      <c r="H929" s="96" t="s">
        <v>7099</v>
      </c>
      <c r="I929" s="96" t="s">
        <v>5340</v>
      </c>
      <c r="J929" s="96" t="s">
        <v>5340</v>
      </c>
      <c r="K929" s="96" t="s">
        <v>5365</v>
      </c>
      <c r="L929" s="96" t="s">
        <v>5365</v>
      </c>
      <c r="M929" s="96" t="s">
        <v>5342</v>
      </c>
      <c r="N929" s="92">
        <v>0</v>
      </c>
      <c r="O929" s="93">
        <v>0</v>
      </c>
      <c r="P929" s="93">
        <v>0</v>
      </c>
      <c r="Q929" s="93">
        <v>0</v>
      </c>
      <c r="R929" s="93">
        <v>0</v>
      </c>
      <c r="S929" s="93">
        <v>0</v>
      </c>
      <c r="T929" s="93">
        <v>0</v>
      </c>
      <c r="U929" s="93">
        <v>0</v>
      </c>
      <c r="V929" s="93">
        <v>0</v>
      </c>
      <c r="W929" s="93">
        <v>0</v>
      </c>
      <c r="X929" s="93">
        <v>0</v>
      </c>
      <c r="Y929" s="93">
        <v>0</v>
      </c>
      <c r="Z929" s="93">
        <v>0</v>
      </c>
      <c r="AA929" s="93">
        <v>0</v>
      </c>
      <c r="AB929" s="93">
        <v>0</v>
      </c>
      <c r="AC929" s="93">
        <v>0</v>
      </c>
      <c r="AD929" s="93">
        <v>0</v>
      </c>
      <c r="AE929" s="93">
        <v>0</v>
      </c>
      <c r="AF929" s="93">
        <v>0</v>
      </c>
      <c r="AG929" s="93">
        <v>0</v>
      </c>
      <c r="AH929" s="93">
        <v>0</v>
      </c>
      <c r="AI929" s="93">
        <v>0</v>
      </c>
      <c r="AJ929" s="93">
        <v>0</v>
      </c>
      <c r="AK929" s="93">
        <v>0</v>
      </c>
      <c r="AL929" s="93">
        <v>0</v>
      </c>
      <c r="AM929" s="93">
        <v>0</v>
      </c>
      <c r="AN929" s="93">
        <v>0</v>
      </c>
      <c r="AO929" s="93">
        <v>0</v>
      </c>
      <c r="AP929" s="93">
        <v>0</v>
      </c>
      <c r="AQ929" s="93">
        <v>0</v>
      </c>
      <c r="AR929" s="93">
        <v>0</v>
      </c>
      <c r="AS929" s="93">
        <v>0</v>
      </c>
      <c r="AT929" s="93">
        <v>0</v>
      </c>
      <c r="AU929" s="93">
        <v>0</v>
      </c>
      <c r="AV929" s="93">
        <v>0</v>
      </c>
      <c r="AW929" s="93">
        <v>0</v>
      </c>
      <c r="AX929" s="93">
        <v>0</v>
      </c>
      <c r="AY929" s="93">
        <v>0</v>
      </c>
      <c r="AZ929" s="93">
        <v>0</v>
      </c>
      <c r="BA929" s="93">
        <v>0</v>
      </c>
      <c r="BB929" s="93">
        <v>0</v>
      </c>
      <c r="BC929" s="93">
        <v>0</v>
      </c>
      <c r="BD929" s="93">
        <v>0</v>
      </c>
      <c r="BE929" s="93">
        <v>0</v>
      </c>
      <c r="BF929" s="93">
        <v>0</v>
      </c>
      <c r="BG929" s="93">
        <v>0</v>
      </c>
      <c r="BH929" s="93">
        <v>0</v>
      </c>
      <c r="BI929" s="93">
        <v>0</v>
      </c>
      <c r="BJ929" s="93">
        <v>0</v>
      </c>
      <c r="BK929" s="93">
        <v>0</v>
      </c>
      <c r="BL929" s="93">
        <v>0</v>
      </c>
      <c r="BM929" s="93">
        <v>0</v>
      </c>
      <c r="BN929" s="93">
        <v>0</v>
      </c>
      <c r="BO929" s="93">
        <v>0</v>
      </c>
      <c r="BP929" s="93">
        <v>0</v>
      </c>
      <c r="BQ929" s="93">
        <v>0</v>
      </c>
      <c r="BR929" s="93">
        <v>0</v>
      </c>
      <c r="BS929" s="93">
        <v>0</v>
      </c>
      <c r="BT929" s="93">
        <v>0</v>
      </c>
      <c r="BU929" s="93">
        <v>0</v>
      </c>
      <c r="BV929" s="93">
        <v>0</v>
      </c>
      <c r="BW929" s="93">
        <v>0</v>
      </c>
      <c r="BX929" s="93">
        <v>0</v>
      </c>
      <c r="BY929" s="93">
        <v>0</v>
      </c>
      <c r="BZ929" s="93">
        <v>0</v>
      </c>
      <c r="CA929" s="93">
        <v>0</v>
      </c>
      <c r="CB929" s="93">
        <v>0</v>
      </c>
      <c r="CC929" s="93">
        <v>0</v>
      </c>
      <c r="CD929" s="93">
        <v>0</v>
      </c>
      <c r="CE929" s="93">
        <v>0</v>
      </c>
      <c r="CF929" s="93">
        <v>0</v>
      </c>
      <c r="CG929" s="93">
        <v>0</v>
      </c>
      <c r="CH929" s="93">
        <v>0</v>
      </c>
      <c r="CJ929" s="94">
        <v>0</v>
      </c>
    </row>
    <row r="930" spans="1:88" x14ac:dyDescent="0.25">
      <c r="A930">
        <v>922</v>
      </c>
      <c r="B930" s="96"/>
      <c r="C930" s="97" t="s">
        <v>5361</v>
      </c>
      <c r="D930" s="97" t="s">
        <v>5362</v>
      </c>
      <c r="E930" s="97" t="s">
        <v>5362</v>
      </c>
      <c r="F930" s="97" t="s">
        <v>7100</v>
      </c>
      <c r="G930" s="96" t="s">
        <v>6095</v>
      </c>
      <c r="H930" s="96" t="s">
        <v>7101</v>
      </c>
      <c r="I930" s="96" t="s">
        <v>5340</v>
      </c>
      <c r="J930" s="96" t="s">
        <v>5340</v>
      </c>
      <c r="K930" s="96" t="s">
        <v>5365</v>
      </c>
      <c r="L930" s="96" t="s">
        <v>5365</v>
      </c>
      <c r="M930" s="96" t="s">
        <v>5342</v>
      </c>
      <c r="N930" s="92">
        <v>31080.851688053481</v>
      </c>
      <c r="O930" s="93">
        <v>0</v>
      </c>
      <c r="P930" s="93">
        <v>0</v>
      </c>
      <c r="Q930" s="93">
        <v>0</v>
      </c>
      <c r="R930" s="93">
        <v>0</v>
      </c>
      <c r="S930" s="93">
        <v>0</v>
      </c>
      <c r="T930" s="93">
        <v>0</v>
      </c>
      <c r="U930" s="93">
        <v>0</v>
      </c>
      <c r="V930" s="93">
        <v>0</v>
      </c>
      <c r="W930" s="93">
        <v>0</v>
      </c>
      <c r="X930" s="93">
        <v>0</v>
      </c>
      <c r="Y930" s="93">
        <v>0</v>
      </c>
      <c r="Z930" s="93">
        <v>0</v>
      </c>
      <c r="AA930" s="93">
        <v>0</v>
      </c>
      <c r="AB930" s="93">
        <v>0</v>
      </c>
      <c r="AC930" s="93">
        <v>0</v>
      </c>
      <c r="AD930" s="93">
        <v>0</v>
      </c>
      <c r="AE930" s="93">
        <v>0</v>
      </c>
      <c r="AF930" s="93">
        <v>0</v>
      </c>
      <c r="AG930" s="93">
        <v>0</v>
      </c>
      <c r="AH930" s="93">
        <v>0</v>
      </c>
      <c r="AI930" s="93">
        <v>0</v>
      </c>
      <c r="AJ930" s="93">
        <v>0</v>
      </c>
      <c r="AK930" s="93">
        <v>0</v>
      </c>
      <c r="AL930" s="93">
        <v>0</v>
      </c>
      <c r="AM930" s="93">
        <v>0</v>
      </c>
      <c r="AN930" s="93">
        <v>0</v>
      </c>
      <c r="AO930" s="93">
        <v>0</v>
      </c>
      <c r="AP930" s="93">
        <v>0</v>
      </c>
      <c r="AQ930" s="93">
        <v>0</v>
      </c>
      <c r="AR930" s="93">
        <v>0</v>
      </c>
      <c r="AS930" s="93">
        <v>0</v>
      </c>
      <c r="AT930" s="93">
        <v>0</v>
      </c>
      <c r="AU930" s="93">
        <v>0</v>
      </c>
      <c r="AV930" s="93">
        <v>0</v>
      </c>
      <c r="AW930" s="93">
        <v>0</v>
      </c>
      <c r="AX930" s="93">
        <v>0</v>
      </c>
      <c r="AY930" s="93">
        <v>0</v>
      </c>
      <c r="AZ930" s="93">
        <v>0</v>
      </c>
      <c r="BA930" s="93">
        <v>0</v>
      </c>
      <c r="BB930" s="93">
        <v>0</v>
      </c>
      <c r="BC930" s="93">
        <v>0</v>
      </c>
      <c r="BD930" s="93">
        <v>0</v>
      </c>
      <c r="BE930" s="93">
        <v>0</v>
      </c>
      <c r="BF930" s="93">
        <v>0</v>
      </c>
      <c r="BG930" s="93">
        <v>0</v>
      </c>
      <c r="BH930" s="93">
        <v>0</v>
      </c>
      <c r="BI930" s="93">
        <v>0</v>
      </c>
      <c r="BJ930" s="93">
        <v>0</v>
      </c>
      <c r="BK930" s="93">
        <v>0</v>
      </c>
      <c r="BL930" s="93">
        <v>0</v>
      </c>
      <c r="BM930" s="93">
        <v>0</v>
      </c>
      <c r="BN930" s="93">
        <v>0</v>
      </c>
      <c r="BO930" s="93">
        <v>0</v>
      </c>
      <c r="BP930" s="93">
        <v>0</v>
      </c>
      <c r="BQ930" s="93">
        <v>2590.1921151125716</v>
      </c>
      <c r="BR930" s="93">
        <v>2586.4701172543787</v>
      </c>
      <c r="BS930" s="93">
        <v>2577.297633608955</v>
      </c>
      <c r="BT930" s="93">
        <v>2547.3082993790308</v>
      </c>
      <c r="BU930" s="93">
        <v>2587.543590724908</v>
      </c>
      <c r="BV930" s="93">
        <v>2592.0403404654326</v>
      </c>
      <c r="BW930" s="93">
        <v>2631.1481393980835</v>
      </c>
      <c r="BX930" s="93">
        <v>2598.3674545134559</v>
      </c>
      <c r="BY930" s="93">
        <v>2601.1518458187129</v>
      </c>
      <c r="BZ930" s="93">
        <v>2602.8784677739141</v>
      </c>
      <c r="CA930" s="93">
        <v>2587.9994697103793</v>
      </c>
      <c r="CB930" s="93">
        <v>2578.454214293658</v>
      </c>
      <c r="CC930" s="93">
        <v>0</v>
      </c>
      <c r="CD930" s="93">
        <v>0</v>
      </c>
      <c r="CE930" s="93">
        <v>0</v>
      </c>
      <c r="CF930" s="93">
        <v>0</v>
      </c>
      <c r="CG930" s="93">
        <v>0</v>
      </c>
      <c r="CH930" s="93">
        <v>0</v>
      </c>
      <c r="CJ930" s="94">
        <v>31080.851688053481</v>
      </c>
    </row>
    <row r="931" spans="1:88" x14ac:dyDescent="0.25">
      <c r="A931">
        <v>923</v>
      </c>
      <c r="B931" s="96"/>
      <c r="C931" s="97" t="s">
        <v>5361</v>
      </c>
      <c r="D931" s="97" t="s">
        <v>5362</v>
      </c>
      <c r="E931" s="97" t="s">
        <v>5362</v>
      </c>
      <c r="F931" s="97" t="s">
        <v>7102</v>
      </c>
      <c r="G931" s="96" t="s">
        <v>6095</v>
      </c>
      <c r="H931" s="96" t="s">
        <v>7103</v>
      </c>
      <c r="I931" s="96" t="s">
        <v>5340</v>
      </c>
      <c r="J931" s="96" t="s">
        <v>5340</v>
      </c>
      <c r="K931" s="96" t="s">
        <v>5365</v>
      </c>
      <c r="L931" s="96" t="s">
        <v>5365</v>
      </c>
      <c r="M931" s="96" t="s">
        <v>5342</v>
      </c>
      <c r="N931" s="92">
        <v>51801.349860760136</v>
      </c>
      <c r="O931" s="93">
        <v>0</v>
      </c>
      <c r="P931" s="93">
        <v>0</v>
      </c>
      <c r="Q931" s="93">
        <v>0</v>
      </c>
      <c r="R931" s="93">
        <v>0</v>
      </c>
      <c r="S931" s="93">
        <v>0</v>
      </c>
      <c r="T931" s="93">
        <v>0</v>
      </c>
      <c r="U931" s="93">
        <v>0</v>
      </c>
      <c r="V931" s="93">
        <v>0</v>
      </c>
      <c r="W931" s="93">
        <v>0</v>
      </c>
      <c r="X931" s="93">
        <v>0</v>
      </c>
      <c r="Y931" s="93">
        <v>0</v>
      </c>
      <c r="Z931" s="93">
        <v>0</v>
      </c>
      <c r="AA931" s="93">
        <v>0</v>
      </c>
      <c r="AB931" s="93">
        <v>0</v>
      </c>
      <c r="AC931" s="93">
        <v>0</v>
      </c>
      <c r="AD931" s="93">
        <v>0</v>
      </c>
      <c r="AE931" s="93">
        <v>0</v>
      </c>
      <c r="AF931" s="93">
        <v>0</v>
      </c>
      <c r="AG931" s="93">
        <v>0</v>
      </c>
      <c r="AH931" s="93">
        <v>0</v>
      </c>
      <c r="AI931" s="93">
        <v>0</v>
      </c>
      <c r="AJ931" s="93">
        <v>0</v>
      </c>
      <c r="AK931" s="93">
        <v>0</v>
      </c>
      <c r="AL931" s="93">
        <v>0</v>
      </c>
      <c r="AM931" s="93">
        <v>0</v>
      </c>
      <c r="AN931" s="93">
        <v>0</v>
      </c>
      <c r="AO931" s="93">
        <v>0</v>
      </c>
      <c r="AP931" s="93">
        <v>0</v>
      </c>
      <c r="AQ931" s="93">
        <v>0</v>
      </c>
      <c r="AR931" s="93">
        <v>0</v>
      </c>
      <c r="AS931" s="93">
        <v>0</v>
      </c>
      <c r="AT931" s="93">
        <v>0</v>
      </c>
      <c r="AU931" s="93">
        <v>0</v>
      </c>
      <c r="AV931" s="93">
        <v>0</v>
      </c>
      <c r="AW931" s="93">
        <v>0</v>
      </c>
      <c r="AX931" s="93">
        <v>0</v>
      </c>
      <c r="AY931" s="93">
        <v>0</v>
      </c>
      <c r="AZ931" s="93">
        <v>0</v>
      </c>
      <c r="BA931" s="93">
        <v>0</v>
      </c>
      <c r="BB931" s="93">
        <v>0</v>
      </c>
      <c r="BC931" s="93">
        <v>0</v>
      </c>
      <c r="BD931" s="93">
        <v>0</v>
      </c>
      <c r="BE931" s="93">
        <v>0</v>
      </c>
      <c r="BF931" s="93">
        <v>0</v>
      </c>
      <c r="BG931" s="93">
        <v>0</v>
      </c>
      <c r="BH931" s="93">
        <v>0</v>
      </c>
      <c r="BI931" s="93">
        <v>0</v>
      </c>
      <c r="BJ931" s="93">
        <v>0</v>
      </c>
      <c r="BK931" s="93">
        <v>0</v>
      </c>
      <c r="BL931" s="93">
        <v>0</v>
      </c>
      <c r="BM931" s="93">
        <v>0</v>
      </c>
      <c r="BN931" s="93">
        <v>0</v>
      </c>
      <c r="BO931" s="93">
        <v>0</v>
      </c>
      <c r="BP931" s="93">
        <v>0</v>
      </c>
      <c r="BQ931" s="93">
        <v>4316.9810566388496</v>
      </c>
      <c r="BR931" s="93">
        <v>4310.7777352122685</v>
      </c>
      <c r="BS931" s="93">
        <v>4295.4902830157271</v>
      </c>
      <c r="BT931" s="93">
        <v>4245.50812647357</v>
      </c>
      <c r="BU931" s="93">
        <v>4312.5668552586303</v>
      </c>
      <c r="BV931" s="93">
        <v>4320.0614280870404</v>
      </c>
      <c r="BW931" s="93">
        <v>4385.2410053755602</v>
      </c>
      <c r="BX931" s="93">
        <v>4330.6066039946936</v>
      </c>
      <c r="BY931" s="93">
        <v>4335.247249933248</v>
      </c>
      <c r="BZ931" s="93">
        <v>4338.1249493243913</v>
      </c>
      <c r="CA931" s="93">
        <v>4313.3266525466006</v>
      </c>
      <c r="CB931" s="93">
        <v>4297.4179148995527</v>
      </c>
      <c r="CC931" s="93">
        <v>0</v>
      </c>
      <c r="CD931" s="93">
        <v>0</v>
      </c>
      <c r="CE931" s="93">
        <v>0</v>
      </c>
      <c r="CF931" s="93">
        <v>0</v>
      </c>
      <c r="CG931" s="93">
        <v>0</v>
      </c>
      <c r="CH931" s="93">
        <v>0</v>
      </c>
      <c r="CJ931" s="94">
        <v>51801.349860760136</v>
      </c>
    </row>
    <row r="932" spans="1:88" x14ac:dyDescent="0.25">
      <c r="A932">
        <v>924</v>
      </c>
      <c r="B932" s="96"/>
      <c r="C932" s="97" t="s">
        <v>5361</v>
      </c>
      <c r="D932" s="97" t="s">
        <v>5362</v>
      </c>
      <c r="E932" s="97" t="s">
        <v>5362</v>
      </c>
      <c r="F932" s="97" t="s">
        <v>7104</v>
      </c>
      <c r="G932" s="96" t="s">
        <v>6095</v>
      </c>
      <c r="H932" s="96" t="s">
        <v>7105</v>
      </c>
      <c r="I932" s="96" t="s">
        <v>5340</v>
      </c>
      <c r="J932" s="96" t="s">
        <v>5340</v>
      </c>
      <c r="K932" s="96" t="s">
        <v>5365</v>
      </c>
      <c r="L932" s="96" t="s">
        <v>5365</v>
      </c>
      <c r="M932" s="96" t="s">
        <v>5342</v>
      </c>
      <c r="N932" s="92">
        <v>51180.3806424016</v>
      </c>
      <c r="O932" s="93">
        <v>0</v>
      </c>
      <c r="P932" s="93">
        <v>0</v>
      </c>
      <c r="Q932" s="93">
        <v>0</v>
      </c>
      <c r="R932" s="93">
        <v>0</v>
      </c>
      <c r="S932" s="93">
        <v>0</v>
      </c>
      <c r="T932" s="93">
        <v>0</v>
      </c>
      <c r="U932" s="93">
        <v>0</v>
      </c>
      <c r="V932" s="93">
        <v>0</v>
      </c>
      <c r="W932" s="93">
        <v>0</v>
      </c>
      <c r="X932" s="93">
        <v>0</v>
      </c>
      <c r="Y932" s="93">
        <v>0</v>
      </c>
      <c r="Z932" s="93">
        <v>0</v>
      </c>
      <c r="AA932" s="93">
        <v>0</v>
      </c>
      <c r="AB932" s="93">
        <v>0</v>
      </c>
      <c r="AC932" s="93">
        <v>0</v>
      </c>
      <c r="AD932" s="93">
        <v>0</v>
      </c>
      <c r="AE932" s="93">
        <v>0</v>
      </c>
      <c r="AF932" s="93">
        <v>0</v>
      </c>
      <c r="AG932" s="93">
        <v>0</v>
      </c>
      <c r="AH932" s="93">
        <v>0</v>
      </c>
      <c r="AI932" s="93">
        <v>0</v>
      </c>
      <c r="AJ932" s="93">
        <v>0</v>
      </c>
      <c r="AK932" s="93">
        <v>0</v>
      </c>
      <c r="AL932" s="93">
        <v>0</v>
      </c>
      <c r="AM932" s="93">
        <v>0</v>
      </c>
      <c r="AN932" s="93">
        <v>0</v>
      </c>
      <c r="AO932" s="93">
        <v>0</v>
      </c>
      <c r="AP932" s="93">
        <v>0</v>
      </c>
      <c r="AQ932" s="93">
        <v>0</v>
      </c>
      <c r="AR932" s="93">
        <v>0</v>
      </c>
      <c r="AS932" s="93">
        <v>4239.6059558425004</v>
      </c>
      <c r="AT932" s="93">
        <v>4234.2610922130834</v>
      </c>
      <c r="AU932" s="93">
        <v>4222.7615749065135</v>
      </c>
      <c r="AV932" s="93">
        <v>4183.4370869713302</v>
      </c>
      <c r="AW932" s="93">
        <v>4236.545822745903</v>
      </c>
      <c r="AX932" s="93">
        <v>4242.2000023432493</v>
      </c>
      <c r="AY932" s="93">
        <v>4339.5761014943846</v>
      </c>
      <c r="AZ932" s="93">
        <v>4297.3005330086271</v>
      </c>
      <c r="BA932" s="93">
        <v>4308.1906581177791</v>
      </c>
      <c r="BB932" s="93">
        <v>4308.0936146661561</v>
      </c>
      <c r="BC932" s="93">
        <v>4290.8347440889147</v>
      </c>
      <c r="BD932" s="93">
        <v>4277.5734560031688</v>
      </c>
      <c r="BE932" s="93">
        <v>0</v>
      </c>
      <c r="BF932" s="93">
        <v>0</v>
      </c>
      <c r="BG932" s="93">
        <v>0</v>
      </c>
      <c r="BH932" s="93">
        <v>0</v>
      </c>
      <c r="BI932" s="93">
        <v>0</v>
      </c>
      <c r="BJ932" s="93">
        <v>0</v>
      </c>
      <c r="BK932" s="93">
        <v>0</v>
      </c>
      <c r="BL932" s="93">
        <v>0</v>
      </c>
      <c r="BM932" s="93">
        <v>0</v>
      </c>
      <c r="BN932" s="93">
        <v>0</v>
      </c>
      <c r="BO932" s="93">
        <v>0</v>
      </c>
      <c r="BP932" s="93">
        <v>0</v>
      </c>
      <c r="BQ932" s="93">
        <v>0</v>
      </c>
      <c r="BR932" s="93">
        <v>0</v>
      </c>
      <c r="BS932" s="93">
        <v>0</v>
      </c>
      <c r="BT932" s="93">
        <v>0</v>
      </c>
      <c r="BU932" s="93">
        <v>0</v>
      </c>
      <c r="BV932" s="93">
        <v>0</v>
      </c>
      <c r="BW932" s="93">
        <v>0</v>
      </c>
      <c r="BX932" s="93">
        <v>0</v>
      </c>
      <c r="BY932" s="93">
        <v>0</v>
      </c>
      <c r="BZ932" s="93">
        <v>0</v>
      </c>
      <c r="CA932" s="93">
        <v>0</v>
      </c>
      <c r="CB932" s="93">
        <v>0</v>
      </c>
      <c r="CC932" s="93">
        <v>0</v>
      </c>
      <c r="CD932" s="93">
        <v>0</v>
      </c>
      <c r="CE932" s="93">
        <v>0</v>
      </c>
      <c r="CF932" s="93">
        <v>0</v>
      </c>
      <c r="CG932" s="93">
        <v>0</v>
      </c>
      <c r="CH932" s="93">
        <v>0</v>
      </c>
      <c r="CJ932" s="94">
        <v>51180.3806424016</v>
      </c>
    </row>
    <row r="933" spans="1:88" x14ac:dyDescent="0.25">
      <c r="A933">
        <v>925</v>
      </c>
      <c r="B933" s="96"/>
      <c r="C933" s="97" t="s">
        <v>5361</v>
      </c>
      <c r="D933" s="97" t="s">
        <v>5362</v>
      </c>
      <c r="E933" s="97" t="s">
        <v>5362</v>
      </c>
      <c r="F933" s="97" t="s">
        <v>7106</v>
      </c>
      <c r="G933" s="96" t="s">
        <v>6095</v>
      </c>
      <c r="H933" s="96" t="s">
        <v>7107</v>
      </c>
      <c r="I933" s="96" t="s">
        <v>5340</v>
      </c>
      <c r="J933" s="96" t="s">
        <v>5340</v>
      </c>
      <c r="K933" s="96" t="s">
        <v>5365</v>
      </c>
      <c r="L933" s="96" t="s">
        <v>5365</v>
      </c>
      <c r="M933" s="96" t="s">
        <v>5342</v>
      </c>
      <c r="N933" s="92">
        <v>50034.678097377779</v>
      </c>
      <c r="O933" s="93">
        <v>0</v>
      </c>
      <c r="P933" s="93">
        <v>0</v>
      </c>
      <c r="Q933" s="93">
        <v>0</v>
      </c>
      <c r="R933" s="93">
        <v>0</v>
      </c>
      <c r="S933" s="93">
        <v>0</v>
      </c>
      <c r="T933" s="93">
        <v>0</v>
      </c>
      <c r="U933" s="93">
        <v>4180.6346784677517</v>
      </c>
      <c r="V933" s="93">
        <v>4182.5545493917243</v>
      </c>
      <c r="W933" s="93">
        <v>4151.2315032137039</v>
      </c>
      <c r="X933" s="93">
        <v>4099.8591105469332</v>
      </c>
      <c r="Y933" s="93">
        <v>4184.6409854258409</v>
      </c>
      <c r="Z933" s="93">
        <v>4192.1145804969274</v>
      </c>
      <c r="AA933" s="93">
        <v>4234.3260882627665</v>
      </c>
      <c r="AB933" s="93">
        <v>4158.4247594704975</v>
      </c>
      <c r="AC933" s="93">
        <v>4172.3157984030004</v>
      </c>
      <c r="AD933" s="93">
        <v>4176.6277792033616</v>
      </c>
      <c r="AE933" s="93">
        <v>4157.0335330884163</v>
      </c>
      <c r="AF933" s="93">
        <v>4144.914731406845</v>
      </c>
      <c r="AG933" s="93">
        <v>0</v>
      </c>
      <c r="AH933" s="93">
        <v>0</v>
      </c>
      <c r="AI933" s="93">
        <v>0</v>
      </c>
      <c r="AJ933" s="93">
        <v>0</v>
      </c>
      <c r="AK933" s="93">
        <v>0</v>
      </c>
      <c r="AL933" s="93">
        <v>0</v>
      </c>
      <c r="AM933" s="93">
        <v>0</v>
      </c>
      <c r="AN933" s="93">
        <v>0</v>
      </c>
      <c r="AO933" s="93">
        <v>0</v>
      </c>
      <c r="AP933" s="93">
        <v>0</v>
      </c>
      <c r="AQ933" s="93">
        <v>0</v>
      </c>
      <c r="AR933" s="93">
        <v>0</v>
      </c>
      <c r="AS933" s="93">
        <v>0</v>
      </c>
      <c r="AT933" s="93">
        <v>0</v>
      </c>
      <c r="AU933" s="93">
        <v>0</v>
      </c>
      <c r="AV933" s="93">
        <v>0</v>
      </c>
      <c r="AW933" s="93">
        <v>0</v>
      </c>
      <c r="AX933" s="93">
        <v>0</v>
      </c>
      <c r="AY933" s="93">
        <v>0</v>
      </c>
      <c r="AZ933" s="93">
        <v>0</v>
      </c>
      <c r="BA933" s="93">
        <v>0</v>
      </c>
      <c r="BB933" s="93">
        <v>0</v>
      </c>
      <c r="BC933" s="93">
        <v>0</v>
      </c>
      <c r="BD933" s="93">
        <v>0</v>
      </c>
      <c r="BE933" s="93">
        <v>0</v>
      </c>
      <c r="BF933" s="93">
        <v>0</v>
      </c>
      <c r="BG933" s="93">
        <v>0</v>
      </c>
      <c r="BH933" s="93">
        <v>0</v>
      </c>
      <c r="BI933" s="93">
        <v>0</v>
      </c>
      <c r="BJ933" s="93">
        <v>0</v>
      </c>
      <c r="BK933" s="93">
        <v>0</v>
      </c>
      <c r="BL933" s="93">
        <v>0</v>
      </c>
      <c r="BM933" s="93">
        <v>0</v>
      </c>
      <c r="BN933" s="93">
        <v>0</v>
      </c>
      <c r="BO933" s="93">
        <v>0</v>
      </c>
      <c r="BP933" s="93">
        <v>0</v>
      </c>
      <c r="BQ933" s="93">
        <v>0</v>
      </c>
      <c r="BR933" s="93">
        <v>0</v>
      </c>
      <c r="BS933" s="93">
        <v>0</v>
      </c>
      <c r="BT933" s="93">
        <v>0</v>
      </c>
      <c r="BU933" s="93">
        <v>0</v>
      </c>
      <c r="BV933" s="93">
        <v>0</v>
      </c>
      <c r="BW933" s="93">
        <v>0</v>
      </c>
      <c r="BX933" s="93">
        <v>0</v>
      </c>
      <c r="BY933" s="93">
        <v>0</v>
      </c>
      <c r="BZ933" s="93">
        <v>0</v>
      </c>
      <c r="CA933" s="93">
        <v>0</v>
      </c>
      <c r="CB933" s="93">
        <v>0</v>
      </c>
      <c r="CC933" s="93">
        <v>0</v>
      </c>
      <c r="CD933" s="93">
        <v>0</v>
      </c>
      <c r="CE933" s="93">
        <v>0</v>
      </c>
      <c r="CF933" s="93">
        <v>0</v>
      </c>
      <c r="CG933" s="93">
        <v>0</v>
      </c>
      <c r="CH933" s="93">
        <v>0</v>
      </c>
      <c r="CJ933" s="94">
        <v>25043.642689834887</v>
      </c>
    </row>
    <row r="934" spans="1:88" x14ac:dyDescent="0.25">
      <c r="A934">
        <v>926</v>
      </c>
      <c r="B934" s="96"/>
      <c r="C934" s="97" t="s">
        <v>5361</v>
      </c>
      <c r="D934" s="97" t="s">
        <v>5362</v>
      </c>
      <c r="E934" s="97" t="s">
        <v>5362</v>
      </c>
      <c r="F934" s="97" t="s">
        <v>7108</v>
      </c>
      <c r="G934" s="96" t="s">
        <v>6095</v>
      </c>
      <c r="H934" s="96" t="s">
        <v>7109</v>
      </c>
      <c r="I934" s="96" t="s">
        <v>5340</v>
      </c>
      <c r="J934" s="96" t="s">
        <v>5340</v>
      </c>
      <c r="K934" s="96" t="s">
        <v>5365</v>
      </c>
      <c r="L934" s="96" t="s">
        <v>5365</v>
      </c>
      <c r="M934" s="96" t="s">
        <v>5342</v>
      </c>
      <c r="N934" s="92">
        <v>0</v>
      </c>
      <c r="O934" s="93">
        <v>0</v>
      </c>
      <c r="P934" s="93">
        <v>0</v>
      </c>
      <c r="Q934" s="93">
        <v>0</v>
      </c>
      <c r="R934" s="93">
        <v>0</v>
      </c>
      <c r="S934" s="93">
        <v>0</v>
      </c>
      <c r="T934" s="93">
        <v>0</v>
      </c>
      <c r="U934" s="93">
        <v>0</v>
      </c>
      <c r="V934" s="93">
        <v>0</v>
      </c>
      <c r="W934" s="93">
        <v>0</v>
      </c>
      <c r="X934" s="93">
        <v>0</v>
      </c>
      <c r="Y934" s="93">
        <v>0</v>
      </c>
      <c r="Z934" s="93">
        <v>0</v>
      </c>
      <c r="AA934" s="93">
        <v>0</v>
      </c>
      <c r="AB934" s="93">
        <v>0</v>
      </c>
      <c r="AC934" s="93">
        <v>0</v>
      </c>
      <c r="AD934" s="93">
        <v>0</v>
      </c>
      <c r="AE934" s="93">
        <v>0</v>
      </c>
      <c r="AF934" s="93">
        <v>0</v>
      </c>
      <c r="AG934" s="93">
        <v>0</v>
      </c>
      <c r="AH934" s="93">
        <v>0</v>
      </c>
      <c r="AI934" s="93">
        <v>0</v>
      </c>
      <c r="AJ934" s="93">
        <v>0</v>
      </c>
      <c r="AK934" s="93">
        <v>0</v>
      </c>
      <c r="AL934" s="93">
        <v>0</v>
      </c>
      <c r="AM934" s="93">
        <v>0</v>
      </c>
      <c r="AN934" s="93">
        <v>0</v>
      </c>
      <c r="AO934" s="93">
        <v>0</v>
      </c>
      <c r="AP934" s="93">
        <v>0</v>
      </c>
      <c r="AQ934" s="93">
        <v>0</v>
      </c>
      <c r="AR934" s="93">
        <v>0</v>
      </c>
      <c r="AS934" s="93">
        <v>0</v>
      </c>
      <c r="AT934" s="93">
        <v>0</v>
      </c>
      <c r="AU934" s="93">
        <v>0</v>
      </c>
      <c r="AV934" s="93">
        <v>0</v>
      </c>
      <c r="AW934" s="93">
        <v>0</v>
      </c>
      <c r="AX934" s="93">
        <v>0</v>
      </c>
      <c r="AY934" s="93">
        <v>0</v>
      </c>
      <c r="AZ934" s="93">
        <v>0</v>
      </c>
      <c r="BA934" s="93">
        <v>0</v>
      </c>
      <c r="BB934" s="93">
        <v>0</v>
      </c>
      <c r="BC934" s="93">
        <v>0</v>
      </c>
      <c r="BD934" s="93">
        <v>0</v>
      </c>
      <c r="BE934" s="93">
        <v>0</v>
      </c>
      <c r="BF934" s="93">
        <v>0</v>
      </c>
      <c r="BG934" s="93">
        <v>0</v>
      </c>
      <c r="BH934" s="93">
        <v>0</v>
      </c>
      <c r="BI934" s="93">
        <v>0</v>
      </c>
      <c r="BJ934" s="93">
        <v>0</v>
      </c>
      <c r="BK934" s="93">
        <v>0</v>
      </c>
      <c r="BL934" s="93">
        <v>0</v>
      </c>
      <c r="BM934" s="93">
        <v>0</v>
      </c>
      <c r="BN934" s="93">
        <v>0</v>
      </c>
      <c r="BO934" s="93">
        <v>0</v>
      </c>
      <c r="BP934" s="93">
        <v>0</v>
      </c>
      <c r="BQ934" s="93">
        <v>0</v>
      </c>
      <c r="BR934" s="93">
        <v>0</v>
      </c>
      <c r="BS934" s="93">
        <v>0</v>
      </c>
      <c r="BT934" s="93">
        <v>0</v>
      </c>
      <c r="BU934" s="93">
        <v>0</v>
      </c>
      <c r="BV934" s="93">
        <v>0</v>
      </c>
      <c r="BW934" s="93">
        <v>0</v>
      </c>
      <c r="BX934" s="93">
        <v>0</v>
      </c>
      <c r="BY934" s="93">
        <v>0</v>
      </c>
      <c r="BZ934" s="93">
        <v>0</v>
      </c>
      <c r="CA934" s="93">
        <v>0</v>
      </c>
      <c r="CB934" s="93">
        <v>0</v>
      </c>
      <c r="CC934" s="93">
        <v>0</v>
      </c>
      <c r="CD934" s="93">
        <v>0</v>
      </c>
      <c r="CE934" s="93">
        <v>0</v>
      </c>
      <c r="CF934" s="93">
        <v>0</v>
      </c>
      <c r="CG934" s="93">
        <v>0</v>
      </c>
      <c r="CH934" s="93">
        <v>0</v>
      </c>
      <c r="CJ934" s="94">
        <v>0</v>
      </c>
    </row>
    <row r="935" spans="1:88" x14ac:dyDescent="0.25">
      <c r="A935">
        <v>927</v>
      </c>
      <c r="B935" s="96"/>
      <c r="C935" s="97" t="s">
        <v>5361</v>
      </c>
      <c r="D935" s="97" t="s">
        <v>5362</v>
      </c>
      <c r="E935" s="97" t="s">
        <v>5362</v>
      </c>
      <c r="F935" s="97" t="s">
        <v>7110</v>
      </c>
      <c r="G935" s="96" t="s">
        <v>6095</v>
      </c>
      <c r="H935" s="96" t="s">
        <v>7111</v>
      </c>
      <c r="I935" s="96" t="s">
        <v>5340</v>
      </c>
      <c r="J935" s="96" t="s">
        <v>5340</v>
      </c>
      <c r="K935" s="96" t="s">
        <v>5365</v>
      </c>
      <c r="L935" s="96" t="s">
        <v>5365</v>
      </c>
      <c r="M935" s="96" t="s">
        <v>5342</v>
      </c>
      <c r="N935" s="92">
        <v>2485.0479519618489</v>
      </c>
      <c r="O935" s="93">
        <v>420.47470170710039</v>
      </c>
      <c r="P935" s="93">
        <v>413.53883065449736</v>
      </c>
      <c r="Q935" s="93">
        <v>414.3655873023568</v>
      </c>
      <c r="R935" s="93">
        <v>414.77385513551297</v>
      </c>
      <c r="S935" s="93">
        <v>412.14918434776303</v>
      </c>
      <c r="T935" s="93">
        <v>409.74579281461814</v>
      </c>
      <c r="U935" s="93">
        <v>0</v>
      </c>
      <c r="V935" s="93">
        <v>0</v>
      </c>
      <c r="W935" s="93">
        <v>0</v>
      </c>
      <c r="X935" s="93">
        <v>0</v>
      </c>
      <c r="Y935" s="93">
        <v>0</v>
      </c>
      <c r="Z935" s="93">
        <v>0</v>
      </c>
      <c r="AA935" s="93">
        <v>0</v>
      </c>
      <c r="AB935" s="93">
        <v>0</v>
      </c>
      <c r="AC935" s="93">
        <v>0</v>
      </c>
      <c r="AD935" s="93">
        <v>0</v>
      </c>
      <c r="AE935" s="93">
        <v>0</v>
      </c>
      <c r="AF935" s="93">
        <v>0</v>
      </c>
      <c r="AG935" s="93">
        <v>0</v>
      </c>
      <c r="AH935" s="93">
        <v>0</v>
      </c>
      <c r="AI935" s="93">
        <v>0</v>
      </c>
      <c r="AJ935" s="93">
        <v>0</v>
      </c>
      <c r="AK935" s="93">
        <v>0</v>
      </c>
      <c r="AL935" s="93">
        <v>0</v>
      </c>
      <c r="AM935" s="93">
        <v>0</v>
      </c>
      <c r="AN935" s="93">
        <v>0</v>
      </c>
      <c r="AO935" s="93">
        <v>0</v>
      </c>
      <c r="AP935" s="93">
        <v>0</v>
      </c>
      <c r="AQ935" s="93">
        <v>0</v>
      </c>
      <c r="AR935" s="93">
        <v>0</v>
      </c>
      <c r="AS935" s="93">
        <v>0</v>
      </c>
      <c r="AT935" s="93">
        <v>0</v>
      </c>
      <c r="AU935" s="93">
        <v>0</v>
      </c>
      <c r="AV935" s="93">
        <v>0</v>
      </c>
      <c r="AW935" s="93">
        <v>0</v>
      </c>
      <c r="AX935" s="93">
        <v>0</v>
      </c>
      <c r="AY935" s="93">
        <v>0</v>
      </c>
      <c r="AZ935" s="93">
        <v>0</v>
      </c>
      <c r="BA935" s="93">
        <v>0</v>
      </c>
      <c r="BB935" s="93">
        <v>0</v>
      </c>
      <c r="BC935" s="93">
        <v>0</v>
      </c>
      <c r="BD935" s="93">
        <v>0</v>
      </c>
      <c r="BE935" s="93">
        <v>0</v>
      </c>
      <c r="BF935" s="93">
        <v>0</v>
      </c>
      <c r="BG935" s="93">
        <v>0</v>
      </c>
      <c r="BH935" s="93">
        <v>0</v>
      </c>
      <c r="BI935" s="93">
        <v>0</v>
      </c>
      <c r="BJ935" s="93">
        <v>0</v>
      </c>
      <c r="BK935" s="93">
        <v>0</v>
      </c>
      <c r="BL935" s="93">
        <v>0</v>
      </c>
      <c r="BM935" s="93">
        <v>0</v>
      </c>
      <c r="BN935" s="93">
        <v>0</v>
      </c>
      <c r="BO935" s="93">
        <v>0</v>
      </c>
      <c r="BP935" s="93">
        <v>0</v>
      </c>
      <c r="BQ935" s="93">
        <v>0</v>
      </c>
      <c r="BR935" s="93">
        <v>0</v>
      </c>
      <c r="BS935" s="93">
        <v>0</v>
      </c>
      <c r="BT935" s="93">
        <v>0</v>
      </c>
      <c r="BU935" s="93">
        <v>0</v>
      </c>
      <c r="BV935" s="93">
        <v>0</v>
      </c>
      <c r="BW935" s="93">
        <v>0</v>
      </c>
      <c r="BX935" s="93">
        <v>0</v>
      </c>
      <c r="BY935" s="93">
        <v>0</v>
      </c>
      <c r="BZ935" s="93">
        <v>0</v>
      </c>
      <c r="CA935" s="93">
        <v>0</v>
      </c>
      <c r="CB935" s="93">
        <v>0</v>
      </c>
      <c r="CC935" s="93">
        <v>0</v>
      </c>
      <c r="CD935" s="93">
        <v>0</v>
      </c>
      <c r="CE935" s="93">
        <v>0</v>
      </c>
      <c r="CF935" s="93">
        <v>0</v>
      </c>
      <c r="CG935" s="93">
        <v>0</v>
      </c>
      <c r="CH935" s="93">
        <v>0</v>
      </c>
      <c r="CJ935" s="94">
        <v>0</v>
      </c>
    </row>
    <row r="936" spans="1:88" x14ac:dyDescent="0.25">
      <c r="A936">
        <v>928</v>
      </c>
      <c r="B936" s="96"/>
      <c r="C936" s="97" t="s">
        <v>5361</v>
      </c>
      <c r="D936" s="97" t="s">
        <v>5362</v>
      </c>
      <c r="E936" s="97" t="s">
        <v>5362</v>
      </c>
      <c r="F936" s="97" t="s">
        <v>7112</v>
      </c>
      <c r="G936" s="96" t="s">
        <v>6095</v>
      </c>
      <c r="H936" s="96" t="s">
        <v>7113</v>
      </c>
      <c r="I936" s="96" t="s">
        <v>5340</v>
      </c>
      <c r="J936" s="96" t="s">
        <v>5340</v>
      </c>
      <c r="K936" s="96" t="s">
        <v>5365</v>
      </c>
      <c r="L936" s="96" t="s">
        <v>5365</v>
      </c>
      <c r="M936" s="96" t="s">
        <v>5342</v>
      </c>
      <c r="N936" s="92">
        <v>0</v>
      </c>
      <c r="O936" s="93">
        <v>0</v>
      </c>
      <c r="P936" s="93">
        <v>0</v>
      </c>
      <c r="Q936" s="93">
        <v>0</v>
      </c>
      <c r="R936" s="93">
        <v>0</v>
      </c>
      <c r="S936" s="93">
        <v>0</v>
      </c>
      <c r="T936" s="93">
        <v>0</v>
      </c>
      <c r="U936" s="93">
        <v>0</v>
      </c>
      <c r="V936" s="93">
        <v>0</v>
      </c>
      <c r="W936" s="93">
        <v>0</v>
      </c>
      <c r="X936" s="93">
        <v>0</v>
      </c>
      <c r="Y936" s="93">
        <v>0</v>
      </c>
      <c r="Z936" s="93">
        <v>0</v>
      </c>
      <c r="AA936" s="93">
        <v>0</v>
      </c>
      <c r="AB936" s="93">
        <v>0</v>
      </c>
      <c r="AC936" s="93">
        <v>0</v>
      </c>
      <c r="AD936" s="93">
        <v>0</v>
      </c>
      <c r="AE936" s="93">
        <v>0</v>
      </c>
      <c r="AF936" s="93">
        <v>0</v>
      </c>
      <c r="AG936" s="93">
        <v>0</v>
      </c>
      <c r="AH936" s="93">
        <v>0</v>
      </c>
      <c r="AI936" s="93">
        <v>0</v>
      </c>
      <c r="AJ936" s="93">
        <v>0</v>
      </c>
      <c r="AK936" s="93">
        <v>0</v>
      </c>
      <c r="AL936" s="93">
        <v>0</v>
      </c>
      <c r="AM936" s="93">
        <v>0</v>
      </c>
      <c r="AN936" s="93">
        <v>0</v>
      </c>
      <c r="AO936" s="93">
        <v>0</v>
      </c>
      <c r="AP936" s="93">
        <v>0</v>
      </c>
      <c r="AQ936" s="93">
        <v>0</v>
      </c>
      <c r="AR936" s="93">
        <v>0</v>
      </c>
      <c r="AS936" s="93">
        <v>0</v>
      </c>
      <c r="AT936" s="93">
        <v>0</v>
      </c>
      <c r="AU936" s="93">
        <v>0</v>
      </c>
      <c r="AV936" s="93">
        <v>0</v>
      </c>
      <c r="AW936" s="93">
        <v>0</v>
      </c>
      <c r="AX936" s="93">
        <v>0</v>
      </c>
      <c r="AY936" s="93">
        <v>0</v>
      </c>
      <c r="AZ936" s="93">
        <v>0</v>
      </c>
      <c r="BA936" s="93">
        <v>0</v>
      </c>
      <c r="BB936" s="93">
        <v>0</v>
      </c>
      <c r="BC936" s="93">
        <v>0</v>
      </c>
      <c r="BD936" s="93">
        <v>0</v>
      </c>
      <c r="BE936" s="93">
        <v>0</v>
      </c>
      <c r="BF936" s="93">
        <v>0</v>
      </c>
      <c r="BG936" s="93">
        <v>0</v>
      </c>
      <c r="BH936" s="93">
        <v>0</v>
      </c>
      <c r="BI936" s="93">
        <v>0</v>
      </c>
      <c r="BJ936" s="93">
        <v>0</v>
      </c>
      <c r="BK936" s="93">
        <v>0</v>
      </c>
      <c r="BL936" s="93">
        <v>0</v>
      </c>
      <c r="BM936" s="93">
        <v>0</v>
      </c>
      <c r="BN936" s="93">
        <v>0</v>
      </c>
      <c r="BO936" s="93">
        <v>0</v>
      </c>
      <c r="BP936" s="93">
        <v>0</v>
      </c>
      <c r="BQ936" s="93">
        <v>0</v>
      </c>
      <c r="BR936" s="93">
        <v>0</v>
      </c>
      <c r="BS936" s="93">
        <v>0</v>
      </c>
      <c r="BT936" s="93">
        <v>0</v>
      </c>
      <c r="BU936" s="93">
        <v>0</v>
      </c>
      <c r="BV936" s="93">
        <v>0</v>
      </c>
      <c r="BW936" s="93">
        <v>0</v>
      </c>
      <c r="BX936" s="93">
        <v>0</v>
      </c>
      <c r="BY936" s="93">
        <v>0</v>
      </c>
      <c r="BZ936" s="93">
        <v>0</v>
      </c>
      <c r="CA936" s="93">
        <v>0</v>
      </c>
      <c r="CB936" s="93">
        <v>0</v>
      </c>
      <c r="CC936" s="93">
        <v>0</v>
      </c>
      <c r="CD936" s="93">
        <v>0</v>
      </c>
      <c r="CE936" s="93">
        <v>0</v>
      </c>
      <c r="CF936" s="93">
        <v>0</v>
      </c>
      <c r="CG936" s="93">
        <v>0</v>
      </c>
      <c r="CH936" s="93">
        <v>0</v>
      </c>
      <c r="CJ936" s="94">
        <v>0</v>
      </c>
    </row>
    <row r="937" spans="1:88" x14ac:dyDescent="0.25">
      <c r="A937">
        <v>929</v>
      </c>
      <c r="B937" s="96"/>
      <c r="C937" s="97" t="s">
        <v>5361</v>
      </c>
      <c r="D937" s="97" t="s">
        <v>5362</v>
      </c>
      <c r="E937" s="97" t="s">
        <v>5362</v>
      </c>
      <c r="F937" s="97" t="s">
        <v>7114</v>
      </c>
      <c r="G937" s="96" t="s">
        <v>6095</v>
      </c>
      <c r="H937" s="96" t="s">
        <v>7115</v>
      </c>
      <c r="I937" s="96" t="s">
        <v>5340</v>
      </c>
      <c r="J937" s="96" t="s">
        <v>5340</v>
      </c>
      <c r="K937" s="96" t="s">
        <v>5365</v>
      </c>
      <c r="L937" s="96" t="s">
        <v>5365</v>
      </c>
      <c r="M937" s="96" t="s">
        <v>5342</v>
      </c>
      <c r="N937" s="92">
        <v>10006.929620753024</v>
      </c>
      <c r="O937" s="93">
        <v>0</v>
      </c>
      <c r="P937" s="93">
        <v>0</v>
      </c>
      <c r="Q937" s="93">
        <v>0</v>
      </c>
      <c r="R937" s="93">
        <v>0</v>
      </c>
      <c r="S937" s="93">
        <v>0</v>
      </c>
      <c r="T937" s="93">
        <v>0</v>
      </c>
      <c r="U937" s="93">
        <v>836.12643447182882</v>
      </c>
      <c r="V937" s="93">
        <v>836.51040842644932</v>
      </c>
      <c r="W937" s="93">
        <v>830.24580294620569</v>
      </c>
      <c r="X937" s="93">
        <v>819.97133057195492</v>
      </c>
      <c r="Y937" s="93">
        <v>836.92769538312552</v>
      </c>
      <c r="Z937" s="93">
        <v>838.42241350132372</v>
      </c>
      <c r="AA937" s="93">
        <v>846.86470999369988</v>
      </c>
      <c r="AB937" s="93">
        <v>831.68445333515547</v>
      </c>
      <c r="AC937" s="93">
        <v>834.46265945623998</v>
      </c>
      <c r="AD937" s="93">
        <v>835.32505509934538</v>
      </c>
      <c r="AE937" s="93">
        <v>831.4062082255349</v>
      </c>
      <c r="AF937" s="93">
        <v>828.9824493421595</v>
      </c>
      <c r="AG937" s="93">
        <v>0</v>
      </c>
      <c r="AH937" s="93">
        <v>0</v>
      </c>
      <c r="AI937" s="93">
        <v>0</v>
      </c>
      <c r="AJ937" s="93">
        <v>0</v>
      </c>
      <c r="AK937" s="93">
        <v>0</v>
      </c>
      <c r="AL937" s="93">
        <v>0</v>
      </c>
      <c r="AM937" s="93">
        <v>0</v>
      </c>
      <c r="AN937" s="93">
        <v>0</v>
      </c>
      <c r="AO937" s="93">
        <v>0</v>
      </c>
      <c r="AP937" s="93">
        <v>0</v>
      </c>
      <c r="AQ937" s="93">
        <v>0</v>
      </c>
      <c r="AR937" s="93">
        <v>0</v>
      </c>
      <c r="AS937" s="93">
        <v>0</v>
      </c>
      <c r="AT937" s="93">
        <v>0</v>
      </c>
      <c r="AU937" s="93">
        <v>0</v>
      </c>
      <c r="AV937" s="93">
        <v>0</v>
      </c>
      <c r="AW937" s="93">
        <v>0</v>
      </c>
      <c r="AX937" s="93">
        <v>0</v>
      </c>
      <c r="AY937" s="93">
        <v>0</v>
      </c>
      <c r="AZ937" s="93">
        <v>0</v>
      </c>
      <c r="BA937" s="93">
        <v>0</v>
      </c>
      <c r="BB937" s="93">
        <v>0</v>
      </c>
      <c r="BC937" s="93">
        <v>0</v>
      </c>
      <c r="BD937" s="93">
        <v>0</v>
      </c>
      <c r="BE937" s="93">
        <v>0</v>
      </c>
      <c r="BF937" s="93">
        <v>0</v>
      </c>
      <c r="BG937" s="93">
        <v>0</v>
      </c>
      <c r="BH937" s="93">
        <v>0</v>
      </c>
      <c r="BI937" s="93">
        <v>0</v>
      </c>
      <c r="BJ937" s="93">
        <v>0</v>
      </c>
      <c r="BK937" s="93">
        <v>0</v>
      </c>
      <c r="BL937" s="93">
        <v>0</v>
      </c>
      <c r="BM937" s="93">
        <v>0</v>
      </c>
      <c r="BN937" s="93">
        <v>0</v>
      </c>
      <c r="BO937" s="93">
        <v>0</v>
      </c>
      <c r="BP937" s="93">
        <v>0</v>
      </c>
      <c r="BQ937" s="93">
        <v>0</v>
      </c>
      <c r="BR937" s="93">
        <v>0</v>
      </c>
      <c r="BS937" s="93">
        <v>0</v>
      </c>
      <c r="BT937" s="93">
        <v>0</v>
      </c>
      <c r="BU937" s="93">
        <v>0</v>
      </c>
      <c r="BV937" s="93">
        <v>0</v>
      </c>
      <c r="BW937" s="93">
        <v>0</v>
      </c>
      <c r="BX937" s="93">
        <v>0</v>
      </c>
      <c r="BY937" s="93">
        <v>0</v>
      </c>
      <c r="BZ937" s="93">
        <v>0</v>
      </c>
      <c r="CA937" s="93">
        <v>0</v>
      </c>
      <c r="CB937" s="93">
        <v>0</v>
      </c>
      <c r="CC937" s="93">
        <v>0</v>
      </c>
      <c r="CD937" s="93">
        <v>0</v>
      </c>
      <c r="CE937" s="93">
        <v>0</v>
      </c>
      <c r="CF937" s="93">
        <v>0</v>
      </c>
      <c r="CG937" s="93">
        <v>0</v>
      </c>
      <c r="CH937" s="93">
        <v>0</v>
      </c>
      <c r="CJ937" s="94">
        <v>5008.7255354521349</v>
      </c>
    </row>
    <row r="938" spans="1:88" x14ac:dyDescent="0.25">
      <c r="A938">
        <v>930</v>
      </c>
      <c r="B938" s="96"/>
      <c r="C938" s="97" t="s">
        <v>5361</v>
      </c>
      <c r="D938" s="97" t="s">
        <v>5362</v>
      </c>
      <c r="E938" s="97" t="s">
        <v>5362</v>
      </c>
      <c r="F938" s="97" t="s">
        <v>7116</v>
      </c>
      <c r="G938" s="96" t="s">
        <v>6095</v>
      </c>
      <c r="H938" s="96" t="s">
        <v>7117</v>
      </c>
      <c r="I938" s="96" t="s">
        <v>5340</v>
      </c>
      <c r="J938" s="96" t="s">
        <v>5340</v>
      </c>
      <c r="K938" s="96" t="s">
        <v>5365</v>
      </c>
      <c r="L938" s="96" t="s">
        <v>5365</v>
      </c>
      <c r="M938" s="96" t="s">
        <v>5342</v>
      </c>
      <c r="N938" s="92">
        <v>0</v>
      </c>
      <c r="O938" s="93">
        <v>0</v>
      </c>
      <c r="P938" s="93">
        <v>0</v>
      </c>
      <c r="Q938" s="93">
        <v>0</v>
      </c>
      <c r="R938" s="93">
        <v>0</v>
      </c>
      <c r="S938" s="93">
        <v>0</v>
      </c>
      <c r="T938" s="93">
        <v>0</v>
      </c>
      <c r="U938" s="93">
        <v>0</v>
      </c>
      <c r="V938" s="93">
        <v>0</v>
      </c>
      <c r="W938" s="93">
        <v>0</v>
      </c>
      <c r="X938" s="93">
        <v>0</v>
      </c>
      <c r="Y938" s="93">
        <v>0</v>
      </c>
      <c r="Z938" s="93">
        <v>0</v>
      </c>
      <c r="AA938" s="93">
        <v>0</v>
      </c>
      <c r="AB938" s="93">
        <v>0</v>
      </c>
      <c r="AC938" s="93">
        <v>0</v>
      </c>
      <c r="AD938" s="93">
        <v>0</v>
      </c>
      <c r="AE938" s="93">
        <v>0</v>
      </c>
      <c r="AF938" s="93">
        <v>0</v>
      </c>
      <c r="AG938" s="93">
        <v>0</v>
      </c>
      <c r="AH938" s="93">
        <v>0</v>
      </c>
      <c r="AI938" s="93">
        <v>0</v>
      </c>
      <c r="AJ938" s="93">
        <v>0</v>
      </c>
      <c r="AK938" s="93">
        <v>0</v>
      </c>
      <c r="AL938" s="93">
        <v>0</v>
      </c>
      <c r="AM938" s="93">
        <v>0</v>
      </c>
      <c r="AN938" s="93">
        <v>0</v>
      </c>
      <c r="AO938" s="93">
        <v>0</v>
      </c>
      <c r="AP938" s="93">
        <v>0</v>
      </c>
      <c r="AQ938" s="93">
        <v>0</v>
      </c>
      <c r="AR938" s="93">
        <v>0</v>
      </c>
      <c r="AS938" s="93">
        <v>0</v>
      </c>
      <c r="AT938" s="93">
        <v>0</v>
      </c>
      <c r="AU938" s="93">
        <v>0</v>
      </c>
      <c r="AV938" s="93">
        <v>0</v>
      </c>
      <c r="AW938" s="93">
        <v>0</v>
      </c>
      <c r="AX938" s="93">
        <v>0</v>
      </c>
      <c r="AY938" s="93">
        <v>0</v>
      </c>
      <c r="AZ938" s="93">
        <v>0</v>
      </c>
      <c r="BA938" s="93">
        <v>0</v>
      </c>
      <c r="BB938" s="93">
        <v>0</v>
      </c>
      <c r="BC938" s="93">
        <v>0</v>
      </c>
      <c r="BD938" s="93">
        <v>0</v>
      </c>
      <c r="BE938" s="93">
        <v>0</v>
      </c>
      <c r="BF938" s="93">
        <v>0</v>
      </c>
      <c r="BG938" s="93">
        <v>0</v>
      </c>
      <c r="BH938" s="93">
        <v>0</v>
      </c>
      <c r="BI938" s="93">
        <v>0</v>
      </c>
      <c r="BJ938" s="93">
        <v>0</v>
      </c>
      <c r="BK938" s="93">
        <v>0</v>
      </c>
      <c r="BL938" s="93">
        <v>0</v>
      </c>
      <c r="BM938" s="93">
        <v>0</v>
      </c>
      <c r="BN938" s="93">
        <v>0</v>
      </c>
      <c r="BO938" s="93">
        <v>0</v>
      </c>
      <c r="BP938" s="93">
        <v>0</v>
      </c>
      <c r="BQ938" s="93">
        <v>0</v>
      </c>
      <c r="BR938" s="93">
        <v>0</v>
      </c>
      <c r="BS938" s="93">
        <v>0</v>
      </c>
      <c r="BT938" s="93">
        <v>0</v>
      </c>
      <c r="BU938" s="93">
        <v>0</v>
      </c>
      <c r="BV938" s="93">
        <v>0</v>
      </c>
      <c r="BW938" s="93">
        <v>0</v>
      </c>
      <c r="BX938" s="93">
        <v>0</v>
      </c>
      <c r="BY938" s="93">
        <v>0</v>
      </c>
      <c r="BZ938" s="93">
        <v>0</v>
      </c>
      <c r="CA938" s="93">
        <v>0</v>
      </c>
      <c r="CB938" s="93">
        <v>0</v>
      </c>
      <c r="CC938" s="93">
        <v>0</v>
      </c>
      <c r="CD938" s="93">
        <v>0</v>
      </c>
      <c r="CE938" s="93">
        <v>0</v>
      </c>
      <c r="CF938" s="93">
        <v>0</v>
      </c>
      <c r="CG938" s="93">
        <v>0</v>
      </c>
      <c r="CH938" s="93">
        <v>0</v>
      </c>
      <c r="CJ938" s="94">
        <v>0</v>
      </c>
    </row>
    <row r="939" spans="1:88" x14ac:dyDescent="0.25">
      <c r="A939">
        <v>931</v>
      </c>
      <c r="B939" s="96"/>
      <c r="C939" s="97" t="s">
        <v>5361</v>
      </c>
      <c r="D939" s="97" t="s">
        <v>5362</v>
      </c>
      <c r="E939" s="97" t="s">
        <v>5362</v>
      </c>
      <c r="F939" s="97" t="s">
        <v>7118</v>
      </c>
      <c r="G939" s="96" t="s">
        <v>6095</v>
      </c>
      <c r="H939" s="96" t="s">
        <v>7119</v>
      </c>
      <c r="I939" s="96" t="s">
        <v>5340</v>
      </c>
      <c r="J939" s="96" t="s">
        <v>5340</v>
      </c>
      <c r="K939" s="96" t="s">
        <v>5365</v>
      </c>
      <c r="L939" s="96" t="s">
        <v>5365</v>
      </c>
      <c r="M939" s="96" t="s">
        <v>5342</v>
      </c>
      <c r="N939" s="92">
        <v>15383.184198258688</v>
      </c>
      <c r="O939" s="93">
        <v>0</v>
      </c>
      <c r="P939" s="93">
        <v>0</v>
      </c>
      <c r="Q939" s="93">
        <v>0</v>
      </c>
      <c r="R939" s="93">
        <v>0</v>
      </c>
      <c r="S939" s="93">
        <v>0</v>
      </c>
      <c r="T939" s="93">
        <v>0</v>
      </c>
      <c r="U939" s="93">
        <v>0</v>
      </c>
      <c r="V939" s="93">
        <v>0</v>
      </c>
      <c r="W939" s="93">
        <v>0</v>
      </c>
      <c r="X939" s="93">
        <v>0</v>
      </c>
      <c r="Y939" s="93">
        <v>0</v>
      </c>
      <c r="Z939" s="93">
        <v>0</v>
      </c>
      <c r="AA939" s="93">
        <v>0</v>
      </c>
      <c r="AB939" s="93">
        <v>0</v>
      </c>
      <c r="AC939" s="93">
        <v>0</v>
      </c>
      <c r="AD939" s="93">
        <v>0</v>
      </c>
      <c r="AE939" s="93">
        <v>0</v>
      </c>
      <c r="AF939" s="93">
        <v>0</v>
      </c>
      <c r="AG939" s="93">
        <v>0</v>
      </c>
      <c r="AH939" s="93">
        <v>0</v>
      </c>
      <c r="AI939" s="93">
        <v>0</v>
      </c>
      <c r="AJ939" s="93">
        <v>0</v>
      </c>
      <c r="AK939" s="93">
        <v>0</v>
      </c>
      <c r="AL939" s="93">
        <v>0</v>
      </c>
      <c r="AM939" s="93">
        <v>0</v>
      </c>
      <c r="AN939" s="93">
        <v>0</v>
      </c>
      <c r="AO939" s="93">
        <v>0</v>
      </c>
      <c r="AP939" s="93">
        <v>0</v>
      </c>
      <c r="AQ939" s="93">
        <v>0</v>
      </c>
      <c r="AR939" s="93">
        <v>0</v>
      </c>
      <c r="AS939" s="93">
        <v>0</v>
      </c>
      <c r="AT939" s="93">
        <v>0</v>
      </c>
      <c r="AU939" s="93">
        <v>0</v>
      </c>
      <c r="AV939" s="93">
        <v>0</v>
      </c>
      <c r="AW939" s="93">
        <v>0</v>
      </c>
      <c r="AX939" s="93">
        <v>0</v>
      </c>
      <c r="AY939" s="93">
        <v>0</v>
      </c>
      <c r="AZ939" s="93">
        <v>0</v>
      </c>
      <c r="BA939" s="93">
        <v>0</v>
      </c>
      <c r="BB939" s="93">
        <v>0</v>
      </c>
      <c r="BC939" s="93">
        <v>0</v>
      </c>
      <c r="BD939" s="93">
        <v>0</v>
      </c>
      <c r="BE939" s="93">
        <v>1285.2195454461573</v>
      </c>
      <c r="BF939" s="93">
        <v>1283.8070670131708</v>
      </c>
      <c r="BG939" s="93">
        <v>1280.4254383747425</v>
      </c>
      <c r="BH939" s="93">
        <v>1269.0457621883879</v>
      </c>
      <c r="BI939" s="93">
        <v>1284.2656621975257</v>
      </c>
      <c r="BJ939" s="93">
        <v>1285.9095529758135</v>
      </c>
      <c r="BK939" s="93">
        <v>1293.1150004642084</v>
      </c>
      <c r="BL939" s="93">
        <v>1281.4121122147799</v>
      </c>
      <c r="BM939" s="93">
        <v>1283.01000407477</v>
      </c>
      <c r="BN939" s="93">
        <v>1283.3181563613214</v>
      </c>
      <c r="BO939" s="93">
        <v>1278.5988263963754</v>
      </c>
      <c r="BP939" s="93">
        <v>1275.0570705514369</v>
      </c>
      <c r="BQ939" s="93">
        <v>0</v>
      </c>
      <c r="BR939" s="93">
        <v>0</v>
      </c>
      <c r="BS939" s="93">
        <v>0</v>
      </c>
      <c r="BT939" s="93">
        <v>0</v>
      </c>
      <c r="BU939" s="93">
        <v>0</v>
      </c>
      <c r="BV939" s="93">
        <v>0</v>
      </c>
      <c r="BW939" s="93">
        <v>0</v>
      </c>
      <c r="BX939" s="93">
        <v>0</v>
      </c>
      <c r="BY939" s="93">
        <v>0</v>
      </c>
      <c r="BZ939" s="93">
        <v>0</v>
      </c>
      <c r="CA939" s="93">
        <v>0</v>
      </c>
      <c r="CB939" s="93">
        <v>0</v>
      </c>
      <c r="CC939" s="93">
        <v>0</v>
      </c>
      <c r="CD939" s="93">
        <v>0</v>
      </c>
      <c r="CE939" s="93">
        <v>0</v>
      </c>
      <c r="CF939" s="93">
        <v>0</v>
      </c>
      <c r="CG939" s="93">
        <v>0</v>
      </c>
      <c r="CH939" s="93">
        <v>0</v>
      </c>
      <c r="CJ939" s="94">
        <v>15383.184198258688</v>
      </c>
    </row>
    <row r="940" spans="1:88" x14ac:dyDescent="0.25">
      <c r="A940">
        <v>932</v>
      </c>
      <c r="B940" s="96"/>
      <c r="C940" s="97" t="s">
        <v>5361</v>
      </c>
      <c r="D940" s="97" t="s">
        <v>5362</v>
      </c>
      <c r="E940" s="97" t="s">
        <v>5362</v>
      </c>
      <c r="F940" s="97" t="s">
        <v>7120</v>
      </c>
      <c r="G940" s="96" t="s">
        <v>6095</v>
      </c>
      <c r="H940" s="96" t="s">
        <v>7121</v>
      </c>
      <c r="I940" s="96" t="s">
        <v>5340</v>
      </c>
      <c r="J940" s="96" t="s">
        <v>5340</v>
      </c>
      <c r="K940" s="96" t="s">
        <v>5365</v>
      </c>
      <c r="L940" s="96" t="s">
        <v>5365</v>
      </c>
      <c r="M940" s="96" t="s">
        <v>5342</v>
      </c>
      <c r="N940" s="92">
        <v>9940.1416555730611</v>
      </c>
      <c r="O940" s="93">
        <v>1681.8903209709854</v>
      </c>
      <c r="P940" s="93">
        <v>1654.1469767376327</v>
      </c>
      <c r="Q940" s="93">
        <v>1657.4539866437931</v>
      </c>
      <c r="R940" s="93">
        <v>1659.087049736914</v>
      </c>
      <c r="S940" s="93">
        <v>1648.5884195559988</v>
      </c>
      <c r="T940" s="93">
        <v>1638.9749019277367</v>
      </c>
      <c r="U940" s="93">
        <v>0</v>
      </c>
      <c r="V940" s="93">
        <v>0</v>
      </c>
      <c r="W940" s="93">
        <v>0</v>
      </c>
      <c r="X940" s="93">
        <v>0</v>
      </c>
      <c r="Y940" s="93">
        <v>0</v>
      </c>
      <c r="Z940" s="93">
        <v>0</v>
      </c>
      <c r="AA940" s="93">
        <v>0</v>
      </c>
      <c r="AB940" s="93">
        <v>0</v>
      </c>
      <c r="AC940" s="93">
        <v>0</v>
      </c>
      <c r="AD940" s="93">
        <v>0</v>
      </c>
      <c r="AE940" s="93">
        <v>0</v>
      </c>
      <c r="AF940" s="93">
        <v>0</v>
      </c>
      <c r="AG940" s="93">
        <v>0</v>
      </c>
      <c r="AH940" s="93">
        <v>0</v>
      </c>
      <c r="AI940" s="93">
        <v>0</v>
      </c>
      <c r="AJ940" s="93">
        <v>0</v>
      </c>
      <c r="AK940" s="93">
        <v>0</v>
      </c>
      <c r="AL940" s="93">
        <v>0</v>
      </c>
      <c r="AM940" s="93">
        <v>0</v>
      </c>
      <c r="AN940" s="93">
        <v>0</v>
      </c>
      <c r="AO940" s="93">
        <v>0</v>
      </c>
      <c r="AP940" s="93">
        <v>0</v>
      </c>
      <c r="AQ940" s="93">
        <v>0</v>
      </c>
      <c r="AR940" s="93">
        <v>0</v>
      </c>
      <c r="AS940" s="93">
        <v>0</v>
      </c>
      <c r="AT940" s="93">
        <v>0</v>
      </c>
      <c r="AU940" s="93">
        <v>0</v>
      </c>
      <c r="AV940" s="93">
        <v>0</v>
      </c>
      <c r="AW940" s="93">
        <v>0</v>
      </c>
      <c r="AX940" s="93">
        <v>0</v>
      </c>
      <c r="AY940" s="93">
        <v>0</v>
      </c>
      <c r="AZ940" s="93">
        <v>0</v>
      </c>
      <c r="BA940" s="93">
        <v>0</v>
      </c>
      <c r="BB940" s="93">
        <v>0</v>
      </c>
      <c r="BC940" s="93">
        <v>0</v>
      </c>
      <c r="BD940" s="93">
        <v>0</v>
      </c>
      <c r="BE940" s="93">
        <v>0</v>
      </c>
      <c r="BF940" s="93">
        <v>0</v>
      </c>
      <c r="BG940" s="93">
        <v>0</v>
      </c>
      <c r="BH940" s="93">
        <v>0</v>
      </c>
      <c r="BI940" s="93">
        <v>0</v>
      </c>
      <c r="BJ940" s="93">
        <v>0</v>
      </c>
      <c r="BK940" s="93">
        <v>0</v>
      </c>
      <c r="BL940" s="93">
        <v>0</v>
      </c>
      <c r="BM940" s="93">
        <v>0</v>
      </c>
      <c r="BN940" s="93">
        <v>0</v>
      </c>
      <c r="BO940" s="93">
        <v>0</v>
      </c>
      <c r="BP940" s="93">
        <v>0</v>
      </c>
      <c r="BQ940" s="93">
        <v>0</v>
      </c>
      <c r="BR940" s="93">
        <v>0</v>
      </c>
      <c r="BS940" s="93">
        <v>0</v>
      </c>
      <c r="BT940" s="93">
        <v>0</v>
      </c>
      <c r="BU940" s="93">
        <v>0</v>
      </c>
      <c r="BV940" s="93">
        <v>0</v>
      </c>
      <c r="BW940" s="93">
        <v>0</v>
      </c>
      <c r="BX940" s="93">
        <v>0</v>
      </c>
      <c r="BY940" s="93">
        <v>0</v>
      </c>
      <c r="BZ940" s="93">
        <v>0</v>
      </c>
      <c r="CA940" s="93">
        <v>0</v>
      </c>
      <c r="CB940" s="93">
        <v>0</v>
      </c>
      <c r="CC940" s="93">
        <v>0</v>
      </c>
      <c r="CD940" s="93">
        <v>0</v>
      </c>
      <c r="CE940" s="93">
        <v>0</v>
      </c>
      <c r="CF940" s="93">
        <v>0</v>
      </c>
      <c r="CG940" s="93">
        <v>0</v>
      </c>
      <c r="CH940" s="93">
        <v>0</v>
      </c>
      <c r="CJ940" s="94">
        <v>0</v>
      </c>
    </row>
    <row r="941" spans="1:88" x14ac:dyDescent="0.25">
      <c r="A941">
        <v>933</v>
      </c>
      <c r="B941" s="96"/>
      <c r="C941" s="97" t="s">
        <v>5361</v>
      </c>
      <c r="D941" s="97" t="s">
        <v>5362</v>
      </c>
      <c r="E941" s="97" t="s">
        <v>5362</v>
      </c>
      <c r="F941" s="97" t="s">
        <v>7122</v>
      </c>
      <c r="G941" s="96" t="s">
        <v>6095</v>
      </c>
      <c r="H941" s="96" t="s">
        <v>7123</v>
      </c>
      <c r="I941" s="96" t="s">
        <v>5340</v>
      </c>
      <c r="J941" s="96" t="s">
        <v>5340</v>
      </c>
      <c r="K941" s="96" t="s">
        <v>5365</v>
      </c>
      <c r="L941" s="96" t="s">
        <v>5365</v>
      </c>
      <c r="M941" s="96" t="s">
        <v>5342</v>
      </c>
      <c r="N941" s="92">
        <v>0</v>
      </c>
      <c r="O941" s="93">
        <v>0</v>
      </c>
      <c r="P941" s="93">
        <v>0</v>
      </c>
      <c r="Q941" s="93">
        <v>0</v>
      </c>
      <c r="R941" s="93">
        <v>0</v>
      </c>
      <c r="S941" s="93">
        <v>0</v>
      </c>
      <c r="T941" s="93">
        <v>0</v>
      </c>
      <c r="U941" s="93">
        <v>0</v>
      </c>
      <c r="V941" s="93">
        <v>0</v>
      </c>
      <c r="W941" s="93">
        <v>0</v>
      </c>
      <c r="X941" s="93">
        <v>0</v>
      </c>
      <c r="Y941" s="93">
        <v>0</v>
      </c>
      <c r="Z941" s="93">
        <v>0</v>
      </c>
      <c r="AA941" s="93">
        <v>0</v>
      </c>
      <c r="AB941" s="93">
        <v>0</v>
      </c>
      <c r="AC941" s="93">
        <v>0</v>
      </c>
      <c r="AD941" s="93">
        <v>0</v>
      </c>
      <c r="AE941" s="93">
        <v>0</v>
      </c>
      <c r="AF941" s="93">
        <v>0</v>
      </c>
      <c r="AG941" s="93">
        <v>0</v>
      </c>
      <c r="AH941" s="93">
        <v>0</v>
      </c>
      <c r="AI941" s="93">
        <v>0</v>
      </c>
      <c r="AJ941" s="93">
        <v>0</v>
      </c>
      <c r="AK941" s="93">
        <v>0</v>
      </c>
      <c r="AL941" s="93">
        <v>0</v>
      </c>
      <c r="AM941" s="93">
        <v>0</v>
      </c>
      <c r="AN941" s="93">
        <v>0</v>
      </c>
      <c r="AO941" s="93">
        <v>0</v>
      </c>
      <c r="AP941" s="93">
        <v>0</v>
      </c>
      <c r="AQ941" s="93">
        <v>0</v>
      </c>
      <c r="AR941" s="93">
        <v>0</v>
      </c>
      <c r="AS941" s="93">
        <v>0</v>
      </c>
      <c r="AT941" s="93">
        <v>0</v>
      </c>
      <c r="AU941" s="93">
        <v>0</v>
      </c>
      <c r="AV941" s="93">
        <v>0</v>
      </c>
      <c r="AW941" s="93">
        <v>0</v>
      </c>
      <c r="AX941" s="93">
        <v>0</v>
      </c>
      <c r="AY941" s="93">
        <v>0</v>
      </c>
      <c r="AZ941" s="93">
        <v>0</v>
      </c>
      <c r="BA941" s="93">
        <v>0</v>
      </c>
      <c r="BB941" s="93">
        <v>0</v>
      </c>
      <c r="BC941" s="93">
        <v>0</v>
      </c>
      <c r="BD941" s="93">
        <v>0</v>
      </c>
      <c r="BE941" s="93">
        <v>0</v>
      </c>
      <c r="BF941" s="93">
        <v>0</v>
      </c>
      <c r="BG941" s="93">
        <v>0</v>
      </c>
      <c r="BH941" s="93">
        <v>0</v>
      </c>
      <c r="BI941" s="93">
        <v>0</v>
      </c>
      <c r="BJ941" s="93">
        <v>0</v>
      </c>
      <c r="BK941" s="93">
        <v>0</v>
      </c>
      <c r="BL941" s="93">
        <v>0</v>
      </c>
      <c r="BM941" s="93">
        <v>0</v>
      </c>
      <c r="BN941" s="93">
        <v>0</v>
      </c>
      <c r="BO941" s="93">
        <v>0</v>
      </c>
      <c r="BP941" s="93">
        <v>0</v>
      </c>
      <c r="BQ941" s="93">
        <v>0</v>
      </c>
      <c r="BR941" s="93">
        <v>0</v>
      </c>
      <c r="BS941" s="93">
        <v>0</v>
      </c>
      <c r="BT941" s="93">
        <v>0</v>
      </c>
      <c r="BU941" s="93">
        <v>0</v>
      </c>
      <c r="BV941" s="93">
        <v>0</v>
      </c>
      <c r="BW941" s="93">
        <v>0</v>
      </c>
      <c r="BX941" s="93">
        <v>0</v>
      </c>
      <c r="BY941" s="93">
        <v>0</v>
      </c>
      <c r="BZ941" s="93">
        <v>0</v>
      </c>
      <c r="CA941" s="93">
        <v>0</v>
      </c>
      <c r="CB941" s="93">
        <v>0</v>
      </c>
      <c r="CC941" s="93">
        <v>0</v>
      </c>
      <c r="CD941" s="93">
        <v>0</v>
      </c>
      <c r="CE941" s="93">
        <v>0</v>
      </c>
      <c r="CF941" s="93">
        <v>0</v>
      </c>
      <c r="CG941" s="93">
        <v>0</v>
      </c>
      <c r="CH941" s="93">
        <v>0</v>
      </c>
      <c r="CJ941" s="94">
        <v>0</v>
      </c>
    </row>
    <row r="942" spans="1:88" x14ac:dyDescent="0.25">
      <c r="A942">
        <v>934</v>
      </c>
      <c r="B942" s="96"/>
      <c r="C942" s="97" t="s">
        <v>5361</v>
      </c>
      <c r="D942" s="97" t="s">
        <v>5362</v>
      </c>
      <c r="E942" s="97" t="s">
        <v>5362</v>
      </c>
      <c r="F942" s="97" t="s">
        <v>7124</v>
      </c>
      <c r="G942" s="96" t="s">
        <v>6095</v>
      </c>
      <c r="H942" s="96" t="s">
        <v>7125</v>
      </c>
      <c r="I942" s="96" t="s">
        <v>5340</v>
      </c>
      <c r="J942" s="96" t="s">
        <v>5340</v>
      </c>
      <c r="K942" s="96" t="s">
        <v>5365</v>
      </c>
      <c r="L942" s="96" t="s">
        <v>5365</v>
      </c>
      <c r="M942" s="96" t="s">
        <v>5342</v>
      </c>
      <c r="N942" s="92">
        <v>15010.358994231634</v>
      </c>
      <c r="O942" s="93">
        <v>0</v>
      </c>
      <c r="P942" s="93">
        <v>0</v>
      </c>
      <c r="Q942" s="93">
        <v>0</v>
      </c>
      <c r="R942" s="93">
        <v>0</v>
      </c>
      <c r="S942" s="93">
        <v>0</v>
      </c>
      <c r="T942" s="93">
        <v>0</v>
      </c>
      <c r="U942" s="93">
        <v>1254.1866907868352</v>
      </c>
      <c r="V942" s="93">
        <v>1254.7626503590288</v>
      </c>
      <c r="W942" s="93">
        <v>1245.3657643231054</v>
      </c>
      <c r="X942" s="93">
        <v>1229.9540921460627</v>
      </c>
      <c r="Y942" s="93">
        <v>1255.3885793163336</v>
      </c>
      <c r="Z942" s="93">
        <v>1257.6306512004837</v>
      </c>
      <c r="AA942" s="93">
        <v>1270.2940660428774</v>
      </c>
      <c r="AB942" s="93">
        <v>1247.5237348119297</v>
      </c>
      <c r="AC942" s="93">
        <v>1251.6910341552755</v>
      </c>
      <c r="AD942" s="93">
        <v>1252.9846245659896</v>
      </c>
      <c r="AE942" s="93">
        <v>1247.1063681328365</v>
      </c>
      <c r="AF942" s="93">
        <v>1243.4707383908753</v>
      </c>
      <c r="AG942" s="93">
        <v>0</v>
      </c>
      <c r="AH942" s="93">
        <v>0</v>
      </c>
      <c r="AI942" s="93">
        <v>0</v>
      </c>
      <c r="AJ942" s="93">
        <v>0</v>
      </c>
      <c r="AK942" s="93">
        <v>0</v>
      </c>
      <c r="AL942" s="93">
        <v>0</v>
      </c>
      <c r="AM942" s="93">
        <v>0</v>
      </c>
      <c r="AN942" s="93">
        <v>0</v>
      </c>
      <c r="AO942" s="93">
        <v>0</v>
      </c>
      <c r="AP942" s="93">
        <v>0</v>
      </c>
      <c r="AQ942" s="93">
        <v>0</v>
      </c>
      <c r="AR942" s="93">
        <v>0</v>
      </c>
      <c r="AS942" s="93">
        <v>0</v>
      </c>
      <c r="AT942" s="93">
        <v>0</v>
      </c>
      <c r="AU942" s="93">
        <v>0</v>
      </c>
      <c r="AV942" s="93">
        <v>0</v>
      </c>
      <c r="AW942" s="93">
        <v>0</v>
      </c>
      <c r="AX942" s="93">
        <v>0</v>
      </c>
      <c r="AY942" s="93">
        <v>0</v>
      </c>
      <c r="AZ942" s="93">
        <v>0</v>
      </c>
      <c r="BA942" s="93">
        <v>0</v>
      </c>
      <c r="BB942" s="93">
        <v>0</v>
      </c>
      <c r="BC942" s="93">
        <v>0</v>
      </c>
      <c r="BD942" s="93">
        <v>0</v>
      </c>
      <c r="BE942" s="93">
        <v>0</v>
      </c>
      <c r="BF942" s="93">
        <v>0</v>
      </c>
      <c r="BG942" s="93">
        <v>0</v>
      </c>
      <c r="BH942" s="93">
        <v>0</v>
      </c>
      <c r="BI942" s="93">
        <v>0</v>
      </c>
      <c r="BJ942" s="93">
        <v>0</v>
      </c>
      <c r="BK942" s="93">
        <v>0</v>
      </c>
      <c r="BL942" s="93">
        <v>0</v>
      </c>
      <c r="BM942" s="93">
        <v>0</v>
      </c>
      <c r="BN942" s="93">
        <v>0</v>
      </c>
      <c r="BO942" s="93">
        <v>0</v>
      </c>
      <c r="BP942" s="93">
        <v>0</v>
      </c>
      <c r="BQ942" s="93">
        <v>0</v>
      </c>
      <c r="BR942" s="93">
        <v>0</v>
      </c>
      <c r="BS942" s="93">
        <v>0</v>
      </c>
      <c r="BT942" s="93">
        <v>0</v>
      </c>
      <c r="BU942" s="93">
        <v>0</v>
      </c>
      <c r="BV942" s="93">
        <v>0</v>
      </c>
      <c r="BW942" s="93">
        <v>0</v>
      </c>
      <c r="BX942" s="93">
        <v>0</v>
      </c>
      <c r="BY942" s="93">
        <v>0</v>
      </c>
      <c r="BZ942" s="93">
        <v>0</v>
      </c>
      <c r="CA942" s="93">
        <v>0</v>
      </c>
      <c r="CB942" s="93">
        <v>0</v>
      </c>
      <c r="CC942" s="93">
        <v>0</v>
      </c>
      <c r="CD942" s="93">
        <v>0</v>
      </c>
      <c r="CE942" s="93">
        <v>0</v>
      </c>
      <c r="CF942" s="93">
        <v>0</v>
      </c>
      <c r="CG942" s="93">
        <v>0</v>
      </c>
      <c r="CH942" s="93">
        <v>0</v>
      </c>
      <c r="CJ942" s="94">
        <v>7513.0705660997828</v>
      </c>
    </row>
    <row r="943" spans="1:88" x14ac:dyDescent="0.25">
      <c r="A943">
        <v>935</v>
      </c>
      <c r="B943" s="96"/>
      <c r="C943" s="97" t="s">
        <v>5361</v>
      </c>
      <c r="D943" s="97" t="s">
        <v>5362</v>
      </c>
      <c r="E943" s="97" t="s">
        <v>5362</v>
      </c>
      <c r="F943" s="97" t="s">
        <v>7126</v>
      </c>
      <c r="G943" s="96" t="s">
        <v>6095</v>
      </c>
      <c r="H943" s="96" t="s">
        <v>7127</v>
      </c>
      <c r="I943" s="96" t="s">
        <v>5340</v>
      </c>
      <c r="J943" s="96" t="s">
        <v>5340</v>
      </c>
      <c r="K943" s="96" t="s">
        <v>5365</v>
      </c>
      <c r="L943" s="96" t="s">
        <v>5365</v>
      </c>
      <c r="M943" s="96" t="s">
        <v>5342</v>
      </c>
      <c r="N943" s="92">
        <v>20013.859130418587</v>
      </c>
      <c r="O943" s="93">
        <v>0</v>
      </c>
      <c r="P943" s="93">
        <v>0</v>
      </c>
      <c r="Q943" s="93">
        <v>0</v>
      </c>
      <c r="R943" s="93">
        <v>0</v>
      </c>
      <c r="S943" s="93">
        <v>0</v>
      </c>
      <c r="T943" s="93">
        <v>0</v>
      </c>
      <c r="U943" s="93">
        <v>1672.252859661776</v>
      </c>
      <c r="V943" s="93">
        <v>1673.020807566749</v>
      </c>
      <c r="W943" s="93">
        <v>1660.4915966758076</v>
      </c>
      <c r="X943" s="93">
        <v>1639.9426520413683</v>
      </c>
      <c r="Y943" s="93">
        <v>1673.8553814754757</v>
      </c>
      <c r="Z943" s="93">
        <v>1676.8448176952727</v>
      </c>
      <c r="AA943" s="93">
        <v>1693.7294105863098</v>
      </c>
      <c r="AB943" s="93">
        <v>1663.3688974377405</v>
      </c>
      <c r="AC943" s="93">
        <v>1668.9253096490665</v>
      </c>
      <c r="AD943" s="93">
        <v>1670.6501009257024</v>
      </c>
      <c r="AE943" s="93">
        <v>1662.8124072215817</v>
      </c>
      <c r="AF943" s="93">
        <v>1657.9648894817381</v>
      </c>
      <c r="AG943" s="93">
        <v>0</v>
      </c>
      <c r="AH943" s="93">
        <v>0</v>
      </c>
      <c r="AI943" s="93">
        <v>0</v>
      </c>
      <c r="AJ943" s="93">
        <v>0</v>
      </c>
      <c r="AK943" s="93">
        <v>0</v>
      </c>
      <c r="AL943" s="93">
        <v>0</v>
      </c>
      <c r="AM943" s="93">
        <v>0</v>
      </c>
      <c r="AN943" s="93">
        <v>0</v>
      </c>
      <c r="AO943" s="93">
        <v>0</v>
      </c>
      <c r="AP943" s="93">
        <v>0</v>
      </c>
      <c r="AQ943" s="93">
        <v>0</v>
      </c>
      <c r="AR943" s="93">
        <v>0</v>
      </c>
      <c r="AS943" s="93">
        <v>0</v>
      </c>
      <c r="AT943" s="93">
        <v>0</v>
      </c>
      <c r="AU943" s="93">
        <v>0</v>
      </c>
      <c r="AV943" s="93">
        <v>0</v>
      </c>
      <c r="AW943" s="93">
        <v>0</v>
      </c>
      <c r="AX943" s="93">
        <v>0</v>
      </c>
      <c r="AY943" s="93">
        <v>0</v>
      </c>
      <c r="AZ943" s="93">
        <v>0</v>
      </c>
      <c r="BA943" s="93">
        <v>0</v>
      </c>
      <c r="BB943" s="93">
        <v>0</v>
      </c>
      <c r="BC943" s="93">
        <v>0</v>
      </c>
      <c r="BD943" s="93">
        <v>0</v>
      </c>
      <c r="BE943" s="93">
        <v>0</v>
      </c>
      <c r="BF943" s="93">
        <v>0</v>
      </c>
      <c r="BG943" s="93">
        <v>0</v>
      </c>
      <c r="BH943" s="93">
        <v>0</v>
      </c>
      <c r="BI943" s="93">
        <v>0</v>
      </c>
      <c r="BJ943" s="93">
        <v>0</v>
      </c>
      <c r="BK943" s="93">
        <v>0</v>
      </c>
      <c r="BL943" s="93">
        <v>0</v>
      </c>
      <c r="BM943" s="93">
        <v>0</v>
      </c>
      <c r="BN943" s="93">
        <v>0</v>
      </c>
      <c r="BO943" s="93">
        <v>0</v>
      </c>
      <c r="BP943" s="93">
        <v>0</v>
      </c>
      <c r="BQ943" s="93">
        <v>0</v>
      </c>
      <c r="BR943" s="93">
        <v>0</v>
      </c>
      <c r="BS943" s="93">
        <v>0</v>
      </c>
      <c r="BT943" s="93">
        <v>0</v>
      </c>
      <c r="BU943" s="93">
        <v>0</v>
      </c>
      <c r="BV943" s="93">
        <v>0</v>
      </c>
      <c r="BW943" s="93">
        <v>0</v>
      </c>
      <c r="BX943" s="93">
        <v>0</v>
      </c>
      <c r="BY943" s="93">
        <v>0</v>
      </c>
      <c r="BZ943" s="93">
        <v>0</v>
      </c>
      <c r="CA943" s="93">
        <v>0</v>
      </c>
      <c r="CB943" s="93">
        <v>0</v>
      </c>
      <c r="CC943" s="93">
        <v>0</v>
      </c>
      <c r="CD943" s="93">
        <v>0</v>
      </c>
      <c r="CE943" s="93">
        <v>0</v>
      </c>
      <c r="CF943" s="93">
        <v>0</v>
      </c>
      <c r="CG943" s="93">
        <v>0</v>
      </c>
      <c r="CH943" s="93">
        <v>0</v>
      </c>
      <c r="CJ943" s="94">
        <v>10017.45101530214</v>
      </c>
    </row>
    <row r="944" spans="1:88" x14ac:dyDescent="0.25">
      <c r="A944">
        <v>936</v>
      </c>
      <c r="B944" s="96"/>
      <c r="C944" s="97" t="s">
        <v>5361</v>
      </c>
      <c r="D944" s="97" t="s">
        <v>5362</v>
      </c>
      <c r="E944" s="97" t="s">
        <v>5362</v>
      </c>
      <c r="F944" s="97" t="s">
        <v>7128</v>
      </c>
      <c r="G944" s="96" t="s">
        <v>6095</v>
      </c>
      <c r="H944" s="96" t="s">
        <v>7129</v>
      </c>
      <c r="I944" s="96" t="s">
        <v>5340</v>
      </c>
      <c r="J944" s="96" t="s">
        <v>5340</v>
      </c>
      <c r="K944" s="96" t="s">
        <v>5365</v>
      </c>
      <c r="L944" s="96" t="s">
        <v>5365</v>
      </c>
      <c r="M944" s="96" t="s">
        <v>5342</v>
      </c>
      <c r="N944" s="92">
        <v>0</v>
      </c>
      <c r="O944" s="93">
        <v>0</v>
      </c>
      <c r="P944" s="93">
        <v>0</v>
      </c>
      <c r="Q944" s="93">
        <v>0</v>
      </c>
      <c r="R944" s="93">
        <v>0</v>
      </c>
      <c r="S944" s="93">
        <v>0</v>
      </c>
      <c r="T944" s="93">
        <v>0</v>
      </c>
      <c r="U944" s="93">
        <v>0</v>
      </c>
      <c r="V944" s="93">
        <v>0</v>
      </c>
      <c r="W944" s="93">
        <v>0</v>
      </c>
      <c r="X944" s="93">
        <v>0</v>
      </c>
      <c r="Y944" s="93">
        <v>0</v>
      </c>
      <c r="Z944" s="93">
        <v>0</v>
      </c>
      <c r="AA944" s="93">
        <v>0</v>
      </c>
      <c r="AB944" s="93">
        <v>0</v>
      </c>
      <c r="AC944" s="93">
        <v>0</v>
      </c>
      <c r="AD944" s="93">
        <v>0</v>
      </c>
      <c r="AE944" s="93">
        <v>0</v>
      </c>
      <c r="AF944" s="93">
        <v>0</v>
      </c>
      <c r="AG944" s="93">
        <v>0</v>
      </c>
      <c r="AH944" s="93">
        <v>0</v>
      </c>
      <c r="AI944" s="93">
        <v>0</v>
      </c>
      <c r="AJ944" s="93">
        <v>0</v>
      </c>
      <c r="AK944" s="93">
        <v>0</v>
      </c>
      <c r="AL944" s="93">
        <v>0</v>
      </c>
      <c r="AM944" s="93">
        <v>0</v>
      </c>
      <c r="AN944" s="93">
        <v>0</v>
      </c>
      <c r="AO944" s="93">
        <v>0</v>
      </c>
      <c r="AP944" s="93">
        <v>0</v>
      </c>
      <c r="AQ944" s="93">
        <v>0</v>
      </c>
      <c r="AR944" s="93">
        <v>0</v>
      </c>
      <c r="AS944" s="93">
        <v>0</v>
      </c>
      <c r="AT944" s="93">
        <v>0</v>
      </c>
      <c r="AU944" s="93">
        <v>0</v>
      </c>
      <c r="AV944" s="93">
        <v>0</v>
      </c>
      <c r="AW944" s="93">
        <v>0</v>
      </c>
      <c r="AX944" s="93">
        <v>0</v>
      </c>
      <c r="AY944" s="93">
        <v>0</v>
      </c>
      <c r="AZ944" s="93">
        <v>0</v>
      </c>
      <c r="BA944" s="93">
        <v>0</v>
      </c>
      <c r="BB944" s="93">
        <v>0</v>
      </c>
      <c r="BC944" s="93">
        <v>0</v>
      </c>
      <c r="BD944" s="93">
        <v>0</v>
      </c>
      <c r="BE944" s="93">
        <v>0</v>
      </c>
      <c r="BF944" s="93">
        <v>0</v>
      </c>
      <c r="BG944" s="93">
        <v>0</v>
      </c>
      <c r="BH944" s="93">
        <v>0</v>
      </c>
      <c r="BI944" s="93">
        <v>0</v>
      </c>
      <c r="BJ944" s="93">
        <v>0</v>
      </c>
      <c r="BK944" s="93">
        <v>0</v>
      </c>
      <c r="BL944" s="93">
        <v>0</v>
      </c>
      <c r="BM944" s="93">
        <v>0</v>
      </c>
      <c r="BN944" s="93">
        <v>0</v>
      </c>
      <c r="BO944" s="93">
        <v>0</v>
      </c>
      <c r="BP944" s="93">
        <v>0</v>
      </c>
      <c r="BQ944" s="93">
        <v>0</v>
      </c>
      <c r="BR944" s="93">
        <v>0</v>
      </c>
      <c r="BS944" s="93">
        <v>0</v>
      </c>
      <c r="BT944" s="93">
        <v>0</v>
      </c>
      <c r="BU944" s="93">
        <v>0</v>
      </c>
      <c r="BV944" s="93">
        <v>0</v>
      </c>
      <c r="BW944" s="93">
        <v>0</v>
      </c>
      <c r="BX944" s="93">
        <v>0</v>
      </c>
      <c r="BY944" s="93">
        <v>0</v>
      </c>
      <c r="BZ944" s="93">
        <v>0</v>
      </c>
      <c r="CA944" s="93">
        <v>0</v>
      </c>
      <c r="CB944" s="93">
        <v>0</v>
      </c>
      <c r="CC944" s="93">
        <v>0</v>
      </c>
      <c r="CD944" s="93">
        <v>0</v>
      </c>
      <c r="CE944" s="93">
        <v>0</v>
      </c>
      <c r="CF944" s="93">
        <v>0</v>
      </c>
      <c r="CG944" s="93">
        <v>0</v>
      </c>
      <c r="CH944" s="93">
        <v>0</v>
      </c>
      <c r="CJ944" s="94">
        <v>0</v>
      </c>
    </row>
    <row r="945" spans="1:88" x14ac:dyDescent="0.25">
      <c r="A945">
        <v>937</v>
      </c>
      <c r="B945" s="96"/>
      <c r="C945" s="97" t="s">
        <v>5361</v>
      </c>
      <c r="D945" s="97" t="s">
        <v>5362</v>
      </c>
      <c r="E945" s="97" t="s">
        <v>5362</v>
      </c>
      <c r="F945" s="97" t="s">
        <v>7130</v>
      </c>
      <c r="G945" s="96" t="s">
        <v>6095</v>
      </c>
      <c r="H945" s="96" t="s">
        <v>7131</v>
      </c>
      <c r="I945" s="96" t="s">
        <v>5340</v>
      </c>
      <c r="J945" s="96" t="s">
        <v>5340</v>
      </c>
      <c r="K945" s="96" t="s">
        <v>5365</v>
      </c>
      <c r="L945" s="96" t="s">
        <v>5365</v>
      </c>
      <c r="M945" s="96" t="s">
        <v>5342</v>
      </c>
      <c r="N945" s="92">
        <v>25017.323940795133</v>
      </c>
      <c r="O945" s="93">
        <v>0</v>
      </c>
      <c r="P945" s="93">
        <v>0</v>
      </c>
      <c r="Q945" s="93">
        <v>0</v>
      </c>
      <c r="R945" s="93">
        <v>0</v>
      </c>
      <c r="S945" s="93">
        <v>0</v>
      </c>
      <c r="T945" s="93">
        <v>0</v>
      </c>
      <c r="U945" s="93">
        <v>2090.3160768976909</v>
      </c>
      <c r="V945" s="93">
        <v>2091.2760117799789</v>
      </c>
      <c r="W945" s="93">
        <v>2075.614498148916</v>
      </c>
      <c r="X945" s="93">
        <v>2049.9283173273407</v>
      </c>
      <c r="Y945" s="93">
        <v>2092.319229167038</v>
      </c>
      <c r="Z945" s="93">
        <v>2096.0560244459402</v>
      </c>
      <c r="AA945" s="93">
        <v>2117.1617655831642</v>
      </c>
      <c r="AB945" s="93">
        <v>2079.2111241053126</v>
      </c>
      <c r="AC945" s="93">
        <v>2086.1566393771891</v>
      </c>
      <c r="AD945" s="93">
        <v>2088.3126284753794</v>
      </c>
      <c r="AE945" s="93">
        <v>2078.5155113343581</v>
      </c>
      <c r="AF945" s="93">
        <v>2072.4561141528238</v>
      </c>
      <c r="AG945" s="93">
        <v>0</v>
      </c>
      <c r="AH945" s="93">
        <v>0</v>
      </c>
      <c r="AI945" s="93">
        <v>0</v>
      </c>
      <c r="AJ945" s="93">
        <v>0</v>
      </c>
      <c r="AK945" s="93">
        <v>0</v>
      </c>
      <c r="AL945" s="93">
        <v>0</v>
      </c>
      <c r="AM945" s="93">
        <v>0</v>
      </c>
      <c r="AN945" s="93">
        <v>0</v>
      </c>
      <c r="AO945" s="93">
        <v>0</v>
      </c>
      <c r="AP945" s="93">
        <v>0</v>
      </c>
      <c r="AQ945" s="93">
        <v>0</v>
      </c>
      <c r="AR945" s="93">
        <v>0</v>
      </c>
      <c r="AS945" s="93">
        <v>0</v>
      </c>
      <c r="AT945" s="93">
        <v>0</v>
      </c>
      <c r="AU945" s="93">
        <v>0</v>
      </c>
      <c r="AV945" s="93">
        <v>0</v>
      </c>
      <c r="AW945" s="93">
        <v>0</v>
      </c>
      <c r="AX945" s="93">
        <v>0</v>
      </c>
      <c r="AY945" s="93">
        <v>0</v>
      </c>
      <c r="AZ945" s="93">
        <v>0</v>
      </c>
      <c r="BA945" s="93">
        <v>0</v>
      </c>
      <c r="BB945" s="93">
        <v>0</v>
      </c>
      <c r="BC945" s="93">
        <v>0</v>
      </c>
      <c r="BD945" s="93">
        <v>0</v>
      </c>
      <c r="BE945" s="93">
        <v>0</v>
      </c>
      <c r="BF945" s="93">
        <v>0</v>
      </c>
      <c r="BG945" s="93">
        <v>0</v>
      </c>
      <c r="BH945" s="93">
        <v>0</v>
      </c>
      <c r="BI945" s="93">
        <v>0</v>
      </c>
      <c r="BJ945" s="93">
        <v>0</v>
      </c>
      <c r="BK945" s="93">
        <v>0</v>
      </c>
      <c r="BL945" s="93">
        <v>0</v>
      </c>
      <c r="BM945" s="93">
        <v>0</v>
      </c>
      <c r="BN945" s="93">
        <v>0</v>
      </c>
      <c r="BO945" s="93">
        <v>0</v>
      </c>
      <c r="BP945" s="93">
        <v>0</v>
      </c>
      <c r="BQ945" s="93">
        <v>0</v>
      </c>
      <c r="BR945" s="93">
        <v>0</v>
      </c>
      <c r="BS945" s="93">
        <v>0</v>
      </c>
      <c r="BT945" s="93">
        <v>0</v>
      </c>
      <c r="BU945" s="93">
        <v>0</v>
      </c>
      <c r="BV945" s="93">
        <v>0</v>
      </c>
      <c r="BW945" s="93">
        <v>0</v>
      </c>
      <c r="BX945" s="93">
        <v>0</v>
      </c>
      <c r="BY945" s="93">
        <v>0</v>
      </c>
      <c r="BZ945" s="93">
        <v>0</v>
      </c>
      <c r="CA945" s="93">
        <v>0</v>
      </c>
      <c r="CB945" s="93">
        <v>0</v>
      </c>
      <c r="CC945" s="93">
        <v>0</v>
      </c>
      <c r="CD945" s="93">
        <v>0</v>
      </c>
      <c r="CE945" s="93">
        <v>0</v>
      </c>
      <c r="CF945" s="93">
        <v>0</v>
      </c>
      <c r="CG945" s="93">
        <v>0</v>
      </c>
      <c r="CH945" s="93">
        <v>0</v>
      </c>
      <c r="CJ945" s="94">
        <v>12521.813783028228</v>
      </c>
    </row>
    <row r="946" spans="1:88" x14ac:dyDescent="0.25">
      <c r="A946">
        <v>938</v>
      </c>
      <c r="B946" s="96"/>
      <c r="C946" s="97" t="s">
        <v>5361</v>
      </c>
      <c r="D946" s="97" t="s">
        <v>5362</v>
      </c>
      <c r="E946" s="97" t="s">
        <v>5362</v>
      </c>
      <c r="F946" s="97" t="s">
        <v>7132</v>
      </c>
      <c r="G946" s="96" t="s">
        <v>6095</v>
      </c>
      <c r="H946" s="96" t="s">
        <v>7133</v>
      </c>
      <c r="I946" s="96" t="s">
        <v>5340</v>
      </c>
      <c r="J946" s="96" t="s">
        <v>5340</v>
      </c>
      <c r="K946" s="96" t="s">
        <v>5365</v>
      </c>
      <c r="L946" s="96" t="s">
        <v>5365</v>
      </c>
      <c r="M946" s="96" t="s">
        <v>5342</v>
      </c>
      <c r="N946" s="92">
        <v>0</v>
      </c>
      <c r="O946" s="93">
        <v>0</v>
      </c>
      <c r="P946" s="93">
        <v>0</v>
      </c>
      <c r="Q946" s="93">
        <v>0</v>
      </c>
      <c r="R946" s="93">
        <v>0</v>
      </c>
      <c r="S946" s="93">
        <v>0</v>
      </c>
      <c r="T946" s="93">
        <v>0</v>
      </c>
      <c r="U946" s="93">
        <v>0</v>
      </c>
      <c r="V946" s="93">
        <v>0</v>
      </c>
      <c r="W946" s="93">
        <v>0</v>
      </c>
      <c r="X946" s="93">
        <v>0</v>
      </c>
      <c r="Y946" s="93">
        <v>0</v>
      </c>
      <c r="Z946" s="93">
        <v>0</v>
      </c>
      <c r="AA946" s="93">
        <v>0</v>
      </c>
      <c r="AB946" s="93">
        <v>0</v>
      </c>
      <c r="AC946" s="93">
        <v>0</v>
      </c>
      <c r="AD946" s="93">
        <v>0</v>
      </c>
      <c r="AE946" s="93">
        <v>0</v>
      </c>
      <c r="AF946" s="93">
        <v>0</v>
      </c>
      <c r="AG946" s="93">
        <v>0</v>
      </c>
      <c r="AH946" s="93">
        <v>0</v>
      </c>
      <c r="AI946" s="93">
        <v>0</v>
      </c>
      <c r="AJ946" s="93">
        <v>0</v>
      </c>
      <c r="AK946" s="93">
        <v>0</v>
      </c>
      <c r="AL946" s="93">
        <v>0</v>
      </c>
      <c r="AM946" s="93">
        <v>0</v>
      </c>
      <c r="AN946" s="93">
        <v>0</v>
      </c>
      <c r="AO946" s="93">
        <v>0</v>
      </c>
      <c r="AP946" s="93">
        <v>0</v>
      </c>
      <c r="AQ946" s="93">
        <v>0</v>
      </c>
      <c r="AR946" s="93">
        <v>0</v>
      </c>
      <c r="AS946" s="93">
        <v>0</v>
      </c>
      <c r="AT946" s="93">
        <v>0</v>
      </c>
      <c r="AU946" s="93">
        <v>0</v>
      </c>
      <c r="AV946" s="93">
        <v>0</v>
      </c>
      <c r="AW946" s="93">
        <v>0</v>
      </c>
      <c r="AX946" s="93">
        <v>0</v>
      </c>
      <c r="AY946" s="93">
        <v>0</v>
      </c>
      <c r="AZ946" s="93">
        <v>0</v>
      </c>
      <c r="BA946" s="93">
        <v>0</v>
      </c>
      <c r="BB946" s="93">
        <v>0</v>
      </c>
      <c r="BC946" s="93">
        <v>0</v>
      </c>
      <c r="BD946" s="93">
        <v>0</v>
      </c>
      <c r="BE946" s="93">
        <v>0</v>
      </c>
      <c r="BF946" s="93">
        <v>0</v>
      </c>
      <c r="BG946" s="93">
        <v>0</v>
      </c>
      <c r="BH946" s="93">
        <v>0</v>
      </c>
      <c r="BI946" s="93">
        <v>0</v>
      </c>
      <c r="BJ946" s="93">
        <v>0</v>
      </c>
      <c r="BK946" s="93">
        <v>0</v>
      </c>
      <c r="BL946" s="93">
        <v>0</v>
      </c>
      <c r="BM946" s="93">
        <v>0</v>
      </c>
      <c r="BN946" s="93">
        <v>0</v>
      </c>
      <c r="BO946" s="93">
        <v>0</v>
      </c>
      <c r="BP946" s="93">
        <v>0</v>
      </c>
      <c r="BQ946" s="93">
        <v>0</v>
      </c>
      <c r="BR946" s="93">
        <v>0</v>
      </c>
      <c r="BS946" s="93">
        <v>0</v>
      </c>
      <c r="BT946" s="93">
        <v>0</v>
      </c>
      <c r="BU946" s="93">
        <v>0</v>
      </c>
      <c r="BV946" s="93">
        <v>0</v>
      </c>
      <c r="BW946" s="93">
        <v>0</v>
      </c>
      <c r="BX946" s="93">
        <v>0</v>
      </c>
      <c r="BY946" s="93">
        <v>0</v>
      </c>
      <c r="BZ946" s="93">
        <v>0</v>
      </c>
      <c r="CA946" s="93">
        <v>0</v>
      </c>
      <c r="CB946" s="93">
        <v>0</v>
      </c>
      <c r="CC946" s="93">
        <v>0</v>
      </c>
      <c r="CD946" s="93">
        <v>0</v>
      </c>
      <c r="CE946" s="93">
        <v>0</v>
      </c>
      <c r="CF946" s="93">
        <v>0</v>
      </c>
      <c r="CG946" s="93">
        <v>0</v>
      </c>
      <c r="CH946" s="93">
        <v>0</v>
      </c>
      <c r="CJ946" s="94">
        <v>0</v>
      </c>
    </row>
    <row r="947" spans="1:88" x14ac:dyDescent="0.25">
      <c r="A947">
        <v>939</v>
      </c>
      <c r="B947" s="96"/>
      <c r="C947" s="97" t="s">
        <v>5361</v>
      </c>
      <c r="D947" s="97" t="s">
        <v>5362</v>
      </c>
      <c r="E947" s="97" t="s">
        <v>5362</v>
      </c>
      <c r="F947" s="97" t="s">
        <v>7134</v>
      </c>
      <c r="G947" s="96" t="s">
        <v>6095</v>
      </c>
      <c r="H947" s="96" t="s">
        <v>7135</v>
      </c>
      <c r="I947" s="96" t="s">
        <v>5340</v>
      </c>
      <c r="J947" s="96" t="s">
        <v>5340</v>
      </c>
      <c r="K947" s="96" t="s">
        <v>5365</v>
      </c>
      <c r="L947" s="96" t="s">
        <v>5365</v>
      </c>
      <c r="M947" s="96" t="s">
        <v>5342</v>
      </c>
      <c r="N947" s="92">
        <v>51180.34973472781</v>
      </c>
      <c r="O947" s="93">
        <v>0</v>
      </c>
      <c r="P947" s="93">
        <v>0</v>
      </c>
      <c r="Q947" s="93">
        <v>0</v>
      </c>
      <c r="R947" s="93">
        <v>0</v>
      </c>
      <c r="S947" s="93">
        <v>0</v>
      </c>
      <c r="T947" s="93">
        <v>0</v>
      </c>
      <c r="U947" s="93">
        <v>0</v>
      </c>
      <c r="V947" s="93">
        <v>0</v>
      </c>
      <c r="W947" s="93">
        <v>0</v>
      </c>
      <c r="X947" s="93">
        <v>0</v>
      </c>
      <c r="Y947" s="93">
        <v>0</v>
      </c>
      <c r="Z947" s="93">
        <v>0</v>
      </c>
      <c r="AA947" s="93">
        <v>0</v>
      </c>
      <c r="AB947" s="93">
        <v>0</v>
      </c>
      <c r="AC947" s="93">
        <v>0</v>
      </c>
      <c r="AD947" s="93">
        <v>0</v>
      </c>
      <c r="AE947" s="93">
        <v>0</v>
      </c>
      <c r="AF947" s="93">
        <v>0</v>
      </c>
      <c r="AG947" s="93">
        <v>0</v>
      </c>
      <c r="AH947" s="93">
        <v>0</v>
      </c>
      <c r="AI947" s="93">
        <v>0</v>
      </c>
      <c r="AJ947" s="93">
        <v>0</v>
      </c>
      <c r="AK947" s="93">
        <v>0</v>
      </c>
      <c r="AL947" s="93">
        <v>0</v>
      </c>
      <c r="AM947" s="93">
        <v>0</v>
      </c>
      <c r="AN947" s="93">
        <v>0</v>
      </c>
      <c r="AO947" s="93">
        <v>0</v>
      </c>
      <c r="AP947" s="93">
        <v>0</v>
      </c>
      <c r="AQ947" s="93">
        <v>0</v>
      </c>
      <c r="AR947" s="93">
        <v>0</v>
      </c>
      <c r="AS947" s="93">
        <v>4239.6033955575531</v>
      </c>
      <c r="AT947" s="93">
        <v>4234.2585351558846</v>
      </c>
      <c r="AU947" s="93">
        <v>4222.7590247938433</v>
      </c>
      <c r="AV947" s="93">
        <v>4183.4345606065899</v>
      </c>
      <c r="AW947" s="93">
        <v>4236.5432643089671</v>
      </c>
      <c r="AX947" s="93">
        <v>4242.1974404917701</v>
      </c>
      <c r="AY947" s="93">
        <v>4339.5734808377856</v>
      </c>
      <c r="AZ947" s="93">
        <v>4297.2979378821101</v>
      </c>
      <c r="BA947" s="93">
        <v>4308.1880564147486</v>
      </c>
      <c r="BB947" s="93">
        <v>4308.0910130217262</v>
      </c>
      <c r="BC947" s="93">
        <v>4290.8321528670667</v>
      </c>
      <c r="BD947" s="93">
        <v>4277.5708727897681</v>
      </c>
      <c r="BE947" s="93">
        <v>0</v>
      </c>
      <c r="BF947" s="93">
        <v>0</v>
      </c>
      <c r="BG947" s="93">
        <v>0</v>
      </c>
      <c r="BH947" s="93">
        <v>0</v>
      </c>
      <c r="BI947" s="93">
        <v>0</v>
      </c>
      <c r="BJ947" s="93">
        <v>0</v>
      </c>
      <c r="BK947" s="93">
        <v>0</v>
      </c>
      <c r="BL947" s="93">
        <v>0</v>
      </c>
      <c r="BM947" s="93">
        <v>0</v>
      </c>
      <c r="BN947" s="93">
        <v>0</v>
      </c>
      <c r="BO947" s="93">
        <v>0</v>
      </c>
      <c r="BP947" s="93">
        <v>0</v>
      </c>
      <c r="BQ947" s="93">
        <v>0</v>
      </c>
      <c r="BR947" s="93">
        <v>0</v>
      </c>
      <c r="BS947" s="93">
        <v>0</v>
      </c>
      <c r="BT947" s="93">
        <v>0</v>
      </c>
      <c r="BU947" s="93">
        <v>0</v>
      </c>
      <c r="BV947" s="93">
        <v>0</v>
      </c>
      <c r="BW947" s="93">
        <v>0</v>
      </c>
      <c r="BX947" s="93">
        <v>0</v>
      </c>
      <c r="BY947" s="93">
        <v>0</v>
      </c>
      <c r="BZ947" s="93">
        <v>0</v>
      </c>
      <c r="CA947" s="93">
        <v>0</v>
      </c>
      <c r="CB947" s="93">
        <v>0</v>
      </c>
      <c r="CC947" s="93">
        <v>0</v>
      </c>
      <c r="CD947" s="93">
        <v>0</v>
      </c>
      <c r="CE947" s="93">
        <v>0</v>
      </c>
      <c r="CF947" s="93">
        <v>0</v>
      </c>
      <c r="CG947" s="93">
        <v>0</v>
      </c>
      <c r="CH947" s="93">
        <v>0</v>
      </c>
      <c r="CJ947" s="94">
        <v>51180.34973472781</v>
      </c>
    </row>
    <row r="948" spans="1:88" x14ac:dyDescent="0.25">
      <c r="A948">
        <v>940</v>
      </c>
      <c r="B948" s="96"/>
      <c r="C948" s="97" t="s">
        <v>5361</v>
      </c>
      <c r="D948" s="97" t="s">
        <v>5362</v>
      </c>
      <c r="E948" s="97" t="s">
        <v>5362</v>
      </c>
      <c r="F948" s="97" t="s">
        <v>7136</v>
      </c>
      <c r="G948" s="96" t="s">
        <v>6095</v>
      </c>
      <c r="H948" s="96" t="s">
        <v>7137</v>
      </c>
      <c r="I948" s="96" t="s">
        <v>5340</v>
      </c>
      <c r="J948" s="96" t="s">
        <v>5340</v>
      </c>
      <c r="K948" s="96" t="s">
        <v>5365</v>
      </c>
      <c r="L948" s="96" t="s">
        <v>5365</v>
      </c>
      <c r="M948" s="96" t="s">
        <v>5342</v>
      </c>
      <c r="N948" s="92">
        <v>0</v>
      </c>
      <c r="O948" s="93">
        <v>0</v>
      </c>
      <c r="P948" s="93">
        <v>0</v>
      </c>
      <c r="Q948" s="93">
        <v>0</v>
      </c>
      <c r="R948" s="93">
        <v>0</v>
      </c>
      <c r="S948" s="93">
        <v>0</v>
      </c>
      <c r="T948" s="93">
        <v>0</v>
      </c>
      <c r="U948" s="93">
        <v>0</v>
      </c>
      <c r="V948" s="93">
        <v>0</v>
      </c>
      <c r="W948" s="93">
        <v>0</v>
      </c>
      <c r="X948" s="93">
        <v>0</v>
      </c>
      <c r="Y948" s="93">
        <v>0</v>
      </c>
      <c r="Z948" s="93">
        <v>0</v>
      </c>
      <c r="AA948" s="93">
        <v>0</v>
      </c>
      <c r="AB948" s="93">
        <v>0</v>
      </c>
      <c r="AC948" s="93">
        <v>0</v>
      </c>
      <c r="AD948" s="93">
        <v>0</v>
      </c>
      <c r="AE948" s="93">
        <v>0</v>
      </c>
      <c r="AF948" s="93">
        <v>0</v>
      </c>
      <c r="AG948" s="93">
        <v>0</v>
      </c>
      <c r="AH948" s="93">
        <v>0</v>
      </c>
      <c r="AI948" s="93">
        <v>0</v>
      </c>
      <c r="AJ948" s="93">
        <v>0</v>
      </c>
      <c r="AK948" s="93">
        <v>0</v>
      </c>
      <c r="AL948" s="93">
        <v>0</v>
      </c>
      <c r="AM948" s="93">
        <v>0</v>
      </c>
      <c r="AN948" s="93">
        <v>0</v>
      </c>
      <c r="AO948" s="93">
        <v>0</v>
      </c>
      <c r="AP948" s="93">
        <v>0</v>
      </c>
      <c r="AQ948" s="93">
        <v>0</v>
      </c>
      <c r="AR948" s="93">
        <v>0</v>
      </c>
      <c r="AS948" s="93">
        <v>0</v>
      </c>
      <c r="AT948" s="93">
        <v>0</v>
      </c>
      <c r="AU948" s="93">
        <v>0</v>
      </c>
      <c r="AV948" s="93">
        <v>0</v>
      </c>
      <c r="AW948" s="93">
        <v>0</v>
      </c>
      <c r="AX948" s="93">
        <v>0</v>
      </c>
      <c r="AY948" s="93">
        <v>0</v>
      </c>
      <c r="AZ948" s="93">
        <v>0</v>
      </c>
      <c r="BA948" s="93">
        <v>0</v>
      </c>
      <c r="BB948" s="93">
        <v>0</v>
      </c>
      <c r="BC948" s="93">
        <v>0</v>
      </c>
      <c r="BD948" s="93">
        <v>0</v>
      </c>
      <c r="BE948" s="93">
        <v>0</v>
      </c>
      <c r="BF948" s="93">
        <v>0</v>
      </c>
      <c r="BG948" s="93">
        <v>0</v>
      </c>
      <c r="BH948" s="93">
        <v>0</v>
      </c>
      <c r="BI948" s="93">
        <v>0</v>
      </c>
      <c r="BJ948" s="93">
        <v>0</v>
      </c>
      <c r="BK948" s="93">
        <v>0</v>
      </c>
      <c r="BL948" s="93">
        <v>0</v>
      </c>
      <c r="BM948" s="93">
        <v>0</v>
      </c>
      <c r="BN948" s="93">
        <v>0</v>
      </c>
      <c r="BO948" s="93">
        <v>0</v>
      </c>
      <c r="BP948" s="93">
        <v>0</v>
      </c>
      <c r="BQ948" s="93">
        <v>0</v>
      </c>
      <c r="BR948" s="93">
        <v>0</v>
      </c>
      <c r="BS948" s="93">
        <v>0</v>
      </c>
      <c r="BT948" s="93">
        <v>0</v>
      </c>
      <c r="BU948" s="93">
        <v>0</v>
      </c>
      <c r="BV948" s="93">
        <v>0</v>
      </c>
      <c r="BW948" s="93">
        <v>0</v>
      </c>
      <c r="BX948" s="93">
        <v>0</v>
      </c>
      <c r="BY948" s="93">
        <v>0</v>
      </c>
      <c r="BZ948" s="93">
        <v>0</v>
      </c>
      <c r="CA948" s="93">
        <v>0</v>
      </c>
      <c r="CB948" s="93">
        <v>0</v>
      </c>
      <c r="CC948" s="93">
        <v>0</v>
      </c>
      <c r="CD948" s="93">
        <v>0</v>
      </c>
      <c r="CE948" s="93">
        <v>0</v>
      </c>
      <c r="CF948" s="93">
        <v>0</v>
      </c>
      <c r="CG948" s="93">
        <v>0</v>
      </c>
      <c r="CH948" s="93">
        <v>0</v>
      </c>
      <c r="CJ948" s="94">
        <v>0</v>
      </c>
    </row>
    <row r="949" spans="1:88" x14ac:dyDescent="0.25">
      <c r="A949">
        <v>941</v>
      </c>
      <c r="B949" s="96"/>
      <c r="C949" s="97" t="s">
        <v>5361</v>
      </c>
      <c r="D949" s="97" t="s">
        <v>5362</v>
      </c>
      <c r="E949" s="97" t="s">
        <v>5362</v>
      </c>
      <c r="F949" s="97" t="s">
        <v>7138</v>
      </c>
      <c r="G949" s="96" t="s">
        <v>6095</v>
      </c>
      <c r="H949" s="96" t="s">
        <v>7139</v>
      </c>
      <c r="I949" s="96" t="s">
        <v>5340</v>
      </c>
      <c r="J949" s="96" t="s">
        <v>5340</v>
      </c>
      <c r="K949" s="96" t="s">
        <v>5365</v>
      </c>
      <c r="L949" s="96" t="s">
        <v>5365</v>
      </c>
      <c r="M949" s="96" t="s">
        <v>5342</v>
      </c>
      <c r="N949" s="92">
        <v>0</v>
      </c>
      <c r="O949" s="93">
        <v>0</v>
      </c>
      <c r="P949" s="93">
        <v>0</v>
      </c>
      <c r="Q949" s="93">
        <v>0</v>
      </c>
      <c r="R949" s="93">
        <v>0</v>
      </c>
      <c r="S949" s="93">
        <v>0</v>
      </c>
      <c r="T949" s="93">
        <v>0</v>
      </c>
      <c r="U949" s="93">
        <v>0</v>
      </c>
      <c r="V949" s="93">
        <v>0</v>
      </c>
      <c r="W949" s="93">
        <v>0</v>
      </c>
      <c r="X949" s="93">
        <v>0</v>
      </c>
      <c r="Y949" s="93">
        <v>0</v>
      </c>
      <c r="Z949" s="93">
        <v>0</v>
      </c>
      <c r="AA949" s="93">
        <v>0</v>
      </c>
      <c r="AB949" s="93">
        <v>0</v>
      </c>
      <c r="AC949" s="93">
        <v>0</v>
      </c>
      <c r="AD949" s="93">
        <v>0</v>
      </c>
      <c r="AE949" s="93">
        <v>0</v>
      </c>
      <c r="AF949" s="93">
        <v>0</v>
      </c>
      <c r="AG949" s="93">
        <v>0</v>
      </c>
      <c r="AH949" s="93">
        <v>0</v>
      </c>
      <c r="AI949" s="93">
        <v>0</v>
      </c>
      <c r="AJ949" s="93">
        <v>0</v>
      </c>
      <c r="AK949" s="93">
        <v>0</v>
      </c>
      <c r="AL949" s="93">
        <v>0</v>
      </c>
      <c r="AM949" s="93">
        <v>0</v>
      </c>
      <c r="AN949" s="93">
        <v>0</v>
      </c>
      <c r="AO949" s="93">
        <v>0</v>
      </c>
      <c r="AP949" s="93">
        <v>0</v>
      </c>
      <c r="AQ949" s="93">
        <v>0</v>
      </c>
      <c r="AR949" s="93">
        <v>0</v>
      </c>
      <c r="AS949" s="93">
        <v>0</v>
      </c>
      <c r="AT949" s="93">
        <v>0</v>
      </c>
      <c r="AU949" s="93">
        <v>0</v>
      </c>
      <c r="AV949" s="93">
        <v>0</v>
      </c>
      <c r="AW949" s="93">
        <v>0</v>
      </c>
      <c r="AX949" s="93">
        <v>0</v>
      </c>
      <c r="AY949" s="93">
        <v>0</v>
      </c>
      <c r="AZ949" s="93">
        <v>0</v>
      </c>
      <c r="BA949" s="93">
        <v>0</v>
      </c>
      <c r="BB949" s="93">
        <v>0</v>
      </c>
      <c r="BC949" s="93">
        <v>0</v>
      </c>
      <c r="BD949" s="93">
        <v>0</v>
      </c>
      <c r="BE949" s="93">
        <v>0</v>
      </c>
      <c r="BF949" s="93">
        <v>0</v>
      </c>
      <c r="BG949" s="93">
        <v>0</v>
      </c>
      <c r="BH949" s="93">
        <v>0</v>
      </c>
      <c r="BI949" s="93">
        <v>0</v>
      </c>
      <c r="BJ949" s="93">
        <v>0</v>
      </c>
      <c r="BK949" s="93">
        <v>0</v>
      </c>
      <c r="BL949" s="93">
        <v>0</v>
      </c>
      <c r="BM949" s="93">
        <v>0</v>
      </c>
      <c r="BN949" s="93">
        <v>0</v>
      </c>
      <c r="BO949" s="93">
        <v>0</v>
      </c>
      <c r="BP949" s="93">
        <v>0</v>
      </c>
      <c r="BQ949" s="93">
        <v>0</v>
      </c>
      <c r="BR949" s="93">
        <v>0</v>
      </c>
      <c r="BS949" s="93">
        <v>0</v>
      </c>
      <c r="BT949" s="93">
        <v>0</v>
      </c>
      <c r="BU949" s="93">
        <v>0</v>
      </c>
      <c r="BV949" s="93">
        <v>0</v>
      </c>
      <c r="BW949" s="93">
        <v>0</v>
      </c>
      <c r="BX949" s="93">
        <v>0</v>
      </c>
      <c r="BY949" s="93">
        <v>0</v>
      </c>
      <c r="BZ949" s="93">
        <v>0</v>
      </c>
      <c r="CA949" s="93">
        <v>0</v>
      </c>
      <c r="CB949" s="93">
        <v>0</v>
      </c>
      <c r="CC949" s="93">
        <v>0</v>
      </c>
      <c r="CD949" s="93">
        <v>0</v>
      </c>
      <c r="CE949" s="93">
        <v>0</v>
      </c>
      <c r="CF949" s="93">
        <v>0</v>
      </c>
      <c r="CG949" s="93">
        <v>0</v>
      </c>
      <c r="CH949" s="93">
        <v>0</v>
      </c>
      <c r="CJ949" s="94">
        <v>0</v>
      </c>
    </row>
    <row r="950" spans="1:88" x14ac:dyDescent="0.25">
      <c r="A950">
        <v>942</v>
      </c>
      <c r="B950" s="96"/>
      <c r="C950" s="97" t="s">
        <v>5361</v>
      </c>
      <c r="D950" s="97" t="s">
        <v>5362</v>
      </c>
      <c r="E950" s="97" t="s">
        <v>5362</v>
      </c>
      <c r="F950" s="97" t="s">
        <v>7140</v>
      </c>
      <c r="G950" s="96" t="s">
        <v>6095</v>
      </c>
      <c r="H950" s="96" t="s">
        <v>7141</v>
      </c>
      <c r="I950" s="96" t="s">
        <v>5340</v>
      </c>
      <c r="J950" s="96" t="s">
        <v>5340</v>
      </c>
      <c r="K950" s="96" t="s">
        <v>5365</v>
      </c>
      <c r="L950" s="96" t="s">
        <v>5365</v>
      </c>
      <c r="M950" s="96" t="s">
        <v>5342</v>
      </c>
      <c r="N950" s="92">
        <v>0</v>
      </c>
      <c r="O950" s="93">
        <v>0</v>
      </c>
      <c r="P950" s="93">
        <v>0</v>
      </c>
      <c r="Q950" s="93">
        <v>0</v>
      </c>
      <c r="R950" s="93">
        <v>0</v>
      </c>
      <c r="S950" s="93">
        <v>0</v>
      </c>
      <c r="T950" s="93">
        <v>0</v>
      </c>
      <c r="U950" s="93">
        <v>0</v>
      </c>
      <c r="V950" s="93">
        <v>0</v>
      </c>
      <c r="W950" s="93">
        <v>0</v>
      </c>
      <c r="X950" s="93">
        <v>0</v>
      </c>
      <c r="Y950" s="93">
        <v>0</v>
      </c>
      <c r="Z950" s="93">
        <v>0</v>
      </c>
      <c r="AA950" s="93">
        <v>0</v>
      </c>
      <c r="AB950" s="93">
        <v>0</v>
      </c>
      <c r="AC950" s="93">
        <v>0</v>
      </c>
      <c r="AD950" s="93">
        <v>0</v>
      </c>
      <c r="AE950" s="93">
        <v>0</v>
      </c>
      <c r="AF950" s="93">
        <v>0</v>
      </c>
      <c r="AG950" s="93">
        <v>0</v>
      </c>
      <c r="AH950" s="93">
        <v>0</v>
      </c>
      <c r="AI950" s="93">
        <v>0</v>
      </c>
      <c r="AJ950" s="93">
        <v>0</v>
      </c>
      <c r="AK950" s="93">
        <v>0</v>
      </c>
      <c r="AL950" s="93">
        <v>0</v>
      </c>
      <c r="AM950" s="93">
        <v>0</v>
      </c>
      <c r="AN950" s="93">
        <v>0</v>
      </c>
      <c r="AO950" s="93">
        <v>0</v>
      </c>
      <c r="AP950" s="93">
        <v>0</v>
      </c>
      <c r="AQ950" s="93">
        <v>0</v>
      </c>
      <c r="AR950" s="93">
        <v>0</v>
      </c>
      <c r="AS950" s="93">
        <v>0</v>
      </c>
      <c r="AT950" s="93">
        <v>0</v>
      </c>
      <c r="AU950" s="93">
        <v>0</v>
      </c>
      <c r="AV950" s="93">
        <v>0</v>
      </c>
      <c r="AW950" s="93">
        <v>0</v>
      </c>
      <c r="AX950" s="93">
        <v>0</v>
      </c>
      <c r="AY950" s="93">
        <v>0</v>
      </c>
      <c r="AZ950" s="93">
        <v>0</v>
      </c>
      <c r="BA950" s="93">
        <v>0</v>
      </c>
      <c r="BB950" s="93">
        <v>0</v>
      </c>
      <c r="BC950" s="93">
        <v>0</v>
      </c>
      <c r="BD950" s="93">
        <v>0</v>
      </c>
      <c r="BE950" s="93">
        <v>0</v>
      </c>
      <c r="BF950" s="93">
        <v>0</v>
      </c>
      <c r="BG950" s="93">
        <v>0</v>
      </c>
      <c r="BH950" s="93">
        <v>0</v>
      </c>
      <c r="BI950" s="93">
        <v>0</v>
      </c>
      <c r="BJ950" s="93">
        <v>0</v>
      </c>
      <c r="BK950" s="93">
        <v>0</v>
      </c>
      <c r="BL950" s="93">
        <v>0</v>
      </c>
      <c r="BM950" s="93">
        <v>0</v>
      </c>
      <c r="BN950" s="93">
        <v>0</v>
      </c>
      <c r="BO950" s="93">
        <v>0</v>
      </c>
      <c r="BP950" s="93">
        <v>0</v>
      </c>
      <c r="BQ950" s="93">
        <v>0</v>
      </c>
      <c r="BR950" s="93">
        <v>0</v>
      </c>
      <c r="BS950" s="93">
        <v>0</v>
      </c>
      <c r="BT950" s="93">
        <v>0</v>
      </c>
      <c r="BU950" s="93">
        <v>0</v>
      </c>
      <c r="BV950" s="93">
        <v>0</v>
      </c>
      <c r="BW950" s="93">
        <v>0</v>
      </c>
      <c r="BX950" s="93">
        <v>0</v>
      </c>
      <c r="BY950" s="93">
        <v>0</v>
      </c>
      <c r="BZ950" s="93">
        <v>0</v>
      </c>
      <c r="CA950" s="93">
        <v>0</v>
      </c>
      <c r="CB950" s="93">
        <v>0</v>
      </c>
      <c r="CC950" s="93">
        <v>0</v>
      </c>
      <c r="CD950" s="93">
        <v>0</v>
      </c>
      <c r="CE950" s="93">
        <v>0</v>
      </c>
      <c r="CF950" s="93">
        <v>0</v>
      </c>
      <c r="CG950" s="93">
        <v>0</v>
      </c>
      <c r="CH950" s="93">
        <v>0</v>
      </c>
      <c r="CJ950" s="94">
        <v>0</v>
      </c>
    </row>
    <row r="951" spans="1:88" x14ac:dyDescent="0.25">
      <c r="A951">
        <v>943</v>
      </c>
      <c r="B951" s="96"/>
      <c r="C951" s="97" t="s">
        <v>5361</v>
      </c>
      <c r="D951" s="97" t="s">
        <v>5362</v>
      </c>
      <c r="E951" s="97" t="s">
        <v>5362</v>
      </c>
      <c r="F951" s="97" t="s">
        <v>7142</v>
      </c>
      <c r="G951" s="96" t="s">
        <v>6095</v>
      </c>
      <c r="H951" s="96" t="s">
        <v>7143</v>
      </c>
      <c r="I951" s="96" t="s">
        <v>5340</v>
      </c>
      <c r="J951" s="96" t="s">
        <v>5340</v>
      </c>
      <c r="K951" s="96" t="s">
        <v>5365</v>
      </c>
      <c r="L951" s="96" t="s">
        <v>5365</v>
      </c>
      <c r="M951" s="96" t="s">
        <v>5342</v>
      </c>
      <c r="N951" s="92">
        <v>0</v>
      </c>
      <c r="O951" s="93">
        <v>0</v>
      </c>
      <c r="P951" s="93">
        <v>0</v>
      </c>
      <c r="Q951" s="93">
        <v>0</v>
      </c>
      <c r="R951" s="93">
        <v>0</v>
      </c>
      <c r="S951" s="93">
        <v>0</v>
      </c>
      <c r="T951" s="93">
        <v>0</v>
      </c>
      <c r="U951" s="93">
        <v>0</v>
      </c>
      <c r="V951" s="93">
        <v>0</v>
      </c>
      <c r="W951" s="93">
        <v>0</v>
      </c>
      <c r="X951" s="93">
        <v>0</v>
      </c>
      <c r="Y951" s="93">
        <v>0</v>
      </c>
      <c r="Z951" s="93">
        <v>0</v>
      </c>
      <c r="AA951" s="93">
        <v>0</v>
      </c>
      <c r="AB951" s="93">
        <v>0</v>
      </c>
      <c r="AC951" s="93">
        <v>0</v>
      </c>
      <c r="AD951" s="93">
        <v>0</v>
      </c>
      <c r="AE951" s="93">
        <v>0</v>
      </c>
      <c r="AF951" s="93">
        <v>0</v>
      </c>
      <c r="AG951" s="93">
        <v>0</v>
      </c>
      <c r="AH951" s="93">
        <v>0</v>
      </c>
      <c r="AI951" s="93">
        <v>0</v>
      </c>
      <c r="AJ951" s="93">
        <v>0</v>
      </c>
      <c r="AK951" s="93">
        <v>0</v>
      </c>
      <c r="AL951" s="93">
        <v>0</v>
      </c>
      <c r="AM951" s="93">
        <v>0</v>
      </c>
      <c r="AN951" s="93">
        <v>0</v>
      </c>
      <c r="AO951" s="93">
        <v>0</v>
      </c>
      <c r="AP951" s="93">
        <v>0</v>
      </c>
      <c r="AQ951" s="93">
        <v>0</v>
      </c>
      <c r="AR951" s="93">
        <v>0</v>
      </c>
      <c r="AS951" s="93">
        <v>0</v>
      </c>
      <c r="AT951" s="93">
        <v>0</v>
      </c>
      <c r="AU951" s="93">
        <v>0</v>
      </c>
      <c r="AV951" s="93">
        <v>0</v>
      </c>
      <c r="AW951" s="93">
        <v>0</v>
      </c>
      <c r="AX951" s="93">
        <v>0</v>
      </c>
      <c r="AY951" s="93">
        <v>0</v>
      </c>
      <c r="AZ951" s="93">
        <v>0</v>
      </c>
      <c r="BA951" s="93">
        <v>0</v>
      </c>
      <c r="BB951" s="93">
        <v>0</v>
      </c>
      <c r="BC951" s="93">
        <v>0</v>
      </c>
      <c r="BD951" s="93">
        <v>0</v>
      </c>
      <c r="BE951" s="93">
        <v>0</v>
      </c>
      <c r="BF951" s="93">
        <v>0</v>
      </c>
      <c r="BG951" s="93">
        <v>0</v>
      </c>
      <c r="BH951" s="93">
        <v>0</v>
      </c>
      <c r="BI951" s="93">
        <v>0</v>
      </c>
      <c r="BJ951" s="93">
        <v>0</v>
      </c>
      <c r="BK951" s="93">
        <v>0</v>
      </c>
      <c r="BL951" s="93">
        <v>0</v>
      </c>
      <c r="BM951" s="93">
        <v>0</v>
      </c>
      <c r="BN951" s="93">
        <v>0</v>
      </c>
      <c r="BO951" s="93">
        <v>0</v>
      </c>
      <c r="BP951" s="93">
        <v>0</v>
      </c>
      <c r="BQ951" s="93">
        <v>0</v>
      </c>
      <c r="BR951" s="93">
        <v>0</v>
      </c>
      <c r="BS951" s="93">
        <v>0</v>
      </c>
      <c r="BT951" s="93">
        <v>0</v>
      </c>
      <c r="BU951" s="93">
        <v>0</v>
      </c>
      <c r="BV951" s="93">
        <v>0</v>
      </c>
      <c r="BW951" s="93">
        <v>0</v>
      </c>
      <c r="BX951" s="93">
        <v>0</v>
      </c>
      <c r="BY951" s="93">
        <v>0</v>
      </c>
      <c r="BZ951" s="93">
        <v>0</v>
      </c>
      <c r="CA951" s="93">
        <v>0</v>
      </c>
      <c r="CB951" s="93">
        <v>0</v>
      </c>
      <c r="CC951" s="93">
        <v>0</v>
      </c>
      <c r="CD951" s="93">
        <v>0</v>
      </c>
      <c r="CE951" s="93">
        <v>0</v>
      </c>
      <c r="CF951" s="93">
        <v>0</v>
      </c>
      <c r="CG951" s="93">
        <v>0</v>
      </c>
      <c r="CH951" s="93">
        <v>0</v>
      </c>
      <c r="CJ951" s="94">
        <v>0</v>
      </c>
    </row>
    <row r="952" spans="1:88" x14ac:dyDescent="0.25">
      <c r="A952">
        <v>944</v>
      </c>
      <c r="B952" s="96"/>
      <c r="C952" s="97" t="s">
        <v>5361</v>
      </c>
      <c r="D952" s="97" t="s">
        <v>5362</v>
      </c>
      <c r="E952" s="97" t="s">
        <v>5362</v>
      </c>
      <c r="F952" s="97" t="s">
        <v>7144</v>
      </c>
      <c r="G952" s="96" t="s">
        <v>6095</v>
      </c>
      <c r="H952" s="96" t="s">
        <v>7145</v>
      </c>
      <c r="I952" s="96" t="s">
        <v>5340</v>
      </c>
      <c r="J952" s="96" t="s">
        <v>5340</v>
      </c>
      <c r="K952" s="96" t="s">
        <v>5365</v>
      </c>
      <c r="L952" s="96" t="s">
        <v>5365</v>
      </c>
      <c r="M952" s="96" t="s">
        <v>5342</v>
      </c>
      <c r="N952" s="92">
        <v>0</v>
      </c>
      <c r="O952" s="93">
        <v>0</v>
      </c>
      <c r="P952" s="93">
        <v>0</v>
      </c>
      <c r="Q952" s="93">
        <v>0</v>
      </c>
      <c r="R952" s="93">
        <v>0</v>
      </c>
      <c r="S952" s="93">
        <v>0</v>
      </c>
      <c r="T952" s="93">
        <v>0</v>
      </c>
      <c r="U952" s="93">
        <v>0</v>
      </c>
      <c r="V952" s="93">
        <v>0</v>
      </c>
      <c r="W952" s="93">
        <v>0</v>
      </c>
      <c r="X952" s="93">
        <v>0</v>
      </c>
      <c r="Y952" s="93">
        <v>0</v>
      </c>
      <c r="Z952" s="93">
        <v>0</v>
      </c>
      <c r="AA952" s="93">
        <v>0</v>
      </c>
      <c r="AB952" s="93">
        <v>0</v>
      </c>
      <c r="AC952" s="93">
        <v>0</v>
      </c>
      <c r="AD952" s="93">
        <v>0</v>
      </c>
      <c r="AE952" s="93">
        <v>0</v>
      </c>
      <c r="AF952" s="93">
        <v>0</v>
      </c>
      <c r="AG952" s="93">
        <v>0</v>
      </c>
      <c r="AH952" s="93">
        <v>0</v>
      </c>
      <c r="AI952" s="93">
        <v>0</v>
      </c>
      <c r="AJ952" s="93">
        <v>0</v>
      </c>
      <c r="AK952" s="93">
        <v>0</v>
      </c>
      <c r="AL952" s="93">
        <v>0</v>
      </c>
      <c r="AM952" s="93">
        <v>0</v>
      </c>
      <c r="AN952" s="93">
        <v>0</v>
      </c>
      <c r="AO952" s="93">
        <v>0</v>
      </c>
      <c r="AP952" s="93">
        <v>0</v>
      </c>
      <c r="AQ952" s="93">
        <v>0</v>
      </c>
      <c r="AR952" s="93">
        <v>0</v>
      </c>
      <c r="AS952" s="93">
        <v>0</v>
      </c>
      <c r="AT952" s="93">
        <v>0</v>
      </c>
      <c r="AU952" s="93">
        <v>0</v>
      </c>
      <c r="AV952" s="93">
        <v>0</v>
      </c>
      <c r="AW952" s="93">
        <v>0</v>
      </c>
      <c r="AX952" s="93">
        <v>0</v>
      </c>
      <c r="AY952" s="93">
        <v>0</v>
      </c>
      <c r="AZ952" s="93">
        <v>0</v>
      </c>
      <c r="BA952" s="93">
        <v>0</v>
      </c>
      <c r="BB952" s="93">
        <v>0</v>
      </c>
      <c r="BC952" s="93">
        <v>0</v>
      </c>
      <c r="BD952" s="93">
        <v>0</v>
      </c>
      <c r="BE952" s="93">
        <v>0</v>
      </c>
      <c r="BF952" s="93">
        <v>0</v>
      </c>
      <c r="BG952" s="93">
        <v>0</v>
      </c>
      <c r="BH952" s="93">
        <v>0</v>
      </c>
      <c r="BI952" s="93">
        <v>0</v>
      </c>
      <c r="BJ952" s="93">
        <v>0</v>
      </c>
      <c r="BK952" s="93">
        <v>0</v>
      </c>
      <c r="BL952" s="93">
        <v>0</v>
      </c>
      <c r="BM952" s="93">
        <v>0</v>
      </c>
      <c r="BN952" s="93">
        <v>0</v>
      </c>
      <c r="BO952" s="93">
        <v>0</v>
      </c>
      <c r="BP952" s="93">
        <v>0</v>
      </c>
      <c r="BQ952" s="93">
        <v>0</v>
      </c>
      <c r="BR952" s="93">
        <v>0</v>
      </c>
      <c r="BS952" s="93">
        <v>0</v>
      </c>
      <c r="BT952" s="93">
        <v>0</v>
      </c>
      <c r="BU952" s="93">
        <v>0</v>
      </c>
      <c r="BV952" s="93">
        <v>0</v>
      </c>
      <c r="BW952" s="93">
        <v>0</v>
      </c>
      <c r="BX952" s="93">
        <v>0</v>
      </c>
      <c r="BY952" s="93">
        <v>0</v>
      </c>
      <c r="BZ952" s="93">
        <v>0</v>
      </c>
      <c r="CA952" s="93">
        <v>0</v>
      </c>
      <c r="CB952" s="93">
        <v>0</v>
      </c>
      <c r="CC952" s="93">
        <v>0</v>
      </c>
      <c r="CD952" s="93">
        <v>0</v>
      </c>
      <c r="CE952" s="93">
        <v>0</v>
      </c>
      <c r="CF952" s="93">
        <v>0</v>
      </c>
      <c r="CG952" s="93">
        <v>0</v>
      </c>
      <c r="CH952" s="93">
        <v>0</v>
      </c>
      <c r="CJ952" s="94">
        <v>0</v>
      </c>
    </row>
    <row r="953" spans="1:88" x14ac:dyDescent="0.25">
      <c r="A953">
        <v>945</v>
      </c>
      <c r="B953" s="96"/>
      <c r="C953" s="97" t="s">
        <v>5361</v>
      </c>
      <c r="D953" s="97" t="s">
        <v>5362</v>
      </c>
      <c r="E953" s="97" t="s">
        <v>5362</v>
      </c>
      <c r="F953" s="97" t="s">
        <v>7146</v>
      </c>
      <c r="G953" s="96" t="s">
        <v>6095</v>
      </c>
      <c r="H953" s="96" t="s">
        <v>7147</v>
      </c>
      <c r="I953" s="96" t="s">
        <v>5340</v>
      </c>
      <c r="J953" s="96" t="s">
        <v>5340</v>
      </c>
      <c r="K953" s="96" t="s">
        <v>5365</v>
      </c>
      <c r="L953" s="96" t="s">
        <v>5365</v>
      </c>
      <c r="M953" s="96" t="s">
        <v>5342</v>
      </c>
      <c r="N953" s="92">
        <v>0</v>
      </c>
      <c r="O953" s="93">
        <v>0</v>
      </c>
      <c r="P953" s="93">
        <v>0</v>
      </c>
      <c r="Q953" s="93">
        <v>0</v>
      </c>
      <c r="R953" s="93">
        <v>0</v>
      </c>
      <c r="S953" s="93">
        <v>0</v>
      </c>
      <c r="T953" s="93">
        <v>0</v>
      </c>
      <c r="U953" s="93">
        <v>0</v>
      </c>
      <c r="V953" s="93">
        <v>0</v>
      </c>
      <c r="W953" s="93">
        <v>0</v>
      </c>
      <c r="X953" s="93">
        <v>0</v>
      </c>
      <c r="Y953" s="93">
        <v>0</v>
      </c>
      <c r="Z953" s="93">
        <v>0</v>
      </c>
      <c r="AA953" s="93">
        <v>0</v>
      </c>
      <c r="AB953" s="93">
        <v>0</v>
      </c>
      <c r="AC953" s="93">
        <v>0</v>
      </c>
      <c r="AD953" s="93">
        <v>0</v>
      </c>
      <c r="AE953" s="93">
        <v>0</v>
      </c>
      <c r="AF953" s="93">
        <v>0</v>
      </c>
      <c r="AG953" s="93">
        <v>0</v>
      </c>
      <c r="AH953" s="93">
        <v>0</v>
      </c>
      <c r="AI953" s="93">
        <v>0</v>
      </c>
      <c r="AJ953" s="93">
        <v>0</v>
      </c>
      <c r="AK953" s="93">
        <v>0</v>
      </c>
      <c r="AL953" s="93">
        <v>0</v>
      </c>
      <c r="AM953" s="93">
        <v>0</v>
      </c>
      <c r="AN953" s="93">
        <v>0</v>
      </c>
      <c r="AO953" s="93">
        <v>0</v>
      </c>
      <c r="AP953" s="93">
        <v>0</v>
      </c>
      <c r="AQ953" s="93">
        <v>0</v>
      </c>
      <c r="AR953" s="93">
        <v>0</v>
      </c>
      <c r="AS953" s="93">
        <v>0</v>
      </c>
      <c r="AT953" s="93">
        <v>0</v>
      </c>
      <c r="AU953" s="93">
        <v>0</v>
      </c>
      <c r="AV953" s="93">
        <v>0</v>
      </c>
      <c r="AW953" s="93">
        <v>0</v>
      </c>
      <c r="AX953" s="93">
        <v>0</v>
      </c>
      <c r="AY953" s="93">
        <v>0</v>
      </c>
      <c r="AZ953" s="93">
        <v>0</v>
      </c>
      <c r="BA953" s="93">
        <v>0</v>
      </c>
      <c r="BB953" s="93">
        <v>0</v>
      </c>
      <c r="BC953" s="93">
        <v>0</v>
      </c>
      <c r="BD953" s="93">
        <v>0</v>
      </c>
      <c r="BE953" s="93">
        <v>0</v>
      </c>
      <c r="BF953" s="93">
        <v>0</v>
      </c>
      <c r="BG953" s="93">
        <v>0</v>
      </c>
      <c r="BH953" s="93">
        <v>0</v>
      </c>
      <c r="BI953" s="93">
        <v>0</v>
      </c>
      <c r="BJ953" s="93">
        <v>0</v>
      </c>
      <c r="BK953" s="93">
        <v>0</v>
      </c>
      <c r="BL953" s="93">
        <v>0</v>
      </c>
      <c r="BM953" s="93">
        <v>0</v>
      </c>
      <c r="BN953" s="93">
        <v>0</v>
      </c>
      <c r="BO953" s="93">
        <v>0</v>
      </c>
      <c r="BP953" s="93">
        <v>0</v>
      </c>
      <c r="BQ953" s="93">
        <v>0</v>
      </c>
      <c r="BR953" s="93">
        <v>0</v>
      </c>
      <c r="BS953" s="93">
        <v>0</v>
      </c>
      <c r="BT953" s="93">
        <v>0</v>
      </c>
      <c r="BU953" s="93">
        <v>0</v>
      </c>
      <c r="BV953" s="93">
        <v>0</v>
      </c>
      <c r="BW953" s="93">
        <v>0</v>
      </c>
      <c r="BX953" s="93">
        <v>0</v>
      </c>
      <c r="BY953" s="93">
        <v>0</v>
      </c>
      <c r="BZ953" s="93">
        <v>0</v>
      </c>
      <c r="CA953" s="93">
        <v>0</v>
      </c>
      <c r="CB953" s="93">
        <v>0</v>
      </c>
      <c r="CC953" s="93">
        <v>0</v>
      </c>
      <c r="CD953" s="93">
        <v>0</v>
      </c>
      <c r="CE953" s="93">
        <v>0</v>
      </c>
      <c r="CF953" s="93">
        <v>0</v>
      </c>
      <c r="CG953" s="93">
        <v>0</v>
      </c>
      <c r="CH953" s="93">
        <v>0</v>
      </c>
      <c r="CJ953" s="94">
        <v>0</v>
      </c>
    </row>
    <row r="954" spans="1:88" x14ac:dyDescent="0.25">
      <c r="A954">
        <v>946</v>
      </c>
      <c r="B954" s="96"/>
      <c r="C954" s="97" t="s">
        <v>5361</v>
      </c>
      <c r="D954" s="97" t="s">
        <v>5362</v>
      </c>
      <c r="E954" s="97" t="s">
        <v>5362</v>
      </c>
      <c r="F954" s="97" t="s">
        <v>7148</v>
      </c>
      <c r="G954" s="96" t="s">
        <v>6095</v>
      </c>
      <c r="H954" s="96" t="s">
        <v>7149</v>
      </c>
      <c r="I954" s="96" t="s">
        <v>5340</v>
      </c>
      <c r="J954" s="96" t="s">
        <v>5340</v>
      </c>
      <c r="K954" s="96" t="s">
        <v>5365</v>
      </c>
      <c r="L954" s="96" t="s">
        <v>5365</v>
      </c>
      <c r="M954" s="96" t="s">
        <v>5342</v>
      </c>
      <c r="N954" s="92">
        <v>9940.1416555730611</v>
      </c>
      <c r="O954" s="93">
        <v>1681.8903209709854</v>
      </c>
      <c r="P954" s="93">
        <v>1654.1469767376327</v>
      </c>
      <c r="Q954" s="93">
        <v>1657.4539866437931</v>
      </c>
      <c r="R954" s="93">
        <v>1659.087049736914</v>
      </c>
      <c r="S954" s="93">
        <v>1648.5884195559988</v>
      </c>
      <c r="T954" s="93">
        <v>1638.9749019277367</v>
      </c>
      <c r="U954" s="93">
        <v>0</v>
      </c>
      <c r="V954" s="93">
        <v>0</v>
      </c>
      <c r="W954" s="93">
        <v>0</v>
      </c>
      <c r="X954" s="93">
        <v>0</v>
      </c>
      <c r="Y954" s="93">
        <v>0</v>
      </c>
      <c r="Z954" s="93">
        <v>0</v>
      </c>
      <c r="AA954" s="93">
        <v>0</v>
      </c>
      <c r="AB954" s="93">
        <v>0</v>
      </c>
      <c r="AC954" s="93">
        <v>0</v>
      </c>
      <c r="AD954" s="93">
        <v>0</v>
      </c>
      <c r="AE954" s="93">
        <v>0</v>
      </c>
      <c r="AF954" s="93">
        <v>0</v>
      </c>
      <c r="AG954" s="93">
        <v>0</v>
      </c>
      <c r="AH954" s="93">
        <v>0</v>
      </c>
      <c r="AI954" s="93">
        <v>0</v>
      </c>
      <c r="AJ954" s="93">
        <v>0</v>
      </c>
      <c r="AK954" s="93">
        <v>0</v>
      </c>
      <c r="AL954" s="93">
        <v>0</v>
      </c>
      <c r="AM954" s="93">
        <v>0</v>
      </c>
      <c r="AN954" s="93">
        <v>0</v>
      </c>
      <c r="AO954" s="93">
        <v>0</v>
      </c>
      <c r="AP954" s="93">
        <v>0</v>
      </c>
      <c r="AQ954" s="93">
        <v>0</v>
      </c>
      <c r="AR954" s="93">
        <v>0</v>
      </c>
      <c r="AS954" s="93">
        <v>0</v>
      </c>
      <c r="AT954" s="93">
        <v>0</v>
      </c>
      <c r="AU954" s="93">
        <v>0</v>
      </c>
      <c r="AV954" s="93">
        <v>0</v>
      </c>
      <c r="AW954" s="93">
        <v>0</v>
      </c>
      <c r="AX954" s="93">
        <v>0</v>
      </c>
      <c r="AY954" s="93">
        <v>0</v>
      </c>
      <c r="AZ954" s="93">
        <v>0</v>
      </c>
      <c r="BA954" s="93">
        <v>0</v>
      </c>
      <c r="BB954" s="93">
        <v>0</v>
      </c>
      <c r="BC954" s="93">
        <v>0</v>
      </c>
      <c r="BD954" s="93">
        <v>0</v>
      </c>
      <c r="BE954" s="93">
        <v>0</v>
      </c>
      <c r="BF954" s="93">
        <v>0</v>
      </c>
      <c r="BG954" s="93">
        <v>0</v>
      </c>
      <c r="BH954" s="93">
        <v>0</v>
      </c>
      <c r="BI954" s="93">
        <v>0</v>
      </c>
      <c r="BJ954" s="93">
        <v>0</v>
      </c>
      <c r="BK954" s="93">
        <v>0</v>
      </c>
      <c r="BL954" s="93">
        <v>0</v>
      </c>
      <c r="BM954" s="93">
        <v>0</v>
      </c>
      <c r="BN954" s="93">
        <v>0</v>
      </c>
      <c r="BO954" s="93">
        <v>0</v>
      </c>
      <c r="BP954" s="93">
        <v>0</v>
      </c>
      <c r="BQ954" s="93">
        <v>0</v>
      </c>
      <c r="BR954" s="93">
        <v>0</v>
      </c>
      <c r="BS954" s="93">
        <v>0</v>
      </c>
      <c r="BT954" s="93">
        <v>0</v>
      </c>
      <c r="BU954" s="93">
        <v>0</v>
      </c>
      <c r="BV954" s="93">
        <v>0</v>
      </c>
      <c r="BW954" s="93">
        <v>0</v>
      </c>
      <c r="BX954" s="93">
        <v>0</v>
      </c>
      <c r="BY954" s="93">
        <v>0</v>
      </c>
      <c r="BZ954" s="93">
        <v>0</v>
      </c>
      <c r="CA954" s="93">
        <v>0</v>
      </c>
      <c r="CB954" s="93">
        <v>0</v>
      </c>
      <c r="CC954" s="93">
        <v>0</v>
      </c>
      <c r="CD954" s="93">
        <v>0</v>
      </c>
      <c r="CE954" s="93">
        <v>0</v>
      </c>
      <c r="CF954" s="93">
        <v>0</v>
      </c>
      <c r="CG954" s="93">
        <v>0</v>
      </c>
      <c r="CH954" s="93">
        <v>0</v>
      </c>
      <c r="CJ954" s="94">
        <v>0</v>
      </c>
    </row>
    <row r="955" spans="1:88" x14ac:dyDescent="0.25">
      <c r="A955">
        <v>947</v>
      </c>
      <c r="B955" s="96"/>
      <c r="C955" s="97" t="s">
        <v>5361</v>
      </c>
      <c r="D955" s="97" t="s">
        <v>5362</v>
      </c>
      <c r="E955" s="97" t="s">
        <v>5362</v>
      </c>
      <c r="F955" s="97" t="s">
        <v>7150</v>
      </c>
      <c r="G955" s="96" t="s">
        <v>6095</v>
      </c>
      <c r="H955" s="96" t="s">
        <v>7151</v>
      </c>
      <c r="I955" s="96" t="s">
        <v>5340</v>
      </c>
      <c r="J955" s="96" t="s">
        <v>5340</v>
      </c>
      <c r="K955" s="96" t="s">
        <v>5365</v>
      </c>
      <c r="L955" s="96" t="s">
        <v>5365</v>
      </c>
      <c r="M955" s="96" t="s">
        <v>5342</v>
      </c>
      <c r="N955" s="92">
        <v>20013.859130418587</v>
      </c>
      <c r="O955" s="93">
        <v>0</v>
      </c>
      <c r="P955" s="93">
        <v>0</v>
      </c>
      <c r="Q955" s="93">
        <v>0</v>
      </c>
      <c r="R955" s="93">
        <v>0</v>
      </c>
      <c r="S955" s="93">
        <v>0</v>
      </c>
      <c r="T955" s="93">
        <v>0</v>
      </c>
      <c r="U955" s="93">
        <v>1672.252859661776</v>
      </c>
      <c r="V955" s="93">
        <v>1673.020807566749</v>
      </c>
      <c r="W955" s="93">
        <v>1660.4915966758076</v>
      </c>
      <c r="X955" s="93">
        <v>1639.9426520413683</v>
      </c>
      <c r="Y955" s="93">
        <v>1673.8553814754757</v>
      </c>
      <c r="Z955" s="93">
        <v>1676.8448176952727</v>
      </c>
      <c r="AA955" s="93">
        <v>1693.7294105863098</v>
      </c>
      <c r="AB955" s="93">
        <v>1663.3688974377405</v>
      </c>
      <c r="AC955" s="93">
        <v>1668.9253096490665</v>
      </c>
      <c r="AD955" s="93">
        <v>1670.6501009257024</v>
      </c>
      <c r="AE955" s="93">
        <v>1662.8124072215817</v>
      </c>
      <c r="AF955" s="93">
        <v>1657.9648894817381</v>
      </c>
      <c r="AG955" s="93">
        <v>0</v>
      </c>
      <c r="AH955" s="93">
        <v>0</v>
      </c>
      <c r="AI955" s="93">
        <v>0</v>
      </c>
      <c r="AJ955" s="93">
        <v>0</v>
      </c>
      <c r="AK955" s="93">
        <v>0</v>
      </c>
      <c r="AL955" s="93">
        <v>0</v>
      </c>
      <c r="AM955" s="93">
        <v>0</v>
      </c>
      <c r="AN955" s="93">
        <v>0</v>
      </c>
      <c r="AO955" s="93">
        <v>0</v>
      </c>
      <c r="AP955" s="93">
        <v>0</v>
      </c>
      <c r="AQ955" s="93">
        <v>0</v>
      </c>
      <c r="AR955" s="93">
        <v>0</v>
      </c>
      <c r="AS955" s="93">
        <v>0</v>
      </c>
      <c r="AT955" s="93">
        <v>0</v>
      </c>
      <c r="AU955" s="93">
        <v>0</v>
      </c>
      <c r="AV955" s="93">
        <v>0</v>
      </c>
      <c r="AW955" s="93">
        <v>0</v>
      </c>
      <c r="AX955" s="93">
        <v>0</v>
      </c>
      <c r="AY955" s="93">
        <v>0</v>
      </c>
      <c r="AZ955" s="93">
        <v>0</v>
      </c>
      <c r="BA955" s="93">
        <v>0</v>
      </c>
      <c r="BB955" s="93">
        <v>0</v>
      </c>
      <c r="BC955" s="93">
        <v>0</v>
      </c>
      <c r="BD955" s="93">
        <v>0</v>
      </c>
      <c r="BE955" s="93">
        <v>0</v>
      </c>
      <c r="BF955" s="93">
        <v>0</v>
      </c>
      <c r="BG955" s="93">
        <v>0</v>
      </c>
      <c r="BH955" s="93">
        <v>0</v>
      </c>
      <c r="BI955" s="93">
        <v>0</v>
      </c>
      <c r="BJ955" s="93">
        <v>0</v>
      </c>
      <c r="BK955" s="93">
        <v>0</v>
      </c>
      <c r="BL955" s="93">
        <v>0</v>
      </c>
      <c r="BM955" s="93">
        <v>0</v>
      </c>
      <c r="BN955" s="93">
        <v>0</v>
      </c>
      <c r="BO955" s="93">
        <v>0</v>
      </c>
      <c r="BP955" s="93">
        <v>0</v>
      </c>
      <c r="BQ955" s="93">
        <v>0</v>
      </c>
      <c r="BR955" s="93">
        <v>0</v>
      </c>
      <c r="BS955" s="93">
        <v>0</v>
      </c>
      <c r="BT955" s="93">
        <v>0</v>
      </c>
      <c r="BU955" s="93">
        <v>0</v>
      </c>
      <c r="BV955" s="93">
        <v>0</v>
      </c>
      <c r="BW955" s="93">
        <v>0</v>
      </c>
      <c r="BX955" s="93">
        <v>0</v>
      </c>
      <c r="BY955" s="93">
        <v>0</v>
      </c>
      <c r="BZ955" s="93">
        <v>0</v>
      </c>
      <c r="CA955" s="93">
        <v>0</v>
      </c>
      <c r="CB955" s="93">
        <v>0</v>
      </c>
      <c r="CC955" s="93">
        <v>0</v>
      </c>
      <c r="CD955" s="93">
        <v>0</v>
      </c>
      <c r="CE955" s="93">
        <v>0</v>
      </c>
      <c r="CF955" s="93">
        <v>0</v>
      </c>
      <c r="CG955" s="93">
        <v>0</v>
      </c>
      <c r="CH955" s="93">
        <v>0</v>
      </c>
      <c r="CJ955" s="94">
        <v>10017.45101530214</v>
      </c>
    </row>
    <row r="956" spans="1:88" x14ac:dyDescent="0.25">
      <c r="A956">
        <v>948</v>
      </c>
      <c r="B956" s="96"/>
      <c r="C956" s="97" t="s">
        <v>5361</v>
      </c>
      <c r="D956" s="97" t="s">
        <v>5362</v>
      </c>
      <c r="E956" s="97" t="s">
        <v>5362</v>
      </c>
      <c r="F956" s="97" t="s">
        <v>7152</v>
      </c>
      <c r="G956" s="96" t="s">
        <v>6095</v>
      </c>
      <c r="H956" s="96" t="s">
        <v>7153</v>
      </c>
      <c r="I956" s="96" t="s">
        <v>5340</v>
      </c>
      <c r="J956" s="96" t="s">
        <v>5340</v>
      </c>
      <c r="K956" s="96" t="s">
        <v>5365</v>
      </c>
      <c r="L956" s="96" t="s">
        <v>5365</v>
      </c>
      <c r="M956" s="96" t="s">
        <v>5342</v>
      </c>
      <c r="N956" s="92">
        <v>0</v>
      </c>
      <c r="O956" s="93">
        <v>0</v>
      </c>
      <c r="P956" s="93">
        <v>0</v>
      </c>
      <c r="Q956" s="93">
        <v>0</v>
      </c>
      <c r="R956" s="93">
        <v>0</v>
      </c>
      <c r="S956" s="93">
        <v>0</v>
      </c>
      <c r="T956" s="93">
        <v>0</v>
      </c>
      <c r="U956" s="93">
        <v>0</v>
      </c>
      <c r="V956" s="93">
        <v>0</v>
      </c>
      <c r="W956" s="93">
        <v>0</v>
      </c>
      <c r="X956" s="93">
        <v>0</v>
      </c>
      <c r="Y956" s="93">
        <v>0</v>
      </c>
      <c r="Z956" s="93">
        <v>0</v>
      </c>
      <c r="AA956" s="93">
        <v>0</v>
      </c>
      <c r="AB956" s="93">
        <v>0</v>
      </c>
      <c r="AC956" s="93">
        <v>0</v>
      </c>
      <c r="AD956" s="93">
        <v>0</v>
      </c>
      <c r="AE956" s="93">
        <v>0</v>
      </c>
      <c r="AF956" s="93">
        <v>0</v>
      </c>
      <c r="AG956" s="93">
        <v>0</v>
      </c>
      <c r="AH956" s="93">
        <v>0</v>
      </c>
      <c r="AI956" s="93">
        <v>0</v>
      </c>
      <c r="AJ956" s="93">
        <v>0</v>
      </c>
      <c r="AK956" s="93">
        <v>0</v>
      </c>
      <c r="AL956" s="93">
        <v>0</v>
      </c>
      <c r="AM956" s="93">
        <v>0</v>
      </c>
      <c r="AN956" s="93">
        <v>0</v>
      </c>
      <c r="AO956" s="93">
        <v>0</v>
      </c>
      <c r="AP956" s="93">
        <v>0</v>
      </c>
      <c r="AQ956" s="93">
        <v>0</v>
      </c>
      <c r="AR956" s="93">
        <v>0</v>
      </c>
      <c r="AS956" s="93">
        <v>0</v>
      </c>
      <c r="AT956" s="93">
        <v>0</v>
      </c>
      <c r="AU956" s="93">
        <v>0</v>
      </c>
      <c r="AV956" s="93">
        <v>0</v>
      </c>
      <c r="AW956" s="93">
        <v>0</v>
      </c>
      <c r="AX956" s="93">
        <v>0</v>
      </c>
      <c r="AY956" s="93">
        <v>0</v>
      </c>
      <c r="AZ956" s="93">
        <v>0</v>
      </c>
      <c r="BA956" s="93">
        <v>0</v>
      </c>
      <c r="BB956" s="93">
        <v>0</v>
      </c>
      <c r="BC956" s="93">
        <v>0</v>
      </c>
      <c r="BD956" s="93">
        <v>0</v>
      </c>
      <c r="BE956" s="93">
        <v>0</v>
      </c>
      <c r="BF956" s="93">
        <v>0</v>
      </c>
      <c r="BG956" s="93">
        <v>0</v>
      </c>
      <c r="BH956" s="93">
        <v>0</v>
      </c>
      <c r="BI956" s="93">
        <v>0</v>
      </c>
      <c r="BJ956" s="93">
        <v>0</v>
      </c>
      <c r="BK956" s="93">
        <v>0</v>
      </c>
      <c r="BL956" s="93">
        <v>0</v>
      </c>
      <c r="BM956" s="93">
        <v>0</v>
      </c>
      <c r="BN956" s="93">
        <v>0</v>
      </c>
      <c r="BO956" s="93">
        <v>0</v>
      </c>
      <c r="BP956" s="93">
        <v>0</v>
      </c>
      <c r="BQ956" s="93">
        <v>0</v>
      </c>
      <c r="BR956" s="93">
        <v>0</v>
      </c>
      <c r="BS956" s="93">
        <v>0</v>
      </c>
      <c r="BT956" s="93">
        <v>0</v>
      </c>
      <c r="BU956" s="93">
        <v>0</v>
      </c>
      <c r="BV956" s="93">
        <v>0</v>
      </c>
      <c r="BW956" s="93">
        <v>0</v>
      </c>
      <c r="BX956" s="93">
        <v>0</v>
      </c>
      <c r="BY956" s="93">
        <v>0</v>
      </c>
      <c r="BZ956" s="93">
        <v>0</v>
      </c>
      <c r="CA956" s="93">
        <v>0</v>
      </c>
      <c r="CB956" s="93">
        <v>0</v>
      </c>
      <c r="CC956" s="93">
        <v>0</v>
      </c>
      <c r="CD956" s="93">
        <v>0</v>
      </c>
      <c r="CE956" s="93">
        <v>0</v>
      </c>
      <c r="CF956" s="93">
        <v>0</v>
      </c>
      <c r="CG956" s="93">
        <v>0</v>
      </c>
      <c r="CH956" s="93">
        <v>0</v>
      </c>
      <c r="CJ956" s="94">
        <v>0</v>
      </c>
    </row>
    <row r="957" spans="1:88" x14ac:dyDescent="0.25">
      <c r="A957">
        <v>949</v>
      </c>
      <c r="B957" s="96"/>
      <c r="C957" s="97" t="s">
        <v>5361</v>
      </c>
      <c r="D957" s="97" t="s">
        <v>5362</v>
      </c>
      <c r="E957" s="97" t="s">
        <v>5362</v>
      </c>
      <c r="F957" s="97" t="s">
        <v>7154</v>
      </c>
      <c r="G957" s="96" t="s">
        <v>6095</v>
      </c>
      <c r="H957" s="96" t="s">
        <v>7155</v>
      </c>
      <c r="I957" s="96" t="s">
        <v>5340</v>
      </c>
      <c r="J957" s="96" t="s">
        <v>5340</v>
      </c>
      <c r="K957" s="96" t="s">
        <v>5365</v>
      </c>
      <c r="L957" s="96" t="s">
        <v>5365</v>
      </c>
      <c r="M957" s="96" t="s">
        <v>5342</v>
      </c>
      <c r="N957" s="92">
        <v>0</v>
      </c>
      <c r="O957" s="93">
        <v>0</v>
      </c>
      <c r="P957" s="93">
        <v>0</v>
      </c>
      <c r="Q957" s="93">
        <v>0</v>
      </c>
      <c r="R957" s="93">
        <v>0</v>
      </c>
      <c r="S957" s="93">
        <v>0</v>
      </c>
      <c r="T957" s="93">
        <v>0</v>
      </c>
      <c r="U957" s="93">
        <v>0</v>
      </c>
      <c r="V957" s="93">
        <v>0</v>
      </c>
      <c r="W957" s="93">
        <v>0</v>
      </c>
      <c r="X957" s="93">
        <v>0</v>
      </c>
      <c r="Y957" s="93">
        <v>0</v>
      </c>
      <c r="Z957" s="93">
        <v>0</v>
      </c>
      <c r="AA957" s="93">
        <v>0</v>
      </c>
      <c r="AB957" s="93">
        <v>0</v>
      </c>
      <c r="AC957" s="93">
        <v>0</v>
      </c>
      <c r="AD957" s="93">
        <v>0</v>
      </c>
      <c r="AE957" s="93">
        <v>0</v>
      </c>
      <c r="AF957" s="93">
        <v>0</v>
      </c>
      <c r="AG957" s="93">
        <v>0</v>
      </c>
      <c r="AH957" s="93">
        <v>0</v>
      </c>
      <c r="AI957" s="93">
        <v>0</v>
      </c>
      <c r="AJ957" s="93">
        <v>0</v>
      </c>
      <c r="AK957" s="93">
        <v>0</v>
      </c>
      <c r="AL957" s="93">
        <v>0</v>
      </c>
      <c r="AM957" s="93">
        <v>0</v>
      </c>
      <c r="AN957" s="93">
        <v>0</v>
      </c>
      <c r="AO957" s="93">
        <v>0</v>
      </c>
      <c r="AP957" s="93">
        <v>0</v>
      </c>
      <c r="AQ957" s="93">
        <v>0</v>
      </c>
      <c r="AR957" s="93">
        <v>0</v>
      </c>
      <c r="AS957" s="93">
        <v>0</v>
      </c>
      <c r="AT957" s="93">
        <v>0</v>
      </c>
      <c r="AU957" s="93">
        <v>0</v>
      </c>
      <c r="AV957" s="93">
        <v>0</v>
      </c>
      <c r="AW957" s="93">
        <v>0</v>
      </c>
      <c r="AX957" s="93">
        <v>0</v>
      </c>
      <c r="AY957" s="93">
        <v>0</v>
      </c>
      <c r="AZ957" s="93">
        <v>0</v>
      </c>
      <c r="BA957" s="93">
        <v>0</v>
      </c>
      <c r="BB957" s="93">
        <v>0</v>
      </c>
      <c r="BC957" s="93">
        <v>0</v>
      </c>
      <c r="BD957" s="93">
        <v>0</v>
      </c>
      <c r="BE957" s="93">
        <v>0</v>
      </c>
      <c r="BF957" s="93">
        <v>0</v>
      </c>
      <c r="BG957" s="93">
        <v>0</v>
      </c>
      <c r="BH957" s="93">
        <v>0</v>
      </c>
      <c r="BI957" s="93">
        <v>0</v>
      </c>
      <c r="BJ957" s="93">
        <v>0</v>
      </c>
      <c r="BK957" s="93">
        <v>0</v>
      </c>
      <c r="BL957" s="93">
        <v>0</v>
      </c>
      <c r="BM957" s="93">
        <v>0</v>
      </c>
      <c r="BN957" s="93">
        <v>0</v>
      </c>
      <c r="BO957" s="93">
        <v>0</v>
      </c>
      <c r="BP957" s="93">
        <v>0</v>
      </c>
      <c r="BQ957" s="93">
        <v>0</v>
      </c>
      <c r="BR957" s="93">
        <v>0</v>
      </c>
      <c r="BS957" s="93">
        <v>0</v>
      </c>
      <c r="BT957" s="93">
        <v>0</v>
      </c>
      <c r="BU957" s="93">
        <v>0</v>
      </c>
      <c r="BV957" s="93">
        <v>0</v>
      </c>
      <c r="BW957" s="93">
        <v>0</v>
      </c>
      <c r="BX957" s="93">
        <v>0</v>
      </c>
      <c r="BY957" s="93">
        <v>0</v>
      </c>
      <c r="BZ957" s="93">
        <v>0</v>
      </c>
      <c r="CA957" s="93">
        <v>0</v>
      </c>
      <c r="CB957" s="93">
        <v>0</v>
      </c>
      <c r="CC957" s="93">
        <v>0</v>
      </c>
      <c r="CD957" s="93">
        <v>0</v>
      </c>
      <c r="CE957" s="93">
        <v>0</v>
      </c>
      <c r="CF957" s="93">
        <v>0</v>
      </c>
      <c r="CG957" s="93">
        <v>0</v>
      </c>
      <c r="CH957" s="93">
        <v>0</v>
      </c>
      <c r="CJ957" s="94">
        <v>0</v>
      </c>
    </row>
    <row r="958" spans="1:88" x14ac:dyDescent="0.25">
      <c r="A958">
        <v>950</v>
      </c>
      <c r="B958" s="96"/>
      <c r="C958" s="97" t="s">
        <v>5361</v>
      </c>
      <c r="D958" s="97" t="s">
        <v>5362</v>
      </c>
      <c r="E958" s="97" t="s">
        <v>5362</v>
      </c>
      <c r="F958" s="97" t="s">
        <v>7156</v>
      </c>
      <c r="G958" s="96" t="s">
        <v>6095</v>
      </c>
      <c r="H958" s="96" t="s">
        <v>7157</v>
      </c>
      <c r="I958" s="96" t="s">
        <v>5340</v>
      </c>
      <c r="J958" s="96" t="s">
        <v>5340</v>
      </c>
      <c r="K958" s="96" t="s">
        <v>5365</v>
      </c>
      <c r="L958" s="96" t="s">
        <v>5365</v>
      </c>
      <c r="M958" s="96" t="s">
        <v>5342</v>
      </c>
      <c r="N958" s="92">
        <v>0</v>
      </c>
      <c r="O958" s="93">
        <v>0</v>
      </c>
      <c r="P958" s="93">
        <v>0</v>
      </c>
      <c r="Q958" s="93">
        <v>0</v>
      </c>
      <c r="R958" s="93">
        <v>0</v>
      </c>
      <c r="S958" s="93">
        <v>0</v>
      </c>
      <c r="T958" s="93">
        <v>0</v>
      </c>
      <c r="U958" s="93">
        <v>0</v>
      </c>
      <c r="V958" s="93">
        <v>0</v>
      </c>
      <c r="W958" s="93">
        <v>0</v>
      </c>
      <c r="X958" s="93">
        <v>0</v>
      </c>
      <c r="Y958" s="93">
        <v>0</v>
      </c>
      <c r="Z958" s="93">
        <v>0</v>
      </c>
      <c r="AA958" s="93">
        <v>0</v>
      </c>
      <c r="AB958" s="93">
        <v>0</v>
      </c>
      <c r="AC958" s="93">
        <v>0</v>
      </c>
      <c r="AD958" s="93">
        <v>0</v>
      </c>
      <c r="AE958" s="93">
        <v>0</v>
      </c>
      <c r="AF958" s="93">
        <v>0</v>
      </c>
      <c r="AG958" s="93">
        <v>0</v>
      </c>
      <c r="AH958" s="93">
        <v>0</v>
      </c>
      <c r="AI958" s="93">
        <v>0</v>
      </c>
      <c r="AJ958" s="93">
        <v>0</v>
      </c>
      <c r="AK958" s="93">
        <v>0</v>
      </c>
      <c r="AL958" s="93">
        <v>0</v>
      </c>
      <c r="AM958" s="93">
        <v>0</v>
      </c>
      <c r="AN958" s="93">
        <v>0</v>
      </c>
      <c r="AO958" s="93">
        <v>0</v>
      </c>
      <c r="AP958" s="93">
        <v>0</v>
      </c>
      <c r="AQ958" s="93">
        <v>0</v>
      </c>
      <c r="AR958" s="93">
        <v>0</v>
      </c>
      <c r="AS958" s="93">
        <v>0</v>
      </c>
      <c r="AT958" s="93">
        <v>0</v>
      </c>
      <c r="AU958" s="93">
        <v>0</v>
      </c>
      <c r="AV958" s="93">
        <v>0</v>
      </c>
      <c r="AW958" s="93">
        <v>0</v>
      </c>
      <c r="AX958" s="93">
        <v>0</v>
      </c>
      <c r="AY958" s="93">
        <v>0</v>
      </c>
      <c r="AZ958" s="93">
        <v>0</v>
      </c>
      <c r="BA958" s="93">
        <v>0</v>
      </c>
      <c r="BB958" s="93">
        <v>0</v>
      </c>
      <c r="BC958" s="93">
        <v>0</v>
      </c>
      <c r="BD958" s="93">
        <v>0</v>
      </c>
      <c r="BE958" s="93">
        <v>0</v>
      </c>
      <c r="BF958" s="93">
        <v>0</v>
      </c>
      <c r="BG958" s="93">
        <v>0</v>
      </c>
      <c r="BH958" s="93">
        <v>0</v>
      </c>
      <c r="BI958" s="93">
        <v>0</v>
      </c>
      <c r="BJ958" s="93">
        <v>0</v>
      </c>
      <c r="BK958" s="93">
        <v>0</v>
      </c>
      <c r="BL958" s="93">
        <v>0</v>
      </c>
      <c r="BM958" s="93">
        <v>0</v>
      </c>
      <c r="BN958" s="93">
        <v>0</v>
      </c>
      <c r="BO958" s="93">
        <v>0</v>
      </c>
      <c r="BP958" s="93">
        <v>0</v>
      </c>
      <c r="BQ958" s="93">
        <v>0</v>
      </c>
      <c r="BR958" s="93">
        <v>0</v>
      </c>
      <c r="BS958" s="93">
        <v>0</v>
      </c>
      <c r="BT958" s="93">
        <v>0</v>
      </c>
      <c r="BU958" s="93">
        <v>0</v>
      </c>
      <c r="BV958" s="93">
        <v>0</v>
      </c>
      <c r="BW958" s="93">
        <v>0</v>
      </c>
      <c r="BX958" s="93">
        <v>0</v>
      </c>
      <c r="BY958" s="93">
        <v>0</v>
      </c>
      <c r="BZ958" s="93">
        <v>0</v>
      </c>
      <c r="CA958" s="93">
        <v>0</v>
      </c>
      <c r="CB958" s="93">
        <v>0</v>
      </c>
      <c r="CC958" s="93">
        <v>0</v>
      </c>
      <c r="CD958" s="93">
        <v>0</v>
      </c>
      <c r="CE958" s="93">
        <v>0</v>
      </c>
      <c r="CF958" s="93">
        <v>0</v>
      </c>
      <c r="CG958" s="93">
        <v>0</v>
      </c>
      <c r="CH958" s="93">
        <v>0</v>
      </c>
      <c r="CJ958" s="94">
        <v>0</v>
      </c>
    </row>
    <row r="959" spans="1:88" x14ac:dyDescent="0.25">
      <c r="A959">
        <v>951</v>
      </c>
      <c r="B959" s="96"/>
      <c r="C959" s="97" t="s">
        <v>5361</v>
      </c>
      <c r="D959" s="97" t="s">
        <v>5362</v>
      </c>
      <c r="E959" s="97" t="s">
        <v>5362</v>
      </c>
      <c r="F959" s="97" t="s">
        <v>7158</v>
      </c>
      <c r="G959" s="96" t="s">
        <v>6095</v>
      </c>
      <c r="H959" s="96" t="s">
        <v>7159</v>
      </c>
      <c r="I959" s="96" t="s">
        <v>5340</v>
      </c>
      <c r="J959" s="96" t="s">
        <v>5340</v>
      </c>
      <c r="K959" s="96" t="s">
        <v>5365</v>
      </c>
      <c r="L959" s="96" t="s">
        <v>5365</v>
      </c>
      <c r="M959" s="96" t="s">
        <v>5342</v>
      </c>
      <c r="N959" s="92">
        <v>5003.4648103765103</v>
      </c>
      <c r="O959" s="93">
        <v>0</v>
      </c>
      <c r="P959" s="93">
        <v>0</v>
      </c>
      <c r="Q959" s="93">
        <v>0</v>
      </c>
      <c r="R959" s="93">
        <v>0</v>
      </c>
      <c r="S959" s="93">
        <v>0</v>
      </c>
      <c r="T959" s="93">
        <v>0</v>
      </c>
      <c r="U959" s="93">
        <v>418.06321723591486</v>
      </c>
      <c r="V959" s="93">
        <v>418.25520421322466</v>
      </c>
      <c r="W959" s="93">
        <v>415.12290147310233</v>
      </c>
      <c r="X959" s="93">
        <v>409.98566528597746</v>
      </c>
      <c r="Y959" s="93">
        <v>418.46384769156225</v>
      </c>
      <c r="Z959" s="93">
        <v>419.21120675066135</v>
      </c>
      <c r="AA959" s="93">
        <v>423.43235499684937</v>
      </c>
      <c r="AB959" s="93">
        <v>415.84222666757722</v>
      </c>
      <c r="AC959" s="93">
        <v>417.2313297281205</v>
      </c>
      <c r="AD959" s="93">
        <v>417.66252754967269</v>
      </c>
      <c r="AE959" s="93">
        <v>415.70310411276802</v>
      </c>
      <c r="AF959" s="93">
        <v>414.49122467107924</v>
      </c>
      <c r="AG959" s="93">
        <v>0</v>
      </c>
      <c r="AH959" s="93">
        <v>0</v>
      </c>
      <c r="AI959" s="93">
        <v>0</v>
      </c>
      <c r="AJ959" s="93">
        <v>0</v>
      </c>
      <c r="AK959" s="93">
        <v>0</v>
      </c>
      <c r="AL959" s="93">
        <v>0</v>
      </c>
      <c r="AM959" s="93">
        <v>0</v>
      </c>
      <c r="AN959" s="93">
        <v>0</v>
      </c>
      <c r="AO959" s="93">
        <v>0</v>
      </c>
      <c r="AP959" s="93">
        <v>0</v>
      </c>
      <c r="AQ959" s="93">
        <v>0</v>
      </c>
      <c r="AR959" s="93">
        <v>0</v>
      </c>
      <c r="AS959" s="93">
        <v>0</v>
      </c>
      <c r="AT959" s="93">
        <v>0</v>
      </c>
      <c r="AU959" s="93">
        <v>0</v>
      </c>
      <c r="AV959" s="93">
        <v>0</v>
      </c>
      <c r="AW959" s="93">
        <v>0</v>
      </c>
      <c r="AX959" s="93">
        <v>0</v>
      </c>
      <c r="AY959" s="93">
        <v>0</v>
      </c>
      <c r="AZ959" s="93">
        <v>0</v>
      </c>
      <c r="BA959" s="93">
        <v>0</v>
      </c>
      <c r="BB959" s="93">
        <v>0</v>
      </c>
      <c r="BC959" s="93">
        <v>0</v>
      </c>
      <c r="BD959" s="93">
        <v>0</v>
      </c>
      <c r="BE959" s="93">
        <v>0</v>
      </c>
      <c r="BF959" s="93">
        <v>0</v>
      </c>
      <c r="BG959" s="93">
        <v>0</v>
      </c>
      <c r="BH959" s="93">
        <v>0</v>
      </c>
      <c r="BI959" s="93">
        <v>0</v>
      </c>
      <c r="BJ959" s="93">
        <v>0</v>
      </c>
      <c r="BK959" s="93">
        <v>0</v>
      </c>
      <c r="BL959" s="93">
        <v>0</v>
      </c>
      <c r="BM959" s="93">
        <v>0</v>
      </c>
      <c r="BN959" s="93">
        <v>0</v>
      </c>
      <c r="BO959" s="93">
        <v>0</v>
      </c>
      <c r="BP959" s="93">
        <v>0</v>
      </c>
      <c r="BQ959" s="93">
        <v>0</v>
      </c>
      <c r="BR959" s="93">
        <v>0</v>
      </c>
      <c r="BS959" s="93">
        <v>0</v>
      </c>
      <c r="BT959" s="93">
        <v>0</v>
      </c>
      <c r="BU959" s="93">
        <v>0</v>
      </c>
      <c r="BV959" s="93">
        <v>0</v>
      </c>
      <c r="BW959" s="93">
        <v>0</v>
      </c>
      <c r="BX959" s="93">
        <v>0</v>
      </c>
      <c r="BY959" s="93">
        <v>0</v>
      </c>
      <c r="BZ959" s="93">
        <v>0</v>
      </c>
      <c r="CA959" s="93">
        <v>0</v>
      </c>
      <c r="CB959" s="93">
        <v>0</v>
      </c>
      <c r="CC959" s="93">
        <v>0</v>
      </c>
      <c r="CD959" s="93">
        <v>0</v>
      </c>
      <c r="CE959" s="93">
        <v>0</v>
      </c>
      <c r="CF959" s="93">
        <v>0</v>
      </c>
      <c r="CG959" s="93">
        <v>0</v>
      </c>
      <c r="CH959" s="93">
        <v>0</v>
      </c>
      <c r="CJ959" s="94">
        <v>2504.362767726067</v>
      </c>
    </row>
    <row r="960" spans="1:88" x14ac:dyDescent="0.25">
      <c r="A960">
        <v>952</v>
      </c>
      <c r="B960" s="96"/>
      <c r="C960" s="97" t="s">
        <v>5361</v>
      </c>
      <c r="D960" s="97" t="s">
        <v>5362</v>
      </c>
      <c r="E960" s="97" t="s">
        <v>5362</v>
      </c>
      <c r="F960" s="97" t="s">
        <v>7160</v>
      </c>
      <c r="G960" s="96" t="s">
        <v>6095</v>
      </c>
      <c r="H960" s="96" t="s">
        <v>7161</v>
      </c>
      <c r="I960" s="96" t="s">
        <v>5340</v>
      </c>
      <c r="J960" s="96" t="s">
        <v>5340</v>
      </c>
      <c r="K960" s="96" t="s">
        <v>5365</v>
      </c>
      <c r="L960" s="96" t="s">
        <v>5365</v>
      </c>
      <c r="M960" s="96" t="s">
        <v>5342</v>
      </c>
      <c r="N960" s="92">
        <v>0</v>
      </c>
      <c r="O960" s="93">
        <v>0</v>
      </c>
      <c r="P960" s="93">
        <v>0</v>
      </c>
      <c r="Q960" s="93">
        <v>0</v>
      </c>
      <c r="R960" s="93">
        <v>0</v>
      </c>
      <c r="S960" s="93">
        <v>0</v>
      </c>
      <c r="T960" s="93">
        <v>0</v>
      </c>
      <c r="U960" s="93">
        <v>0</v>
      </c>
      <c r="V960" s="93">
        <v>0</v>
      </c>
      <c r="W960" s="93">
        <v>0</v>
      </c>
      <c r="X960" s="93">
        <v>0</v>
      </c>
      <c r="Y960" s="93">
        <v>0</v>
      </c>
      <c r="Z960" s="93">
        <v>0</v>
      </c>
      <c r="AA960" s="93">
        <v>0</v>
      </c>
      <c r="AB960" s="93">
        <v>0</v>
      </c>
      <c r="AC960" s="93">
        <v>0</v>
      </c>
      <c r="AD960" s="93">
        <v>0</v>
      </c>
      <c r="AE960" s="93">
        <v>0</v>
      </c>
      <c r="AF960" s="93">
        <v>0</v>
      </c>
      <c r="AG960" s="93">
        <v>0</v>
      </c>
      <c r="AH960" s="93">
        <v>0</v>
      </c>
      <c r="AI960" s="93">
        <v>0</v>
      </c>
      <c r="AJ960" s="93">
        <v>0</v>
      </c>
      <c r="AK960" s="93">
        <v>0</v>
      </c>
      <c r="AL960" s="93">
        <v>0</v>
      </c>
      <c r="AM960" s="93">
        <v>0</v>
      </c>
      <c r="AN960" s="93">
        <v>0</v>
      </c>
      <c r="AO960" s="93">
        <v>0</v>
      </c>
      <c r="AP960" s="93">
        <v>0</v>
      </c>
      <c r="AQ960" s="93">
        <v>0</v>
      </c>
      <c r="AR960" s="93">
        <v>0</v>
      </c>
      <c r="AS960" s="93">
        <v>0</v>
      </c>
      <c r="AT960" s="93">
        <v>0</v>
      </c>
      <c r="AU960" s="93">
        <v>0</v>
      </c>
      <c r="AV960" s="93">
        <v>0</v>
      </c>
      <c r="AW960" s="93">
        <v>0</v>
      </c>
      <c r="AX960" s="93">
        <v>0</v>
      </c>
      <c r="AY960" s="93">
        <v>0</v>
      </c>
      <c r="AZ960" s="93">
        <v>0</v>
      </c>
      <c r="BA960" s="93">
        <v>0</v>
      </c>
      <c r="BB960" s="93">
        <v>0</v>
      </c>
      <c r="BC960" s="93">
        <v>0</v>
      </c>
      <c r="BD960" s="93">
        <v>0</v>
      </c>
      <c r="BE960" s="93">
        <v>0</v>
      </c>
      <c r="BF960" s="93">
        <v>0</v>
      </c>
      <c r="BG960" s="93">
        <v>0</v>
      </c>
      <c r="BH960" s="93">
        <v>0</v>
      </c>
      <c r="BI960" s="93">
        <v>0</v>
      </c>
      <c r="BJ960" s="93">
        <v>0</v>
      </c>
      <c r="BK960" s="93">
        <v>0</v>
      </c>
      <c r="BL960" s="93">
        <v>0</v>
      </c>
      <c r="BM960" s="93">
        <v>0</v>
      </c>
      <c r="BN960" s="93">
        <v>0</v>
      </c>
      <c r="BO960" s="93">
        <v>0</v>
      </c>
      <c r="BP960" s="93">
        <v>0</v>
      </c>
      <c r="BQ960" s="93">
        <v>0</v>
      </c>
      <c r="BR960" s="93">
        <v>0</v>
      </c>
      <c r="BS960" s="93">
        <v>0</v>
      </c>
      <c r="BT960" s="93">
        <v>0</v>
      </c>
      <c r="BU960" s="93">
        <v>0</v>
      </c>
      <c r="BV960" s="93">
        <v>0</v>
      </c>
      <c r="BW960" s="93">
        <v>0</v>
      </c>
      <c r="BX960" s="93">
        <v>0</v>
      </c>
      <c r="BY960" s="93">
        <v>0</v>
      </c>
      <c r="BZ960" s="93">
        <v>0</v>
      </c>
      <c r="CA960" s="93">
        <v>0</v>
      </c>
      <c r="CB960" s="93">
        <v>0</v>
      </c>
      <c r="CC960" s="93">
        <v>0</v>
      </c>
      <c r="CD960" s="93">
        <v>0</v>
      </c>
      <c r="CE960" s="93">
        <v>0</v>
      </c>
      <c r="CF960" s="93">
        <v>0</v>
      </c>
      <c r="CG960" s="93">
        <v>0</v>
      </c>
      <c r="CH960" s="93">
        <v>0</v>
      </c>
      <c r="CJ960" s="94">
        <v>0</v>
      </c>
    </row>
    <row r="961" spans="1:88" x14ac:dyDescent="0.25">
      <c r="A961">
        <v>953</v>
      </c>
      <c r="B961" s="96"/>
      <c r="C961" s="97" t="s">
        <v>5361</v>
      </c>
      <c r="D961" s="97" t="s">
        <v>5362</v>
      </c>
      <c r="E961" s="97" t="s">
        <v>5362</v>
      </c>
      <c r="F961" s="97" t="s">
        <v>7162</v>
      </c>
      <c r="G961" s="96" t="s">
        <v>6095</v>
      </c>
      <c r="H961" s="96" t="s">
        <v>7163</v>
      </c>
      <c r="I961" s="96" t="s">
        <v>5340</v>
      </c>
      <c r="J961" s="96" t="s">
        <v>5340</v>
      </c>
      <c r="K961" s="96" t="s">
        <v>5365</v>
      </c>
      <c r="L961" s="96" t="s">
        <v>5365</v>
      </c>
      <c r="M961" s="96" t="s">
        <v>5342</v>
      </c>
      <c r="N961" s="92">
        <v>0</v>
      </c>
      <c r="O961" s="93">
        <v>0</v>
      </c>
      <c r="P961" s="93">
        <v>0</v>
      </c>
      <c r="Q961" s="93">
        <v>0</v>
      </c>
      <c r="R961" s="93">
        <v>0</v>
      </c>
      <c r="S961" s="93">
        <v>0</v>
      </c>
      <c r="T961" s="93">
        <v>0</v>
      </c>
      <c r="U961" s="93">
        <v>0</v>
      </c>
      <c r="V961" s="93">
        <v>0</v>
      </c>
      <c r="W961" s="93">
        <v>0</v>
      </c>
      <c r="X961" s="93">
        <v>0</v>
      </c>
      <c r="Y961" s="93">
        <v>0</v>
      </c>
      <c r="Z961" s="93">
        <v>0</v>
      </c>
      <c r="AA961" s="93">
        <v>0</v>
      </c>
      <c r="AB961" s="93">
        <v>0</v>
      </c>
      <c r="AC961" s="93">
        <v>0</v>
      </c>
      <c r="AD961" s="93">
        <v>0</v>
      </c>
      <c r="AE961" s="93">
        <v>0</v>
      </c>
      <c r="AF961" s="93">
        <v>0</v>
      </c>
      <c r="AG961" s="93">
        <v>0</v>
      </c>
      <c r="AH961" s="93">
        <v>0</v>
      </c>
      <c r="AI961" s="93">
        <v>0</v>
      </c>
      <c r="AJ961" s="93">
        <v>0</v>
      </c>
      <c r="AK961" s="93">
        <v>0</v>
      </c>
      <c r="AL961" s="93">
        <v>0</v>
      </c>
      <c r="AM961" s="93">
        <v>0</v>
      </c>
      <c r="AN961" s="93">
        <v>0</v>
      </c>
      <c r="AO961" s="93">
        <v>0</v>
      </c>
      <c r="AP961" s="93">
        <v>0</v>
      </c>
      <c r="AQ961" s="93">
        <v>0</v>
      </c>
      <c r="AR961" s="93">
        <v>0</v>
      </c>
      <c r="AS961" s="93">
        <v>0</v>
      </c>
      <c r="AT961" s="93">
        <v>0</v>
      </c>
      <c r="AU961" s="93">
        <v>0</v>
      </c>
      <c r="AV961" s="93">
        <v>0</v>
      </c>
      <c r="AW961" s="93">
        <v>0</v>
      </c>
      <c r="AX961" s="93">
        <v>0</v>
      </c>
      <c r="AY961" s="93">
        <v>0</v>
      </c>
      <c r="AZ961" s="93">
        <v>0</v>
      </c>
      <c r="BA961" s="93">
        <v>0</v>
      </c>
      <c r="BB961" s="93">
        <v>0</v>
      </c>
      <c r="BC961" s="93">
        <v>0</v>
      </c>
      <c r="BD961" s="93">
        <v>0</v>
      </c>
      <c r="BE961" s="93">
        <v>0</v>
      </c>
      <c r="BF961" s="93">
        <v>0</v>
      </c>
      <c r="BG961" s="93">
        <v>0</v>
      </c>
      <c r="BH961" s="93">
        <v>0</v>
      </c>
      <c r="BI961" s="93">
        <v>0</v>
      </c>
      <c r="BJ961" s="93">
        <v>0</v>
      </c>
      <c r="BK961" s="93">
        <v>0</v>
      </c>
      <c r="BL961" s="93">
        <v>0</v>
      </c>
      <c r="BM961" s="93">
        <v>0</v>
      </c>
      <c r="BN961" s="93">
        <v>0</v>
      </c>
      <c r="BO961" s="93">
        <v>0</v>
      </c>
      <c r="BP961" s="93">
        <v>0</v>
      </c>
      <c r="BQ961" s="93">
        <v>0</v>
      </c>
      <c r="BR961" s="93">
        <v>0</v>
      </c>
      <c r="BS961" s="93">
        <v>0</v>
      </c>
      <c r="BT961" s="93">
        <v>0</v>
      </c>
      <c r="BU961" s="93">
        <v>0</v>
      </c>
      <c r="BV961" s="93">
        <v>0</v>
      </c>
      <c r="BW961" s="93">
        <v>0</v>
      </c>
      <c r="BX961" s="93">
        <v>0</v>
      </c>
      <c r="BY961" s="93">
        <v>0</v>
      </c>
      <c r="BZ961" s="93">
        <v>0</v>
      </c>
      <c r="CA961" s="93">
        <v>0</v>
      </c>
      <c r="CB961" s="93">
        <v>0</v>
      </c>
      <c r="CC961" s="93">
        <v>0</v>
      </c>
      <c r="CD961" s="93">
        <v>0</v>
      </c>
      <c r="CE961" s="93">
        <v>0</v>
      </c>
      <c r="CF961" s="93">
        <v>0</v>
      </c>
      <c r="CG961" s="93">
        <v>0</v>
      </c>
      <c r="CH961" s="93">
        <v>0</v>
      </c>
      <c r="CJ961" s="94">
        <v>0</v>
      </c>
    </row>
    <row r="962" spans="1:88" x14ac:dyDescent="0.25">
      <c r="A962">
        <v>954</v>
      </c>
      <c r="B962" s="96"/>
      <c r="C962" s="97" t="s">
        <v>5361</v>
      </c>
      <c r="D962" s="97" t="s">
        <v>5362</v>
      </c>
      <c r="E962" s="97" t="s">
        <v>5362</v>
      </c>
      <c r="F962" s="97" t="s">
        <v>7164</v>
      </c>
      <c r="G962" s="96" t="s">
        <v>6095</v>
      </c>
      <c r="H962" s="96" t="s">
        <v>7165</v>
      </c>
      <c r="I962" s="96" t="s">
        <v>5340</v>
      </c>
      <c r="J962" s="96" t="s">
        <v>5340</v>
      </c>
      <c r="K962" s="96" t="s">
        <v>5365</v>
      </c>
      <c r="L962" s="96" t="s">
        <v>5365</v>
      </c>
      <c r="M962" s="96" t="s">
        <v>5342</v>
      </c>
      <c r="N962" s="92">
        <v>0</v>
      </c>
      <c r="O962" s="93">
        <v>0</v>
      </c>
      <c r="P962" s="93">
        <v>0</v>
      </c>
      <c r="Q962" s="93">
        <v>0</v>
      </c>
      <c r="R962" s="93">
        <v>0</v>
      </c>
      <c r="S962" s="93">
        <v>0</v>
      </c>
      <c r="T962" s="93">
        <v>0</v>
      </c>
      <c r="U962" s="93">
        <v>0</v>
      </c>
      <c r="V962" s="93">
        <v>0</v>
      </c>
      <c r="W962" s="93">
        <v>0</v>
      </c>
      <c r="X962" s="93">
        <v>0</v>
      </c>
      <c r="Y962" s="93">
        <v>0</v>
      </c>
      <c r="Z962" s="93">
        <v>0</v>
      </c>
      <c r="AA962" s="93">
        <v>0</v>
      </c>
      <c r="AB962" s="93">
        <v>0</v>
      </c>
      <c r="AC962" s="93">
        <v>0</v>
      </c>
      <c r="AD962" s="93">
        <v>0</v>
      </c>
      <c r="AE962" s="93">
        <v>0</v>
      </c>
      <c r="AF962" s="93">
        <v>0</v>
      </c>
      <c r="AG962" s="93">
        <v>0</v>
      </c>
      <c r="AH962" s="93">
        <v>0</v>
      </c>
      <c r="AI962" s="93">
        <v>0</v>
      </c>
      <c r="AJ962" s="93">
        <v>0</v>
      </c>
      <c r="AK962" s="93">
        <v>0</v>
      </c>
      <c r="AL962" s="93">
        <v>0</v>
      </c>
      <c r="AM962" s="93">
        <v>0</v>
      </c>
      <c r="AN962" s="93">
        <v>0</v>
      </c>
      <c r="AO962" s="93">
        <v>0</v>
      </c>
      <c r="AP962" s="93">
        <v>0</v>
      </c>
      <c r="AQ962" s="93">
        <v>0</v>
      </c>
      <c r="AR962" s="93">
        <v>0</v>
      </c>
      <c r="AS962" s="93">
        <v>0</v>
      </c>
      <c r="AT962" s="93">
        <v>0</v>
      </c>
      <c r="AU962" s="93">
        <v>0</v>
      </c>
      <c r="AV962" s="93">
        <v>0</v>
      </c>
      <c r="AW962" s="93">
        <v>0</v>
      </c>
      <c r="AX962" s="93">
        <v>0</v>
      </c>
      <c r="AY962" s="93">
        <v>0</v>
      </c>
      <c r="AZ962" s="93">
        <v>0</v>
      </c>
      <c r="BA962" s="93">
        <v>0</v>
      </c>
      <c r="BB962" s="93">
        <v>0</v>
      </c>
      <c r="BC962" s="93">
        <v>0</v>
      </c>
      <c r="BD962" s="93">
        <v>0</v>
      </c>
      <c r="BE962" s="93">
        <v>0</v>
      </c>
      <c r="BF962" s="93">
        <v>0</v>
      </c>
      <c r="BG962" s="93">
        <v>0</v>
      </c>
      <c r="BH962" s="93">
        <v>0</v>
      </c>
      <c r="BI962" s="93">
        <v>0</v>
      </c>
      <c r="BJ962" s="93">
        <v>0</v>
      </c>
      <c r="BK962" s="93">
        <v>0</v>
      </c>
      <c r="BL962" s="93">
        <v>0</v>
      </c>
      <c r="BM962" s="93">
        <v>0</v>
      </c>
      <c r="BN962" s="93">
        <v>0</v>
      </c>
      <c r="BO962" s="93">
        <v>0</v>
      </c>
      <c r="BP962" s="93">
        <v>0</v>
      </c>
      <c r="BQ962" s="93">
        <v>0</v>
      </c>
      <c r="BR962" s="93">
        <v>0</v>
      </c>
      <c r="BS962" s="93">
        <v>0</v>
      </c>
      <c r="BT962" s="93">
        <v>0</v>
      </c>
      <c r="BU962" s="93">
        <v>0</v>
      </c>
      <c r="BV962" s="93">
        <v>0</v>
      </c>
      <c r="BW962" s="93">
        <v>0</v>
      </c>
      <c r="BX962" s="93">
        <v>0</v>
      </c>
      <c r="BY962" s="93">
        <v>0</v>
      </c>
      <c r="BZ962" s="93">
        <v>0</v>
      </c>
      <c r="CA962" s="93">
        <v>0</v>
      </c>
      <c r="CB962" s="93">
        <v>0</v>
      </c>
      <c r="CC962" s="93">
        <v>0</v>
      </c>
      <c r="CD962" s="93">
        <v>0</v>
      </c>
      <c r="CE962" s="93">
        <v>0</v>
      </c>
      <c r="CF962" s="93">
        <v>0</v>
      </c>
      <c r="CG962" s="93">
        <v>0</v>
      </c>
      <c r="CH962" s="93">
        <v>0</v>
      </c>
      <c r="CJ962" s="94">
        <v>0</v>
      </c>
    </row>
    <row r="963" spans="1:88" x14ac:dyDescent="0.25">
      <c r="A963">
        <v>955</v>
      </c>
      <c r="B963" s="96"/>
      <c r="C963" s="97" t="s">
        <v>5361</v>
      </c>
      <c r="D963" s="97" t="s">
        <v>5362</v>
      </c>
      <c r="E963" s="97" t="s">
        <v>5362</v>
      </c>
      <c r="F963" s="97" t="s">
        <v>7166</v>
      </c>
      <c r="G963" s="96" t="s">
        <v>6095</v>
      </c>
      <c r="H963" s="96" t="s">
        <v>7167</v>
      </c>
      <c r="I963" s="96" t="s">
        <v>5340</v>
      </c>
      <c r="J963" s="96" t="s">
        <v>5340</v>
      </c>
      <c r="K963" s="96" t="s">
        <v>5365</v>
      </c>
      <c r="L963" s="96" t="s">
        <v>5365</v>
      </c>
      <c r="M963" s="96" t="s">
        <v>5342</v>
      </c>
      <c r="N963" s="92">
        <v>0</v>
      </c>
      <c r="O963" s="93">
        <v>0</v>
      </c>
      <c r="P963" s="93">
        <v>0</v>
      </c>
      <c r="Q963" s="93">
        <v>0</v>
      </c>
      <c r="R963" s="93">
        <v>0</v>
      </c>
      <c r="S963" s="93">
        <v>0</v>
      </c>
      <c r="T963" s="93">
        <v>0</v>
      </c>
      <c r="U963" s="93">
        <v>0</v>
      </c>
      <c r="V963" s="93">
        <v>0</v>
      </c>
      <c r="W963" s="93">
        <v>0</v>
      </c>
      <c r="X963" s="93">
        <v>0</v>
      </c>
      <c r="Y963" s="93">
        <v>0</v>
      </c>
      <c r="Z963" s="93">
        <v>0</v>
      </c>
      <c r="AA963" s="93">
        <v>0</v>
      </c>
      <c r="AB963" s="93">
        <v>0</v>
      </c>
      <c r="AC963" s="93">
        <v>0</v>
      </c>
      <c r="AD963" s="93">
        <v>0</v>
      </c>
      <c r="AE963" s="93">
        <v>0</v>
      </c>
      <c r="AF963" s="93">
        <v>0</v>
      </c>
      <c r="AG963" s="93">
        <v>0</v>
      </c>
      <c r="AH963" s="93">
        <v>0</v>
      </c>
      <c r="AI963" s="93">
        <v>0</v>
      </c>
      <c r="AJ963" s="93">
        <v>0</v>
      </c>
      <c r="AK963" s="93">
        <v>0</v>
      </c>
      <c r="AL963" s="93">
        <v>0</v>
      </c>
      <c r="AM963" s="93">
        <v>0</v>
      </c>
      <c r="AN963" s="93">
        <v>0</v>
      </c>
      <c r="AO963" s="93">
        <v>0</v>
      </c>
      <c r="AP963" s="93">
        <v>0</v>
      </c>
      <c r="AQ963" s="93">
        <v>0</v>
      </c>
      <c r="AR963" s="93">
        <v>0</v>
      </c>
      <c r="AS963" s="93">
        <v>0</v>
      </c>
      <c r="AT963" s="93">
        <v>0</v>
      </c>
      <c r="AU963" s="93">
        <v>0</v>
      </c>
      <c r="AV963" s="93">
        <v>0</v>
      </c>
      <c r="AW963" s="93">
        <v>0</v>
      </c>
      <c r="AX963" s="93">
        <v>0</v>
      </c>
      <c r="AY963" s="93">
        <v>0</v>
      </c>
      <c r="AZ963" s="93">
        <v>0</v>
      </c>
      <c r="BA963" s="93">
        <v>0</v>
      </c>
      <c r="BB963" s="93">
        <v>0</v>
      </c>
      <c r="BC963" s="93">
        <v>0</v>
      </c>
      <c r="BD963" s="93">
        <v>0</v>
      </c>
      <c r="BE963" s="93">
        <v>0</v>
      </c>
      <c r="BF963" s="93">
        <v>0</v>
      </c>
      <c r="BG963" s="93">
        <v>0</v>
      </c>
      <c r="BH963" s="93">
        <v>0</v>
      </c>
      <c r="BI963" s="93">
        <v>0</v>
      </c>
      <c r="BJ963" s="93">
        <v>0</v>
      </c>
      <c r="BK963" s="93">
        <v>0</v>
      </c>
      <c r="BL963" s="93">
        <v>0</v>
      </c>
      <c r="BM963" s="93">
        <v>0</v>
      </c>
      <c r="BN963" s="93">
        <v>0</v>
      </c>
      <c r="BO963" s="93">
        <v>0</v>
      </c>
      <c r="BP963" s="93">
        <v>0</v>
      </c>
      <c r="BQ963" s="93">
        <v>0</v>
      </c>
      <c r="BR963" s="93">
        <v>0</v>
      </c>
      <c r="BS963" s="93">
        <v>0</v>
      </c>
      <c r="BT963" s="93">
        <v>0</v>
      </c>
      <c r="BU963" s="93">
        <v>0</v>
      </c>
      <c r="BV963" s="93">
        <v>0</v>
      </c>
      <c r="BW963" s="93">
        <v>0</v>
      </c>
      <c r="BX963" s="93">
        <v>0</v>
      </c>
      <c r="BY963" s="93">
        <v>0</v>
      </c>
      <c r="BZ963" s="93">
        <v>0</v>
      </c>
      <c r="CA963" s="93">
        <v>0</v>
      </c>
      <c r="CB963" s="93">
        <v>0</v>
      </c>
      <c r="CC963" s="93">
        <v>0</v>
      </c>
      <c r="CD963" s="93">
        <v>0</v>
      </c>
      <c r="CE963" s="93">
        <v>0</v>
      </c>
      <c r="CF963" s="93">
        <v>0</v>
      </c>
      <c r="CG963" s="93">
        <v>0</v>
      </c>
      <c r="CH963" s="93">
        <v>0</v>
      </c>
      <c r="CJ963" s="94">
        <v>0</v>
      </c>
    </row>
    <row r="964" spans="1:88" x14ac:dyDescent="0.25">
      <c r="A964">
        <v>956</v>
      </c>
      <c r="B964" s="96"/>
      <c r="C964" s="97" t="s">
        <v>5361</v>
      </c>
      <c r="D964" s="97" t="s">
        <v>5362</v>
      </c>
      <c r="E964" s="97" t="s">
        <v>5362</v>
      </c>
      <c r="F964" s="97" t="s">
        <v>7168</v>
      </c>
      <c r="G964" s="96" t="s">
        <v>6095</v>
      </c>
      <c r="H964" s="96" t="s">
        <v>7169</v>
      </c>
      <c r="I964" s="96" t="s">
        <v>5340</v>
      </c>
      <c r="J964" s="96" t="s">
        <v>5340</v>
      </c>
      <c r="K964" s="96" t="s">
        <v>5365</v>
      </c>
      <c r="L964" s="96" t="s">
        <v>5365</v>
      </c>
      <c r="M964" s="96" t="s">
        <v>5342</v>
      </c>
      <c r="N964" s="92">
        <v>0</v>
      </c>
      <c r="O964" s="93">
        <v>0</v>
      </c>
      <c r="P964" s="93">
        <v>0</v>
      </c>
      <c r="Q964" s="93">
        <v>0</v>
      </c>
      <c r="R964" s="93">
        <v>0</v>
      </c>
      <c r="S964" s="93">
        <v>0</v>
      </c>
      <c r="T964" s="93">
        <v>0</v>
      </c>
      <c r="U964" s="93">
        <v>0</v>
      </c>
      <c r="V964" s="93">
        <v>0</v>
      </c>
      <c r="W964" s="93">
        <v>0</v>
      </c>
      <c r="X964" s="93">
        <v>0</v>
      </c>
      <c r="Y964" s="93">
        <v>0</v>
      </c>
      <c r="Z964" s="93">
        <v>0</v>
      </c>
      <c r="AA964" s="93">
        <v>0</v>
      </c>
      <c r="AB964" s="93">
        <v>0</v>
      </c>
      <c r="AC964" s="93">
        <v>0</v>
      </c>
      <c r="AD964" s="93">
        <v>0</v>
      </c>
      <c r="AE964" s="93">
        <v>0</v>
      </c>
      <c r="AF964" s="93">
        <v>0</v>
      </c>
      <c r="AG964" s="93">
        <v>0</v>
      </c>
      <c r="AH964" s="93">
        <v>0</v>
      </c>
      <c r="AI964" s="93">
        <v>0</v>
      </c>
      <c r="AJ964" s="93">
        <v>0</v>
      </c>
      <c r="AK964" s="93">
        <v>0</v>
      </c>
      <c r="AL964" s="93">
        <v>0</v>
      </c>
      <c r="AM964" s="93">
        <v>0</v>
      </c>
      <c r="AN964" s="93">
        <v>0</v>
      </c>
      <c r="AO964" s="93">
        <v>0</v>
      </c>
      <c r="AP964" s="93">
        <v>0</v>
      </c>
      <c r="AQ964" s="93">
        <v>0</v>
      </c>
      <c r="AR964" s="93">
        <v>0</v>
      </c>
      <c r="AS964" s="93">
        <v>0</v>
      </c>
      <c r="AT964" s="93">
        <v>0</v>
      </c>
      <c r="AU964" s="93">
        <v>0</v>
      </c>
      <c r="AV964" s="93">
        <v>0</v>
      </c>
      <c r="AW964" s="93">
        <v>0</v>
      </c>
      <c r="AX964" s="93">
        <v>0</v>
      </c>
      <c r="AY964" s="93">
        <v>0</v>
      </c>
      <c r="AZ964" s="93">
        <v>0</v>
      </c>
      <c r="BA964" s="93">
        <v>0</v>
      </c>
      <c r="BB964" s="93">
        <v>0</v>
      </c>
      <c r="BC964" s="93">
        <v>0</v>
      </c>
      <c r="BD964" s="93">
        <v>0</v>
      </c>
      <c r="BE964" s="93">
        <v>0</v>
      </c>
      <c r="BF964" s="93">
        <v>0</v>
      </c>
      <c r="BG964" s="93">
        <v>0</v>
      </c>
      <c r="BH964" s="93">
        <v>0</v>
      </c>
      <c r="BI964" s="93">
        <v>0</v>
      </c>
      <c r="BJ964" s="93">
        <v>0</v>
      </c>
      <c r="BK964" s="93">
        <v>0</v>
      </c>
      <c r="BL964" s="93">
        <v>0</v>
      </c>
      <c r="BM964" s="93">
        <v>0</v>
      </c>
      <c r="BN964" s="93">
        <v>0</v>
      </c>
      <c r="BO964" s="93">
        <v>0</v>
      </c>
      <c r="BP964" s="93">
        <v>0</v>
      </c>
      <c r="BQ964" s="93">
        <v>0</v>
      </c>
      <c r="BR964" s="93">
        <v>0</v>
      </c>
      <c r="BS964" s="93">
        <v>0</v>
      </c>
      <c r="BT964" s="93">
        <v>0</v>
      </c>
      <c r="BU964" s="93">
        <v>0</v>
      </c>
      <c r="BV964" s="93">
        <v>0</v>
      </c>
      <c r="BW964" s="93">
        <v>0</v>
      </c>
      <c r="BX964" s="93">
        <v>0</v>
      </c>
      <c r="BY964" s="93">
        <v>0</v>
      </c>
      <c r="BZ964" s="93">
        <v>0</v>
      </c>
      <c r="CA964" s="93">
        <v>0</v>
      </c>
      <c r="CB964" s="93">
        <v>0</v>
      </c>
      <c r="CC964" s="93">
        <v>0</v>
      </c>
      <c r="CD964" s="93">
        <v>0</v>
      </c>
      <c r="CE964" s="93">
        <v>0</v>
      </c>
      <c r="CF964" s="93">
        <v>0</v>
      </c>
      <c r="CG964" s="93">
        <v>0</v>
      </c>
      <c r="CH964" s="93">
        <v>0</v>
      </c>
      <c r="CJ964" s="94">
        <v>0</v>
      </c>
    </row>
    <row r="965" spans="1:88" x14ac:dyDescent="0.25">
      <c r="A965">
        <v>957</v>
      </c>
      <c r="B965" s="96"/>
      <c r="C965" s="97" t="s">
        <v>5361</v>
      </c>
      <c r="D965" s="97" t="s">
        <v>5362</v>
      </c>
      <c r="E965" s="97" t="s">
        <v>5362</v>
      </c>
      <c r="F965" s="97" t="s">
        <v>7170</v>
      </c>
      <c r="G965" s="96" t="s">
        <v>6095</v>
      </c>
      <c r="H965" s="96" t="s">
        <v>7171</v>
      </c>
      <c r="I965" s="96" t="s">
        <v>5340</v>
      </c>
      <c r="J965" s="96" t="s">
        <v>5340</v>
      </c>
      <c r="K965" s="96" t="s">
        <v>5365</v>
      </c>
      <c r="L965" s="96" t="s">
        <v>5365</v>
      </c>
      <c r="M965" s="96" t="s">
        <v>5342</v>
      </c>
      <c r="N965" s="92">
        <v>0</v>
      </c>
      <c r="O965" s="93">
        <v>0</v>
      </c>
      <c r="P965" s="93">
        <v>0</v>
      </c>
      <c r="Q965" s="93">
        <v>0</v>
      </c>
      <c r="R965" s="93">
        <v>0</v>
      </c>
      <c r="S965" s="93">
        <v>0</v>
      </c>
      <c r="T965" s="93">
        <v>0</v>
      </c>
      <c r="U965" s="93">
        <v>0</v>
      </c>
      <c r="V965" s="93">
        <v>0</v>
      </c>
      <c r="W965" s="93">
        <v>0</v>
      </c>
      <c r="X965" s="93">
        <v>0</v>
      </c>
      <c r="Y965" s="93">
        <v>0</v>
      </c>
      <c r="Z965" s="93">
        <v>0</v>
      </c>
      <c r="AA965" s="93">
        <v>0</v>
      </c>
      <c r="AB965" s="93">
        <v>0</v>
      </c>
      <c r="AC965" s="93">
        <v>0</v>
      </c>
      <c r="AD965" s="93">
        <v>0</v>
      </c>
      <c r="AE965" s="93">
        <v>0</v>
      </c>
      <c r="AF965" s="93">
        <v>0</v>
      </c>
      <c r="AG965" s="93">
        <v>0</v>
      </c>
      <c r="AH965" s="93">
        <v>0</v>
      </c>
      <c r="AI965" s="93">
        <v>0</v>
      </c>
      <c r="AJ965" s="93">
        <v>0</v>
      </c>
      <c r="AK965" s="93">
        <v>0</v>
      </c>
      <c r="AL965" s="93">
        <v>0</v>
      </c>
      <c r="AM965" s="93">
        <v>0</v>
      </c>
      <c r="AN965" s="93">
        <v>0</v>
      </c>
      <c r="AO965" s="93">
        <v>0</v>
      </c>
      <c r="AP965" s="93">
        <v>0</v>
      </c>
      <c r="AQ965" s="93">
        <v>0</v>
      </c>
      <c r="AR965" s="93">
        <v>0</v>
      </c>
      <c r="AS965" s="93">
        <v>0</v>
      </c>
      <c r="AT965" s="93">
        <v>0</v>
      </c>
      <c r="AU965" s="93">
        <v>0</v>
      </c>
      <c r="AV965" s="93">
        <v>0</v>
      </c>
      <c r="AW965" s="93">
        <v>0</v>
      </c>
      <c r="AX965" s="93">
        <v>0</v>
      </c>
      <c r="AY965" s="93">
        <v>0</v>
      </c>
      <c r="AZ965" s="93">
        <v>0</v>
      </c>
      <c r="BA965" s="93">
        <v>0</v>
      </c>
      <c r="BB965" s="93">
        <v>0</v>
      </c>
      <c r="BC965" s="93">
        <v>0</v>
      </c>
      <c r="BD965" s="93">
        <v>0</v>
      </c>
      <c r="BE965" s="93">
        <v>0</v>
      </c>
      <c r="BF965" s="93">
        <v>0</v>
      </c>
      <c r="BG965" s="93">
        <v>0</v>
      </c>
      <c r="BH965" s="93">
        <v>0</v>
      </c>
      <c r="BI965" s="93">
        <v>0</v>
      </c>
      <c r="BJ965" s="93">
        <v>0</v>
      </c>
      <c r="BK965" s="93">
        <v>0</v>
      </c>
      <c r="BL965" s="93">
        <v>0</v>
      </c>
      <c r="BM965" s="93">
        <v>0</v>
      </c>
      <c r="BN965" s="93">
        <v>0</v>
      </c>
      <c r="BO965" s="93">
        <v>0</v>
      </c>
      <c r="BP965" s="93">
        <v>0</v>
      </c>
      <c r="BQ965" s="93">
        <v>0</v>
      </c>
      <c r="BR965" s="93">
        <v>0</v>
      </c>
      <c r="BS965" s="93">
        <v>0</v>
      </c>
      <c r="BT965" s="93">
        <v>0</v>
      </c>
      <c r="BU965" s="93">
        <v>0</v>
      </c>
      <c r="BV965" s="93">
        <v>0</v>
      </c>
      <c r="BW965" s="93">
        <v>0</v>
      </c>
      <c r="BX965" s="93">
        <v>0</v>
      </c>
      <c r="BY965" s="93">
        <v>0</v>
      </c>
      <c r="BZ965" s="93">
        <v>0</v>
      </c>
      <c r="CA965" s="93">
        <v>0</v>
      </c>
      <c r="CB965" s="93">
        <v>0</v>
      </c>
      <c r="CC965" s="93">
        <v>0</v>
      </c>
      <c r="CD965" s="93">
        <v>0</v>
      </c>
      <c r="CE965" s="93">
        <v>0</v>
      </c>
      <c r="CF965" s="93">
        <v>0</v>
      </c>
      <c r="CG965" s="93">
        <v>0</v>
      </c>
      <c r="CH965" s="93">
        <v>0</v>
      </c>
      <c r="CJ965" s="94">
        <v>0</v>
      </c>
    </row>
    <row r="966" spans="1:88" x14ac:dyDescent="0.25">
      <c r="A966">
        <v>958</v>
      </c>
      <c r="B966" s="96"/>
      <c r="C966" s="97" t="s">
        <v>5361</v>
      </c>
      <c r="D966" s="97" t="s">
        <v>5362</v>
      </c>
      <c r="E966" s="97" t="s">
        <v>5362</v>
      </c>
      <c r="F966" s="97" t="s">
        <v>7172</v>
      </c>
      <c r="G966" s="96" t="s">
        <v>6095</v>
      </c>
      <c r="H966" s="96" t="s">
        <v>7173</v>
      </c>
      <c r="I966" s="96" t="s">
        <v>5340</v>
      </c>
      <c r="J966" s="96" t="s">
        <v>5340</v>
      </c>
      <c r="K966" s="96" t="s">
        <v>5365</v>
      </c>
      <c r="L966" s="96" t="s">
        <v>5365</v>
      </c>
      <c r="M966" s="96" t="s">
        <v>5342</v>
      </c>
      <c r="N966" s="92">
        <v>0</v>
      </c>
      <c r="O966" s="93">
        <v>0</v>
      </c>
      <c r="P966" s="93">
        <v>0</v>
      </c>
      <c r="Q966" s="93">
        <v>0</v>
      </c>
      <c r="R966" s="93">
        <v>0</v>
      </c>
      <c r="S966" s="93">
        <v>0</v>
      </c>
      <c r="T966" s="93">
        <v>0</v>
      </c>
      <c r="U966" s="93">
        <v>0</v>
      </c>
      <c r="V966" s="93">
        <v>0</v>
      </c>
      <c r="W966" s="93">
        <v>0</v>
      </c>
      <c r="X966" s="93">
        <v>0</v>
      </c>
      <c r="Y966" s="93">
        <v>0</v>
      </c>
      <c r="Z966" s="93">
        <v>0</v>
      </c>
      <c r="AA966" s="93">
        <v>0</v>
      </c>
      <c r="AB966" s="93">
        <v>0</v>
      </c>
      <c r="AC966" s="93">
        <v>0</v>
      </c>
      <c r="AD966" s="93">
        <v>0</v>
      </c>
      <c r="AE966" s="93">
        <v>0</v>
      </c>
      <c r="AF966" s="93">
        <v>0</v>
      </c>
      <c r="AG966" s="93">
        <v>0</v>
      </c>
      <c r="AH966" s="93">
        <v>0</v>
      </c>
      <c r="AI966" s="93">
        <v>0</v>
      </c>
      <c r="AJ966" s="93">
        <v>0</v>
      </c>
      <c r="AK966" s="93">
        <v>0</v>
      </c>
      <c r="AL966" s="93">
        <v>0</v>
      </c>
      <c r="AM966" s="93">
        <v>0</v>
      </c>
      <c r="AN966" s="93">
        <v>0</v>
      </c>
      <c r="AO966" s="93">
        <v>0</v>
      </c>
      <c r="AP966" s="93">
        <v>0</v>
      </c>
      <c r="AQ966" s="93">
        <v>0</v>
      </c>
      <c r="AR966" s="93">
        <v>0</v>
      </c>
      <c r="AS966" s="93">
        <v>0</v>
      </c>
      <c r="AT966" s="93">
        <v>0</v>
      </c>
      <c r="AU966" s="93">
        <v>0</v>
      </c>
      <c r="AV966" s="93">
        <v>0</v>
      </c>
      <c r="AW966" s="93">
        <v>0</v>
      </c>
      <c r="AX966" s="93">
        <v>0</v>
      </c>
      <c r="AY966" s="93">
        <v>0</v>
      </c>
      <c r="AZ966" s="93">
        <v>0</v>
      </c>
      <c r="BA966" s="93">
        <v>0</v>
      </c>
      <c r="BB966" s="93">
        <v>0</v>
      </c>
      <c r="BC966" s="93">
        <v>0</v>
      </c>
      <c r="BD966" s="93">
        <v>0</v>
      </c>
      <c r="BE966" s="93">
        <v>0</v>
      </c>
      <c r="BF966" s="93">
        <v>0</v>
      </c>
      <c r="BG966" s="93">
        <v>0</v>
      </c>
      <c r="BH966" s="93">
        <v>0</v>
      </c>
      <c r="BI966" s="93">
        <v>0</v>
      </c>
      <c r="BJ966" s="93">
        <v>0</v>
      </c>
      <c r="BK966" s="93">
        <v>0</v>
      </c>
      <c r="BL966" s="93">
        <v>0</v>
      </c>
      <c r="BM966" s="93">
        <v>0</v>
      </c>
      <c r="BN966" s="93">
        <v>0</v>
      </c>
      <c r="BO966" s="93">
        <v>0</v>
      </c>
      <c r="BP966" s="93">
        <v>0</v>
      </c>
      <c r="BQ966" s="93">
        <v>0</v>
      </c>
      <c r="BR966" s="93">
        <v>0</v>
      </c>
      <c r="BS966" s="93">
        <v>0</v>
      </c>
      <c r="BT966" s="93">
        <v>0</v>
      </c>
      <c r="BU966" s="93">
        <v>0</v>
      </c>
      <c r="BV966" s="93">
        <v>0</v>
      </c>
      <c r="BW966" s="93">
        <v>0</v>
      </c>
      <c r="BX966" s="93">
        <v>0</v>
      </c>
      <c r="BY966" s="93">
        <v>0</v>
      </c>
      <c r="BZ966" s="93">
        <v>0</v>
      </c>
      <c r="CA966" s="93">
        <v>0</v>
      </c>
      <c r="CB966" s="93">
        <v>0</v>
      </c>
      <c r="CC966" s="93">
        <v>0</v>
      </c>
      <c r="CD966" s="93">
        <v>0</v>
      </c>
      <c r="CE966" s="93">
        <v>0</v>
      </c>
      <c r="CF966" s="93">
        <v>0</v>
      </c>
      <c r="CG966" s="93">
        <v>0</v>
      </c>
      <c r="CH966" s="93">
        <v>0</v>
      </c>
      <c r="CJ966" s="94">
        <v>0</v>
      </c>
    </row>
    <row r="967" spans="1:88" x14ac:dyDescent="0.25">
      <c r="A967">
        <v>959</v>
      </c>
      <c r="B967" s="96"/>
      <c r="C967" s="97" t="s">
        <v>5361</v>
      </c>
      <c r="D967" s="97" t="s">
        <v>5362</v>
      </c>
      <c r="E967" s="97" t="s">
        <v>5362</v>
      </c>
      <c r="F967" s="97" t="s">
        <v>7174</v>
      </c>
      <c r="G967" s="96" t="s">
        <v>6095</v>
      </c>
      <c r="H967" s="96" t="s">
        <v>7175</v>
      </c>
      <c r="I967" s="96" t="s">
        <v>5340</v>
      </c>
      <c r="J967" s="96" t="s">
        <v>5340</v>
      </c>
      <c r="K967" s="96" t="s">
        <v>5365</v>
      </c>
      <c r="L967" s="96" t="s">
        <v>5365</v>
      </c>
      <c r="M967" s="96" t="s">
        <v>5342</v>
      </c>
      <c r="N967" s="92">
        <v>15010.358994231634</v>
      </c>
      <c r="O967" s="93">
        <v>0</v>
      </c>
      <c r="P967" s="93">
        <v>0</v>
      </c>
      <c r="Q967" s="93">
        <v>0</v>
      </c>
      <c r="R967" s="93">
        <v>0</v>
      </c>
      <c r="S967" s="93">
        <v>0</v>
      </c>
      <c r="T967" s="93">
        <v>0</v>
      </c>
      <c r="U967" s="93">
        <v>1254.1866907868352</v>
      </c>
      <c r="V967" s="93">
        <v>1254.7626503590288</v>
      </c>
      <c r="W967" s="93">
        <v>1245.3657643231054</v>
      </c>
      <c r="X967" s="93">
        <v>1229.9540921460627</v>
      </c>
      <c r="Y967" s="93">
        <v>1255.3885793163336</v>
      </c>
      <c r="Z967" s="93">
        <v>1257.6306512004837</v>
      </c>
      <c r="AA967" s="93">
        <v>1270.2940660428774</v>
      </c>
      <c r="AB967" s="93">
        <v>1247.5237348119297</v>
      </c>
      <c r="AC967" s="93">
        <v>1251.6910341552755</v>
      </c>
      <c r="AD967" s="93">
        <v>1252.9846245659896</v>
      </c>
      <c r="AE967" s="93">
        <v>1247.1063681328365</v>
      </c>
      <c r="AF967" s="93">
        <v>1243.4707383908753</v>
      </c>
      <c r="AG967" s="93">
        <v>0</v>
      </c>
      <c r="AH967" s="93">
        <v>0</v>
      </c>
      <c r="AI967" s="93">
        <v>0</v>
      </c>
      <c r="AJ967" s="93">
        <v>0</v>
      </c>
      <c r="AK967" s="93">
        <v>0</v>
      </c>
      <c r="AL967" s="93">
        <v>0</v>
      </c>
      <c r="AM967" s="93">
        <v>0</v>
      </c>
      <c r="AN967" s="93">
        <v>0</v>
      </c>
      <c r="AO967" s="93">
        <v>0</v>
      </c>
      <c r="AP967" s="93">
        <v>0</v>
      </c>
      <c r="AQ967" s="93">
        <v>0</v>
      </c>
      <c r="AR967" s="93">
        <v>0</v>
      </c>
      <c r="AS967" s="93">
        <v>0</v>
      </c>
      <c r="AT967" s="93">
        <v>0</v>
      </c>
      <c r="AU967" s="93">
        <v>0</v>
      </c>
      <c r="AV967" s="93">
        <v>0</v>
      </c>
      <c r="AW967" s="93">
        <v>0</v>
      </c>
      <c r="AX967" s="93">
        <v>0</v>
      </c>
      <c r="AY967" s="93">
        <v>0</v>
      </c>
      <c r="AZ967" s="93">
        <v>0</v>
      </c>
      <c r="BA967" s="93">
        <v>0</v>
      </c>
      <c r="BB967" s="93">
        <v>0</v>
      </c>
      <c r="BC967" s="93">
        <v>0</v>
      </c>
      <c r="BD967" s="93">
        <v>0</v>
      </c>
      <c r="BE967" s="93">
        <v>0</v>
      </c>
      <c r="BF967" s="93">
        <v>0</v>
      </c>
      <c r="BG967" s="93">
        <v>0</v>
      </c>
      <c r="BH967" s="93">
        <v>0</v>
      </c>
      <c r="BI967" s="93">
        <v>0</v>
      </c>
      <c r="BJ967" s="93">
        <v>0</v>
      </c>
      <c r="BK967" s="93">
        <v>0</v>
      </c>
      <c r="BL967" s="93">
        <v>0</v>
      </c>
      <c r="BM967" s="93">
        <v>0</v>
      </c>
      <c r="BN967" s="93">
        <v>0</v>
      </c>
      <c r="BO967" s="93">
        <v>0</v>
      </c>
      <c r="BP967" s="93">
        <v>0</v>
      </c>
      <c r="BQ967" s="93">
        <v>0</v>
      </c>
      <c r="BR967" s="93">
        <v>0</v>
      </c>
      <c r="BS967" s="93">
        <v>0</v>
      </c>
      <c r="BT967" s="93">
        <v>0</v>
      </c>
      <c r="BU967" s="93">
        <v>0</v>
      </c>
      <c r="BV967" s="93">
        <v>0</v>
      </c>
      <c r="BW967" s="93">
        <v>0</v>
      </c>
      <c r="BX967" s="93">
        <v>0</v>
      </c>
      <c r="BY967" s="93">
        <v>0</v>
      </c>
      <c r="BZ967" s="93">
        <v>0</v>
      </c>
      <c r="CA967" s="93">
        <v>0</v>
      </c>
      <c r="CB967" s="93">
        <v>0</v>
      </c>
      <c r="CC967" s="93">
        <v>0</v>
      </c>
      <c r="CD967" s="93">
        <v>0</v>
      </c>
      <c r="CE967" s="93">
        <v>0</v>
      </c>
      <c r="CF967" s="93">
        <v>0</v>
      </c>
      <c r="CG967" s="93">
        <v>0</v>
      </c>
      <c r="CH967" s="93">
        <v>0</v>
      </c>
      <c r="CJ967" s="94">
        <v>7513.0705660997828</v>
      </c>
    </row>
    <row r="968" spans="1:88" x14ac:dyDescent="0.25">
      <c r="A968">
        <v>960</v>
      </c>
      <c r="B968" s="96"/>
      <c r="C968" s="97" t="s">
        <v>5361</v>
      </c>
      <c r="D968" s="97" t="s">
        <v>5362</v>
      </c>
      <c r="E968" s="97" t="s">
        <v>5362</v>
      </c>
      <c r="F968" s="97" t="s">
        <v>7176</v>
      </c>
      <c r="G968" s="96" t="s">
        <v>6095</v>
      </c>
      <c r="H968" s="96" t="s">
        <v>7177</v>
      </c>
      <c r="I968" s="96" t="s">
        <v>5340</v>
      </c>
      <c r="J968" s="96" t="s">
        <v>5340</v>
      </c>
      <c r="K968" s="96" t="s">
        <v>5365</v>
      </c>
      <c r="L968" s="96" t="s">
        <v>5365</v>
      </c>
      <c r="M968" s="96" t="s">
        <v>5342</v>
      </c>
      <c r="N968" s="92">
        <v>0</v>
      </c>
      <c r="O968" s="93">
        <v>0</v>
      </c>
      <c r="P968" s="93">
        <v>0</v>
      </c>
      <c r="Q968" s="93">
        <v>0</v>
      </c>
      <c r="R968" s="93">
        <v>0</v>
      </c>
      <c r="S968" s="93">
        <v>0</v>
      </c>
      <c r="T968" s="93">
        <v>0</v>
      </c>
      <c r="U968" s="93">
        <v>0</v>
      </c>
      <c r="V968" s="93">
        <v>0</v>
      </c>
      <c r="W968" s="93">
        <v>0</v>
      </c>
      <c r="X968" s="93">
        <v>0</v>
      </c>
      <c r="Y968" s="93">
        <v>0</v>
      </c>
      <c r="Z968" s="93">
        <v>0</v>
      </c>
      <c r="AA968" s="93">
        <v>0</v>
      </c>
      <c r="AB968" s="93">
        <v>0</v>
      </c>
      <c r="AC968" s="93">
        <v>0</v>
      </c>
      <c r="AD968" s="93">
        <v>0</v>
      </c>
      <c r="AE968" s="93">
        <v>0</v>
      </c>
      <c r="AF968" s="93">
        <v>0</v>
      </c>
      <c r="AG968" s="93">
        <v>0</v>
      </c>
      <c r="AH968" s="93">
        <v>0</v>
      </c>
      <c r="AI968" s="93">
        <v>0</v>
      </c>
      <c r="AJ968" s="93">
        <v>0</v>
      </c>
      <c r="AK968" s="93">
        <v>0</v>
      </c>
      <c r="AL968" s="93">
        <v>0</v>
      </c>
      <c r="AM968" s="93">
        <v>0</v>
      </c>
      <c r="AN968" s="93">
        <v>0</v>
      </c>
      <c r="AO968" s="93">
        <v>0</v>
      </c>
      <c r="AP968" s="93">
        <v>0</v>
      </c>
      <c r="AQ968" s="93">
        <v>0</v>
      </c>
      <c r="AR968" s="93">
        <v>0</v>
      </c>
      <c r="AS968" s="93">
        <v>0</v>
      </c>
      <c r="AT968" s="93">
        <v>0</v>
      </c>
      <c r="AU968" s="93">
        <v>0</v>
      </c>
      <c r="AV968" s="93">
        <v>0</v>
      </c>
      <c r="AW968" s="93">
        <v>0</v>
      </c>
      <c r="AX968" s="93">
        <v>0</v>
      </c>
      <c r="AY968" s="93">
        <v>0</v>
      </c>
      <c r="AZ968" s="93">
        <v>0</v>
      </c>
      <c r="BA968" s="93">
        <v>0</v>
      </c>
      <c r="BB968" s="93">
        <v>0</v>
      </c>
      <c r="BC968" s="93">
        <v>0</v>
      </c>
      <c r="BD968" s="93">
        <v>0</v>
      </c>
      <c r="BE968" s="93">
        <v>0</v>
      </c>
      <c r="BF968" s="93">
        <v>0</v>
      </c>
      <c r="BG968" s="93">
        <v>0</v>
      </c>
      <c r="BH968" s="93">
        <v>0</v>
      </c>
      <c r="BI968" s="93">
        <v>0</v>
      </c>
      <c r="BJ968" s="93">
        <v>0</v>
      </c>
      <c r="BK968" s="93">
        <v>0</v>
      </c>
      <c r="BL968" s="93">
        <v>0</v>
      </c>
      <c r="BM968" s="93">
        <v>0</v>
      </c>
      <c r="BN968" s="93">
        <v>0</v>
      </c>
      <c r="BO968" s="93">
        <v>0</v>
      </c>
      <c r="BP968" s="93">
        <v>0</v>
      </c>
      <c r="BQ968" s="93">
        <v>0</v>
      </c>
      <c r="BR968" s="93">
        <v>0</v>
      </c>
      <c r="BS968" s="93">
        <v>0</v>
      </c>
      <c r="BT968" s="93">
        <v>0</v>
      </c>
      <c r="BU968" s="93">
        <v>0</v>
      </c>
      <c r="BV968" s="93">
        <v>0</v>
      </c>
      <c r="BW968" s="93">
        <v>0</v>
      </c>
      <c r="BX968" s="93">
        <v>0</v>
      </c>
      <c r="BY968" s="93">
        <v>0</v>
      </c>
      <c r="BZ968" s="93">
        <v>0</v>
      </c>
      <c r="CA968" s="93">
        <v>0</v>
      </c>
      <c r="CB968" s="93">
        <v>0</v>
      </c>
      <c r="CC968" s="93">
        <v>0</v>
      </c>
      <c r="CD968" s="93">
        <v>0</v>
      </c>
      <c r="CE968" s="93">
        <v>0</v>
      </c>
      <c r="CF968" s="93">
        <v>0</v>
      </c>
      <c r="CG968" s="93">
        <v>0</v>
      </c>
      <c r="CH968" s="93">
        <v>0</v>
      </c>
      <c r="CJ968" s="94">
        <v>0</v>
      </c>
    </row>
    <row r="969" spans="1:88" x14ac:dyDescent="0.25">
      <c r="A969">
        <v>961</v>
      </c>
      <c r="B969" s="96"/>
      <c r="C969" s="97" t="s">
        <v>5361</v>
      </c>
      <c r="D969" s="97" t="s">
        <v>5362</v>
      </c>
      <c r="E969" s="97" t="s">
        <v>5362</v>
      </c>
      <c r="F969" s="97" t="s">
        <v>7178</v>
      </c>
      <c r="G969" s="96" t="s">
        <v>6095</v>
      </c>
      <c r="H969" s="96" t="s">
        <v>7179</v>
      </c>
      <c r="I969" s="96" t="s">
        <v>5340</v>
      </c>
      <c r="J969" s="96" t="s">
        <v>5340</v>
      </c>
      <c r="K969" s="96" t="s">
        <v>5365</v>
      </c>
      <c r="L969" s="96" t="s">
        <v>5365</v>
      </c>
      <c r="M969" s="96" t="s">
        <v>5342</v>
      </c>
      <c r="N969" s="92">
        <v>165519.05721199675</v>
      </c>
      <c r="O969" s="93">
        <v>28006.130084174427</v>
      </c>
      <c r="P969" s="93">
        <v>27544.159587120423</v>
      </c>
      <c r="Q969" s="93">
        <v>27599.226524878901</v>
      </c>
      <c r="R969" s="93">
        <v>27626.419604505641</v>
      </c>
      <c r="S969" s="93">
        <v>27451.600831315744</v>
      </c>
      <c r="T969" s="93">
        <v>27291.520580001597</v>
      </c>
      <c r="U969" s="93">
        <v>0</v>
      </c>
      <c r="V969" s="93">
        <v>0</v>
      </c>
      <c r="W969" s="93">
        <v>0</v>
      </c>
      <c r="X969" s="93">
        <v>0</v>
      </c>
      <c r="Y969" s="93">
        <v>0</v>
      </c>
      <c r="Z969" s="93">
        <v>0</v>
      </c>
      <c r="AA969" s="93">
        <v>0</v>
      </c>
      <c r="AB969" s="93">
        <v>0</v>
      </c>
      <c r="AC969" s="93">
        <v>0</v>
      </c>
      <c r="AD969" s="93">
        <v>0</v>
      </c>
      <c r="AE969" s="93">
        <v>0</v>
      </c>
      <c r="AF969" s="93">
        <v>0</v>
      </c>
      <c r="AG969" s="93">
        <v>0</v>
      </c>
      <c r="AH969" s="93">
        <v>0</v>
      </c>
      <c r="AI969" s="93">
        <v>0</v>
      </c>
      <c r="AJ969" s="93">
        <v>0</v>
      </c>
      <c r="AK969" s="93">
        <v>0</v>
      </c>
      <c r="AL969" s="93">
        <v>0</v>
      </c>
      <c r="AM969" s="93">
        <v>0</v>
      </c>
      <c r="AN969" s="93">
        <v>0</v>
      </c>
      <c r="AO969" s="93">
        <v>0</v>
      </c>
      <c r="AP969" s="93">
        <v>0</v>
      </c>
      <c r="AQ969" s="93">
        <v>0</v>
      </c>
      <c r="AR969" s="93">
        <v>0</v>
      </c>
      <c r="AS969" s="93">
        <v>0</v>
      </c>
      <c r="AT969" s="93">
        <v>0</v>
      </c>
      <c r="AU969" s="93">
        <v>0</v>
      </c>
      <c r="AV969" s="93">
        <v>0</v>
      </c>
      <c r="AW969" s="93">
        <v>0</v>
      </c>
      <c r="AX969" s="93">
        <v>0</v>
      </c>
      <c r="AY969" s="93">
        <v>0</v>
      </c>
      <c r="AZ969" s="93">
        <v>0</v>
      </c>
      <c r="BA969" s="93">
        <v>0</v>
      </c>
      <c r="BB969" s="93">
        <v>0</v>
      </c>
      <c r="BC969" s="93">
        <v>0</v>
      </c>
      <c r="BD969" s="93">
        <v>0</v>
      </c>
      <c r="BE969" s="93">
        <v>0</v>
      </c>
      <c r="BF969" s="93">
        <v>0</v>
      </c>
      <c r="BG969" s="93">
        <v>0</v>
      </c>
      <c r="BH969" s="93">
        <v>0</v>
      </c>
      <c r="BI969" s="93">
        <v>0</v>
      </c>
      <c r="BJ969" s="93">
        <v>0</v>
      </c>
      <c r="BK969" s="93">
        <v>0</v>
      </c>
      <c r="BL969" s="93">
        <v>0</v>
      </c>
      <c r="BM969" s="93">
        <v>0</v>
      </c>
      <c r="BN969" s="93">
        <v>0</v>
      </c>
      <c r="BO969" s="93">
        <v>0</v>
      </c>
      <c r="BP969" s="93">
        <v>0</v>
      </c>
      <c r="BQ969" s="93">
        <v>0</v>
      </c>
      <c r="BR969" s="93">
        <v>0</v>
      </c>
      <c r="BS969" s="93">
        <v>0</v>
      </c>
      <c r="BT969" s="93">
        <v>0</v>
      </c>
      <c r="BU969" s="93">
        <v>0</v>
      </c>
      <c r="BV969" s="93">
        <v>0</v>
      </c>
      <c r="BW969" s="93">
        <v>0</v>
      </c>
      <c r="BX969" s="93">
        <v>0</v>
      </c>
      <c r="BY969" s="93">
        <v>0</v>
      </c>
      <c r="BZ969" s="93">
        <v>0</v>
      </c>
      <c r="CA969" s="93">
        <v>0</v>
      </c>
      <c r="CB969" s="93">
        <v>0</v>
      </c>
      <c r="CC969" s="93">
        <v>0</v>
      </c>
      <c r="CD969" s="93">
        <v>0</v>
      </c>
      <c r="CE969" s="93">
        <v>0</v>
      </c>
      <c r="CF969" s="93">
        <v>0</v>
      </c>
      <c r="CG969" s="93">
        <v>0</v>
      </c>
      <c r="CH969" s="93">
        <v>0</v>
      </c>
      <c r="CJ969" s="94">
        <v>0</v>
      </c>
    </row>
    <row r="970" spans="1:88" x14ac:dyDescent="0.25">
      <c r="A970">
        <v>962</v>
      </c>
      <c r="B970" s="96"/>
      <c r="C970" s="97" t="s">
        <v>5361</v>
      </c>
      <c r="D970" s="97" t="s">
        <v>5362</v>
      </c>
      <c r="E970" s="97" t="s">
        <v>5362</v>
      </c>
      <c r="F970" s="97" t="s">
        <v>7180</v>
      </c>
      <c r="G970" s="96" t="s">
        <v>6095</v>
      </c>
      <c r="H970" s="96" t="s">
        <v>7181</v>
      </c>
      <c r="I970" s="96" t="s">
        <v>5340</v>
      </c>
      <c r="J970" s="96" t="s">
        <v>5340</v>
      </c>
      <c r="K970" s="96" t="s">
        <v>5365</v>
      </c>
      <c r="L970" s="96" t="s">
        <v>5365</v>
      </c>
      <c r="M970" s="96" t="s">
        <v>5342</v>
      </c>
      <c r="N970" s="92">
        <v>555437.27128933941</v>
      </c>
      <c r="O970" s="93">
        <v>0</v>
      </c>
      <c r="P970" s="93">
        <v>0</v>
      </c>
      <c r="Q970" s="93">
        <v>0</v>
      </c>
      <c r="R970" s="93">
        <v>0</v>
      </c>
      <c r="S970" s="93">
        <v>0</v>
      </c>
      <c r="T970" s="93">
        <v>0</v>
      </c>
      <c r="U970" s="93">
        <v>46409.418554596632</v>
      </c>
      <c r="V970" s="93">
        <v>46430.731130349952</v>
      </c>
      <c r="W970" s="93">
        <v>46083.012548774685</v>
      </c>
      <c r="X970" s="93">
        <v>45512.725246298265</v>
      </c>
      <c r="Y970" s="93">
        <v>46453.892753079839</v>
      </c>
      <c r="Z970" s="93">
        <v>46536.857476964491</v>
      </c>
      <c r="AA970" s="93">
        <v>47005.449373265597</v>
      </c>
      <c r="AB970" s="93">
        <v>46162.865218540697</v>
      </c>
      <c r="AC970" s="93">
        <v>46317.070282976725</v>
      </c>
      <c r="AD970" s="93">
        <v>46364.937780893764</v>
      </c>
      <c r="AE970" s="93">
        <v>46147.421150250673</v>
      </c>
      <c r="AF970" s="93">
        <v>46012.889773348157</v>
      </c>
      <c r="AG970" s="93">
        <v>0</v>
      </c>
      <c r="AH970" s="93">
        <v>0</v>
      </c>
      <c r="AI970" s="93">
        <v>0</v>
      </c>
      <c r="AJ970" s="93">
        <v>0</v>
      </c>
      <c r="AK970" s="93">
        <v>0</v>
      </c>
      <c r="AL970" s="93">
        <v>0</v>
      </c>
      <c r="AM970" s="93">
        <v>0</v>
      </c>
      <c r="AN970" s="93">
        <v>0</v>
      </c>
      <c r="AO970" s="93">
        <v>0</v>
      </c>
      <c r="AP970" s="93">
        <v>0</v>
      </c>
      <c r="AQ970" s="93">
        <v>0</v>
      </c>
      <c r="AR970" s="93">
        <v>0</v>
      </c>
      <c r="AS970" s="93">
        <v>0</v>
      </c>
      <c r="AT970" s="93">
        <v>0</v>
      </c>
      <c r="AU970" s="93">
        <v>0</v>
      </c>
      <c r="AV970" s="93">
        <v>0</v>
      </c>
      <c r="AW970" s="93">
        <v>0</v>
      </c>
      <c r="AX970" s="93">
        <v>0</v>
      </c>
      <c r="AY970" s="93">
        <v>0</v>
      </c>
      <c r="AZ970" s="93">
        <v>0</v>
      </c>
      <c r="BA970" s="93">
        <v>0</v>
      </c>
      <c r="BB970" s="93">
        <v>0</v>
      </c>
      <c r="BC970" s="93">
        <v>0</v>
      </c>
      <c r="BD970" s="93">
        <v>0</v>
      </c>
      <c r="BE970" s="93">
        <v>0</v>
      </c>
      <c r="BF970" s="93">
        <v>0</v>
      </c>
      <c r="BG970" s="93">
        <v>0</v>
      </c>
      <c r="BH970" s="93">
        <v>0</v>
      </c>
      <c r="BI970" s="93">
        <v>0</v>
      </c>
      <c r="BJ970" s="93">
        <v>0</v>
      </c>
      <c r="BK970" s="93">
        <v>0</v>
      </c>
      <c r="BL970" s="93">
        <v>0</v>
      </c>
      <c r="BM970" s="93">
        <v>0</v>
      </c>
      <c r="BN970" s="93">
        <v>0</v>
      </c>
      <c r="BO970" s="93">
        <v>0</v>
      </c>
      <c r="BP970" s="93">
        <v>0</v>
      </c>
      <c r="BQ970" s="93">
        <v>0</v>
      </c>
      <c r="BR970" s="93">
        <v>0</v>
      </c>
      <c r="BS970" s="93">
        <v>0</v>
      </c>
      <c r="BT970" s="93">
        <v>0</v>
      </c>
      <c r="BU970" s="93">
        <v>0</v>
      </c>
      <c r="BV970" s="93">
        <v>0</v>
      </c>
      <c r="BW970" s="93">
        <v>0</v>
      </c>
      <c r="BX970" s="93">
        <v>0</v>
      </c>
      <c r="BY970" s="93">
        <v>0</v>
      </c>
      <c r="BZ970" s="93">
        <v>0</v>
      </c>
      <c r="CA970" s="93">
        <v>0</v>
      </c>
      <c r="CB970" s="93">
        <v>0</v>
      </c>
      <c r="CC970" s="93">
        <v>0</v>
      </c>
      <c r="CD970" s="93">
        <v>0</v>
      </c>
      <c r="CE970" s="93">
        <v>0</v>
      </c>
      <c r="CF970" s="93">
        <v>0</v>
      </c>
      <c r="CG970" s="93">
        <v>0</v>
      </c>
      <c r="CH970" s="93">
        <v>0</v>
      </c>
      <c r="CJ970" s="94">
        <v>278010.63357927563</v>
      </c>
    </row>
    <row r="971" spans="1:88" x14ac:dyDescent="0.25">
      <c r="A971">
        <v>963</v>
      </c>
      <c r="B971" s="96"/>
      <c r="C971" s="97" t="s">
        <v>5361</v>
      </c>
      <c r="D971" s="97" t="s">
        <v>5362</v>
      </c>
      <c r="E971" s="97" t="s">
        <v>5362</v>
      </c>
      <c r="F971" s="97" t="s">
        <v>7182</v>
      </c>
      <c r="G971" s="96" t="s">
        <v>6095</v>
      </c>
      <c r="H971" s="96" t="s">
        <v>7183</v>
      </c>
      <c r="I971" s="96" t="s">
        <v>5340</v>
      </c>
      <c r="J971" s="96" t="s">
        <v>5340</v>
      </c>
      <c r="K971" s="96" t="s">
        <v>5365</v>
      </c>
      <c r="L971" s="96" t="s">
        <v>5365</v>
      </c>
      <c r="M971" s="96" t="s">
        <v>5342</v>
      </c>
      <c r="N971" s="92">
        <v>666524.72554720717</v>
      </c>
      <c r="O971" s="93">
        <v>0</v>
      </c>
      <c r="P971" s="93">
        <v>0</v>
      </c>
      <c r="Q971" s="93">
        <v>0</v>
      </c>
      <c r="R971" s="93">
        <v>0</v>
      </c>
      <c r="S971" s="93">
        <v>0</v>
      </c>
      <c r="T971" s="93">
        <v>0</v>
      </c>
      <c r="U971" s="93">
        <v>55691.302265515915</v>
      </c>
      <c r="V971" s="93">
        <v>55716.8773564199</v>
      </c>
      <c r="W971" s="93">
        <v>55299.615058529671</v>
      </c>
      <c r="X971" s="93">
        <v>54615.270295557872</v>
      </c>
      <c r="Y971" s="93">
        <v>55744.671303695774</v>
      </c>
      <c r="Z971" s="93">
        <v>55844.228972357392</v>
      </c>
      <c r="AA971" s="93">
        <v>56406.539247918692</v>
      </c>
      <c r="AB971" s="93">
        <v>55395.438262248841</v>
      </c>
      <c r="AC971" s="93">
        <v>55580.484339572031</v>
      </c>
      <c r="AD971" s="93">
        <v>55637.925337072586</v>
      </c>
      <c r="AE971" s="93">
        <v>55376.905380300741</v>
      </c>
      <c r="AF971" s="93">
        <v>55215.467728017815</v>
      </c>
      <c r="AG971" s="93">
        <v>0</v>
      </c>
      <c r="AH971" s="93">
        <v>0</v>
      </c>
      <c r="AI971" s="93">
        <v>0</v>
      </c>
      <c r="AJ971" s="93">
        <v>0</v>
      </c>
      <c r="AK971" s="93">
        <v>0</v>
      </c>
      <c r="AL971" s="93">
        <v>0</v>
      </c>
      <c r="AM971" s="93">
        <v>0</v>
      </c>
      <c r="AN971" s="93">
        <v>0</v>
      </c>
      <c r="AO971" s="93">
        <v>0</v>
      </c>
      <c r="AP971" s="93">
        <v>0</v>
      </c>
      <c r="AQ971" s="93">
        <v>0</v>
      </c>
      <c r="AR971" s="93">
        <v>0</v>
      </c>
      <c r="AS971" s="93">
        <v>0</v>
      </c>
      <c r="AT971" s="93">
        <v>0</v>
      </c>
      <c r="AU971" s="93">
        <v>0</v>
      </c>
      <c r="AV971" s="93">
        <v>0</v>
      </c>
      <c r="AW971" s="93">
        <v>0</v>
      </c>
      <c r="AX971" s="93">
        <v>0</v>
      </c>
      <c r="AY971" s="93">
        <v>0</v>
      </c>
      <c r="AZ971" s="93">
        <v>0</v>
      </c>
      <c r="BA971" s="93">
        <v>0</v>
      </c>
      <c r="BB971" s="93">
        <v>0</v>
      </c>
      <c r="BC971" s="93">
        <v>0</v>
      </c>
      <c r="BD971" s="93">
        <v>0</v>
      </c>
      <c r="BE971" s="93">
        <v>0</v>
      </c>
      <c r="BF971" s="93">
        <v>0</v>
      </c>
      <c r="BG971" s="93">
        <v>0</v>
      </c>
      <c r="BH971" s="93">
        <v>0</v>
      </c>
      <c r="BI971" s="93">
        <v>0</v>
      </c>
      <c r="BJ971" s="93">
        <v>0</v>
      </c>
      <c r="BK971" s="93">
        <v>0</v>
      </c>
      <c r="BL971" s="93">
        <v>0</v>
      </c>
      <c r="BM971" s="93">
        <v>0</v>
      </c>
      <c r="BN971" s="93">
        <v>0</v>
      </c>
      <c r="BO971" s="93">
        <v>0</v>
      </c>
      <c r="BP971" s="93">
        <v>0</v>
      </c>
      <c r="BQ971" s="93">
        <v>0</v>
      </c>
      <c r="BR971" s="93">
        <v>0</v>
      </c>
      <c r="BS971" s="93">
        <v>0</v>
      </c>
      <c r="BT971" s="93">
        <v>0</v>
      </c>
      <c r="BU971" s="93">
        <v>0</v>
      </c>
      <c r="BV971" s="93">
        <v>0</v>
      </c>
      <c r="BW971" s="93">
        <v>0</v>
      </c>
      <c r="BX971" s="93">
        <v>0</v>
      </c>
      <c r="BY971" s="93">
        <v>0</v>
      </c>
      <c r="BZ971" s="93">
        <v>0</v>
      </c>
      <c r="CA971" s="93">
        <v>0</v>
      </c>
      <c r="CB971" s="93">
        <v>0</v>
      </c>
      <c r="CC971" s="93">
        <v>0</v>
      </c>
      <c r="CD971" s="93">
        <v>0</v>
      </c>
      <c r="CE971" s="93">
        <v>0</v>
      </c>
      <c r="CF971" s="93">
        <v>0</v>
      </c>
      <c r="CG971" s="93">
        <v>0</v>
      </c>
      <c r="CH971" s="93">
        <v>0</v>
      </c>
      <c r="CJ971" s="94">
        <v>333612.76029513072</v>
      </c>
    </row>
    <row r="972" spans="1:88" x14ac:dyDescent="0.25">
      <c r="A972">
        <v>964</v>
      </c>
      <c r="B972" s="96"/>
      <c r="C972" s="97" t="s">
        <v>5361</v>
      </c>
      <c r="D972" s="97" t="s">
        <v>5362</v>
      </c>
      <c r="E972" s="97" t="s">
        <v>5362</v>
      </c>
      <c r="F972" s="97" t="s">
        <v>7184</v>
      </c>
      <c r="G972" s="96" t="s">
        <v>6095</v>
      </c>
      <c r="H972" s="96" t="s">
        <v>7185</v>
      </c>
      <c r="I972" s="96" t="s">
        <v>5340</v>
      </c>
      <c r="J972" s="96" t="s">
        <v>5340</v>
      </c>
      <c r="K972" s="96" t="s">
        <v>5365</v>
      </c>
      <c r="L972" s="96" t="s">
        <v>5365</v>
      </c>
      <c r="M972" s="96" t="s">
        <v>5342</v>
      </c>
      <c r="N972" s="92">
        <v>555437.27128933941</v>
      </c>
      <c r="O972" s="93">
        <v>0</v>
      </c>
      <c r="P972" s="93">
        <v>0</v>
      </c>
      <c r="Q972" s="93">
        <v>0</v>
      </c>
      <c r="R972" s="93">
        <v>0</v>
      </c>
      <c r="S972" s="93">
        <v>0</v>
      </c>
      <c r="T972" s="93">
        <v>0</v>
      </c>
      <c r="U972" s="93">
        <v>46409.418554596632</v>
      </c>
      <c r="V972" s="93">
        <v>46430.731130349952</v>
      </c>
      <c r="W972" s="93">
        <v>46083.012548774685</v>
      </c>
      <c r="X972" s="93">
        <v>45512.725246298265</v>
      </c>
      <c r="Y972" s="93">
        <v>46453.892753079839</v>
      </c>
      <c r="Z972" s="93">
        <v>46536.857476964491</v>
      </c>
      <c r="AA972" s="93">
        <v>47005.449373265597</v>
      </c>
      <c r="AB972" s="93">
        <v>46162.865218540697</v>
      </c>
      <c r="AC972" s="93">
        <v>46317.070282976725</v>
      </c>
      <c r="AD972" s="93">
        <v>46364.937780893764</v>
      </c>
      <c r="AE972" s="93">
        <v>46147.421150250673</v>
      </c>
      <c r="AF972" s="93">
        <v>46012.889773348157</v>
      </c>
      <c r="AG972" s="93">
        <v>0</v>
      </c>
      <c r="AH972" s="93">
        <v>0</v>
      </c>
      <c r="AI972" s="93">
        <v>0</v>
      </c>
      <c r="AJ972" s="93">
        <v>0</v>
      </c>
      <c r="AK972" s="93">
        <v>0</v>
      </c>
      <c r="AL972" s="93">
        <v>0</v>
      </c>
      <c r="AM972" s="93">
        <v>0</v>
      </c>
      <c r="AN972" s="93">
        <v>0</v>
      </c>
      <c r="AO972" s="93">
        <v>0</v>
      </c>
      <c r="AP972" s="93">
        <v>0</v>
      </c>
      <c r="AQ972" s="93">
        <v>0</v>
      </c>
      <c r="AR972" s="93">
        <v>0</v>
      </c>
      <c r="AS972" s="93">
        <v>0</v>
      </c>
      <c r="AT972" s="93">
        <v>0</v>
      </c>
      <c r="AU972" s="93">
        <v>0</v>
      </c>
      <c r="AV972" s="93">
        <v>0</v>
      </c>
      <c r="AW972" s="93">
        <v>0</v>
      </c>
      <c r="AX972" s="93">
        <v>0</v>
      </c>
      <c r="AY972" s="93">
        <v>0</v>
      </c>
      <c r="AZ972" s="93">
        <v>0</v>
      </c>
      <c r="BA972" s="93">
        <v>0</v>
      </c>
      <c r="BB972" s="93">
        <v>0</v>
      </c>
      <c r="BC972" s="93">
        <v>0</v>
      </c>
      <c r="BD972" s="93">
        <v>0</v>
      </c>
      <c r="BE972" s="93">
        <v>0</v>
      </c>
      <c r="BF972" s="93">
        <v>0</v>
      </c>
      <c r="BG972" s="93">
        <v>0</v>
      </c>
      <c r="BH972" s="93">
        <v>0</v>
      </c>
      <c r="BI972" s="93">
        <v>0</v>
      </c>
      <c r="BJ972" s="93">
        <v>0</v>
      </c>
      <c r="BK972" s="93">
        <v>0</v>
      </c>
      <c r="BL972" s="93">
        <v>0</v>
      </c>
      <c r="BM972" s="93">
        <v>0</v>
      </c>
      <c r="BN972" s="93">
        <v>0</v>
      </c>
      <c r="BO972" s="93">
        <v>0</v>
      </c>
      <c r="BP972" s="93">
        <v>0</v>
      </c>
      <c r="BQ972" s="93">
        <v>0</v>
      </c>
      <c r="BR972" s="93">
        <v>0</v>
      </c>
      <c r="BS972" s="93">
        <v>0</v>
      </c>
      <c r="BT972" s="93">
        <v>0</v>
      </c>
      <c r="BU972" s="93">
        <v>0</v>
      </c>
      <c r="BV972" s="93">
        <v>0</v>
      </c>
      <c r="BW972" s="93">
        <v>0</v>
      </c>
      <c r="BX972" s="93">
        <v>0</v>
      </c>
      <c r="BY972" s="93">
        <v>0</v>
      </c>
      <c r="BZ972" s="93">
        <v>0</v>
      </c>
      <c r="CA972" s="93">
        <v>0</v>
      </c>
      <c r="CB972" s="93">
        <v>0</v>
      </c>
      <c r="CC972" s="93">
        <v>0</v>
      </c>
      <c r="CD972" s="93">
        <v>0</v>
      </c>
      <c r="CE972" s="93">
        <v>0</v>
      </c>
      <c r="CF972" s="93">
        <v>0</v>
      </c>
      <c r="CG972" s="93">
        <v>0</v>
      </c>
      <c r="CH972" s="93">
        <v>0</v>
      </c>
      <c r="CJ972" s="94">
        <v>278010.63357927563</v>
      </c>
    </row>
    <row r="973" spans="1:88" x14ac:dyDescent="0.25">
      <c r="A973">
        <v>965</v>
      </c>
      <c r="B973" s="96"/>
      <c r="C973" s="97" t="s">
        <v>5361</v>
      </c>
      <c r="D973" s="97" t="s">
        <v>5362</v>
      </c>
      <c r="E973" s="97" t="s">
        <v>5362</v>
      </c>
      <c r="F973" s="97" t="s">
        <v>7186</v>
      </c>
      <c r="G973" s="96" t="s">
        <v>6095</v>
      </c>
      <c r="H973" s="96" t="s">
        <v>7187</v>
      </c>
      <c r="I973" s="96" t="s">
        <v>5340</v>
      </c>
      <c r="J973" s="96" t="s">
        <v>5340</v>
      </c>
      <c r="K973" s="96" t="s">
        <v>5365</v>
      </c>
      <c r="L973" s="96" t="s">
        <v>5365</v>
      </c>
      <c r="M973" s="96" t="s">
        <v>5342</v>
      </c>
      <c r="N973" s="92">
        <v>782720.96687859111</v>
      </c>
      <c r="O973" s="93">
        <v>0</v>
      </c>
      <c r="P973" s="93">
        <v>0</v>
      </c>
      <c r="Q973" s="93">
        <v>0</v>
      </c>
      <c r="R973" s="93">
        <v>0</v>
      </c>
      <c r="S973" s="93">
        <v>0</v>
      </c>
      <c r="T973" s="93">
        <v>0</v>
      </c>
      <c r="U973" s="93">
        <v>0</v>
      </c>
      <c r="V973" s="93">
        <v>0</v>
      </c>
      <c r="W973" s="93">
        <v>0</v>
      </c>
      <c r="X973" s="93">
        <v>0</v>
      </c>
      <c r="Y973" s="93">
        <v>0</v>
      </c>
      <c r="Z973" s="93">
        <v>0</v>
      </c>
      <c r="AA973" s="93">
        <v>0</v>
      </c>
      <c r="AB973" s="93">
        <v>0</v>
      </c>
      <c r="AC973" s="93">
        <v>0</v>
      </c>
      <c r="AD973" s="93">
        <v>0</v>
      </c>
      <c r="AE973" s="93">
        <v>0</v>
      </c>
      <c r="AF973" s="93">
        <v>0</v>
      </c>
      <c r="AG973" s="93">
        <v>64700.043295566727</v>
      </c>
      <c r="AH973" s="93">
        <v>64663.736116515</v>
      </c>
      <c r="AI973" s="93">
        <v>64392.305478374547</v>
      </c>
      <c r="AJ973" s="93">
        <v>63888.399165559887</v>
      </c>
      <c r="AK973" s="93">
        <v>64667.781790426547</v>
      </c>
      <c r="AL973" s="93">
        <v>64743.693885696048</v>
      </c>
      <c r="AM973" s="93">
        <v>66538.438447966269</v>
      </c>
      <c r="AN973" s="93">
        <v>65916.910830408015</v>
      </c>
      <c r="AO973" s="93">
        <v>65971.836845406142</v>
      </c>
      <c r="AP973" s="93">
        <v>65981.359912459913</v>
      </c>
      <c r="AQ973" s="93">
        <v>65726.19016310072</v>
      </c>
      <c r="AR973" s="93">
        <v>65530.270947111399</v>
      </c>
      <c r="AS973" s="93">
        <v>0</v>
      </c>
      <c r="AT973" s="93">
        <v>0</v>
      </c>
      <c r="AU973" s="93">
        <v>0</v>
      </c>
      <c r="AV973" s="93">
        <v>0</v>
      </c>
      <c r="AW973" s="93">
        <v>0</v>
      </c>
      <c r="AX973" s="93">
        <v>0</v>
      </c>
      <c r="AY973" s="93">
        <v>0</v>
      </c>
      <c r="AZ973" s="93">
        <v>0</v>
      </c>
      <c r="BA973" s="93">
        <v>0</v>
      </c>
      <c r="BB973" s="93">
        <v>0</v>
      </c>
      <c r="BC973" s="93">
        <v>0</v>
      </c>
      <c r="BD973" s="93">
        <v>0</v>
      </c>
      <c r="BE973" s="93">
        <v>0</v>
      </c>
      <c r="BF973" s="93">
        <v>0</v>
      </c>
      <c r="BG973" s="93">
        <v>0</v>
      </c>
      <c r="BH973" s="93">
        <v>0</v>
      </c>
      <c r="BI973" s="93">
        <v>0</v>
      </c>
      <c r="BJ973" s="93">
        <v>0</v>
      </c>
      <c r="BK973" s="93">
        <v>0</v>
      </c>
      <c r="BL973" s="93">
        <v>0</v>
      </c>
      <c r="BM973" s="93">
        <v>0</v>
      </c>
      <c r="BN973" s="93">
        <v>0</v>
      </c>
      <c r="BO973" s="93">
        <v>0</v>
      </c>
      <c r="BP973" s="93">
        <v>0</v>
      </c>
      <c r="BQ973" s="93">
        <v>0</v>
      </c>
      <c r="BR973" s="93">
        <v>0</v>
      </c>
      <c r="BS973" s="93">
        <v>0</v>
      </c>
      <c r="BT973" s="93">
        <v>0</v>
      </c>
      <c r="BU973" s="93">
        <v>0</v>
      </c>
      <c r="BV973" s="93">
        <v>0</v>
      </c>
      <c r="BW973" s="93">
        <v>0</v>
      </c>
      <c r="BX973" s="93">
        <v>0</v>
      </c>
      <c r="BY973" s="93">
        <v>0</v>
      </c>
      <c r="BZ973" s="93">
        <v>0</v>
      </c>
      <c r="CA973" s="93">
        <v>0</v>
      </c>
      <c r="CB973" s="93">
        <v>0</v>
      </c>
      <c r="CC973" s="93">
        <v>0</v>
      </c>
      <c r="CD973" s="93">
        <v>0</v>
      </c>
      <c r="CE973" s="93">
        <v>0</v>
      </c>
      <c r="CF973" s="93">
        <v>0</v>
      </c>
      <c r="CG973" s="93">
        <v>0</v>
      </c>
      <c r="CH973" s="93">
        <v>0</v>
      </c>
      <c r="CJ973" s="94">
        <v>782720.96687859111</v>
      </c>
    </row>
    <row r="974" spans="1:88" x14ac:dyDescent="0.25">
      <c r="A974">
        <v>966</v>
      </c>
      <c r="B974" s="96"/>
      <c r="C974" s="97" t="s">
        <v>5361</v>
      </c>
      <c r="D974" s="97" t="s">
        <v>5362</v>
      </c>
      <c r="E974" s="97" t="s">
        <v>5362</v>
      </c>
      <c r="F974" s="97" t="s">
        <v>7188</v>
      </c>
      <c r="G974" s="96" t="s">
        <v>6095</v>
      </c>
      <c r="H974" s="96" t="s">
        <v>7189</v>
      </c>
      <c r="I974" s="96" t="s">
        <v>5340</v>
      </c>
      <c r="J974" s="96" t="s">
        <v>5340</v>
      </c>
      <c r="K974" s="96" t="s">
        <v>5365</v>
      </c>
      <c r="L974" s="96" t="s">
        <v>5365</v>
      </c>
      <c r="M974" s="96" t="s">
        <v>5342</v>
      </c>
      <c r="N974" s="92">
        <v>782720.96687859111</v>
      </c>
      <c r="O974" s="93">
        <v>0</v>
      </c>
      <c r="P974" s="93">
        <v>0</v>
      </c>
      <c r="Q974" s="93">
        <v>0</v>
      </c>
      <c r="R974" s="93">
        <v>0</v>
      </c>
      <c r="S974" s="93">
        <v>0</v>
      </c>
      <c r="T974" s="93">
        <v>0</v>
      </c>
      <c r="U974" s="93">
        <v>0</v>
      </c>
      <c r="V974" s="93">
        <v>0</v>
      </c>
      <c r="W974" s="93">
        <v>0</v>
      </c>
      <c r="X974" s="93">
        <v>0</v>
      </c>
      <c r="Y974" s="93">
        <v>0</v>
      </c>
      <c r="Z974" s="93">
        <v>0</v>
      </c>
      <c r="AA974" s="93">
        <v>0</v>
      </c>
      <c r="AB974" s="93">
        <v>0</v>
      </c>
      <c r="AC974" s="93">
        <v>0</v>
      </c>
      <c r="AD974" s="93">
        <v>0</v>
      </c>
      <c r="AE974" s="93">
        <v>0</v>
      </c>
      <c r="AF974" s="93">
        <v>0</v>
      </c>
      <c r="AG974" s="93">
        <v>64700.043295566727</v>
      </c>
      <c r="AH974" s="93">
        <v>64663.736116515</v>
      </c>
      <c r="AI974" s="93">
        <v>64392.305478374547</v>
      </c>
      <c r="AJ974" s="93">
        <v>63888.399165559887</v>
      </c>
      <c r="AK974" s="93">
        <v>64667.781790426547</v>
      </c>
      <c r="AL974" s="93">
        <v>64743.693885696048</v>
      </c>
      <c r="AM974" s="93">
        <v>66538.438447966269</v>
      </c>
      <c r="AN974" s="93">
        <v>65916.910830408015</v>
      </c>
      <c r="AO974" s="93">
        <v>65971.836845406142</v>
      </c>
      <c r="AP974" s="93">
        <v>65981.359912459913</v>
      </c>
      <c r="AQ974" s="93">
        <v>65726.19016310072</v>
      </c>
      <c r="AR974" s="93">
        <v>65530.270947111399</v>
      </c>
      <c r="AS974" s="93">
        <v>0</v>
      </c>
      <c r="AT974" s="93">
        <v>0</v>
      </c>
      <c r="AU974" s="93">
        <v>0</v>
      </c>
      <c r="AV974" s="93">
        <v>0</v>
      </c>
      <c r="AW974" s="93">
        <v>0</v>
      </c>
      <c r="AX974" s="93">
        <v>0</v>
      </c>
      <c r="AY974" s="93">
        <v>0</v>
      </c>
      <c r="AZ974" s="93">
        <v>0</v>
      </c>
      <c r="BA974" s="93">
        <v>0</v>
      </c>
      <c r="BB974" s="93">
        <v>0</v>
      </c>
      <c r="BC974" s="93">
        <v>0</v>
      </c>
      <c r="BD974" s="93">
        <v>0</v>
      </c>
      <c r="BE974" s="93">
        <v>0</v>
      </c>
      <c r="BF974" s="93">
        <v>0</v>
      </c>
      <c r="BG974" s="93">
        <v>0</v>
      </c>
      <c r="BH974" s="93">
        <v>0</v>
      </c>
      <c r="BI974" s="93">
        <v>0</v>
      </c>
      <c r="BJ974" s="93">
        <v>0</v>
      </c>
      <c r="BK974" s="93">
        <v>0</v>
      </c>
      <c r="BL974" s="93">
        <v>0</v>
      </c>
      <c r="BM974" s="93">
        <v>0</v>
      </c>
      <c r="BN974" s="93">
        <v>0</v>
      </c>
      <c r="BO974" s="93">
        <v>0</v>
      </c>
      <c r="BP974" s="93">
        <v>0</v>
      </c>
      <c r="BQ974" s="93">
        <v>0</v>
      </c>
      <c r="BR974" s="93">
        <v>0</v>
      </c>
      <c r="BS974" s="93">
        <v>0</v>
      </c>
      <c r="BT974" s="93">
        <v>0</v>
      </c>
      <c r="BU974" s="93">
        <v>0</v>
      </c>
      <c r="BV974" s="93">
        <v>0</v>
      </c>
      <c r="BW974" s="93">
        <v>0</v>
      </c>
      <c r="BX974" s="93">
        <v>0</v>
      </c>
      <c r="BY974" s="93">
        <v>0</v>
      </c>
      <c r="BZ974" s="93">
        <v>0</v>
      </c>
      <c r="CA974" s="93">
        <v>0</v>
      </c>
      <c r="CB974" s="93">
        <v>0</v>
      </c>
      <c r="CC974" s="93">
        <v>0</v>
      </c>
      <c r="CD974" s="93">
        <v>0</v>
      </c>
      <c r="CE974" s="93">
        <v>0</v>
      </c>
      <c r="CF974" s="93">
        <v>0</v>
      </c>
      <c r="CG974" s="93">
        <v>0</v>
      </c>
      <c r="CH974" s="93">
        <v>0</v>
      </c>
      <c r="CJ974" s="94">
        <v>782720.96687859111</v>
      </c>
    </row>
    <row r="975" spans="1:88" x14ac:dyDescent="0.25">
      <c r="A975">
        <v>967</v>
      </c>
      <c r="B975" s="96"/>
      <c r="C975" s="97" t="s">
        <v>5361</v>
      </c>
      <c r="D975" s="97" t="s">
        <v>5362</v>
      </c>
      <c r="E975" s="97" t="s">
        <v>5362</v>
      </c>
      <c r="F975" s="97" t="s">
        <v>7190</v>
      </c>
      <c r="G975" s="96" t="s">
        <v>6095</v>
      </c>
      <c r="H975" s="96" t="s">
        <v>7191</v>
      </c>
      <c r="I975" s="96" t="s">
        <v>5340</v>
      </c>
      <c r="J975" s="96" t="s">
        <v>5340</v>
      </c>
      <c r="K975" s="96" t="s">
        <v>5365</v>
      </c>
      <c r="L975" s="96" t="s">
        <v>5365</v>
      </c>
      <c r="M975" s="96" t="s">
        <v>5342</v>
      </c>
      <c r="N975" s="92">
        <v>110346.0381413311</v>
      </c>
      <c r="O975" s="93">
        <v>18670.753389449583</v>
      </c>
      <c r="P975" s="93">
        <v>18362.773058080318</v>
      </c>
      <c r="Q975" s="93">
        <v>18399.484349919268</v>
      </c>
      <c r="R975" s="93">
        <v>18417.613069670428</v>
      </c>
      <c r="S975" s="93">
        <v>18301.067220877092</v>
      </c>
      <c r="T975" s="93">
        <v>18194.347053334397</v>
      </c>
      <c r="U975" s="93">
        <v>0</v>
      </c>
      <c r="V975" s="93">
        <v>0</v>
      </c>
      <c r="W975" s="93">
        <v>0</v>
      </c>
      <c r="X975" s="93">
        <v>0</v>
      </c>
      <c r="Y975" s="93">
        <v>0</v>
      </c>
      <c r="Z975" s="93">
        <v>0</v>
      </c>
      <c r="AA975" s="93">
        <v>0</v>
      </c>
      <c r="AB975" s="93">
        <v>0</v>
      </c>
      <c r="AC975" s="93">
        <v>0</v>
      </c>
      <c r="AD975" s="93">
        <v>0</v>
      </c>
      <c r="AE975" s="93">
        <v>0</v>
      </c>
      <c r="AF975" s="93">
        <v>0</v>
      </c>
      <c r="AG975" s="93">
        <v>0</v>
      </c>
      <c r="AH975" s="93">
        <v>0</v>
      </c>
      <c r="AI975" s="93">
        <v>0</v>
      </c>
      <c r="AJ975" s="93">
        <v>0</v>
      </c>
      <c r="AK975" s="93">
        <v>0</v>
      </c>
      <c r="AL975" s="93">
        <v>0</v>
      </c>
      <c r="AM975" s="93">
        <v>0</v>
      </c>
      <c r="AN975" s="93">
        <v>0</v>
      </c>
      <c r="AO975" s="93">
        <v>0</v>
      </c>
      <c r="AP975" s="93">
        <v>0</v>
      </c>
      <c r="AQ975" s="93">
        <v>0</v>
      </c>
      <c r="AR975" s="93">
        <v>0</v>
      </c>
      <c r="AS975" s="93">
        <v>0</v>
      </c>
      <c r="AT975" s="93">
        <v>0</v>
      </c>
      <c r="AU975" s="93">
        <v>0</v>
      </c>
      <c r="AV975" s="93">
        <v>0</v>
      </c>
      <c r="AW975" s="93">
        <v>0</v>
      </c>
      <c r="AX975" s="93">
        <v>0</v>
      </c>
      <c r="AY975" s="93">
        <v>0</v>
      </c>
      <c r="AZ975" s="93">
        <v>0</v>
      </c>
      <c r="BA975" s="93">
        <v>0</v>
      </c>
      <c r="BB975" s="93">
        <v>0</v>
      </c>
      <c r="BC975" s="93">
        <v>0</v>
      </c>
      <c r="BD975" s="93">
        <v>0</v>
      </c>
      <c r="BE975" s="93">
        <v>0</v>
      </c>
      <c r="BF975" s="93">
        <v>0</v>
      </c>
      <c r="BG975" s="93">
        <v>0</v>
      </c>
      <c r="BH975" s="93">
        <v>0</v>
      </c>
      <c r="BI975" s="93">
        <v>0</v>
      </c>
      <c r="BJ975" s="93">
        <v>0</v>
      </c>
      <c r="BK975" s="93">
        <v>0</v>
      </c>
      <c r="BL975" s="93">
        <v>0</v>
      </c>
      <c r="BM975" s="93">
        <v>0</v>
      </c>
      <c r="BN975" s="93">
        <v>0</v>
      </c>
      <c r="BO975" s="93">
        <v>0</v>
      </c>
      <c r="BP975" s="93">
        <v>0</v>
      </c>
      <c r="BQ975" s="93">
        <v>0</v>
      </c>
      <c r="BR975" s="93">
        <v>0</v>
      </c>
      <c r="BS975" s="93">
        <v>0</v>
      </c>
      <c r="BT975" s="93">
        <v>0</v>
      </c>
      <c r="BU975" s="93">
        <v>0</v>
      </c>
      <c r="BV975" s="93">
        <v>0</v>
      </c>
      <c r="BW975" s="93">
        <v>0</v>
      </c>
      <c r="BX975" s="93">
        <v>0</v>
      </c>
      <c r="BY975" s="93">
        <v>0</v>
      </c>
      <c r="BZ975" s="93">
        <v>0</v>
      </c>
      <c r="CA975" s="93">
        <v>0</v>
      </c>
      <c r="CB975" s="93">
        <v>0</v>
      </c>
      <c r="CC975" s="93">
        <v>0</v>
      </c>
      <c r="CD975" s="93">
        <v>0</v>
      </c>
      <c r="CE975" s="93">
        <v>0</v>
      </c>
      <c r="CF975" s="93">
        <v>0</v>
      </c>
      <c r="CG975" s="93">
        <v>0</v>
      </c>
      <c r="CH975" s="93">
        <v>0</v>
      </c>
      <c r="CJ975" s="94">
        <v>0</v>
      </c>
    </row>
    <row r="976" spans="1:88" x14ac:dyDescent="0.25">
      <c r="A976">
        <v>968</v>
      </c>
      <c r="B976" s="96"/>
      <c r="C976" s="97" t="s">
        <v>5361</v>
      </c>
      <c r="D976" s="97" t="s">
        <v>5362</v>
      </c>
      <c r="E976" s="97" t="s">
        <v>5362</v>
      </c>
      <c r="F976" s="97" t="s">
        <v>7192</v>
      </c>
      <c r="G976" s="96" t="s">
        <v>6095</v>
      </c>
      <c r="H976" s="96" t="s">
        <v>7193</v>
      </c>
      <c r="I976" s="96" t="s">
        <v>5340</v>
      </c>
      <c r="J976" s="96" t="s">
        <v>5340</v>
      </c>
      <c r="K976" s="96" t="s">
        <v>5365</v>
      </c>
      <c r="L976" s="96" t="s">
        <v>5365</v>
      </c>
      <c r="M976" s="96" t="s">
        <v>5342</v>
      </c>
      <c r="N976" s="92">
        <v>110346.0381413311</v>
      </c>
      <c r="O976" s="93">
        <v>18670.753389449583</v>
      </c>
      <c r="P976" s="93">
        <v>18362.773058080318</v>
      </c>
      <c r="Q976" s="93">
        <v>18399.484349919268</v>
      </c>
      <c r="R976" s="93">
        <v>18417.613069670428</v>
      </c>
      <c r="S976" s="93">
        <v>18301.067220877092</v>
      </c>
      <c r="T976" s="93">
        <v>18194.347053334397</v>
      </c>
      <c r="U976" s="93">
        <v>0</v>
      </c>
      <c r="V976" s="93">
        <v>0</v>
      </c>
      <c r="W976" s="93">
        <v>0</v>
      </c>
      <c r="X976" s="93">
        <v>0</v>
      </c>
      <c r="Y976" s="93">
        <v>0</v>
      </c>
      <c r="Z976" s="93">
        <v>0</v>
      </c>
      <c r="AA976" s="93">
        <v>0</v>
      </c>
      <c r="AB976" s="93">
        <v>0</v>
      </c>
      <c r="AC976" s="93">
        <v>0</v>
      </c>
      <c r="AD976" s="93">
        <v>0</v>
      </c>
      <c r="AE976" s="93">
        <v>0</v>
      </c>
      <c r="AF976" s="93">
        <v>0</v>
      </c>
      <c r="AG976" s="93">
        <v>0</v>
      </c>
      <c r="AH976" s="93">
        <v>0</v>
      </c>
      <c r="AI976" s="93">
        <v>0</v>
      </c>
      <c r="AJ976" s="93">
        <v>0</v>
      </c>
      <c r="AK976" s="93">
        <v>0</v>
      </c>
      <c r="AL976" s="93">
        <v>0</v>
      </c>
      <c r="AM976" s="93">
        <v>0</v>
      </c>
      <c r="AN976" s="93">
        <v>0</v>
      </c>
      <c r="AO976" s="93">
        <v>0</v>
      </c>
      <c r="AP976" s="93">
        <v>0</v>
      </c>
      <c r="AQ976" s="93">
        <v>0</v>
      </c>
      <c r="AR976" s="93">
        <v>0</v>
      </c>
      <c r="AS976" s="93">
        <v>0</v>
      </c>
      <c r="AT976" s="93">
        <v>0</v>
      </c>
      <c r="AU976" s="93">
        <v>0</v>
      </c>
      <c r="AV976" s="93">
        <v>0</v>
      </c>
      <c r="AW976" s="93">
        <v>0</v>
      </c>
      <c r="AX976" s="93">
        <v>0</v>
      </c>
      <c r="AY976" s="93">
        <v>0</v>
      </c>
      <c r="AZ976" s="93">
        <v>0</v>
      </c>
      <c r="BA976" s="93">
        <v>0</v>
      </c>
      <c r="BB976" s="93">
        <v>0</v>
      </c>
      <c r="BC976" s="93">
        <v>0</v>
      </c>
      <c r="BD976" s="93">
        <v>0</v>
      </c>
      <c r="BE976" s="93">
        <v>0</v>
      </c>
      <c r="BF976" s="93">
        <v>0</v>
      </c>
      <c r="BG976" s="93">
        <v>0</v>
      </c>
      <c r="BH976" s="93">
        <v>0</v>
      </c>
      <c r="BI976" s="93">
        <v>0</v>
      </c>
      <c r="BJ976" s="93">
        <v>0</v>
      </c>
      <c r="BK976" s="93">
        <v>0</v>
      </c>
      <c r="BL976" s="93">
        <v>0</v>
      </c>
      <c r="BM976" s="93">
        <v>0</v>
      </c>
      <c r="BN976" s="93">
        <v>0</v>
      </c>
      <c r="BO976" s="93">
        <v>0</v>
      </c>
      <c r="BP976" s="93">
        <v>0</v>
      </c>
      <c r="BQ976" s="93">
        <v>0</v>
      </c>
      <c r="BR976" s="93">
        <v>0</v>
      </c>
      <c r="BS976" s="93">
        <v>0</v>
      </c>
      <c r="BT976" s="93">
        <v>0</v>
      </c>
      <c r="BU976" s="93">
        <v>0</v>
      </c>
      <c r="BV976" s="93">
        <v>0</v>
      </c>
      <c r="BW976" s="93">
        <v>0</v>
      </c>
      <c r="BX976" s="93">
        <v>0</v>
      </c>
      <c r="BY976" s="93">
        <v>0</v>
      </c>
      <c r="BZ976" s="93">
        <v>0</v>
      </c>
      <c r="CA976" s="93">
        <v>0</v>
      </c>
      <c r="CB976" s="93">
        <v>0</v>
      </c>
      <c r="CC976" s="93">
        <v>0</v>
      </c>
      <c r="CD976" s="93">
        <v>0</v>
      </c>
      <c r="CE976" s="93">
        <v>0</v>
      </c>
      <c r="CF976" s="93">
        <v>0</v>
      </c>
      <c r="CG976" s="93">
        <v>0</v>
      </c>
      <c r="CH976" s="93">
        <v>0</v>
      </c>
      <c r="CJ976" s="94">
        <v>0</v>
      </c>
    </row>
    <row r="977" spans="1:88" x14ac:dyDescent="0.25">
      <c r="A977">
        <v>969</v>
      </c>
      <c r="B977" s="96"/>
      <c r="C977" s="97" t="s">
        <v>5361</v>
      </c>
      <c r="D977" s="97" t="s">
        <v>5362</v>
      </c>
      <c r="E977" s="97" t="s">
        <v>5362</v>
      </c>
      <c r="F977" s="97" t="s">
        <v>7194</v>
      </c>
      <c r="G977" s="96" t="s">
        <v>6095</v>
      </c>
      <c r="H977" s="96" t="s">
        <v>7195</v>
      </c>
      <c r="I977" s="96" t="s">
        <v>5340</v>
      </c>
      <c r="J977" s="96" t="s">
        <v>5340</v>
      </c>
      <c r="K977" s="96" t="s">
        <v>5365</v>
      </c>
      <c r="L977" s="96" t="s">
        <v>5365</v>
      </c>
      <c r="M977" s="96" t="s">
        <v>5342</v>
      </c>
      <c r="N977" s="92">
        <v>331038.11442399345</v>
      </c>
      <c r="O977" s="93">
        <v>56012.260168348854</v>
      </c>
      <c r="P977" s="93">
        <v>55088.319174240845</v>
      </c>
      <c r="Q977" s="93">
        <v>55198.453049757802</v>
      </c>
      <c r="R977" s="93">
        <v>55252.839209011283</v>
      </c>
      <c r="S977" s="93">
        <v>54903.201662631385</v>
      </c>
      <c r="T977" s="93">
        <v>54583.041160003289</v>
      </c>
      <c r="U977" s="93">
        <v>0</v>
      </c>
      <c r="V977" s="93">
        <v>0</v>
      </c>
      <c r="W977" s="93">
        <v>0</v>
      </c>
      <c r="X977" s="93">
        <v>0</v>
      </c>
      <c r="Y977" s="93">
        <v>0</v>
      </c>
      <c r="Z977" s="93">
        <v>0</v>
      </c>
      <c r="AA977" s="93">
        <v>0</v>
      </c>
      <c r="AB977" s="93">
        <v>0</v>
      </c>
      <c r="AC977" s="93">
        <v>0</v>
      </c>
      <c r="AD977" s="93">
        <v>0</v>
      </c>
      <c r="AE977" s="93">
        <v>0</v>
      </c>
      <c r="AF977" s="93">
        <v>0</v>
      </c>
      <c r="AG977" s="93">
        <v>0</v>
      </c>
      <c r="AH977" s="93">
        <v>0</v>
      </c>
      <c r="AI977" s="93">
        <v>0</v>
      </c>
      <c r="AJ977" s="93">
        <v>0</v>
      </c>
      <c r="AK977" s="93">
        <v>0</v>
      </c>
      <c r="AL977" s="93">
        <v>0</v>
      </c>
      <c r="AM977" s="93">
        <v>0</v>
      </c>
      <c r="AN977" s="93">
        <v>0</v>
      </c>
      <c r="AO977" s="93">
        <v>0</v>
      </c>
      <c r="AP977" s="93">
        <v>0</v>
      </c>
      <c r="AQ977" s="93">
        <v>0</v>
      </c>
      <c r="AR977" s="93">
        <v>0</v>
      </c>
      <c r="AS977" s="93">
        <v>0</v>
      </c>
      <c r="AT977" s="93">
        <v>0</v>
      </c>
      <c r="AU977" s="93">
        <v>0</v>
      </c>
      <c r="AV977" s="93">
        <v>0</v>
      </c>
      <c r="AW977" s="93">
        <v>0</v>
      </c>
      <c r="AX977" s="93">
        <v>0</v>
      </c>
      <c r="AY977" s="93">
        <v>0</v>
      </c>
      <c r="AZ977" s="93">
        <v>0</v>
      </c>
      <c r="BA977" s="93">
        <v>0</v>
      </c>
      <c r="BB977" s="93">
        <v>0</v>
      </c>
      <c r="BC977" s="93">
        <v>0</v>
      </c>
      <c r="BD977" s="93">
        <v>0</v>
      </c>
      <c r="BE977" s="93">
        <v>0</v>
      </c>
      <c r="BF977" s="93">
        <v>0</v>
      </c>
      <c r="BG977" s="93">
        <v>0</v>
      </c>
      <c r="BH977" s="93">
        <v>0</v>
      </c>
      <c r="BI977" s="93">
        <v>0</v>
      </c>
      <c r="BJ977" s="93">
        <v>0</v>
      </c>
      <c r="BK977" s="93">
        <v>0</v>
      </c>
      <c r="BL977" s="93">
        <v>0</v>
      </c>
      <c r="BM977" s="93">
        <v>0</v>
      </c>
      <c r="BN977" s="93">
        <v>0</v>
      </c>
      <c r="BO977" s="93">
        <v>0</v>
      </c>
      <c r="BP977" s="93">
        <v>0</v>
      </c>
      <c r="BQ977" s="93">
        <v>0</v>
      </c>
      <c r="BR977" s="93">
        <v>0</v>
      </c>
      <c r="BS977" s="93">
        <v>0</v>
      </c>
      <c r="BT977" s="93">
        <v>0</v>
      </c>
      <c r="BU977" s="93">
        <v>0</v>
      </c>
      <c r="BV977" s="93">
        <v>0</v>
      </c>
      <c r="BW977" s="93">
        <v>0</v>
      </c>
      <c r="BX977" s="93">
        <v>0</v>
      </c>
      <c r="BY977" s="93">
        <v>0</v>
      </c>
      <c r="BZ977" s="93">
        <v>0</v>
      </c>
      <c r="CA977" s="93">
        <v>0</v>
      </c>
      <c r="CB977" s="93">
        <v>0</v>
      </c>
      <c r="CC977" s="93">
        <v>0</v>
      </c>
      <c r="CD977" s="93">
        <v>0</v>
      </c>
      <c r="CE977" s="93">
        <v>0</v>
      </c>
      <c r="CF977" s="93">
        <v>0</v>
      </c>
      <c r="CG977" s="93">
        <v>0</v>
      </c>
      <c r="CH977" s="93">
        <v>0</v>
      </c>
      <c r="CJ977" s="94">
        <v>0</v>
      </c>
    </row>
    <row r="978" spans="1:88" x14ac:dyDescent="0.25">
      <c r="A978">
        <v>970</v>
      </c>
      <c r="B978" s="96"/>
      <c r="C978" s="97" t="s">
        <v>5361</v>
      </c>
      <c r="D978" s="97" t="s">
        <v>5362</v>
      </c>
      <c r="E978" s="97" t="s">
        <v>5362</v>
      </c>
      <c r="F978" s="97" t="s">
        <v>7196</v>
      </c>
      <c r="G978" s="96" t="s">
        <v>6095</v>
      </c>
      <c r="H978" s="96" t="s">
        <v>7197</v>
      </c>
      <c r="I978" s="96" t="s">
        <v>5340</v>
      </c>
      <c r="J978" s="96" t="s">
        <v>5340</v>
      </c>
      <c r="K978" s="96" t="s">
        <v>5365</v>
      </c>
      <c r="L978" s="96" t="s">
        <v>5365</v>
      </c>
      <c r="M978" s="96" t="s">
        <v>5342</v>
      </c>
      <c r="N978" s="92">
        <v>441384.15256532468</v>
      </c>
      <c r="O978" s="93">
        <v>74683.013557798535</v>
      </c>
      <c r="P978" s="93">
        <v>73451.092232321171</v>
      </c>
      <c r="Q978" s="93">
        <v>73597.937399677074</v>
      </c>
      <c r="R978" s="93">
        <v>73670.452278681609</v>
      </c>
      <c r="S978" s="93">
        <v>73204.26888350847</v>
      </c>
      <c r="T978" s="93">
        <v>72777.388213337807</v>
      </c>
      <c r="U978" s="93">
        <v>0</v>
      </c>
      <c r="V978" s="93">
        <v>0</v>
      </c>
      <c r="W978" s="93">
        <v>0</v>
      </c>
      <c r="X978" s="93">
        <v>0</v>
      </c>
      <c r="Y978" s="93">
        <v>0</v>
      </c>
      <c r="Z978" s="93">
        <v>0</v>
      </c>
      <c r="AA978" s="93">
        <v>0</v>
      </c>
      <c r="AB978" s="93">
        <v>0</v>
      </c>
      <c r="AC978" s="93">
        <v>0</v>
      </c>
      <c r="AD978" s="93">
        <v>0</v>
      </c>
      <c r="AE978" s="93">
        <v>0</v>
      </c>
      <c r="AF978" s="93">
        <v>0</v>
      </c>
      <c r="AG978" s="93">
        <v>0</v>
      </c>
      <c r="AH978" s="93">
        <v>0</v>
      </c>
      <c r="AI978" s="93">
        <v>0</v>
      </c>
      <c r="AJ978" s="93">
        <v>0</v>
      </c>
      <c r="AK978" s="93">
        <v>0</v>
      </c>
      <c r="AL978" s="93">
        <v>0</v>
      </c>
      <c r="AM978" s="93">
        <v>0</v>
      </c>
      <c r="AN978" s="93">
        <v>0</v>
      </c>
      <c r="AO978" s="93">
        <v>0</v>
      </c>
      <c r="AP978" s="93">
        <v>0</v>
      </c>
      <c r="AQ978" s="93">
        <v>0</v>
      </c>
      <c r="AR978" s="93">
        <v>0</v>
      </c>
      <c r="AS978" s="93">
        <v>0</v>
      </c>
      <c r="AT978" s="93">
        <v>0</v>
      </c>
      <c r="AU978" s="93">
        <v>0</v>
      </c>
      <c r="AV978" s="93">
        <v>0</v>
      </c>
      <c r="AW978" s="93">
        <v>0</v>
      </c>
      <c r="AX978" s="93">
        <v>0</v>
      </c>
      <c r="AY978" s="93">
        <v>0</v>
      </c>
      <c r="AZ978" s="93">
        <v>0</v>
      </c>
      <c r="BA978" s="93">
        <v>0</v>
      </c>
      <c r="BB978" s="93">
        <v>0</v>
      </c>
      <c r="BC978" s="93">
        <v>0</v>
      </c>
      <c r="BD978" s="93">
        <v>0</v>
      </c>
      <c r="BE978" s="93">
        <v>0</v>
      </c>
      <c r="BF978" s="93">
        <v>0</v>
      </c>
      <c r="BG978" s="93">
        <v>0</v>
      </c>
      <c r="BH978" s="93">
        <v>0</v>
      </c>
      <c r="BI978" s="93">
        <v>0</v>
      </c>
      <c r="BJ978" s="93">
        <v>0</v>
      </c>
      <c r="BK978" s="93">
        <v>0</v>
      </c>
      <c r="BL978" s="93">
        <v>0</v>
      </c>
      <c r="BM978" s="93">
        <v>0</v>
      </c>
      <c r="BN978" s="93">
        <v>0</v>
      </c>
      <c r="BO978" s="93">
        <v>0</v>
      </c>
      <c r="BP978" s="93">
        <v>0</v>
      </c>
      <c r="BQ978" s="93">
        <v>0</v>
      </c>
      <c r="BR978" s="93">
        <v>0</v>
      </c>
      <c r="BS978" s="93">
        <v>0</v>
      </c>
      <c r="BT978" s="93">
        <v>0</v>
      </c>
      <c r="BU978" s="93">
        <v>0</v>
      </c>
      <c r="BV978" s="93">
        <v>0</v>
      </c>
      <c r="BW978" s="93">
        <v>0</v>
      </c>
      <c r="BX978" s="93">
        <v>0</v>
      </c>
      <c r="BY978" s="93">
        <v>0</v>
      </c>
      <c r="BZ978" s="93">
        <v>0</v>
      </c>
      <c r="CA978" s="93">
        <v>0</v>
      </c>
      <c r="CB978" s="93">
        <v>0</v>
      </c>
      <c r="CC978" s="93">
        <v>0</v>
      </c>
      <c r="CD978" s="93">
        <v>0</v>
      </c>
      <c r="CE978" s="93">
        <v>0</v>
      </c>
      <c r="CF978" s="93">
        <v>0</v>
      </c>
      <c r="CG978" s="93">
        <v>0</v>
      </c>
      <c r="CH978" s="93">
        <v>0</v>
      </c>
      <c r="CJ978" s="94">
        <v>0</v>
      </c>
    </row>
    <row r="979" spans="1:88" x14ac:dyDescent="0.25">
      <c r="A979">
        <v>971</v>
      </c>
      <c r="B979" s="96"/>
      <c r="C979" s="97" t="s">
        <v>5361</v>
      </c>
      <c r="D979" s="97" t="s">
        <v>5362</v>
      </c>
      <c r="E979" s="97" t="s">
        <v>5362</v>
      </c>
      <c r="F979" s="97" t="s">
        <v>7198</v>
      </c>
      <c r="G979" s="96" t="s">
        <v>6095</v>
      </c>
      <c r="H979" s="96" t="s">
        <v>7199</v>
      </c>
      <c r="I979" s="96" t="s">
        <v>5340</v>
      </c>
      <c r="J979" s="96" t="s">
        <v>5340</v>
      </c>
      <c r="K979" s="96" t="s">
        <v>5365</v>
      </c>
      <c r="L979" s="96" t="s">
        <v>5365</v>
      </c>
      <c r="M979" s="96" t="s">
        <v>5342</v>
      </c>
      <c r="N979" s="92">
        <v>275865.09535332792</v>
      </c>
      <c r="O979" s="93">
        <v>46676.88347362401</v>
      </c>
      <c r="P979" s="93">
        <v>45906.932645200737</v>
      </c>
      <c r="Q979" s="93">
        <v>45998.710874798169</v>
      </c>
      <c r="R979" s="93">
        <v>46044.032674176073</v>
      </c>
      <c r="S979" s="93">
        <v>45752.668052192836</v>
      </c>
      <c r="T979" s="93">
        <v>45485.867633336093</v>
      </c>
      <c r="U979" s="93">
        <v>0</v>
      </c>
      <c r="V979" s="93">
        <v>0</v>
      </c>
      <c r="W979" s="93">
        <v>0</v>
      </c>
      <c r="X979" s="93">
        <v>0</v>
      </c>
      <c r="Y979" s="93">
        <v>0</v>
      </c>
      <c r="Z979" s="93">
        <v>0</v>
      </c>
      <c r="AA979" s="93">
        <v>0</v>
      </c>
      <c r="AB979" s="93">
        <v>0</v>
      </c>
      <c r="AC979" s="93">
        <v>0</v>
      </c>
      <c r="AD979" s="93">
        <v>0</v>
      </c>
      <c r="AE979" s="93">
        <v>0</v>
      </c>
      <c r="AF979" s="93">
        <v>0</v>
      </c>
      <c r="AG979" s="93">
        <v>0</v>
      </c>
      <c r="AH979" s="93">
        <v>0</v>
      </c>
      <c r="AI979" s="93">
        <v>0</v>
      </c>
      <c r="AJ979" s="93">
        <v>0</v>
      </c>
      <c r="AK979" s="93">
        <v>0</v>
      </c>
      <c r="AL979" s="93">
        <v>0</v>
      </c>
      <c r="AM979" s="93">
        <v>0</v>
      </c>
      <c r="AN979" s="93">
        <v>0</v>
      </c>
      <c r="AO979" s="93">
        <v>0</v>
      </c>
      <c r="AP979" s="93">
        <v>0</v>
      </c>
      <c r="AQ979" s="93">
        <v>0</v>
      </c>
      <c r="AR979" s="93">
        <v>0</v>
      </c>
      <c r="AS979" s="93">
        <v>0</v>
      </c>
      <c r="AT979" s="93">
        <v>0</v>
      </c>
      <c r="AU979" s="93">
        <v>0</v>
      </c>
      <c r="AV979" s="93">
        <v>0</v>
      </c>
      <c r="AW979" s="93">
        <v>0</v>
      </c>
      <c r="AX979" s="93">
        <v>0</v>
      </c>
      <c r="AY979" s="93">
        <v>0</v>
      </c>
      <c r="AZ979" s="93">
        <v>0</v>
      </c>
      <c r="BA979" s="93">
        <v>0</v>
      </c>
      <c r="BB979" s="93">
        <v>0</v>
      </c>
      <c r="BC979" s="93">
        <v>0</v>
      </c>
      <c r="BD979" s="93">
        <v>0</v>
      </c>
      <c r="BE979" s="93">
        <v>0</v>
      </c>
      <c r="BF979" s="93">
        <v>0</v>
      </c>
      <c r="BG979" s="93">
        <v>0</v>
      </c>
      <c r="BH979" s="93">
        <v>0</v>
      </c>
      <c r="BI979" s="93">
        <v>0</v>
      </c>
      <c r="BJ979" s="93">
        <v>0</v>
      </c>
      <c r="BK979" s="93">
        <v>0</v>
      </c>
      <c r="BL979" s="93">
        <v>0</v>
      </c>
      <c r="BM979" s="93">
        <v>0</v>
      </c>
      <c r="BN979" s="93">
        <v>0</v>
      </c>
      <c r="BO979" s="93">
        <v>0</v>
      </c>
      <c r="BP979" s="93">
        <v>0</v>
      </c>
      <c r="BQ979" s="93">
        <v>0</v>
      </c>
      <c r="BR979" s="93">
        <v>0</v>
      </c>
      <c r="BS979" s="93">
        <v>0</v>
      </c>
      <c r="BT979" s="93">
        <v>0</v>
      </c>
      <c r="BU979" s="93">
        <v>0</v>
      </c>
      <c r="BV979" s="93">
        <v>0</v>
      </c>
      <c r="BW979" s="93">
        <v>0</v>
      </c>
      <c r="BX979" s="93">
        <v>0</v>
      </c>
      <c r="BY979" s="93">
        <v>0</v>
      </c>
      <c r="BZ979" s="93">
        <v>0</v>
      </c>
      <c r="CA979" s="93">
        <v>0</v>
      </c>
      <c r="CB979" s="93">
        <v>0</v>
      </c>
      <c r="CC979" s="93">
        <v>0</v>
      </c>
      <c r="CD979" s="93">
        <v>0</v>
      </c>
      <c r="CE979" s="93">
        <v>0</v>
      </c>
      <c r="CF979" s="93">
        <v>0</v>
      </c>
      <c r="CG979" s="93">
        <v>0</v>
      </c>
      <c r="CH979" s="93">
        <v>0</v>
      </c>
      <c r="CJ979" s="94">
        <v>0</v>
      </c>
    </row>
    <row r="980" spans="1:88" x14ac:dyDescent="0.25">
      <c r="A980">
        <v>972</v>
      </c>
      <c r="B980" s="96"/>
      <c r="C980" s="97" t="s">
        <v>5361</v>
      </c>
      <c r="D980" s="97" t="s">
        <v>5362</v>
      </c>
      <c r="E980" s="97" t="s">
        <v>5362</v>
      </c>
      <c r="F980" s="97" t="s">
        <v>7200</v>
      </c>
      <c r="G980" s="96" t="s">
        <v>6095</v>
      </c>
      <c r="H980" s="96" t="s">
        <v>7201</v>
      </c>
      <c r="I980" s="96" t="s">
        <v>5340</v>
      </c>
      <c r="J980" s="96" t="s">
        <v>5340</v>
      </c>
      <c r="K980" s="96" t="s">
        <v>5365</v>
      </c>
      <c r="L980" s="96" t="s">
        <v>5365</v>
      </c>
      <c r="M980" s="96" t="s">
        <v>5342</v>
      </c>
      <c r="N980" s="92">
        <v>666524.72554720717</v>
      </c>
      <c r="O980" s="93">
        <v>0</v>
      </c>
      <c r="P980" s="93">
        <v>0</v>
      </c>
      <c r="Q980" s="93">
        <v>0</v>
      </c>
      <c r="R980" s="93">
        <v>0</v>
      </c>
      <c r="S980" s="93">
        <v>0</v>
      </c>
      <c r="T980" s="93">
        <v>0</v>
      </c>
      <c r="U980" s="93">
        <v>55691.302265515915</v>
      </c>
      <c r="V980" s="93">
        <v>55716.8773564199</v>
      </c>
      <c r="W980" s="93">
        <v>55299.615058529671</v>
      </c>
      <c r="X980" s="93">
        <v>54615.270295557872</v>
      </c>
      <c r="Y980" s="93">
        <v>55744.671303695774</v>
      </c>
      <c r="Z980" s="93">
        <v>55844.228972357392</v>
      </c>
      <c r="AA980" s="93">
        <v>56406.539247918692</v>
      </c>
      <c r="AB980" s="93">
        <v>55395.438262248841</v>
      </c>
      <c r="AC980" s="93">
        <v>55580.484339572031</v>
      </c>
      <c r="AD980" s="93">
        <v>55637.925337072586</v>
      </c>
      <c r="AE980" s="93">
        <v>55376.905380300741</v>
      </c>
      <c r="AF980" s="93">
        <v>55215.467728017815</v>
      </c>
      <c r="AG980" s="93">
        <v>0</v>
      </c>
      <c r="AH980" s="93">
        <v>0</v>
      </c>
      <c r="AI980" s="93">
        <v>0</v>
      </c>
      <c r="AJ980" s="93">
        <v>0</v>
      </c>
      <c r="AK980" s="93">
        <v>0</v>
      </c>
      <c r="AL980" s="93">
        <v>0</v>
      </c>
      <c r="AM980" s="93">
        <v>0</v>
      </c>
      <c r="AN980" s="93">
        <v>0</v>
      </c>
      <c r="AO980" s="93">
        <v>0</v>
      </c>
      <c r="AP980" s="93">
        <v>0</v>
      </c>
      <c r="AQ980" s="93">
        <v>0</v>
      </c>
      <c r="AR980" s="93">
        <v>0</v>
      </c>
      <c r="AS980" s="93">
        <v>0</v>
      </c>
      <c r="AT980" s="93">
        <v>0</v>
      </c>
      <c r="AU980" s="93">
        <v>0</v>
      </c>
      <c r="AV980" s="93">
        <v>0</v>
      </c>
      <c r="AW980" s="93">
        <v>0</v>
      </c>
      <c r="AX980" s="93">
        <v>0</v>
      </c>
      <c r="AY980" s="93">
        <v>0</v>
      </c>
      <c r="AZ980" s="93">
        <v>0</v>
      </c>
      <c r="BA980" s="93">
        <v>0</v>
      </c>
      <c r="BB980" s="93">
        <v>0</v>
      </c>
      <c r="BC980" s="93">
        <v>0</v>
      </c>
      <c r="BD980" s="93">
        <v>0</v>
      </c>
      <c r="BE980" s="93">
        <v>0</v>
      </c>
      <c r="BF980" s="93">
        <v>0</v>
      </c>
      <c r="BG980" s="93">
        <v>0</v>
      </c>
      <c r="BH980" s="93">
        <v>0</v>
      </c>
      <c r="BI980" s="93">
        <v>0</v>
      </c>
      <c r="BJ980" s="93">
        <v>0</v>
      </c>
      <c r="BK980" s="93">
        <v>0</v>
      </c>
      <c r="BL980" s="93">
        <v>0</v>
      </c>
      <c r="BM980" s="93">
        <v>0</v>
      </c>
      <c r="BN980" s="93">
        <v>0</v>
      </c>
      <c r="BO980" s="93">
        <v>0</v>
      </c>
      <c r="BP980" s="93">
        <v>0</v>
      </c>
      <c r="BQ980" s="93">
        <v>0</v>
      </c>
      <c r="BR980" s="93">
        <v>0</v>
      </c>
      <c r="BS980" s="93">
        <v>0</v>
      </c>
      <c r="BT980" s="93">
        <v>0</v>
      </c>
      <c r="BU980" s="93">
        <v>0</v>
      </c>
      <c r="BV980" s="93">
        <v>0</v>
      </c>
      <c r="BW980" s="93">
        <v>0</v>
      </c>
      <c r="BX980" s="93">
        <v>0</v>
      </c>
      <c r="BY980" s="93">
        <v>0</v>
      </c>
      <c r="BZ980" s="93">
        <v>0</v>
      </c>
      <c r="CA980" s="93">
        <v>0</v>
      </c>
      <c r="CB980" s="93">
        <v>0</v>
      </c>
      <c r="CC980" s="93">
        <v>0</v>
      </c>
      <c r="CD980" s="93">
        <v>0</v>
      </c>
      <c r="CE980" s="93">
        <v>0</v>
      </c>
      <c r="CF980" s="93">
        <v>0</v>
      </c>
      <c r="CG980" s="93">
        <v>0</v>
      </c>
      <c r="CH980" s="93">
        <v>0</v>
      </c>
      <c r="CJ980" s="94">
        <v>333612.76029513072</v>
      </c>
    </row>
    <row r="981" spans="1:88" x14ac:dyDescent="0.25">
      <c r="A981">
        <v>973</v>
      </c>
      <c r="B981" s="96"/>
      <c r="C981" s="97" t="s">
        <v>5361</v>
      </c>
      <c r="D981" s="97" t="s">
        <v>5362</v>
      </c>
      <c r="E981" s="97" t="s">
        <v>5362</v>
      </c>
      <c r="F981" s="97" t="s">
        <v>7202</v>
      </c>
      <c r="G981" s="96" t="s">
        <v>6095</v>
      </c>
      <c r="H981" s="96" t="s">
        <v>7203</v>
      </c>
      <c r="I981" s="96" t="s">
        <v>5340</v>
      </c>
      <c r="J981" s="96" t="s">
        <v>5340</v>
      </c>
      <c r="K981" s="96" t="s">
        <v>5365</v>
      </c>
      <c r="L981" s="96" t="s">
        <v>5365</v>
      </c>
      <c r="M981" s="96" t="s">
        <v>5342</v>
      </c>
      <c r="N981" s="92">
        <v>666524.72554720717</v>
      </c>
      <c r="O981" s="93">
        <v>0</v>
      </c>
      <c r="P981" s="93">
        <v>0</v>
      </c>
      <c r="Q981" s="93">
        <v>0</v>
      </c>
      <c r="R981" s="93">
        <v>0</v>
      </c>
      <c r="S981" s="93">
        <v>0</v>
      </c>
      <c r="T981" s="93">
        <v>0</v>
      </c>
      <c r="U981" s="93">
        <v>55691.302265515915</v>
      </c>
      <c r="V981" s="93">
        <v>55716.8773564199</v>
      </c>
      <c r="W981" s="93">
        <v>55299.615058529671</v>
      </c>
      <c r="X981" s="93">
        <v>54615.270295557872</v>
      </c>
      <c r="Y981" s="93">
        <v>55744.671303695774</v>
      </c>
      <c r="Z981" s="93">
        <v>55844.228972357392</v>
      </c>
      <c r="AA981" s="93">
        <v>56406.539247918692</v>
      </c>
      <c r="AB981" s="93">
        <v>55395.438262248841</v>
      </c>
      <c r="AC981" s="93">
        <v>55580.484339572031</v>
      </c>
      <c r="AD981" s="93">
        <v>55637.925337072586</v>
      </c>
      <c r="AE981" s="93">
        <v>55376.905380300741</v>
      </c>
      <c r="AF981" s="93">
        <v>55215.467728017815</v>
      </c>
      <c r="AG981" s="93">
        <v>0</v>
      </c>
      <c r="AH981" s="93">
        <v>0</v>
      </c>
      <c r="AI981" s="93">
        <v>0</v>
      </c>
      <c r="AJ981" s="93">
        <v>0</v>
      </c>
      <c r="AK981" s="93">
        <v>0</v>
      </c>
      <c r="AL981" s="93">
        <v>0</v>
      </c>
      <c r="AM981" s="93">
        <v>0</v>
      </c>
      <c r="AN981" s="93">
        <v>0</v>
      </c>
      <c r="AO981" s="93">
        <v>0</v>
      </c>
      <c r="AP981" s="93">
        <v>0</v>
      </c>
      <c r="AQ981" s="93">
        <v>0</v>
      </c>
      <c r="AR981" s="93">
        <v>0</v>
      </c>
      <c r="AS981" s="93">
        <v>0</v>
      </c>
      <c r="AT981" s="93">
        <v>0</v>
      </c>
      <c r="AU981" s="93">
        <v>0</v>
      </c>
      <c r="AV981" s="93">
        <v>0</v>
      </c>
      <c r="AW981" s="93">
        <v>0</v>
      </c>
      <c r="AX981" s="93">
        <v>0</v>
      </c>
      <c r="AY981" s="93">
        <v>0</v>
      </c>
      <c r="AZ981" s="93">
        <v>0</v>
      </c>
      <c r="BA981" s="93">
        <v>0</v>
      </c>
      <c r="BB981" s="93">
        <v>0</v>
      </c>
      <c r="BC981" s="93">
        <v>0</v>
      </c>
      <c r="BD981" s="93">
        <v>0</v>
      </c>
      <c r="BE981" s="93">
        <v>0</v>
      </c>
      <c r="BF981" s="93">
        <v>0</v>
      </c>
      <c r="BG981" s="93">
        <v>0</v>
      </c>
      <c r="BH981" s="93">
        <v>0</v>
      </c>
      <c r="BI981" s="93">
        <v>0</v>
      </c>
      <c r="BJ981" s="93">
        <v>0</v>
      </c>
      <c r="BK981" s="93">
        <v>0</v>
      </c>
      <c r="BL981" s="93">
        <v>0</v>
      </c>
      <c r="BM981" s="93">
        <v>0</v>
      </c>
      <c r="BN981" s="93">
        <v>0</v>
      </c>
      <c r="BO981" s="93">
        <v>0</v>
      </c>
      <c r="BP981" s="93">
        <v>0</v>
      </c>
      <c r="BQ981" s="93">
        <v>0</v>
      </c>
      <c r="BR981" s="93">
        <v>0</v>
      </c>
      <c r="BS981" s="93">
        <v>0</v>
      </c>
      <c r="BT981" s="93">
        <v>0</v>
      </c>
      <c r="BU981" s="93">
        <v>0</v>
      </c>
      <c r="BV981" s="93">
        <v>0</v>
      </c>
      <c r="BW981" s="93">
        <v>0</v>
      </c>
      <c r="BX981" s="93">
        <v>0</v>
      </c>
      <c r="BY981" s="93">
        <v>0</v>
      </c>
      <c r="BZ981" s="93">
        <v>0</v>
      </c>
      <c r="CA981" s="93">
        <v>0</v>
      </c>
      <c r="CB981" s="93">
        <v>0</v>
      </c>
      <c r="CC981" s="93">
        <v>0</v>
      </c>
      <c r="CD981" s="93">
        <v>0</v>
      </c>
      <c r="CE981" s="93">
        <v>0</v>
      </c>
      <c r="CF981" s="93">
        <v>0</v>
      </c>
      <c r="CG981" s="93">
        <v>0</v>
      </c>
      <c r="CH981" s="93">
        <v>0</v>
      </c>
      <c r="CJ981" s="94">
        <v>333612.76029513072</v>
      </c>
    </row>
    <row r="982" spans="1:88" x14ac:dyDescent="0.25">
      <c r="A982">
        <v>974</v>
      </c>
      <c r="B982" s="96"/>
      <c r="C982" s="97" t="s">
        <v>5361</v>
      </c>
      <c r="D982" s="97" t="s">
        <v>5362</v>
      </c>
      <c r="E982" s="97" t="s">
        <v>5362</v>
      </c>
      <c r="F982" s="97" t="s">
        <v>7204</v>
      </c>
      <c r="G982" s="96" t="s">
        <v>6095</v>
      </c>
      <c r="H982" s="96" t="s">
        <v>7205</v>
      </c>
      <c r="I982" s="96" t="s">
        <v>5340</v>
      </c>
      <c r="J982" s="96" t="s">
        <v>5340</v>
      </c>
      <c r="K982" s="96" t="s">
        <v>5365</v>
      </c>
      <c r="L982" s="96" t="s">
        <v>5365</v>
      </c>
      <c r="M982" s="96" t="s">
        <v>5342</v>
      </c>
      <c r="N982" s="92">
        <v>666524.72554720717</v>
      </c>
      <c r="O982" s="93">
        <v>0</v>
      </c>
      <c r="P982" s="93">
        <v>0</v>
      </c>
      <c r="Q982" s="93">
        <v>0</v>
      </c>
      <c r="R982" s="93">
        <v>0</v>
      </c>
      <c r="S982" s="93">
        <v>0</v>
      </c>
      <c r="T982" s="93">
        <v>0</v>
      </c>
      <c r="U982" s="93">
        <v>55691.302265515915</v>
      </c>
      <c r="V982" s="93">
        <v>55716.8773564199</v>
      </c>
      <c r="W982" s="93">
        <v>55299.615058529671</v>
      </c>
      <c r="X982" s="93">
        <v>54615.270295557872</v>
      </c>
      <c r="Y982" s="93">
        <v>55744.671303695774</v>
      </c>
      <c r="Z982" s="93">
        <v>55844.228972357392</v>
      </c>
      <c r="AA982" s="93">
        <v>56406.539247918692</v>
      </c>
      <c r="AB982" s="93">
        <v>55395.438262248841</v>
      </c>
      <c r="AC982" s="93">
        <v>55580.484339572031</v>
      </c>
      <c r="AD982" s="93">
        <v>55637.925337072586</v>
      </c>
      <c r="AE982" s="93">
        <v>55376.905380300741</v>
      </c>
      <c r="AF982" s="93">
        <v>55215.467728017815</v>
      </c>
      <c r="AG982" s="93">
        <v>0</v>
      </c>
      <c r="AH982" s="93">
        <v>0</v>
      </c>
      <c r="AI982" s="93">
        <v>0</v>
      </c>
      <c r="AJ982" s="93">
        <v>0</v>
      </c>
      <c r="AK982" s="93">
        <v>0</v>
      </c>
      <c r="AL982" s="93">
        <v>0</v>
      </c>
      <c r="AM982" s="93">
        <v>0</v>
      </c>
      <c r="AN982" s="93">
        <v>0</v>
      </c>
      <c r="AO982" s="93">
        <v>0</v>
      </c>
      <c r="AP982" s="93">
        <v>0</v>
      </c>
      <c r="AQ982" s="93">
        <v>0</v>
      </c>
      <c r="AR982" s="93">
        <v>0</v>
      </c>
      <c r="AS982" s="93">
        <v>0</v>
      </c>
      <c r="AT982" s="93">
        <v>0</v>
      </c>
      <c r="AU982" s="93">
        <v>0</v>
      </c>
      <c r="AV982" s="93">
        <v>0</v>
      </c>
      <c r="AW982" s="93">
        <v>0</v>
      </c>
      <c r="AX982" s="93">
        <v>0</v>
      </c>
      <c r="AY982" s="93">
        <v>0</v>
      </c>
      <c r="AZ982" s="93">
        <v>0</v>
      </c>
      <c r="BA982" s="93">
        <v>0</v>
      </c>
      <c r="BB982" s="93">
        <v>0</v>
      </c>
      <c r="BC982" s="93">
        <v>0</v>
      </c>
      <c r="BD982" s="93">
        <v>0</v>
      </c>
      <c r="BE982" s="93">
        <v>0</v>
      </c>
      <c r="BF982" s="93">
        <v>0</v>
      </c>
      <c r="BG982" s="93">
        <v>0</v>
      </c>
      <c r="BH982" s="93">
        <v>0</v>
      </c>
      <c r="BI982" s="93">
        <v>0</v>
      </c>
      <c r="BJ982" s="93">
        <v>0</v>
      </c>
      <c r="BK982" s="93">
        <v>0</v>
      </c>
      <c r="BL982" s="93">
        <v>0</v>
      </c>
      <c r="BM982" s="93">
        <v>0</v>
      </c>
      <c r="BN982" s="93">
        <v>0</v>
      </c>
      <c r="BO982" s="93">
        <v>0</v>
      </c>
      <c r="BP982" s="93">
        <v>0</v>
      </c>
      <c r="BQ982" s="93">
        <v>0</v>
      </c>
      <c r="BR982" s="93">
        <v>0</v>
      </c>
      <c r="BS982" s="93">
        <v>0</v>
      </c>
      <c r="BT982" s="93">
        <v>0</v>
      </c>
      <c r="BU982" s="93">
        <v>0</v>
      </c>
      <c r="BV982" s="93">
        <v>0</v>
      </c>
      <c r="BW982" s="93">
        <v>0</v>
      </c>
      <c r="BX982" s="93">
        <v>0</v>
      </c>
      <c r="BY982" s="93">
        <v>0</v>
      </c>
      <c r="BZ982" s="93">
        <v>0</v>
      </c>
      <c r="CA982" s="93">
        <v>0</v>
      </c>
      <c r="CB982" s="93">
        <v>0</v>
      </c>
      <c r="CC982" s="93">
        <v>0</v>
      </c>
      <c r="CD982" s="93">
        <v>0</v>
      </c>
      <c r="CE982" s="93">
        <v>0</v>
      </c>
      <c r="CF982" s="93">
        <v>0</v>
      </c>
      <c r="CG982" s="93">
        <v>0</v>
      </c>
      <c r="CH982" s="93">
        <v>0</v>
      </c>
      <c r="CJ982" s="94">
        <v>333612.76029513072</v>
      </c>
    </row>
    <row r="983" spans="1:88" x14ac:dyDescent="0.25">
      <c r="A983">
        <v>975</v>
      </c>
      <c r="B983" s="96"/>
      <c r="C983" s="97" t="s">
        <v>5361</v>
      </c>
      <c r="D983" s="97" t="s">
        <v>5362</v>
      </c>
      <c r="E983" s="97" t="s">
        <v>5362</v>
      </c>
      <c r="F983" s="97" t="s">
        <v>7206</v>
      </c>
      <c r="G983" s="96" t="s">
        <v>6095</v>
      </c>
      <c r="H983" s="96" t="s">
        <v>7207</v>
      </c>
      <c r="I983" s="96" t="s">
        <v>5340</v>
      </c>
      <c r="J983" s="96" t="s">
        <v>5340</v>
      </c>
      <c r="K983" s="96" t="s">
        <v>5365</v>
      </c>
      <c r="L983" s="96" t="s">
        <v>5365</v>
      </c>
      <c r="M983" s="96" t="s">
        <v>5342</v>
      </c>
      <c r="N983" s="92">
        <v>275865.09535332792</v>
      </c>
      <c r="O983" s="93">
        <v>46676.88347362401</v>
      </c>
      <c r="P983" s="93">
        <v>45906.932645200737</v>
      </c>
      <c r="Q983" s="93">
        <v>45998.710874798169</v>
      </c>
      <c r="R983" s="93">
        <v>46044.032674176073</v>
      </c>
      <c r="S983" s="93">
        <v>45752.668052192836</v>
      </c>
      <c r="T983" s="93">
        <v>45485.867633336093</v>
      </c>
      <c r="U983" s="93">
        <v>0</v>
      </c>
      <c r="V983" s="93">
        <v>0</v>
      </c>
      <c r="W983" s="93">
        <v>0</v>
      </c>
      <c r="X983" s="93">
        <v>0</v>
      </c>
      <c r="Y983" s="93">
        <v>0</v>
      </c>
      <c r="Z983" s="93">
        <v>0</v>
      </c>
      <c r="AA983" s="93">
        <v>0</v>
      </c>
      <c r="AB983" s="93">
        <v>0</v>
      </c>
      <c r="AC983" s="93">
        <v>0</v>
      </c>
      <c r="AD983" s="93">
        <v>0</v>
      </c>
      <c r="AE983" s="93">
        <v>0</v>
      </c>
      <c r="AF983" s="93">
        <v>0</v>
      </c>
      <c r="AG983" s="93">
        <v>0</v>
      </c>
      <c r="AH983" s="93">
        <v>0</v>
      </c>
      <c r="AI983" s="93">
        <v>0</v>
      </c>
      <c r="AJ983" s="93">
        <v>0</v>
      </c>
      <c r="AK983" s="93">
        <v>0</v>
      </c>
      <c r="AL983" s="93">
        <v>0</v>
      </c>
      <c r="AM983" s="93">
        <v>0</v>
      </c>
      <c r="AN983" s="93">
        <v>0</v>
      </c>
      <c r="AO983" s="93">
        <v>0</v>
      </c>
      <c r="AP983" s="93">
        <v>0</v>
      </c>
      <c r="AQ983" s="93">
        <v>0</v>
      </c>
      <c r="AR983" s="93">
        <v>0</v>
      </c>
      <c r="AS983" s="93">
        <v>0</v>
      </c>
      <c r="AT983" s="93">
        <v>0</v>
      </c>
      <c r="AU983" s="93">
        <v>0</v>
      </c>
      <c r="AV983" s="93">
        <v>0</v>
      </c>
      <c r="AW983" s="93">
        <v>0</v>
      </c>
      <c r="AX983" s="93">
        <v>0</v>
      </c>
      <c r="AY983" s="93">
        <v>0</v>
      </c>
      <c r="AZ983" s="93">
        <v>0</v>
      </c>
      <c r="BA983" s="93">
        <v>0</v>
      </c>
      <c r="BB983" s="93">
        <v>0</v>
      </c>
      <c r="BC983" s="93">
        <v>0</v>
      </c>
      <c r="BD983" s="93">
        <v>0</v>
      </c>
      <c r="BE983" s="93">
        <v>0</v>
      </c>
      <c r="BF983" s="93">
        <v>0</v>
      </c>
      <c r="BG983" s="93">
        <v>0</v>
      </c>
      <c r="BH983" s="93">
        <v>0</v>
      </c>
      <c r="BI983" s="93">
        <v>0</v>
      </c>
      <c r="BJ983" s="93">
        <v>0</v>
      </c>
      <c r="BK983" s="93">
        <v>0</v>
      </c>
      <c r="BL983" s="93">
        <v>0</v>
      </c>
      <c r="BM983" s="93">
        <v>0</v>
      </c>
      <c r="BN983" s="93">
        <v>0</v>
      </c>
      <c r="BO983" s="93">
        <v>0</v>
      </c>
      <c r="BP983" s="93">
        <v>0</v>
      </c>
      <c r="BQ983" s="93">
        <v>0</v>
      </c>
      <c r="BR983" s="93">
        <v>0</v>
      </c>
      <c r="BS983" s="93">
        <v>0</v>
      </c>
      <c r="BT983" s="93">
        <v>0</v>
      </c>
      <c r="BU983" s="93">
        <v>0</v>
      </c>
      <c r="BV983" s="93">
        <v>0</v>
      </c>
      <c r="BW983" s="93">
        <v>0</v>
      </c>
      <c r="BX983" s="93">
        <v>0</v>
      </c>
      <c r="BY983" s="93">
        <v>0</v>
      </c>
      <c r="BZ983" s="93">
        <v>0</v>
      </c>
      <c r="CA983" s="93">
        <v>0</v>
      </c>
      <c r="CB983" s="93">
        <v>0</v>
      </c>
      <c r="CC983" s="93">
        <v>0</v>
      </c>
      <c r="CD983" s="93">
        <v>0</v>
      </c>
      <c r="CE983" s="93">
        <v>0</v>
      </c>
      <c r="CF983" s="93">
        <v>0</v>
      </c>
      <c r="CG983" s="93">
        <v>0</v>
      </c>
      <c r="CH983" s="93">
        <v>0</v>
      </c>
      <c r="CJ983" s="94">
        <v>0</v>
      </c>
    </row>
    <row r="984" spans="1:88" x14ac:dyDescent="0.25">
      <c r="A984">
        <v>976</v>
      </c>
      <c r="B984" s="96"/>
      <c r="C984" s="97" t="s">
        <v>5361</v>
      </c>
      <c r="D984" s="97" t="s">
        <v>5362</v>
      </c>
      <c r="E984" s="97" t="s">
        <v>5362</v>
      </c>
      <c r="F984" s="97" t="s">
        <v>7208</v>
      </c>
      <c r="G984" s="96" t="s">
        <v>6095</v>
      </c>
      <c r="H984" s="96" t="s">
        <v>7209</v>
      </c>
      <c r="I984" s="96" t="s">
        <v>5340</v>
      </c>
      <c r="J984" s="96" t="s">
        <v>5340</v>
      </c>
      <c r="K984" s="96" t="s">
        <v>5365</v>
      </c>
      <c r="L984" s="96" t="s">
        <v>5365</v>
      </c>
      <c r="M984" s="96" t="s">
        <v>5342</v>
      </c>
      <c r="N984" s="92">
        <v>555437.27128933941</v>
      </c>
      <c r="O984" s="93">
        <v>0</v>
      </c>
      <c r="P984" s="93">
        <v>0</v>
      </c>
      <c r="Q984" s="93">
        <v>0</v>
      </c>
      <c r="R984" s="93">
        <v>0</v>
      </c>
      <c r="S984" s="93">
        <v>0</v>
      </c>
      <c r="T984" s="93">
        <v>0</v>
      </c>
      <c r="U984" s="93">
        <v>46409.418554596632</v>
      </c>
      <c r="V984" s="93">
        <v>46430.731130349952</v>
      </c>
      <c r="W984" s="93">
        <v>46083.012548774685</v>
      </c>
      <c r="X984" s="93">
        <v>45512.725246298265</v>
      </c>
      <c r="Y984" s="93">
        <v>46453.892753079839</v>
      </c>
      <c r="Z984" s="93">
        <v>46536.857476964491</v>
      </c>
      <c r="AA984" s="93">
        <v>47005.449373265597</v>
      </c>
      <c r="AB984" s="93">
        <v>46162.865218540697</v>
      </c>
      <c r="AC984" s="93">
        <v>46317.070282976725</v>
      </c>
      <c r="AD984" s="93">
        <v>46364.937780893764</v>
      </c>
      <c r="AE984" s="93">
        <v>46147.421150250673</v>
      </c>
      <c r="AF984" s="93">
        <v>46012.889773348157</v>
      </c>
      <c r="AG984" s="93">
        <v>0</v>
      </c>
      <c r="AH984" s="93">
        <v>0</v>
      </c>
      <c r="AI984" s="93">
        <v>0</v>
      </c>
      <c r="AJ984" s="93">
        <v>0</v>
      </c>
      <c r="AK984" s="93">
        <v>0</v>
      </c>
      <c r="AL984" s="93">
        <v>0</v>
      </c>
      <c r="AM984" s="93">
        <v>0</v>
      </c>
      <c r="AN984" s="93">
        <v>0</v>
      </c>
      <c r="AO984" s="93">
        <v>0</v>
      </c>
      <c r="AP984" s="93">
        <v>0</v>
      </c>
      <c r="AQ984" s="93">
        <v>0</v>
      </c>
      <c r="AR984" s="93">
        <v>0</v>
      </c>
      <c r="AS984" s="93">
        <v>0</v>
      </c>
      <c r="AT984" s="93">
        <v>0</v>
      </c>
      <c r="AU984" s="93">
        <v>0</v>
      </c>
      <c r="AV984" s="93">
        <v>0</v>
      </c>
      <c r="AW984" s="93">
        <v>0</v>
      </c>
      <c r="AX984" s="93">
        <v>0</v>
      </c>
      <c r="AY984" s="93">
        <v>0</v>
      </c>
      <c r="AZ984" s="93">
        <v>0</v>
      </c>
      <c r="BA984" s="93">
        <v>0</v>
      </c>
      <c r="BB984" s="93">
        <v>0</v>
      </c>
      <c r="BC984" s="93">
        <v>0</v>
      </c>
      <c r="BD984" s="93">
        <v>0</v>
      </c>
      <c r="BE984" s="93">
        <v>0</v>
      </c>
      <c r="BF984" s="93">
        <v>0</v>
      </c>
      <c r="BG984" s="93">
        <v>0</v>
      </c>
      <c r="BH984" s="93">
        <v>0</v>
      </c>
      <c r="BI984" s="93">
        <v>0</v>
      </c>
      <c r="BJ984" s="93">
        <v>0</v>
      </c>
      <c r="BK984" s="93">
        <v>0</v>
      </c>
      <c r="BL984" s="93">
        <v>0</v>
      </c>
      <c r="BM984" s="93">
        <v>0</v>
      </c>
      <c r="BN984" s="93">
        <v>0</v>
      </c>
      <c r="BO984" s="93">
        <v>0</v>
      </c>
      <c r="BP984" s="93">
        <v>0</v>
      </c>
      <c r="BQ984" s="93">
        <v>0</v>
      </c>
      <c r="BR984" s="93">
        <v>0</v>
      </c>
      <c r="BS984" s="93">
        <v>0</v>
      </c>
      <c r="BT984" s="93">
        <v>0</v>
      </c>
      <c r="BU984" s="93">
        <v>0</v>
      </c>
      <c r="BV984" s="93">
        <v>0</v>
      </c>
      <c r="BW984" s="93">
        <v>0</v>
      </c>
      <c r="BX984" s="93">
        <v>0</v>
      </c>
      <c r="BY984" s="93">
        <v>0</v>
      </c>
      <c r="BZ984" s="93">
        <v>0</v>
      </c>
      <c r="CA984" s="93">
        <v>0</v>
      </c>
      <c r="CB984" s="93">
        <v>0</v>
      </c>
      <c r="CC984" s="93">
        <v>0</v>
      </c>
      <c r="CD984" s="93">
        <v>0</v>
      </c>
      <c r="CE984" s="93">
        <v>0</v>
      </c>
      <c r="CF984" s="93">
        <v>0</v>
      </c>
      <c r="CG984" s="93">
        <v>0</v>
      </c>
      <c r="CH984" s="93">
        <v>0</v>
      </c>
      <c r="CJ984" s="94">
        <v>278010.63357927563</v>
      </c>
    </row>
    <row r="985" spans="1:88" x14ac:dyDescent="0.25">
      <c r="A985">
        <v>977</v>
      </c>
      <c r="B985" s="96"/>
      <c r="C985" s="97" t="s">
        <v>5361</v>
      </c>
      <c r="D985" s="97" t="s">
        <v>5362</v>
      </c>
      <c r="E985" s="97" t="s">
        <v>5362</v>
      </c>
      <c r="F985" s="97" t="s">
        <v>7210</v>
      </c>
      <c r="G985" s="96" t="s">
        <v>6095</v>
      </c>
      <c r="H985" s="96" t="s">
        <v>7211</v>
      </c>
      <c r="I985" s="96" t="s">
        <v>5340</v>
      </c>
      <c r="J985" s="96" t="s">
        <v>5340</v>
      </c>
      <c r="K985" s="96" t="s">
        <v>5365</v>
      </c>
      <c r="L985" s="96" t="s">
        <v>5365</v>
      </c>
      <c r="M985" s="96" t="s">
        <v>5342</v>
      </c>
      <c r="N985" s="92">
        <v>559086.40491327911</v>
      </c>
      <c r="O985" s="93">
        <v>0</v>
      </c>
      <c r="P985" s="93">
        <v>0</v>
      </c>
      <c r="Q985" s="93">
        <v>0</v>
      </c>
      <c r="R985" s="93">
        <v>0</v>
      </c>
      <c r="S985" s="93">
        <v>0</v>
      </c>
      <c r="T985" s="93">
        <v>0</v>
      </c>
      <c r="U985" s="93">
        <v>0</v>
      </c>
      <c r="V985" s="93">
        <v>0</v>
      </c>
      <c r="W985" s="93">
        <v>0</v>
      </c>
      <c r="X985" s="93">
        <v>0</v>
      </c>
      <c r="Y985" s="93">
        <v>0</v>
      </c>
      <c r="Z985" s="93">
        <v>0</v>
      </c>
      <c r="AA985" s="93">
        <v>0</v>
      </c>
      <c r="AB985" s="93">
        <v>0</v>
      </c>
      <c r="AC985" s="93">
        <v>0</v>
      </c>
      <c r="AD985" s="93">
        <v>0</v>
      </c>
      <c r="AE985" s="93">
        <v>0</v>
      </c>
      <c r="AF985" s="93">
        <v>0</v>
      </c>
      <c r="AG985" s="93">
        <v>46214.316639690514</v>
      </c>
      <c r="AH985" s="93">
        <v>46188.38294036781</v>
      </c>
      <c r="AI985" s="93">
        <v>45994.503913124689</v>
      </c>
      <c r="AJ985" s="93">
        <v>45634.570832542777</v>
      </c>
      <c r="AK985" s="93">
        <v>46191.272707447592</v>
      </c>
      <c r="AL985" s="93">
        <v>46245.495632639984</v>
      </c>
      <c r="AM985" s="93">
        <v>47527.4560342615</v>
      </c>
      <c r="AN985" s="93">
        <v>47083.507736005711</v>
      </c>
      <c r="AO985" s="93">
        <v>47122.740603861494</v>
      </c>
      <c r="AP985" s="93">
        <v>47129.542794614215</v>
      </c>
      <c r="AQ985" s="93">
        <v>46947.278687929065</v>
      </c>
      <c r="AR985" s="93">
        <v>46807.336390793789</v>
      </c>
      <c r="AS985" s="93">
        <v>0</v>
      </c>
      <c r="AT985" s="93">
        <v>0</v>
      </c>
      <c r="AU985" s="93">
        <v>0</v>
      </c>
      <c r="AV985" s="93">
        <v>0</v>
      </c>
      <c r="AW985" s="93">
        <v>0</v>
      </c>
      <c r="AX985" s="93">
        <v>0</v>
      </c>
      <c r="AY985" s="93">
        <v>0</v>
      </c>
      <c r="AZ985" s="93">
        <v>0</v>
      </c>
      <c r="BA985" s="93">
        <v>0</v>
      </c>
      <c r="BB985" s="93">
        <v>0</v>
      </c>
      <c r="BC985" s="93">
        <v>0</v>
      </c>
      <c r="BD985" s="93">
        <v>0</v>
      </c>
      <c r="BE985" s="93">
        <v>0</v>
      </c>
      <c r="BF985" s="93">
        <v>0</v>
      </c>
      <c r="BG985" s="93">
        <v>0</v>
      </c>
      <c r="BH985" s="93">
        <v>0</v>
      </c>
      <c r="BI985" s="93">
        <v>0</v>
      </c>
      <c r="BJ985" s="93">
        <v>0</v>
      </c>
      <c r="BK985" s="93">
        <v>0</v>
      </c>
      <c r="BL985" s="93">
        <v>0</v>
      </c>
      <c r="BM985" s="93">
        <v>0</v>
      </c>
      <c r="BN985" s="93">
        <v>0</v>
      </c>
      <c r="BO985" s="93">
        <v>0</v>
      </c>
      <c r="BP985" s="93">
        <v>0</v>
      </c>
      <c r="BQ985" s="93">
        <v>0</v>
      </c>
      <c r="BR985" s="93">
        <v>0</v>
      </c>
      <c r="BS985" s="93">
        <v>0</v>
      </c>
      <c r="BT985" s="93">
        <v>0</v>
      </c>
      <c r="BU985" s="93">
        <v>0</v>
      </c>
      <c r="BV985" s="93">
        <v>0</v>
      </c>
      <c r="BW985" s="93">
        <v>0</v>
      </c>
      <c r="BX985" s="93">
        <v>0</v>
      </c>
      <c r="BY985" s="93">
        <v>0</v>
      </c>
      <c r="BZ985" s="93">
        <v>0</v>
      </c>
      <c r="CA985" s="93">
        <v>0</v>
      </c>
      <c r="CB985" s="93">
        <v>0</v>
      </c>
      <c r="CC985" s="93">
        <v>0</v>
      </c>
      <c r="CD985" s="93">
        <v>0</v>
      </c>
      <c r="CE985" s="93">
        <v>0</v>
      </c>
      <c r="CF985" s="93">
        <v>0</v>
      </c>
      <c r="CG985" s="93">
        <v>0</v>
      </c>
      <c r="CH985" s="93">
        <v>0</v>
      </c>
      <c r="CJ985" s="94">
        <v>559086.40491327911</v>
      </c>
    </row>
    <row r="986" spans="1:88" x14ac:dyDescent="0.25">
      <c r="A986">
        <v>978</v>
      </c>
      <c r="B986" s="96"/>
      <c r="C986" s="97" t="s">
        <v>5361</v>
      </c>
      <c r="D986" s="97" t="s">
        <v>5362</v>
      </c>
      <c r="E986" s="97" t="s">
        <v>5362</v>
      </c>
      <c r="F986" s="97" t="s">
        <v>7212</v>
      </c>
      <c r="G986" s="96" t="s">
        <v>6095</v>
      </c>
      <c r="H986" s="96" t="s">
        <v>7213</v>
      </c>
      <c r="I986" s="96" t="s">
        <v>5340</v>
      </c>
      <c r="J986" s="96" t="s">
        <v>5340</v>
      </c>
      <c r="K986" s="96" t="s">
        <v>5365</v>
      </c>
      <c r="L986" s="96" t="s">
        <v>5365</v>
      </c>
      <c r="M986" s="96" t="s">
        <v>5342</v>
      </c>
      <c r="N986" s="92">
        <v>568155.7681302462</v>
      </c>
      <c r="O986" s="93">
        <v>0</v>
      </c>
      <c r="P986" s="93">
        <v>0</v>
      </c>
      <c r="Q986" s="93">
        <v>0</v>
      </c>
      <c r="R986" s="93">
        <v>0</v>
      </c>
      <c r="S986" s="93">
        <v>0</v>
      </c>
      <c r="T986" s="93">
        <v>0</v>
      </c>
      <c r="U986" s="93">
        <v>0</v>
      </c>
      <c r="V986" s="93">
        <v>0</v>
      </c>
      <c r="W986" s="93">
        <v>0</v>
      </c>
      <c r="X986" s="93">
        <v>0</v>
      </c>
      <c r="Y986" s="93">
        <v>0</v>
      </c>
      <c r="Z986" s="93">
        <v>0</v>
      </c>
      <c r="AA986" s="93">
        <v>0</v>
      </c>
      <c r="AB986" s="93">
        <v>0</v>
      </c>
      <c r="AC986" s="93">
        <v>0</v>
      </c>
      <c r="AD986" s="93">
        <v>0</v>
      </c>
      <c r="AE986" s="93">
        <v>0</v>
      </c>
      <c r="AF986" s="93">
        <v>0</v>
      </c>
      <c r="AG986" s="93">
        <v>0</v>
      </c>
      <c r="AH986" s="93">
        <v>0</v>
      </c>
      <c r="AI986" s="93">
        <v>0</v>
      </c>
      <c r="AJ986" s="93">
        <v>0</v>
      </c>
      <c r="AK986" s="93">
        <v>0</v>
      </c>
      <c r="AL986" s="93">
        <v>0</v>
      </c>
      <c r="AM986" s="93">
        <v>0</v>
      </c>
      <c r="AN986" s="93">
        <v>0</v>
      </c>
      <c r="AO986" s="93">
        <v>0</v>
      </c>
      <c r="AP986" s="93">
        <v>0</v>
      </c>
      <c r="AQ986" s="93">
        <v>0</v>
      </c>
      <c r="AR986" s="93">
        <v>0</v>
      </c>
      <c r="AS986" s="93">
        <v>47064.06142700059</v>
      </c>
      <c r="AT986" s="93">
        <v>47004.72784911772</v>
      </c>
      <c r="AU986" s="93">
        <v>46877.071176649981</v>
      </c>
      <c r="AV986" s="93">
        <v>46440.528220761262</v>
      </c>
      <c r="AW986" s="93">
        <v>47030.090748231582</v>
      </c>
      <c r="AX986" s="93">
        <v>47092.858056953293</v>
      </c>
      <c r="AY986" s="93">
        <v>48173.834628763092</v>
      </c>
      <c r="AZ986" s="93">
        <v>47704.531591452913</v>
      </c>
      <c r="BA986" s="93">
        <v>47825.423373006008</v>
      </c>
      <c r="BB986" s="93">
        <v>47824.346089169769</v>
      </c>
      <c r="BC986" s="93">
        <v>47632.75457017772</v>
      </c>
      <c r="BD986" s="93">
        <v>47485.540398962316</v>
      </c>
      <c r="BE986" s="93">
        <v>0</v>
      </c>
      <c r="BF986" s="93">
        <v>0</v>
      </c>
      <c r="BG986" s="93">
        <v>0</v>
      </c>
      <c r="BH986" s="93">
        <v>0</v>
      </c>
      <c r="BI986" s="93">
        <v>0</v>
      </c>
      <c r="BJ986" s="93">
        <v>0</v>
      </c>
      <c r="BK986" s="93">
        <v>0</v>
      </c>
      <c r="BL986" s="93">
        <v>0</v>
      </c>
      <c r="BM986" s="93">
        <v>0</v>
      </c>
      <c r="BN986" s="93">
        <v>0</v>
      </c>
      <c r="BO986" s="93">
        <v>0</v>
      </c>
      <c r="BP986" s="93">
        <v>0</v>
      </c>
      <c r="BQ986" s="93">
        <v>0</v>
      </c>
      <c r="BR986" s="93">
        <v>0</v>
      </c>
      <c r="BS986" s="93">
        <v>0</v>
      </c>
      <c r="BT986" s="93">
        <v>0</v>
      </c>
      <c r="BU986" s="93">
        <v>0</v>
      </c>
      <c r="BV986" s="93">
        <v>0</v>
      </c>
      <c r="BW986" s="93">
        <v>0</v>
      </c>
      <c r="BX986" s="93">
        <v>0</v>
      </c>
      <c r="BY986" s="93">
        <v>0</v>
      </c>
      <c r="BZ986" s="93">
        <v>0</v>
      </c>
      <c r="CA986" s="93">
        <v>0</v>
      </c>
      <c r="CB986" s="93">
        <v>0</v>
      </c>
      <c r="CC986" s="93">
        <v>0</v>
      </c>
      <c r="CD986" s="93">
        <v>0</v>
      </c>
      <c r="CE986" s="93">
        <v>0</v>
      </c>
      <c r="CF986" s="93">
        <v>0</v>
      </c>
      <c r="CG986" s="93">
        <v>0</v>
      </c>
      <c r="CH986" s="93">
        <v>0</v>
      </c>
      <c r="CJ986" s="94">
        <v>568155.7681302462</v>
      </c>
    </row>
    <row r="987" spans="1:88" x14ac:dyDescent="0.25">
      <c r="A987">
        <v>979</v>
      </c>
      <c r="B987" s="96"/>
      <c r="C987" s="97" t="s">
        <v>5361</v>
      </c>
      <c r="D987" s="97" t="s">
        <v>5362</v>
      </c>
      <c r="E987" s="97" t="s">
        <v>5362</v>
      </c>
      <c r="F987" s="97" t="s">
        <v>7214</v>
      </c>
      <c r="G987" s="96" t="s">
        <v>6095</v>
      </c>
      <c r="H987" s="96" t="s">
        <v>7215</v>
      </c>
      <c r="I987" s="96" t="s">
        <v>5340</v>
      </c>
      <c r="J987" s="96" t="s">
        <v>5340</v>
      </c>
      <c r="K987" s="96" t="s">
        <v>5365</v>
      </c>
      <c r="L987" s="96" t="s">
        <v>5365</v>
      </c>
      <c r="M987" s="96" t="s">
        <v>5342</v>
      </c>
      <c r="N987" s="92">
        <v>569231.80515074811</v>
      </c>
      <c r="O987" s="93">
        <v>0</v>
      </c>
      <c r="P987" s="93">
        <v>0</v>
      </c>
      <c r="Q987" s="93">
        <v>0</v>
      </c>
      <c r="R987" s="93">
        <v>0</v>
      </c>
      <c r="S987" s="93">
        <v>0</v>
      </c>
      <c r="T987" s="93">
        <v>0</v>
      </c>
      <c r="U987" s="93">
        <v>0</v>
      </c>
      <c r="V987" s="93">
        <v>0</v>
      </c>
      <c r="W987" s="93">
        <v>0</v>
      </c>
      <c r="X987" s="93">
        <v>0</v>
      </c>
      <c r="Y987" s="93">
        <v>0</v>
      </c>
      <c r="Z987" s="93">
        <v>0</v>
      </c>
      <c r="AA987" s="93">
        <v>0</v>
      </c>
      <c r="AB987" s="93">
        <v>0</v>
      </c>
      <c r="AC987" s="93">
        <v>0</v>
      </c>
      <c r="AD987" s="93">
        <v>0</v>
      </c>
      <c r="AE987" s="93">
        <v>0</v>
      </c>
      <c r="AF987" s="93">
        <v>0</v>
      </c>
      <c r="AG987" s="93">
        <v>0</v>
      </c>
      <c r="AH987" s="93">
        <v>0</v>
      </c>
      <c r="AI987" s="93">
        <v>0</v>
      </c>
      <c r="AJ987" s="93">
        <v>0</v>
      </c>
      <c r="AK987" s="93">
        <v>0</v>
      </c>
      <c r="AL987" s="93">
        <v>0</v>
      </c>
      <c r="AM987" s="93">
        <v>0</v>
      </c>
      <c r="AN987" s="93">
        <v>0</v>
      </c>
      <c r="AO987" s="93">
        <v>0</v>
      </c>
      <c r="AP987" s="93">
        <v>0</v>
      </c>
      <c r="AQ987" s="93">
        <v>0</v>
      </c>
      <c r="AR987" s="93">
        <v>0</v>
      </c>
      <c r="AS987" s="93">
        <v>0</v>
      </c>
      <c r="AT987" s="93">
        <v>0</v>
      </c>
      <c r="AU987" s="93">
        <v>0</v>
      </c>
      <c r="AV987" s="93">
        <v>0</v>
      </c>
      <c r="AW987" s="93">
        <v>0</v>
      </c>
      <c r="AX987" s="93">
        <v>0</v>
      </c>
      <c r="AY987" s="93">
        <v>0</v>
      </c>
      <c r="AZ987" s="93">
        <v>0</v>
      </c>
      <c r="BA987" s="93">
        <v>0</v>
      </c>
      <c r="BB987" s="93">
        <v>0</v>
      </c>
      <c r="BC987" s="93">
        <v>0</v>
      </c>
      <c r="BD987" s="93">
        <v>0</v>
      </c>
      <c r="BE987" s="93">
        <v>47557.633870896017</v>
      </c>
      <c r="BF987" s="93">
        <v>47505.36721155003</v>
      </c>
      <c r="BG987" s="93">
        <v>47380.235083546431</v>
      </c>
      <c r="BH987" s="93">
        <v>46959.147125805917</v>
      </c>
      <c r="BI987" s="93">
        <v>47522.336842886623</v>
      </c>
      <c r="BJ987" s="93">
        <v>47583.166571188121</v>
      </c>
      <c r="BK987" s="93">
        <v>47849.793416961817</v>
      </c>
      <c r="BL987" s="93">
        <v>47416.745478521785</v>
      </c>
      <c r="BM987" s="93">
        <v>47475.873085405728</v>
      </c>
      <c r="BN987" s="93">
        <v>47487.275801519419</v>
      </c>
      <c r="BO987" s="93">
        <v>47312.644029551615</v>
      </c>
      <c r="BP987" s="93">
        <v>47181.586632914579</v>
      </c>
      <c r="BQ987" s="93">
        <v>0</v>
      </c>
      <c r="BR987" s="93">
        <v>0</v>
      </c>
      <c r="BS987" s="93">
        <v>0</v>
      </c>
      <c r="BT987" s="93">
        <v>0</v>
      </c>
      <c r="BU987" s="93">
        <v>0</v>
      </c>
      <c r="BV987" s="93">
        <v>0</v>
      </c>
      <c r="BW987" s="93">
        <v>0</v>
      </c>
      <c r="BX987" s="93">
        <v>0</v>
      </c>
      <c r="BY987" s="93">
        <v>0</v>
      </c>
      <c r="BZ987" s="93">
        <v>0</v>
      </c>
      <c r="CA987" s="93">
        <v>0</v>
      </c>
      <c r="CB987" s="93">
        <v>0</v>
      </c>
      <c r="CC987" s="93">
        <v>0</v>
      </c>
      <c r="CD987" s="93">
        <v>0</v>
      </c>
      <c r="CE987" s="93">
        <v>0</v>
      </c>
      <c r="CF987" s="93">
        <v>0</v>
      </c>
      <c r="CG987" s="93">
        <v>0</v>
      </c>
      <c r="CH987" s="93">
        <v>0</v>
      </c>
      <c r="CJ987" s="94">
        <v>569231.80515074811</v>
      </c>
    </row>
    <row r="988" spans="1:88" x14ac:dyDescent="0.25">
      <c r="A988">
        <v>980</v>
      </c>
      <c r="B988" s="96"/>
      <c r="C988" s="97" t="s">
        <v>5361</v>
      </c>
      <c r="D988" s="97" t="s">
        <v>5362</v>
      </c>
      <c r="E988" s="97" t="s">
        <v>5362</v>
      </c>
      <c r="F988" s="97" t="s">
        <v>7216</v>
      </c>
      <c r="G988" s="96" t="s">
        <v>6095</v>
      </c>
      <c r="H988" s="96" t="s">
        <v>7217</v>
      </c>
      <c r="I988" s="96" t="s">
        <v>5340</v>
      </c>
      <c r="J988" s="96" t="s">
        <v>5340</v>
      </c>
      <c r="K988" s="96" t="s">
        <v>5365</v>
      </c>
      <c r="L988" s="96" t="s">
        <v>5365</v>
      </c>
      <c r="M988" s="96" t="s">
        <v>5342</v>
      </c>
      <c r="N988" s="92">
        <v>575049.52335942304</v>
      </c>
      <c r="O988" s="93">
        <v>0</v>
      </c>
      <c r="P988" s="93">
        <v>0</v>
      </c>
      <c r="Q988" s="93">
        <v>0</v>
      </c>
      <c r="R988" s="93">
        <v>0</v>
      </c>
      <c r="S988" s="93">
        <v>0</v>
      </c>
      <c r="T988" s="93">
        <v>0</v>
      </c>
      <c r="U988" s="93">
        <v>0</v>
      </c>
      <c r="V988" s="93">
        <v>0</v>
      </c>
      <c r="W988" s="93">
        <v>0</v>
      </c>
      <c r="X988" s="93">
        <v>0</v>
      </c>
      <c r="Y988" s="93">
        <v>0</v>
      </c>
      <c r="Z988" s="93">
        <v>0</v>
      </c>
      <c r="AA988" s="93">
        <v>0</v>
      </c>
      <c r="AB988" s="93">
        <v>0</v>
      </c>
      <c r="AC988" s="93">
        <v>0</v>
      </c>
      <c r="AD988" s="93">
        <v>0</v>
      </c>
      <c r="AE988" s="93">
        <v>0</v>
      </c>
      <c r="AF988" s="93">
        <v>0</v>
      </c>
      <c r="AG988" s="93">
        <v>0</v>
      </c>
      <c r="AH988" s="93">
        <v>0</v>
      </c>
      <c r="AI988" s="93">
        <v>0</v>
      </c>
      <c r="AJ988" s="93">
        <v>0</v>
      </c>
      <c r="AK988" s="93">
        <v>0</v>
      </c>
      <c r="AL988" s="93">
        <v>0</v>
      </c>
      <c r="AM988" s="93">
        <v>0</v>
      </c>
      <c r="AN988" s="93">
        <v>0</v>
      </c>
      <c r="AO988" s="93">
        <v>0</v>
      </c>
      <c r="AP988" s="93">
        <v>0</v>
      </c>
      <c r="AQ988" s="93">
        <v>0</v>
      </c>
      <c r="AR988" s="93">
        <v>0</v>
      </c>
      <c r="AS988" s="93">
        <v>0</v>
      </c>
      <c r="AT988" s="93">
        <v>0</v>
      </c>
      <c r="AU988" s="93">
        <v>0</v>
      </c>
      <c r="AV988" s="93">
        <v>0</v>
      </c>
      <c r="AW988" s="93">
        <v>0</v>
      </c>
      <c r="AX988" s="93">
        <v>0</v>
      </c>
      <c r="AY988" s="93">
        <v>0</v>
      </c>
      <c r="AZ988" s="93">
        <v>0</v>
      </c>
      <c r="BA988" s="93">
        <v>0</v>
      </c>
      <c r="BB988" s="93">
        <v>0</v>
      </c>
      <c r="BC988" s="93">
        <v>0</v>
      </c>
      <c r="BD988" s="93">
        <v>0</v>
      </c>
      <c r="BE988" s="93">
        <v>0</v>
      </c>
      <c r="BF988" s="93">
        <v>0</v>
      </c>
      <c r="BG988" s="93">
        <v>0</v>
      </c>
      <c r="BH988" s="93">
        <v>0</v>
      </c>
      <c r="BI988" s="93">
        <v>0</v>
      </c>
      <c r="BJ988" s="93">
        <v>0</v>
      </c>
      <c r="BK988" s="93">
        <v>0</v>
      </c>
      <c r="BL988" s="93">
        <v>0</v>
      </c>
      <c r="BM988" s="93">
        <v>0</v>
      </c>
      <c r="BN988" s="93">
        <v>0</v>
      </c>
      <c r="BO988" s="93">
        <v>0</v>
      </c>
      <c r="BP988" s="93">
        <v>0</v>
      </c>
      <c r="BQ988" s="93">
        <v>47923.034933348819</v>
      </c>
      <c r="BR988" s="93">
        <v>47854.171534244466</v>
      </c>
      <c r="BS988" s="93">
        <v>47684.464719216827</v>
      </c>
      <c r="BT988" s="93">
        <v>47129.610157061616</v>
      </c>
      <c r="BU988" s="93">
        <v>47874.03265046361</v>
      </c>
      <c r="BV988" s="93">
        <v>47957.230299643554</v>
      </c>
      <c r="BW988" s="93">
        <v>48680.792232938344</v>
      </c>
      <c r="BX988" s="93">
        <v>48074.29285488079</v>
      </c>
      <c r="BY988" s="93">
        <v>48125.808910779226</v>
      </c>
      <c r="BZ988" s="93">
        <v>48157.754403854131</v>
      </c>
      <c r="CA988" s="93">
        <v>47882.467200325213</v>
      </c>
      <c r="CB988" s="93">
        <v>47705.863462666377</v>
      </c>
      <c r="CC988" s="93">
        <v>0</v>
      </c>
      <c r="CD988" s="93">
        <v>0</v>
      </c>
      <c r="CE988" s="93">
        <v>0</v>
      </c>
      <c r="CF988" s="93">
        <v>0</v>
      </c>
      <c r="CG988" s="93">
        <v>0</v>
      </c>
      <c r="CH988" s="93">
        <v>0</v>
      </c>
      <c r="CJ988" s="94">
        <v>575049.52335942304</v>
      </c>
    </row>
    <row r="989" spans="1:88" x14ac:dyDescent="0.25">
      <c r="A989">
        <v>981</v>
      </c>
      <c r="B989" s="96"/>
      <c r="C989" s="97" t="s">
        <v>5361</v>
      </c>
      <c r="D989" s="97" t="s">
        <v>5362</v>
      </c>
      <c r="E989" s="97" t="s">
        <v>5362</v>
      </c>
      <c r="F989" s="97" t="s">
        <v>7218</v>
      </c>
      <c r="G989" s="96" t="s">
        <v>6095</v>
      </c>
      <c r="H989" s="96" t="s">
        <v>7219</v>
      </c>
      <c r="I989" s="96" t="s">
        <v>5340</v>
      </c>
      <c r="J989" s="96" t="s">
        <v>5340</v>
      </c>
      <c r="K989" s="96" t="s">
        <v>5365</v>
      </c>
      <c r="L989" s="96" t="s">
        <v>5365</v>
      </c>
      <c r="M989" s="96" t="s">
        <v>5342</v>
      </c>
      <c r="N989" s="92">
        <v>289323.39147456887</v>
      </c>
      <c r="O989" s="93">
        <v>0</v>
      </c>
      <c r="P989" s="93">
        <v>0</v>
      </c>
      <c r="Q989" s="93">
        <v>0</v>
      </c>
      <c r="R989" s="93">
        <v>0</v>
      </c>
      <c r="S989" s="93">
        <v>0</v>
      </c>
      <c r="T989" s="93">
        <v>0</v>
      </c>
      <c r="U989" s="93">
        <v>0</v>
      </c>
      <c r="V989" s="93">
        <v>0</v>
      </c>
      <c r="W989" s="93">
        <v>0</v>
      </c>
      <c r="X989" s="93">
        <v>0</v>
      </c>
      <c r="Y989" s="93">
        <v>0</v>
      </c>
      <c r="Z989" s="93">
        <v>0</v>
      </c>
      <c r="AA989" s="93">
        <v>0</v>
      </c>
      <c r="AB989" s="93">
        <v>0</v>
      </c>
      <c r="AC989" s="93">
        <v>0</v>
      </c>
      <c r="AD989" s="93">
        <v>0</v>
      </c>
      <c r="AE989" s="93">
        <v>0</v>
      </c>
      <c r="AF989" s="93">
        <v>0</v>
      </c>
      <c r="AG989" s="93">
        <v>0</v>
      </c>
      <c r="AH989" s="93">
        <v>0</v>
      </c>
      <c r="AI989" s="93">
        <v>0</v>
      </c>
      <c r="AJ989" s="93">
        <v>0</v>
      </c>
      <c r="AK989" s="93">
        <v>0</v>
      </c>
      <c r="AL989" s="93">
        <v>0</v>
      </c>
      <c r="AM989" s="93">
        <v>0</v>
      </c>
      <c r="AN989" s="93">
        <v>0</v>
      </c>
      <c r="AO989" s="93">
        <v>0</v>
      </c>
      <c r="AP989" s="93">
        <v>0</v>
      </c>
      <c r="AQ989" s="93">
        <v>0</v>
      </c>
      <c r="AR989" s="93">
        <v>0</v>
      </c>
      <c r="AS989" s="93">
        <v>0</v>
      </c>
      <c r="AT989" s="93">
        <v>0</v>
      </c>
      <c r="AU989" s="93">
        <v>0</v>
      </c>
      <c r="AV989" s="93">
        <v>0</v>
      </c>
      <c r="AW989" s="93">
        <v>0</v>
      </c>
      <c r="AX989" s="93">
        <v>0</v>
      </c>
      <c r="AY989" s="93">
        <v>0</v>
      </c>
      <c r="AZ989" s="93">
        <v>0</v>
      </c>
      <c r="BA989" s="93">
        <v>0</v>
      </c>
      <c r="BB989" s="93">
        <v>0</v>
      </c>
      <c r="BC989" s="93">
        <v>0</v>
      </c>
      <c r="BD989" s="93">
        <v>0</v>
      </c>
      <c r="BE989" s="93">
        <v>0</v>
      </c>
      <c r="BF989" s="93">
        <v>0</v>
      </c>
      <c r="BG989" s="93">
        <v>0</v>
      </c>
      <c r="BH989" s="93">
        <v>0</v>
      </c>
      <c r="BI989" s="93">
        <v>0</v>
      </c>
      <c r="BJ989" s="93">
        <v>0</v>
      </c>
      <c r="BK989" s="93">
        <v>0</v>
      </c>
      <c r="BL989" s="93">
        <v>0</v>
      </c>
      <c r="BM989" s="93">
        <v>0</v>
      </c>
      <c r="BN989" s="93">
        <v>0</v>
      </c>
      <c r="BO989" s="93">
        <v>0</v>
      </c>
      <c r="BP989" s="93">
        <v>0</v>
      </c>
      <c r="BQ989" s="93">
        <v>0</v>
      </c>
      <c r="BR989" s="93">
        <v>0</v>
      </c>
      <c r="BS989" s="93">
        <v>0</v>
      </c>
      <c r="BT989" s="93">
        <v>0</v>
      </c>
      <c r="BU989" s="93">
        <v>0</v>
      </c>
      <c r="BV989" s="93">
        <v>0</v>
      </c>
      <c r="BW989" s="93">
        <v>0</v>
      </c>
      <c r="BX989" s="93">
        <v>0</v>
      </c>
      <c r="BY989" s="93">
        <v>0</v>
      </c>
      <c r="BZ989" s="93">
        <v>0</v>
      </c>
      <c r="CA989" s="93">
        <v>0</v>
      </c>
      <c r="CB989" s="93">
        <v>0</v>
      </c>
      <c r="CC989" s="93">
        <v>48451.072021424421</v>
      </c>
      <c r="CD989" s="93">
        <v>48367.452045429367</v>
      </c>
      <c r="CE989" s="93">
        <v>48161.358821317088</v>
      </c>
      <c r="CF989" s="93">
        <v>47469.558111925144</v>
      </c>
      <c r="CG989" s="93">
        <v>48381.446652655359</v>
      </c>
      <c r="CH989" s="93">
        <v>48492.50382181743</v>
      </c>
      <c r="CJ989" s="94">
        <v>289323.39147456887</v>
      </c>
    </row>
    <row r="990" spans="1:88" x14ac:dyDescent="0.25">
      <c r="A990">
        <v>982</v>
      </c>
      <c r="B990" s="96"/>
      <c r="C990" s="97" t="s">
        <v>5361</v>
      </c>
      <c r="D990" s="97" t="s">
        <v>5362</v>
      </c>
      <c r="E990" s="97" t="s">
        <v>5362</v>
      </c>
      <c r="F990" s="97" t="s">
        <v>7220</v>
      </c>
      <c r="G990" s="96" t="s">
        <v>6095</v>
      </c>
      <c r="H990" s="96" t="s">
        <v>7221</v>
      </c>
      <c r="I990" s="96" t="s">
        <v>5340</v>
      </c>
      <c r="J990" s="96" t="s">
        <v>5340</v>
      </c>
      <c r="K990" s="96" t="s">
        <v>5365</v>
      </c>
      <c r="L990" s="96" t="s">
        <v>5365</v>
      </c>
      <c r="M990" s="96" t="s">
        <v>5342</v>
      </c>
      <c r="N990" s="92">
        <v>0</v>
      </c>
      <c r="O990" s="93">
        <v>0</v>
      </c>
      <c r="P990" s="93">
        <v>0</v>
      </c>
      <c r="Q990" s="93">
        <v>0</v>
      </c>
      <c r="R990" s="93">
        <v>0</v>
      </c>
      <c r="S990" s="93">
        <v>0</v>
      </c>
      <c r="T990" s="93">
        <v>0</v>
      </c>
      <c r="U990" s="93">
        <v>0</v>
      </c>
      <c r="V990" s="93">
        <v>0</v>
      </c>
      <c r="W990" s="93">
        <v>0</v>
      </c>
      <c r="X990" s="93">
        <v>0</v>
      </c>
      <c r="Y990" s="93">
        <v>0</v>
      </c>
      <c r="Z990" s="93">
        <v>0</v>
      </c>
      <c r="AA990" s="93">
        <v>0</v>
      </c>
      <c r="AB990" s="93">
        <v>0</v>
      </c>
      <c r="AC990" s="93">
        <v>0</v>
      </c>
      <c r="AD990" s="93">
        <v>0</v>
      </c>
      <c r="AE990" s="93">
        <v>0</v>
      </c>
      <c r="AF990" s="93">
        <v>0</v>
      </c>
      <c r="AG990" s="93">
        <v>0</v>
      </c>
      <c r="AH990" s="93">
        <v>0</v>
      </c>
      <c r="AI990" s="93">
        <v>0</v>
      </c>
      <c r="AJ990" s="93">
        <v>0</v>
      </c>
      <c r="AK990" s="93">
        <v>0</v>
      </c>
      <c r="AL990" s="93">
        <v>0</v>
      </c>
      <c r="AM990" s="93">
        <v>0</v>
      </c>
      <c r="AN990" s="93">
        <v>0</v>
      </c>
      <c r="AO990" s="93">
        <v>0</v>
      </c>
      <c r="AP990" s="93">
        <v>0</v>
      </c>
      <c r="AQ990" s="93">
        <v>0</v>
      </c>
      <c r="AR990" s="93">
        <v>0</v>
      </c>
      <c r="AS990" s="93">
        <v>0</v>
      </c>
      <c r="AT990" s="93">
        <v>0</v>
      </c>
      <c r="AU990" s="93">
        <v>0</v>
      </c>
      <c r="AV990" s="93">
        <v>0</v>
      </c>
      <c r="AW990" s="93">
        <v>0</v>
      </c>
      <c r="AX990" s="93">
        <v>0</v>
      </c>
      <c r="AY990" s="93">
        <v>0</v>
      </c>
      <c r="AZ990" s="93">
        <v>0</v>
      </c>
      <c r="BA990" s="93">
        <v>0</v>
      </c>
      <c r="BB990" s="93">
        <v>0</v>
      </c>
      <c r="BC990" s="93">
        <v>0</v>
      </c>
      <c r="BD990" s="93">
        <v>0</v>
      </c>
      <c r="BE990" s="93">
        <v>0</v>
      </c>
      <c r="BF990" s="93">
        <v>0</v>
      </c>
      <c r="BG990" s="93">
        <v>0</v>
      </c>
      <c r="BH990" s="93">
        <v>0</v>
      </c>
      <c r="BI990" s="93">
        <v>0</v>
      </c>
      <c r="BJ990" s="93">
        <v>0</v>
      </c>
      <c r="BK990" s="93">
        <v>0</v>
      </c>
      <c r="BL990" s="93">
        <v>0</v>
      </c>
      <c r="BM990" s="93">
        <v>0</v>
      </c>
      <c r="BN990" s="93">
        <v>0</v>
      </c>
      <c r="BO990" s="93">
        <v>0</v>
      </c>
      <c r="BP990" s="93">
        <v>0</v>
      </c>
      <c r="BQ990" s="93">
        <v>0</v>
      </c>
      <c r="BR990" s="93">
        <v>0</v>
      </c>
      <c r="BS990" s="93">
        <v>0</v>
      </c>
      <c r="BT990" s="93">
        <v>0</v>
      </c>
      <c r="BU990" s="93">
        <v>0</v>
      </c>
      <c r="BV990" s="93">
        <v>0</v>
      </c>
      <c r="BW990" s="93">
        <v>0</v>
      </c>
      <c r="BX990" s="93">
        <v>0</v>
      </c>
      <c r="BY990" s="93">
        <v>0</v>
      </c>
      <c r="BZ990" s="93">
        <v>0</v>
      </c>
      <c r="CA990" s="93">
        <v>0</v>
      </c>
      <c r="CB990" s="93">
        <v>0</v>
      </c>
      <c r="CC990" s="93">
        <v>0</v>
      </c>
      <c r="CD990" s="93">
        <v>0</v>
      </c>
      <c r="CE990" s="93">
        <v>0</v>
      </c>
      <c r="CF990" s="93">
        <v>0</v>
      </c>
      <c r="CG990" s="93">
        <v>0</v>
      </c>
      <c r="CH990" s="93">
        <v>0</v>
      </c>
      <c r="CJ990" s="94">
        <v>0</v>
      </c>
    </row>
    <row r="991" spans="1:88" x14ac:dyDescent="0.25">
      <c r="A991">
        <v>983</v>
      </c>
      <c r="B991" s="96"/>
      <c r="C991" s="97" t="s">
        <v>5361</v>
      </c>
      <c r="D991" s="97" t="s">
        <v>5362</v>
      </c>
      <c r="E991" s="97" t="s">
        <v>5362</v>
      </c>
      <c r="F991" s="97" t="s">
        <v>7222</v>
      </c>
      <c r="G991" s="96" t="s">
        <v>6095</v>
      </c>
      <c r="H991" s="96" t="s">
        <v>7223</v>
      </c>
      <c r="I991" s="96" t="s">
        <v>5340</v>
      </c>
      <c r="J991" s="96" t="s">
        <v>5340</v>
      </c>
      <c r="K991" s="96" t="s">
        <v>5365</v>
      </c>
      <c r="L991" s="96" t="s">
        <v>5365</v>
      </c>
      <c r="M991" s="96" t="s">
        <v>5342</v>
      </c>
      <c r="N991" s="92">
        <v>0</v>
      </c>
      <c r="O991" s="93">
        <v>0</v>
      </c>
      <c r="P991" s="93">
        <v>0</v>
      </c>
      <c r="Q991" s="93">
        <v>0</v>
      </c>
      <c r="R991" s="93">
        <v>0</v>
      </c>
      <c r="S991" s="93">
        <v>0</v>
      </c>
      <c r="T991" s="93">
        <v>0</v>
      </c>
      <c r="U991" s="93">
        <v>0</v>
      </c>
      <c r="V991" s="93">
        <v>0</v>
      </c>
      <c r="W991" s="93">
        <v>0</v>
      </c>
      <c r="X991" s="93">
        <v>0</v>
      </c>
      <c r="Y991" s="93">
        <v>0</v>
      </c>
      <c r="Z991" s="93">
        <v>0</v>
      </c>
      <c r="AA991" s="93">
        <v>0</v>
      </c>
      <c r="AB991" s="93">
        <v>0</v>
      </c>
      <c r="AC991" s="93">
        <v>0</v>
      </c>
      <c r="AD991" s="93">
        <v>0</v>
      </c>
      <c r="AE991" s="93">
        <v>0</v>
      </c>
      <c r="AF991" s="93">
        <v>0</v>
      </c>
      <c r="AG991" s="93">
        <v>0</v>
      </c>
      <c r="AH991" s="93">
        <v>0</v>
      </c>
      <c r="AI991" s="93">
        <v>0</v>
      </c>
      <c r="AJ991" s="93">
        <v>0</v>
      </c>
      <c r="AK991" s="93">
        <v>0</v>
      </c>
      <c r="AL991" s="93">
        <v>0</v>
      </c>
      <c r="AM991" s="93">
        <v>0</v>
      </c>
      <c r="AN991" s="93">
        <v>0</v>
      </c>
      <c r="AO991" s="93">
        <v>0</v>
      </c>
      <c r="AP991" s="93">
        <v>0</v>
      </c>
      <c r="AQ991" s="93">
        <v>0</v>
      </c>
      <c r="AR991" s="93">
        <v>0</v>
      </c>
      <c r="AS991" s="93">
        <v>0</v>
      </c>
      <c r="AT991" s="93">
        <v>0</v>
      </c>
      <c r="AU991" s="93">
        <v>0</v>
      </c>
      <c r="AV991" s="93">
        <v>0</v>
      </c>
      <c r="AW991" s="93">
        <v>0</v>
      </c>
      <c r="AX991" s="93">
        <v>0</v>
      </c>
      <c r="AY991" s="93">
        <v>0</v>
      </c>
      <c r="AZ991" s="93">
        <v>0</v>
      </c>
      <c r="BA991" s="93">
        <v>0</v>
      </c>
      <c r="BB991" s="93">
        <v>0</v>
      </c>
      <c r="BC991" s="93">
        <v>0</v>
      </c>
      <c r="BD991" s="93">
        <v>0</v>
      </c>
      <c r="BE991" s="93">
        <v>0</v>
      </c>
      <c r="BF991" s="93">
        <v>0</v>
      </c>
      <c r="BG991" s="93">
        <v>0</v>
      </c>
      <c r="BH991" s="93">
        <v>0</v>
      </c>
      <c r="BI991" s="93">
        <v>0</v>
      </c>
      <c r="BJ991" s="93">
        <v>0</v>
      </c>
      <c r="BK991" s="93">
        <v>0</v>
      </c>
      <c r="BL991" s="93">
        <v>0</v>
      </c>
      <c r="BM991" s="93">
        <v>0</v>
      </c>
      <c r="BN991" s="93">
        <v>0</v>
      </c>
      <c r="BO991" s="93">
        <v>0</v>
      </c>
      <c r="BP991" s="93">
        <v>0</v>
      </c>
      <c r="BQ991" s="93">
        <v>0</v>
      </c>
      <c r="BR991" s="93">
        <v>0</v>
      </c>
      <c r="BS991" s="93">
        <v>0</v>
      </c>
      <c r="BT991" s="93">
        <v>0</v>
      </c>
      <c r="BU991" s="93">
        <v>0</v>
      </c>
      <c r="BV991" s="93">
        <v>0</v>
      </c>
      <c r="BW991" s="93">
        <v>0</v>
      </c>
      <c r="BX991" s="93">
        <v>0</v>
      </c>
      <c r="BY991" s="93">
        <v>0</v>
      </c>
      <c r="BZ991" s="93">
        <v>0</v>
      </c>
      <c r="CA991" s="93">
        <v>0</v>
      </c>
      <c r="CB991" s="93">
        <v>0</v>
      </c>
      <c r="CC991" s="93">
        <v>0</v>
      </c>
      <c r="CD991" s="93">
        <v>0</v>
      </c>
      <c r="CE991" s="93">
        <v>0</v>
      </c>
      <c r="CF991" s="93">
        <v>0</v>
      </c>
      <c r="CG991" s="93">
        <v>0</v>
      </c>
      <c r="CH991" s="93">
        <v>0</v>
      </c>
      <c r="CJ991" s="94">
        <v>0</v>
      </c>
    </row>
    <row r="992" spans="1:88" x14ac:dyDescent="0.25">
      <c r="A992">
        <v>984</v>
      </c>
      <c r="B992" s="96"/>
      <c r="C992" s="97" t="s">
        <v>5361</v>
      </c>
      <c r="D992" s="97" t="s">
        <v>5362</v>
      </c>
      <c r="E992" s="97" t="s">
        <v>5362</v>
      </c>
      <c r="F992" s="97" t="s">
        <v>7224</v>
      </c>
      <c r="G992" s="96" t="s">
        <v>6095</v>
      </c>
      <c r="H992" s="96" t="s">
        <v>7225</v>
      </c>
      <c r="I992" s="96" t="s">
        <v>5340</v>
      </c>
      <c r="J992" s="96" t="s">
        <v>5340</v>
      </c>
      <c r="K992" s="96" t="s">
        <v>5365</v>
      </c>
      <c r="L992" s="96" t="s">
        <v>5365</v>
      </c>
      <c r="M992" s="96" t="s">
        <v>5342</v>
      </c>
      <c r="N992" s="92">
        <v>0</v>
      </c>
      <c r="O992" s="93">
        <v>0</v>
      </c>
      <c r="P992" s="93">
        <v>0</v>
      </c>
      <c r="Q992" s="93">
        <v>0</v>
      </c>
      <c r="R992" s="93">
        <v>0</v>
      </c>
      <c r="S992" s="93">
        <v>0</v>
      </c>
      <c r="T992" s="93">
        <v>0</v>
      </c>
      <c r="U992" s="93">
        <v>0</v>
      </c>
      <c r="V992" s="93">
        <v>0</v>
      </c>
      <c r="W992" s="93">
        <v>0</v>
      </c>
      <c r="X992" s="93">
        <v>0</v>
      </c>
      <c r="Y992" s="93">
        <v>0</v>
      </c>
      <c r="Z992" s="93">
        <v>0</v>
      </c>
      <c r="AA992" s="93">
        <v>0</v>
      </c>
      <c r="AB992" s="93">
        <v>0</v>
      </c>
      <c r="AC992" s="93">
        <v>0</v>
      </c>
      <c r="AD992" s="93">
        <v>0</v>
      </c>
      <c r="AE992" s="93">
        <v>0</v>
      </c>
      <c r="AF992" s="93">
        <v>0</v>
      </c>
      <c r="AG992" s="93">
        <v>0</v>
      </c>
      <c r="AH992" s="93">
        <v>0</v>
      </c>
      <c r="AI992" s="93">
        <v>0</v>
      </c>
      <c r="AJ992" s="93">
        <v>0</v>
      </c>
      <c r="AK992" s="93">
        <v>0</v>
      </c>
      <c r="AL992" s="93">
        <v>0</v>
      </c>
      <c r="AM992" s="93">
        <v>0</v>
      </c>
      <c r="AN992" s="93">
        <v>0</v>
      </c>
      <c r="AO992" s="93">
        <v>0</v>
      </c>
      <c r="AP992" s="93">
        <v>0</v>
      </c>
      <c r="AQ992" s="93">
        <v>0</v>
      </c>
      <c r="AR992" s="93">
        <v>0</v>
      </c>
      <c r="AS992" s="93">
        <v>0</v>
      </c>
      <c r="AT992" s="93">
        <v>0</v>
      </c>
      <c r="AU992" s="93">
        <v>0</v>
      </c>
      <c r="AV992" s="93">
        <v>0</v>
      </c>
      <c r="AW992" s="93">
        <v>0</v>
      </c>
      <c r="AX992" s="93">
        <v>0</v>
      </c>
      <c r="AY992" s="93">
        <v>0</v>
      </c>
      <c r="AZ992" s="93">
        <v>0</v>
      </c>
      <c r="BA992" s="93">
        <v>0</v>
      </c>
      <c r="BB992" s="93">
        <v>0</v>
      </c>
      <c r="BC992" s="93">
        <v>0</v>
      </c>
      <c r="BD992" s="93">
        <v>0</v>
      </c>
      <c r="BE992" s="93">
        <v>0</v>
      </c>
      <c r="BF992" s="93">
        <v>0</v>
      </c>
      <c r="BG992" s="93">
        <v>0</v>
      </c>
      <c r="BH992" s="93">
        <v>0</v>
      </c>
      <c r="BI992" s="93">
        <v>0</v>
      </c>
      <c r="BJ992" s="93">
        <v>0</v>
      </c>
      <c r="BK992" s="93">
        <v>0</v>
      </c>
      <c r="BL992" s="93">
        <v>0</v>
      </c>
      <c r="BM992" s="93">
        <v>0</v>
      </c>
      <c r="BN992" s="93">
        <v>0</v>
      </c>
      <c r="BO992" s="93">
        <v>0</v>
      </c>
      <c r="BP992" s="93">
        <v>0</v>
      </c>
      <c r="BQ992" s="93">
        <v>0</v>
      </c>
      <c r="BR992" s="93">
        <v>0</v>
      </c>
      <c r="BS992" s="93">
        <v>0</v>
      </c>
      <c r="BT992" s="93">
        <v>0</v>
      </c>
      <c r="BU992" s="93">
        <v>0</v>
      </c>
      <c r="BV992" s="93">
        <v>0</v>
      </c>
      <c r="BW992" s="93">
        <v>0</v>
      </c>
      <c r="BX992" s="93">
        <v>0</v>
      </c>
      <c r="BY992" s="93">
        <v>0</v>
      </c>
      <c r="BZ992" s="93">
        <v>0</v>
      </c>
      <c r="CA992" s="93">
        <v>0</v>
      </c>
      <c r="CB992" s="93">
        <v>0</v>
      </c>
      <c r="CC992" s="93">
        <v>0</v>
      </c>
      <c r="CD992" s="93">
        <v>0</v>
      </c>
      <c r="CE992" s="93">
        <v>0</v>
      </c>
      <c r="CF992" s="93">
        <v>0</v>
      </c>
      <c r="CG992" s="93">
        <v>0</v>
      </c>
      <c r="CH992" s="93">
        <v>0</v>
      </c>
      <c r="CJ992" s="94">
        <v>0</v>
      </c>
    </row>
    <row r="993" spans="1:88" x14ac:dyDescent="0.25">
      <c r="A993">
        <v>985</v>
      </c>
      <c r="B993" s="96"/>
      <c r="C993" s="97" t="s">
        <v>5361</v>
      </c>
      <c r="D993" s="97" t="s">
        <v>5362</v>
      </c>
      <c r="E993" s="97" t="s">
        <v>5362</v>
      </c>
      <c r="F993" s="97" t="s">
        <v>7226</v>
      </c>
      <c r="G993" s="96" t="s">
        <v>6095</v>
      </c>
      <c r="H993" s="96" t="s">
        <v>7227</v>
      </c>
      <c r="I993" s="96" t="s">
        <v>5340</v>
      </c>
      <c r="J993" s="96" t="s">
        <v>5340</v>
      </c>
      <c r="K993" s="96" t="s">
        <v>5552</v>
      </c>
      <c r="L993" s="96" t="s">
        <v>5552</v>
      </c>
      <c r="M993" s="96" t="s">
        <v>5342</v>
      </c>
      <c r="N993" s="92">
        <v>8275.9528605998366</v>
      </c>
      <c r="O993" s="93">
        <v>1400.3065042087264</v>
      </c>
      <c r="P993" s="93">
        <v>1377.2079793560263</v>
      </c>
      <c r="Q993" s="93">
        <v>1379.9613262439398</v>
      </c>
      <c r="R993" s="93">
        <v>1381.3209802252823</v>
      </c>
      <c r="S993" s="93">
        <v>1372.580041565782</v>
      </c>
      <c r="T993" s="93">
        <v>1364.5760290000799</v>
      </c>
      <c r="U993" s="93">
        <v>0</v>
      </c>
      <c r="V993" s="93">
        <v>0</v>
      </c>
      <c r="W993" s="93">
        <v>0</v>
      </c>
      <c r="X993" s="93">
        <v>0</v>
      </c>
      <c r="Y993" s="93">
        <v>0</v>
      </c>
      <c r="Z993" s="93">
        <v>0</v>
      </c>
      <c r="AA993" s="93">
        <v>0</v>
      </c>
      <c r="AB993" s="93">
        <v>0</v>
      </c>
      <c r="AC993" s="93">
        <v>0</v>
      </c>
      <c r="AD993" s="93">
        <v>0</v>
      </c>
      <c r="AE993" s="93">
        <v>0</v>
      </c>
      <c r="AF993" s="93">
        <v>0</v>
      </c>
      <c r="AG993" s="93">
        <v>0</v>
      </c>
      <c r="AH993" s="93">
        <v>0</v>
      </c>
      <c r="AI993" s="93">
        <v>0</v>
      </c>
      <c r="AJ993" s="93">
        <v>0</v>
      </c>
      <c r="AK993" s="93">
        <v>0</v>
      </c>
      <c r="AL993" s="93">
        <v>0</v>
      </c>
      <c r="AM993" s="93">
        <v>0</v>
      </c>
      <c r="AN993" s="93">
        <v>0</v>
      </c>
      <c r="AO993" s="93">
        <v>0</v>
      </c>
      <c r="AP993" s="93">
        <v>0</v>
      </c>
      <c r="AQ993" s="93">
        <v>0</v>
      </c>
      <c r="AR993" s="93">
        <v>0</v>
      </c>
      <c r="AS993" s="93">
        <v>0</v>
      </c>
      <c r="AT993" s="93">
        <v>0</v>
      </c>
      <c r="AU993" s="93">
        <v>0</v>
      </c>
      <c r="AV993" s="93">
        <v>0</v>
      </c>
      <c r="AW993" s="93">
        <v>0</v>
      </c>
      <c r="AX993" s="93">
        <v>0</v>
      </c>
      <c r="AY993" s="93">
        <v>0</v>
      </c>
      <c r="AZ993" s="93">
        <v>0</v>
      </c>
      <c r="BA993" s="93">
        <v>0</v>
      </c>
      <c r="BB993" s="93">
        <v>0</v>
      </c>
      <c r="BC993" s="93">
        <v>0</v>
      </c>
      <c r="BD993" s="93">
        <v>0</v>
      </c>
      <c r="BE993" s="93">
        <v>0</v>
      </c>
      <c r="BF993" s="93">
        <v>0</v>
      </c>
      <c r="BG993" s="93">
        <v>0</v>
      </c>
      <c r="BH993" s="93">
        <v>0</v>
      </c>
      <c r="BI993" s="93">
        <v>0</v>
      </c>
      <c r="BJ993" s="93">
        <v>0</v>
      </c>
      <c r="BK993" s="93">
        <v>0</v>
      </c>
      <c r="BL993" s="93">
        <v>0</v>
      </c>
      <c r="BM993" s="93">
        <v>0</v>
      </c>
      <c r="BN993" s="93">
        <v>0</v>
      </c>
      <c r="BO993" s="93">
        <v>0</v>
      </c>
      <c r="BP993" s="93">
        <v>0</v>
      </c>
      <c r="BQ993" s="93">
        <v>0</v>
      </c>
      <c r="BR993" s="93">
        <v>0</v>
      </c>
      <c r="BS993" s="93">
        <v>0</v>
      </c>
      <c r="BT993" s="93">
        <v>0</v>
      </c>
      <c r="BU993" s="93">
        <v>0</v>
      </c>
      <c r="BV993" s="93">
        <v>0</v>
      </c>
      <c r="BW993" s="93">
        <v>0</v>
      </c>
      <c r="BX993" s="93">
        <v>0</v>
      </c>
      <c r="BY993" s="93">
        <v>0</v>
      </c>
      <c r="BZ993" s="93">
        <v>0</v>
      </c>
      <c r="CA993" s="93">
        <v>0</v>
      </c>
      <c r="CB993" s="93">
        <v>0</v>
      </c>
      <c r="CC993" s="93">
        <v>0</v>
      </c>
      <c r="CD993" s="93">
        <v>0</v>
      </c>
      <c r="CE993" s="93">
        <v>0</v>
      </c>
      <c r="CF993" s="93">
        <v>0</v>
      </c>
      <c r="CG993" s="93">
        <v>0</v>
      </c>
      <c r="CH993" s="93">
        <v>0</v>
      </c>
      <c r="CJ993" s="94">
        <v>0</v>
      </c>
    </row>
    <row r="994" spans="1:88" x14ac:dyDescent="0.25">
      <c r="A994">
        <v>986</v>
      </c>
      <c r="B994" s="96"/>
      <c r="C994" s="97" t="s">
        <v>5361</v>
      </c>
      <c r="D994" s="97" t="s">
        <v>5362</v>
      </c>
      <c r="E994" s="97" t="s">
        <v>5362</v>
      </c>
      <c r="F994" s="97" t="s">
        <v>7228</v>
      </c>
      <c r="G994" s="96" t="s">
        <v>6095</v>
      </c>
      <c r="H994" s="96" t="s">
        <v>7229</v>
      </c>
      <c r="I994" s="96" t="s">
        <v>5340</v>
      </c>
      <c r="J994" s="96" t="s">
        <v>5340</v>
      </c>
      <c r="K994" s="96" t="s">
        <v>5552</v>
      </c>
      <c r="L994" s="96" t="s">
        <v>5552</v>
      </c>
      <c r="M994" s="96" t="s">
        <v>5342</v>
      </c>
      <c r="N994" s="92">
        <v>16663.11813868018</v>
      </c>
      <c r="O994" s="93">
        <v>0</v>
      </c>
      <c r="P994" s="93">
        <v>0</v>
      </c>
      <c r="Q994" s="93">
        <v>0</v>
      </c>
      <c r="R994" s="93">
        <v>0</v>
      </c>
      <c r="S994" s="93">
        <v>0</v>
      </c>
      <c r="T994" s="93">
        <v>0</v>
      </c>
      <c r="U994" s="93">
        <v>1392.2825566378981</v>
      </c>
      <c r="V994" s="93">
        <v>1392.9219339104925</v>
      </c>
      <c r="W994" s="93">
        <v>1382.4903764632415</v>
      </c>
      <c r="X994" s="93">
        <v>1365.3817573889469</v>
      </c>
      <c r="Y994" s="93">
        <v>1393.6167825923919</v>
      </c>
      <c r="Z994" s="93">
        <v>1396.1057243089297</v>
      </c>
      <c r="AA994" s="93">
        <v>1410.16348119797</v>
      </c>
      <c r="AB994" s="93">
        <v>1384.8859565562213</v>
      </c>
      <c r="AC994" s="93">
        <v>1389.512108489306</v>
      </c>
      <c r="AD994" s="93">
        <v>1390.9481334268173</v>
      </c>
      <c r="AE994" s="93">
        <v>1384.422634507516</v>
      </c>
      <c r="AF994" s="93">
        <v>1380.3866932004478</v>
      </c>
      <c r="AG994" s="93">
        <v>0</v>
      </c>
      <c r="AH994" s="93">
        <v>0</v>
      </c>
      <c r="AI994" s="93">
        <v>0</v>
      </c>
      <c r="AJ994" s="93">
        <v>0</v>
      </c>
      <c r="AK994" s="93">
        <v>0</v>
      </c>
      <c r="AL994" s="93">
        <v>0</v>
      </c>
      <c r="AM994" s="93">
        <v>0</v>
      </c>
      <c r="AN994" s="93">
        <v>0</v>
      </c>
      <c r="AO994" s="93">
        <v>0</v>
      </c>
      <c r="AP994" s="93">
        <v>0</v>
      </c>
      <c r="AQ994" s="93">
        <v>0</v>
      </c>
      <c r="AR994" s="93">
        <v>0</v>
      </c>
      <c r="AS994" s="93">
        <v>0</v>
      </c>
      <c r="AT994" s="93">
        <v>0</v>
      </c>
      <c r="AU994" s="93">
        <v>0</v>
      </c>
      <c r="AV994" s="93">
        <v>0</v>
      </c>
      <c r="AW994" s="93">
        <v>0</v>
      </c>
      <c r="AX994" s="93">
        <v>0</v>
      </c>
      <c r="AY994" s="93">
        <v>0</v>
      </c>
      <c r="AZ994" s="93">
        <v>0</v>
      </c>
      <c r="BA994" s="93">
        <v>0</v>
      </c>
      <c r="BB994" s="93">
        <v>0</v>
      </c>
      <c r="BC994" s="93">
        <v>0</v>
      </c>
      <c r="BD994" s="93">
        <v>0</v>
      </c>
      <c r="BE994" s="93">
        <v>0</v>
      </c>
      <c r="BF994" s="93">
        <v>0</v>
      </c>
      <c r="BG994" s="93">
        <v>0</v>
      </c>
      <c r="BH994" s="93">
        <v>0</v>
      </c>
      <c r="BI994" s="93">
        <v>0</v>
      </c>
      <c r="BJ994" s="93">
        <v>0</v>
      </c>
      <c r="BK994" s="93">
        <v>0</v>
      </c>
      <c r="BL994" s="93">
        <v>0</v>
      </c>
      <c r="BM994" s="93">
        <v>0</v>
      </c>
      <c r="BN994" s="93">
        <v>0</v>
      </c>
      <c r="BO994" s="93">
        <v>0</v>
      </c>
      <c r="BP994" s="93">
        <v>0</v>
      </c>
      <c r="BQ994" s="93">
        <v>0</v>
      </c>
      <c r="BR994" s="93">
        <v>0</v>
      </c>
      <c r="BS994" s="93">
        <v>0</v>
      </c>
      <c r="BT994" s="93">
        <v>0</v>
      </c>
      <c r="BU994" s="93">
        <v>0</v>
      </c>
      <c r="BV994" s="93">
        <v>0</v>
      </c>
      <c r="BW994" s="93">
        <v>0</v>
      </c>
      <c r="BX994" s="93">
        <v>0</v>
      </c>
      <c r="BY994" s="93">
        <v>0</v>
      </c>
      <c r="BZ994" s="93">
        <v>0</v>
      </c>
      <c r="CA994" s="93">
        <v>0</v>
      </c>
      <c r="CB994" s="93">
        <v>0</v>
      </c>
      <c r="CC994" s="93">
        <v>0</v>
      </c>
      <c r="CD994" s="93">
        <v>0</v>
      </c>
      <c r="CE994" s="93">
        <v>0</v>
      </c>
      <c r="CF994" s="93">
        <v>0</v>
      </c>
      <c r="CG994" s="93">
        <v>0</v>
      </c>
      <c r="CH994" s="93">
        <v>0</v>
      </c>
      <c r="CJ994" s="94">
        <v>8340.3190073782789</v>
      </c>
    </row>
    <row r="995" spans="1:88" x14ac:dyDescent="0.25">
      <c r="A995">
        <v>987</v>
      </c>
      <c r="B995" s="96"/>
      <c r="C995" s="97" t="s">
        <v>5361</v>
      </c>
      <c r="D995" s="97" t="s">
        <v>5362</v>
      </c>
      <c r="E995" s="97" t="s">
        <v>5362</v>
      </c>
      <c r="F995" s="97" t="s">
        <v>7230</v>
      </c>
      <c r="G995" s="96" t="s">
        <v>6095</v>
      </c>
      <c r="H995" s="96" t="s">
        <v>7231</v>
      </c>
      <c r="I995" s="96" t="s">
        <v>5340</v>
      </c>
      <c r="J995" s="96" t="s">
        <v>5340</v>
      </c>
      <c r="K995" s="96" t="s">
        <v>5552</v>
      </c>
      <c r="L995" s="96" t="s">
        <v>5552</v>
      </c>
      <c r="M995" s="96" t="s">
        <v>5342</v>
      </c>
      <c r="N995" s="92">
        <v>16772.592147398365</v>
      </c>
      <c r="O995" s="93">
        <v>0</v>
      </c>
      <c r="P995" s="93">
        <v>0</v>
      </c>
      <c r="Q995" s="93">
        <v>0</v>
      </c>
      <c r="R995" s="93">
        <v>0</v>
      </c>
      <c r="S995" s="93">
        <v>0</v>
      </c>
      <c r="T995" s="93">
        <v>0</v>
      </c>
      <c r="U995" s="93">
        <v>0</v>
      </c>
      <c r="V995" s="93">
        <v>0</v>
      </c>
      <c r="W995" s="93">
        <v>0</v>
      </c>
      <c r="X995" s="93">
        <v>0</v>
      </c>
      <c r="Y995" s="93">
        <v>0</v>
      </c>
      <c r="Z995" s="93">
        <v>0</v>
      </c>
      <c r="AA995" s="93">
        <v>0</v>
      </c>
      <c r="AB995" s="93">
        <v>0</v>
      </c>
      <c r="AC995" s="93">
        <v>0</v>
      </c>
      <c r="AD995" s="93">
        <v>0</v>
      </c>
      <c r="AE995" s="93">
        <v>0</v>
      </c>
      <c r="AF995" s="93">
        <v>0</v>
      </c>
      <c r="AG995" s="93">
        <v>1386.4294991907154</v>
      </c>
      <c r="AH995" s="93">
        <v>1385.6514882110312</v>
      </c>
      <c r="AI995" s="93">
        <v>1379.8351173937363</v>
      </c>
      <c r="AJ995" s="93">
        <v>1369.0371249762832</v>
      </c>
      <c r="AK995" s="93">
        <v>1385.7381812234216</v>
      </c>
      <c r="AL995" s="93">
        <v>1387.3648689792019</v>
      </c>
      <c r="AM995" s="93">
        <v>1425.8236810278472</v>
      </c>
      <c r="AN995" s="93">
        <v>1412.5052320801701</v>
      </c>
      <c r="AO995" s="93">
        <v>1413.6822181158418</v>
      </c>
      <c r="AP995" s="93">
        <v>1413.8862838384266</v>
      </c>
      <c r="AQ995" s="93">
        <v>1408.4183606378763</v>
      </c>
      <c r="AR995" s="93">
        <v>1404.2200917238147</v>
      </c>
      <c r="AS995" s="93">
        <v>0</v>
      </c>
      <c r="AT995" s="93">
        <v>0</v>
      </c>
      <c r="AU995" s="93">
        <v>0</v>
      </c>
      <c r="AV995" s="93">
        <v>0</v>
      </c>
      <c r="AW995" s="93">
        <v>0</v>
      </c>
      <c r="AX995" s="93">
        <v>0</v>
      </c>
      <c r="AY995" s="93">
        <v>0</v>
      </c>
      <c r="AZ995" s="93">
        <v>0</v>
      </c>
      <c r="BA995" s="93">
        <v>0</v>
      </c>
      <c r="BB995" s="93">
        <v>0</v>
      </c>
      <c r="BC995" s="93">
        <v>0</v>
      </c>
      <c r="BD995" s="93">
        <v>0</v>
      </c>
      <c r="BE995" s="93">
        <v>0</v>
      </c>
      <c r="BF995" s="93">
        <v>0</v>
      </c>
      <c r="BG995" s="93">
        <v>0</v>
      </c>
      <c r="BH995" s="93">
        <v>0</v>
      </c>
      <c r="BI995" s="93">
        <v>0</v>
      </c>
      <c r="BJ995" s="93">
        <v>0</v>
      </c>
      <c r="BK995" s="93">
        <v>0</v>
      </c>
      <c r="BL995" s="93">
        <v>0</v>
      </c>
      <c r="BM995" s="93">
        <v>0</v>
      </c>
      <c r="BN995" s="93">
        <v>0</v>
      </c>
      <c r="BO995" s="93">
        <v>0</v>
      </c>
      <c r="BP995" s="93">
        <v>0</v>
      </c>
      <c r="BQ995" s="93">
        <v>0</v>
      </c>
      <c r="BR995" s="93">
        <v>0</v>
      </c>
      <c r="BS995" s="93">
        <v>0</v>
      </c>
      <c r="BT995" s="93">
        <v>0</v>
      </c>
      <c r="BU995" s="93">
        <v>0</v>
      </c>
      <c r="BV995" s="93">
        <v>0</v>
      </c>
      <c r="BW995" s="93">
        <v>0</v>
      </c>
      <c r="BX995" s="93">
        <v>0</v>
      </c>
      <c r="BY995" s="93">
        <v>0</v>
      </c>
      <c r="BZ995" s="93">
        <v>0</v>
      </c>
      <c r="CA995" s="93">
        <v>0</v>
      </c>
      <c r="CB995" s="93">
        <v>0</v>
      </c>
      <c r="CC995" s="93">
        <v>0</v>
      </c>
      <c r="CD995" s="93">
        <v>0</v>
      </c>
      <c r="CE995" s="93">
        <v>0</v>
      </c>
      <c r="CF995" s="93">
        <v>0</v>
      </c>
      <c r="CG995" s="93">
        <v>0</v>
      </c>
      <c r="CH995" s="93">
        <v>0</v>
      </c>
      <c r="CJ995" s="94">
        <v>16772.592147398365</v>
      </c>
    </row>
    <row r="996" spans="1:88" x14ac:dyDescent="0.25">
      <c r="A996">
        <v>988</v>
      </c>
      <c r="B996" s="96"/>
      <c r="C996" s="97" t="s">
        <v>5361</v>
      </c>
      <c r="D996" s="97" t="s">
        <v>5362</v>
      </c>
      <c r="E996" s="97" t="s">
        <v>5362</v>
      </c>
      <c r="F996" s="97" t="s">
        <v>7232</v>
      </c>
      <c r="G996" s="96" t="s">
        <v>6095</v>
      </c>
      <c r="H996" s="96" t="s">
        <v>7233</v>
      </c>
      <c r="I996" s="96" t="s">
        <v>5340</v>
      </c>
      <c r="J996" s="96" t="s">
        <v>5340</v>
      </c>
      <c r="K996" s="96" t="s">
        <v>5552</v>
      </c>
      <c r="L996" s="96" t="s">
        <v>5552</v>
      </c>
      <c r="M996" s="96" t="s">
        <v>5342</v>
      </c>
      <c r="N996" s="92">
        <v>17044.673043907373</v>
      </c>
      <c r="O996" s="93">
        <v>0</v>
      </c>
      <c r="P996" s="93">
        <v>0</v>
      </c>
      <c r="Q996" s="93">
        <v>0</v>
      </c>
      <c r="R996" s="93">
        <v>0</v>
      </c>
      <c r="S996" s="93">
        <v>0</v>
      </c>
      <c r="T996" s="93">
        <v>0</v>
      </c>
      <c r="U996" s="93">
        <v>0</v>
      </c>
      <c r="V996" s="93">
        <v>0</v>
      </c>
      <c r="W996" s="93">
        <v>0</v>
      </c>
      <c r="X996" s="93">
        <v>0</v>
      </c>
      <c r="Y996" s="93">
        <v>0</v>
      </c>
      <c r="Z996" s="93">
        <v>0</v>
      </c>
      <c r="AA996" s="93">
        <v>0</v>
      </c>
      <c r="AB996" s="93">
        <v>0</v>
      </c>
      <c r="AC996" s="93">
        <v>0</v>
      </c>
      <c r="AD996" s="93">
        <v>0</v>
      </c>
      <c r="AE996" s="93">
        <v>0</v>
      </c>
      <c r="AF996" s="93">
        <v>0</v>
      </c>
      <c r="AG996" s="93">
        <v>0</v>
      </c>
      <c r="AH996" s="93">
        <v>0</v>
      </c>
      <c r="AI996" s="93">
        <v>0</v>
      </c>
      <c r="AJ996" s="93">
        <v>0</v>
      </c>
      <c r="AK996" s="93">
        <v>0</v>
      </c>
      <c r="AL996" s="93">
        <v>0</v>
      </c>
      <c r="AM996" s="93">
        <v>0</v>
      </c>
      <c r="AN996" s="93">
        <v>0</v>
      </c>
      <c r="AO996" s="93">
        <v>0</v>
      </c>
      <c r="AP996" s="93">
        <v>0</v>
      </c>
      <c r="AQ996" s="93">
        <v>0</v>
      </c>
      <c r="AR996" s="93">
        <v>0</v>
      </c>
      <c r="AS996" s="93">
        <v>1411.9218428100187</v>
      </c>
      <c r="AT996" s="93">
        <v>1410.1418354735349</v>
      </c>
      <c r="AU996" s="93">
        <v>1406.3121352994945</v>
      </c>
      <c r="AV996" s="93">
        <v>1393.2158466228368</v>
      </c>
      <c r="AW996" s="93">
        <v>1410.9027224469519</v>
      </c>
      <c r="AX996" s="93">
        <v>1412.7857417085957</v>
      </c>
      <c r="AY996" s="93">
        <v>1445.2150388628907</v>
      </c>
      <c r="AZ996" s="93">
        <v>1431.1359477435831</v>
      </c>
      <c r="BA996" s="93">
        <v>1434.7627011901759</v>
      </c>
      <c r="BB996" s="93">
        <v>1434.7303826750933</v>
      </c>
      <c r="BC996" s="93">
        <v>1428.9826371053284</v>
      </c>
      <c r="BD996" s="93">
        <v>1424.5662119688675</v>
      </c>
      <c r="BE996" s="93">
        <v>0</v>
      </c>
      <c r="BF996" s="93">
        <v>0</v>
      </c>
      <c r="BG996" s="93">
        <v>0</v>
      </c>
      <c r="BH996" s="93">
        <v>0</v>
      </c>
      <c r="BI996" s="93">
        <v>0</v>
      </c>
      <c r="BJ996" s="93">
        <v>0</v>
      </c>
      <c r="BK996" s="93">
        <v>0</v>
      </c>
      <c r="BL996" s="93">
        <v>0</v>
      </c>
      <c r="BM996" s="93">
        <v>0</v>
      </c>
      <c r="BN996" s="93">
        <v>0</v>
      </c>
      <c r="BO996" s="93">
        <v>0</v>
      </c>
      <c r="BP996" s="93">
        <v>0</v>
      </c>
      <c r="BQ996" s="93">
        <v>0</v>
      </c>
      <c r="BR996" s="93">
        <v>0</v>
      </c>
      <c r="BS996" s="93">
        <v>0</v>
      </c>
      <c r="BT996" s="93">
        <v>0</v>
      </c>
      <c r="BU996" s="93">
        <v>0</v>
      </c>
      <c r="BV996" s="93">
        <v>0</v>
      </c>
      <c r="BW996" s="93">
        <v>0</v>
      </c>
      <c r="BX996" s="93">
        <v>0</v>
      </c>
      <c r="BY996" s="93">
        <v>0</v>
      </c>
      <c r="BZ996" s="93">
        <v>0</v>
      </c>
      <c r="CA996" s="93">
        <v>0</v>
      </c>
      <c r="CB996" s="93">
        <v>0</v>
      </c>
      <c r="CC996" s="93">
        <v>0</v>
      </c>
      <c r="CD996" s="93">
        <v>0</v>
      </c>
      <c r="CE996" s="93">
        <v>0</v>
      </c>
      <c r="CF996" s="93">
        <v>0</v>
      </c>
      <c r="CG996" s="93">
        <v>0</v>
      </c>
      <c r="CH996" s="93">
        <v>0</v>
      </c>
      <c r="CJ996" s="94">
        <v>17044.673043907373</v>
      </c>
    </row>
    <row r="997" spans="1:88" x14ac:dyDescent="0.25">
      <c r="A997">
        <v>989</v>
      </c>
      <c r="B997" s="96"/>
      <c r="C997" s="97" t="s">
        <v>5361</v>
      </c>
      <c r="D997" s="97" t="s">
        <v>5362</v>
      </c>
      <c r="E997" s="97" t="s">
        <v>5362</v>
      </c>
      <c r="F997" s="97" t="s">
        <v>7234</v>
      </c>
      <c r="G997" s="96" t="s">
        <v>6095</v>
      </c>
      <c r="H997" s="96" t="s">
        <v>7235</v>
      </c>
      <c r="I997" s="96" t="s">
        <v>5340</v>
      </c>
      <c r="J997" s="96" t="s">
        <v>5340</v>
      </c>
      <c r="K997" s="96" t="s">
        <v>5552</v>
      </c>
      <c r="L997" s="96" t="s">
        <v>5552</v>
      </c>
      <c r="M997" s="96" t="s">
        <v>5342</v>
      </c>
      <c r="N997" s="92">
        <v>17076.954154522442</v>
      </c>
      <c r="O997" s="93">
        <v>0</v>
      </c>
      <c r="P997" s="93">
        <v>0</v>
      </c>
      <c r="Q997" s="93">
        <v>0</v>
      </c>
      <c r="R997" s="93">
        <v>0</v>
      </c>
      <c r="S997" s="93">
        <v>0</v>
      </c>
      <c r="T997" s="93">
        <v>0</v>
      </c>
      <c r="U997" s="93">
        <v>0</v>
      </c>
      <c r="V997" s="93">
        <v>0</v>
      </c>
      <c r="W997" s="93">
        <v>0</v>
      </c>
      <c r="X997" s="93">
        <v>0</v>
      </c>
      <c r="Y997" s="93">
        <v>0</v>
      </c>
      <c r="Z997" s="93">
        <v>0</v>
      </c>
      <c r="AA997" s="93">
        <v>0</v>
      </c>
      <c r="AB997" s="93">
        <v>0</v>
      </c>
      <c r="AC997" s="93">
        <v>0</v>
      </c>
      <c r="AD997" s="93">
        <v>0</v>
      </c>
      <c r="AE997" s="93">
        <v>0</v>
      </c>
      <c r="AF997" s="93">
        <v>0</v>
      </c>
      <c r="AG997" s="93">
        <v>0</v>
      </c>
      <c r="AH997" s="93">
        <v>0</v>
      </c>
      <c r="AI997" s="93">
        <v>0</v>
      </c>
      <c r="AJ997" s="93">
        <v>0</v>
      </c>
      <c r="AK997" s="93">
        <v>0</v>
      </c>
      <c r="AL997" s="93">
        <v>0</v>
      </c>
      <c r="AM997" s="93">
        <v>0</v>
      </c>
      <c r="AN997" s="93">
        <v>0</v>
      </c>
      <c r="AO997" s="93">
        <v>0</v>
      </c>
      <c r="AP997" s="93">
        <v>0</v>
      </c>
      <c r="AQ997" s="93">
        <v>0</v>
      </c>
      <c r="AR997" s="93">
        <v>0</v>
      </c>
      <c r="AS997" s="93">
        <v>0</v>
      </c>
      <c r="AT997" s="93">
        <v>0</v>
      </c>
      <c r="AU997" s="93">
        <v>0</v>
      </c>
      <c r="AV997" s="93">
        <v>0</v>
      </c>
      <c r="AW997" s="93">
        <v>0</v>
      </c>
      <c r="AX997" s="93">
        <v>0</v>
      </c>
      <c r="AY997" s="93">
        <v>0</v>
      </c>
      <c r="AZ997" s="93">
        <v>0</v>
      </c>
      <c r="BA997" s="93">
        <v>0</v>
      </c>
      <c r="BB997" s="93">
        <v>0</v>
      </c>
      <c r="BC997" s="93">
        <v>0</v>
      </c>
      <c r="BD997" s="93">
        <v>0</v>
      </c>
      <c r="BE997" s="93">
        <v>1426.7290161268784</v>
      </c>
      <c r="BF997" s="93">
        <v>1425.1610163465059</v>
      </c>
      <c r="BG997" s="93">
        <v>1421.4070525063983</v>
      </c>
      <c r="BH997" s="93">
        <v>1408.7744137741754</v>
      </c>
      <c r="BI997" s="93">
        <v>1425.6701052865951</v>
      </c>
      <c r="BJ997" s="93">
        <v>1427.4949971356402</v>
      </c>
      <c r="BK997" s="93">
        <v>1435.4938025088522</v>
      </c>
      <c r="BL997" s="93">
        <v>1422.502364355661</v>
      </c>
      <c r="BM997" s="93">
        <v>1424.2761925621769</v>
      </c>
      <c r="BN997" s="93">
        <v>1424.6182740455793</v>
      </c>
      <c r="BO997" s="93">
        <v>1419.3793208865441</v>
      </c>
      <c r="BP997" s="93">
        <v>1415.4475989874361</v>
      </c>
      <c r="BQ997" s="93">
        <v>0</v>
      </c>
      <c r="BR997" s="93">
        <v>0</v>
      </c>
      <c r="BS997" s="93">
        <v>0</v>
      </c>
      <c r="BT997" s="93">
        <v>0</v>
      </c>
      <c r="BU997" s="93">
        <v>0</v>
      </c>
      <c r="BV997" s="93">
        <v>0</v>
      </c>
      <c r="BW997" s="93">
        <v>0</v>
      </c>
      <c r="BX997" s="93">
        <v>0</v>
      </c>
      <c r="BY997" s="93">
        <v>0</v>
      </c>
      <c r="BZ997" s="93">
        <v>0</v>
      </c>
      <c r="CA997" s="93">
        <v>0</v>
      </c>
      <c r="CB997" s="93">
        <v>0</v>
      </c>
      <c r="CC997" s="93">
        <v>0</v>
      </c>
      <c r="CD997" s="93">
        <v>0</v>
      </c>
      <c r="CE997" s="93">
        <v>0</v>
      </c>
      <c r="CF997" s="93">
        <v>0</v>
      </c>
      <c r="CG997" s="93">
        <v>0</v>
      </c>
      <c r="CH997" s="93">
        <v>0</v>
      </c>
      <c r="CJ997" s="94">
        <v>17076.954154522442</v>
      </c>
    </row>
    <row r="998" spans="1:88" x14ac:dyDescent="0.25">
      <c r="A998">
        <v>990</v>
      </c>
      <c r="B998" s="96"/>
      <c r="C998" s="97" t="s">
        <v>5361</v>
      </c>
      <c r="D998" s="97" t="s">
        <v>5362</v>
      </c>
      <c r="E998" s="97" t="s">
        <v>5362</v>
      </c>
      <c r="F998" s="97" t="s">
        <v>7236</v>
      </c>
      <c r="G998" s="96" t="s">
        <v>6095</v>
      </c>
      <c r="H998" s="96" t="s">
        <v>7237</v>
      </c>
      <c r="I998" s="96" t="s">
        <v>5340</v>
      </c>
      <c r="J998" s="96" t="s">
        <v>5340</v>
      </c>
      <c r="K998" s="96" t="s">
        <v>5552</v>
      </c>
      <c r="L998" s="96" t="s">
        <v>5552</v>
      </c>
      <c r="M998" s="96" t="s">
        <v>5342</v>
      </c>
      <c r="N998" s="92">
        <v>17251.485700782698</v>
      </c>
      <c r="O998" s="93">
        <v>0</v>
      </c>
      <c r="P998" s="93">
        <v>0</v>
      </c>
      <c r="Q998" s="93">
        <v>0</v>
      </c>
      <c r="R998" s="93">
        <v>0</v>
      </c>
      <c r="S998" s="93">
        <v>0</v>
      </c>
      <c r="T998" s="93">
        <v>0</v>
      </c>
      <c r="U998" s="93">
        <v>0</v>
      </c>
      <c r="V998" s="93">
        <v>0</v>
      </c>
      <c r="W998" s="93">
        <v>0</v>
      </c>
      <c r="X998" s="93">
        <v>0</v>
      </c>
      <c r="Y998" s="93">
        <v>0</v>
      </c>
      <c r="Z998" s="93">
        <v>0</v>
      </c>
      <c r="AA998" s="93">
        <v>0</v>
      </c>
      <c r="AB998" s="93">
        <v>0</v>
      </c>
      <c r="AC998" s="93">
        <v>0</v>
      </c>
      <c r="AD998" s="93">
        <v>0</v>
      </c>
      <c r="AE998" s="93">
        <v>0</v>
      </c>
      <c r="AF998" s="93">
        <v>0</v>
      </c>
      <c r="AG998" s="93">
        <v>0</v>
      </c>
      <c r="AH998" s="93">
        <v>0</v>
      </c>
      <c r="AI998" s="93">
        <v>0</v>
      </c>
      <c r="AJ998" s="93">
        <v>0</v>
      </c>
      <c r="AK998" s="93">
        <v>0</v>
      </c>
      <c r="AL998" s="93">
        <v>0</v>
      </c>
      <c r="AM998" s="93">
        <v>0</v>
      </c>
      <c r="AN998" s="93">
        <v>0</v>
      </c>
      <c r="AO998" s="93">
        <v>0</v>
      </c>
      <c r="AP998" s="93">
        <v>0</v>
      </c>
      <c r="AQ998" s="93">
        <v>0</v>
      </c>
      <c r="AR998" s="93">
        <v>0</v>
      </c>
      <c r="AS998" s="93">
        <v>0</v>
      </c>
      <c r="AT998" s="93">
        <v>0</v>
      </c>
      <c r="AU998" s="93">
        <v>0</v>
      </c>
      <c r="AV998" s="93">
        <v>0</v>
      </c>
      <c r="AW998" s="93">
        <v>0</v>
      </c>
      <c r="AX998" s="93">
        <v>0</v>
      </c>
      <c r="AY998" s="93">
        <v>0</v>
      </c>
      <c r="AZ998" s="93">
        <v>0</v>
      </c>
      <c r="BA998" s="93">
        <v>0</v>
      </c>
      <c r="BB998" s="93">
        <v>0</v>
      </c>
      <c r="BC998" s="93">
        <v>0</v>
      </c>
      <c r="BD998" s="93">
        <v>0</v>
      </c>
      <c r="BE998" s="93">
        <v>0</v>
      </c>
      <c r="BF998" s="93">
        <v>0</v>
      </c>
      <c r="BG998" s="93">
        <v>0</v>
      </c>
      <c r="BH998" s="93">
        <v>0</v>
      </c>
      <c r="BI998" s="93">
        <v>0</v>
      </c>
      <c r="BJ998" s="93">
        <v>0</v>
      </c>
      <c r="BK998" s="93">
        <v>0</v>
      </c>
      <c r="BL998" s="93">
        <v>0</v>
      </c>
      <c r="BM998" s="93">
        <v>0</v>
      </c>
      <c r="BN998" s="93">
        <v>0</v>
      </c>
      <c r="BO998" s="93">
        <v>0</v>
      </c>
      <c r="BP998" s="93">
        <v>0</v>
      </c>
      <c r="BQ998" s="93">
        <v>1437.6910480004692</v>
      </c>
      <c r="BR998" s="93">
        <v>1435.625146027337</v>
      </c>
      <c r="BS998" s="93">
        <v>1430.5339415765047</v>
      </c>
      <c r="BT998" s="93">
        <v>1413.8883047118507</v>
      </c>
      <c r="BU998" s="93">
        <v>1436.2209795139063</v>
      </c>
      <c r="BV998" s="93">
        <v>1438.7169089893109</v>
      </c>
      <c r="BW998" s="93">
        <v>1460.4237669881513</v>
      </c>
      <c r="BX998" s="93">
        <v>1442.2287856464241</v>
      </c>
      <c r="BY998" s="93">
        <v>1443.7742673233727</v>
      </c>
      <c r="BZ998" s="93">
        <v>1444.7326321156218</v>
      </c>
      <c r="CA998" s="93">
        <v>1436.4740160097508</v>
      </c>
      <c r="CB998" s="93">
        <v>1431.1759038799967</v>
      </c>
      <c r="CC998" s="93">
        <v>0</v>
      </c>
      <c r="CD998" s="93">
        <v>0</v>
      </c>
      <c r="CE998" s="93">
        <v>0</v>
      </c>
      <c r="CF998" s="93">
        <v>0</v>
      </c>
      <c r="CG998" s="93">
        <v>0</v>
      </c>
      <c r="CH998" s="93">
        <v>0</v>
      </c>
      <c r="CJ998" s="94">
        <v>17251.485700782698</v>
      </c>
    </row>
    <row r="999" spans="1:88" x14ac:dyDescent="0.25">
      <c r="A999">
        <v>991</v>
      </c>
      <c r="B999" s="96"/>
      <c r="C999" s="97" t="s">
        <v>5361</v>
      </c>
      <c r="D999" s="97" t="s">
        <v>5362</v>
      </c>
      <c r="E999" s="97" t="s">
        <v>5362</v>
      </c>
      <c r="F999" s="97" t="s">
        <v>7238</v>
      </c>
      <c r="G999" s="96" t="s">
        <v>6095</v>
      </c>
      <c r="H999" s="96" t="s">
        <v>7239</v>
      </c>
      <c r="I999" s="96" t="s">
        <v>5340</v>
      </c>
      <c r="J999" s="96" t="s">
        <v>5340</v>
      </c>
      <c r="K999" s="96" t="s">
        <v>5552</v>
      </c>
      <c r="L999" s="96" t="s">
        <v>5552</v>
      </c>
      <c r="M999" s="96" t="s">
        <v>5342</v>
      </c>
      <c r="N999" s="92">
        <v>8679.7017442370525</v>
      </c>
      <c r="O999" s="93">
        <v>0</v>
      </c>
      <c r="P999" s="93">
        <v>0</v>
      </c>
      <c r="Q999" s="93">
        <v>0</v>
      </c>
      <c r="R999" s="93">
        <v>0</v>
      </c>
      <c r="S999" s="93">
        <v>0</v>
      </c>
      <c r="T999" s="93">
        <v>0</v>
      </c>
      <c r="U999" s="93">
        <v>0</v>
      </c>
      <c r="V999" s="93">
        <v>0</v>
      </c>
      <c r="W999" s="93">
        <v>0</v>
      </c>
      <c r="X999" s="93">
        <v>0</v>
      </c>
      <c r="Y999" s="93">
        <v>0</v>
      </c>
      <c r="Z999" s="93">
        <v>0</v>
      </c>
      <c r="AA999" s="93">
        <v>0</v>
      </c>
      <c r="AB999" s="93">
        <v>0</v>
      </c>
      <c r="AC999" s="93">
        <v>0</v>
      </c>
      <c r="AD999" s="93">
        <v>0</v>
      </c>
      <c r="AE999" s="93">
        <v>0</v>
      </c>
      <c r="AF999" s="93">
        <v>0</v>
      </c>
      <c r="AG999" s="93">
        <v>0</v>
      </c>
      <c r="AH999" s="93">
        <v>0</v>
      </c>
      <c r="AI999" s="93">
        <v>0</v>
      </c>
      <c r="AJ999" s="93">
        <v>0</v>
      </c>
      <c r="AK999" s="93">
        <v>0</v>
      </c>
      <c r="AL999" s="93">
        <v>0</v>
      </c>
      <c r="AM999" s="93">
        <v>0</v>
      </c>
      <c r="AN999" s="93">
        <v>0</v>
      </c>
      <c r="AO999" s="93">
        <v>0</v>
      </c>
      <c r="AP999" s="93">
        <v>0</v>
      </c>
      <c r="AQ999" s="93">
        <v>0</v>
      </c>
      <c r="AR999" s="93">
        <v>0</v>
      </c>
      <c r="AS999" s="93">
        <v>0</v>
      </c>
      <c r="AT999" s="93">
        <v>0</v>
      </c>
      <c r="AU999" s="93">
        <v>0</v>
      </c>
      <c r="AV999" s="93">
        <v>0</v>
      </c>
      <c r="AW999" s="93">
        <v>0</v>
      </c>
      <c r="AX999" s="93">
        <v>0</v>
      </c>
      <c r="AY999" s="93">
        <v>0</v>
      </c>
      <c r="AZ999" s="93">
        <v>0</v>
      </c>
      <c r="BA999" s="93">
        <v>0</v>
      </c>
      <c r="BB999" s="93">
        <v>0</v>
      </c>
      <c r="BC999" s="93">
        <v>0</v>
      </c>
      <c r="BD999" s="93">
        <v>0</v>
      </c>
      <c r="BE999" s="93">
        <v>0</v>
      </c>
      <c r="BF999" s="93">
        <v>0</v>
      </c>
      <c r="BG999" s="93">
        <v>0</v>
      </c>
      <c r="BH999" s="93">
        <v>0</v>
      </c>
      <c r="BI999" s="93">
        <v>0</v>
      </c>
      <c r="BJ999" s="93">
        <v>0</v>
      </c>
      <c r="BK999" s="93">
        <v>0</v>
      </c>
      <c r="BL999" s="93">
        <v>0</v>
      </c>
      <c r="BM999" s="93">
        <v>0</v>
      </c>
      <c r="BN999" s="93">
        <v>0</v>
      </c>
      <c r="BO999" s="93">
        <v>0</v>
      </c>
      <c r="BP999" s="93">
        <v>0</v>
      </c>
      <c r="BQ999" s="93">
        <v>0</v>
      </c>
      <c r="BR999" s="93">
        <v>0</v>
      </c>
      <c r="BS999" s="93">
        <v>0</v>
      </c>
      <c r="BT999" s="93">
        <v>0</v>
      </c>
      <c r="BU999" s="93">
        <v>0</v>
      </c>
      <c r="BV999" s="93">
        <v>0</v>
      </c>
      <c r="BW999" s="93">
        <v>0</v>
      </c>
      <c r="BX999" s="93">
        <v>0</v>
      </c>
      <c r="BY999" s="93">
        <v>0</v>
      </c>
      <c r="BZ999" s="93">
        <v>0</v>
      </c>
      <c r="CA999" s="93">
        <v>0</v>
      </c>
      <c r="CB999" s="93">
        <v>0</v>
      </c>
      <c r="CC999" s="93">
        <v>1453.5321606427306</v>
      </c>
      <c r="CD999" s="93">
        <v>1451.0235613628797</v>
      </c>
      <c r="CE999" s="93">
        <v>1444.8407646395115</v>
      </c>
      <c r="CF999" s="93">
        <v>1424.0867433577491</v>
      </c>
      <c r="CG999" s="93">
        <v>1451.4433995796594</v>
      </c>
      <c r="CH999" s="93">
        <v>1454.775114654524</v>
      </c>
      <c r="CJ999" s="94">
        <v>8679.7017442370525</v>
      </c>
    </row>
    <row r="1000" spans="1:88" x14ac:dyDescent="0.25">
      <c r="A1000">
        <v>992</v>
      </c>
      <c r="B1000" s="96"/>
      <c r="C1000" s="97" t="s">
        <v>5361</v>
      </c>
      <c r="D1000" s="97" t="s">
        <v>5362</v>
      </c>
      <c r="E1000" s="97" t="s">
        <v>5362</v>
      </c>
      <c r="F1000" s="97" t="s">
        <v>7240</v>
      </c>
      <c r="G1000" s="96" t="s">
        <v>6095</v>
      </c>
      <c r="H1000" s="96" t="s">
        <v>7241</v>
      </c>
      <c r="I1000" s="96" t="s">
        <v>5340</v>
      </c>
      <c r="J1000" s="96" t="s">
        <v>5340</v>
      </c>
      <c r="K1000" s="96" t="s">
        <v>5552</v>
      </c>
      <c r="L1000" s="96" t="s">
        <v>5552</v>
      </c>
      <c r="M1000" s="96" t="s">
        <v>5342</v>
      </c>
      <c r="N1000" s="92">
        <v>0</v>
      </c>
      <c r="O1000" s="93">
        <v>0</v>
      </c>
      <c r="P1000" s="93">
        <v>0</v>
      </c>
      <c r="Q1000" s="93">
        <v>0</v>
      </c>
      <c r="R1000" s="93">
        <v>0</v>
      </c>
      <c r="S1000" s="93">
        <v>0</v>
      </c>
      <c r="T1000" s="93">
        <v>0</v>
      </c>
      <c r="U1000" s="93">
        <v>0</v>
      </c>
      <c r="V1000" s="93">
        <v>0</v>
      </c>
      <c r="W1000" s="93">
        <v>0</v>
      </c>
      <c r="X1000" s="93">
        <v>0</v>
      </c>
      <c r="Y1000" s="93">
        <v>0</v>
      </c>
      <c r="Z1000" s="93">
        <v>0</v>
      </c>
      <c r="AA1000" s="93">
        <v>0</v>
      </c>
      <c r="AB1000" s="93">
        <v>0</v>
      </c>
      <c r="AC1000" s="93">
        <v>0</v>
      </c>
      <c r="AD1000" s="93">
        <v>0</v>
      </c>
      <c r="AE1000" s="93">
        <v>0</v>
      </c>
      <c r="AF1000" s="93">
        <v>0</v>
      </c>
      <c r="AG1000" s="93">
        <v>0</v>
      </c>
      <c r="AH1000" s="93">
        <v>0</v>
      </c>
      <c r="AI1000" s="93">
        <v>0</v>
      </c>
      <c r="AJ1000" s="93">
        <v>0</v>
      </c>
      <c r="AK1000" s="93">
        <v>0</v>
      </c>
      <c r="AL1000" s="93">
        <v>0</v>
      </c>
      <c r="AM1000" s="93">
        <v>0</v>
      </c>
      <c r="AN1000" s="93">
        <v>0</v>
      </c>
      <c r="AO1000" s="93">
        <v>0</v>
      </c>
      <c r="AP1000" s="93">
        <v>0</v>
      </c>
      <c r="AQ1000" s="93">
        <v>0</v>
      </c>
      <c r="AR1000" s="93">
        <v>0</v>
      </c>
      <c r="AS1000" s="93">
        <v>0</v>
      </c>
      <c r="AT1000" s="93">
        <v>0</v>
      </c>
      <c r="AU1000" s="93">
        <v>0</v>
      </c>
      <c r="AV1000" s="93">
        <v>0</v>
      </c>
      <c r="AW1000" s="93">
        <v>0</v>
      </c>
      <c r="AX1000" s="93">
        <v>0</v>
      </c>
      <c r="AY1000" s="93">
        <v>0</v>
      </c>
      <c r="AZ1000" s="93">
        <v>0</v>
      </c>
      <c r="BA1000" s="93">
        <v>0</v>
      </c>
      <c r="BB1000" s="93">
        <v>0</v>
      </c>
      <c r="BC1000" s="93">
        <v>0</v>
      </c>
      <c r="BD1000" s="93">
        <v>0</v>
      </c>
      <c r="BE1000" s="93">
        <v>0</v>
      </c>
      <c r="BF1000" s="93">
        <v>0</v>
      </c>
      <c r="BG1000" s="93">
        <v>0</v>
      </c>
      <c r="BH1000" s="93">
        <v>0</v>
      </c>
      <c r="BI1000" s="93">
        <v>0</v>
      </c>
      <c r="BJ1000" s="93">
        <v>0</v>
      </c>
      <c r="BK1000" s="93">
        <v>0</v>
      </c>
      <c r="BL1000" s="93">
        <v>0</v>
      </c>
      <c r="BM1000" s="93">
        <v>0</v>
      </c>
      <c r="BN1000" s="93">
        <v>0</v>
      </c>
      <c r="BO1000" s="93">
        <v>0</v>
      </c>
      <c r="BP1000" s="93">
        <v>0</v>
      </c>
      <c r="BQ1000" s="93">
        <v>0</v>
      </c>
      <c r="BR1000" s="93">
        <v>0</v>
      </c>
      <c r="BS1000" s="93">
        <v>0</v>
      </c>
      <c r="BT1000" s="93">
        <v>0</v>
      </c>
      <c r="BU1000" s="93">
        <v>0</v>
      </c>
      <c r="BV1000" s="93">
        <v>0</v>
      </c>
      <c r="BW1000" s="93">
        <v>0</v>
      </c>
      <c r="BX1000" s="93">
        <v>0</v>
      </c>
      <c r="BY1000" s="93">
        <v>0</v>
      </c>
      <c r="BZ1000" s="93">
        <v>0</v>
      </c>
      <c r="CA1000" s="93">
        <v>0</v>
      </c>
      <c r="CB1000" s="93">
        <v>0</v>
      </c>
      <c r="CC1000" s="93">
        <v>0</v>
      </c>
      <c r="CD1000" s="93">
        <v>0</v>
      </c>
      <c r="CE1000" s="93">
        <v>0</v>
      </c>
      <c r="CF1000" s="93">
        <v>0</v>
      </c>
      <c r="CG1000" s="93">
        <v>0</v>
      </c>
      <c r="CH1000" s="93">
        <v>0</v>
      </c>
      <c r="CJ1000" s="94">
        <v>0</v>
      </c>
    </row>
    <row r="1001" spans="1:88" x14ac:dyDescent="0.25">
      <c r="A1001">
        <v>993</v>
      </c>
      <c r="B1001" s="96"/>
      <c r="C1001" s="97" t="s">
        <v>5361</v>
      </c>
      <c r="D1001" s="97" t="s">
        <v>5362</v>
      </c>
      <c r="E1001" s="97" t="s">
        <v>5362</v>
      </c>
      <c r="F1001" s="97" t="s">
        <v>7242</v>
      </c>
      <c r="G1001" s="96" t="s">
        <v>6095</v>
      </c>
      <c r="H1001" s="96" t="s">
        <v>7243</v>
      </c>
      <c r="I1001" s="96" t="s">
        <v>5340</v>
      </c>
      <c r="J1001" s="96" t="s">
        <v>5340</v>
      </c>
      <c r="K1001" s="96" t="s">
        <v>5552</v>
      </c>
      <c r="L1001" s="96" t="s">
        <v>5552</v>
      </c>
      <c r="M1001" s="96" t="s">
        <v>5342</v>
      </c>
      <c r="N1001" s="92">
        <v>0</v>
      </c>
      <c r="O1001" s="93">
        <v>0</v>
      </c>
      <c r="P1001" s="93">
        <v>0</v>
      </c>
      <c r="Q1001" s="93">
        <v>0</v>
      </c>
      <c r="R1001" s="93">
        <v>0</v>
      </c>
      <c r="S1001" s="93">
        <v>0</v>
      </c>
      <c r="T1001" s="93">
        <v>0</v>
      </c>
      <c r="U1001" s="93">
        <v>0</v>
      </c>
      <c r="V1001" s="93">
        <v>0</v>
      </c>
      <c r="W1001" s="93">
        <v>0</v>
      </c>
      <c r="X1001" s="93">
        <v>0</v>
      </c>
      <c r="Y1001" s="93">
        <v>0</v>
      </c>
      <c r="Z1001" s="93">
        <v>0</v>
      </c>
      <c r="AA1001" s="93">
        <v>0</v>
      </c>
      <c r="AB1001" s="93">
        <v>0</v>
      </c>
      <c r="AC1001" s="93">
        <v>0</v>
      </c>
      <c r="AD1001" s="93">
        <v>0</v>
      </c>
      <c r="AE1001" s="93">
        <v>0</v>
      </c>
      <c r="AF1001" s="93">
        <v>0</v>
      </c>
      <c r="AG1001" s="93">
        <v>0</v>
      </c>
      <c r="AH1001" s="93">
        <v>0</v>
      </c>
      <c r="AI1001" s="93">
        <v>0</v>
      </c>
      <c r="AJ1001" s="93">
        <v>0</v>
      </c>
      <c r="AK1001" s="93">
        <v>0</v>
      </c>
      <c r="AL1001" s="93">
        <v>0</v>
      </c>
      <c r="AM1001" s="93">
        <v>0</v>
      </c>
      <c r="AN1001" s="93">
        <v>0</v>
      </c>
      <c r="AO1001" s="93">
        <v>0</v>
      </c>
      <c r="AP1001" s="93">
        <v>0</v>
      </c>
      <c r="AQ1001" s="93">
        <v>0</v>
      </c>
      <c r="AR1001" s="93">
        <v>0</v>
      </c>
      <c r="AS1001" s="93">
        <v>0</v>
      </c>
      <c r="AT1001" s="93">
        <v>0</v>
      </c>
      <c r="AU1001" s="93">
        <v>0</v>
      </c>
      <c r="AV1001" s="93">
        <v>0</v>
      </c>
      <c r="AW1001" s="93">
        <v>0</v>
      </c>
      <c r="AX1001" s="93">
        <v>0</v>
      </c>
      <c r="AY1001" s="93">
        <v>0</v>
      </c>
      <c r="AZ1001" s="93">
        <v>0</v>
      </c>
      <c r="BA1001" s="93">
        <v>0</v>
      </c>
      <c r="BB1001" s="93">
        <v>0</v>
      </c>
      <c r="BC1001" s="93">
        <v>0</v>
      </c>
      <c r="BD1001" s="93">
        <v>0</v>
      </c>
      <c r="BE1001" s="93">
        <v>0</v>
      </c>
      <c r="BF1001" s="93">
        <v>0</v>
      </c>
      <c r="BG1001" s="93">
        <v>0</v>
      </c>
      <c r="BH1001" s="93">
        <v>0</v>
      </c>
      <c r="BI1001" s="93">
        <v>0</v>
      </c>
      <c r="BJ1001" s="93">
        <v>0</v>
      </c>
      <c r="BK1001" s="93">
        <v>0</v>
      </c>
      <c r="BL1001" s="93">
        <v>0</v>
      </c>
      <c r="BM1001" s="93">
        <v>0</v>
      </c>
      <c r="BN1001" s="93">
        <v>0</v>
      </c>
      <c r="BO1001" s="93">
        <v>0</v>
      </c>
      <c r="BP1001" s="93">
        <v>0</v>
      </c>
      <c r="BQ1001" s="93">
        <v>0</v>
      </c>
      <c r="BR1001" s="93">
        <v>0</v>
      </c>
      <c r="BS1001" s="93">
        <v>0</v>
      </c>
      <c r="BT1001" s="93">
        <v>0</v>
      </c>
      <c r="BU1001" s="93">
        <v>0</v>
      </c>
      <c r="BV1001" s="93">
        <v>0</v>
      </c>
      <c r="BW1001" s="93">
        <v>0</v>
      </c>
      <c r="BX1001" s="93">
        <v>0</v>
      </c>
      <c r="BY1001" s="93">
        <v>0</v>
      </c>
      <c r="BZ1001" s="93">
        <v>0</v>
      </c>
      <c r="CA1001" s="93">
        <v>0</v>
      </c>
      <c r="CB1001" s="93">
        <v>0</v>
      </c>
      <c r="CC1001" s="93">
        <v>0</v>
      </c>
      <c r="CD1001" s="93">
        <v>0</v>
      </c>
      <c r="CE1001" s="93">
        <v>0</v>
      </c>
      <c r="CF1001" s="93">
        <v>0</v>
      </c>
      <c r="CG1001" s="93">
        <v>0</v>
      </c>
      <c r="CH1001" s="93">
        <v>0</v>
      </c>
      <c r="CJ1001" s="94">
        <v>0</v>
      </c>
    </row>
    <row r="1002" spans="1:88" x14ac:dyDescent="0.25">
      <c r="A1002">
        <v>994</v>
      </c>
      <c r="B1002" s="96"/>
      <c r="C1002" s="97" t="s">
        <v>5361</v>
      </c>
      <c r="D1002" s="97" t="s">
        <v>5362</v>
      </c>
      <c r="E1002" s="97" t="s">
        <v>5362</v>
      </c>
      <c r="F1002" s="97" t="s">
        <v>7244</v>
      </c>
      <c r="G1002" s="96" t="s">
        <v>6095</v>
      </c>
      <c r="H1002" s="96" t="s">
        <v>7245</v>
      </c>
      <c r="I1002" s="96" t="s">
        <v>5340</v>
      </c>
      <c r="J1002" s="96" t="s">
        <v>5340</v>
      </c>
      <c r="K1002" s="96" t="s">
        <v>5552</v>
      </c>
      <c r="L1002" s="96" t="s">
        <v>5552</v>
      </c>
      <c r="M1002" s="96" t="s">
        <v>5342</v>
      </c>
      <c r="N1002" s="92">
        <v>0</v>
      </c>
      <c r="O1002" s="93">
        <v>0</v>
      </c>
      <c r="P1002" s="93">
        <v>0</v>
      </c>
      <c r="Q1002" s="93">
        <v>0</v>
      </c>
      <c r="R1002" s="93">
        <v>0</v>
      </c>
      <c r="S1002" s="93">
        <v>0</v>
      </c>
      <c r="T1002" s="93">
        <v>0</v>
      </c>
      <c r="U1002" s="93">
        <v>0</v>
      </c>
      <c r="V1002" s="93">
        <v>0</v>
      </c>
      <c r="W1002" s="93">
        <v>0</v>
      </c>
      <c r="X1002" s="93">
        <v>0</v>
      </c>
      <c r="Y1002" s="93">
        <v>0</v>
      </c>
      <c r="Z1002" s="93">
        <v>0</v>
      </c>
      <c r="AA1002" s="93">
        <v>0</v>
      </c>
      <c r="AB1002" s="93">
        <v>0</v>
      </c>
      <c r="AC1002" s="93">
        <v>0</v>
      </c>
      <c r="AD1002" s="93">
        <v>0</v>
      </c>
      <c r="AE1002" s="93">
        <v>0</v>
      </c>
      <c r="AF1002" s="93">
        <v>0</v>
      </c>
      <c r="AG1002" s="93">
        <v>0</v>
      </c>
      <c r="AH1002" s="93">
        <v>0</v>
      </c>
      <c r="AI1002" s="93">
        <v>0</v>
      </c>
      <c r="AJ1002" s="93">
        <v>0</v>
      </c>
      <c r="AK1002" s="93">
        <v>0</v>
      </c>
      <c r="AL1002" s="93">
        <v>0</v>
      </c>
      <c r="AM1002" s="93">
        <v>0</v>
      </c>
      <c r="AN1002" s="93">
        <v>0</v>
      </c>
      <c r="AO1002" s="93">
        <v>0</v>
      </c>
      <c r="AP1002" s="93">
        <v>0</v>
      </c>
      <c r="AQ1002" s="93">
        <v>0</v>
      </c>
      <c r="AR1002" s="93">
        <v>0</v>
      </c>
      <c r="AS1002" s="93">
        <v>0</v>
      </c>
      <c r="AT1002" s="93">
        <v>0</v>
      </c>
      <c r="AU1002" s="93">
        <v>0</v>
      </c>
      <c r="AV1002" s="93">
        <v>0</v>
      </c>
      <c r="AW1002" s="93">
        <v>0</v>
      </c>
      <c r="AX1002" s="93">
        <v>0</v>
      </c>
      <c r="AY1002" s="93">
        <v>0</v>
      </c>
      <c r="AZ1002" s="93">
        <v>0</v>
      </c>
      <c r="BA1002" s="93">
        <v>0</v>
      </c>
      <c r="BB1002" s="93">
        <v>0</v>
      </c>
      <c r="BC1002" s="93">
        <v>0</v>
      </c>
      <c r="BD1002" s="93">
        <v>0</v>
      </c>
      <c r="BE1002" s="93">
        <v>0</v>
      </c>
      <c r="BF1002" s="93">
        <v>0</v>
      </c>
      <c r="BG1002" s="93">
        <v>0</v>
      </c>
      <c r="BH1002" s="93">
        <v>0</v>
      </c>
      <c r="BI1002" s="93">
        <v>0</v>
      </c>
      <c r="BJ1002" s="93">
        <v>0</v>
      </c>
      <c r="BK1002" s="93">
        <v>0</v>
      </c>
      <c r="BL1002" s="93">
        <v>0</v>
      </c>
      <c r="BM1002" s="93">
        <v>0</v>
      </c>
      <c r="BN1002" s="93">
        <v>0</v>
      </c>
      <c r="BO1002" s="93">
        <v>0</v>
      </c>
      <c r="BP1002" s="93">
        <v>0</v>
      </c>
      <c r="BQ1002" s="93">
        <v>0</v>
      </c>
      <c r="BR1002" s="93">
        <v>0</v>
      </c>
      <c r="BS1002" s="93">
        <v>0</v>
      </c>
      <c r="BT1002" s="93">
        <v>0</v>
      </c>
      <c r="BU1002" s="93">
        <v>0</v>
      </c>
      <c r="BV1002" s="93">
        <v>0</v>
      </c>
      <c r="BW1002" s="93">
        <v>0</v>
      </c>
      <c r="BX1002" s="93">
        <v>0</v>
      </c>
      <c r="BY1002" s="93">
        <v>0</v>
      </c>
      <c r="BZ1002" s="93">
        <v>0</v>
      </c>
      <c r="CA1002" s="93">
        <v>0</v>
      </c>
      <c r="CB1002" s="93">
        <v>0</v>
      </c>
      <c r="CC1002" s="93">
        <v>0</v>
      </c>
      <c r="CD1002" s="93">
        <v>0</v>
      </c>
      <c r="CE1002" s="93">
        <v>0</v>
      </c>
      <c r="CF1002" s="93">
        <v>0</v>
      </c>
      <c r="CG1002" s="93">
        <v>0</v>
      </c>
      <c r="CH1002" s="93">
        <v>0</v>
      </c>
      <c r="CJ1002" s="94">
        <v>0</v>
      </c>
    </row>
    <row r="1003" spans="1:88" x14ac:dyDescent="0.25">
      <c r="A1003">
        <v>995</v>
      </c>
      <c r="B1003" s="96"/>
      <c r="C1003" s="97" t="s">
        <v>5361</v>
      </c>
      <c r="D1003" s="97" t="s">
        <v>7246</v>
      </c>
      <c r="E1003" s="97" t="s">
        <v>7246</v>
      </c>
      <c r="F1003" s="97" t="s">
        <v>7247</v>
      </c>
      <c r="G1003" s="96" t="s">
        <v>6095</v>
      </c>
      <c r="H1003" s="96" t="s">
        <v>7248</v>
      </c>
      <c r="I1003" s="96" t="s">
        <v>5340</v>
      </c>
      <c r="J1003" s="96" t="s">
        <v>5340</v>
      </c>
      <c r="K1003" s="96" t="s">
        <v>5552</v>
      </c>
      <c r="L1003" s="96" t="s">
        <v>5552</v>
      </c>
      <c r="M1003" s="96" t="s">
        <v>5342</v>
      </c>
      <c r="N1003" s="92">
        <v>2274050.8508334504</v>
      </c>
      <c r="O1003" s="93">
        <v>0</v>
      </c>
      <c r="P1003" s="93">
        <v>0</v>
      </c>
      <c r="Q1003" s="93">
        <v>0</v>
      </c>
      <c r="R1003" s="93">
        <v>0</v>
      </c>
      <c r="S1003" s="93">
        <v>0</v>
      </c>
      <c r="T1003" s="93">
        <v>0</v>
      </c>
      <c r="U1003" s="93">
        <v>0</v>
      </c>
      <c r="V1003" s="93">
        <v>0</v>
      </c>
      <c r="W1003" s="93">
        <v>0</v>
      </c>
      <c r="X1003" s="93">
        <v>0</v>
      </c>
      <c r="Y1003" s="93">
        <v>0</v>
      </c>
      <c r="Z1003" s="93">
        <v>0</v>
      </c>
      <c r="AA1003" s="93">
        <v>0</v>
      </c>
      <c r="AB1003" s="93">
        <v>0</v>
      </c>
      <c r="AC1003" s="93">
        <v>0</v>
      </c>
      <c r="AD1003" s="93">
        <v>0</v>
      </c>
      <c r="AE1003" s="93">
        <v>0</v>
      </c>
      <c r="AF1003" s="93">
        <v>0</v>
      </c>
      <c r="AG1003" s="93">
        <v>0</v>
      </c>
      <c r="AH1003" s="93">
        <v>0</v>
      </c>
      <c r="AI1003" s="93">
        <v>0</v>
      </c>
      <c r="AJ1003" s="93">
        <v>0</v>
      </c>
      <c r="AK1003" s="93">
        <v>0</v>
      </c>
      <c r="AL1003" s="93">
        <v>0</v>
      </c>
      <c r="AM1003" s="93">
        <v>0</v>
      </c>
      <c r="AN1003" s="93">
        <v>0</v>
      </c>
      <c r="AO1003" s="93">
        <v>0</v>
      </c>
      <c r="AP1003" s="93">
        <v>0</v>
      </c>
      <c r="AQ1003" s="93">
        <v>0</v>
      </c>
      <c r="AR1003" s="93">
        <v>0</v>
      </c>
      <c r="AS1003" s="93">
        <v>188371.70400837949</v>
      </c>
      <c r="AT1003" s="93">
        <v>188134.22413877523</v>
      </c>
      <c r="AU1003" s="93">
        <v>187623.28427953561</v>
      </c>
      <c r="AV1003" s="93">
        <v>185876.04152189236</v>
      </c>
      <c r="AW1003" s="93">
        <v>188235.73795589706</v>
      </c>
      <c r="AX1003" s="93">
        <v>188486.96117253843</v>
      </c>
      <c r="AY1003" s="93">
        <v>192819.22826209242</v>
      </c>
      <c r="AZ1003" s="93">
        <v>190940.80919554777</v>
      </c>
      <c r="BA1003" s="93">
        <v>191424.68722190647</v>
      </c>
      <c r="BB1003" s="93">
        <v>191420.3753160864</v>
      </c>
      <c r="BC1003" s="93">
        <v>190653.51651984741</v>
      </c>
      <c r="BD1003" s="93">
        <v>190064.28124095168</v>
      </c>
      <c r="BE1003" s="93">
        <v>0</v>
      </c>
      <c r="BF1003" s="93">
        <v>0</v>
      </c>
      <c r="BG1003" s="93">
        <v>0</v>
      </c>
      <c r="BH1003" s="93">
        <v>0</v>
      </c>
      <c r="BI1003" s="93">
        <v>0</v>
      </c>
      <c r="BJ1003" s="93">
        <v>0</v>
      </c>
      <c r="BK1003" s="93">
        <v>0</v>
      </c>
      <c r="BL1003" s="93">
        <v>0</v>
      </c>
      <c r="BM1003" s="93">
        <v>0</v>
      </c>
      <c r="BN1003" s="93">
        <v>0</v>
      </c>
      <c r="BO1003" s="93">
        <v>0</v>
      </c>
      <c r="BP1003" s="93">
        <v>0</v>
      </c>
      <c r="BQ1003" s="93">
        <v>0</v>
      </c>
      <c r="BR1003" s="93">
        <v>0</v>
      </c>
      <c r="BS1003" s="93">
        <v>0</v>
      </c>
      <c r="BT1003" s="93">
        <v>0</v>
      </c>
      <c r="BU1003" s="93">
        <v>0</v>
      </c>
      <c r="BV1003" s="93">
        <v>0</v>
      </c>
      <c r="BW1003" s="93">
        <v>0</v>
      </c>
      <c r="BX1003" s="93">
        <v>0</v>
      </c>
      <c r="BY1003" s="93">
        <v>0</v>
      </c>
      <c r="BZ1003" s="93">
        <v>0</v>
      </c>
      <c r="CA1003" s="93">
        <v>0</v>
      </c>
      <c r="CB1003" s="93">
        <v>0</v>
      </c>
      <c r="CC1003" s="93">
        <v>0</v>
      </c>
      <c r="CD1003" s="93">
        <v>0</v>
      </c>
      <c r="CE1003" s="93">
        <v>0</v>
      </c>
      <c r="CF1003" s="93">
        <v>0</v>
      </c>
      <c r="CG1003" s="93">
        <v>0</v>
      </c>
      <c r="CH1003" s="93">
        <v>0</v>
      </c>
      <c r="CJ1003" s="94">
        <v>2274050.8508334504</v>
      </c>
    </row>
    <row r="1004" spans="1:88" x14ac:dyDescent="0.25">
      <c r="A1004">
        <v>996</v>
      </c>
      <c r="B1004" s="96"/>
      <c r="C1004" s="97" t="s">
        <v>5361</v>
      </c>
      <c r="D1004" s="97" t="s">
        <v>7246</v>
      </c>
      <c r="E1004" s="97" t="s">
        <v>7246</v>
      </c>
      <c r="F1004" s="97" t="s">
        <v>7249</v>
      </c>
      <c r="G1004" s="96" t="s">
        <v>6095</v>
      </c>
      <c r="H1004" s="96" t="s">
        <v>7250</v>
      </c>
      <c r="I1004" s="96" t="s">
        <v>5340</v>
      </c>
      <c r="J1004" s="96" t="s">
        <v>5340</v>
      </c>
      <c r="K1004" s="96" t="s">
        <v>5552</v>
      </c>
      <c r="L1004" s="96" t="s">
        <v>5552</v>
      </c>
      <c r="M1004" s="96" t="s">
        <v>5342</v>
      </c>
      <c r="N1004" s="92">
        <v>2263186.1802775795</v>
      </c>
      <c r="O1004" s="93">
        <v>0</v>
      </c>
      <c r="P1004" s="93">
        <v>0</v>
      </c>
      <c r="Q1004" s="93">
        <v>0</v>
      </c>
      <c r="R1004" s="93">
        <v>0</v>
      </c>
      <c r="S1004" s="93">
        <v>0</v>
      </c>
      <c r="T1004" s="93">
        <v>0</v>
      </c>
      <c r="U1004" s="93">
        <v>0</v>
      </c>
      <c r="V1004" s="93">
        <v>0</v>
      </c>
      <c r="W1004" s="93">
        <v>0</v>
      </c>
      <c r="X1004" s="93">
        <v>0</v>
      </c>
      <c r="Y1004" s="93">
        <v>0</v>
      </c>
      <c r="Z1004" s="93">
        <v>0</v>
      </c>
      <c r="AA1004" s="93">
        <v>0</v>
      </c>
      <c r="AB1004" s="93">
        <v>0</v>
      </c>
      <c r="AC1004" s="93">
        <v>0</v>
      </c>
      <c r="AD1004" s="93">
        <v>0</v>
      </c>
      <c r="AE1004" s="93">
        <v>0</v>
      </c>
      <c r="AF1004" s="93">
        <v>0</v>
      </c>
      <c r="AG1004" s="93">
        <v>0</v>
      </c>
      <c r="AH1004" s="93">
        <v>0</v>
      </c>
      <c r="AI1004" s="93">
        <v>0</v>
      </c>
      <c r="AJ1004" s="93">
        <v>0</v>
      </c>
      <c r="AK1004" s="93">
        <v>0</v>
      </c>
      <c r="AL1004" s="93">
        <v>0</v>
      </c>
      <c r="AM1004" s="93">
        <v>0</v>
      </c>
      <c r="AN1004" s="93">
        <v>0</v>
      </c>
      <c r="AO1004" s="93">
        <v>0</v>
      </c>
      <c r="AP1004" s="93">
        <v>0</v>
      </c>
      <c r="AQ1004" s="93">
        <v>0</v>
      </c>
      <c r="AR1004" s="93">
        <v>0</v>
      </c>
      <c r="AS1004" s="93">
        <v>0</v>
      </c>
      <c r="AT1004" s="93">
        <v>0</v>
      </c>
      <c r="AU1004" s="93">
        <v>0</v>
      </c>
      <c r="AV1004" s="93">
        <v>0</v>
      </c>
      <c r="AW1004" s="93">
        <v>0</v>
      </c>
      <c r="AX1004" s="93">
        <v>0</v>
      </c>
      <c r="AY1004" s="93">
        <v>0</v>
      </c>
      <c r="AZ1004" s="93">
        <v>0</v>
      </c>
      <c r="BA1004" s="93">
        <v>0</v>
      </c>
      <c r="BB1004" s="93">
        <v>0</v>
      </c>
      <c r="BC1004" s="93">
        <v>0</v>
      </c>
      <c r="BD1004" s="93">
        <v>0</v>
      </c>
      <c r="BE1004" s="93">
        <v>190352.84053310921</v>
      </c>
      <c r="BF1004" s="93">
        <v>190143.6394803673</v>
      </c>
      <c r="BG1004" s="93">
        <v>189642.7891632111</v>
      </c>
      <c r="BH1004" s="93">
        <v>187957.35441076383</v>
      </c>
      <c r="BI1004" s="93">
        <v>190211.56164690043</v>
      </c>
      <c r="BJ1004" s="93">
        <v>190455.03699730328</v>
      </c>
      <c r="BK1004" s="93">
        <v>188966.93523204458</v>
      </c>
      <c r="BL1004" s="93">
        <v>187256.75560760035</v>
      </c>
      <c r="BM1004" s="93">
        <v>187490.26053756042</v>
      </c>
      <c r="BN1004" s="93">
        <v>187535.29179398777</v>
      </c>
      <c r="BO1004" s="93">
        <v>186845.64136111384</v>
      </c>
      <c r="BP1004" s="93">
        <v>186328.0735136173</v>
      </c>
      <c r="BQ1004" s="93">
        <v>0</v>
      </c>
      <c r="BR1004" s="93">
        <v>0</v>
      </c>
      <c r="BS1004" s="93">
        <v>0</v>
      </c>
      <c r="BT1004" s="93">
        <v>0</v>
      </c>
      <c r="BU1004" s="93">
        <v>0</v>
      </c>
      <c r="BV1004" s="93">
        <v>0</v>
      </c>
      <c r="BW1004" s="93">
        <v>0</v>
      </c>
      <c r="BX1004" s="93">
        <v>0</v>
      </c>
      <c r="BY1004" s="93">
        <v>0</v>
      </c>
      <c r="BZ1004" s="93">
        <v>0</v>
      </c>
      <c r="CA1004" s="93">
        <v>0</v>
      </c>
      <c r="CB1004" s="93">
        <v>0</v>
      </c>
      <c r="CC1004" s="93">
        <v>0</v>
      </c>
      <c r="CD1004" s="93">
        <v>0</v>
      </c>
      <c r="CE1004" s="93">
        <v>0</v>
      </c>
      <c r="CF1004" s="93">
        <v>0</v>
      </c>
      <c r="CG1004" s="93">
        <v>0</v>
      </c>
      <c r="CH1004" s="93">
        <v>0</v>
      </c>
      <c r="CJ1004" s="94">
        <v>2263186.1802775795</v>
      </c>
    </row>
    <row r="1005" spans="1:88" x14ac:dyDescent="0.25">
      <c r="A1005">
        <v>997</v>
      </c>
      <c r="B1005" s="96"/>
      <c r="C1005" s="97" t="s">
        <v>5361</v>
      </c>
      <c r="D1005" s="97" t="s">
        <v>7246</v>
      </c>
      <c r="E1005" s="97" t="s">
        <v>7246</v>
      </c>
      <c r="F1005" s="97" t="s">
        <v>7251</v>
      </c>
      <c r="G1005" s="96" t="s">
        <v>6095</v>
      </c>
      <c r="H1005" s="96" t="s">
        <v>7252</v>
      </c>
      <c r="I1005" s="96" t="s">
        <v>5340</v>
      </c>
      <c r="J1005" s="96" t="s">
        <v>5340</v>
      </c>
      <c r="K1005" s="96" t="s">
        <v>5552</v>
      </c>
      <c r="L1005" s="96" t="s">
        <v>5552</v>
      </c>
      <c r="M1005" s="96" t="s">
        <v>5342</v>
      </c>
      <c r="N1005" s="92">
        <v>2263186.1802775795</v>
      </c>
      <c r="O1005" s="93">
        <v>0</v>
      </c>
      <c r="P1005" s="93">
        <v>0</v>
      </c>
      <c r="Q1005" s="93">
        <v>0</v>
      </c>
      <c r="R1005" s="93">
        <v>0</v>
      </c>
      <c r="S1005" s="93">
        <v>0</v>
      </c>
      <c r="T1005" s="93">
        <v>0</v>
      </c>
      <c r="U1005" s="93">
        <v>0</v>
      </c>
      <c r="V1005" s="93">
        <v>0</v>
      </c>
      <c r="W1005" s="93">
        <v>0</v>
      </c>
      <c r="X1005" s="93">
        <v>0</v>
      </c>
      <c r="Y1005" s="93">
        <v>0</v>
      </c>
      <c r="Z1005" s="93">
        <v>0</v>
      </c>
      <c r="AA1005" s="93">
        <v>0</v>
      </c>
      <c r="AB1005" s="93">
        <v>0</v>
      </c>
      <c r="AC1005" s="93">
        <v>0</v>
      </c>
      <c r="AD1005" s="93">
        <v>0</v>
      </c>
      <c r="AE1005" s="93">
        <v>0</v>
      </c>
      <c r="AF1005" s="93">
        <v>0</v>
      </c>
      <c r="AG1005" s="93">
        <v>0</v>
      </c>
      <c r="AH1005" s="93">
        <v>0</v>
      </c>
      <c r="AI1005" s="93">
        <v>0</v>
      </c>
      <c r="AJ1005" s="93">
        <v>0</v>
      </c>
      <c r="AK1005" s="93">
        <v>0</v>
      </c>
      <c r="AL1005" s="93">
        <v>0</v>
      </c>
      <c r="AM1005" s="93">
        <v>0</v>
      </c>
      <c r="AN1005" s="93">
        <v>0</v>
      </c>
      <c r="AO1005" s="93">
        <v>0</v>
      </c>
      <c r="AP1005" s="93">
        <v>0</v>
      </c>
      <c r="AQ1005" s="93">
        <v>0</v>
      </c>
      <c r="AR1005" s="93">
        <v>0</v>
      </c>
      <c r="AS1005" s="93">
        <v>0</v>
      </c>
      <c r="AT1005" s="93">
        <v>0</v>
      </c>
      <c r="AU1005" s="93">
        <v>0</v>
      </c>
      <c r="AV1005" s="93">
        <v>0</v>
      </c>
      <c r="AW1005" s="93">
        <v>0</v>
      </c>
      <c r="AX1005" s="93">
        <v>0</v>
      </c>
      <c r="AY1005" s="93">
        <v>0</v>
      </c>
      <c r="AZ1005" s="93">
        <v>0</v>
      </c>
      <c r="BA1005" s="93">
        <v>0</v>
      </c>
      <c r="BB1005" s="93">
        <v>0</v>
      </c>
      <c r="BC1005" s="93">
        <v>0</v>
      </c>
      <c r="BD1005" s="93">
        <v>0</v>
      </c>
      <c r="BE1005" s="93">
        <v>190352.84053310921</v>
      </c>
      <c r="BF1005" s="93">
        <v>190143.6394803673</v>
      </c>
      <c r="BG1005" s="93">
        <v>189642.7891632111</v>
      </c>
      <c r="BH1005" s="93">
        <v>187957.35441076383</v>
      </c>
      <c r="BI1005" s="93">
        <v>190211.56164690043</v>
      </c>
      <c r="BJ1005" s="93">
        <v>190455.03699730328</v>
      </c>
      <c r="BK1005" s="93">
        <v>188966.93523204458</v>
      </c>
      <c r="BL1005" s="93">
        <v>187256.75560760035</v>
      </c>
      <c r="BM1005" s="93">
        <v>187490.26053756042</v>
      </c>
      <c r="BN1005" s="93">
        <v>187535.29179398777</v>
      </c>
      <c r="BO1005" s="93">
        <v>186845.64136111384</v>
      </c>
      <c r="BP1005" s="93">
        <v>186328.0735136173</v>
      </c>
      <c r="BQ1005" s="93">
        <v>0</v>
      </c>
      <c r="BR1005" s="93">
        <v>0</v>
      </c>
      <c r="BS1005" s="93">
        <v>0</v>
      </c>
      <c r="BT1005" s="93">
        <v>0</v>
      </c>
      <c r="BU1005" s="93">
        <v>0</v>
      </c>
      <c r="BV1005" s="93">
        <v>0</v>
      </c>
      <c r="BW1005" s="93">
        <v>0</v>
      </c>
      <c r="BX1005" s="93">
        <v>0</v>
      </c>
      <c r="BY1005" s="93">
        <v>0</v>
      </c>
      <c r="BZ1005" s="93">
        <v>0</v>
      </c>
      <c r="CA1005" s="93">
        <v>0</v>
      </c>
      <c r="CB1005" s="93">
        <v>0</v>
      </c>
      <c r="CC1005" s="93">
        <v>0</v>
      </c>
      <c r="CD1005" s="93">
        <v>0</v>
      </c>
      <c r="CE1005" s="93">
        <v>0</v>
      </c>
      <c r="CF1005" s="93">
        <v>0</v>
      </c>
      <c r="CG1005" s="93">
        <v>0</v>
      </c>
      <c r="CH1005" s="93">
        <v>0</v>
      </c>
      <c r="CJ1005" s="94">
        <v>2263186.1802775795</v>
      </c>
    </row>
    <row r="1006" spans="1:88" x14ac:dyDescent="0.25">
      <c r="A1006">
        <v>998</v>
      </c>
      <c r="B1006" s="96"/>
      <c r="C1006" s="97" t="s">
        <v>5361</v>
      </c>
      <c r="D1006" s="97" t="s">
        <v>7246</v>
      </c>
      <c r="E1006" s="97" t="s">
        <v>7246</v>
      </c>
      <c r="F1006" s="97" t="s">
        <v>7253</v>
      </c>
      <c r="G1006" s="96" t="s">
        <v>6095</v>
      </c>
      <c r="H1006" s="96" t="s">
        <v>7254</v>
      </c>
      <c r="I1006" s="96" t="s">
        <v>5340</v>
      </c>
      <c r="J1006" s="96" t="s">
        <v>5340</v>
      </c>
      <c r="K1006" s="96" t="s">
        <v>5552</v>
      </c>
      <c r="L1006" s="96" t="s">
        <v>5552</v>
      </c>
      <c r="M1006" s="96" t="s">
        <v>5342</v>
      </c>
      <c r="N1006" s="92">
        <v>1133791.9653302853</v>
      </c>
      <c r="O1006" s="93">
        <v>0</v>
      </c>
      <c r="P1006" s="93">
        <v>0</v>
      </c>
      <c r="Q1006" s="93">
        <v>0</v>
      </c>
      <c r="R1006" s="93">
        <v>0</v>
      </c>
      <c r="S1006" s="93">
        <v>0</v>
      </c>
      <c r="T1006" s="93">
        <v>0</v>
      </c>
      <c r="U1006" s="93">
        <v>0</v>
      </c>
      <c r="V1006" s="93">
        <v>0</v>
      </c>
      <c r="W1006" s="93">
        <v>0</v>
      </c>
      <c r="X1006" s="93">
        <v>0</v>
      </c>
      <c r="Y1006" s="93">
        <v>0</v>
      </c>
      <c r="Z1006" s="93">
        <v>0</v>
      </c>
      <c r="AA1006" s="93">
        <v>0</v>
      </c>
      <c r="AB1006" s="93">
        <v>0</v>
      </c>
      <c r="AC1006" s="93">
        <v>0</v>
      </c>
      <c r="AD1006" s="93">
        <v>0</v>
      </c>
      <c r="AE1006" s="93">
        <v>0</v>
      </c>
      <c r="AF1006" s="93">
        <v>0</v>
      </c>
      <c r="AG1006" s="93">
        <v>0</v>
      </c>
      <c r="AH1006" s="93">
        <v>0</v>
      </c>
      <c r="AI1006" s="93">
        <v>0</v>
      </c>
      <c r="AJ1006" s="93">
        <v>0</v>
      </c>
      <c r="AK1006" s="93">
        <v>0</v>
      </c>
      <c r="AL1006" s="93">
        <v>0</v>
      </c>
      <c r="AM1006" s="93">
        <v>0</v>
      </c>
      <c r="AN1006" s="93">
        <v>0</v>
      </c>
      <c r="AO1006" s="93">
        <v>0</v>
      </c>
      <c r="AP1006" s="93">
        <v>0</v>
      </c>
      <c r="AQ1006" s="93">
        <v>0</v>
      </c>
      <c r="AR1006" s="93">
        <v>0</v>
      </c>
      <c r="AS1006" s="93">
        <v>0</v>
      </c>
      <c r="AT1006" s="93">
        <v>0</v>
      </c>
      <c r="AU1006" s="93">
        <v>0</v>
      </c>
      <c r="AV1006" s="93">
        <v>0</v>
      </c>
      <c r="AW1006" s="93">
        <v>0</v>
      </c>
      <c r="AX1006" s="93">
        <v>0</v>
      </c>
      <c r="AY1006" s="93">
        <v>0</v>
      </c>
      <c r="AZ1006" s="93">
        <v>0</v>
      </c>
      <c r="BA1006" s="93">
        <v>0</v>
      </c>
      <c r="BB1006" s="93">
        <v>0</v>
      </c>
      <c r="BC1006" s="93">
        <v>0</v>
      </c>
      <c r="BD1006" s="93">
        <v>0</v>
      </c>
      <c r="BE1006" s="93">
        <v>0</v>
      </c>
      <c r="BF1006" s="93">
        <v>0</v>
      </c>
      <c r="BG1006" s="93">
        <v>0</v>
      </c>
      <c r="BH1006" s="93">
        <v>0</v>
      </c>
      <c r="BI1006" s="93">
        <v>0</v>
      </c>
      <c r="BJ1006" s="93">
        <v>0</v>
      </c>
      <c r="BK1006" s="93">
        <v>0</v>
      </c>
      <c r="BL1006" s="93">
        <v>0</v>
      </c>
      <c r="BM1006" s="93">
        <v>0</v>
      </c>
      <c r="BN1006" s="93">
        <v>0</v>
      </c>
      <c r="BO1006" s="93">
        <v>0</v>
      </c>
      <c r="BP1006" s="93">
        <v>0</v>
      </c>
      <c r="BQ1006" s="93">
        <v>0</v>
      </c>
      <c r="BR1006" s="93">
        <v>0</v>
      </c>
      <c r="BS1006" s="93">
        <v>0</v>
      </c>
      <c r="BT1006" s="93">
        <v>0</v>
      </c>
      <c r="BU1006" s="93">
        <v>0</v>
      </c>
      <c r="BV1006" s="93">
        <v>0</v>
      </c>
      <c r="BW1006" s="93">
        <v>0</v>
      </c>
      <c r="BX1006" s="93">
        <v>0</v>
      </c>
      <c r="BY1006" s="93">
        <v>0</v>
      </c>
      <c r="BZ1006" s="93">
        <v>0</v>
      </c>
      <c r="CA1006" s="93">
        <v>0</v>
      </c>
      <c r="CB1006" s="93">
        <v>0</v>
      </c>
      <c r="CC1006" s="93">
        <v>189868.63070267395</v>
      </c>
      <c r="CD1006" s="93">
        <v>189540.94320930829</v>
      </c>
      <c r="CE1006" s="93">
        <v>188733.31116678103</v>
      </c>
      <c r="CF1006" s="93">
        <v>186022.30296961844</v>
      </c>
      <c r="CG1006" s="93">
        <v>189595.78486296753</v>
      </c>
      <c r="CH1006" s="93">
        <v>190030.99241893605</v>
      </c>
      <c r="CJ1006" s="94">
        <v>1133791.9653302853</v>
      </c>
    </row>
    <row r="1007" spans="1:88" x14ac:dyDescent="0.25">
      <c r="A1007">
        <v>999</v>
      </c>
      <c r="B1007" s="96"/>
      <c r="C1007" s="97" t="s">
        <v>5361</v>
      </c>
      <c r="D1007" s="97" t="s">
        <v>7246</v>
      </c>
      <c r="E1007" s="97" t="s">
        <v>7246</v>
      </c>
      <c r="F1007" s="97" t="s">
        <v>7255</v>
      </c>
      <c r="G1007" s="96" t="s">
        <v>6095</v>
      </c>
      <c r="H1007" s="96" t="s">
        <v>7256</v>
      </c>
      <c r="I1007" s="96" t="s">
        <v>5340</v>
      </c>
      <c r="J1007" s="96" t="s">
        <v>5340</v>
      </c>
      <c r="K1007" s="96" t="s">
        <v>5552</v>
      </c>
      <c r="L1007" s="96" t="s">
        <v>5552</v>
      </c>
      <c r="M1007" s="96" t="s">
        <v>5342</v>
      </c>
      <c r="N1007" s="92">
        <v>1133791.9653302853</v>
      </c>
      <c r="O1007" s="93">
        <v>0</v>
      </c>
      <c r="P1007" s="93">
        <v>0</v>
      </c>
      <c r="Q1007" s="93">
        <v>0</v>
      </c>
      <c r="R1007" s="93">
        <v>0</v>
      </c>
      <c r="S1007" s="93">
        <v>0</v>
      </c>
      <c r="T1007" s="93">
        <v>0</v>
      </c>
      <c r="U1007" s="93">
        <v>0</v>
      </c>
      <c r="V1007" s="93">
        <v>0</v>
      </c>
      <c r="W1007" s="93">
        <v>0</v>
      </c>
      <c r="X1007" s="93">
        <v>0</v>
      </c>
      <c r="Y1007" s="93">
        <v>0</v>
      </c>
      <c r="Z1007" s="93">
        <v>0</v>
      </c>
      <c r="AA1007" s="93">
        <v>0</v>
      </c>
      <c r="AB1007" s="93">
        <v>0</v>
      </c>
      <c r="AC1007" s="93">
        <v>0</v>
      </c>
      <c r="AD1007" s="93">
        <v>0</v>
      </c>
      <c r="AE1007" s="93">
        <v>0</v>
      </c>
      <c r="AF1007" s="93">
        <v>0</v>
      </c>
      <c r="AG1007" s="93">
        <v>0</v>
      </c>
      <c r="AH1007" s="93">
        <v>0</v>
      </c>
      <c r="AI1007" s="93">
        <v>0</v>
      </c>
      <c r="AJ1007" s="93">
        <v>0</v>
      </c>
      <c r="AK1007" s="93">
        <v>0</v>
      </c>
      <c r="AL1007" s="93">
        <v>0</v>
      </c>
      <c r="AM1007" s="93">
        <v>0</v>
      </c>
      <c r="AN1007" s="93">
        <v>0</v>
      </c>
      <c r="AO1007" s="93">
        <v>0</v>
      </c>
      <c r="AP1007" s="93">
        <v>0</v>
      </c>
      <c r="AQ1007" s="93">
        <v>0</v>
      </c>
      <c r="AR1007" s="93">
        <v>0</v>
      </c>
      <c r="AS1007" s="93">
        <v>0</v>
      </c>
      <c r="AT1007" s="93">
        <v>0</v>
      </c>
      <c r="AU1007" s="93">
        <v>0</v>
      </c>
      <c r="AV1007" s="93">
        <v>0</v>
      </c>
      <c r="AW1007" s="93">
        <v>0</v>
      </c>
      <c r="AX1007" s="93">
        <v>0</v>
      </c>
      <c r="AY1007" s="93">
        <v>0</v>
      </c>
      <c r="AZ1007" s="93">
        <v>0</v>
      </c>
      <c r="BA1007" s="93">
        <v>0</v>
      </c>
      <c r="BB1007" s="93">
        <v>0</v>
      </c>
      <c r="BC1007" s="93">
        <v>0</v>
      </c>
      <c r="BD1007" s="93">
        <v>0</v>
      </c>
      <c r="BE1007" s="93">
        <v>0</v>
      </c>
      <c r="BF1007" s="93">
        <v>0</v>
      </c>
      <c r="BG1007" s="93">
        <v>0</v>
      </c>
      <c r="BH1007" s="93">
        <v>0</v>
      </c>
      <c r="BI1007" s="93">
        <v>0</v>
      </c>
      <c r="BJ1007" s="93">
        <v>0</v>
      </c>
      <c r="BK1007" s="93">
        <v>0</v>
      </c>
      <c r="BL1007" s="93">
        <v>0</v>
      </c>
      <c r="BM1007" s="93">
        <v>0</v>
      </c>
      <c r="BN1007" s="93">
        <v>0</v>
      </c>
      <c r="BO1007" s="93">
        <v>0</v>
      </c>
      <c r="BP1007" s="93">
        <v>0</v>
      </c>
      <c r="BQ1007" s="93">
        <v>0</v>
      </c>
      <c r="BR1007" s="93">
        <v>0</v>
      </c>
      <c r="BS1007" s="93">
        <v>0</v>
      </c>
      <c r="BT1007" s="93">
        <v>0</v>
      </c>
      <c r="BU1007" s="93">
        <v>0</v>
      </c>
      <c r="BV1007" s="93">
        <v>0</v>
      </c>
      <c r="BW1007" s="93">
        <v>0</v>
      </c>
      <c r="BX1007" s="93">
        <v>0</v>
      </c>
      <c r="BY1007" s="93">
        <v>0</v>
      </c>
      <c r="BZ1007" s="93">
        <v>0</v>
      </c>
      <c r="CA1007" s="93">
        <v>0</v>
      </c>
      <c r="CB1007" s="93">
        <v>0</v>
      </c>
      <c r="CC1007" s="93">
        <v>189868.63070267395</v>
      </c>
      <c r="CD1007" s="93">
        <v>189540.94320930829</v>
      </c>
      <c r="CE1007" s="93">
        <v>188733.31116678103</v>
      </c>
      <c r="CF1007" s="93">
        <v>186022.30296961844</v>
      </c>
      <c r="CG1007" s="93">
        <v>189595.78486296753</v>
      </c>
      <c r="CH1007" s="93">
        <v>190030.99241893605</v>
      </c>
      <c r="CJ1007" s="94">
        <v>1133791.9653302853</v>
      </c>
    </row>
    <row r="1008" spans="1:88" x14ac:dyDescent="0.25">
      <c r="A1008">
        <v>1000</v>
      </c>
      <c r="B1008" s="96"/>
      <c r="C1008" s="97" t="s">
        <v>5361</v>
      </c>
      <c r="D1008" s="97" t="s">
        <v>7246</v>
      </c>
      <c r="E1008" s="97" t="s">
        <v>7246</v>
      </c>
      <c r="F1008" s="97" t="s">
        <v>7257</v>
      </c>
      <c r="G1008" s="96" t="s">
        <v>6095</v>
      </c>
      <c r="H1008" s="96" t="s">
        <v>7258</v>
      </c>
      <c r="I1008" s="96" t="s">
        <v>5340</v>
      </c>
      <c r="J1008" s="96" t="s">
        <v>5340</v>
      </c>
      <c r="K1008" s="96" t="s">
        <v>5552</v>
      </c>
      <c r="L1008" s="96" t="s">
        <v>5552</v>
      </c>
      <c r="M1008" s="96" t="s">
        <v>5342</v>
      </c>
      <c r="N1008" s="92">
        <v>0</v>
      </c>
      <c r="O1008" s="93">
        <v>0</v>
      </c>
      <c r="P1008" s="93">
        <v>0</v>
      </c>
      <c r="Q1008" s="93">
        <v>0</v>
      </c>
      <c r="R1008" s="93">
        <v>0</v>
      </c>
      <c r="S1008" s="93">
        <v>0</v>
      </c>
      <c r="T1008" s="93">
        <v>0</v>
      </c>
      <c r="U1008" s="93">
        <v>0</v>
      </c>
      <c r="V1008" s="93">
        <v>0</v>
      </c>
      <c r="W1008" s="93">
        <v>0</v>
      </c>
      <c r="X1008" s="93">
        <v>0</v>
      </c>
      <c r="Y1008" s="93">
        <v>0</v>
      </c>
      <c r="Z1008" s="93">
        <v>0</v>
      </c>
      <c r="AA1008" s="93">
        <v>0</v>
      </c>
      <c r="AB1008" s="93">
        <v>0</v>
      </c>
      <c r="AC1008" s="93">
        <v>0</v>
      </c>
      <c r="AD1008" s="93">
        <v>0</v>
      </c>
      <c r="AE1008" s="93">
        <v>0</v>
      </c>
      <c r="AF1008" s="93">
        <v>0</v>
      </c>
      <c r="AG1008" s="93">
        <v>0</v>
      </c>
      <c r="AH1008" s="93">
        <v>0</v>
      </c>
      <c r="AI1008" s="93">
        <v>0</v>
      </c>
      <c r="AJ1008" s="93">
        <v>0</v>
      </c>
      <c r="AK1008" s="93">
        <v>0</v>
      </c>
      <c r="AL1008" s="93">
        <v>0</v>
      </c>
      <c r="AM1008" s="93">
        <v>0</v>
      </c>
      <c r="AN1008" s="93">
        <v>0</v>
      </c>
      <c r="AO1008" s="93">
        <v>0</v>
      </c>
      <c r="AP1008" s="93">
        <v>0</v>
      </c>
      <c r="AQ1008" s="93">
        <v>0</v>
      </c>
      <c r="AR1008" s="93">
        <v>0</v>
      </c>
      <c r="AS1008" s="93">
        <v>0</v>
      </c>
      <c r="AT1008" s="93">
        <v>0</v>
      </c>
      <c r="AU1008" s="93">
        <v>0</v>
      </c>
      <c r="AV1008" s="93">
        <v>0</v>
      </c>
      <c r="AW1008" s="93">
        <v>0</v>
      </c>
      <c r="AX1008" s="93">
        <v>0</v>
      </c>
      <c r="AY1008" s="93">
        <v>0</v>
      </c>
      <c r="AZ1008" s="93">
        <v>0</v>
      </c>
      <c r="BA1008" s="93">
        <v>0</v>
      </c>
      <c r="BB1008" s="93">
        <v>0</v>
      </c>
      <c r="BC1008" s="93">
        <v>0</v>
      </c>
      <c r="BD1008" s="93">
        <v>0</v>
      </c>
      <c r="BE1008" s="93">
        <v>0</v>
      </c>
      <c r="BF1008" s="93">
        <v>0</v>
      </c>
      <c r="BG1008" s="93">
        <v>0</v>
      </c>
      <c r="BH1008" s="93">
        <v>0</v>
      </c>
      <c r="BI1008" s="93">
        <v>0</v>
      </c>
      <c r="BJ1008" s="93">
        <v>0</v>
      </c>
      <c r="BK1008" s="93">
        <v>0</v>
      </c>
      <c r="BL1008" s="93">
        <v>0</v>
      </c>
      <c r="BM1008" s="93">
        <v>0</v>
      </c>
      <c r="BN1008" s="93">
        <v>0</v>
      </c>
      <c r="BO1008" s="93">
        <v>0</v>
      </c>
      <c r="BP1008" s="93">
        <v>0</v>
      </c>
      <c r="BQ1008" s="93">
        <v>0</v>
      </c>
      <c r="BR1008" s="93">
        <v>0</v>
      </c>
      <c r="BS1008" s="93">
        <v>0</v>
      </c>
      <c r="BT1008" s="93">
        <v>0</v>
      </c>
      <c r="BU1008" s="93">
        <v>0</v>
      </c>
      <c r="BV1008" s="93">
        <v>0</v>
      </c>
      <c r="BW1008" s="93">
        <v>0</v>
      </c>
      <c r="BX1008" s="93">
        <v>0</v>
      </c>
      <c r="BY1008" s="93">
        <v>0</v>
      </c>
      <c r="BZ1008" s="93">
        <v>0</v>
      </c>
      <c r="CA1008" s="93">
        <v>0</v>
      </c>
      <c r="CB1008" s="93">
        <v>0</v>
      </c>
      <c r="CC1008" s="93">
        <v>0</v>
      </c>
      <c r="CD1008" s="93">
        <v>0</v>
      </c>
      <c r="CE1008" s="93">
        <v>0</v>
      </c>
      <c r="CF1008" s="93">
        <v>0</v>
      </c>
      <c r="CG1008" s="93">
        <v>0</v>
      </c>
      <c r="CH1008" s="93">
        <v>0</v>
      </c>
      <c r="CJ1008" s="94">
        <v>0</v>
      </c>
    </row>
    <row r="1009" spans="1:88" x14ac:dyDescent="0.25">
      <c r="A1009">
        <v>1001</v>
      </c>
      <c r="B1009" s="96"/>
      <c r="C1009" s="97" t="s">
        <v>5361</v>
      </c>
      <c r="D1009" s="97" t="s">
        <v>7246</v>
      </c>
      <c r="E1009" s="97" t="s">
        <v>7246</v>
      </c>
      <c r="F1009" s="97" t="s">
        <v>7259</v>
      </c>
      <c r="G1009" s="96" t="s">
        <v>6095</v>
      </c>
      <c r="H1009" s="96" t="s">
        <v>7260</v>
      </c>
      <c r="I1009" s="96" t="s">
        <v>5340</v>
      </c>
      <c r="J1009" s="96" t="s">
        <v>5340</v>
      </c>
      <c r="K1009" s="96" t="s">
        <v>5552</v>
      </c>
      <c r="L1009" s="96" t="s">
        <v>5552</v>
      </c>
      <c r="M1009" s="96" t="s">
        <v>5342</v>
      </c>
      <c r="N1009" s="92">
        <v>0</v>
      </c>
      <c r="O1009" s="93">
        <v>0</v>
      </c>
      <c r="P1009" s="93">
        <v>0</v>
      </c>
      <c r="Q1009" s="93">
        <v>0</v>
      </c>
      <c r="R1009" s="93">
        <v>0</v>
      </c>
      <c r="S1009" s="93">
        <v>0</v>
      </c>
      <c r="T1009" s="93">
        <v>0</v>
      </c>
      <c r="U1009" s="93">
        <v>0</v>
      </c>
      <c r="V1009" s="93">
        <v>0</v>
      </c>
      <c r="W1009" s="93">
        <v>0</v>
      </c>
      <c r="X1009" s="93">
        <v>0</v>
      </c>
      <c r="Y1009" s="93">
        <v>0</v>
      </c>
      <c r="Z1009" s="93">
        <v>0</v>
      </c>
      <c r="AA1009" s="93">
        <v>0</v>
      </c>
      <c r="AB1009" s="93">
        <v>0</v>
      </c>
      <c r="AC1009" s="93">
        <v>0</v>
      </c>
      <c r="AD1009" s="93">
        <v>0</v>
      </c>
      <c r="AE1009" s="93">
        <v>0</v>
      </c>
      <c r="AF1009" s="93">
        <v>0</v>
      </c>
      <c r="AG1009" s="93">
        <v>0</v>
      </c>
      <c r="AH1009" s="93">
        <v>0</v>
      </c>
      <c r="AI1009" s="93">
        <v>0</v>
      </c>
      <c r="AJ1009" s="93">
        <v>0</v>
      </c>
      <c r="AK1009" s="93">
        <v>0</v>
      </c>
      <c r="AL1009" s="93">
        <v>0</v>
      </c>
      <c r="AM1009" s="93">
        <v>0</v>
      </c>
      <c r="AN1009" s="93">
        <v>0</v>
      </c>
      <c r="AO1009" s="93">
        <v>0</v>
      </c>
      <c r="AP1009" s="93">
        <v>0</v>
      </c>
      <c r="AQ1009" s="93">
        <v>0</v>
      </c>
      <c r="AR1009" s="93">
        <v>0</v>
      </c>
      <c r="AS1009" s="93">
        <v>0</v>
      </c>
      <c r="AT1009" s="93">
        <v>0</v>
      </c>
      <c r="AU1009" s="93">
        <v>0</v>
      </c>
      <c r="AV1009" s="93">
        <v>0</v>
      </c>
      <c r="AW1009" s="93">
        <v>0</v>
      </c>
      <c r="AX1009" s="93">
        <v>0</v>
      </c>
      <c r="AY1009" s="93">
        <v>0</v>
      </c>
      <c r="AZ1009" s="93">
        <v>0</v>
      </c>
      <c r="BA1009" s="93">
        <v>0</v>
      </c>
      <c r="BB1009" s="93">
        <v>0</v>
      </c>
      <c r="BC1009" s="93">
        <v>0</v>
      </c>
      <c r="BD1009" s="93">
        <v>0</v>
      </c>
      <c r="BE1009" s="93">
        <v>0</v>
      </c>
      <c r="BF1009" s="93">
        <v>0</v>
      </c>
      <c r="BG1009" s="93">
        <v>0</v>
      </c>
      <c r="BH1009" s="93">
        <v>0</v>
      </c>
      <c r="BI1009" s="93">
        <v>0</v>
      </c>
      <c r="BJ1009" s="93">
        <v>0</v>
      </c>
      <c r="BK1009" s="93">
        <v>0</v>
      </c>
      <c r="BL1009" s="93">
        <v>0</v>
      </c>
      <c r="BM1009" s="93">
        <v>0</v>
      </c>
      <c r="BN1009" s="93">
        <v>0</v>
      </c>
      <c r="BO1009" s="93">
        <v>0</v>
      </c>
      <c r="BP1009" s="93">
        <v>0</v>
      </c>
      <c r="BQ1009" s="93">
        <v>0</v>
      </c>
      <c r="BR1009" s="93">
        <v>0</v>
      </c>
      <c r="BS1009" s="93">
        <v>0</v>
      </c>
      <c r="BT1009" s="93">
        <v>0</v>
      </c>
      <c r="BU1009" s="93">
        <v>0</v>
      </c>
      <c r="BV1009" s="93">
        <v>0</v>
      </c>
      <c r="BW1009" s="93">
        <v>0</v>
      </c>
      <c r="BX1009" s="93">
        <v>0</v>
      </c>
      <c r="BY1009" s="93">
        <v>0</v>
      </c>
      <c r="BZ1009" s="93">
        <v>0</v>
      </c>
      <c r="CA1009" s="93">
        <v>0</v>
      </c>
      <c r="CB1009" s="93">
        <v>0</v>
      </c>
      <c r="CC1009" s="93">
        <v>0</v>
      </c>
      <c r="CD1009" s="93">
        <v>0</v>
      </c>
      <c r="CE1009" s="93">
        <v>0</v>
      </c>
      <c r="CF1009" s="93">
        <v>0</v>
      </c>
      <c r="CG1009" s="93">
        <v>0</v>
      </c>
      <c r="CH1009" s="93">
        <v>0</v>
      </c>
      <c r="CJ1009" s="94">
        <v>0</v>
      </c>
    </row>
    <row r="1010" spans="1:88" x14ac:dyDescent="0.25">
      <c r="A1010">
        <v>1002</v>
      </c>
      <c r="B1010" s="96"/>
      <c r="C1010" s="97" t="s">
        <v>5361</v>
      </c>
      <c r="D1010" s="97" t="s">
        <v>7246</v>
      </c>
      <c r="E1010" s="97" t="s">
        <v>7246</v>
      </c>
      <c r="F1010" s="97" t="s">
        <v>7261</v>
      </c>
      <c r="G1010" s="96" t="s">
        <v>6095</v>
      </c>
      <c r="H1010" s="96" t="s">
        <v>7262</v>
      </c>
      <c r="I1010" s="96" t="s">
        <v>5340</v>
      </c>
      <c r="J1010" s="96" t="s">
        <v>5340</v>
      </c>
      <c r="K1010" s="96" t="s">
        <v>5552</v>
      </c>
      <c r="L1010" s="96" t="s">
        <v>5552</v>
      </c>
      <c r="M1010" s="96" t="s">
        <v>5342</v>
      </c>
      <c r="N1010" s="92">
        <v>0</v>
      </c>
      <c r="O1010" s="93">
        <v>0</v>
      </c>
      <c r="P1010" s="93">
        <v>0</v>
      </c>
      <c r="Q1010" s="93">
        <v>0</v>
      </c>
      <c r="R1010" s="93">
        <v>0</v>
      </c>
      <c r="S1010" s="93">
        <v>0</v>
      </c>
      <c r="T1010" s="93">
        <v>0</v>
      </c>
      <c r="U1010" s="93">
        <v>0</v>
      </c>
      <c r="V1010" s="93">
        <v>0</v>
      </c>
      <c r="W1010" s="93">
        <v>0</v>
      </c>
      <c r="X1010" s="93">
        <v>0</v>
      </c>
      <c r="Y1010" s="93">
        <v>0</v>
      </c>
      <c r="Z1010" s="93">
        <v>0</v>
      </c>
      <c r="AA1010" s="93">
        <v>0</v>
      </c>
      <c r="AB1010" s="93">
        <v>0</v>
      </c>
      <c r="AC1010" s="93">
        <v>0</v>
      </c>
      <c r="AD1010" s="93">
        <v>0</v>
      </c>
      <c r="AE1010" s="93">
        <v>0</v>
      </c>
      <c r="AF1010" s="93">
        <v>0</v>
      </c>
      <c r="AG1010" s="93">
        <v>0</v>
      </c>
      <c r="AH1010" s="93">
        <v>0</v>
      </c>
      <c r="AI1010" s="93">
        <v>0</v>
      </c>
      <c r="AJ1010" s="93">
        <v>0</v>
      </c>
      <c r="AK1010" s="93">
        <v>0</v>
      </c>
      <c r="AL1010" s="93">
        <v>0</v>
      </c>
      <c r="AM1010" s="93">
        <v>0</v>
      </c>
      <c r="AN1010" s="93">
        <v>0</v>
      </c>
      <c r="AO1010" s="93">
        <v>0</v>
      </c>
      <c r="AP1010" s="93">
        <v>0</v>
      </c>
      <c r="AQ1010" s="93">
        <v>0</v>
      </c>
      <c r="AR1010" s="93">
        <v>0</v>
      </c>
      <c r="AS1010" s="93">
        <v>0</v>
      </c>
      <c r="AT1010" s="93">
        <v>0</v>
      </c>
      <c r="AU1010" s="93">
        <v>0</v>
      </c>
      <c r="AV1010" s="93">
        <v>0</v>
      </c>
      <c r="AW1010" s="93">
        <v>0</v>
      </c>
      <c r="AX1010" s="93">
        <v>0</v>
      </c>
      <c r="AY1010" s="93">
        <v>0</v>
      </c>
      <c r="AZ1010" s="93">
        <v>0</v>
      </c>
      <c r="BA1010" s="93">
        <v>0</v>
      </c>
      <c r="BB1010" s="93">
        <v>0</v>
      </c>
      <c r="BC1010" s="93">
        <v>0</v>
      </c>
      <c r="BD1010" s="93">
        <v>0</v>
      </c>
      <c r="BE1010" s="93">
        <v>0</v>
      </c>
      <c r="BF1010" s="93">
        <v>0</v>
      </c>
      <c r="BG1010" s="93">
        <v>0</v>
      </c>
      <c r="BH1010" s="93">
        <v>0</v>
      </c>
      <c r="BI1010" s="93">
        <v>0</v>
      </c>
      <c r="BJ1010" s="93">
        <v>0</v>
      </c>
      <c r="BK1010" s="93">
        <v>0</v>
      </c>
      <c r="BL1010" s="93">
        <v>0</v>
      </c>
      <c r="BM1010" s="93">
        <v>0</v>
      </c>
      <c r="BN1010" s="93">
        <v>0</v>
      </c>
      <c r="BO1010" s="93">
        <v>0</v>
      </c>
      <c r="BP1010" s="93">
        <v>0</v>
      </c>
      <c r="BQ1010" s="93">
        <v>0</v>
      </c>
      <c r="BR1010" s="93">
        <v>0</v>
      </c>
      <c r="BS1010" s="93">
        <v>0</v>
      </c>
      <c r="BT1010" s="93">
        <v>0</v>
      </c>
      <c r="BU1010" s="93">
        <v>0</v>
      </c>
      <c r="BV1010" s="93">
        <v>0</v>
      </c>
      <c r="BW1010" s="93">
        <v>0</v>
      </c>
      <c r="BX1010" s="93">
        <v>0</v>
      </c>
      <c r="BY1010" s="93">
        <v>0</v>
      </c>
      <c r="BZ1010" s="93">
        <v>0</v>
      </c>
      <c r="CA1010" s="93">
        <v>0</v>
      </c>
      <c r="CB1010" s="93">
        <v>0</v>
      </c>
      <c r="CC1010" s="93">
        <v>0</v>
      </c>
      <c r="CD1010" s="93">
        <v>0</v>
      </c>
      <c r="CE1010" s="93">
        <v>0</v>
      </c>
      <c r="CF1010" s="93">
        <v>0</v>
      </c>
      <c r="CG1010" s="93">
        <v>0</v>
      </c>
      <c r="CH1010" s="93">
        <v>0</v>
      </c>
      <c r="CJ1010" s="94">
        <v>0</v>
      </c>
    </row>
    <row r="1011" spans="1:88" x14ac:dyDescent="0.25">
      <c r="A1011">
        <v>1003</v>
      </c>
      <c r="B1011" s="96"/>
      <c r="C1011" s="97" t="s">
        <v>5361</v>
      </c>
      <c r="D1011" s="97" t="s">
        <v>7246</v>
      </c>
      <c r="E1011" s="97" t="s">
        <v>7246</v>
      </c>
      <c r="F1011" s="97" t="s">
        <v>7263</v>
      </c>
      <c r="G1011" s="96" t="s">
        <v>6095</v>
      </c>
      <c r="H1011" s="96" t="s">
        <v>7264</v>
      </c>
      <c r="I1011" s="96" t="s">
        <v>5340</v>
      </c>
      <c r="J1011" s="96" t="s">
        <v>5340</v>
      </c>
      <c r="K1011" s="96" t="s">
        <v>5552</v>
      </c>
      <c r="L1011" s="96" t="s">
        <v>5552</v>
      </c>
      <c r="M1011" s="96" t="s">
        <v>5342</v>
      </c>
      <c r="N1011" s="92">
        <v>0</v>
      </c>
      <c r="O1011" s="93">
        <v>0</v>
      </c>
      <c r="P1011" s="93">
        <v>0</v>
      </c>
      <c r="Q1011" s="93">
        <v>0</v>
      </c>
      <c r="R1011" s="93">
        <v>0</v>
      </c>
      <c r="S1011" s="93">
        <v>0</v>
      </c>
      <c r="T1011" s="93">
        <v>0</v>
      </c>
      <c r="U1011" s="93">
        <v>0</v>
      </c>
      <c r="V1011" s="93">
        <v>0</v>
      </c>
      <c r="W1011" s="93">
        <v>0</v>
      </c>
      <c r="X1011" s="93">
        <v>0</v>
      </c>
      <c r="Y1011" s="93">
        <v>0</v>
      </c>
      <c r="Z1011" s="93">
        <v>0</v>
      </c>
      <c r="AA1011" s="93">
        <v>0</v>
      </c>
      <c r="AB1011" s="93">
        <v>0</v>
      </c>
      <c r="AC1011" s="93">
        <v>0</v>
      </c>
      <c r="AD1011" s="93">
        <v>0</v>
      </c>
      <c r="AE1011" s="93">
        <v>0</v>
      </c>
      <c r="AF1011" s="93">
        <v>0</v>
      </c>
      <c r="AG1011" s="93">
        <v>0</v>
      </c>
      <c r="AH1011" s="93">
        <v>0</v>
      </c>
      <c r="AI1011" s="93">
        <v>0</v>
      </c>
      <c r="AJ1011" s="93">
        <v>0</v>
      </c>
      <c r="AK1011" s="93">
        <v>0</v>
      </c>
      <c r="AL1011" s="93">
        <v>0</v>
      </c>
      <c r="AM1011" s="93">
        <v>0</v>
      </c>
      <c r="AN1011" s="93">
        <v>0</v>
      </c>
      <c r="AO1011" s="93">
        <v>0</v>
      </c>
      <c r="AP1011" s="93">
        <v>0</v>
      </c>
      <c r="AQ1011" s="93">
        <v>0</v>
      </c>
      <c r="AR1011" s="93">
        <v>0</v>
      </c>
      <c r="AS1011" s="93">
        <v>0</v>
      </c>
      <c r="AT1011" s="93">
        <v>0</v>
      </c>
      <c r="AU1011" s="93">
        <v>0</v>
      </c>
      <c r="AV1011" s="93">
        <v>0</v>
      </c>
      <c r="AW1011" s="93">
        <v>0</v>
      </c>
      <c r="AX1011" s="93">
        <v>0</v>
      </c>
      <c r="AY1011" s="93">
        <v>0</v>
      </c>
      <c r="AZ1011" s="93">
        <v>0</v>
      </c>
      <c r="BA1011" s="93">
        <v>0</v>
      </c>
      <c r="BB1011" s="93">
        <v>0</v>
      </c>
      <c r="BC1011" s="93">
        <v>0</v>
      </c>
      <c r="BD1011" s="93">
        <v>0</v>
      </c>
      <c r="BE1011" s="93">
        <v>0</v>
      </c>
      <c r="BF1011" s="93">
        <v>0</v>
      </c>
      <c r="BG1011" s="93">
        <v>0</v>
      </c>
      <c r="BH1011" s="93">
        <v>0</v>
      </c>
      <c r="BI1011" s="93">
        <v>0</v>
      </c>
      <c r="BJ1011" s="93">
        <v>0</v>
      </c>
      <c r="BK1011" s="93">
        <v>0</v>
      </c>
      <c r="BL1011" s="93">
        <v>0</v>
      </c>
      <c r="BM1011" s="93">
        <v>0</v>
      </c>
      <c r="BN1011" s="93">
        <v>0</v>
      </c>
      <c r="BO1011" s="93">
        <v>0</v>
      </c>
      <c r="BP1011" s="93">
        <v>0</v>
      </c>
      <c r="BQ1011" s="93">
        <v>0</v>
      </c>
      <c r="BR1011" s="93">
        <v>0</v>
      </c>
      <c r="BS1011" s="93">
        <v>0</v>
      </c>
      <c r="BT1011" s="93">
        <v>0</v>
      </c>
      <c r="BU1011" s="93">
        <v>0</v>
      </c>
      <c r="BV1011" s="93">
        <v>0</v>
      </c>
      <c r="BW1011" s="93">
        <v>0</v>
      </c>
      <c r="BX1011" s="93">
        <v>0</v>
      </c>
      <c r="BY1011" s="93">
        <v>0</v>
      </c>
      <c r="BZ1011" s="93">
        <v>0</v>
      </c>
      <c r="CA1011" s="93">
        <v>0</v>
      </c>
      <c r="CB1011" s="93">
        <v>0</v>
      </c>
      <c r="CC1011" s="93">
        <v>0</v>
      </c>
      <c r="CD1011" s="93">
        <v>0</v>
      </c>
      <c r="CE1011" s="93">
        <v>0</v>
      </c>
      <c r="CF1011" s="93">
        <v>0</v>
      </c>
      <c r="CG1011" s="93">
        <v>0</v>
      </c>
      <c r="CH1011" s="93">
        <v>0</v>
      </c>
      <c r="CJ1011" s="94">
        <v>0</v>
      </c>
    </row>
    <row r="1012" spans="1:88" x14ac:dyDescent="0.25">
      <c r="A1012">
        <v>1004</v>
      </c>
      <c r="B1012" s="96"/>
      <c r="C1012" s="97" t="s">
        <v>5361</v>
      </c>
      <c r="D1012" s="97" t="s">
        <v>7246</v>
      </c>
      <c r="E1012" s="97" t="s">
        <v>7246</v>
      </c>
      <c r="F1012" s="97" t="s">
        <v>7265</v>
      </c>
      <c r="G1012" s="96" t="s">
        <v>6095</v>
      </c>
      <c r="H1012" s="96" t="s">
        <v>7266</v>
      </c>
      <c r="I1012" s="96" t="s">
        <v>5340</v>
      </c>
      <c r="J1012" s="96" t="s">
        <v>5340</v>
      </c>
      <c r="K1012" s="96" t="s">
        <v>5552</v>
      </c>
      <c r="L1012" s="96" t="s">
        <v>5552</v>
      </c>
      <c r="M1012" s="96" t="s">
        <v>5342</v>
      </c>
      <c r="N1012" s="92">
        <v>0</v>
      </c>
      <c r="O1012" s="93">
        <v>0</v>
      </c>
      <c r="P1012" s="93">
        <v>0</v>
      </c>
      <c r="Q1012" s="93">
        <v>0</v>
      </c>
      <c r="R1012" s="93">
        <v>0</v>
      </c>
      <c r="S1012" s="93">
        <v>0</v>
      </c>
      <c r="T1012" s="93">
        <v>0</v>
      </c>
      <c r="U1012" s="93">
        <v>0</v>
      </c>
      <c r="V1012" s="93">
        <v>0</v>
      </c>
      <c r="W1012" s="93">
        <v>0</v>
      </c>
      <c r="X1012" s="93">
        <v>0</v>
      </c>
      <c r="Y1012" s="93">
        <v>0</v>
      </c>
      <c r="Z1012" s="93">
        <v>0</v>
      </c>
      <c r="AA1012" s="93">
        <v>0</v>
      </c>
      <c r="AB1012" s="93">
        <v>0</v>
      </c>
      <c r="AC1012" s="93">
        <v>0</v>
      </c>
      <c r="AD1012" s="93">
        <v>0</v>
      </c>
      <c r="AE1012" s="93">
        <v>0</v>
      </c>
      <c r="AF1012" s="93">
        <v>0</v>
      </c>
      <c r="AG1012" s="93">
        <v>0</v>
      </c>
      <c r="AH1012" s="93">
        <v>0</v>
      </c>
      <c r="AI1012" s="93">
        <v>0</v>
      </c>
      <c r="AJ1012" s="93">
        <v>0</v>
      </c>
      <c r="AK1012" s="93">
        <v>0</v>
      </c>
      <c r="AL1012" s="93">
        <v>0</v>
      </c>
      <c r="AM1012" s="93">
        <v>0</v>
      </c>
      <c r="AN1012" s="93">
        <v>0</v>
      </c>
      <c r="AO1012" s="93">
        <v>0</v>
      </c>
      <c r="AP1012" s="93">
        <v>0</v>
      </c>
      <c r="AQ1012" s="93">
        <v>0</v>
      </c>
      <c r="AR1012" s="93">
        <v>0</v>
      </c>
      <c r="AS1012" s="93">
        <v>0</v>
      </c>
      <c r="AT1012" s="93">
        <v>0</v>
      </c>
      <c r="AU1012" s="93">
        <v>0</v>
      </c>
      <c r="AV1012" s="93">
        <v>0</v>
      </c>
      <c r="AW1012" s="93">
        <v>0</v>
      </c>
      <c r="AX1012" s="93">
        <v>0</v>
      </c>
      <c r="AY1012" s="93">
        <v>0</v>
      </c>
      <c r="AZ1012" s="93">
        <v>0</v>
      </c>
      <c r="BA1012" s="93">
        <v>0</v>
      </c>
      <c r="BB1012" s="93">
        <v>0</v>
      </c>
      <c r="BC1012" s="93">
        <v>0</v>
      </c>
      <c r="BD1012" s="93">
        <v>0</v>
      </c>
      <c r="BE1012" s="93">
        <v>0</v>
      </c>
      <c r="BF1012" s="93">
        <v>0</v>
      </c>
      <c r="BG1012" s="93">
        <v>0</v>
      </c>
      <c r="BH1012" s="93">
        <v>0</v>
      </c>
      <c r="BI1012" s="93">
        <v>0</v>
      </c>
      <c r="BJ1012" s="93">
        <v>0</v>
      </c>
      <c r="BK1012" s="93">
        <v>0</v>
      </c>
      <c r="BL1012" s="93">
        <v>0</v>
      </c>
      <c r="BM1012" s="93">
        <v>0</v>
      </c>
      <c r="BN1012" s="93">
        <v>0</v>
      </c>
      <c r="BO1012" s="93">
        <v>0</v>
      </c>
      <c r="BP1012" s="93">
        <v>0</v>
      </c>
      <c r="BQ1012" s="93">
        <v>0</v>
      </c>
      <c r="BR1012" s="93">
        <v>0</v>
      </c>
      <c r="BS1012" s="93">
        <v>0</v>
      </c>
      <c r="BT1012" s="93">
        <v>0</v>
      </c>
      <c r="BU1012" s="93">
        <v>0</v>
      </c>
      <c r="BV1012" s="93">
        <v>0</v>
      </c>
      <c r="BW1012" s="93">
        <v>0</v>
      </c>
      <c r="BX1012" s="93">
        <v>0</v>
      </c>
      <c r="BY1012" s="93">
        <v>0</v>
      </c>
      <c r="BZ1012" s="93">
        <v>0</v>
      </c>
      <c r="CA1012" s="93">
        <v>0</v>
      </c>
      <c r="CB1012" s="93">
        <v>0</v>
      </c>
      <c r="CC1012" s="93">
        <v>0</v>
      </c>
      <c r="CD1012" s="93">
        <v>0</v>
      </c>
      <c r="CE1012" s="93">
        <v>0</v>
      </c>
      <c r="CF1012" s="93">
        <v>0</v>
      </c>
      <c r="CG1012" s="93">
        <v>0</v>
      </c>
      <c r="CH1012" s="93">
        <v>0</v>
      </c>
      <c r="CJ1012" s="94">
        <v>0</v>
      </c>
    </row>
    <row r="1013" spans="1:88" x14ac:dyDescent="0.25">
      <c r="A1013">
        <v>1005</v>
      </c>
      <c r="B1013" s="96"/>
      <c r="C1013" s="97" t="s">
        <v>5361</v>
      </c>
      <c r="D1013" s="97" t="s">
        <v>7246</v>
      </c>
      <c r="E1013" s="97" t="s">
        <v>7246</v>
      </c>
      <c r="F1013" s="97" t="s">
        <v>7267</v>
      </c>
      <c r="G1013" s="96" t="s">
        <v>6095</v>
      </c>
      <c r="H1013" s="96" t="s">
        <v>7268</v>
      </c>
      <c r="I1013" s="96" t="s">
        <v>5340</v>
      </c>
      <c r="J1013" s="96" t="s">
        <v>5340</v>
      </c>
      <c r="K1013" s="96" t="s">
        <v>5552</v>
      </c>
      <c r="L1013" s="96" t="s">
        <v>5552</v>
      </c>
      <c r="M1013" s="96" t="s">
        <v>5342</v>
      </c>
      <c r="N1013" s="92">
        <v>0</v>
      </c>
      <c r="O1013" s="93">
        <v>0</v>
      </c>
      <c r="P1013" s="93">
        <v>0</v>
      </c>
      <c r="Q1013" s="93">
        <v>0</v>
      </c>
      <c r="R1013" s="93">
        <v>0</v>
      </c>
      <c r="S1013" s="93">
        <v>0</v>
      </c>
      <c r="T1013" s="93">
        <v>0</v>
      </c>
      <c r="U1013" s="93">
        <v>0</v>
      </c>
      <c r="V1013" s="93">
        <v>0</v>
      </c>
      <c r="W1013" s="93">
        <v>0</v>
      </c>
      <c r="X1013" s="93">
        <v>0</v>
      </c>
      <c r="Y1013" s="93">
        <v>0</v>
      </c>
      <c r="Z1013" s="93">
        <v>0</v>
      </c>
      <c r="AA1013" s="93">
        <v>0</v>
      </c>
      <c r="AB1013" s="93">
        <v>0</v>
      </c>
      <c r="AC1013" s="93">
        <v>0</v>
      </c>
      <c r="AD1013" s="93">
        <v>0</v>
      </c>
      <c r="AE1013" s="93">
        <v>0</v>
      </c>
      <c r="AF1013" s="93">
        <v>0</v>
      </c>
      <c r="AG1013" s="93">
        <v>0</v>
      </c>
      <c r="AH1013" s="93">
        <v>0</v>
      </c>
      <c r="AI1013" s="93">
        <v>0</v>
      </c>
      <c r="AJ1013" s="93">
        <v>0</v>
      </c>
      <c r="AK1013" s="93">
        <v>0</v>
      </c>
      <c r="AL1013" s="93">
        <v>0</v>
      </c>
      <c r="AM1013" s="93">
        <v>0</v>
      </c>
      <c r="AN1013" s="93">
        <v>0</v>
      </c>
      <c r="AO1013" s="93">
        <v>0</v>
      </c>
      <c r="AP1013" s="93">
        <v>0</v>
      </c>
      <c r="AQ1013" s="93">
        <v>0</v>
      </c>
      <c r="AR1013" s="93">
        <v>0</v>
      </c>
      <c r="AS1013" s="93">
        <v>0</v>
      </c>
      <c r="AT1013" s="93">
        <v>0</v>
      </c>
      <c r="AU1013" s="93">
        <v>0</v>
      </c>
      <c r="AV1013" s="93">
        <v>0</v>
      </c>
      <c r="AW1013" s="93">
        <v>0</v>
      </c>
      <c r="AX1013" s="93">
        <v>0</v>
      </c>
      <c r="AY1013" s="93">
        <v>0</v>
      </c>
      <c r="AZ1013" s="93">
        <v>0</v>
      </c>
      <c r="BA1013" s="93">
        <v>0</v>
      </c>
      <c r="BB1013" s="93">
        <v>0</v>
      </c>
      <c r="BC1013" s="93">
        <v>0</v>
      </c>
      <c r="BD1013" s="93">
        <v>0</v>
      </c>
      <c r="BE1013" s="93">
        <v>0</v>
      </c>
      <c r="BF1013" s="93">
        <v>0</v>
      </c>
      <c r="BG1013" s="93">
        <v>0</v>
      </c>
      <c r="BH1013" s="93">
        <v>0</v>
      </c>
      <c r="BI1013" s="93">
        <v>0</v>
      </c>
      <c r="BJ1013" s="93">
        <v>0</v>
      </c>
      <c r="BK1013" s="93">
        <v>0</v>
      </c>
      <c r="BL1013" s="93">
        <v>0</v>
      </c>
      <c r="BM1013" s="93">
        <v>0</v>
      </c>
      <c r="BN1013" s="93">
        <v>0</v>
      </c>
      <c r="BO1013" s="93">
        <v>0</v>
      </c>
      <c r="BP1013" s="93">
        <v>0</v>
      </c>
      <c r="BQ1013" s="93">
        <v>0</v>
      </c>
      <c r="BR1013" s="93">
        <v>0</v>
      </c>
      <c r="BS1013" s="93">
        <v>0</v>
      </c>
      <c r="BT1013" s="93">
        <v>0</v>
      </c>
      <c r="BU1013" s="93">
        <v>0</v>
      </c>
      <c r="BV1013" s="93">
        <v>0</v>
      </c>
      <c r="BW1013" s="93">
        <v>0</v>
      </c>
      <c r="BX1013" s="93">
        <v>0</v>
      </c>
      <c r="BY1013" s="93">
        <v>0</v>
      </c>
      <c r="BZ1013" s="93">
        <v>0</v>
      </c>
      <c r="CA1013" s="93">
        <v>0</v>
      </c>
      <c r="CB1013" s="93">
        <v>0</v>
      </c>
      <c r="CC1013" s="93">
        <v>0</v>
      </c>
      <c r="CD1013" s="93">
        <v>0</v>
      </c>
      <c r="CE1013" s="93">
        <v>0</v>
      </c>
      <c r="CF1013" s="93">
        <v>0</v>
      </c>
      <c r="CG1013" s="93">
        <v>0</v>
      </c>
      <c r="CH1013" s="93">
        <v>0</v>
      </c>
      <c r="CJ1013" s="94">
        <v>0</v>
      </c>
    </row>
    <row r="1014" spans="1:88" x14ac:dyDescent="0.25">
      <c r="A1014">
        <v>1006</v>
      </c>
      <c r="B1014" s="96"/>
      <c r="C1014" s="97" t="s">
        <v>5361</v>
      </c>
      <c r="D1014" s="97" t="s">
        <v>7246</v>
      </c>
      <c r="E1014" s="97" t="s">
        <v>7246</v>
      </c>
      <c r="F1014" s="97" t="s">
        <v>7269</v>
      </c>
      <c r="G1014" s="96" t="s">
        <v>6095</v>
      </c>
      <c r="H1014" s="96" t="s">
        <v>7270</v>
      </c>
      <c r="I1014" s="96" t="s">
        <v>5340</v>
      </c>
      <c r="J1014" s="96" t="s">
        <v>5340</v>
      </c>
      <c r="K1014" s="96" t="s">
        <v>5552</v>
      </c>
      <c r="L1014" s="96" t="s">
        <v>5552</v>
      </c>
      <c r="M1014" s="96" t="s">
        <v>5342</v>
      </c>
      <c r="N1014" s="92">
        <v>0</v>
      </c>
      <c r="O1014" s="93">
        <v>0</v>
      </c>
      <c r="P1014" s="93">
        <v>0</v>
      </c>
      <c r="Q1014" s="93">
        <v>0</v>
      </c>
      <c r="R1014" s="93">
        <v>0</v>
      </c>
      <c r="S1014" s="93">
        <v>0</v>
      </c>
      <c r="T1014" s="93">
        <v>0</v>
      </c>
      <c r="U1014" s="93">
        <v>0</v>
      </c>
      <c r="V1014" s="93">
        <v>0</v>
      </c>
      <c r="W1014" s="93">
        <v>0</v>
      </c>
      <c r="X1014" s="93">
        <v>0</v>
      </c>
      <c r="Y1014" s="93">
        <v>0</v>
      </c>
      <c r="Z1014" s="93">
        <v>0</v>
      </c>
      <c r="AA1014" s="93">
        <v>0</v>
      </c>
      <c r="AB1014" s="93">
        <v>0</v>
      </c>
      <c r="AC1014" s="93">
        <v>0</v>
      </c>
      <c r="AD1014" s="93">
        <v>0</v>
      </c>
      <c r="AE1014" s="93">
        <v>0</v>
      </c>
      <c r="AF1014" s="93">
        <v>0</v>
      </c>
      <c r="AG1014" s="93">
        <v>0</v>
      </c>
      <c r="AH1014" s="93">
        <v>0</v>
      </c>
      <c r="AI1014" s="93">
        <v>0</v>
      </c>
      <c r="AJ1014" s="93">
        <v>0</v>
      </c>
      <c r="AK1014" s="93">
        <v>0</v>
      </c>
      <c r="AL1014" s="93">
        <v>0</v>
      </c>
      <c r="AM1014" s="93">
        <v>0</v>
      </c>
      <c r="AN1014" s="93">
        <v>0</v>
      </c>
      <c r="AO1014" s="93">
        <v>0</v>
      </c>
      <c r="AP1014" s="93">
        <v>0</v>
      </c>
      <c r="AQ1014" s="93">
        <v>0</v>
      </c>
      <c r="AR1014" s="93">
        <v>0</v>
      </c>
      <c r="AS1014" s="93">
        <v>0</v>
      </c>
      <c r="AT1014" s="93">
        <v>0</v>
      </c>
      <c r="AU1014" s="93">
        <v>0</v>
      </c>
      <c r="AV1014" s="93">
        <v>0</v>
      </c>
      <c r="AW1014" s="93">
        <v>0</v>
      </c>
      <c r="AX1014" s="93">
        <v>0</v>
      </c>
      <c r="AY1014" s="93">
        <v>0</v>
      </c>
      <c r="AZ1014" s="93">
        <v>0</v>
      </c>
      <c r="BA1014" s="93">
        <v>0</v>
      </c>
      <c r="BB1014" s="93">
        <v>0</v>
      </c>
      <c r="BC1014" s="93">
        <v>0</v>
      </c>
      <c r="BD1014" s="93">
        <v>0</v>
      </c>
      <c r="BE1014" s="93">
        <v>0</v>
      </c>
      <c r="BF1014" s="93">
        <v>0</v>
      </c>
      <c r="BG1014" s="93">
        <v>0</v>
      </c>
      <c r="BH1014" s="93">
        <v>0</v>
      </c>
      <c r="BI1014" s="93">
        <v>0</v>
      </c>
      <c r="BJ1014" s="93">
        <v>0</v>
      </c>
      <c r="BK1014" s="93">
        <v>0</v>
      </c>
      <c r="BL1014" s="93">
        <v>0</v>
      </c>
      <c r="BM1014" s="93">
        <v>0</v>
      </c>
      <c r="BN1014" s="93">
        <v>0</v>
      </c>
      <c r="BO1014" s="93">
        <v>0</v>
      </c>
      <c r="BP1014" s="93">
        <v>0</v>
      </c>
      <c r="BQ1014" s="93">
        <v>0</v>
      </c>
      <c r="BR1014" s="93">
        <v>0</v>
      </c>
      <c r="BS1014" s="93">
        <v>0</v>
      </c>
      <c r="BT1014" s="93">
        <v>0</v>
      </c>
      <c r="BU1014" s="93">
        <v>0</v>
      </c>
      <c r="BV1014" s="93">
        <v>0</v>
      </c>
      <c r="BW1014" s="93">
        <v>0</v>
      </c>
      <c r="BX1014" s="93">
        <v>0</v>
      </c>
      <c r="BY1014" s="93">
        <v>0</v>
      </c>
      <c r="BZ1014" s="93">
        <v>0</v>
      </c>
      <c r="CA1014" s="93">
        <v>0</v>
      </c>
      <c r="CB1014" s="93">
        <v>0</v>
      </c>
      <c r="CC1014" s="93">
        <v>0</v>
      </c>
      <c r="CD1014" s="93">
        <v>0</v>
      </c>
      <c r="CE1014" s="93">
        <v>0</v>
      </c>
      <c r="CF1014" s="93">
        <v>0</v>
      </c>
      <c r="CG1014" s="93">
        <v>0</v>
      </c>
      <c r="CH1014" s="93">
        <v>0</v>
      </c>
      <c r="CJ1014" s="94">
        <v>0</v>
      </c>
    </row>
    <row r="1015" spans="1:88" x14ac:dyDescent="0.25">
      <c r="A1015">
        <v>1007</v>
      </c>
      <c r="B1015" s="96"/>
      <c r="C1015" s="97" t="s">
        <v>5361</v>
      </c>
      <c r="D1015" s="97" t="s">
        <v>7246</v>
      </c>
      <c r="E1015" s="97" t="s">
        <v>7246</v>
      </c>
      <c r="F1015" s="97" t="s">
        <v>7271</v>
      </c>
      <c r="G1015" s="96" t="s">
        <v>6095</v>
      </c>
      <c r="H1015" s="96" t="s">
        <v>7272</v>
      </c>
      <c r="I1015" s="96" t="s">
        <v>5340</v>
      </c>
      <c r="J1015" s="96" t="s">
        <v>5340</v>
      </c>
      <c r="K1015" s="96" t="s">
        <v>5552</v>
      </c>
      <c r="L1015" s="96" t="s">
        <v>5552</v>
      </c>
      <c r="M1015" s="96" t="s">
        <v>5342</v>
      </c>
      <c r="N1015" s="92">
        <v>0</v>
      </c>
      <c r="O1015" s="93">
        <v>0</v>
      </c>
      <c r="P1015" s="93">
        <v>0</v>
      </c>
      <c r="Q1015" s="93">
        <v>0</v>
      </c>
      <c r="R1015" s="93">
        <v>0</v>
      </c>
      <c r="S1015" s="93">
        <v>0</v>
      </c>
      <c r="T1015" s="93">
        <v>0</v>
      </c>
      <c r="U1015" s="93">
        <v>0</v>
      </c>
      <c r="V1015" s="93">
        <v>0</v>
      </c>
      <c r="W1015" s="93">
        <v>0</v>
      </c>
      <c r="X1015" s="93">
        <v>0</v>
      </c>
      <c r="Y1015" s="93">
        <v>0</v>
      </c>
      <c r="Z1015" s="93">
        <v>0</v>
      </c>
      <c r="AA1015" s="93">
        <v>0</v>
      </c>
      <c r="AB1015" s="93">
        <v>0</v>
      </c>
      <c r="AC1015" s="93">
        <v>0</v>
      </c>
      <c r="AD1015" s="93">
        <v>0</v>
      </c>
      <c r="AE1015" s="93">
        <v>0</v>
      </c>
      <c r="AF1015" s="93">
        <v>0</v>
      </c>
      <c r="AG1015" s="93">
        <v>0</v>
      </c>
      <c r="AH1015" s="93">
        <v>0</v>
      </c>
      <c r="AI1015" s="93">
        <v>0</v>
      </c>
      <c r="AJ1015" s="93">
        <v>0</v>
      </c>
      <c r="AK1015" s="93">
        <v>0</v>
      </c>
      <c r="AL1015" s="93">
        <v>0</v>
      </c>
      <c r="AM1015" s="93">
        <v>0</v>
      </c>
      <c r="AN1015" s="93">
        <v>0</v>
      </c>
      <c r="AO1015" s="93">
        <v>0</v>
      </c>
      <c r="AP1015" s="93">
        <v>0</v>
      </c>
      <c r="AQ1015" s="93">
        <v>0</v>
      </c>
      <c r="AR1015" s="93">
        <v>0</v>
      </c>
      <c r="AS1015" s="93">
        <v>0</v>
      </c>
      <c r="AT1015" s="93">
        <v>0</v>
      </c>
      <c r="AU1015" s="93">
        <v>0</v>
      </c>
      <c r="AV1015" s="93">
        <v>0</v>
      </c>
      <c r="AW1015" s="93">
        <v>0</v>
      </c>
      <c r="AX1015" s="93">
        <v>0</v>
      </c>
      <c r="AY1015" s="93">
        <v>0</v>
      </c>
      <c r="AZ1015" s="93">
        <v>0</v>
      </c>
      <c r="BA1015" s="93">
        <v>0</v>
      </c>
      <c r="BB1015" s="93">
        <v>0</v>
      </c>
      <c r="BC1015" s="93">
        <v>0</v>
      </c>
      <c r="BD1015" s="93">
        <v>0</v>
      </c>
      <c r="BE1015" s="93">
        <v>0</v>
      </c>
      <c r="BF1015" s="93">
        <v>0</v>
      </c>
      <c r="BG1015" s="93">
        <v>0</v>
      </c>
      <c r="BH1015" s="93">
        <v>0</v>
      </c>
      <c r="BI1015" s="93">
        <v>0</v>
      </c>
      <c r="BJ1015" s="93">
        <v>0</v>
      </c>
      <c r="BK1015" s="93">
        <v>0</v>
      </c>
      <c r="BL1015" s="93">
        <v>0</v>
      </c>
      <c r="BM1015" s="93">
        <v>0</v>
      </c>
      <c r="BN1015" s="93">
        <v>0</v>
      </c>
      <c r="BO1015" s="93">
        <v>0</v>
      </c>
      <c r="BP1015" s="93">
        <v>0</v>
      </c>
      <c r="BQ1015" s="93">
        <v>0</v>
      </c>
      <c r="BR1015" s="93">
        <v>0</v>
      </c>
      <c r="BS1015" s="93">
        <v>0</v>
      </c>
      <c r="BT1015" s="93">
        <v>0</v>
      </c>
      <c r="BU1015" s="93">
        <v>0</v>
      </c>
      <c r="BV1015" s="93">
        <v>0</v>
      </c>
      <c r="BW1015" s="93">
        <v>0</v>
      </c>
      <c r="BX1015" s="93">
        <v>0</v>
      </c>
      <c r="BY1015" s="93">
        <v>0</v>
      </c>
      <c r="BZ1015" s="93">
        <v>0</v>
      </c>
      <c r="CA1015" s="93">
        <v>0</v>
      </c>
      <c r="CB1015" s="93">
        <v>0</v>
      </c>
      <c r="CC1015" s="93">
        <v>0</v>
      </c>
      <c r="CD1015" s="93">
        <v>0</v>
      </c>
      <c r="CE1015" s="93">
        <v>0</v>
      </c>
      <c r="CF1015" s="93">
        <v>0</v>
      </c>
      <c r="CG1015" s="93">
        <v>0</v>
      </c>
      <c r="CH1015" s="93">
        <v>0</v>
      </c>
      <c r="CJ1015" s="94">
        <v>0</v>
      </c>
    </row>
    <row r="1016" spans="1:88" x14ac:dyDescent="0.25">
      <c r="A1016">
        <v>1008</v>
      </c>
      <c r="B1016" s="96"/>
      <c r="C1016" s="97" t="s">
        <v>5361</v>
      </c>
      <c r="D1016" s="97" t="s">
        <v>7246</v>
      </c>
      <c r="E1016" s="97" t="s">
        <v>7246</v>
      </c>
      <c r="F1016" s="97" t="s">
        <v>7273</v>
      </c>
      <c r="G1016" s="96" t="s">
        <v>6095</v>
      </c>
      <c r="H1016" s="96" t="s">
        <v>7274</v>
      </c>
      <c r="I1016" s="96" t="s">
        <v>5340</v>
      </c>
      <c r="J1016" s="96" t="s">
        <v>5340</v>
      </c>
      <c r="K1016" s="96" t="s">
        <v>5552</v>
      </c>
      <c r="L1016" s="96" t="s">
        <v>5552</v>
      </c>
      <c r="M1016" s="96" t="s">
        <v>5342</v>
      </c>
      <c r="N1016" s="92">
        <v>0</v>
      </c>
      <c r="O1016" s="93">
        <v>0</v>
      </c>
      <c r="P1016" s="93">
        <v>0</v>
      </c>
      <c r="Q1016" s="93">
        <v>0</v>
      </c>
      <c r="R1016" s="93">
        <v>0</v>
      </c>
      <c r="S1016" s="93">
        <v>0</v>
      </c>
      <c r="T1016" s="93">
        <v>0</v>
      </c>
      <c r="U1016" s="93">
        <v>0</v>
      </c>
      <c r="V1016" s="93">
        <v>0</v>
      </c>
      <c r="W1016" s="93">
        <v>0</v>
      </c>
      <c r="X1016" s="93">
        <v>0</v>
      </c>
      <c r="Y1016" s="93">
        <v>0</v>
      </c>
      <c r="Z1016" s="93">
        <v>0</v>
      </c>
      <c r="AA1016" s="93">
        <v>0</v>
      </c>
      <c r="AB1016" s="93">
        <v>0</v>
      </c>
      <c r="AC1016" s="93">
        <v>0</v>
      </c>
      <c r="AD1016" s="93">
        <v>0</v>
      </c>
      <c r="AE1016" s="93">
        <v>0</v>
      </c>
      <c r="AF1016" s="93">
        <v>0</v>
      </c>
      <c r="AG1016" s="93">
        <v>0</v>
      </c>
      <c r="AH1016" s="93">
        <v>0</v>
      </c>
      <c r="AI1016" s="93">
        <v>0</v>
      </c>
      <c r="AJ1016" s="93">
        <v>0</v>
      </c>
      <c r="AK1016" s="93">
        <v>0</v>
      </c>
      <c r="AL1016" s="93">
        <v>0</v>
      </c>
      <c r="AM1016" s="93">
        <v>0</v>
      </c>
      <c r="AN1016" s="93">
        <v>0</v>
      </c>
      <c r="AO1016" s="93">
        <v>0</v>
      </c>
      <c r="AP1016" s="93">
        <v>0</v>
      </c>
      <c r="AQ1016" s="93">
        <v>0</v>
      </c>
      <c r="AR1016" s="93">
        <v>0</v>
      </c>
      <c r="AS1016" s="93">
        <v>0</v>
      </c>
      <c r="AT1016" s="93">
        <v>0</v>
      </c>
      <c r="AU1016" s="93">
        <v>0</v>
      </c>
      <c r="AV1016" s="93">
        <v>0</v>
      </c>
      <c r="AW1016" s="93">
        <v>0</v>
      </c>
      <c r="AX1016" s="93">
        <v>0</v>
      </c>
      <c r="AY1016" s="93">
        <v>0</v>
      </c>
      <c r="AZ1016" s="93">
        <v>0</v>
      </c>
      <c r="BA1016" s="93">
        <v>0</v>
      </c>
      <c r="BB1016" s="93">
        <v>0</v>
      </c>
      <c r="BC1016" s="93">
        <v>0</v>
      </c>
      <c r="BD1016" s="93">
        <v>0</v>
      </c>
      <c r="BE1016" s="93">
        <v>0</v>
      </c>
      <c r="BF1016" s="93">
        <v>0</v>
      </c>
      <c r="BG1016" s="93">
        <v>0</v>
      </c>
      <c r="BH1016" s="93">
        <v>0</v>
      </c>
      <c r="BI1016" s="93">
        <v>0</v>
      </c>
      <c r="BJ1016" s="93">
        <v>0</v>
      </c>
      <c r="BK1016" s="93">
        <v>0</v>
      </c>
      <c r="BL1016" s="93">
        <v>0</v>
      </c>
      <c r="BM1016" s="93">
        <v>0</v>
      </c>
      <c r="BN1016" s="93">
        <v>0</v>
      </c>
      <c r="BO1016" s="93">
        <v>0</v>
      </c>
      <c r="BP1016" s="93">
        <v>0</v>
      </c>
      <c r="BQ1016" s="93">
        <v>0</v>
      </c>
      <c r="BR1016" s="93">
        <v>0</v>
      </c>
      <c r="BS1016" s="93">
        <v>0</v>
      </c>
      <c r="BT1016" s="93">
        <v>0</v>
      </c>
      <c r="BU1016" s="93">
        <v>0</v>
      </c>
      <c r="BV1016" s="93">
        <v>0</v>
      </c>
      <c r="BW1016" s="93">
        <v>0</v>
      </c>
      <c r="BX1016" s="93">
        <v>0</v>
      </c>
      <c r="BY1016" s="93">
        <v>0</v>
      </c>
      <c r="BZ1016" s="93">
        <v>0</v>
      </c>
      <c r="CA1016" s="93">
        <v>0</v>
      </c>
      <c r="CB1016" s="93">
        <v>0</v>
      </c>
      <c r="CC1016" s="93">
        <v>0</v>
      </c>
      <c r="CD1016" s="93">
        <v>0</v>
      </c>
      <c r="CE1016" s="93">
        <v>0</v>
      </c>
      <c r="CF1016" s="93">
        <v>0</v>
      </c>
      <c r="CG1016" s="93">
        <v>0</v>
      </c>
      <c r="CH1016" s="93">
        <v>0</v>
      </c>
      <c r="CJ1016" s="94">
        <v>0</v>
      </c>
    </row>
    <row r="1017" spans="1:88" x14ac:dyDescent="0.25">
      <c r="A1017">
        <v>1009</v>
      </c>
      <c r="B1017" s="96"/>
      <c r="C1017" s="97" t="s">
        <v>5361</v>
      </c>
      <c r="D1017" s="97" t="s">
        <v>7246</v>
      </c>
      <c r="E1017" s="97" t="s">
        <v>7246</v>
      </c>
      <c r="F1017" s="97" t="s">
        <v>7275</v>
      </c>
      <c r="G1017" s="96" t="s">
        <v>6095</v>
      </c>
      <c r="H1017" s="96" t="s">
        <v>7276</v>
      </c>
      <c r="I1017" s="96" t="s">
        <v>5340</v>
      </c>
      <c r="J1017" s="96" t="s">
        <v>5340</v>
      </c>
      <c r="K1017" s="96" t="s">
        <v>5552</v>
      </c>
      <c r="L1017" s="96" t="s">
        <v>5552</v>
      </c>
      <c r="M1017" s="96" t="s">
        <v>5342</v>
      </c>
      <c r="N1017" s="92">
        <v>0</v>
      </c>
      <c r="O1017" s="93">
        <v>0</v>
      </c>
      <c r="P1017" s="93">
        <v>0</v>
      </c>
      <c r="Q1017" s="93">
        <v>0</v>
      </c>
      <c r="R1017" s="93">
        <v>0</v>
      </c>
      <c r="S1017" s="93">
        <v>0</v>
      </c>
      <c r="T1017" s="93">
        <v>0</v>
      </c>
      <c r="U1017" s="93">
        <v>0</v>
      </c>
      <c r="V1017" s="93">
        <v>0</v>
      </c>
      <c r="W1017" s="93">
        <v>0</v>
      </c>
      <c r="X1017" s="93">
        <v>0</v>
      </c>
      <c r="Y1017" s="93">
        <v>0</v>
      </c>
      <c r="Z1017" s="93">
        <v>0</v>
      </c>
      <c r="AA1017" s="93">
        <v>0</v>
      </c>
      <c r="AB1017" s="93">
        <v>0</v>
      </c>
      <c r="AC1017" s="93">
        <v>0</v>
      </c>
      <c r="AD1017" s="93">
        <v>0</v>
      </c>
      <c r="AE1017" s="93">
        <v>0</v>
      </c>
      <c r="AF1017" s="93">
        <v>0</v>
      </c>
      <c r="AG1017" s="93">
        <v>0</v>
      </c>
      <c r="AH1017" s="93">
        <v>0</v>
      </c>
      <c r="AI1017" s="93">
        <v>0</v>
      </c>
      <c r="AJ1017" s="93">
        <v>0</v>
      </c>
      <c r="AK1017" s="93">
        <v>0</v>
      </c>
      <c r="AL1017" s="93">
        <v>0</v>
      </c>
      <c r="AM1017" s="93">
        <v>0</v>
      </c>
      <c r="AN1017" s="93">
        <v>0</v>
      </c>
      <c r="AO1017" s="93">
        <v>0</v>
      </c>
      <c r="AP1017" s="93">
        <v>0</v>
      </c>
      <c r="AQ1017" s="93">
        <v>0</v>
      </c>
      <c r="AR1017" s="93">
        <v>0</v>
      </c>
      <c r="AS1017" s="93">
        <v>0</v>
      </c>
      <c r="AT1017" s="93">
        <v>0</v>
      </c>
      <c r="AU1017" s="93">
        <v>0</v>
      </c>
      <c r="AV1017" s="93">
        <v>0</v>
      </c>
      <c r="AW1017" s="93">
        <v>0</v>
      </c>
      <c r="AX1017" s="93">
        <v>0</v>
      </c>
      <c r="AY1017" s="93">
        <v>0</v>
      </c>
      <c r="AZ1017" s="93">
        <v>0</v>
      </c>
      <c r="BA1017" s="93">
        <v>0</v>
      </c>
      <c r="BB1017" s="93">
        <v>0</v>
      </c>
      <c r="BC1017" s="93">
        <v>0</v>
      </c>
      <c r="BD1017" s="93">
        <v>0</v>
      </c>
      <c r="BE1017" s="93">
        <v>0</v>
      </c>
      <c r="BF1017" s="93">
        <v>0</v>
      </c>
      <c r="BG1017" s="93">
        <v>0</v>
      </c>
      <c r="BH1017" s="93">
        <v>0</v>
      </c>
      <c r="BI1017" s="93">
        <v>0</v>
      </c>
      <c r="BJ1017" s="93">
        <v>0</v>
      </c>
      <c r="BK1017" s="93">
        <v>0</v>
      </c>
      <c r="BL1017" s="93">
        <v>0</v>
      </c>
      <c r="BM1017" s="93">
        <v>0</v>
      </c>
      <c r="BN1017" s="93">
        <v>0</v>
      </c>
      <c r="BO1017" s="93">
        <v>0</v>
      </c>
      <c r="BP1017" s="93">
        <v>0</v>
      </c>
      <c r="BQ1017" s="93">
        <v>0</v>
      </c>
      <c r="BR1017" s="93">
        <v>0</v>
      </c>
      <c r="BS1017" s="93">
        <v>0</v>
      </c>
      <c r="BT1017" s="93">
        <v>0</v>
      </c>
      <c r="BU1017" s="93">
        <v>0</v>
      </c>
      <c r="BV1017" s="93">
        <v>0</v>
      </c>
      <c r="BW1017" s="93">
        <v>0</v>
      </c>
      <c r="BX1017" s="93">
        <v>0</v>
      </c>
      <c r="BY1017" s="93">
        <v>0</v>
      </c>
      <c r="BZ1017" s="93">
        <v>0</v>
      </c>
      <c r="CA1017" s="93">
        <v>0</v>
      </c>
      <c r="CB1017" s="93">
        <v>0</v>
      </c>
      <c r="CC1017" s="93">
        <v>0</v>
      </c>
      <c r="CD1017" s="93">
        <v>0</v>
      </c>
      <c r="CE1017" s="93">
        <v>0</v>
      </c>
      <c r="CF1017" s="93">
        <v>0</v>
      </c>
      <c r="CG1017" s="93">
        <v>0</v>
      </c>
      <c r="CH1017" s="93">
        <v>0</v>
      </c>
      <c r="CJ1017" s="94">
        <v>0</v>
      </c>
    </row>
    <row r="1018" spans="1:88" x14ac:dyDescent="0.25">
      <c r="A1018">
        <v>1010</v>
      </c>
      <c r="B1018" s="96"/>
      <c r="C1018" s="97" t="s">
        <v>5361</v>
      </c>
      <c r="D1018" s="97" t="s">
        <v>7246</v>
      </c>
      <c r="E1018" s="97" t="s">
        <v>7246</v>
      </c>
      <c r="F1018" s="97" t="s">
        <v>7277</v>
      </c>
      <c r="G1018" s="96" t="s">
        <v>6095</v>
      </c>
      <c r="H1018" s="96" t="s">
        <v>7278</v>
      </c>
      <c r="I1018" s="96" t="s">
        <v>5340</v>
      </c>
      <c r="J1018" s="96" t="s">
        <v>5340</v>
      </c>
      <c r="K1018" s="96" t="s">
        <v>5552</v>
      </c>
      <c r="L1018" s="96" t="s">
        <v>5552</v>
      </c>
      <c r="M1018" s="96" t="s">
        <v>5342</v>
      </c>
      <c r="N1018" s="92">
        <v>0</v>
      </c>
      <c r="O1018" s="93">
        <v>0</v>
      </c>
      <c r="P1018" s="93">
        <v>0</v>
      </c>
      <c r="Q1018" s="93">
        <v>0</v>
      </c>
      <c r="R1018" s="93">
        <v>0</v>
      </c>
      <c r="S1018" s="93">
        <v>0</v>
      </c>
      <c r="T1018" s="93">
        <v>0</v>
      </c>
      <c r="U1018" s="93">
        <v>0</v>
      </c>
      <c r="V1018" s="93">
        <v>0</v>
      </c>
      <c r="W1018" s="93">
        <v>0</v>
      </c>
      <c r="X1018" s="93">
        <v>0</v>
      </c>
      <c r="Y1018" s="93">
        <v>0</v>
      </c>
      <c r="Z1018" s="93">
        <v>0</v>
      </c>
      <c r="AA1018" s="93">
        <v>0</v>
      </c>
      <c r="AB1018" s="93">
        <v>0</v>
      </c>
      <c r="AC1018" s="93">
        <v>0</v>
      </c>
      <c r="AD1018" s="93">
        <v>0</v>
      </c>
      <c r="AE1018" s="93">
        <v>0</v>
      </c>
      <c r="AF1018" s="93">
        <v>0</v>
      </c>
      <c r="AG1018" s="93">
        <v>0</v>
      </c>
      <c r="AH1018" s="93">
        <v>0</v>
      </c>
      <c r="AI1018" s="93">
        <v>0</v>
      </c>
      <c r="AJ1018" s="93">
        <v>0</v>
      </c>
      <c r="AK1018" s="93">
        <v>0</v>
      </c>
      <c r="AL1018" s="93">
        <v>0</v>
      </c>
      <c r="AM1018" s="93">
        <v>0</v>
      </c>
      <c r="AN1018" s="93">
        <v>0</v>
      </c>
      <c r="AO1018" s="93">
        <v>0</v>
      </c>
      <c r="AP1018" s="93">
        <v>0</v>
      </c>
      <c r="AQ1018" s="93">
        <v>0</v>
      </c>
      <c r="AR1018" s="93">
        <v>0</v>
      </c>
      <c r="AS1018" s="93">
        <v>0</v>
      </c>
      <c r="AT1018" s="93">
        <v>0</v>
      </c>
      <c r="AU1018" s="93">
        <v>0</v>
      </c>
      <c r="AV1018" s="93">
        <v>0</v>
      </c>
      <c r="AW1018" s="93">
        <v>0</v>
      </c>
      <c r="AX1018" s="93">
        <v>0</v>
      </c>
      <c r="AY1018" s="93">
        <v>0</v>
      </c>
      <c r="AZ1018" s="93">
        <v>0</v>
      </c>
      <c r="BA1018" s="93">
        <v>0</v>
      </c>
      <c r="BB1018" s="93">
        <v>0</v>
      </c>
      <c r="BC1018" s="93">
        <v>0</v>
      </c>
      <c r="BD1018" s="93">
        <v>0</v>
      </c>
      <c r="BE1018" s="93">
        <v>0</v>
      </c>
      <c r="BF1018" s="93">
        <v>0</v>
      </c>
      <c r="BG1018" s="93">
        <v>0</v>
      </c>
      <c r="BH1018" s="93">
        <v>0</v>
      </c>
      <c r="BI1018" s="93">
        <v>0</v>
      </c>
      <c r="BJ1018" s="93">
        <v>0</v>
      </c>
      <c r="BK1018" s="93">
        <v>0</v>
      </c>
      <c r="BL1018" s="93">
        <v>0</v>
      </c>
      <c r="BM1018" s="93">
        <v>0</v>
      </c>
      <c r="BN1018" s="93">
        <v>0</v>
      </c>
      <c r="BO1018" s="93">
        <v>0</v>
      </c>
      <c r="BP1018" s="93">
        <v>0</v>
      </c>
      <c r="BQ1018" s="93">
        <v>0</v>
      </c>
      <c r="BR1018" s="93">
        <v>0</v>
      </c>
      <c r="BS1018" s="93">
        <v>0</v>
      </c>
      <c r="BT1018" s="93">
        <v>0</v>
      </c>
      <c r="BU1018" s="93">
        <v>0</v>
      </c>
      <c r="BV1018" s="93">
        <v>0</v>
      </c>
      <c r="BW1018" s="93">
        <v>0</v>
      </c>
      <c r="BX1018" s="93">
        <v>0</v>
      </c>
      <c r="BY1018" s="93">
        <v>0</v>
      </c>
      <c r="BZ1018" s="93">
        <v>0</v>
      </c>
      <c r="CA1018" s="93">
        <v>0</v>
      </c>
      <c r="CB1018" s="93">
        <v>0</v>
      </c>
      <c r="CC1018" s="93">
        <v>0</v>
      </c>
      <c r="CD1018" s="93">
        <v>0</v>
      </c>
      <c r="CE1018" s="93">
        <v>0</v>
      </c>
      <c r="CF1018" s="93">
        <v>0</v>
      </c>
      <c r="CG1018" s="93">
        <v>0</v>
      </c>
      <c r="CH1018" s="93">
        <v>0</v>
      </c>
      <c r="CJ1018" s="94">
        <v>0</v>
      </c>
    </row>
    <row r="1019" spans="1:88" x14ac:dyDescent="0.25">
      <c r="A1019">
        <v>1011</v>
      </c>
      <c r="B1019" s="96"/>
      <c r="C1019" s="97" t="s">
        <v>5361</v>
      </c>
      <c r="D1019" s="97" t="s">
        <v>5362</v>
      </c>
      <c r="E1019" s="97" t="s">
        <v>5362</v>
      </c>
      <c r="F1019" s="97" t="s">
        <v>7279</v>
      </c>
      <c r="G1019" s="96" t="s">
        <v>6095</v>
      </c>
      <c r="H1019" s="96" t="s">
        <v>7280</v>
      </c>
      <c r="I1019" s="96" t="s">
        <v>5340</v>
      </c>
      <c r="J1019" s="96" t="s">
        <v>5340</v>
      </c>
      <c r="K1019" s="96" t="s">
        <v>5365</v>
      </c>
      <c r="L1019" s="96" t="s">
        <v>5365</v>
      </c>
      <c r="M1019" s="96" t="s">
        <v>5342</v>
      </c>
      <c r="N1019" s="92">
        <v>1022680.3826344433</v>
      </c>
      <c r="O1019" s="93">
        <v>0</v>
      </c>
      <c r="P1019" s="93">
        <v>0</v>
      </c>
      <c r="Q1019" s="93">
        <v>0</v>
      </c>
      <c r="R1019" s="93">
        <v>0</v>
      </c>
      <c r="S1019" s="93">
        <v>0</v>
      </c>
      <c r="T1019" s="93">
        <v>0</v>
      </c>
      <c r="U1019" s="93">
        <v>0</v>
      </c>
      <c r="V1019" s="93">
        <v>0</v>
      </c>
      <c r="W1019" s="93">
        <v>0</v>
      </c>
      <c r="X1019" s="93">
        <v>0</v>
      </c>
      <c r="Y1019" s="93">
        <v>0</v>
      </c>
      <c r="Z1019" s="93">
        <v>0</v>
      </c>
      <c r="AA1019" s="93">
        <v>0</v>
      </c>
      <c r="AB1019" s="93">
        <v>0</v>
      </c>
      <c r="AC1019" s="93">
        <v>0</v>
      </c>
      <c r="AD1019" s="93">
        <v>0</v>
      </c>
      <c r="AE1019" s="93">
        <v>0</v>
      </c>
      <c r="AF1019" s="93">
        <v>0</v>
      </c>
      <c r="AG1019" s="93">
        <v>0</v>
      </c>
      <c r="AH1019" s="93">
        <v>0</v>
      </c>
      <c r="AI1019" s="93">
        <v>0</v>
      </c>
      <c r="AJ1019" s="93">
        <v>0</v>
      </c>
      <c r="AK1019" s="93">
        <v>0</v>
      </c>
      <c r="AL1019" s="93">
        <v>0</v>
      </c>
      <c r="AM1019" s="93">
        <v>0</v>
      </c>
      <c r="AN1019" s="93">
        <v>0</v>
      </c>
      <c r="AO1019" s="93">
        <v>0</v>
      </c>
      <c r="AP1019" s="93">
        <v>0</v>
      </c>
      <c r="AQ1019" s="93">
        <v>0</v>
      </c>
      <c r="AR1019" s="93">
        <v>0</v>
      </c>
      <c r="AS1019" s="93">
        <v>84715.310568601009</v>
      </c>
      <c r="AT1019" s="93">
        <v>84608.510128411872</v>
      </c>
      <c r="AU1019" s="93">
        <v>84378.728117969877</v>
      </c>
      <c r="AV1019" s="93">
        <v>83592.950797370198</v>
      </c>
      <c r="AW1019" s="93">
        <v>84654.163346816887</v>
      </c>
      <c r="AX1019" s="93">
        <v>84767.144502515934</v>
      </c>
      <c r="AY1019" s="93">
        <v>86712.902331773657</v>
      </c>
      <c r="AZ1019" s="93">
        <v>85868.156864615303</v>
      </c>
      <c r="BA1019" s="93">
        <v>86085.762071410863</v>
      </c>
      <c r="BB1019" s="93">
        <v>86083.822960505597</v>
      </c>
      <c r="BC1019" s="93">
        <v>85738.95822631981</v>
      </c>
      <c r="BD1019" s="93">
        <v>85473.972718132267</v>
      </c>
      <c r="BE1019" s="93">
        <v>0</v>
      </c>
      <c r="BF1019" s="93">
        <v>0</v>
      </c>
      <c r="BG1019" s="93">
        <v>0</v>
      </c>
      <c r="BH1019" s="93">
        <v>0</v>
      </c>
      <c r="BI1019" s="93">
        <v>0</v>
      </c>
      <c r="BJ1019" s="93">
        <v>0</v>
      </c>
      <c r="BK1019" s="93">
        <v>0</v>
      </c>
      <c r="BL1019" s="93">
        <v>0</v>
      </c>
      <c r="BM1019" s="93">
        <v>0</v>
      </c>
      <c r="BN1019" s="93">
        <v>0</v>
      </c>
      <c r="BO1019" s="93">
        <v>0</v>
      </c>
      <c r="BP1019" s="93">
        <v>0</v>
      </c>
      <c r="BQ1019" s="93">
        <v>0</v>
      </c>
      <c r="BR1019" s="93">
        <v>0</v>
      </c>
      <c r="BS1019" s="93">
        <v>0</v>
      </c>
      <c r="BT1019" s="93">
        <v>0</v>
      </c>
      <c r="BU1019" s="93">
        <v>0</v>
      </c>
      <c r="BV1019" s="93">
        <v>0</v>
      </c>
      <c r="BW1019" s="93">
        <v>0</v>
      </c>
      <c r="BX1019" s="93">
        <v>0</v>
      </c>
      <c r="BY1019" s="93">
        <v>0</v>
      </c>
      <c r="BZ1019" s="93">
        <v>0</v>
      </c>
      <c r="CA1019" s="93">
        <v>0</v>
      </c>
      <c r="CB1019" s="93">
        <v>0</v>
      </c>
      <c r="CC1019" s="93">
        <v>0</v>
      </c>
      <c r="CD1019" s="93">
        <v>0</v>
      </c>
      <c r="CE1019" s="93">
        <v>0</v>
      </c>
      <c r="CF1019" s="93">
        <v>0</v>
      </c>
      <c r="CG1019" s="93">
        <v>0</v>
      </c>
      <c r="CH1019" s="93">
        <v>0</v>
      </c>
      <c r="CJ1019" s="94">
        <v>1022680.3826344433</v>
      </c>
    </row>
    <row r="1020" spans="1:88" x14ac:dyDescent="0.25">
      <c r="A1020">
        <v>1012</v>
      </c>
      <c r="B1020" s="96"/>
      <c r="C1020" s="97" t="s">
        <v>5361</v>
      </c>
      <c r="D1020" s="97" t="s">
        <v>5362</v>
      </c>
      <c r="E1020" s="97" t="s">
        <v>5362</v>
      </c>
      <c r="F1020" s="97" t="s">
        <v>7281</v>
      </c>
      <c r="G1020" s="96" t="s">
        <v>6095</v>
      </c>
      <c r="H1020" s="96" t="s">
        <v>7282</v>
      </c>
      <c r="I1020" s="96" t="s">
        <v>5340</v>
      </c>
      <c r="J1020" s="96" t="s">
        <v>5340</v>
      </c>
      <c r="K1020" s="96" t="s">
        <v>5365</v>
      </c>
      <c r="L1020" s="96" t="s">
        <v>5365</v>
      </c>
      <c r="M1020" s="96" t="s">
        <v>5342</v>
      </c>
      <c r="N1020" s="92">
        <v>1366156.3323617959</v>
      </c>
      <c r="O1020" s="93">
        <v>0</v>
      </c>
      <c r="P1020" s="93">
        <v>0</v>
      </c>
      <c r="Q1020" s="93">
        <v>0</v>
      </c>
      <c r="R1020" s="93">
        <v>0</v>
      </c>
      <c r="S1020" s="93">
        <v>0</v>
      </c>
      <c r="T1020" s="93">
        <v>0</v>
      </c>
      <c r="U1020" s="93">
        <v>0</v>
      </c>
      <c r="V1020" s="93">
        <v>0</v>
      </c>
      <c r="W1020" s="93">
        <v>0</v>
      </c>
      <c r="X1020" s="93">
        <v>0</v>
      </c>
      <c r="Y1020" s="93">
        <v>0</v>
      </c>
      <c r="Z1020" s="93">
        <v>0</v>
      </c>
      <c r="AA1020" s="93">
        <v>0</v>
      </c>
      <c r="AB1020" s="93">
        <v>0</v>
      </c>
      <c r="AC1020" s="93">
        <v>0</v>
      </c>
      <c r="AD1020" s="93">
        <v>0</v>
      </c>
      <c r="AE1020" s="93">
        <v>0</v>
      </c>
      <c r="AF1020" s="93">
        <v>0</v>
      </c>
      <c r="AG1020" s="93">
        <v>0</v>
      </c>
      <c r="AH1020" s="93">
        <v>0</v>
      </c>
      <c r="AI1020" s="93">
        <v>0</v>
      </c>
      <c r="AJ1020" s="93">
        <v>0</v>
      </c>
      <c r="AK1020" s="93">
        <v>0</v>
      </c>
      <c r="AL1020" s="93">
        <v>0</v>
      </c>
      <c r="AM1020" s="93">
        <v>0</v>
      </c>
      <c r="AN1020" s="93">
        <v>0</v>
      </c>
      <c r="AO1020" s="93">
        <v>0</v>
      </c>
      <c r="AP1020" s="93">
        <v>0</v>
      </c>
      <c r="AQ1020" s="93">
        <v>0</v>
      </c>
      <c r="AR1020" s="93">
        <v>0</v>
      </c>
      <c r="AS1020" s="93">
        <v>0</v>
      </c>
      <c r="AT1020" s="93">
        <v>0</v>
      </c>
      <c r="AU1020" s="93">
        <v>0</v>
      </c>
      <c r="AV1020" s="93">
        <v>0</v>
      </c>
      <c r="AW1020" s="93">
        <v>0</v>
      </c>
      <c r="AX1020" s="93">
        <v>0</v>
      </c>
      <c r="AY1020" s="93">
        <v>0</v>
      </c>
      <c r="AZ1020" s="93">
        <v>0</v>
      </c>
      <c r="BA1020" s="93">
        <v>0</v>
      </c>
      <c r="BB1020" s="93">
        <v>0</v>
      </c>
      <c r="BC1020" s="93">
        <v>0</v>
      </c>
      <c r="BD1020" s="93">
        <v>0</v>
      </c>
      <c r="BE1020" s="93">
        <v>114138.32129015068</v>
      </c>
      <c r="BF1020" s="93">
        <v>114012.88130771986</v>
      </c>
      <c r="BG1020" s="93">
        <v>113712.56420051165</v>
      </c>
      <c r="BH1020" s="93">
        <v>112701.95310193424</v>
      </c>
      <c r="BI1020" s="93">
        <v>114053.60842292827</v>
      </c>
      <c r="BJ1020" s="93">
        <v>114199.59977085187</v>
      </c>
      <c r="BK1020" s="93">
        <v>114839.50420070796</v>
      </c>
      <c r="BL1020" s="93">
        <v>113800.18914845269</v>
      </c>
      <c r="BM1020" s="93">
        <v>113942.09540497331</v>
      </c>
      <c r="BN1020" s="93">
        <v>113969.46192364676</v>
      </c>
      <c r="BO1020" s="93">
        <v>113550.34567092353</v>
      </c>
      <c r="BP1020" s="93">
        <v>113235.80791899489</v>
      </c>
      <c r="BQ1020" s="93">
        <v>0</v>
      </c>
      <c r="BR1020" s="93">
        <v>0</v>
      </c>
      <c r="BS1020" s="93">
        <v>0</v>
      </c>
      <c r="BT1020" s="93">
        <v>0</v>
      </c>
      <c r="BU1020" s="93">
        <v>0</v>
      </c>
      <c r="BV1020" s="93">
        <v>0</v>
      </c>
      <c r="BW1020" s="93">
        <v>0</v>
      </c>
      <c r="BX1020" s="93">
        <v>0</v>
      </c>
      <c r="BY1020" s="93">
        <v>0</v>
      </c>
      <c r="BZ1020" s="93">
        <v>0</v>
      </c>
      <c r="CA1020" s="93">
        <v>0</v>
      </c>
      <c r="CB1020" s="93">
        <v>0</v>
      </c>
      <c r="CC1020" s="93">
        <v>0</v>
      </c>
      <c r="CD1020" s="93">
        <v>0</v>
      </c>
      <c r="CE1020" s="93">
        <v>0</v>
      </c>
      <c r="CF1020" s="93">
        <v>0</v>
      </c>
      <c r="CG1020" s="93">
        <v>0</v>
      </c>
      <c r="CH1020" s="93">
        <v>0</v>
      </c>
      <c r="CJ1020" s="94">
        <v>1366156.3323617959</v>
      </c>
    </row>
    <row r="1021" spans="1:88" x14ac:dyDescent="0.25">
      <c r="A1021">
        <v>1013</v>
      </c>
      <c r="B1021" s="96"/>
      <c r="C1021" s="97" t="s">
        <v>5361</v>
      </c>
      <c r="D1021" s="97" t="s">
        <v>5362</v>
      </c>
      <c r="E1021" s="97" t="s">
        <v>5362</v>
      </c>
      <c r="F1021" s="97" t="s">
        <v>7283</v>
      </c>
      <c r="G1021" s="96" t="s">
        <v>6095</v>
      </c>
      <c r="H1021" s="96" t="s">
        <v>7284</v>
      </c>
      <c r="I1021" s="96" t="s">
        <v>5340</v>
      </c>
      <c r="J1021" s="96" t="s">
        <v>5340</v>
      </c>
      <c r="K1021" s="96" t="s">
        <v>5365</v>
      </c>
      <c r="L1021" s="96" t="s">
        <v>5365</v>
      </c>
      <c r="M1021" s="96" t="s">
        <v>5342</v>
      </c>
      <c r="N1021" s="92">
        <v>1380118.8560626169</v>
      </c>
      <c r="O1021" s="93">
        <v>0</v>
      </c>
      <c r="P1021" s="93">
        <v>0</v>
      </c>
      <c r="Q1021" s="93">
        <v>0</v>
      </c>
      <c r="R1021" s="93">
        <v>0</v>
      </c>
      <c r="S1021" s="93">
        <v>0</v>
      </c>
      <c r="T1021" s="93">
        <v>0</v>
      </c>
      <c r="U1021" s="93">
        <v>0</v>
      </c>
      <c r="V1021" s="93">
        <v>0</v>
      </c>
      <c r="W1021" s="93">
        <v>0</v>
      </c>
      <c r="X1021" s="93">
        <v>0</v>
      </c>
      <c r="Y1021" s="93">
        <v>0</v>
      </c>
      <c r="Z1021" s="93">
        <v>0</v>
      </c>
      <c r="AA1021" s="93">
        <v>0</v>
      </c>
      <c r="AB1021" s="93">
        <v>0</v>
      </c>
      <c r="AC1021" s="93">
        <v>0</v>
      </c>
      <c r="AD1021" s="93">
        <v>0</v>
      </c>
      <c r="AE1021" s="93">
        <v>0</v>
      </c>
      <c r="AF1021" s="93">
        <v>0</v>
      </c>
      <c r="AG1021" s="93">
        <v>0</v>
      </c>
      <c r="AH1021" s="93">
        <v>0</v>
      </c>
      <c r="AI1021" s="93">
        <v>0</v>
      </c>
      <c r="AJ1021" s="93">
        <v>0</v>
      </c>
      <c r="AK1021" s="93">
        <v>0</v>
      </c>
      <c r="AL1021" s="93">
        <v>0</v>
      </c>
      <c r="AM1021" s="93">
        <v>0</v>
      </c>
      <c r="AN1021" s="93">
        <v>0</v>
      </c>
      <c r="AO1021" s="93">
        <v>0</v>
      </c>
      <c r="AP1021" s="93">
        <v>0</v>
      </c>
      <c r="AQ1021" s="93">
        <v>0</v>
      </c>
      <c r="AR1021" s="93">
        <v>0</v>
      </c>
      <c r="AS1021" s="93">
        <v>0</v>
      </c>
      <c r="AT1021" s="93">
        <v>0</v>
      </c>
      <c r="AU1021" s="93">
        <v>0</v>
      </c>
      <c r="AV1021" s="93">
        <v>0</v>
      </c>
      <c r="AW1021" s="93">
        <v>0</v>
      </c>
      <c r="AX1021" s="93">
        <v>0</v>
      </c>
      <c r="AY1021" s="93">
        <v>0</v>
      </c>
      <c r="AZ1021" s="93">
        <v>0</v>
      </c>
      <c r="BA1021" s="93">
        <v>0</v>
      </c>
      <c r="BB1021" s="93">
        <v>0</v>
      </c>
      <c r="BC1021" s="93">
        <v>0</v>
      </c>
      <c r="BD1021" s="93">
        <v>0</v>
      </c>
      <c r="BE1021" s="93">
        <v>0</v>
      </c>
      <c r="BF1021" s="93">
        <v>0</v>
      </c>
      <c r="BG1021" s="93">
        <v>0</v>
      </c>
      <c r="BH1021" s="93">
        <v>0</v>
      </c>
      <c r="BI1021" s="93">
        <v>0</v>
      </c>
      <c r="BJ1021" s="93">
        <v>0</v>
      </c>
      <c r="BK1021" s="93">
        <v>0</v>
      </c>
      <c r="BL1021" s="93">
        <v>0</v>
      </c>
      <c r="BM1021" s="93">
        <v>0</v>
      </c>
      <c r="BN1021" s="93">
        <v>0</v>
      </c>
      <c r="BO1021" s="93">
        <v>0</v>
      </c>
      <c r="BP1021" s="93">
        <v>0</v>
      </c>
      <c r="BQ1021" s="93">
        <v>115015.28384003752</v>
      </c>
      <c r="BR1021" s="93">
        <v>114850.01168218696</v>
      </c>
      <c r="BS1021" s="93">
        <v>114442.7153261206</v>
      </c>
      <c r="BT1021" s="93">
        <v>113111.06437694847</v>
      </c>
      <c r="BU1021" s="93">
        <v>114897.67836111314</v>
      </c>
      <c r="BV1021" s="93">
        <v>115097.35271914401</v>
      </c>
      <c r="BW1021" s="93">
        <v>116833.90135905231</v>
      </c>
      <c r="BX1021" s="93">
        <v>115378.30285171348</v>
      </c>
      <c r="BY1021" s="93">
        <v>115501.94138587044</v>
      </c>
      <c r="BZ1021" s="93">
        <v>115578.61056925017</v>
      </c>
      <c r="CA1021" s="93">
        <v>114917.92128078009</v>
      </c>
      <c r="CB1021" s="93">
        <v>114494.07231039974</v>
      </c>
      <c r="CC1021" s="93">
        <v>0</v>
      </c>
      <c r="CD1021" s="93">
        <v>0</v>
      </c>
      <c r="CE1021" s="93">
        <v>0</v>
      </c>
      <c r="CF1021" s="93">
        <v>0</v>
      </c>
      <c r="CG1021" s="93">
        <v>0</v>
      </c>
      <c r="CH1021" s="93">
        <v>0</v>
      </c>
      <c r="CJ1021" s="94">
        <v>1380118.8560626169</v>
      </c>
    </row>
    <row r="1022" spans="1:88" x14ac:dyDescent="0.25">
      <c r="A1022">
        <v>1014</v>
      </c>
      <c r="B1022" s="96"/>
      <c r="C1022" s="97" t="s">
        <v>5361</v>
      </c>
      <c r="D1022" s="97" t="s">
        <v>6707</v>
      </c>
      <c r="E1022" s="97" t="s">
        <v>6707</v>
      </c>
      <c r="F1022" s="97" t="s">
        <v>7285</v>
      </c>
      <c r="G1022" s="96" t="s">
        <v>6095</v>
      </c>
      <c r="H1022" s="96" t="s">
        <v>7286</v>
      </c>
      <c r="I1022" s="96" t="s">
        <v>5340</v>
      </c>
      <c r="J1022" s="96" t="s">
        <v>5340</v>
      </c>
      <c r="K1022" s="96" t="s">
        <v>5365</v>
      </c>
      <c r="L1022" s="96" t="s">
        <v>5365</v>
      </c>
      <c r="M1022" s="96" t="s">
        <v>5342</v>
      </c>
      <c r="N1022" s="92">
        <v>0</v>
      </c>
      <c r="O1022" s="93">
        <v>0</v>
      </c>
      <c r="P1022" s="93">
        <v>0</v>
      </c>
      <c r="Q1022" s="93">
        <v>0</v>
      </c>
      <c r="R1022" s="93">
        <v>0</v>
      </c>
      <c r="S1022" s="93">
        <v>0</v>
      </c>
      <c r="T1022" s="93">
        <v>0</v>
      </c>
      <c r="U1022" s="93">
        <v>0</v>
      </c>
      <c r="V1022" s="93">
        <v>0</v>
      </c>
      <c r="W1022" s="93">
        <v>0</v>
      </c>
      <c r="X1022" s="93">
        <v>0</v>
      </c>
      <c r="Y1022" s="93">
        <v>0</v>
      </c>
      <c r="Z1022" s="93">
        <v>0</v>
      </c>
      <c r="AA1022" s="93">
        <v>0</v>
      </c>
      <c r="AB1022" s="93">
        <v>0</v>
      </c>
      <c r="AC1022" s="93">
        <v>0</v>
      </c>
      <c r="AD1022" s="93">
        <v>0</v>
      </c>
      <c r="AE1022" s="93">
        <v>0</v>
      </c>
      <c r="AF1022" s="93">
        <v>0</v>
      </c>
      <c r="AG1022" s="93">
        <v>0</v>
      </c>
      <c r="AH1022" s="93">
        <v>0</v>
      </c>
      <c r="AI1022" s="93">
        <v>0</v>
      </c>
      <c r="AJ1022" s="93">
        <v>0</v>
      </c>
      <c r="AK1022" s="93">
        <v>0</v>
      </c>
      <c r="AL1022" s="93">
        <v>0</v>
      </c>
      <c r="AM1022" s="93">
        <v>0</v>
      </c>
      <c r="AN1022" s="93">
        <v>0</v>
      </c>
      <c r="AO1022" s="93">
        <v>0</v>
      </c>
      <c r="AP1022" s="93">
        <v>0</v>
      </c>
      <c r="AQ1022" s="93">
        <v>0</v>
      </c>
      <c r="AR1022" s="93">
        <v>0</v>
      </c>
      <c r="AS1022" s="93">
        <v>0</v>
      </c>
      <c r="AT1022" s="93">
        <v>0</v>
      </c>
      <c r="AU1022" s="93">
        <v>0</v>
      </c>
      <c r="AV1022" s="93">
        <v>0</v>
      </c>
      <c r="AW1022" s="93">
        <v>0</v>
      </c>
      <c r="AX1022" s="93">
        <v>0</v>
      </c>
      <c r="AY1022" s="93">
        <v>0</v>
      </c>
      <c r="AZ1022" s="93">
        <v>0</v>
      </c>
      <c r="BA1022" s="93">
        <v>0</v>
      </c>
      <c r="BB1022" s="93">
        <v>0</v>
      </c>
      <c r="BC1022" s="93">
        <v>0</v>
      </c>
      <c r="BD1022" s="93">
        <v>0</v>
      </c>
      <c r="BE1022" s="93">
        <v>0</v>
      </c>
      <c r="BF1022" s="93">
        <v>0</v>
      </c>
      <c r="BG1022" s="93">
        <v>0</v>
      </c>
      <c r="BH1022" s="93">
        <v>0</v>
      </c>
      <c r="BI1022" s="93">
        <v>0</v>
      </c>
      <c r="BJ1022" s="93">
        <v>0</v>
      </c>
      <c r="BK1022" s="93">
        <v>0</v>
      </c>
      <c r="BL1022" s="93">
        <v>0</v>
      </c>
      <c r="BM1022" s="93">
        <v>0</v>
      </c>
      <c r="BN1022" s="93">
        <v>0</v>
      </c>
      <c r="BO1022" s="93">
        <v>0</v>
      </c>
      <c r="BP1022" s="93">
        <v>0</v>
      </c>
      <c r="BQ1022" s="93">
        <v>0</v>
      </c>
      <c r="BR1022" s="93">
        <v>0</v>
      </c>
      <c r="BS1022" s="93">
        <v>0</v>
      </c>
      <c r="BT1022" s="93">
        <v>0</v>
      </c>
      <c r="BU1022" s="93">
        <v>0</v>
      </c>
      <c r="BV1022" s="93">
        <v>0</v>
      </c>
      <c r="BW1022" s="93">
        <v>0</v>
      </c>
      <c r="BX1022" s="93">
        <v>0</v>
      </c>
      <c r="BY1022" s="93">
        <v>0</v>
      </c>
      <c r="BZ1022" s="93">
        <v>0</v>
      </c>
      <c r="CA1022" s="93">
        <v>0</v>
      </c>
      <c r="CB1022" s="93">
        <v>0</v>
      </c>
      <c r="CC1022" s="93">
        <v>0</v>
      </c>
      <c r="CD1022" s="93">
        <v>0</v>
      </c>
      <c r="CE1022" s="93">
        <v>0</v>
      </c>
      <c r="CF1022" s="93">
        <v>0</v>
      </c>
      <c r="CG1022" s="93">
        <v>0</v>
      </c>
      <c r="CH1022" s="93">
        <v>0</v>
      </c>
      <c r="CJ1022" s="94">
        <v>0</v>
      </c>
    </row>
    <row r="1023" spans="1:88" x14ac:dyDescent="0.25">
      <c r="A1023">
        <v>1015</v>
      </c>
      <c r="B1023" s="96"/>
      <c r="C1023" s="97" t="s">
        <v>5361</v>
      </c>
      <c r="D1023" s="97" t="s">
        <v>6707</v>
      </c>
      <c r="E1023" s="97" t="s">
        <v>6707</v>
      </c>
      <c r="F1023" s="97" t="s">
        <v>7287</v>
      </c>
      <c r="G1023" s="96" t="s">
        <v>6095</v>
      </c>
      <c r="H1023" s="96" t="s">
        <v>7288</v>
      </c>
      <c r="I1023" s="96" t="s">
        <v>5340</v>
      </c>
      <c r="J1023" s="96" t="s">
        <v>5340</v>
      </c>
      <c r="K1023" s="96" t="s">
        <v>5365</v>
      </c>
      <c r="L1023" s="96" t="s">
        <v>5365</v>
      </c>
      <c r="M1023" s="96" t="s">
        <v>5342</v>
      </c>
      <c r="N1023" s="92">
        <v>0</v>
      </c>
      <c r="O1023" s="93">
        <v>0</v>
      </c>
      <c r="P1023" s="93">
        <v>0</v>
      </c>
      <c r="Q1023" s="93">
        <v>0</v>
      </c>
      <c r="R1023" s="93">
        <v>0</v>
      </c>
      <c r="S1023" s="93">
        <v>0</v>
      </c>
      <c r="T1023" s="93">
        <v>0</v>
      </c>
      <c r="U1023" s="93">
        <v>0</v>
      </c>
      <c r="V1023" s="93">
        <v>0</v>
      </c>
      <c r="W1023" s="93">
        <v>0</v>
      </c>
      <c r="X1023" s="93">
        <v>0</v>
      </c>
      <c r="Y1023" s="93">
        <v>0</v>
      </c>
      <c r="Z1023" s="93">
        <v>0</v>
      </c>
      <c r="AA1023" s="93">
        <v>0</v>
      </c>
      <c r="AB1023" s="93">
        <v>0</v>
      </c>
      <c r="AC1023" s="93">
        <v>0</v>
      </c>
      <c r="AD1023" s="93">
        <v>0</v>
      </c>
      <c r="AE1023" s="93">
        <v>0</v>
      </c>
      <c r="AF1023" s="93">
        <v>0</v>
      </c>
      <c r="AG1023" s="93">
        <v>0</v>
      </c>
      <c r="AH1023" s="93">
        <v>0</v>
      </c>
      <c r="AI1023" s="93">
        <v>0</v>
      </c>
      <c r="AJ1023" s="93">
        <v>0</v>
      </c>
      <c r="AK1023" s="93">
        <v>0</v>
      </c>
      <c r="AL1023" s="93">
        <v>0</v>
      </c>
      <c r="AM1023" s="93">
        <v>0</v>
      </c>
      <c r="AN1023" s="93">
        <v>0</v>
      </c>
      <c r="AO1023" s="93">
        <v>0</v>
      </c>
      <c r="AP1023" s="93">
        <v>0</v>
      </c>
      <c r="AQ1023" s="93">
        <v>0</v>
      </c>
      <c r="AR1023" s="93">
        <v>0</v>
      </c>
      <c r="AS1023" s="93">
        <v>0</v>
      </c>
      <c r="AT1023" s="93">
        <v>0</v>
      </c>
      <c r="AU1023" s="93">
        <v>0</v>
      </c>
      <c r="AV1023" s="93">
        <v>0</v>
      </c>
      <c r="AW1023" s="93">
        <v>0</v>
      </c>
      <c r="AX1023" s="93">
        <v>0</v>
      </c>
      <c r="AY1023" s="93">
        <v>0</v>
      </c>
      <c r="AZ1023" s="93">
        <v>0</v>
      </c>
      <c r="BA1023" s="93">
        <v>0</v>
      </c>
      <c r="BB1023" s="93">
        <v>0</v>
      </c>
      <c r="BC1023" s="93">
        <v>0</v>
      </c>
      <c r="BD1023" s="93">
        <v>0</v>
      </c>
      <c r="BE1023" s="93">
        <v>0</v>
      </c>
      <c r="BF1023" s="93">
        <v>0</v>
      </c>
      <c r="BG1023" s="93">
        <v>0</v>
      </c>
      <c r="BH1023" s="93">
        <v>0</v>
      </c>
      <c r="BI1023" s="93">
        <v>0</v>
      </c>
      <c r="BJ1023" s="93">
        <v>0</v>
      </c>
      <c r="BK1023" s="93">
        <v>0</v>
      </c>
      <c r="BL1023" s="93">
        <v>0</v>
      </c>
      <c r="BM1023" s="93">
        <v>0</v>
      </c>
      <c r="BN1023" s="93">
        <v>0</v>
      </c>
      <c r="BO1023" s="93">
        <v>0</v>
      </c>
      <c r="BP1023" s="93">
        <v>0</v>
      </c>
      <c r="BQ1023" s="93">
        <v>0</v>
      </c>
      <c r="BR1023" s="93">
        <v>0</v>
      </c>
      <c r="BS1023" s="93">
        <v>0</v>
      </c>
      <c r="BT1023" s="93">
        <v>0</v>
      </c>
      <c r="BU1023" s="93">
        <v>0</v>
      </c>
      <c r="BV1023" s="93">
        <v>0</v>
      </c>
      <c r="BW1023" s="93">
        <v>0</v>
      </c>
      <c r="BX1023" s="93">
        <v>0</v>
      </c>
      <c r="BY1023" s="93">
        <v>0</v>
      </c>
      <c r="BZ1023" s="93">
        <v>0</v>
      </c>
      <c r="CA1023" s="93">
        <v>0</v>
      </c>
      <c r="CB1023" s="93">
        <v>0</v>
      </c>
      <c r="CC1023" s="93">
        <v>0</v>
      </c>
      <c r="CD1023" s="93">
        <v>0</v>
      </c>
      <c r="CE1023" s="93">
        <v>0</v>
      </c>
      <c r="CF1023" s="93">
        <v>0</v>
      </c>
      <c r="CG1023" s="93">
        <v>0</v>
      </c>
      <c r="CH1023" s="93">
        <v>0</v>
      </c>
      <c r="CJ1023" s="94">
        <v>0</v>
      </c>
    </row>
    <row r="1024" spans="1:88" x14ac:dyDescent="0.25">
      <c r="A1024">
        <v>1016</v>
      </c>
      <c r="B1024" s="96"/>
      <c r="C1024" s="97" t="s">
        <v>5361</v>
      </c>
      <c r="D1024" s="97" t="s">
        <v>5362</v>
      </c>
      <c r="E1024" s="97" t="s">
        <v>5362</v>
      </c>
      <c r="F1024" s="97" t="s">
        <v>7289</v>
      </c>
      <c r="G1024" s="96" t="s">
        <v>6095</v>
      </c>
      <c r="H1024" s="96" t="s">
        <v>7290</v>
      </c>
      <c r="I1024" s="96" t="s">
        <v>5340</v>
      </c>
      <c r="J1024" s="96" t="s">
        <v>5340</v>
      </c>
      <c r="K1024" s="96" t="s">
        <v>5365</v>
      </c>
      <c r="L1024" s="96" t="s">
        <v>5365</v>
      </c>
      <c r="M1024" s="96" t="s">
        <v>5342</v>
      </c>
      <c r="N1024" s="92">
        <v>0</v>
      </c>
      <c r="O1024" s="93">
        <v>0</v>
      </c>
      <c r="P1024" s="93">
        <v>0</v>
      </c>
      <c r="Q1024" s="93">
        <v>0</v>
      </c>
      <c r="R1024" s="93">
        <v>0</v>
      </c>
      <c r="S1024" s="93">
        <v>0</v>
      </c>
      <c r="T1024" s="93">
        <v>0</v>
      </c>
      <c r="U1024" s="93">
        <v>0</v>
      </c>
      <c r="V1024" s="93">
        <v>0</v>
      </c>
      <c r="W1024" s="93">
        <v>0</v>
      </c>
      <c r="X1024" s="93">
        <v>0</v>
      </c>
      <c r="Y1024" s="93">
        <v>0</v>
      </c>
      <c r="Z1024" s="93">
        <v>0</v>
      </c>
      <c r="AA1024" s="93">
        <v>0</v>
      </c>
      <c r="AB1024" s="93">
        <v>0</v>
      </c>
      <c r="AC1024" s="93">
        <v>0</v>
      </c>
      <c r="AD1024" s="93">
        <v>0</v>
      </c>
      <c r="AE1024" s="93">
        <v>0</v>
      </c>
      <c r="AF1024" s="93">
        <v>0</v>
      </c>
      <c r="AG1024" s="93">
        <v>0</v>
      </c>
      <c r="AH1024" s="93">
        <v>0</v>
      </c>
      <c r="AI1024" s="93">
        <v>0</v>
      </c>
      <c r="AJ1024" s="93">
        <v>0</v>
      </c>
      <c r="AK1024" s="93">
        <v>0</v>
      </c>
      <c r="AL1024" s="93">
        <v>0</v>
      </c>
      <c r="AM1024" s="93">
        <v>0</v>
      </c>
      <c r="AN1024" s="93">
        <v>0</v>
      </c>
      <c r="AO1024" s="93">
        <v>0</v>
      </c>
      <c r="AP1024" s="93">
        <v>0</v>
      </c>
      <c r="AQ1024" s="93">
        <v>0</v>
      </c>
      <c r="AR1024" s="93">
        <v>0</v>
      </c>
      <c r="AS1024" s="93">
        <v>0</v>
      </c>
      <c r="AT1024" s="93">
        <v>0</v>
      </c>
      <c r="AU1024" s="93">
        <v>0</v>
      </c>
      <c r="AV1024" s="93">
        <v>0</v>
      </c>
      <c r="AW1024" s="93">
        <v>0</v>
      </c>
      <c r="AX1024" s="93">
        <v>0</v>
      </c>
      <c r="AY1024" s="93">
        <v>0</v>
      </c>
      <c r="AZ1024" s="93">
        <v>0</v>
      </c>
      <c r="BA1024" s="93">
        <v>0</v>
      </c>
      <c r="BB1024" s="93">
        <v>0</v>
      </c>
      <c r="BC1024" s="93">
        <v>0</v>
      </c>
      <c r="BD1024" s="93">
        <v>0</v>
      </c>
      <c r="BE1024" s="93">
        <v>0</v>
      </c>
      <c r="BF1024" s="93">
        <v>0</v>
      </c>
      <c r="BG1024" s="93">
        <v>0</v>
      </c>
      <c r="BH1024" s="93">
        <v>0</v>
      </c>
      <c r="BI1024" s="93">
        <v>0</v>
      </c>
      <c r="BJ1024" s="93">
        <v>0</v>
      </c>
      <c r="BK1024" s="93">
        <v>0</v>
      </c>
      <c r="BL1024" s="93">
        <v>0</v>
      </c>
      <c r="BM1024" s="93">
        <v>0</v>
      </c>
      <c r="BN1024" s="93">
        <v>0</v>
      </c>
      <c r="BO1024" s="93">
        <v>0</v>
      </c>
      <c r="BP1024" s="93">
        <v>0</v>
      </c>
      <c r="BQ1024" s="93">
        <v>0</v>
      </c>
      <c r="BR1024" s="93">
        <v>0</v>
      </c>
      <c r="BS1024" s="93">
        <v>0</v>
      </c>
      <c r="BT1024" s="93">
        <v>0</v>
      </c>
      <c r="BU1024" s="93">
        <v>0</v>
      </c>
      <c r="BV1024" s="93">
        <v>0</v>
      </c>
      <c r="BW1024" s="93">
        <v>0</v>
      </c>
      <c r="BX1024" s="93">
        <v>0</v>
      </c>
      <c r="BY1024" s="93">
        <v>0</v>
      </c>
      <c r="BZ1024" s="93">
        <v>0</v>
      </c>
      <c r="CA1024" s="93">
        <v>0</v>
      </c>
      <c r="CB1024" s="93">
        <v>0</v>
      </c>
      <c r="CC1024" s="93">
        <v>0</v>
      </c>
      <c r="CD1024" s="93">
        <v>0</v>
      </c>
      <c r="CE1024" s="93">
        <v>0</v>
      </c>
      <c r="CF1024" s="93">
        <v>0</v>
      </c>
      <c r="CG1024" s="93">
        <v>0</v>
      </c>
      <c r="CH1024" s="93">
        <v>0</v>
      </c>
      <c r="CJ1024" s="94">
        <v>0</v>
      </c>
    </row>
    <row r="1025" spans="1:88" x14ac:dyDescent="0.25">
      <c r="A1025">
        <v>1017</v>
      </c>
      <c r="B1025" s="96"/>
      <c r="C1025" s="97" t="s">
        <v>5361</v>
      </c>
      <c r="D1025" s="97" t="s">
        <v>5362</v>
      </c>
      <c r="E1025" s="97" t="s">
        <v>5362</v>
      </c>
      <c r="F1025" s="97" t="s">
        <v>7291</v>
      </c>
      <c r="G1025" s="96" t="s">
        <v>6095</v>
      </c>
      <c r="H1025" s="96" t="s">
        <v>7292</v>
      </c>
      <c r="I1025" s="96" t="s">
        <v>5340</v>
      </c>
      <c r="J1025" s="96" t="s">
        <v>5340</v>
      </c>
      <c r="K1025" s="96" t="s">
        <v>5365</v>
      </c>
      <c r="L1025" s="96" t="s">
        <v>5365</v>
      </c>
      <c r="M1025" s="96" t="s">
        <v>5342</v>
      </c>
      <c r="N1025" s="92">
        <v>0</v>
      </c>
      <c r="O1025" s="93">
        <v>0</v>
      </c>
      <c r="P1025" s="93">
        <v>0</v>
      </c>
      <c r="Q1025" s="93">
        <v>0</v>
      </c>
      <c r="R1025" s="93">
        <v>0</v>
      </c>
      <c r="S1025" s="93">
        <v>0</v>
      </c>
      <c r="T1025" s="93">
        <v>0</v>
      </c>
      <c r="U1025" s="93">
        <v>0</v>
      </c>
      <c r="V1025" s="93">
        <v>0</v>
      </c>
      <c r="W1025" s="93">
        <v>0</v>
      </c>
      <c r="X1025" s="93">
        <v>0</v>
      </c>
      <c r="Y1025" s="93">
        <v>0</v>
      </c>
      <c r="Z1025" s="93">
        <v>0</v>
      </c>
      <c r="AA1025" s="93">
        <v>0</v>
      </c>
      <c r="AB1025" s="93">
        <v>0</v>
      </c>
      <c r="AC1025" s="93">
        <v>0</v>
      </c>
      <c r="AD1025" s="93">
        <v>0</v>
      </c>
      <c r="AE1025" s="93">
        <v>0</v>
      </c>
      <c r="AF1025" s="93">
        <v>0</v>
      </c>
      <c r="AG1025" s="93">
        <v>0</v>
      </c>
      <c r="AH1025" s="93">
        <v>0</v>
      </c>
      <c r="AI1025" s="93">
        <v>0</v>
      </c>
      <c r="AJ1025" s="93">
        <v>0</v>
      </c>
      <c r="AK1025" s="93">
        <v>0</v>
      </c>
      <c r="AL1025" s="93">
        <v>0</v>
      </c>
      <c r="AM1025" s="93">
        <v>0</v>
      </c>
      <c r="AN1025" s="93">
        <v>0</v>
      </c>
      <c r="AO1025" s="93">
        <v>0</v>
      </c>
      <c r="AP1025" s="93">
        <v>0</v>
      </c>
      <c r="AQ1025" s="93">
        <v>0</v>
      </c>
      <c r="AR1025" s="93">
        <v>0</v>
      </c>
      <c r="AS1025" s="93">
        <v>0</v>
      </c>
      <c r="AT1025" s="93">
        <v>0</v>
      </c>
      <c r="AU1025" s="93">
        <v>0</v>
      </c>
      <c r="AV1025" s="93">
        <v>0</v>
      </c>
      <c r="AW1025" s="93">
        <v>0</v>
      </c>
      <c r="AX1025" s="93">
        <v>0</v>
      </c>
      <c r="AY1025" s="93">
        <v>0</v>
      </c>
      <c r="AZ1025" s="93">
        <v>0</v>
      </c>
      <c r="BA1025" s="93">
        <v>0</v>
      </c>
      <c r="BB1025" s="93">
        <v>0</v>
      </c>
      <c r="BC1025" s="93">
        <v>0</v>
      </c>
      <c r="BD1025" s="93">
        <v>0</v>
      </c>
      <c r="BE1025" s="93">
        <v>0</v>
      </c>
      <c r="BF1025" s="93">
        <v>0</v>
      </c>
      <c r="BG1025" s="93">
        <v>0</v>
      </c>
      <c r="BH1025" s="93">
        <v>0</v>
      </c>
      <c r="BI1025" s="93">
        <v>0</v>
      </c>
      <c r="BJ1025" s="93">
        <v>0</v>
      </c>
      <c r="BK1025" s="93">
        <v>0</v>
      </c>
      <c r="BL1025" s="93">
        <v>0</v>
      </c>
      <c r="BM1025" s="93">
        <v>0</v>
      </c>
      <c r="BN1025" s="93">
        <v>0</v>
      </c>
      <c r="BO1025" s="93">
        <v>0</v>
      </c>
      <c r="BP1025" s="93">
        <v>0</v>
      </c>
      <c r="BQ1025" s="93">
        <v>0</v>
      </c>
      <c r="BR1025" s="93">
        <v>0</v>
      </c>
      <c r="BS1025" s="93">
        <v>0</v>
      </c>
      <c r="BT1025" s="93">
        <v>0</v>
      </c>
      <c r="BU1025" s="93">
        <v>0</v>
      </c>
      <c r="BV1025" s="93">
        <v>0</v>
      </c>
      <c r="BW1025" s="93">
        <v>0</v>
      </c>
      <c r="BX1025" s="93">
        <v>0</v>
      </c>
      <c r="BY1025" s="93">
        <v>0</v>
      </c>
      <c r="BZ1025" s="93">
        <v>0</v>
      </c>
      <c r="CA1025" s="93">
        <v>0</v>
      </c>
      <c r="CB1025" s="93">
        <v>0</v>
      </c>
      <c r="CC1025" s="93">
        <v>0</v>
      </c>
      <c r="CD1025" s="93">
        <v>0</v>
      </c>
      <c r="CE1025" s="93">
        <v>0</v>
      </c>
      <c r="CF1025" s="93">
        <v>0</v>
      </c>
      <c r="CG1025" s="93">
        <v>0</v>
      </c>
      <c r="CH1025" s="93">
        <v>0</v>
      </c>
      <c r="CJ1025" s="94">
        <v>0</v>
      </c>
    </row>
    <row r="1026" spans="1:88" x14ac:dyDescent="0.25">
      <c r="A1026">
        <v>1018</v>
      </c>
      <c r="B1026" s="96"/>
      <c r="C1026" s="97" t="s">
        <v>5361</v>
      </c>
      <c r="D1026" s="97" t="s">
        <v>5362</v>
      </c>
      <c r="E1026" s="97" t="s">
        <v>5362</v>
      </c>
      <c r="F1026" s="97" t="s">
        <v>7293</v>
      </c>
      <c r="G1026" s="96" t="s">
        <v>6095</v>
      </c>
      <c r="H1026" s="96" t="s">
        <v>7294</v>
      </c>
      <c r="I1026" s="96" t="s">
        <v>5340</v>
      </c>
      <c r="J1026" s="96" t="s">
        <v>5340</v>
      </c>
      <c r="K1026" s="96" t="s">
        <v>5365</v>
      </c>
      <c r="L1026" s="96" t="s">
        <v>5365</v>
      </c>
      <c r="M1026" s="96" t="s">
        <v>5342</v>
      </c>
      <c r="N1026" s="92">
        <v>694376.13953896472</v>
      </c>
      <c r="O1026" s="93">
        <v>0</v>
      </c>
      <c r="P1026" s="93">
        <v>0</v>
      </c>
      <c r="Q1026" s="93">
        <v>0</v>
      </c>
      <c r="R1026" s="93">
        <v>0</v>
      </c>
      <c r="S1026" s="93">
        <v>0</v>
      </c>
      <c r="T1026" s="93">
        <v>0</v>
      </c>
      <c r="U1026" s="93">
        <v>0</v>
      </c>
      <c r="V1026" s="93">
        <v>0</v>
      </c>
      <c r="W1026" s="93">
        <v>0</v>
      </c>
      <c r="X1026" s="93">
        <v>0</v>
      </c>
      <c r="Y1026" s="93">
        <v>0</v>
      </c>
      <c r="Z1026" s="93">
        <v>0</v>
      </c>
      <c r="AA1026" s="93">
        <v>0</v>
      </c>
      <c r="AB1026" s="93">
        <v>0</v>
      </c>
      <c r="AC1026" s="93">
        <v>0</v>
      </c>
      <c r="AD1026" s="93">
        <v>0</v>
      </c>
      <c r="AE1026" s="93">
        <v>0</v>
      </c>
      <c r="AF1026" s="93">
        <v>0</v>
      </c>
      <c r="AG1026" s="93">
        <v>0</v>
      </c>
      <c r="AH1026" s="93">
        <v>0</v>
      </c>
      <c r="AI1026" s="93">
        <v>0</v>
      </c>
      <c r="AJ1026" s="93">
        <v>0</v>
      </c>
      <c r="AK1026" s="93">
        <v>0</v>
      </c>
      <c r="AL1026" s="93">
        <v>0</v>
      </c>
      <c r="AM1026" s="93">
        <v>0</v>
      </c>
      <c r="AN1026" s="93">
        <v>0</v>
      </c>
      <c r="AO1026" s="93">
        <v>0</v>
      </c>
      <c r="AP1026" s="93">
        <v>0</v>
      </c>
      <c r="AQ1026" s="93">
        <v>0</v>
      </c>
      <c r="AR1026" s="93">
        <v>0</v>
      </c>
      <c r="AS1026" s="93">
        <v>0</v>
      </c>
      <c r="AT1026" s="93">
        <v>0</v>
      </c>
      <c r="AU1026" s="93">
        <v>0</v>
      </c>
      <c r="AV1026" s="93">
        <v>0</v>
      </c>
      <c r="AW1026" s="93">
        <v>0</v>
      </c>
      <c r="AX1026" s="93">
        <v>0</v>
      </c>
      <c r="AY1026" s="93">
        <v>0</v>
      </c>
      <c r="AZ1026" s="93">
        <v>0</v>
      </c>
      <c r="BA1026" s="93">
        <v>0</v>
      </c>
      <c r="BB1026" s="93">
        <v>0</v>
      </c>
      <c r="BC1026" s="93">
        <v>0</v>
      </c>
      <c r="BD1026" s="93">
        <v>0</v>
      </c>
      <c r="BE1026" s="93">
        <v>0</v>
      </c>
      <c r="BF1026" s="93">
        <v>0</v>
      </c>
      <c r="BG1026" s="93">
        <v>0</v>
      </c>
      <c r="BH1026" s="93">
        <v>0</v>
      </c>
      <c r="BI1026" s="93">
        <v>0</v>
      </c>
      <c r="BJ1026" s="93">
        <v>0</v>
      </c>
      <c r="BK1026" s="93">
        <v>0</v>
      </c>
      <c r="BL1026" s="93">
        <v>0</v>
      </c>
      <c r="BM1026" s="93">
        <v>0</v>
      </c>
      <c r="BN1026" s="93">
        <v>0</v>
      </c>
      <c r="BO1026" s="93">
        <v>0</v>
      </c>
      <c r="BP1026" s="93">
        <v>0</v>
      </c>
      <c r="BQ1026" s="93">
        <v>0</v>
      </c>
      <c r="BR1026" s="93">
        <v>0</v>
      </c>
      <c r="BS1026" s="93">
        <v>0</v>
      </c>
      <c r="BT1026" s="93">
        <v>0</v>
      </c>
      <c r="BU1026" s="93">
        <v>0</v>
      </c>
      <c r="BV1026" s="93">
        <v>0</v>
      </c>
      <c r="BW1026" s="93">
        <v>0</v>
      </c>
      <c r="BX1026" s="93">
        <v>0</v>
      </c>
      <c r="BY1026" s="93">
        <v>0</v>
      </c>
      <c r="BZ1026" s="93">
        <v>0</v>
      </c>
      <c r="CA1026" s="93">
        <v>0</v>
      </c>
      <c r="CB1026" s="93">
        <v>0</v>
      </c>
      <c r="CC1026" s="93">
        <v>116282.57285141843</v>
      </c>
      <c r="CD1026" s="93">
        <v>116081.88490903018</v>
      </c>
      <c r="CE1026" s="93">
        <v>115587.26117116156</v>
      </c>
      <c r="CF1026" s="93">
        <v>113926.93946862078</v>
      </c>
      <c r="CG1026" s="93">
        <v>116115.47196637234</v>
      </c>
      <c r="CH1026" s="93">
        <v>116382.00917236148</v>
      </c>
      <c r="CJ1026" s="94">
        <v>694376.13953896472</v>
      </c>
    </row>
    <row r="1027" spans="1:88" x14ac:dyDescent="0.25">
      <c r="A1027">
        <v>1019</v>
      </c>
      <c r="B1027" s="96"/>
      <c r="C1027" s="97" t="s">
        <v>5361</v>
      </c>
      <c r="D1027" s="97" t="s">
        <v>5362</v>
      </c>
      <c r="E1027" s="97" t="s">
        <v>5362</v>
      </c>
      <c r="F1027" s="97" t="s">
        <v>7295</v>
      </c>
      <c r="G1027" s="96" t="s">
        <v>6095</v>
      </c>
      <c r="H1027" s="96" t="s">
        <v>7296</v>
      </c>
      <c r="I1027" s="96" t="s">
        <v>5340</v>
      </c>
      <c r="J1027" s="96" t="s">
        <v>5340</v>
      </c>
      <c r="K1027" s="96" t="s">
        <v>5365</v>
      </c>
      <c r="L1027" s="96" t="s">
        <v>5365</v>
      </c>
      <c r="M1027" s="96" t="s">
        <v>5342</v>
      </c>
      <c r="N1027" s="92">
        <v>0</v>
      </c>
      <c r="O1027" s="93">
        <v>0</v>
      </c>
      <c r="P1027" s="93">
        <v>0</v>
      </c>
      <c r="Q1027" s="93">
        <v>0</v>
      </c>
      <c r="R1027" s="93">
        <v>0</v>
      </c>
      <c r="S1027" s="93">
        <v>0</v>
      </c>
      <c r="T1027" s="93">
        <v>0</v>
      </c>
      <c r="U1027" s="93">
        <v>0</v>
      </c>
      <c r="V1027" s="93">
        <v>0</v>
      </c>
      <c r="W1027" s="93">
        <v>0</v>
      </c>
      <c r="X1027" s="93">
        <v>0</v>
      </c>
      <c r="Y1027" s="93">
        <v>0</v>
      </c>
      <c r="Z1027" s="93">
        <v>0</v>
      </c>
      <c r="AA1027" s="93">
        <v>0</v>
      </c>
      <c r="AB1027" s="93">
        <v>0</v>
      </c>
      <c r="AC1027" s="93">
        <v>0</v>
      </c>
      <c r="AD1027" s="93">
        <v>0</v>
      </c>
      <c r="AE1027" s="93">
        <v>0</v>
      </c>
      <c r="AF1027" s="93">
        <v>0</v>
      </c>
      <c r="AG1027" s="93">
        <v>0</v>
      </c>
      <c r="AH1027" s="93">
        <v>0</v>
      </c>
      <c r="AI1027" s="93">
        <v>0</v>
      </c>
      <c r="AJ1027" s="93">
        <v>0</v>
      </c>
      <c r="AK1027" s="93">
        <v>0</v>
      </c>
      <c r="AL1027" s="93">
        <v>0</v>
      </c>
      <c r="AM1027" s="93">
        <v>0</v>
      </c>
      <c r="AN1027" s="93">
        <v>0</v>
      </c>
      <c r="AO1027" s="93">
        <v>0</v>
      </c>
      <c r="AP1027" s="93">
        <v>0</v>
      </c>
      <c r="AQ1027" s="93">
        <v>0</v>
      </c>
      <c r="AR1027" s="93">
        <v>0</v>
      </c>
      <c r="AS1027" s="93">
        <v>0</v>
      </c>
      <c r="AT1027" s="93">
        <v>0</v>
      </c>
      <c r="AU1027" s="93">
        <v>0</v>
      </c>
      <c r="AV1027" s="93">
        <v>0</v>
      </c>
      <c r="AW1027" s="93">
        <v>0</v>
      </c>
      <c r="AX1027" s="93">
        <v>0</v>
      </c>
      <c r="AY1027" s="93">
        <v>0</v>
      </c>
      <c r="AZ1027" s="93">
        <v>0</v>
      </c>
      <c r="BA1027" s="93">
        <v>0</v>
      </c>
      <c r="BB1027" s="93">
        <v>0</v>
      </c>
      <c r="BC1027" s="93">
        <v>0</v>
      </c>
      <c r="BD1027" s="93">
        <v>0</v>
      </c>
      <c r="BE1027" s="93">
        <v>0</v>
      </c>
      <c r="BF1027" s="93">
        <v>0</v>
      </c>
      <c r="BG1027" s="93">
        <v>0</v>
      </c>
      <c r="BH1027" s="93">
        <v>0</v>
      </c>
      <c r="BI1027" s="93">
        <v>0</v>
      </c>
      <c r="BJ1027" s="93">
        <v>0</v>
      </c>
      <c r="BK1027" s="93">
        <v>0</v>
      </c>
      <c r="BL1027" s="93">
        <v>0</v>
      </c>
      <c r="BM1027" s="93">
        <v>0</v>
      </c>
      <c r="BN1027" s="93">
        <v>0</v>
      </c>
      <c r="BO1027" s="93">
        <v>0</v>
      </c>
      <c r="BP1027" s="93">
        <v>0</v>
      </c>
      <c r="BQ1027" s="93">
        <v>0</v>
      </c>
      <c r="BR1027" s="93">
        <v>0</v>
      </c>
      <c r="BS1027" s="93">
        <v>0</v>
      </c>
      <c r="BT1027" s="93">
        <v>0</v>
      </c>
      <c r="BU1027" s="93">
        <v>0</v>
      </c>
      <c r="BV1027" s="93">
        <v>0</v>
      </c>
      <c r="BW1027" s="93">
        <v>0</v>
      </c>
      <c r="BX1027" s="93">
        <v>0</v>
      </c>
      <c r="BY1027" s="93">
        <v>0</v>
      </c>
      <c r="BZ1027" s="93">
        <v>0</v>
      </c>
      <c r="CA1027" s="93">
        <v>0</v>
      </c>
      <c r="CB1027" s="93">
        <v>0</v>
      </c>
      <c r="CC1027" s="93">
        <v>0</v>
      </c>
      <c r="CD1027" s="93">
        <v>0</v>
      </c>
      <c r="CE1027" s="93">
        <v>0</v>
      </c>
      <c r="CF1027" s="93">
        <v>0</v>
      </c>
      <c r="CG1027" s="93">
        <v>0</v>
      </c>
      <c r="CH1027" s="93">
        <v>0</v>
      </c>
      <c r="CJ1027" s="94">
        <v>0</v>
      </c>
    </row>
    <row r="1028" spans="1:88" x14ac:dyDescent="0.25">
      <c r="A1028">
        <v>1020</v>
      </c>
      <c r="B1028" s="96"/>
      <c r="C1028" s="97" t="s">
        <v>5361</v>
      </c>
      <c r="D1028" s="97" t="s">
        <v>5362</v>
      </c>
      <c r="E1028" s="97" t="s">
        <v>5362</v>
      </c>
      <c r="F1028" s="97" t="s">
        <v>7297</v>
      </c>
      <c r="G1028" s="96" t="s">
        <v>6095</v>
      </c>
      <c r="H1028" s="96" t="s">
        <v>7298</v>
      </c>
      <c r="I1028" s="96" t="s">
        <v>5340</v>
      </c>
      <c r="J1028" s="96" t="s">
        <v>5340</v>
      </c>
      <c r="K1028" s="96" t="s">
        <v>5365</v>
      </c>
      <c r="L1028" s="96" t="s">
        <v>5365</v>
      </c>
      <c r="M1028" s="96" t="s">
        <v>5342</v>
      </c>
      <c r="N1028" s="92">
        <v>0</v>
      </c>
      <c r="O1028" s="93">
        <v>0</v>
      </c>
      <c r="P1028" s="93">
        <v>0</v>
      </c>
      <c r="Q1028" s="93">
        <v>0</v>
      </c>
      <c r="R1028" s="93">
        <v>0</v>
      </c>
      <c r="S1028" s="93">
        <v>0</v>
      </c>
      <c r="T1028" s="93">
        <v>0</v>
      </c>
      <c r="U1028" s="93">
        <v>0</v>
      </c>
      <c r="V1028" s="93">
        <v>0</v>
      </c>
      <c r="W1028" s="93">
        <v>0</v>
      </c>
      <c r="X1028" s="93">
        <v>0</v>
      </c>
      <c r="Y1028" s="93">
        <v>0</v>
      </c>
      <c r="Z1028" s="93">
        <v>0</v>
      </c>
      <c r="AA1028" s="93">
        <v>0</v>
      </c>
      <c r="AB1028" s="93">
        <v>0</v>
      </c>
      <c r="AC1028" s="93">
        <v>0</v>
      </c>
      <c r="AD1028" s="93">
        <v>0</v>
      </c>
      <c r="AE1028" s="93">
        <v>0</v>
      </c>
      <c r="AF1028" s="93">
        <v>0</v>
      </c>
      <c r="AG1028" s="93">
        <v>0</v>
      </c>
      <c r="AH1028" s="93">
        <v>0</v>
      </c>
      <c r="AI1028" s="93">
        <v>0</v>
      </c>
      <c r="AJ1028" s="93">
        <v>0</v>
      </c>
      <c r="AK1028" s="93">
        <v>0</v>
      </c>
      <c r="AL1028" s="93">
        <v>0</v>
      </c>
      <c r="AM1028" s="93">
        <v>0</v>
      </c>
      <c r="AN1028" s="93">
        <v>0</v>
      </c>
      <c r="AO1028" s="93">
        <v>0</v>
      </c>
      <c r="AP1028" s="93">
        <v>0</v>
      </c>
      <c r="AQ1028" s="93">
        <v>0</v>
      </c>
      <c r="AR1028" s="93">
        <v>0</v>
      </c>
      <c r="AS1028" s="93">
        <v>0</v>
      </c>
      <c r="AT1028" s="93">
        <v>0</v>
      </c>
      <c r="AU1028" s="93">
        <v>0</v>
      </c>
      <c r="AV1028" s="93">
        <v>0</v>
      </c>
      <c r="AW1028" s="93">
        <v>0</v>
      </c>
      <c r="AX1028" s="93">
        <v>0</v>
      </c>
      <c r="AY1028" s="93">
        <v>0</v>
      </c>
      <c r="AZ1028" s="93">
        <v>0</v>
      </c>
      <c r="BA1028" s="93">
        <v>0</v>
      </c>
      <c r="BB1028" s="93">
        <v>0</v>
      </c>
      <c r="BC1028" s="93">
        <v>0</v>
      </c>
      <c r="BD1028" s="93">
        <v>0</v>
      </c>
      <c r="BE1028" s="93">
        <v>0</v>
      </c>
      <c r="BF1028" s="93">
        <v>0</v>
      </c>
      <c r="BG1028" s="93">
        <v>0</v>
      </c>
      <c r="BH1028" s="93">
        <v>0</v>
      </c>
      <c r="BI1028" s="93">
        <v>0</v>
      </c>
      <c r="BJ1028" s="93">
        <v>0</v>
      </c>
      <c r="BK1028" s="93">
        <v>0</v>
      </c>
      <c r="BL1028" s="93">
        <v>0</v>
      </c>
      <c r="BM1028" s="93">
        <v>0</v>
      </c>
      <c r="BN1028" s="93">
        <v>0</v>
      </c>
      <c r="BO1028" s="93">
        <v>0</v>
      </c>
      <c r="BP1028" s="93">
        <v>0</v>
      </c>
      <c r="BQ1028" s="93">
        <v>0</v>
      </c>
      <c r="BR1028" s="93">
        <v>0</v>
      </c>
      <c r="BS1028" s="93">
        <v>0</v>
      </c>
      <c r="BT1028" s="93">
        <v>0</v>
      </c>
      <c r="BU1028" s="93">
        <v>0</v>
      </c>
      <c r="BV1028" s="93">
        <v>0</v>
      </c>
      <c r="BW1028" s="93">
        <v>0</v>
      </c>
      <c r="BX1028" s="93">
        <v>0</v>
      </c>
      <c r="BY1028" s="93">
        <v>0</v>
      </c>
      <c r="BZ1028" s="93">
        <v>0</v>
      </c>
      <c r="CA1028" s="93">
        <v>0</v>
      </c>
      <c r="CB1028" s="93">
        <v>0</v>
      </c>
      <c r="CC1028" s="93">
        <v>0</v>
      </c>
      <c r="CD1028" s="93">
        <v>0</v>
      </c>
      <c r="CE1028" s="93">
        <v>0</v>
      </c>
      <c r="CF1028" s="93">
        <v>0</v>
      </c>
      <c r="CG1028" s="93">
        <v>0</v>
      </c>
      <c r="CH1028" s="93">
        <v>0</v>
      </c>
      <c r="CJ1028" s="94">
        <v>0</v>
      </c>
    </row>
    <row r="1029" spans="1:88" x14ac:dyDescent="0.25">
      <c r="A1029">
        <v>1021</v>
      </c>
      <c r="B1029" s="96"/>
      <c r="C1029" s="97" t="s">
        <v>5361</v>
      </c>
      <c r="D1029" s="97" t="s">
        <v>5362</v>
      </c>
      <c r="E1029" s="97" t="s">
        <v>5362</v>
      </c>
      <c r="F1029" s="97" t="s">
        <v>7299</v>
      </c>
      <c r="G1029" s="96" t="s">
        <v>6095</v>
      </c>
      <c r="H1029" s="96" t="s">
        <v>7300</v>
      </c>
      <c r="I1029" s="96" t="s">
        <v>5340</v>
      </c>
      <c r="J1029" s="96" t="s">
        <v>5340</v>
      </c>
      <c r="K1029" s="96" t="s">
        <v>5365</v>
      </c>
      <c r="L1029" s="96" t="s">
        <v>5365</v>
      </c>
      <c r="M1029" s="96" t="s">
        <v>5342</v>
      </c>
      <c r="N1029" s="92">
        <v>0</v>
      </c>
      <c r="O1029" s="93">
        <v>0</v>
      </c>
      <c r="P1029" s="93">
        <v>0</v>
      </c>
      <c r="Q1029" s="93">
        <v>0</v>
      </c>
      <c r="R1029" s="93">
        <v>0</v>
      </c>
      <c r="S1029" s="93">
        <v>0</v>
      </c>
      <c r="T1029" s="93">
        <v>0</v>
      </c>
      <c r="U1029" s="93">
        <v>0</v>
      </c>
      <c r="V1029" s="93">
        <v>0</v>
      </c>
      <c r="W1029" s="93">
        <v>0</v>
      </c>
      <c r="X1029" s="93">
        <v>0</v>
      </c>
      <c r="Y1029" s="93">
        <v>0</v>
      </c>
      <c r="Z1029" s="93">
        <v>0</v>
      </c>
      <c r="AA1029" s="93">
        <v>0</v>
      </c>
      <c r="AB1029" s="93">
        <v>0</v>
      </c>
      <c r="AC1029" s="93">
        <v>0</v>
      </c>
      <c r="AD1029" s="93">
        <v>0</v>
      </c>
      <c r="AE1029" s="93">
        <v>0</v>
      </c>
      <c r="AF1029" s="93">
        <v>0</v>
      </c>
      <c r="AG1029" s="93">
        <v>0</v>
      </c>
      <c r="AH1029" s="93">
        <v>0</v>
      </c>
      <c r="AI1029" s="93">
        <v>0</v>
      </c>
      <c r="AJ1029" s="93">
        <v>0</v>
      </c>
      <c r="AK1029" s="93">
        <v>0</v>
      </c>
      <c r="AL1029" s="93">
        <v>0</v>
      </c>
      <c r="AM1029" s="93">
        <v>0</v>
      </c>
      <c r="AN1029" s="93">
        <v>0</v>
      </c>
      <c r="AO1029" s="93">
        <v>0</v>
      </c>
      <c r="AP1029" s="93">
        <v>0</v>
      </c>
      <c r="AQ1029" s="93">
        <v>0</v>
      </c>
      <c r="AR1029" s="93">
        <v>0</v>
      </c>
      <c r="AS1029" s="93">
        <v>0</v>
      </c>
      <c r="AT1029" s="93">
        <v>0</v>
      </c>
      <c r="AU1029" s="93">
        <v>0</v>
      </c>
      <c r="AV1029" s="93">
        <v>0</v>
      </c>
      <c r="AW1029" s="93">
        <v>0</v>
      </c>
      <c r="AX1029" s="93">
        <v>0</v>
      </c>
      <c r="AY1029" s="93">
        <v>0</v>
      </c>
      <c r="AZ1029" s="93">
        <v>0</v>
      </c>
      <c r="BA1029" s="93">
        <v>0</v>
      </c>
      <c r="BB1029" s="93">
        <v>0</v>
      </c>
      <c r="BC1029" s="93">
        <v>0</v>
      </c>
      <c r="BD1029" s="93">
        <v>0</v>
      </c>
      <c r="BE1029" s="93">
        <v>0</v>
      </c>
      <c r="BF1029" s="93">
        <v>0</v>
      </c>
      <c r="BG1029" s="93">
        <v>0</v>
      </c>
      <c r="BH1029" s="93">
        <v>0</v>
      </c>
      <c r="BI1029" s="93">
        <v>0</v>
      </c>
      <c r="BJ1029" s="93">
        <v>0</v>
      </c>
      <c r="BK1029" s="93">
        <v>0</v>
      </c>
      <c r="BL1029" s="93">
        <v>0</v>
      </c>
      <c r="BM1029" s="93">
        <v>0</v>
      </c>
      <c r="BN1029" s="93">
        <v>0</v>
      </c>
      <c r="BO1029" s="93">
        <v>0</v>
      </c>
      <c r="BP1029" s="93">
        <v>0</v>
      </c>
      <c r="BQ1029" s="93">
        <v>0</v>
      </c>
      <c r="BR1029" s="93">
        <v>0</v>
      </c>
      <c r="BS1029" s="93">
        <v>0</v>
      </c>
      <c r="BT1029" s="93">
        <v>0</v>
      </c>
      <c r="BU1029" s="93">
        <v>0</v>
      </c>
      <c r="BV1029" s="93">
        <v>0</v>
      </c>
      <c r="BW1029" s="93">
        <v>0</v>
      </c>
      <c r="BX1029" s="93">
        <v>0</v>
      </c>
      <c r="BY1029" s="93">
        <v>0</v>
      </c>
      <c r="BZ1029" s="93">
        <v>0</v>
      </c>
      <c r="CA1029" s="93">
        <v>0</v>
      </c>
      <c r="CB1029" s="93">
        <v>0</v>
      </c>
      <c r="CC1029" s="93">
        <v>0</v>
      </c>
      <c r="CD1029" s="93">
        <v>0</v>
      </c>
      <c r="CE1029" s="93">
        <v>0</v>
      </c>
      <c r="CF1029" s="93">
        <v>0</v>
      </c>
      <c r="CG1029" s="93">
        <v>0</v>
      </c>
      <c r="CH1029" s="93">
        <v>0</v>
      </c>
      <c r="CJ1029" s="94">
        <v>0</v>
      </c>
    </row>
    <row r="1030" spans="1:88" x14ac:dyDescent="0.25">
      <c r="A1030">
        <v>1022</v>
      </c>
      <c r="B1030" s="96"/>
      <c r="C1030" s="97" t="s">
        <v>5361</v>
      </c>
      <c r="D1030" s="97" t="s">
        <v>5362</v>
      </c>
      <c r="E1030" s="97" t="s">
        <v>5362</v>
      </c>
      <c r="F1030" s="97" t="s">
        <v>7301</v>
      </c>
      <c r="G1030" s="96" t="s">
        <v>6095</v>
      </c>
      <c r="H1030" s="96" t="s">
        <v>7302</v>
      </c>
      <c r="I1030" s="96" t="s">
        <v>5340</v>
      </c>
      <c r="J1030" s="96" t="s">
        <v>5340</v>
      </c>
      <c r="K1030" s="96" t="s">
        <v>5365</v>
      </c>
      <c r="L1030" s="96" t="s">
        <v>5365</v>
      </c>
      <c r="M1030" s="96" t="s">
        <v>5342</v>
      </c>
      <c r="N1030" s="92">
        <v>0</v>
      </c>
      <c r="O1030" s="93">
        <v>0</v>
      </c>
      <c r="P1030" s="93">
        <v>0</v>
      </c>
      <c r="Q1030" s="93">
        <v>0</v>
      </c>
      <c r="R1030" s="93">
        <v>0</v>
      </c>
      <c r="S1030" s="93">
        <v>0</v>
      </c>
      <c r="T1030" s="93">
        <v>0</v>
      </c>
      <c r="U1030" s="93">
        <v>0</v>
      </c>
      <c r="V1030" s="93">
        <v>0</v>
      </c>
      <c r="W1030" s="93">
        <v>0</v>
      </c>
      <c r="X1030" s="93">
        <v>0</v>
      </c>
      <c r="Y1030" s="93">
        <v>0</v>
      </c>
      <c r="Z1030" s="93">
        <v>0</v>
      </c>
      <c r="AA1030" s="93">
        <v>0</v>
      </c>
      <c r="AB1030" s="93">
        <v>0</v>
      </c>
      <c r="AC1030" s="93">
        <v>0</v>
      </c>
      <c r="AD1030" s="93">
        <v>0</v>
      </c>
      <c r="AE1030" s="93">
        <v>0</v>
      </c>
      <c r="AF1030" s="93">
        <v>0</v>
      </c>
      <c r="AG1030" s="93">
        <v>0</v>
      </c>
      <c r="AH1030" s="93">
        <v>0</v>
      </c>
      <c r="AI1030" s="93">
        <v>0</v>
      </c>
      <c r="AJ1030" s="93">
        <v>0</v>
      </c>
      <c r="AK1030" s="93">
        <v>0</v>
      </c>
      <c r="AL1030" s="93">
        <v>0</v>
      </c>
      <c r="AM1030" s="93">
        <v>0</v>
      </c>
      <c r="AN1030" s="93">
        <v>0</v>
      </c>
      <c r="AO1030" s="93">
        <v>0</v>
      </c>
      <c r="AP1030" s="93">
        <v>0</v>
      </c>
      <c r="AQ1030" s="93">
        <v>0</v>
      </c>
      <c r="AR1030" s="93">
        <v>0</v>
      </c>
      <c r="AS1030" s="93">
        <v>0</v>
      </c>
      <c r="AT1030" s="93">
        <v>0</v>
      </c>
      <c r="AU1030" s="93">
        <v>0</v>
      </c>
      <c r="AV1030" s="93">
        <v>0</v>
      </c>
      <c r="AW1030" s="93">
        <v>0</v>
      </c>
      <c r="AX1030" s="93">
        <v>0</v>
      </c>
      <c r="AY1030" s="93">
        <v>0</v>
      </c>
      <c r="AZ1030" s="93">
        <v>0</v>
      </c>
      <c r="BA1030" s="93">
        <v>0</v>
      </c>
      <c r="BB1030" s="93">
        <v>0</v>
      </c>
      <c r="BC1030" s="93">
        <v>0</v>
      </c>
      <c r="BD1030" s="93">
        <v>0</v>
      </c>
      <c r="BE1030" s="93">
        <v>0</v>
      </c>
      <c r="BF1030" s="93">
        <v>0</v>
      </c>
      <c r="BG1030" s="93">
        <v>0</v>
      </c>
      <c r="BH1030" s="93">
        <v>0</v>
      </c>
      <c r="BI1030" s="93">
        <v>0</v>
      </c>
      <c r="BJ1030" s="93">
        <v>0</v>
      </c>
      <c r="BK1030" s="93">
        <v>0</v>
      </c>
      <c r="BL1030" s="93">
        <v>0</v>
      </c>
      <c r="BM1030" s="93">
        <v>0</v>
      </c>
      <c r="BN1030" s="93">
        <v>0</v>
      </c>
      <c r="BO1030" s="93">
        <v>0</v>
      </c>
      <c r="BP1030" s="93">
        <v>0</v>
      </c>
      <c r="BQ1030" s="93">
        <v>0</v>
      </c>
      <c r="BR1030" s="93">
        <v>0</v>
      </c>
      <c r="BS1030" s="93">
        <v>0</v>
      </c>
      <c r="BT1030" s="93">
        <v>0</v>
      </c>
      <c r="BU1030" s="93">
        <v>0</v>
      </c>
      <c r="BV1030" s="93">
        <v>0</v>
      </c>
      <c r="BW1030" s="93">
        <v>0</v>
      </c>
      <c r="BX1030" s="93">
        <v>0</v>
      </c>
      <c r="BY1030" s="93">
        <v>0</v>
      </c>
      <c r="BZ1030" s="93">
        <v>0</v>
      </c>
      <c r="CA1030" s="93">
        <v>0</v>
      </c>
      <c r="CB1030" s="93">
        <v>0</v>
      </c>
      <c r="CC1030" s="93">
        <v>0</v>
      </c>
      <c r="CD1030" s="93">
        <v>0</v>
      </c>
      <c r="CE1030" s="93">
        <v>0</v>
      </c>
      <c r="CF1030" s="93">
        <v>0</v>
      </c>
      <c r="CG1030" s="93">
        <v>0</v>
      </c>
      <c r="CH1030" s="93">
        <v>0</v>
      </c>
      <c r="CJ1030" s="94">
        <v>0</v>
      </c>
    </row>
    <row r="1031" spans="1:88" x14ac:dyDescent="0.25">
      <c r="A1031">
        <v>1023</v>
      </c>
      <c r="B1031" s="96"/>
      <c r="C1031" s="97" t="s">
        <v>5361</v>
      </c>
      <c r="D1031" s="97" t="s">
        <v>5362</v>
      </c>
      <c r="E1031" s="97" t="s">
        <v>5362</v>
      </c>
      <c r="F1031" s="97" t="s">
        <v>7303</v>
      </c>
      <c r="G1031" s="96" t="s">
        <v>6095</v>
      </c>
      <c r="H1031" s="96" t="s">
        <v>7304</v>
      </c>
      <c r="I1031" s="96" t="s">
        <v>5340</v>
      </c>
      <c r="J1031" s="96" t="s">
        <v>5340</v>
      </c>
      <c r="K1031" s="96" t="s">
        <v>5552</v>
      </c>
      <c r="L1031" s="96" t="s">
        <v>5552</v>
      </c>
      <c r="M1031" s="96" t="s">
        <v>5342</v>
      </c>
      <c r="N1031" s="92">
        <v>0</v>
      </c>
      <c r="O1031" s="93">
        <v>0</v>
      </c>
      <c r="P1031" s="93">
        <v>0</v>
      </c>
      <c r="Q1031" s="93">
        <v>0</v>
      </c>
      <c r="R1031" s="93">
        <v>0</v>
      </c>
      <c r="S1031" s="93">
        <v>0</v>
      </c>
      <c r="T1031" s="93">
        <v>0</v>
      </c>
      <c r="U1031" s="93">
        <v>0</v>
      </c>
      <c r="V1031" s="93">
        <v>0</v>
      </c>
      <c r="W1031" s="93">
        <v>0</v>
      </c>
      <c r="X1031" s="93">
        <v>0</v>
      </c>
      <c r="Y1031" s="93">
        <v>0</v>
      </c>
      <c r="Z1031" s="93">
        <v>0</v>
      </c>
      <c r="AA1031" s="93">
        <v>0</v>
      </c>
      <c r="AB1031" s="93">
        <v>0</v>
      </c>
      <c r="AC1031" s="93">
        <v>0</v>
      </c>
      <c r="AD1031" s="93">
        <v>0</v>
      </c>
      <c r="AE1031" s="93">
        <v>0</v>
      </c>
      <c r="AF1031" s="93">
        <v>0</v>
      </c>
      <c r="AG1031" s="93">
        <v>0</v>
      </c>
      <c r="AH1031" s="93">
        <v>0</v>
      </c>
      <c r="AI1031" s="93">
        <v>0</v>
      </c>
      <c r="AJ1031" s="93">
        <v>0</v>
      </c>
      <c r="AK1031" s="93">
        <v>0</v>
      </c>
      <c r="AL1031" s="93">
        <v>0</v>
      </c>
      <c r="AM1031" s="93">
        <v>0</v>
      </c>
      <c r="AN1031" s="93">
        <v>0</v>
      </c>
      <c r="AO1031" s="93">
        <v>0</v>
      </c>
      <c r="AP1031" s="93">
        <v>0</v>
      </c>
      <c r="AQ1031" s="93">
        <v>0</v>
      </c>
      <c r="AR1031" s="93">
        <v>0</v>
      </c>
      <c r="AS1031" s="93">
        <v>0</v>
      </c>
      <c r="AT1031" s="93">
        <v>0</v>
      </c>
      <c r="AU1031" s="93">
        <v>0</v>
      </c>
      <c r="AV1031" s="93">
        <v>0</v>
      </c>
      <c r="AW1031" s="93">
        <v>0</v>
      </c>
      <c r="AX1031" s="93">
        <v>0</v>
      </c>
      <c r="AY1031" s="93">
        <v>0</v>
      </c>
      <c r="AZ1031" s="93">
        <v>0</v>
      </c>
      <c r="BA1031" s="93">
        <v>0</v>
      </c>
      <c r="BB1031" s="93">
        <v>0</v>
      </c>
      <c r="BC1031" s="93">
        <v>0</v>
      </c>
      <c r="BD1031" s="93">
        <v>0</v>
      </c>
      <c r="BE1031" s="93">
        <v>0</v>
      </c>
      <c r="BF1031" s="93">
        <v>0</v>
      </c>
      <c r="BG1031" s="93">
        <v>0</v>
      </c>
      <c r="BH1031" s="93">
        <v>0</v>
      </c>
      <c r="BI1031" s="93">
        <v>0</v>
      </c>
      <c r="BJ1031" s="93">
        <v>0</v>
      </c>
      <c r="BK1031" s="93">
        <v>0</v>
      </c>
      <c r="BL1031" s="93">
        <v>0</v>
      </c>
      <c r="BM1031" s="93">
        <v>0</v>
      </c>
      <c r="BN1031" s="93">
        <v>0</v>
      </c>
      <c r="BO1031" s="93">
        <v>0</v>
      </c>
      <c r="BP1031" s="93">
        <v>0</v>
      </c>
      <c r="BQ1031" s="93">
        <v>0</v>
      </c>
      <c r="BR1031" s="93">
        <v>0</v>
      </c>
      <c r="BS1031" s="93">
        <v>0</v>
      </c>
      <c r="BT1031" s="93">
        <v>0</v>
      </c>
      <c r="BU1031" s="93">
        <v>0</v>
      </c>
      <c r="BV1031" s="93">
        <v>0</v>
      </c>
      <c r="BW1031" s="93">
        <v>0</v>
      </c>
      <c r="BX1031" s="93">
        <v>0</v>
      </c>
      <c r="BY1031" s="93">
        <v>0</v>
      </c>
      <c r="BZ1031" s="93">
        <v>0</v>
      </c>
      <c r="CA1031" s="93">
        <v>0</v>
      </c>
      <c r="CB1031" s="93">
        <v>0</v>
      </c>
      <c r="CC1031" s="93">
        <v>0</v>
      </c>
      <c r="CD1031" s="93">
        <v>0</v>
      </c>
      <c r="CE1031" s="93">
        <v>0</v>
      </c>
      <c r="CF1031" s="93">
        <v>0</v>
      </c>
      <c r="CG1031" s="93">
        <v>0</v>
      </c>
      <c r="CH1031" s="93">
        <v>0</v>
      </c>
      <c r="CJ1031" s="94">
        <v>0</v>
      </c>
    </row>
    <row r="1032" spans="1:88" x14ac:dyDescent="0.25">
      <c r="A1032">
        <v>1024</v>
      </c>
      <c r="B1032" s="96"/>
      <c r="C1032" s="97" t="s">
        <v>5361</v>
      </c>
      <c r="D1032" s="97" t="s">
        <v>5362</v>
      </c>
      <c r="E1032" s="97" t="s">
        <v>5362</v>
      </c>
      <c r="F1032" s="97" t="s">
        <v>7305</v>
      </c>
      <c r="G1032" s="96" t="s">
        <v>6095</v>
      </c>
      <c r="H1032" s="96" t="s">
        <v>7306</v>
      </c>
      <c r="I1032" s="96" t="s">
        <v>5340</v>
      </c>
      <c r="J1032" s="96" t="s">
        <v>5340</v>
      </c>
      <c r="K1032" s="96" t="s">
        <v>5552</v>
      </c>
      <c r="L1032" s="96" t="s">
        <v>5552</v>
      </c>
      <c r="M1032" s="96" t="s">
        <v>5342</v>
      </c>
      <c r="N1032" s="92">
        <v>0</v>
      </c>
      <c r="O1032" s="93">
        <v>0</v>
      </c>
      <c r="P1032" s="93">
        <v>0</v>
      </c>
      <c r="Q1032" s="93">
        <v>0</v>
      </c>
      <c r="R1032" s="93">
        <v>0</v>
      </c>
      <c r="S1032" s="93">
        <v>0</v>
      </c>
      <c r="T1032" s="93">
        <v>0</v>
      </c>
      <c r="U1032" s="93">
        <v>0</v>
      </c>
      <c r="V1032" s="93">
        <v>0</v>
      </c>
      <c r="W1032" s="93">
        <v>0</v>
      </c>
      <c r="X1032" s="93">
        <v>0</v>
      </c>
      <c r="Y1032" s="93">
        <v>0</v>
      </c>
      <c r="Z1032" s="93">
        <v>0</v>
      </c>
      <c r="AA1032" s="93">
        <v>0</v>
      </c>
      <c r="AB1032" s="93">
        <v>0</v>
      </c>
      <c r="AC1032" s="93">
        <v>0</v>
      </c>
      <c r="AD1032" s="93">
        <v>0</v>
      </c>
      <c r="AE1032" s="93">
        <v>0</v>
      </c>
      <c r="AF1032" s="93">
        <v>0</v>
      </c>
      <c r="AG1032" s="93">
        <v>0</v>
      </c>
      <c r="AH1032" s="93">
        <v>0</v>
      </c>
      <c r="AI1032" s="93">
        <v>0</v>
      </c>
      <c r="AJ1032" s="93">
        <v>0</v>
      </c>
      <c r="AK1032" s="93">
        <v>0</v>
      </c>
      <c r="AL1032" s="93">
        <v>0</v>
      </c>
      <c r="AM1032" s="93">
        <v>0</v>
      </c>
      <c r="AN1032" s="93">
        <v>0</v>
      </c>
      <c r="AO1032" s="93">
        <v>0</v>
      </c>
      <c r="AP1032" s="93">
        <v>0</v>
      </c>
      <c r="AQ1032" s="93">
        <v>0</v>
      </c>
      <c r="AR1032" s="93">
        <v>0</v>
      </c>
      <c r="AS1032" s="93">
        <v>0</v>
      </c>
      <c r="AT1032" s="93">
        <v>0</v>
      </c>
      <c r="AU1032" s="93">
        <v>0</v>
      </c>
      <c r="AV1032" s="93">
        <v>0</v>
      </c>
      <c r="AW1032" s="93">
        <v>0</v>
      </c>
      <c r="AX1032" s="93">
        <v>0</v>
      </c>
      <c r="AY1032" s="93">
        <v>0</v>
      </c>
      <c r="AZ1032" s="93">
        <v>0</v>
      </c>
      <c r="BA1032" s="93">
        <v>0</v>
      </c>
      <c r="BB1032" s="93">
        <v>0</v>
      </c>
      <c r="BC1032" s="93">
        <v>0</v>
      </c>
      <c r="BD1032" s="93">
        <v>0</v>
      </c>
      <c r="BE1032" s="93">
        <v>0</v>
      </c>
      <c r="BF1032" s="93">
        <v>0</v>
      </c>
      <c r="BG1032" s="93">
        <v>0</v>
      </c>
      <c r="BH1032" s="93">
        <v>0</v>
      </c>
      <c r="BI1032" s="93">
        <v>0</v>
      </c>
      <c r="BJ1032" s="93">
        <v>0</v>
      </c>
      <c r="BK1032" s="93">
        <v>0</v>
      </c>
      <c r="BL1032" s="93">
        <v>0</v>
      </c>
      <c r="BM1032" s="93">
        <v>0</v>
      </c>
      <c r="BN1032" s="93">
        <v>0</v>
      </c>
      <c r="BO1032" s="93">
        <v>0</v>
      </c>
      <c r="BP1032" s="93">
        <v>0</v>
      </c>
      <c r="BQ1032" s="93">
        <v>0</v>
      </c>
      <c r="BR1032" s="93">
        <v>0</v>
      </c>
      <c r="BS1032" s="93">
        <v>0</v>
      </c>
      <c r="BT1032" s="93">
        <v>0</v>
      </c>
      <c r="BU1032" s="93">
        <v>0</v>
      </c>
      <c r="BV1032" s="93">
        <v>0</v>
      </c>
      <c r="BW1032" s="93">
        <v>0</v>
      </c>
      <c r="BX1032" s="93">
        <v>0</v>
      </c>
      <c r="BY1032" s="93">
        <v>0</v>
      </c>
      <c r="BZ1032" s="93">
        <v>0</v>
      </c>
      <c r="CA1032" s="93">
        <v>0</v>
      </c>
      <c r="CB1032" s="93">
        <v>0</v>
      </c>
      <c r="CC1032" s="93">
        <v>0</v>
      </c>
      <c r="CD1032" s="93">
        <v>0</v>
      </c>
      <c r="CE1032" s="93">
        <v>0</v>
      </c>
      <c r="CF1032" s="93">
        <v>0</v>
      </c>
      <c r="CG1032" s="93">
        <v>0</v>
      </c>
      <c r="CH1032" s="93">
        <v>0</v>
      </c>
      <c r="CJ1032" s="94">
        <v>0</v>
      </c>
    </row>
    <row r="1033" spans="1:88" x14ac:dyDescent="0.25">
      <c r="A1033">
        <v>1025</v>
      </c>
      <c r="B1033" s="96"/>
      <c r="C1033" s="97" t="s">
        <v>5361</v>
      </c>
      <c r="D1033" s="97" t="s">
        <v>5362</v>
      </c>
      <c r="E1033" s="97" t="s">
        <v>5362</v>
      </c>
      <c r="F1033" s="97" t="s">
        <v>7307</v>
      </c>
      <c r="G1033" s="96" t="s">
        <v>6095</v>
      </c>
      <c r="H1033" s="96" t="s">
        <v>7308</v>
      </c>
      <c r="I1033" s="96" t="s">
        <v>5340</v>
      </c>
      <c r="J1033" s="96" t="s">
        <v>5340</v>
      </c>
      <c r="K1033" s="96" t="s">
        <v>5365</v>
      </c>
      <c r="L1033" s="96" t="s">
        <v>5365</v>
      </c>
      <c r="M1033" s="96" t="s">
        <v>5342</v>
      </c>
      <c r="N1033" s="92">
        <v>0</v>
      </c>
      <c r="O1033" s="93">
        <v>0</v>
      </c>
      <c r="P1033" s="93">
        <v>0</v>
      </c>
      <c r="Q1033" s="93">
        <v>0</v>
      </c>
      <c r="R1033" s="93">
        <v>0</v>
      </c>
      <c r="S1033" s="93">
        <v>0</v>
      </c>
      <c r="T1033" s="93">
        <v>0</v>
      </c>
      <c r="U1033" s="93">
        <v>0</v>
      </c>
      <c r="V1033" s="93">
        <v>0</v>
      </c>
      <c r="W1033" s="93">
        <v>0</v>
      </c>
      <c r="X1033" s="93">
        <v>0</v>
      </c>
      <c r="Y1033" s="93">
        <v>0</v>
      </c>
      <c r="Z1033" s="93">
        <v>0</v>
      </c>
      <c r="AA1033" s="93">
        <v>0</v>
      </c>
      <c r="AB1033" s="93">
        <v>0</v>
      </c>
      <c r="AC1033" s="93">
        <v>0</v>
      </c>
      <c r="AD1033" s="93">
        <v>0</v>
      </c>
      <c r="AE1033" s="93">
        <v>0</v>
      </c>
      <c r="AF1033" s="93">
        <v>0</v>
      </c>
      <c r="AG1033" s="93">
        <v>0</v>
      </c>
      <c r="AH1033" s="93">
        <v>0</v>
      </c>
      <c r="AI1033" s="93">
        <v>0</v>
      </c>
      <c r="AJ1033" s="93">
        <v>0</v>
      </c>
      <c r="AK1033" s="93">
        <v>0</v>
      </c>
      <c r="AL1033" s="93">
        <v>0</v>
      </c>
      <c r="AM1033" s="93">
        <v>0</v>
      </c>
      <c r="AN1033" s="93">
        <v>0</v>
      </c>
      <c r="AO1033" s="93">
        <v>0</v>
      </c>
      <c r="AP1033" s="93">
        <v>0</v>
      </c>
      <c r="AQ1033" s="93">
        <v>0</v>
      </c>
      <c r="AR1033" s="93">
        <v>0</v>
      </c>
      <c r="AS1033" s="93">
        <v>0</v>
      </c>
      <c r="AT1033" s="93">
        <v>0</v>
      </c>
      <c r="AU1033" s="93">
        <v>0</v>
      </c>
      <c r="AV1033" s="93">
        <v>0</v>
      </c>
      <c r="AW1033" s="93">
        <v>0</v>
      </c>
      <c r="AX1033" s="93">
        <v>0</v>
      </c>
      <c r="AY1033" s="93">
        <v>0</v>
      </c>
      <c r="AZ1033" s="93">
        <v>0</v>
      </c>
      <c r="BA1033" s="93">
        <v>0</v>
      </c>
      <c r="BB1033" s="93">
        <v>0</v>
      </c>
      <c r="BC1033" s="93">
        <v>0</v>
      </c>
      <c r="BD1033" s="93">
        <v>0</v>
      </c>
      <c r="BE1033" s="93">
        <v>0</v>
      </c>
      <c r="BF1033" s="93">
        <v>0</v>
      </c>
      <c r="BG1033" s="93">
        <v>0</v>
      </c>
      <c r="BH1033" s="93">
        <v>0</v>
      </c>
      <c r="BI1033" s="93">
        <v>0</v>
      </c>
      <c r="BJ1033" s="93">
        <v>0</v>
      </c>
      <c r="BK1033" s="93">
        <v>0</v>
      </c>
      <c r="BL1033" s="93">
        <v>0</v>
      </c>
      <c r="BM1033" s="93">
        <v>0</v>
      </c>
      <c r="BN1033" s="93">
        <v>0</v>
      </c>
      <c r="BO1033" s="93">
        <v>0</v>
      </c>
      <c r="BP1033" s="93">
        <v>0</v>
      </c>
      <c r="BQ1033" s="93">
        <v>0</v>
      </c>
      <c r="BR1033" s="93">
        <v>0</v>
      </c>
      <c r="BS1033" s="93">
        <v>0</v>
      </c>
      <c r="BT1033" s="93">
        <v>0</v>
      </c>
      <c r="BU1033" s="93">
        <v>0</v>
      </c>
      <c r="BV1033" s="93">
        <v>0</v>
      </c>
      <c r="BW1033" s="93">
        <v>0</v>
      </c>
      <c r="BX1033" s="93">
        <v>0</v>
      </c>
      <c r="BY1033" s="93">
        <v>0</v>
      </c>
      <c r="BZ1033" s="93">
        <v>0</v>
      </c>
      <c r="CA1033" s="93">
        <v>0</v>
      </c>
      <c r="CB1033" s="93">
        <v>0</v>
      </c>
      <c r="CC1033" s="93">
        <v>0</v>
      </c>
      <c r="CD1033" s="93">
        <v>0</v>
      </c>
      <c r="CE1033" s="93">
        <v>0</v>
      </c>
      <c r="CF1033" s="93">
        <v>0</v>
      </c>
      <c r="CG1033" s="93">
        <v>0</v>
      </c>
      <c r="CH1033" s="93">
        <v>0</v>
      </c>
      <c r="CJ1033" s="94">
        <v>0</v>
      </c>
    </row>
    <row r="1034" spans="1:88" x14ac:dyDescent="0.25">
      <c r="A1034">
        <v>1026</v>
      </c>
      <c r="B1034" s="96"/>
      <c r="C1034" s="97" t="s">
        <v>5361</v>
      </c>
      <c r="D1034" s="97" t="s">
        <v>5362</v>
      </c>
      <c r="E1034" s="97" t="s">
        <v>5362</v>
      </c>
      <c r="F1034" s="97" t="s">
        <v>7309</v>
      </c>
      <c r="G1034" s="96" t="s">
        <v>6095</v>
      </c>
      <c r="H1034" s="96" t="s">
        <v>7310</v>
      </c>
      <c r="I1034" s="96" t="s">
        <v>5340</v>
      </c>
      <c r="J1034" s="96" t="s">
        <v>5340</v>
      </c>
      <c r="K1034" s="96" t="s">
        <v>5365</v>
      </c>
      <c r="L1034" s="96" t="s">
        <v>5365</v>
      </c>
      <c r="M1034" s="96" t="s">
        <v>5342</v>
      </c>
      <c r="N1034" s="92">
        <v>0</v>
      </c>
      <c r="O1034" s="93">
        <v>0</v>
      </c>
      <c r="P1034" s="93">
        <v>0</v>
      </c>
      <c r="Q1034" s="93">
        <v>0</v>
      </c>
      <c r="R1034" s="93">
        <v>0</v>
      </c>
      <c r="S1034" s="93">
        <v>0</v>
      </c>
      <c r="T1034" s="93">
        <v>0</v>
      </c>
      <c r="U1034" s="93">
        <v>0</v>
      </c>
      <c r="V1034" s="93">
        <v>0</v>
      </c>
      <c r="W1034" s="93">
        <v>0</v>
      </c>
      <c r="X1034" s="93">
        <v>0</v>
      </c>
      <c r="Y1034" s="93">
        <v>0</v>
      </c>
      <c r="Z1034" s="93">
        <v>0</v>
      </c>
      <c r="AA1034" s="93">
        <v>0</v>
      </c>
      <c r="AB1034" s="93">
        <v>0</v>
      </c>
      <c r="AC1034" s="93">
        <v>0</v>
      </c>
      <c r="AD1034" s="93">
        <v>0</v>
      </c>
      <c r="AE1034" s="93">
        <v>0</v>
      </c>
      <c r="AF1034" s="93">
        <v>0</v>
      </c>
      <c r="AG1034" s="93">
        <v>0</v>
      </c>
      <c r="AH1034" s="93">
        <v>0</v>
      </c>
      <c r="AI1034" s="93">
        <v>0</v>
      </c>
      <c r="AJ1034" s="93">
        <v>0</v>
      </c>
      <c r="AK1034" s="93">
        <v>0</v>
      </c>
      <c r="AL1034" s="93">
        <v>0</v>
      </c>
      <c r="AM1034" s="93">
        <v>0</v>
      </c>
      <c r="AN1034" s="93">
        <v>0</v>
      </c>
      <c r="AO1034" s="93">
        <v>0</v>
      </c>
      <c r="AP1034" s="93">
        <v>0</v>
      </c>
      <c r="AQ1034" s="93">
        <v>0</v>
      </c>
      <c r="AR1034" s="93">
        <v>0</v>
      </c>
      <c r="AS1034" s="93">
        <v>0</v>
      </c>
      <c r="AT1034" s="93">
        <v>0</v>
      </c>
      <c r="AU1034" s="93">
        <v>0</v>
      </c>
      <c r="AV1034" s="93">
        <v>0</v>
      </c>
      <c r="AW1034" s="93">
        <v>0</v>
      </c>
      <c r="AX1034" s="93">
        <v>0</v>
      </c>
      <c r="AY1034" s="93">
        <v>0</v>
      </c>
      <c r="AZ1034" s="93">
        <v>0</v>
      </c>
      <c r="BA1034" s="93">
        <v>0</v>
      </c>
      <c r="BB1034" s="93">
        <v>0</v>
      </c>
      <c r="BC1034" s="93">
        <v>0</v>
      </c>
      <c r="BD1034" s="93">
        <v>0</v>
      </c>
      <c r="BE1034" s="93">
        <v>0</v>
      </c>
      <c r="BF1034" s="93">
        <v>0</v>
      </c>
      <c r="BG1034" s="93">
        <v>0</v>
      </c>
      <c r="BH1034" s="93">
        <v>0</v>
      </c>
      <c r="BI1034" s="93">
        <v>0</v>
      </c>
      <c r="BJ1034" s="93">
        <v>0</v>
      </c>
      <c r="BK1034" s="93">
        <v>0</v>
      </c>
      <c r="BL1034" s="93">
        <v>0</v>
      </c>
      <c r="BM1034" s="93">
        <v>0</v>
      </c>
      <c r="BN1034" s="93">
        <v>0</v>
      </c>
      <c r="BO1034" s="93">
        <v>0</v>
      </c>
      <c r="BP1034" s="93">
        <v>0</v>
      </c>
      <c r="BQ1034" s="93">
        <v>0</v>
      </c>
      <c r="BR1034" s="93">
        <v>0</v>
      </c>
      <c r="BS1034" s="93">
        <v>0</v>
      </c>
      <c r="BT1034" s="93">
        <v>0</v>
      </c>
      <c r="BU1034" s="93">
        <v>0</v>
      </c>
      <c r="BV1034" s="93">
        <v>0</v>
      </c>
      <c r="BW1034" s="93">
        <v>0</v>
      </c>
      <c r="BX1034" s="93">
        <v>0</v>
      </c>
      <c r="BY1034" s="93">
        <v>0</v>
      </c>
      <c r="BZ1034" s="93">
        <v>0</v>
      </c>
      <c r="CA1034" s="93">
        <v>0</v>
      </c>
      <c r="CB1034" s="93">
        <v>0</v>
      </c>
      <c r="CC1034" s="93">
        <v>0</v>
      </c>
      <c r="CD1034" s="93">
        <v>0</v>
      </c>
      <c r="CE1034" s="93">
        <v>0</v>
      </c>
      <c r="CF1034" s="93">
        <v>0</v>
      </c>
      <c r="CG1034" s="93">
        <v>0</v>
      </c>
      <c r="CH1034" s="93">
        <v>0</v>
      </c>
      <c r="CJ1034" s="94">
        <v>0</v>
      </c>
    </row>
    <row r="1035" spans="1:88" x14ac:dyDescent="0.25">
      <c r="A1035">
        <v>1027</v>
      </c>
      <c r="B1035" s="96"/>
      <c r="C1035" s="97" t="s">
        <v>5361</v>
      </c>
      <c r="D1035" s="97" t="s">
        <v>6170</v>
      </c>
      <c r="E1035" s="97" t="s">
        <v>6170</v>
      </c>
      <c r="F1035" s="97" t="s">
        <v>7311</v>
      </c>
      <c r="G1035" s="96" t="s">
        <v>6172</v>
      </c>
      <c r="H1035" s="96" t="s">
        <v>7312</v>
      </c>
      <c r="I1035" s="96" t="s">
        <v>5340</v>
      </c>
      <c r="J1035" s="96" t="s">
        <v>5340</v>
      </c>
      <c r="K1035" s="96" t="s">
        <v>5365</v>
      </c>
      <c r="L1035" s="96" t="s">
        <v>5365</v>
      </c>
      <c r="M1035" s="96" t="s">
        <v>5342</v>
      </c>
      <c r="N1035" s="92">
        <v>51393.667264324977</v>
      </c>
      <c r="O1035" s="93">
        <v>8695.9033911361621</v>
      </c>
      <c r="P1035" s="93">
        <v>8552.4615518008941</v>
      </c>
      <c r="Q1035" s="93">
        <v>8569.5598359748983</v>
      </c>
      <c r="R1035" s="93">
        <v>8578.0032871989952</v>
      </c>
      <c r="S1035" s="93">
        <v>8523.7220581235197</v>
      </c>
      <c r="T1035" s="93">
        <v>8474.017140090511</v>
      </c>
      <c r="U1035" s="93">
        <v>0</v>
      </c>
      <c r="V1035" s="93">
        <v>0</v>
      </c>
      <c r="W1035" s="93">
        <v>0</v>
      </c>
      <c r="X1035" s="93">
        <v>0</v>
      </c>
      <c r="Y1035" s="93">
        <v>0</v>
      </c>
      <c r="Z1035" s="93">
        <v>0</v>
      </c>
      <c r="AA1035" s="93">
        <v>0</v>
      </c>
      <c r="AB1035" s="93">
        <v>0</v>
      </c>
      <c r="AC1035" s="93">
        <v>0</v>
      </c>
      <c r="AD1035" s="93">
        <v>0</v>
      </c>
      <c r="AE1035" s="93">
        <v>0</v>
      </c>
      <c r="AF1035" s="93">
        <v>0</v>
      </c>
      <c r="AG1035" s="93">
        <v>0</v>
      </c>
      <c r="AH1035" s="93">
        <v>0</v>
      </c>
      <c r="AI1035" s="93">
        <v>0</v>
      </c>
      <c r="AJ1035" s="93">
        <v>0</v>
      </c>
      <c r="AK1035" s="93">
        <v>0</v>
      </c>
      <c r="AL1035" s="93">
        <v>0</v>
      </c>
      <c r="AM1035" s="93">
        <v>0</v>
      </c>
      <c r="AN1035" s="93">
        <v>0</v>
      </c>
      <c r="AO1035" s="93">
        <v>0</v>
      </c>
      <c r="AP1035" s="93">
        <v>0</v>
      </c>
      <c r="AQ1035" s="93">
        <v>0</v>
      </c>
      <c r="AR1035" s="93">
        <v>0</v>
      </c>
      <c r="AS1035" s="93">
        <v>0</v>
      </c>
      <c r="AT1035" s="93">
        <v>0</v>
      </c>
      <c r="AU1035" s="93">
        <v>0</v>
      </c>
      <c r="AV1035" s="93">
        <v>0</v>
      </c>
      <c r="AW1035" s="93">
        <v>0</v>
      </c>
      <c r="AX1035" s="93">
        <v>0</v>
      </c>
      <c r="AY1035" s="93">
        <v>0</v>
      </c>
      <c r="AZ1035" s="93">
        <v>0</v>
      </c>
      <c r="BA1035" s="93">
        <v>0</v>
      </c>
      <c r="BB1035" s="93">
        <v>0</v>
      </c>
      <c r="BC1035" s="93">
        <v>0</v>
      </c>
      <c r="BD1035" s="93">
        <v>0</v>
      </c>
      <c r="BE1035" s="93">
        <v>0</v>
      </c>
      <c r="BF1035" s="93">
        <v>0</v>
      </c>
      <c r="BG1035" s="93">
        <v>0</v>
      </c>
      <c r="BH1035" s="93">
        <v>0</v>
      </c>
      <c r="BI1035" s="93">
        <v>0</v>
      </c>
      <c r="BJ1035" s="93">
        <v>0</v>
      </c>
      <c r="BK1035" s="93">
        <v>0</v>
      </c>
      <c r="BL1035" s="93">
        <v>0</v>
      </c>
      <c r="BM1035" s="93">
        <v>0</v>
      </c>
      <c r="BN1035" s="93">
        <v>0</v>
      </c>
      <c r="BO1035" s="93">
        <v>0</v>
      </c>
      <c r="BP1035" s="93">
        <v>0</v>
      </c>
      <c r="BQ1035" s="93">
        <v>0</v>
      </c>
      <c r="BR1035" s="93">
        <v>0</v>
      </c>
      <c r="BS1035" s="93">
        <v>0</v>
      </c>
      <c r="BT1035" s="93">
        <v>0</v>
      </c>
      <c r="BU1035" s="93">
        <v>0</v>
      </c>
      <c r="BV1035" s="93">
        <v>0</v>
      </c>
      <c r="BW1035" s="93">
        <v>0</v>
      </c>
      <c r="BX1035" s="93">
        <v>0</v>
      </c>
      <c r="BY1035" s="93">
        <v>0</v>
      </c>
      <c r="BZ1035" s="93">
        <v>0</v>
      </c>
      <c r="CA1035" s="93">
        <v>0</v>
      </c>
      <c r="CB1035" s="93">
        <v>0</v>
      </c>
      <c r="CC1035" s="93">
        <v>0</v>
      </c>
      <c r="CD1035" s="93">
        <v>0</v>
      </c>
      <c r="CE1035" s="93">
        <v>0</v>
      </c>
      <c r="CF1035" s="93">
        <v>0</v>
      </c>
      <c r="CG1035" s="93">
        <v>0</v>
      </c>
      <c r="CH1035" s="93">
        <v>0</v>
      </c>
      <c r="CJ1035" s="94">
        <v>0</v>
      </c>
    </row>
    <row r="1036" spans="1:88" x14ac:dyDescent="0.25">
      <c r="A1036">
        <v>1028</v>
      </c>
      <c r="B1036" s="96"/>
      <c r="C1036" s="97" t="s">
        <v>5361</v>
      </c>
      <c r="D1036" s="97" t="s">
        <v>6170</v>
      </c>
      <c r="E1036" s="97" t="s">
        <v>6170</v>
      </c>
      <c r="F1036" s="97" t="s">
        <v>7313</v>
      </c>
      <c r="G1036" s="96" t="s">
        <v>6172</v>
      </c>
      <c r="H1036" s="96" t="s">
        <v>7312</v>
      </c>
      <c r="I1036" s="96" t="s">
        <v>5340</v>
      </c>
      <c r="J1036" s="96" t="s">
        <v>5340</v>
      </c>
      <c r="K1036" s="96" t="s">
        <v>5365</v>
      </c>
      <c r="L1036" s="96" t="s">
        <v>5365</v>
      </c>
      <c r="M1036" s="96" t="s">
        <v>5342</v>
      </c>
      <c r="N1036" s="92">
        <v>0</v>
      </c>
      <c r="O1036" s="93">
        <v>0</v>
      </c>
      <c r="P1036" s="93">
        <v>0</v>
      </c>
      <c r="Q1036" s="93">
        <v>0</v>
      </c>
      <c r="R1036" s="93">
        <v>0</v>
      </c>
      <c r="S1036" s="93">
        <v>0</v>
      </c>
      <c r="T1036" s="93">
        <v>0</v>
      </c>
      <c r="U1036" s="93">
        <v>0</v>
      </c>
      <c r="V1036" s="93">
        <v>0</v>
      </c>
      <c r="W1036" s="93">
        <v>0</v>
      </c>
      <c r="X1036" s="93">
        <v>0</v>
      </c>
      <c r="Y1036" s="93">
        <v>0</v>
      </c>
      <c r="Z1036" s="93">
        <v>0</v>
      </c>
      <c r="AA1036" s="93">
        <v>0</v>
      </c>
      <c r="AB1036" s="93">
        <v>0</v>
      </c>
      <c r="AC1036" s="93">
        <v>0</v>
      </c>
      <c r="AD1036" s="93">
        <v>0</v>
      </c>
      <c r="AE1036" s="93">
        <v>0</v>
      </c>
      <c r="AF1036" s="93">
        <v>0</v>
      </c>
      <c r="AG1036" s="93">
        <v>0</v>
      </c>
      <c r="AH1036" s="93">
        <v>0</v>
      </c>
      <c r="AI1036" s="93">
        <v>0</v>
      </c>
      <c r="AJ1036" s="93">
        <v>0</v>
      </c>
      <c r="AK1036" s="93">
        <v>0</v>
      </c>
      <c r="AL1036" s="93">
        <v>0</v>
      </c>
      <c r="AM1036" s="93">
        <v>0</v>
      </c>
      <c r="AN1036" s="93">
        <v>0</v>
      </c>
      <c r="AO1036" s="93">
        <v>0</v>
      </c>
      <c r="AP1036" s="93">
        <v>0</v>
      </c>
      <c r="AQ1036" s="93">
        <v>0</v>
      </c>
      <c r="AR1036" s="93">
        <v>0</v>
      </c>
      <c r="AS1036" s="93">
        <v>0</v>
      </c>
      <c r="AT1036" s="93">
        <v>0</v>
      </c>
      <c r="AU1036" s="93">
        <v>0</v>
      </c>
      <c r="AV1036" s="93">
        <v>0</v>
      </c>
      <c r="AW1036" s="93">
        <v>0</v>
      </c>
      <c r="AX1036" s="93">
        <v>0</v>
      </c>
      <c r="AY1036" s="93">
        <v>0</v>
      </c>
      <c r="AZ1036" s="93">
        <v>0</v>
      </c>
      <c r="BA1036" s="93">
        <v>0</v>
      </c>
      <c r="BB1036" s="93">
        <v>0</v>
      </c>
      <c r="BC1036" s="93">
        <v>0</v>
      </c>
      <c r="BD1036" s="93">
        <v>0</v>
      </c>
      <c r="BE1036" s="93">
        <v>0</v>
      </c>
      <c r="BF1036" s="93">
        <v>0</v>
      </c>
      <c r="BG1036" s="93">
        <v>0</v>
      </c>
      <c r="BH1036" s="93">
        <v>0</v>
      </c>
      <c r="BI1036" s="93">
        <v>0</v>
      </c>
      <c r="BJ1036" s="93">
        <v>0</v>
      </c>
      <c r="BK1036" s="93">
        <v>0</v>
      </c>
      <c r="BL1036" s="93">
        <v>0</v>
      </c>
      <c r="BM1036" s="93">
        <v>0</v>
      </c>
      <c r="BN1036" s="93">
        <v>0</v>
      </c>
      <c r="BO1036" s="93">
        <v>0</v>
      </c>
      <c r="BP1036" s="93">
        <v>0</v>
      </c>
      <c r="BQ1036" s="93">
        <v>0</v>
      </c>
      <c r="BR1036" s="93">
        <v>0</v>
      </c>
      <c r="BS1036" s="93">
        <v>0</v>
      </c>
      <c r="BT1036" s="93">
        <v>0</v>
      </c>
      <c r="BU1036" s="93">
        <v>0</v>
      </c>
      <c r="BV1036" s="93">
        <v>0</v>
      </c>
      <c r="BW1036" s="93">
        <v>0</v>
      </c>
      <c r="BX1036" s="93">
        <v>0</v>
      </c>
      <c r="BY1036" s="93">
        <v>0</v>
      </c>
      <c r="BZ1036" s="93">
        <v>0</v>
      </c>
      <c r="CA1036" s="93">
        <v>0</v>
      </c>
      <c r="CB1036" s="93">
        <v>0</v>
      </c>
      <c r="CC1036" s="93">
        <v>0</v>
      </c>
      <c r="CD1036" s="93">
        <v>0</v>
      </c>
      <c r="CE1036" s="93">
        <v>0</v>
      </c>
      <c r="CF1036" s="93">
        <v>0</v>
      </c>
      <c r="CG1036" s="93">
        <v>0</v>
      </c>
      <c r="CH1036" s="93">
        <v>0</v>
      </c>
      <c r="CJ1036" s="94">
        <v>0</v>
      </c>
    </row>
    <row r="1037" spans="1:88" x14ac:dyDescent="0.25">
      <c r="A1037">
        <v>1029</v>
      </c>
      <c r="B1037" s="96"/>
      <c r="C1037" s="97" t="s">
        <v>5361</v>
      </c>
      <c r="D1037" s="97" t="s">
        <v>7246</v>
      </c>
      <c r="E1037" s="97" t="s">
        <v>7246</v>
      </c>
      <c r="F1037" s="97" t="s">
        <v>7314</v>
      </c>
      <c r="G1037" s="96" t="s">
        <v>6172</v>
      </c>
      <c r="H1037" s="96" t="s">
        <v>7315</v>
      </c>
      <c r="I1037" s="96" t="s">
        <v>5340</v>
      </c>
      <c r="J1037" s="96" t="s">
        <v>5340</v>
      </c>
      <c r="K1037" s="96" t="s">
        <v>5552</v>
      </c>
      <c r="L1037" s="96" t="s">
        <v>5552</v>
      </c>
      <c r="M1037" s="96" t="s">
        <v>5342</v>
      </c>
      <c r="N1037" s="92">
        <v>3932704.2066103569</v>
      </c>
      <c r="O1037" s="93">
        <v>0</v>
      </c>
      <c r="P1037" s="93">
        <v>0</v>
      </c>
      <c r="Q1037" s="93">
        <v>0</v>
      </c>
      <c r="R1037" s="93">
        <v>0</v>
      </c>
      <c r="S1037" s="93">
        <v>0</v>
      </c>
      <c r="T1037" s="93">
        <v>0</v>
      </c>
      <c r="U1037" s="93">
        <v>0</v>
      </c>
      <c r="V1037" s="93">
        <v>0</v>
      </c>
      <c r="W1037" s="93">
        <v>0</v>
      </c>
      <c r="X1037" s="93">
        <v>0</v>
      </c>
      <c r="Y1037" s="93">
        <v>0</v>
      </c>
      <c r="Z1037" s="93">
        <v>0</v>
      </c>
      <c r="AA1037" s="93">
        <v>0</v>
      </c>
      <c r="AB1037" s="93">
        <v>0</v>
      </c>
      <c r="AC1037" s="93">
        <v>0</v>
      </c>
      <c r="AD1037" s="93">
        <v>0</v>
      </c>
      <c r="AE1037" s="93">
        <v>0</v>
      </c>
      <c r="AF1037" s="93">
        <v>0</v>
      </c>
      <c r="AG1037" s="93">
        <v>0</v>
      </c>
      <c r="AH1037" s="93">
        <v>0</v>
      </c>
      <c r="AI1037" s="93">
        <v>0</v>
      </c>
      <c r="AJ1037" s="93">
        <v>0</v>
      </c>
      <c r="AK1037" s="93">
        <v>0</v>
      </c>
      <c r="AL1037" s="93">
        <v>0</v>
      </c>
      <c r="AM1037" s="93">
        <v>0</v>
      </c>
      <c r="AN1037" s="93">
        <v>0</v>
      </c>
      <c r="AO1037" s="93">
        <v>0</v>
      </c>
      <c r="AP1037" s="93">
        <v>0</v>
      </c>
      <c r="AQ1037" s="93">
        <v>0</v>
      </c>
      <c r="AR1037" s="93">
        <v>0</v>
      </c>
      <c r="AS1037" s="93">
        <v>0</v>
      </c>
      <c r="AT1037" s="93">
        <v>0</v>
      </c>
      <c r="AU1037" s="93">
        <v>0</v>
      </c>
      <c r="AV1037" s="93">
        <v>0</v>
      </c>
      <c r="AW1037" s="93">
        <v>0</v>
      </c>
      <c r="AX1037" s="93">
        <v>0</v>
      </c>
      <c r="AY1037" s="93">
        <v>0</v>
      </c>
      <c r="AZ1037" s="93">
        <v>0</v>
      </c>
      <c r="BA1037" s="93">
        <v>0</v>
      </c>
      <c r="BB1037" s="93">
        <v>0</v>
      </c>
      <c r="BC1037" s="93">
        <v>0</v>
      </c>
      <c r="BD1037" s="93">
        <v>0</v>
      </c>
      <c r="BE1037" s="93">
        <v>193969.54450323735</v>
      </c>
      <c r="BF1037" s="93">
        <v>193756.36863049454</v>
      </c>
      <c r="BG1037" s="93">
        <v>193246.00215731197</v>
      </c>
      <c r="BH1037" s="93">
        <v>191528.54414456789</v>
      </c>
      <c r="BI1037" s="93">
        <v>193825.5813181914</v>
      </c>
      <c r="BJ1037" s="93">
        <v>194073.68270025306</v>
      </c>
      <c r="BK1037" s="93">
        <v>192557.30700145342</v>
      </c>
      <c r="BL1037" s="93">
        <v>190814.63396414401</v>
      </c>
      <c r="BM1037" s="93">
        <v>191052.57548777442</v>
      </c>
      <c r="BN1037" s="93">
        <v>191098.46233807295</v>
      </c>
      <c r="BO1037" s="93">
        <v>190395.70854697542</v>
      </c>
      <c r="BP1037" s="93">
        <v>189868.30691037647</v>
      </c>
      <c r="BQ1037" s="93">
        <v>136075.19225531709</v>
      </c>
      <c r="BR1037" s="93">
        <v>135879.65788889924</v>
      </c>
      <c r="BS1037" s="93">
        <v>135397.78341008062</v>
      </c>
      <c r="BT1037" s="93">
        <v>133822.30011015997</v>
      </c>
      <c r="BU1037" s="93">
        <v>135936.05258952064</v>
      </c>
      <c r="BV1037" s="93">
        <v>136172.28838141254</v>
      </c>
      <c r="BW1037" s="93">
        <v>137162.8042183863</v>
      </c>
      <c r="BX1037" s="93">
        <v>135453.93401239126</v>
      </c>
      <c r="BY1037" s="93">
        <v>135599.08544409976</v>
      </c>
      <c r="BZ1037" s="93">
        <v>135689.09493678226</v>
      </c>
      <c r="CA1037" s="93">
        <v>134913.44682035895</v>
      </c>
      <c r="CB1037" s="93">
        <v>134415.8488400956</v>
      </c>
      <c r="CC1037" s="93">
        <v>0</v>
      </c>
      <c r="CD1037" s="93">
        <v>0</v>
      </c>
      <c r="CE1037" s="93">
        <v>0</v>
      </c>
      <c r="CF1037" s="93">
        <v>0</v>
      </c>
      <c r="CG1037" s="93">
        <v>0</v>
      </c>
      <c r="CH1037" s="93">
        <v>0</v>
      </c>
      <c r="CJ1037" s="94">
        <v>3932704.2066103569</v>
      </c>
    </row>
    <row r="1038" spans="1:88" x14ac:dyDescent="0.25">
      <c r="A1038">
        <v>1030</v>
      </c>
      <c r="B1038" s="96"/>
      <c r="C1038" s="97" t="s">
        <v>5361</v>
      </c>
      <c r="D1038" s="97" t="s">
        <v>6170</v>
      </c>
      <c r="E1038" s="97" t="s">
        <v>6170</v>
      </c>
      <c r="F1038" s="97" t="s">
        <v>7316</v>
      </c>
      <c r="G1038" s="96" t="s">
        <v>6172</v>
      </c>
      <c r="H1038" s="96" t="s">
        <v>7317</v>
      </c>
      <c r="I1038" s="96" t="s">
        <v>5340</v>
      </c>
      <c r="J1038" s="96" t="s">
        <v>5340</v>
      </c>
      <c r="K1038" s="96" t="s">
        <v>5365</v>
      </c>
      <c r="L1038" s="96" t="s">
        <v>5365</v>
      </c>
      <c r="M1038" s="96" t="s">
        <v>5342</v>
      </c>
      <c r="N1038" s="92">
        <v>49998.893342218551</v>
      </c>
      <c r="O1038" s="93">
        <v>8459.9050682935231</v>
      </c>
      <c r="P1038" s="93">
        <v>8320.3561003467603</v>
      </c>
      <c r="Q1038" s="93">
        <v>8336.9903537919181</v>
      </c>
      <c r="R1038" s="93">
        <v>8345.2046579983617</v>
      </c>
      <c r="S1038" s="93">
        <v>8292.3965684516315</v>
      </c>
      <c r="T1038" s="93">
        <v>8244.0405933363636</v>
      </c>
      <c r="U1038" s="93">
        <v>0</v>
      </c>
      <c r="V1038" s="93">
        <v>0</v>
      </c>
      <c r="W1038" s="93">
        <v>0</v>
      </c>
      <c r="X1038" s="93">
        <v>0</v>
      </c>
      <c r="Y1038" s="93">
        <v>0</v>
      </c>
      <c r="Z1038" s="93">
        <v>0</v>
      </c>
      <c r="AA1038" s="93">
        <v>0</v>
      </c>
      <c r="AB1038" s="93">
        <v>0</v>
      </c>
      <c r="AC1038" s="93">
        <v>0</v>
      </c>
      <c r="AD1038" s="93">
        <v>0</v>
      </c>
      <c r="AE1038" s="93">
        <v>0</v>
      </c>
      <c r="AF1038" s="93">
        <v>0</v>
      </c>
      <c r="AG1038" s="93">
        <v>0</v>
      </c>
      <c r="AH1038" s="93">
        <v>0</v>
      </c>
      <c r="AI1038" s="93">
        <v>0</v>
      </c>
      <c r="AJ1038" s="93">
        <v>0</v>
      </c>
      <c r="AK1038" s="93">
        <v>0</v>
      </c>
      <c r="AL1038" s="93">
        <v>0</v>
      </c>
      <c r="AM1038" s="93">
        <v>0</v>
      </c>
      <c r="AN1038" s="93">
        <v>0</v>
      </c>
      <c r="AO1038" s="93">
        <v>0</v>
      </c>
      <c r="AP1038" s="93">
        <v>0</v>
      </c>
      <c r="AQ1038" s="93">
        <v>0</v>
      </c>
      <c r="AR1038" s="93">
        <v>0</v>
      </c>
      <c r="AS1038" s="93">
        <v>0</v>
      </c>
      <c r="AT1038" s="93">
        <v>0</v>
      </c>
      <c r="AU1038" s="93">
        <v>0</v>
      </c>
      <c r="AV1038" s="93">
        <v>0</v>
      </c>
      <c r="AW1038" s="93">
        <v>0</v>
      </c>
      <c r="AX1038" s="93">
        <v>0</v>
      </c>
      <c r="AY1038" s="93">
        <v>0</v>
      </c>
      <c r="AZ1038" s="93">
        <v>0</v>
      </c>
      <c r="BA1038" s="93">
        <v>0</v>
      </c>
      <c r="BB1038" s="93">
        <v>0</v>
      </c>
      <c r="BC1038" s="93">
        <v>0</v>
      </c>
      <c r="BD1038" s="93">
        <v>0</v>
      </c>
      <c r="BE1038" s="93">
        <v>0</v>
      </c>
      <c r="BF1038" s="93">
        <v>0</v>
      </c>
      <c r="BG1038" s="93">
        <v>0</v>
      </c>
      <c r="BH1038" s="93">
        <v>0</v>
      </c>
      <c r="BI1038" s="93">
        <v>0</v>
      </c>
      <c r="BJ1038" s="93">
        <v>0</v>
      </c>
      <c r="BK1038" s="93">
        <v>0</v>
      </c>
      <c r="BL1038" s="93">
        <v>0</v>
      </c>
      <c r="BM1038" s="93">
        <v>0</v>
      </c>
      <c r="BN1038" s="93">
        <v>0</v>
      </c>
      <c r="BO1038" s="93">
        <v>0</v>
      </c>
      <c r="BP1038" s="93">
        <v>0</v>
      </c>
      <c r="BQ1038" s="93">
        <v>0</v>
      </c>
      <c r="BR1038" s="93">
        <v>0</v>
      </c>
      <c r="BS1038" s="93">
        <v>0</v>
      </c>
      <c r="BT1038" s="93">
        <v>0</v>
      </c>
      <c r="BU1038" s="93">
        <v>0</v>
      </c>
      <c r="BV1038" s="93">
        <v>0</v>
      </c>
      <c r="BW1038" s="93">
        <v>0</v>
      </c>
      <c r="BX1038" s="93">
        <v>0</v>
      </c>
      <c r="BY1038" s="93">
        <v>0</v>
      </c>
      <c r="BZ1038" s="93">
        <v>0</v>
      </c>
      <c r="CA1038" s="93">
        <v>0</v>
      </c>
      <c r="CB1038" s="93">
        <v>0</v>
      </c>
      <c r="CC1038" s="93">
        <v>0</v>
      </c>
      <c r="CD1038" s="93">
        <v>0</v>
      </c>
      <c r="CE1038" s="93">
        <v>0</v>
      </c>
      <c r="CF1038" s="93">
        <v>0</v>
      </c>
      <c r="CG1038" s="93">
        <v>0</v>
      </c>
      <c r="CH1038" s="93">
        <v>0</v>
      </c>
      <c r="CJ1038" s="94">
        <v>0</v>
      </c>
    </row>
    <row r="1039" spans="1:88" x14ac:dyDescent="0.25">
      <c r="A1039">
        <v>1031</v>
      </c>
      <c r="B1039" s="96"/>
      <c r="C1039" s="97" t="s">
        <v>5361</v>
      </c>
      <c r="D1039" s="97" t="s">
        <v>7246</v>
      </c>
      <c r="E1039" s="97" t="s">
        <v>7246</v>
      </c>
      <c r="F1039" s="97" t="s">
        <v>7318</v>
      </c>
      <c r="G1039" s="96" t="s">
        <v>6172</v>
      </c>
      <c r="H1039" s="96" t="s">
        <v>7319</v>
      </c>
      <c r="I1039" s="96" t="s">
        <v>5340</v>
      </c>
      <c r="J1039" s="96" t="s">
        <v>5340</v>
      </c>
      <c r="K1039" s="96" t="s">
        <v>5552</v>
      </c>
      <c r="L1039" s="96" t="s">
        <v>5552</v>
      </c>
      <c r="M1039" s="96" t="s">
        <v>5342</v>
      </c>
      <c r="N1039" s="92">
        <v>3538907.3135948037</v>
      </c>
      <c r="O1039" s="93">
        <v>0</v>
      </c>
      <c r="P1039" s="93">
        <v>0</v>
      </c>
      <c r="Q1039" s="93">
        <v>0</v>
      </c>
      <c r="R1039" s="93">
        <v>0</v>
      </c>
      <c r="S1039" s="93">
        <v>0</v>
      </c>
      <c r="T1039" s="93">
        <v>0</v>
      </c>
      <c r="U1039" s="93">
        <v>0</v>
      </c>
      <c r="V1039" s="93">
        <v>0</v>
      </c>
      <c r="W1039" s="93">
        <v>0</v>
      </c>
      <c r="X1039" s="93">
        <v>0</v>
      </c>
      <c r="Y1039" s="93">
        <v>0</v>
      </c>
      <c r="Z1039" s="93">
        <v>0</v>
      </c>
      <c r="AA1039" s="93">
        <v>0</v>
      </c>
      <c r="AB1039" s="93">
        <v>0</v>
      </c>
      <c r="AC1039" s="93">
        <v>0</v>
      </c>
      <c r="AD1039" s="93">
        <v>0</v>
      </c>
      <c r="AE1039" s="93">
        <v>0</v>
      </c>
      <c r="AF1039" s="93">
        <v>0</v>
      </c>
      <c r="AG1039" s="93">
        <v>172816.20231102392</v>
      </c>
      <c r="AH1039" s="93">
        <v>172719.22449646992</v>
      </c>
      <c r="AI1039" s="93">
        <v>171994.22324940711</v>
      </c>
      <c r="AJ1039" s="93">
        <v>170648.27089967948</v>
      </c>
      <c r="AK1039" s="93">
        <v>172730.03064072508</v>
      </c>
      <c r="AL1039" s="93">
        <v>172932.79464745137</v>
      </c>
      <c r="AM1039" s="93">
        <v>178051.92841276663</v>
      </c>
      <c r="AN1039" s="93">
        <v>176388.76658556864</v>
      </c>
      <c r="AO1039" s="93">
        <v>176535.74452972389</v>
      </c>
      <c r="AP1039" s="93">
        <v>176561.22755116122</v>
      </c>
      <c r="AQ1039" s="93">
        <v>175878.41221906443</v>
      </c>
      <c r="AR1039" s="93">
        <v>175354.14692168613</v>
      </c>
      <c r="AS1039" s="93">
        <v>119804.40374932952</v>
      </c>
      <c r="AT1039" s="93">
        <v>119653.36655226158</v>
      </c>
      <c r="AU1039" s="93">
        <v>119328.40880178467</v>
      </c>
      <c r="AV1039" s="93">
        <v>118217.16240792355</v>
      </c>
      <c r="AW1039" s="93">
        <v>119717.92933995038</v>
      </c>
      <c r="AX1039" s="93">
        <v>119877.70730573488</v>
      </c>
      <c r="AY1039" s="93">
        <v>122633.02917469034</v>
      </c>
      <c r="AZ1039" s="93">
        <v>121438.35464836907</v>
      </c>
      <c r="BA1039" s="93">
        <v>121746.10107313274</v>
      </c>
      <c r="BB1039" s="93">
        <v>121743.35870103107</v>
      </c>
      <c r="BC1039" s="93">
        <v>121255.63650662285</v>
      </c>
      <c r="BD1039" s="93">
        <v>120880.88286924518</v>
      </c>
      <c r="BE1039" s="93">
        <v>0</v>
      </c>
      <c r="BF1039" s="93">
        <v>0</v>
      </c>
      <c r="BG1039" s="93">
        <v>0</v>
      </c>
      <c r="BH1039" s="93">
        <v>0</v>
      </c>
      <c r="BI1039" s="93">
        <v>0</v>
      </c>
      <c r="BJ1039" s="93">
        <v>0</v>
      </c>
      <c r="BK1039" s="93">
        <v>0</v>
      </c>
      <c r="BL1039" s="93">
        <v>0</v>
      </c>
      <c r="BM1039" s="93">
        <v>0</v>
      </c>
      <c r="BN1039" s="93">
        <v>0</v>
      </c>
      <c r="BO1039" s="93">
        <v>0</v>
      </c>
      <c r="BP1039" s="93">
        <v>0</v>
      </c>
      <c r="BQ1039" s="93">
        <v>0</v>
      </c>
      <c r="BR1039" s="93">
        <v>0</v>
      </c>
      <c r="BS1039" s="93">
        <v>0</v>
      </c>
      <c r="BT1039" s="93">
        <v>0</v>
      </c>
      <c r="BU1039" s="93">
        <v>0</v>
      </c>
      <c r="BV1039" s="93">
        <v>0</v>
      </c>
      <c r="BW1039" s="93">
        <v>0</v>
      </c>
      <c r="BX1039" s="93">
        <v>0</v>
      </c>
      <c r="BY1039" s="93">
        <v>0</v>
      </c>
      <c r="BZ1039" s="93">
        <v>0</v>
      </c>
      <c r="CA1039" s="93">
        <v>0</v>
      </c>
      <c r="CB1039" s="93">
        <v>0</v>
      </c>
      <c r="CC1039" s="93">
        <v>0</v>
      </c>
      <c r="CD1039" s="93">
        <v>0</v>
      </c>
      <c r="CE1039" s="93">
        <v>0</v>
      </c>
      <c r="CF1039" s="93">
        <v>0</v>
      </c>
      <c r="CG1039" s="93">
        <v>0</v>
      </c>
      <c r="CH1039" s="93">
        <v>0</v>
      </c>
      <c r="CJ1039" s="94">
        <v>3538907.3135948037</v>
      </c>
    </row>
    <row r="1040" spans="1:88" x14ac:dyDescent="0.25">
      <c r="A1040">
        <v>1032</v>
      </c>
      <c r="B1040" s="96"/>
      <c r="C1040" s="97" t="s">
        <v>5361</v>
      </c>
      <c r="D1040" s="97" t="s">
        <v>6186</v>
      </c>
      <c r="E1040" s="97" t="s">
        <v>6186</v>
      </c>
      <c r="F1040" s="97" t="s">
        <v>7320</v>
      </c>
      <c r="G1040" s="96" t="s">
        <v>6172</v>
      </c>
      <c r="H1040" s="96" t="s">
        <v>7321</v>
      </c>
      <c r="I1040" s="96" t="s">
        <v>5340</v>
      </c>
      <c r="J1040" s="96" t="s">
        <v>5340</v>
      </c>
      <c r="K1040" s="96" t="s">
        <v>5365</v>
      </c>
      <c r="L1040" s="96" t="s">
        <v>5365</v>
      </c>
      <c r="M1040" s="96" t="s">
        <v>5342</v>
      </c>
      <c r="N1040" s="92">
        <v>111035.04696501471</v>
      </c>
      <c r="O1040" s="93">
        <v>0</v>
      </c>
      <c r="P1040" s="93">
        <v>0</v>
      </c>
      <c r="Q1040" s="93">
        <v>0</v>
      </c>
      <c r="R1040" s="93">
        <v>0</v>
      </c>
      <c r="S1040" s="93">
        <v>0</v>
      </c>
      <c r="T1040" s="93">
        <v>0</v>
      </c>
      <c r="U1040" s="93">
        <v>0</v>
      </c>
      <c r="V1040" s="93">
        <v>0</v>
      </c>
      <c r="W1040" s="93">
        <v>0</v>
      </c>
      <c r="X1040" s="93">
        <v>0</v>
      </c>
      <c r="Y1040" s="93">
        <v>0</v>
      </c>
      <c r="Z1040" s="93">
        <v>0</v>
      </c>
      <c r="AA1040" s="93">
        <v>0</v>
      </c>
      <c r="AB1040" s="93">
        <v>0</v>
      </c>
      <c r="AC1040" s="93">
        <v>0</v>
      </c>
      <c r="AD1040" s="93">
        <v>0</v>
      </c>
      <c r="AE1040" s="93">
        <v>0</v>
      </c>
      <c r="AF1040" s="93">
        <v>0</v>
      </c>
      <c r="AG1040" s="93">
        <v>9202.8785960161204</v>
      </c>
      <c r="AH1040" s="93">
        <v>9197.7142940472477</v>
      </c>
      <c r="AI1040" s="93">
        <v>9159.106233174185</v>
      </c>
      <c r="AJ1040" s="93">
        <v>9087.431031978198</v>
      </c>
      <c r="AK1040" s="93">
        <v>9198.2897472301411</v>
      </c>
      <c r="AL1040" s="93">
        <v>9209.0874184703753</v>
      </c>
      <c r="AM1040" s="93">
        <v>9414.1701290608598</v>
      </c>
      <c r="AN1040" s="93">
        <v>9326.2334887055313</v>
      </c>
      <c r="AO1040" s="93">
        <v>9334.0046787389201</v>
      </c>
      <c r="AP1040" s="93">
        <v>9335.3520468991228</v>
      </c>
      <c r="AQ1040" s="93">
        <v>9299.2494348106829</v>
      </c>
      <c r="AR1040" s="93">
        <v>9271.5298658833381</v>
      </c>
      <c r="AS1040" s="93">
        <v>0</v>
      </c>
      <c r="AT1040" s="93">
        <v>0</v>
      </c>
      <c r="AU1040" s="93">
        <v>0</v>
      </c>
      <c r="AV1040" s="93">
        <v>0</v>
      </c>
      <c r="AW1040" s="93">
        <v>0</v>
      </c>
      <c r="AX1040" s="93">
        <v>0</v>
      </c>
      <c r="AY1040" s="93">
        <v>0</v>
      </c>
      <c r="AZ1040" s="93">
        <v>0</v>
      </c>
      <c r="BA1040" s="93">
        <v>0</v>
      </c>
      <c r="BB1040" s="93">
        <v>0</v>
      </c>
      <c r="BC1040" s="93">
        <v>0</v>
      </c>
      <c r="BD1040" s="93">
        <v>0</v>
      </c>
      <c r="BE1040" s="93">
        <v>0</v>
      </c>
      <c r="BF1040" s="93">
        <v>0</v>
      </c>
      <c r="BG1040" s="93">
        <v>0</v>
      </c>
      <c r="BH1040" s="93">
        <v>0</v>
      </c>
      <c r="BI1040" s="93">
        <v>0</v>
      </c>
      <c r="BJ1040" s="93">
        <v>0</v>
      </c>
      <c r="BK1040" s="93">
        <v>0</v>
      </c>
      <c r="BL1040" s="93">
        <v>0</v>
      </c>
      <c r="BM1040" s="93">
        <v>0</v>
      </c>
      <c r="BN1040" s="93">
        <v>0</v>
      </c>
      <c r="BO1040" s="93">
        <v>0</v>
      </c>
      <c r="BP1040" s="93">
        <v>0</v>
      </c>
      <c r="BQ1040" s="93">
        <v>0</v>
      </c>
      <c r="BR1040" s="93">
        <v>0</v>
      </c>
      <c r="BS1040" s="93">
        <v>0</v>
      </c>
      <c r="BT1040" s="93">
        <v>0</v>
      </c>
      <c r="BU1040" s="93">
        <v>0</v>
      </c>
      <c r="BV1040" s="93">
        <v>0</v>
      </c>
      <c r="BW1040" s="93">
        <v>0</v>
      </c>
      <c r="BX1040" s="93">
        <v>0</v>
      </c>
      <c r="BY1040" s="93">
        <v>0</v>
      </c>
      <c r="BZ1040" s="93">
        <v>0</v>
      </c>
      <c r="CA1040" s="93">
        <v>0</v>
      </c>
      <c r="CB1040" s="93">
        <v>0</v>
      </c>
      <c r="CC1040" s="93">
        <v>0</v>
      </c>
      <c r="CD1040" s="93">
        <v>0</v>
      </c>
      <c r="CE1040" s="93">
        <v>0</v>
      </c>
      <c r="CF1040" s="93">
        <v>0</v>
      </c>
      <c r="CG1040" s="93">
        <v>0</v>
      </c>
      <c r="CH1040" s="93">
        <v>0</v>
      </c>
      <c r="CJ1040" s="94">
        <v>111035.04696501471</v>
      </c>
    </row>
    <row r="1041" spans="1:88" x14ac:dyDescent="0.25">
      <c r="A1041">
        <v>1033</v>
      </c>
      <c r="B1041" s="96"/>
      <c r="C1041" s="97" t="s">
        <v>5361</v>
      </c>
      <c r="D1041" s="97" t="s">
        <v>7246</v>
      </c>
      <c r="E1041" s="97" t="s">
        <v>7246</v>
      </c>
      <c r="F1041" s="97" t="s">
        <v>7322</v>
      </c>
      <c r="G1041" s="96" t="s">
        <v>6172</v>
      </c>
      <c r="H1041" s="96" t="s">
        <v>7323</v>
      </c>
      <c r="I1041" s="96" t="s">
        <v>5340</v>
      </c>
      <c r="J1041" s="96" t="s">
        <v>5340</v>
      </c>
      <c r="K1041" s="96" t="s">
        <v>5552</v>
      </c>
      <c r="L1041" s="96" t="s">
        <v>5552</v>
      </c>
      <c r="M1041" s="96" t="s">
        <v>5342</v>
      </c>
      <c r="N1041" s="92">
        <v>3821893.8960681069</v>
      </c>
      <c r="O1041" s="93">
        <v>0</v>
      </c>
      <c r="P1041" s="93">
        <v>0</v>
      </c>
      <c r="Q1041" s="93">
        <v>0</v>
      </c>
      <c r="R1041" s="93">
        <v>0</v>
      </c>
      <c r="S1041" s="93">
        <v>0</v>
      </c>
      <c r="T1041" s="93">
        <v>0</v>
      </c>
      <c r="U1041" s="93">
        <v>0</v>
      </c>
      <c r="V1041" s="93">
        <v>0</v>
      </c>
      <c r="W1041" s="93">
        <v>0</v>
      </c>
      <c r="X1041" s="93">
        <v>0</v>
      </c>
      <c r="Y1041" s="93">
        <v>0</v>
      </c>
      <c r="Z1041" s="93">
        <v>0</v>
      </c>
      <c r="AA1041" s="93">
        <v>0</v>
      </c>
      <c r="AB1041" s="93">
        <v>0</v>
      </c>
      <c r="AC1041" s="93">
        <v>0</v>
      </c>
      <c r="AD1041" s="93">
        <v>0</v>
      </c>
      <c r="AE1041" s="93">
        <v>0</v>
      </c>
      <c r="AF1041" s="93">
        <v>0</v>
      </c>
      <c r="AG1041" s="93">
        <v>184401.90390826407</v>
      </c>
      <c r="AH1041" s="93">
        <v>184298.42464300047</v>
      </c>
      <c r="AI1041" s="93">
        <v>183524.8188785743</v>
      </c>
      <c r="AJ1041" s="93">
        <v>182088.63307804958</v>
      </c>
      <c r="AK1041" s="93">
        <v>184309.95523763317</v>
      </c>
      <c r="AL1041" s="93">
        <v>184526.31266468109</v>
      </c>
      <c r="AM1041" s="93">
        <v>189988.63622035342</v>
      </c>
      <c r="AN1041" s="93">
        <v>188213.9750292048</v>
      </c>
      <c r="AO1041" s="93">
        <v>188370.80646267289</v>
      </c>
      <c r="AP1041" s="93">
        <v>188397.9978811132</v>
      </c>
      <c r="AQ1041" s="93">
        <v>187669.40620063123</v>
      </c>
      <c r="AR1041" s="93">
        <v>187109.9938440535</v>
      </c>
      <c r="AS1041" s="93">
        <v>131624.72817585547</v>
      </c>
      <c r="AT1041" s="93">
        <v>131458.78911696951</v>
      </c>
      <c r="AU1041" s="93">
        <v>131101.76989032538</v>
      </c>
      <c r="AV1041" s="93">
        <v>129880.88401342183</v>
      </c>
      <c r="AW1041" s="93">
        <v>131529.72189668316</v>
      </c>
      <c r="AX1041" s="93">
        <v>131705.26411931176</v>
      </c>
      <c r="AY1041" s="93">
        <v>134732.43574813666</v>
      </c>
      <c r="AZ1041" s="93">
        <v>133419.89042538969</v>
      </c>
      <c r="BA1041" s="93">
        <v>133758.00019630769</v>
      </c>
      <c r="BB1041" s="93">
        <v>133754.98725211568</v>
      </c>
      <c r="BC1041" s="93">
        <v>133219.14466824409</v>
      </c>
      <c r="BD1041" s="93">
        <v>132807.41651711491</v>
      </c>
      <c r="BE1041" s="93">
        <v>0</v>
      </c>
      <c r="BF1041" s="93">
        <v>0</v>
      </c>
      <c r="BG1041" s="93">
        <v>0</v>
      </c>
      <c r="BH1041" s="93">
        <v>0</v>
      </c>
      <c r="BI1041" s="93">
        <v>0</v>
      </c>
      <c r="BJ1041" s="93">
        <v>0</v>
      </c>
      <c r="BK1041" s="93">
        <v>0</v>
      </c>
      <c r="BL1041" s="93">
        <v>0</v>
      </c>
      <c r="BM1041" s="93">
        <v>0</v>
      </c>
      <c r="BN1041" s="93">
        <v>0</v>
      </c>
      <c r="BO1041" s="93">
        <v>0</v>
      </c>
      <c r="BP1041" s="93">
        <v>0</v>
      </c>
      <c r="BQ1041" s="93">
        <v>0</v>
      </c>
      <c r="BR1041" s="93">
        <v>0</v>
      </c>
      <c r="BS1041" s="93">
        <v>0</v>
      </c>
      <c r="BT1041" s="93">
        <v>0</v>
      </c>
      <c r="BU1041" s="93">
        <v>0</v>
      </c>
      <c r="BV1041" s="93">
        <v>0</v>
      </c>
      <c r="BW1041" s="93">
        <v>0</v>
      </c>
      <c r="BX1041" s="93">
        <v>0</v>
      </c>
      <c r="BY1041" s="93">
        <v>0</v>
      </c>
      <c r="BZ1041" s="93">
        <v>0</v>
      </c>
      <c r="CA1041" s="93">
        <v>0</v>
      </c>
      <c r="CB1041" s="93">
        <v>0</v>
      </c>
      <c r="CC1041" s="93">
        <v>0</v>
      </c>
      <c r="CD1041" s="93">
        <v>0</v>
      </c>
      <c r="CE1041" s="93">
        <v>0</v>
      </c>
      <c r="CF1041" s="93">
        <v>0</v>
      </c>
      <c r="CG1041" s="93">
        <v>0</v>
      </c>
      <c r="CH1041" s="93">
        <v>0</v>
      </c>
      <c r="CJ1041" s="94">
        <v>3821893.8960681069</v>
      </c>
    </row>
    <row r="1042" spans="1:88" x14ac:dyDescent="0.25">
      <c r="A1042">
        <v>1034</v>
      </c>
      <c r="B1042" s="96"/>
      <c r="C1042" s="97" t="s">
        <v>5361</v>
      </c>
      <c r="D1042" s="97" t="s">
        <v>7246</v>
      </c>
      <c r="E1042" s="97" t="s">
        <v>7246</v>
      </c>
      <c r="F1042" s="97" t="s">
        <v>7324</v>
      </c>
      <c r="G1042" s="96" t="s">
        <v>6172</v>
      </c>
      <c r="H1042" s="96" t="s">
        <v>7325</v>
      </c>
      <c r="I1042" s="96" t="s">
        <v>5340</v>
      </c>
      <c r="J1042" s="96" t="s">
        <v>5340</v>
      </c>
      <c r="K1042" s="96" t="s">
        <v>5552</v>
      </c>
      <c r="L1042" s="96" t="s">
        <v>5552</v>
      </c>
      <c r="M1042" s="96" t="s">
        <v>5342</v>
      </c>
      <c r="N1042" s="92">
        <v>4201976.8821344171</v>
      </c>
      <c r="O1042" s="93">
        <v>0</v>
      </c>
      <c r="P1042" s="93">
        <v>0</v>
      </c>
      <c r="Q1042" s="93">
        <v>0</v>
      </c>
      <c r="R1042" s="93">
        <v>0</v>
      </c>
      <c r="S1042" s="93">
        <v>0</v>
      </c>
      <c r="T1042" s="93">
        <v>0</v>
      </c>
      <c r="U1042" s="93">
        <v>0</v>
      </c>
      <c r="V1042" s="93">
        <v>0</v>
      </c>
      <c r="W1042" s="93">
        <v>0</v>
      </c>
      <c r="X1042" s="93">
        <v>0</v>
      </c>
      <c r="Y1042" s="93">
        <v>0</v>
      </c>
      <c r="Z1042" s="93">
        <v>0</v>
      </c>
      <c r="AA1042" s="93">
        <v>0</v>
      </c>
      <c r="AB1042" s="93">
        <v>0</v>
      </c>
      <c r="AC1042" s="93">
        <v>0</v>
      </c>
      <c r="AD1042" s="93">
        <v>0</v>
      </c>
      <c r="AE1042" s="93">
        <v>0</v>
      </c>
      <c r="AF1042" s="93">
        <v>0</v>
      </c>
      <c r="AG1042" s="93">
        <v>0</v>
      </c>
      <c r="AH1042" s="93">
        <v>0</v>
      </c>
      <c r="AI1042" s="93">
        <v>0</v>
      </c>
      <c r="AJ1042" s="93">
        <v>0</v>
      </c>
      <c r="AK1042" s="93">
        <v>0</v>
      </c>
      <c r="AL1042" s="93">
        <v>0</v>
      </c>
      <c r="AM1042" s="93">
        <v>0</v>
      </c>
      <c r="AN1042" s="93">
        <v>0</v>
      </c>
      <c r="AO1042" s="93">
        <v>0</v>
      </c>
      <c r="AP1042" s="93">
        <v>0</v>
      </c>
      <c r="AQ1042" s="93">
        <v>0</v>
      </c>
      <c r="AR1042" s="93">
        <v>0</v>
      </c>
      <c r="AS1042" s="93">
        <v>202640.86058701432</v>
      </c>
      <c r="AT1042" s="93">
        <v>202385.39161728794</v>
      </c>
      <c r="AU1042" s="93">
        <v>201835.74806371002</v>
      </c>
      <c r="AV1042" s="93">
        <v>199956.15166717512</v>
      </c>
      <c r="AW1042" s="93">
        <v>202494.59510605581</v>
      </c>
      <c r="AX1042" s="93">
        <v>202764.84848135855</v>
      </c>
      <c r="AY1042" s="93">
        <v>207425.28480294536</v>
      </c>
      <c r="AZ1042" s="93">
        <v>205404.57549211103</v>
      </c>
      <c r="BA1042" s="93">
        <v>205925.10727896678</v>
      </c>
      <c r="BB1042" s="93">
        <v>205920.46874628012</v>
      </c>
      <c r="BC1042" s="93">
        <v>205095.52039622609</v>
      </c>
      <c r="BD1042" s="93">
        <v>204461.65054495345</v>
      </c>
      <c r="BE1042" s="93">
        <v>147666.21604355882</v>
      </c>
      <c r="BF1042" s="93">
        <v>147503.92832689523</v>
      </c>
      <c r="BG1042" s="93">
        <v>147115.3936933607</v>
      </c>
      <c r="BH1042" s="93">
        <v>145807.91768414996</v>
      </c>
      <c r="BI1042" s="93">
        <v>147556.61894758354</v>
      </c>
      <c r="BJ1042" s="93">
        <v>147745.49495065832</v>
      </c>
      <c r="BK1042" s="93">
        <v>146591.10000625814</v>
      </c>
      <c r="BL1042" s="93">
        <v>145264.42816259578</v>
      </c>
      <c r="BM1042" s="93">
        <v>145445.56961201297</v>
      </c>
      <c r="BN1042" s="93">
        <v>145480.50260918538</v>
      </c>
      <c r="BO1042" s="93">
        <v>144945.5062858841</v>
      </c>
      <c r="BP1042" s="93">
        <v>144544.00302818889</v>
      </c>
      <c r="BQ1042" s="93">
        <v>0</v>
      </c>
      <c r="BR1042" s="93">
        <v>0</v>
      </c>
      <c r="BS1042" s="93">
        <v>0</v>
      </c>
      <c r="BT1042" s="93">
        <v>0</v>
      </c>
      <c r="BU1042" s="93">
        <v>0</v>
      </c>
      <c r="BV1042" s="93">
        <v>0</v>
      </c>
      <c r="BW1042" s="93">
        <v>0</v>
      </c>
      <c r="BX1042" s="93">
        <v>0</v>
      </c>
      <c r="BY1042" s="93">
        <v>0</v>
      </c>
      <c r="BZ1042" s="93">
        <v>0</v>
      </c>
      <c r="CA1042" s="93">
        <v>0</v>
      </c>
      <c r="CB1042" s="93">
        <v>0</v>
      </c>
      <c r="CC1042" s="93">
        <v>0</v>
      </c>
      <c r="CD1042" s="93">
        <v>0</v>
      </c>
      <c r="CE1042" s="93">
        <v>0</v>
      </c>
      <c r="CF1042" s="93">
        <v>0</v>
      </c>
      <c r="CG1042" s="93">
        <v>0</v>
      </c>
      <c r="CH1042" s="93">
        <v>0</v>
      </c>
      <c r="CJ1042" s="94">
        <v>4201976.8821344171</v>
      </c>
    </row>
    <row r="1043" spans="1:88" x14ac:dyDescent="0.25">
      <c r="A1043">
        <v>1035</v>
      </c>
      <c r="B1043" s="96"/>
      <c r="C1043" s="97" t="s">
        <v>5361</v>
      </c>
      <c r="D1043" s="97" t="s">
        <v>6170</v>
      </c>
      <c r="E1043" s="97" t="s">
        <v>6170</v>
      </c>
      <c r="F1043" s="97" t="s">
        <v>7326</v>
      </c>
      <c r="G1043" s="96" t="s">
        <v>6172</v>
      </c>
      <c r="H1043" s="96" t="s">
        <v>7327</v>
      </c>
      <c r="I1043" s="96" t="s">
        <v>5340</v>
      </c>
      <c r="J1043" s="96" t="s">
        <v>5340</v>
      </c>
      <c r="K1043" s="96" t="s">
        <v>5365</v>
      </c>
      <c r="L1043" s="96" t="s">
        <v>5365</v>
      </c>
      <c r="M1043" s="96" t="s">
        <v>5342</v>
      </c>
      <c r="N1043" s="92">
        <v>4353214.3739110325</v>
      </c>
      <c r="O1043" s="93">
        <v>0</v>
      </c>
      <c r="P1043" s="93">
        <v>0</v>
      </c>
      <c r="Q1043" s="93">
        <v>0</v>
      </c>
      <c r="R1043" s="93">
        <v>0</v>
      </c>
      <c r="S1043" s="93">
        <v>0</v>
      </c>
      <c r="T1043" s="93">
        <v>0</v>
      </c>
      <c r="U1043" s="93">
        <v>0</v>
      </c>
      <c r="V1043" s="93">
        <v>0</v>
      </c>
      <c r="W1043" s="93">
        <v>0</v>
      </c>
      <c r="X1043" s="93">
        <v>0</v>
      </c>
      <c r="Y1043" s="93">
        <v>0</v>
      </c>
      <c r="Z1043" s="93">
        <v>0</v>
      </c>
      <c r="AA1043" s="93">
        <v>0</v>
      </c>
      <c r="AB1043" s="93">
        <v>0</v>
      </c>
      <c r="AC1043" s="93">
        <v>0</v>
      </c>
      <c r="AD1043" s="93">
        <v>0</v>
      </c>
      <c r="AE1043" s="93">
        <v>0</v>
      </c>
      <c r="AF1043" s="93">
        <v>0</v>
      </c>
      <c r="AG1043" s="93">
        <v>78573.649800387197</v>
      </c>
      <c r="AH1043" s="93">
        <v>78529.557286275274</v>
      </c>
      <c r="AI1043" s="93">
        <v>78199.923876156594</v>
      </c>
      <c r="AJ1043" s="93">
        <v>77587.965117884567</v>
      </c>
      <c r="AK1043" s="93">
        <v>78534.470472556874</v>
      </c>
      <c r="AL1043" s="93">
        <v>78626.660370515165</v>
      </c>
      <c r="AM1043" s="93">
        <v>80787.166827740904</v>
      </c>
      <c r="AN1043" s="93">
        <v>80032.543537821053</v>
      </c>
      <c r="AO1043" s="93">
        <v>80099.231564176109</v>
      </c>
      <c r="AP1043" s="93">
        <v>80110.793927596795</v>
      </c>
      <c r="AQ1043" s="93">
        <v>79800.981410325403</v>
      </c>
      <c r="AR1043" s="93">
        <v>79563.107502309402</v>
      </c>
      <c r="AS1043" s="93">
        <v>79999.488702976756</v>
      </c>
      <c r="AT1043" s="93">
        <v>79898.633490960885</v>
      </c>
      <c r="AU1043" s="93">
        <v>79681.642686995023</v>
      </c>
      <c r="AV1043" s="93">
        <v>78939.606997573064</v>
      </c>
      <c r="AW1043" s="93">
        <v>79941.745345306161</v>
      </c>
      <c r="AX1043" s="93">
        <v>80048.437212789489</v>
      </c>
      <c r="AY1043" s="93">
        <v>81944.877878803556</v>
      </c>
      <c r="AZ1043" s="93">
        <v>81146.581866520326</v>
      </c>
      <c r="BA1043" s="93">
        <v>81352.221761128269</v>
      </c>
      <c r="BB1043" s="93">
        <v>81350.38927481939</v>
      </c>
      <c r="BC1043" s="93">
        <v>81024.487387468966</v>
      </c>
      <c r="BD1043" s="93">
        <v>80774.072460460797</v>
      </c>
      <c r="BE1043" s="93">
        <v>80896.705229867279</v>
      </c>
      <c r="BF1043" s="93">
        <v>80807.798356452709</v>
      </c>
      <c r="BG1043" s="93">
        <v>80594.945528211247</v>
      </c>
      <c r="BH1043" s="93">
        <v>79878.66455246594</v>
      </c>
      <c r="BI1043" s="93">
        <v>80836.664116843924</v>
      </c>
      <c r="BJ1043" s="93">
        <v>80940.136981221134</v>
      </c>
      <c r="BK1043" s="93">
        <v>81365.097998827419</v>
      </c>
      <c r="BL1043" s="93">
        <v>80628.731435186914</v>
      </c>
      <c r="BM1043" s="93">
        <v>80729.273635789868</v>
      </c>
      <c r="BN1043" s="93">
        <v>80748.663126272368</v>
      </c>
      <c r="BO1043" s="93">
        <v>80451.714482919779</v>
      </c>
      <c r="BP1043" s="93">
        <v>80228.860899667634</v>
      </c>
      <c r="BQ1043" s="93">
        <v>81489.639877336303</v>
      </c>
      <c r="BR1043" s="93">
        <v>81372.542669249466</v>
      </c>
      <c r="BS1043" s="93">
        <v>81083.968557435292</v>
      </c>
      <c r="BT1043" s="93">
        <v>80140.478677939842</v>
      </c>
      <c r="BU1043" s="93">
        <v>81406.315054711129</v>
      </c>
      <c r="BV1043" s="93">
        <v>81547.786613842167</v>
      </c>
      <c r="BW1043" s="93">
        <v>82673.328952230964</v>
      </c>
      <c r="BX1043" s="93">
        <v>81643.326762629091</v>
      </c>
      <c r="BY1043" s="93">
        <v>81730.815146450681</v>
      </c>
      <c r="BZ1043" s="93">
        <v>81785.06735017171</v>
      </c>
      <c r="CA1043" s="93">
        <v>81317.554220459526</v>
      </c>
      <c r="CB1043" s="93">
        <v>81017.632665613128</v>
      </c>
      <c r="CC1043" s="93">
        <v>82283.201065186833</v>
      </c>
      <c r="CD1043" s="93">
        <v>82141.191425135417</v>
      </c>
      <c r="CE1043" s="93">
        <v>81791.188639019441</v>
      </c>
      <c r="CF1043" s="93">
        <v>80616.32140712894</v>
      </c>
      <c r="CG1043" s="93">
        <v>82164.958104223449</v>
      </c>
      <c r="CH1043" s="93">
        <v>82353.563618996297</v>
      </c>
      <c r="CJ1043" s="94">
        <v>4353214.3739110325</v>
      </c>
    </row>
    <row r="1044" spans="1:88" x14ac:dyDescent="0.25">
      <c r="A1044">
        <v>1036</v>
      </c>
      <c r="B1044" s="96"/>
      <c r="C1044" s="97" t="s">
        <v>5361</v>
      </c>
      <c r="D1044" s="97" t="s">
        <v>6170</v>
      </c>
      <c r="E1044" s="97" t="s">
        <v>6170</v>
      </c>
      <c r="F1044" s="97" t="s">
        <v>7328</v>
      </c>
      <c r="G1044" s="96" t="s">
        <v>6172</v>
      </c>
      <c r="H1044" s="96" t="s">
        <v>7329</v>
      </c>
      <c r="I1044" s="96" t="s">
        <v>5340</v>
      </c>
      <c r="J1044" s="96" t="s">
        <v>5340</v>
      </c>
      <c r="K1044" s="96" t="s">
        <v>5365</v>
      </c>
      <c r="L1044" s="96" t="s">
        <v>5365</v>
      </c>
      <c r="M1044" s="96" t="s">
        <v>5342</v>
      </c>
      <c r="N1044" s="92">
        <v>333282.13280917762</v>
      </c>
      <c r="O1044" s="93">
        <v>0</v>
      </c>
      <c r="P1044" s="93">
        <v>0</v>
      </c>
      <c r="Q1044" s="93">
        <v>0</v>
      </c>
      <c r="R1044" s="93">
        <v>0</v>
      </c>
      <c r="S1044" s="93">
        <v>0</v>
      </c>
      <c r="T1044" s="93">
        <v>0</v>
      </c>
      <c r="U1044" s="93">
        <v>27845.651132757957</v>
      </c>
      <c r="V1044" s="93">
        <v>27858.43867820995</v>
      </c>
      <c r="W1044" s="93">
        <v>27649.807529264835</v>
      </c>
      <c r="X1044" s="93">
        <v>27307.635147778936</v>
      </c>
      <c r="Y1044" s="93">
        <v>27872.335651847941</v>
      </c>
      <c r="Z1044" s="93">
        <v>27922.114486178696</v>
      </c>
      <c r="AA1044" s="93">
        <v>28206.612299720775</v>
      </c>
      <c r="AB1044" s="93">
        <v>27701.001888606774</v>
      </c>
      <c r="AC1044" s="93">
        <v>27793.535893178447</v>
      </c>
      <c r="AD1044" s="93">
        <v>27822.259795906983</v>
      </c>
      <c r="AE1044" s="93">
        <v>27691.73434936623</v>
      </c>
      <c r="AF1044" s="93">
        <v>27611.005956360092</v>
      </c>
      <c r="AG1044" s="93">
        <v>0</v>
      </c>
      <c r="AH1044" s="93">
        <v>0</v>
      </c>
      <c r="AI1044" s="93">
        <v>0</v>
      </c>
      <c r="AJ1044" s="93">
        <v>0</v>
      </c>
      <c r="AK1044" s="93">
        <v>0</v>
      </c>
      <c r="AL1044" s="93">
        <v>0</v>
      </c>
      <c r="AM1044" s="93">
        <v>0</v>
      </c>
      <c r="AN1044" s="93">
        <v>0</v>
      </c>
      <c r="AO1044" s="93">
        <v>0</v>
      </c>
      <c r="AP1044" s="93">
        <v>0</v>
      </c>
      <c r="AQ1044" s="93">
        <v>0</v>
      </c>
      <c r="AR1044" s="93">
        <v>0</v>
      </c>
      <c r="AS1044" s="93">
        <v>0</v>
      </c>
      <c r="AT1044" s="93">
        <v>0</v>
      </c>
      <c r="AU1044" s="93">
        <v>0</v>
      </c>
      <c r="AV1044" s="93">
        <v>0</v>
      </c>
      <c r="AW1044" s="93">
        <v>0</v>
      </c>
      <c r="AX1044" s="93">
        <v>0</v>
      </c>
      <c r="AY1044" s="93">
        <v>0</v>
      </c>
      <c r="AZ1044" s="93">
        <v>0</v>
      </c>
      <c r="BA1044" s="93">
        <v>0</v>
      </c>
      <c r="BB1044" s="93">
        <v>0</v>
      </c>
      <c r="BC1044" s="93">
        <v>0</v>
      </c>
      <c r="BD1044" s="93">
        <v>0</v>
      </c>
      <c r="BE1044" s="93">
        <v>0</v>
      </c>
      <c r="BF1044" s="93">
        <v>0</v>
      </c>
      <c r="BG1044" s="93">
        <v>0</v>
      </c>
      <c r="BH1044" s="93">
        <v>0</v>
      </c>
      <c r="BI1044" s="93">
        <v>0</v>
      </c>
      <c r="BJ1044" s="93">
        <v>0</v>
      </c>
      <c r="BK1044" s="93">
        <v>0</v>
      </c>
      <c r="BL1044" s="93">
        <v>0</v>
      </c>
      <c r="BM1044" s="93">
        <v>0</v>
      </c>
      <c r="BN1044" s="93">
        <v>0</v>
      </c>
      <c r="BO1044" s="93">
        <v>0</v>
      </c>
      <c r="BP1044" s="93">
        <v>0</v>
      </c>
      <c r="BQ1044" s="93">
        <v>0</v>
      </c>
      <c r="BR1044" s="93">
        <v>0</v>
      </c>
      <c r="BS1044" s="93">
        <v>0</v>
      </c>
      <c r="BT1044" s="93">
        <v>0</v>
      </c>
      <c r="BU1044" s="93">
        <v>0</v>
      </c>
      <c r="BV1044" s="93">
        <v>0</v>
      </c>
      <c r="BW1044" s="93">
        <v>0</v>
      </c>
      <c r="BX1044" s="93">
        <v>0</v>
      </c>
      <c r="BY1044" s="93">
        <v>0</v>
      </c>
      <c r="BZ1044" s="93">
        <v>0</v>
      </c>
      <c r="CA1044" s="93">
        <v>0</v>
      </c>
      <c r="CB1044" s="93">
        <v>0</v>
      </c>
      <c r="CC1044" s="93">
        <v>0</v>
      </c>
      <c r="CD1044" s="93">
        <v>0</v>
      </c>
      <c r="CE1044" s="93">
        <v>0</v>
      </c>
      <c r="CF1044" s="93">
        <v>0</v>
      </c>
      <c r="CG1044" s="93">
        <v>0</v>
      </c>
      <c r="CH1044" s="93">
        <v>0</v>
      </c>
      <c r="CJ1044" s="94">
        <v>166826.15018313928</v>
      </c>
    </row>
    <row r="1045" spans="1:88" x14ac:dyDescent="0.25">
      <c r="A1045">
        <v>1037</v>
      </c>
      <c r="B1045" s="96"/>
      <c r="C1045" s="97" t="s">
        <v>5361</v>
      </c>
      <c r="D1045" s="97" t="s">
        <v>6170</v>
      </c>
      <c r="E1045" s="97" t="s">
        <v>6170</v>
      </c>
      <c r="F1045" s="97" t="s">
        <v>7330</v>
      </c>
      <c r="G1045" s="96" t="s">
        <v>6172</v>
      </c>
      <c r="H1045" s="96" t="s">
        <v>7331</v>
      </c>
      <c r="I1045" s="96" t="s">
        <v>5340</v>
      </c>
      <c r="J1045" s="96" t="s">
        <v>5340</v>
      </c>
      <c r="K1045" s="96" t="s">
        <v>5365</v>
      </c>
      <c r="L1045" s="96" t="s">
        <v>5365</v>
      </c>
      <c r="M1045" s="96" t="s">
        <v>5342</v>
      </c>
      <c r="N1045" s="92">
        <v>290830.23449086887</v>
      </c>
      <c r="O1045" s="93">
        <v>0</v>
      </c>
      <c r="P1045" s="93">
        <v>0</v>
      </c>
      <c r="Q1045" s="93">
        <v>0</v>
      </c>
      <c r="R1045" s="93">
        <v>0</v>
      </c>
      <c r="S1045" s="93">
        <v>0</v>
      </c>
      <c r="T1045" s="93">
        <v>0</v>
      </c>
      <c r="U1045" s="93">
        <v>0</v>
      </c>
      <c r="V1045" s="93">
        <v>0</v>
      </c>
      <c r="W1045" s="93">
        <v>0</v>
      </c>
      <c r="X1045" s="93">
        <v>0</v>
      </c>
      <c r="Y1045" s="93">
        <v>0</v>
      </c>
      <c r="Z1045" s="93">
        <v>0</v>
      </c>
      <c r="AA1045" s="93">
        <v>0</v>
      </c>
      <c r="AB1045" s="93">
        <v>0</v>
      </c>
      <c r="AC1045" s="93">
        <v>0</v>
      </c>
      <c r="AD1045" s="93">
        <v>0</v>
      </c>
      <c r="AE1045" s="93">
        <v>0</v>
      </c>
      <c r="AF1045" s="93">
        <v>0</v>
      </c>
      <c r="AG1045" s="93">
        <v>9243.9588000455533</v>
      </c>
      <c r="AH1045" s="93">
        <v>9238.7714454441448</v>
      </c>
      <c r="AI1045" s="93">
        <v>9199.9910442537239</v>
      </c>
      <c r="AJ1045" s="93">
        <v>9127.9958962217261</v>
      </c>
      <c r="AK1045" s="93">
        <v>9239.3494673596269</v>
      </c>
      <c r="AL1045" s="93">
        <v>9250.1953377076698</v>
      </c>
      <c r="AM1045" s="93">
        <v>9504.3725679695162</v>
      </c>
      <c r="AN1045" s="93">
        <v>9415.5933573907114</v>
      </c>
      <c r="AO1045" s="93">
        <v>9423.4390075501251</v>
      </c>
      <c r="AP1045" s="93">
        <v>9424.7992855996217</v>
      </c>
      <c r="AQ1045" s="93">
        <v>9388.3507541559229</v>
      </c>
      <c r="AR1045" s="93">
        <v>9360.3655885069911</v>
      </c>
      <c r="AS1045" s="93">
        <v>14823.434671433954</v>
      </c>
      <c r="AT1045" s="93">
        <v>14804.746793913337</v>
      </c>
      <c r="AU1045" s="93">
        <v>14764.53967435499</v>
      </c>
      <c r="AV1045" s="93">
        <v>14627.04482602089</v>
      </c>
      <c r="AW1045" s="93">
        <v>14812.735166924378</v>
      </c>
      <c r="AX1045" s="93">
        <v>14832.504542369779</v>
      </c>
      <c r="AY1045" s="93">
        <v>15183.90384224889</v>
      </c>
      <c r="AZ1045" s="93">
        <v>15035.984287031746</v>
      </c>
      <c r="BA1045" s="93">
        <v>15074.088149856074</v>
      </c>
      <c r="BB1045" s="93">
        <v>15073.748600922465</v>
      </c>
      <c r="BC1045" s="93">
        <v>15013.360898266325</v>
      </c>
      <c r="BD1045" s="93">
        <v>14966.960485320715</v>
      </c>
      <c r="BE1045" s="93">
        <v>0</v>
      </c>
      <c r="BF1045" s="93">
        <v>0</v>
      </c>
      <c r="BG1045" s="93">
        <v>0</v>
      </c>
      <c r="BH1045" s="93">
        <v>0</v>
      </c>
      <c r="BI1045" s="93">
        <v>0</v>
      </c>
      <c r="BJ1045" s="93">
        <v>0</v>
      </c>
      <c r="BK1045" s="93">
        <v>0</v>
      </c>
      <c r="BL1045" s="93">
        <v>0</v>
      </c>
      <c r="BM1045" s="93">
        <v>0</v>
      </c>
      <c r="BN1045" s="93">
        <v>0</v>
      </c>
      <c r="BO1045" s="93">
        <v>0</v>
      </c>
      <c r="BP1045" s="93">
        <v>0</v>
      </c>
      <c r="BQ1045" s="93">
        <v>0</v>
      </c>
      <c r="BR1045" s="93">
        <v>0</v>
      </c>
      <c r="BS1045" s="93">
        <v>0</v>
      </c>
      <c r="BT1045" s="93">
        <v>0</v>
      </c>
      <c r="BU1045" s="93">
        <v>0</v>
      </c>
      <c r="BV1045" s="93">
        <v>0</v>
      </c>
      <c r="BW1045" s="93">
        <v>0</v>
      </c>
      <c r="BX1045" s="93">
        <v>0</v>
      </c>
      <c r="BY1045" s="93">
        <v>0</v>
      </c>
      <c r="BZ1045" s="93">
        <v>0</v>
      </c>
      <c r="CA1045" s="93">
        <v>0</v>
      </c>
      <c r="CB1045" s="93">
        <v>0</v>
      </c>
      <c r="CC1045" s="93">
        <v>0</v>
      </c>
      <c r="CD1045" s="93">
        <v>0</v>
      </c>
      <c r="CE1045" s="93">
        <v>0</v>
      </c>
      <c r="CF1045" s="93">
        <v>0</v>
      </c>
      <c r="CG1045" s="93">
        <v>0</v>
      </c>
      <c r="CH1045" s="93">
        <v>0</v>
      </c>
      <c r="CJ1045" s="94">
        <v>290830.23449086887</v>
      </c>
    </row>
    <row r="1046" spans="1:88" x14ac:dyDescent="0.25">
      <c r="A1046">
        <v>1038</v>
      </c>
      <c r="B1046" s="96"/>
      <c r="C1046" s="97" t="s">
        <v>5361</v>
      </c>
      <c r="D1046" s="97" t="s">
        <v>6170</v>
      </c>
      <c r="E1046" s="97" t="s">
        <v>6170</v>
      </c>
      <c r="F1046" s="97" t="s">
        <v>7332</v>
      </c>
      <c r="G1046" s="96" t="s">
        <v>6172</v>
      </c>
      <c r="H1046" s="96" t="s">
        <v>7333</v>
      </c>
      <c r="I1046" s="96" t="s">
        <v>5340</v>
      </c>
      <c r="J1046" s="96" t="s">
        <v>5340</v>
      </c>
      <c r="K1046" s="96" t="s">
        <v>5365</v>
      </c>
      <c r="L1046" s="96" t="s">
        <v>5365</v>
      </c>
      <c r="M1046" s="96" t="s">
        <v>5342</v>
      </c>
      <c r="N1046" s="92">
        <v>279542.9563805135</v>
      </c>
      <c r="O1046" s="93">
        <v>0</v>
      </c>
      <c r="P1046" s="93">
        <v>0</v>
      </c>
      <c r="Q1046" s="93">
        <v>0</v>
      </c>
      <c r="R1046" s="93">
        <v>0</v>
      </c>
      <c r="S1046" s="93">
        <v>0</v>
      </c>
      <c r="T1046" s="93">
        <v>0</v>
      </c>
      <c r="U1046" s="93">
        <v>0</v>
      </c>
      <c r="V1046" s="93">
        <v>0</v>
      </c>
      <c r="W1046" s="93">
        <v>0</v>
      </c>
      <c r="X1046" s="93">
        <v>0</v>
      </c>
      <c r="Y1046" s="93">
        <v>0</v>
      </c>
      <c r="Z1046" s="93">
        <v>0</v>
      </c>
      <c r="AA1046" s="93">
        <v>0</v>
      </c>
      <c r="AB1046" s="93">
        <v>0</v>
      </c>
      <c r="AC1046" s="93">
        <v>0</v>
      </c>
      <c r="AD1046" s="93">
        <v>0</v>
      </c>
      <c r="AE1046" s="93">
        <v>0</v>
      </c>
      <c r="AF1046" s="93">
        <v>0</v>
      </c>
      <c r="AG1046" s="93">
        <v>23109.897000113884</v>
      </c>
      <c r="AH1046" s="93">
        <v>23096.928613610413</v>
      </c>
      <c r="AI1046" s="93">
        <v>22999.977610634312</v>
      </c>
      <c r="AJ1046" s="93">
        <v>22819.989740554287</v>
      </c>
      <c r="AK1046" s="93">
        <v>23098.373668399094</v>
      </c>
      <c r="AL1046" s="93">
        <v>23125.488344269143</v>
      </c>
      <c r="AM1046" s="93">
        <v>23760.931419923814</v>
      </c>
      <c r="AN1046" s="93">
        <v>23538.983393476825</v>
      </c>
      <c r="AO1046" s="93">
        <v>23558.597518875336</v>
      </c>
      <c r="AP1046" s="93">
        <v>23561.998213999053</v>
      </c>
      <c r="AQ1046" s="93">
        <v>23470.876885389804</v>
      </c>
      <c r="AR1046" s="93">
        <v>23400.913971267528</v>
      </c>
      <c r="AS1046" s="93">
        <v>0</v>
      </c>
      <c r="AT1046" s="93">
        <v>0</v>
      </c>
      <c r="AU1046" s="93">
        <v>0</v>
      </c>
      <c r="AV1046" s="93">
        <v>0</v>
      </c>
      <c r="AW1046" s="93">
        <v>0</v>
      </c>
      <c r="AX1046" s="93">
        <v>0</v>
      </c>
      <c r="AY1046" s="93">
        <v>0</v>
      </c>
      <c r="AZ1046" s="93">
        <v>0</v>
      </c>
      <c r="BA1046" s="93">
        <v>0</v>
      </c>
      <c r="BB1046" s="93">
        <v>0</v>
      </c>
      <c r="BC1046" s="93">
        <v>0</v>
      </c>
      <c r="BD1046" s="93">
        <v>0</v>
      </c>
      <c r="BE1046" s="93">
        <v>0</v>
      </c>
      <c r="BF1046" s="93">
        <v>0</v>
      </c>
      <c r="BG1046" s="93">
        <v>0</v>
      </c>
      <c r="BH1046" s="93">
        <v>0</v>
      </c>
      <c r="BI1046" s="93">
        <v>0</v>
      </c>
      <c r="BJ1046" s="93">
        <v>0</v>
      </c>
      <c r="BK1046" s="93">
        <v>0</v>
      </c>
      <c r="BL1046" s="93">
        <v>0</v>
      </c>
      <c r="BM1046" s="93">
        <v>0</v>
      </c>
      <c r="BN1046" s="93">
        <v>0</v>
      </c>
      <c r="BO1046" s="93">
        <v>0</v>
      </c>
      <c r="BP1046" s="93">
        <v>0</v>
      </c>
      <c r="BQ1046" s="93">
        <v>0</v>
      </c>
      <c r="BR1046" s="93">
        <v>0</v>
      </c>
      <c r="BS1046" s="93">
        <v>0</v>
      </c>
      <c r="BT1046" s="93">
        <v>0</v>
      </c>
      <c r="BU1046" s="93">
        <v>0</v>
      </c>
      <c r="BV1046" s="93">
        <v>0</v>
      </c>
      <c r="BW1046" s="93">
        <v>0</v>
      </c>
      <c r="BX1046" s="93">
        <v>0</v>
      </c>
      <c r="BY1046" s="93">
        <v>0</v>
      </c>
      <c r="BZ1046" s="93">
        <v>0</v>
      </c>
      <c r="CA1046" s="93">
        <v>0</v>
      </c>
      <c r="CB1046" s="93">
        <v>0</v>
      </c>
      <c r="CC1046" s="93">
        <v>0</v>
      </c>
      <c r="CD1046" s="93">
        <v>0</v>
      </c>
      <c r="CE1046" s="93">
        <v>0</v>
      </c>
      <c r="CF1046" s="93">
        <v>0</v>
      </c>
      <c r="CG1046" s="93">
        <v>0</v>
      </c>
      <c r="CH1046" s="93">
        <v>0</v>
      </c>
      <c r="CJ1046" s="94">
        <v>279542.9563805135</v>
      </c>
    </row>
    <row r="1047" spans="1:88" x14ac:dyDescent="0.25">
      <c r="A1047">
        <v>1039</v>
      </c>
      <c r="B1047" s="96"/>
      <c r="C1047" s="97" t="s">
        <v>5361</v>
      </c>
      <c r="D1047" s="97" t="s">
        <v>7246</v>
      </c>
      <c r="E1047" s="97" t="s">
        <v>7246</v>
      </c>
      <c r="F1047" s="97" t="s">
        <v>7334</v>
      </c>
      <c r="G1047" s="96" t="s">
        <v>6172</v>
      </c>
      <c r="H1047" s="96" t="s">
        <v>7335</v>
      </c>
      <c r="I1047" s="96" t="s">
        <v>5340</v>
      </c>
      <c r="J1047" s="96" t="s">
        <v>5340</v>
      </c>
      <c r="K1047" s="96" t="s">
        <v>5552</v>
      </c>
      <c r="L1047" s="96" t="s">
        <v>5552</v>
      </c>
      <c r="M1047" s="96" t="s">
        <v>5342</v>
      </c>
      <c r="N1047" s="92">
        <v>2588398.6182109476</v>
      </c>
      <c r="O1047" s="93">
        <v>40183.403250414376</v>
      </c>
      <c r="P1047" s="93">
        <v>39520.564553417644</v>
      </c>
      <c r="Q1047" s="93">
        <v>39599.575004310347</v>
      </c>
      <c r="R1047" s="93">
        <v>39638.591836731655</v>
      </c>
      <c r="S1047" s="93">
        <v>39387.760563802512</v>
      </c>
      <c r="T1047" s="93">
        <v>39158.07623142079</v>
      </c>
      <c r="U1047" s="93">
        <v>196549.24868176453</v>
      </c>
      <c r="V1047" s="93">
        <v>196639.50990205607</v>
      </c>
      <c r="W1047" s="93">
        <v>195166.88154148191</v>
      </c>
      <c r="X1047" s="93">
        <v>192751.6489372924</v>
      </c>
      <c r="Y1047" s="93">
        <v>196737.60204989222</v>
      </c>
      <c r="Z1047" s="93">
        <v>197088.96723942677</v>
      </c>
      <c r="AA1047" s="93">
        <v>198831.66582690936</v>
      </c>
      <c r="AB1047" s="93">
        <v>195267.55967927983</v>
      </c>
      <c r="AC1047" s="93">
        <v>195919.84255817093</v>
      </c>
      <c r="AD1047" s="93">
        <v>196122.32066393862</v>
      </c>
      <c r="AE1047" s="93">
        <v>195202.23172547485</v>
      </c>
      <c r="AF1047" s="93">
        <v>194633.1679651626</v>
      </c>
      <c r="AG1047" s="93">
        <v>0</v>
      </c>
      <c r="AH1047" s="93">
        <v>0</v>
      </c>
      <c r="AI1047" s="93">
        <v>0</v>
      </c>
      <c r="AJ1047" s="93">
        <v>0</v>
      </c>
      <c r="AK1047" s="93">
        <v>0</v>
      </c>
      <c r="AL1047" s="93">
        <v>0</v>
      </c>
      <c r="AM1047" s="93">
        <v>0</v>
      </c>
      <c r="AN1047" s="93">
        <v>0</v>
      </c>
      <c r="AO1047" s="93">
        <v>0</v>
      </c>
      <c r="AP1047" s="93">
        <v>0</v>
      </c>
      <c r="AQ1047" s="93">
        <v>0</v>
      </c>
      <c r="AR1047" s="93">
        <v>0</v>
      </c>
      <c r="AS1047" s="93">
        <v>0</v>
      </c>
      <c r="AT1047" s="93">
        <v>0</v>
      </c>
      <c r="AU1047" s="93">
        <v>0</v>
      </c>
      <c r="AV1047" s="93">
        <v>0</v>
      </c>
      <c r="AW1047" s="93">
        <v>0</v>
      </c>
      <c r="AX1047" s="93">
        <v>0</v>
      </c>
      <c r="AY1047" s="93">
        <v>0</v>
      </c>
      <c r="AZ1047" s="93">
        <v>0</v>
      </c>
      <c r="BA1047" s="93">
        <v>0</v>
      </c>
      <c r="BB1047" s="93">
        <v>0</v>
      </c>
      <c r="BC1047" s="93">
        <v>0</v>
      </c>
      <c r="BD1047" s="93">
        <v>0</v>
      </c>
      <c r="BE1047" s="93">
        <v>0</v>
      </c>
      <c r="BF1047" s="93">
        <v>0</v>
      </c>
      <c r="BG1047" s="93">
        <v>0</v>
      </c>
      <c r="BH1047" s="93">
        <v>0</v>
      </c>
      <c r="BI1047" s="93">
        <v>0</v>
      </c>
      <c r="BJ1047" s="93">
        <v>0</v>
      </c>
      <c r="BK1047" s="93">
        <v>0</v>
      </c>
      <c r="BL1047" s="93">
        <v>0</v>
      </c>
      <c r="BM1047" s="93">
        <v>0</v>
      </c>
      <c r="BN1047" s="93">
        <v>0</v>
      </c>
      <c r="BO1047" s="93">
        <v>0</v>
      </c>
      <c r="BP1047" s="93">
        <v>0</v>
      </c>
      <c r="BQ1047" s="93">
        <v>0</v>
      </c>
      <c r="BR1047" s="93">
        <v>0</v>
      </c>
      <c r="BS1047" s="93">
        <v>0</v>
      </c>
      <c r="BT1047" s="93">
        <v>0</v>
      </c>
      <c r="BU1047" s="93">
        <v>0</v>
      </c>
      <c r="BV1047" s="93">
        <v>0</v>
      </c>
      <c r="BW1047" s="93">
        <v>0</v>
      </c>
      <c r="BX1047" s="93">
        <v>0</v>
      </c>
      <c r="BY1047" s="93">
        <v>0</v>
      </c>
      <c r="BZ1047" s="93">
        <v>0</v>
      </c>
      <c r="CA1047" s="93">
        <v>0</v>
      </c>
      <c r="CB1047" s="93">
        <v>0</v>
      </c>
      <c r="CC1047" s="93">
        <v>0</v>
      </c>
      <c r="CD1047" s="93">
        <v>0</v>
      </c>
      <c r="CE1047" s="93">
        <v>0</v>
      </c>
      <c r="CF1047" s="93">
        <v>0</v>
      </c>
      <c r="CG1047" s="93">
        <v>0</v>
      </c>
      <c r="CH1047" s="93">
        <v>0</v>
      </c>
      <c r="CJ1047" s="94">
        <v>1175976.7884189361</v>
      </c>
    </row>
    <row r="1048" spans="1:88" x14ac:dyDescent="0.25">
      <c r="A1048">
        <v>1040</v>
      </c>
      <c r="B1048" s="96"/>
      <c r="C1048" s="97" t="s">
        <v>5361</v>
      </c>
      <c r="D1048" s="97" t="s">
        <v>7246</v>
      </c>
      <c r="E1048" s="97" t="s">
        <v>7246</v>
      </c>
      <c r="F1048" s="97" t="s">
        <v>7336</v>
      </c>
      <c r="G1048" s="96" t="s">
        <v>6172</v>
      </c>
      <c r="H1048" s="96" t="s">
        <v>7337</v>
      </c>
      <c r="I1048" s="96" t="s">
        <v>5340</v>
      </c>
      <c r="J1048" s="96" t="s">
        <v>5340</v>
      </c>
      <c r="K1048" s="96" t="s">
        <v>5365</v>
      </c>
      <c r="L1048" s="96" t="s">
        <v>5365</v>
      </c>
      <c r="M1048" s="96" t="s">
        <v>5342</v>
      </c>
      <c r="N1048" s="92">
        <v>3970312.8561775764</v>
      </c>
      <c r="O1048" s="93">
        <v>0</v>
      </c>
      <c r="P1048" s="93">
        <v>0</v>
      </c>
      <c r="Q1048" s="93">
        <v>0</v>
      </c>
      <c r="R1048" s="93">
        <v>0</v>
      </c>
      <c r="S1048" s="93">
        <v>0</v>
      </c>
      <c r="T1048" s="93">
        <v>0</v>
      </c>
      <c r="U1048" s="93">
        <v>193341.63769844957</v>
      </c>
      <c r="V1048" s="93">
        <v>193430.42588903723</v>
      </c>
      <c r="W1048" s="93">
        <v>191981.83027819562</v>
      </c>
      <c r="X1048" s="93">
        <v>189606.0133760781</v>
      </c>
      <c r="Y1048" s="93">
        <v>193526.91720933031</v>
      </c>
      <c r="Z1048" s="93">
        <v>193872.54824903418</v>
      </c>
      <c r="AA1048" s="93">
        <v>195586.80664065061</v>
      </c>
      <c r="AB1048" s="93">
        <v>192080.86538605319</v>
      </c>
      <c r="AC1048" s="93">
        <v>192722.50324981121</v>
      </c>
      <c r="AD1048" s="93">
        <v>192921.67698784184</v>
      </c>
      <c r="AE1048" s="93">
        <v>192016.60356027089</v>
      </c>
      <c r="AF1048" s="93">
        <v>191456.82670988195</v>
      </c>
      <c r="AG1048" s="93">
        <v>136905.14317694822</v>
      </c>
      <c r="AH1048" s="93">
        <v>136828.31726937197</v>
      </c>
      <c r="AI1048" s="93">
        <v>136253.97066178982</v>
      </c>
      <c r="AJ1048" s="93">
        <v>135187.70605994822</v>
      </c>
      <c r="AK1048" s="93">
        <v>136836.87790608741</v>
      </c>
      <c r="AL1048" s="93">
        <v>136997.50772551849</v>
      </c>
      <c r="AM1048" s="93">
        <v>141052.88986972897</v>
      </c>
      <c r="AN1048" s="93">
        <v>139735.33164871708</v>
      </c>
      <c r="AO1048" s="93">
        <v>139851.7677016989</v>
      </c>
      <c r="AP1048" s="93">
        <v>139871.95537306205</v>
      </c>
      <c r="AQ1048" s="93">
        <v>139331.0284833723</v>
      </c>
      <c r="AR1048" s="93">
        <v>138915.70506669904</v>
      </c>
      <c r="AS1048" s="93">
        <v>0</v>
      </c>
      <c r="AT1048" s="93">
        <v>0</v>
      </c>
      <c r="AU1048" s="93">
        <v>0</v>
      </c>
      <c r="AV1048" s="93">
        <v>0</v>
      </c>
      <c r="AW1048" s="93">
        <v>0</v>
      </c>
      <c r="AX1048" s="93">
        <v>0</v>
      </c>
      <c r="AY1048" s="93">
        <v>0</v>
      </c>
      <c r="AZ1048" s="93">
        <v>0</v>
      </c>
      <c r="BA1048" s="93">
        <v>0</v>
      </c>
      <c r="BB1048" s="93">
        <v>0</v>
      </c>
      <c r="BC1048" s="93">
        <v>0</v>
      </c>
      <c r="BD1048" s="93">
        <v>0</v>
      </c>
      <c r="BE1048" s="93">
        <v>0</v>
      </c>
      <c r="BF1048" s="93">
        <v>0</v>
      </c>
      <c r="BG1048" s="93">
        <v>0</v>
      </c>
      <c r="BH1048" s="93">
        <v>0</v>
      </c>
      <c r="BI1048" s="93">
        <v>0</v>
      </c>
      <c r="BJ1048" s="93">
        <v>0</v>
      </c>
      <c r="BK1048" s="93">
        <v>0</v>
      </c>
      <c r="BL1048" s="93">
        <v>0</v>
      </c>
      <c r="BM1048" s="93">
        <v>0</v>
      </c>
      <c r="BN1048" s="93">
        <v>0</v>
      </c>
      <c r="BO1048" s="93">
        <v>0</v>
      </c>
      <c r="BP1048" s="93">
        <v>0</v>
      </c>
      <c r="BQ1048" s="93">
        <v>0</v>
      </c>
      <c r="BR1048" s="93">
        <v>0</v>
      </c>
      <c r="BS1048" s="93">
        <v>0</v>
      </c>
      <c r="BT1048" s="93">
        <v>0</v>
      </c>
      <c r="BU1048" s="93">
        <v>0</v>
      </c>
      <c r="BV1048" s="93">
        <v>0</v>
      </c>
      <c r="BW1048" s="93">
        <v>0</v>
      </c>
      <c r="BX1048" s="93">
        <v>0</v>
      </c>
      <c r="BY1048" s="93">
        <v>0</v>
      </c>
      <c r="BZ1048" s="93">
        <v>0</v>
      </c>
      <c r="CA1048" s="93">
        <v>0</v>
      </c>
      <c r="CB1048" s="93">
        <v>0</v>
      </c>
      <c r="CC1048" s="93">
        <v>0</v>
      </c>
      <c r="CD1048" s="93">
        <v>0</v>
      </c>
      <c r="CE1048" s="93">
        <v>0</v>
      </c>
      <c r="CF1048" s="93">
        <v>0</v>
      </c>
      <c r="CG1048" s="93">
        <v>0</v>
      </c>
      <c r="CH1048" s="93">
        <v>0</v>
      </c>
      <c r="CJ1048" s="94">
        <v>2814553.4834774523</v>
      </c>
    </row>
    <row r="1049" spans="1:88" x14ac:dyDescent="0.25">
      <c r="A1049">
        <v>1041</v>
      </c>
      <c r="B1049" s="96"/>
      <c r="C1049" s="97" t="s">
        <v>5361</v>
      </c>
      <c r="D1049" s="97" t="s">
        <v>6275</v>
      </c>
      <c r="E1049" s="97" t="s">
        <v>6275</v>
      </c>
      <c r="F1049" s="97" t="s">
        <v>7338</v>
      </c>
      <c r="G1049" s="96" t="s">
        <v>6172</v>
      </c>
      <c r="H1049" s="96" t="s">
        <v>7339</v>
      </c>
      <c r="I1049" s="96" t="s">
        <v>5340</v>
      </c>
      <c r="J1049" s="96" t="s">
        <v>5340</v>
      </c>
      <c r="K1049" s="96" t="s">
        <v>5365</v>
      </c>
      <c r="L1049" s="96" t="s">
        <v>5365</v>
      </c>
      <c r="M1049" s="96" t="s">
        <v>5342</v>
      </c>
      <c r="N1049" s="92">
        <v>82207.798415291705</v>
      </c>
      <c r="O1049" s="93">
        <v>13909.711275139973</v>
      </c>
      <c r="P1049" s="93">
        <v>13680.265928269848</v>
      </c>
      <c r="Q1049" s="93">
        <v>13707.61584068987</v>
      </c>
      <c r="R1049" s="93">
        <v>13721.121736904417</v>
      </c>
      <c r="S1049" s="93">
        <v>13634.29507955342</v>
      </c>
      <c r="T1049" s="93">
        <v>13554.788554734179</v>
      </c>
      <c r="U1049" s="93">
        <v>0</v>
      </c>
      <c r="V1049" s="93">
        <v>0</v>
      </c>
      <c r="W1049" s="93">
        <v>0</v>
      </c>
      <c r="X1049" s="93">
        <v>0</v>
      </c>
      <c r="Y1049" s="93">
        <v>0</v>
      </c>
      <c r="Z1049" s="93">
        <v>0</v>
      </c>
      <c r="AA1049" s="93">
        <v>0</v>
      </c>
      <c r="AB1049" s="93">
        <v>0</v>
      </c>
      <c r="AC1049" s="93">
        <v>0</v>
      </c>
      <c r="AD1049" s="93">
        <v>0</v>
      </c>
      <c r="AE1049" s="93">
        <v>0</v>
      </c>
      <c r="AF1049" s="93">
        <v>0</v>
      </c>
      <c r="AG1049" s="93">
        <v>0</v>
      </c>
      <c r="AH1049" s="93">
        <v>0</v>
      </c>
      <c r="AI1049" s="93">
        <v>0</v>
      </c>
      <c r="AJ1049" s="93">
        <v>0</v>
      </c>
      <c r="AK1049" s="93">
        <v>0</v>
      </c>
      <c r="AL1049" s="93">
        <v>0</v>
      </c>
      <c r="AM1049" s="93">
        <v>0</v>
      </c>
      <c r="AN1049" s="93">
        <v>0</v>
      </c>
      <c r="AO1049" s="93">
        <v>0</v>
      </c>
      <c r="AP1049" s="93">
        <v>0</v>
      </c>
      <c r="AQ1049" s="93">
        <v>0</v>
      </c>
      <c r="AR1049" s="93">
        <v>0</v>
      </c>
      <c r="AS1049" s="93">
        <v>0</v>
      </c>
      <c r="AT1049" s="93">
        <v>0</v>
      </c>
      <c r="AU1049" s="93">
        <v>0</v>
      </c>
      <c r="AV1049" s="93">
        <v>0</v>
      </c>
      <c r="AW1049" s="93">
        <v>0</v>
      </c>
      <c r="AX1049" s="93">
        <v>0</v>
      </c>
      <c r="AY1049" s="93">
        <v>0</v>
      </c>
      <c r="AZ1049" s="93">
        <v>0</v>
      </c>
      <c r="BA1049" s="93">
        <v>0</v>
      </c>
      <c r="BB1049" s="93">
        <v>0</v>
      </c>
      <c r="BC1049" s="93">
        <v>0</v>
      </c>
      <c r="BD1049" s="93">
        <v>0</v>
      </c>
      <c r="BE1049" s="93">
        <v>0</v>
      </c>
      <c r="BF1049" s="93">
        <v>0</v>
      </c>
      <c r="BG1049" s="93">
        <v>0</v>
      </c>
      <c r="BH1049" s="93">
        <v>0</v>
      </c>
      <c r="BI1049" s="93">
        <v>0</v>
      </c>
      <c r="BJ1049" s="93">
        <v>0</v>
      </c>
      <c r="BK1049" s="93">
        <v>0</v>
      </c>
      <c r="BL1049" s="93">
        <v>0</v>
      </c>
      <c r="BM1049" s="93">
        <v>0</v>
      </c>
      <c r="BN1049" s="93">
        <v>0</v>
      </c>
      <c r="BO1049" s="93">
        <v>0</v>
      </c>
      <c r="BP1049" s="93">
        <v>0</v>
      </c>
      <c r="BQ1049" s="93">
        <v>0</v>
      </c>
      <c r="BR1049" s="93">
        <v>0</v>
      </c>
      <c r="BS1049" s="93">
        <v>0</v>
      </c>
      <c r="BT1049" s="93">
        <v>0</v>
      </c>
      <c r="BU1049" s="93">
        <v>0</v>
      </c>
      <c r="BV1049" s="93">
        <v>0</v>
      </c>
      <c r="BW1049" s="93">
        <v>0</v>
      </c>
      <c r="BX1049" s="93">
        <v>0</v>
      </c>
      <c r="BY1049" s="93">
        <v>0</v>
      </c>
      <c r="BZ1049" s="93">
        <v>0</v>
      </c>
      <c r="CA1049" s="93">
        <v>0</v>
      </c>
      <c r="CB1049" s="93">
        <v>0</v>
      </c>
      <c r="CC1049" s="93">
        <v>0</v>
      </c>
      <c r="CD1049" s="93">
        <v>0</v>
      </c>
      <c r="CE1049" s="93">
        <v>0</v>
      </c>
      <c r="CF1049" s="93">
        <v>0</v>
      </c>
      <c r="CG1049" s="93">
        <v>0</v>
      </c>
      <c r="CH1049" s="93">
        <v>0</v>
      </c>
      <c r="CJ1049" s="94">
        <v>0</v>
      </c>
    </row>
    <row r="1050" spans="1:88" x14ac:dyDescent="0.25">
      <c r="A1050">
        <v>1042</v>
      </c>
      <c r="B1050" s="96"/>
      <c r="C1050" s="97" t="s">
        <v>5361</v>
      </c>
      <c r="D1050" s="97" t="s">
        <v>7246</v>
      </c>
      <c r="E1050" s="97" t="s">
        <v>7246</v>
      </c>
      <c r="F1050" s="97" t="s">
        <v>7340</v>
      </c>
      <c r="G1050" s="96" t="s">
        <v>6172</v>
      </c>
      <c r="H1050" s="96" t="s">
        <v>7341</v>
      </c>
      <c r="I1050" s="96" t="s">
        <v>5340</v>
      </c>
      <c r="J1050" s="96" t="s">
        <v>5340</v>
      </c>
      <c r="K1050" s="96" t="s">
        <v>5365</v>
      </c>
      <c r="L1050" s="96" t="s">
        <v>5365</v>
      </c>
      <c r="M1050" s="96" t="s">
        <v>5342</v>
      </c>
      <c r="N1050" s="92">
        <v>0</v>
      </c>
      <c r="O1050" s="93">
        <v>0</v>
      </c>
      <c r="P1050" s="93">
        <v>0</v>
      </c>
      <c r="Q1050" s="93">
        <v>0</v>
      </c>
      <c r="R1050" s="93">
        <v>0</v>
      </c>
      <c r="S1050" s="93">
        <v>0</v>
      </c>
      <c r="T1050" s="93">
        <v>0</v>
      </c>
      <c r="U1050" s="93">
        <v>0</v>
      </c>
      <c r="V1050" s="93">
        <v>0</v>
      </c>
      <c r="W1050" s="93">
        <v>0</v>
      </c>
      <c r="X1050" s="93">
        <v>0</v>
      </c>
      <c r="Y1050" s="93">
        <v>0</v>
      </c>
      <c r="Z1050" s="93">
        <v>0</v>
      </c>
      <c r="AA1050" s="93">
        <v>0</v>
      </c>
      <c r="AB1050" s="93">
        <v>0</v>
      </c>
      <c r="AC1050" s="93">
        <v>0</v>
      </c>
      <c r="AD1050" s="93">
        <v>0</v>
      </c>
      <c r="AE1050" s="93">
        <v>0</v>
      </c>
      <c r="AF1050" s="93">
        <v>0</v>
      </c>
      <c r="AG1050" s="93">
        <v>0</v>
      </c>
      <c r="AH1050" s="93">
        <v>0</v>
      </c>
      <c r="AI1050" s="93">
        <v>0</v>
      </c>
      <c r="AJ1050" s="93">
        <v>0</v>
      </c>
      <c r="AK1050" s="93">
        <v>0</v>
      </c>
      <c r="AL1050" s="93">
        <v>0</v>
      </c>
      <c r="AM1050" s="93">
        <v>0</v>
      </c>
      <c r="AN1050" s="93">
        <v>0</v>
      </c>
      <c r="AO1050" s="93">
        <v>0</v>
      </c>
      <c r="AP1050" s="93">
        <v>0</v>
      </c>
      <c r="AQ1050" s="93">
        <v>0</v>
      </c>
      <c r="AR1050" s="93">
        <v>0</v>
      </c>
      <c r="AS1050" s="93">
        <v>0</v>
      </c>
      <c r="AT1050" s="93">
        <v>0</v>
      </c>
      <c r="AU1050" s="93">
        <v>0</v>
      </c>
      <c r="AV1050" s="93">
        <v>0</v>
      </c>
      <c r="AW1050" s="93">
        <v>0</v>
      </c>
      <c r="AX1050" s="93">
        <v>0</v>
      </c>
      <c r="AY1050" s="93">
        <v>0</v>
      </c>
      <c r="AZ1050" s="93">
        <v>0</v>
      </c>
      <c r="BA1050" s="93">
        <v>0</v>
      </c>
      <c r="BB1050" s="93">
        <v>0</v>
      </c>
      <c r="BC1050" s="93">
        <v>0</v>
      </c>
      <c r="BD1050" s="93">
        <v>0</v>
      </c>
      <c r="BE1050" s="93">
        <v>0</v>
      </c>
      <c r="BF1050" s="93">
        <v>0</v>
      </c>
      <c r="BG1050" s="93">
        <v>0</v>
      </c>
      <c r="BH1050" s="93">
        <v>0</v>
      </c>
      <c r="BI1050" s="93">
        <v>0</v>
      </c>
      <c r="BJ1050" s="93">
        <v>0</v>
      </c>
      <c r="BK1050" s="93">
        <v>0</v>
      </c>
      <c r="BL1050" s="93">
        <v>0</v>
      </c>
      <c r="BM1050" s="93">
        <v>0</v>
      </c>
      <c r="BN1050" s="93">
        <v>0</v>
      </c>
      <c r="BO1050" s="93">
        <v>0</v>
      </c>
      <c r="BP1050" s="93">
        <v>0</v>
      </c>
      <c r="BQ1050" s="93">
        <v>0</v>
      </c>
      <c r="BR1050" s="93">
        <v>0</v>
      </c>
      <c r="BS1050" s="93">
        <v>0</v>
      </c>
      <c r="BT1050" s="93">
        <v>0</v>
      </c>
      <c r="BU1050" s="93">
        <v>0</v>
      </c>
      <c r="BV1050" s="93">
        <v>0</v>
      </c>
      <c r="BW1050" s="93">
        <v>0</v>
      </c>
      <c r="BX1050" s="93">
        <v>0</v>
      </c>
      <c r="BY1050" s="93">
        <v>0</v>
      </c>
      <c r="BZ1050" s="93">
        <v>0</v>
      </c>
      <c r="CA1050" s="93">
        <v>0</v>
      </c>
      <c r="CB1050" s="93">
        <v>0</v>
      </c>
      <c r="CC1050" s="93">
        <v>0</v>
      </c>
      <c r="CD1050" s="93">
        <v>0</v>
      </c>
      <c r="CE1050" s="93">
        <v>0</v>
      </c>
      <c r="CF1050" s="93">
        <v>0</v>
      </c>
      <c r="CG1050" s="93">
        <v>0</v>
      </c>
      <c r="CH1050" s="93">
        <v>0</v>
      </c>
      <c r="CJ1050" s="94">
        <v>0</v>
      </c>
    </row>
    <row r="1051" spans="1:88" x14ac:dyDescent="0.25">
      <c r="A1051">
        <v>1043</v>
      </c>
      <c r="B1051" s="96"/>
      <c r="C1051" s="97" t="s">
        <v>5361</v>
      </c>
      <c r="D1051" s="97" t="s">
        <v>7246</v>
      </c>
      <c r="E1051" s="97" t="s">
        <v>7246</v>
      </c>
      <c r="F1051" s="97" t="s">
        <v>7342</v>
      </c>
      <c r="G1051" s="96" t="s">
        <v>6172</v>
      </c>
      <c r="H1051" s="96" t="s">
        <v>7343</v>
      </c>
      <c r="I1051" s="96" t="s">
        <v>5340</v>
      </c>
      <c r="J1051" s="96" t="s">
        <v>5340</v>
      </c>
      <c r="K1051" s="96" t="s">
        <v>5552</v>
      </c>
      <c r="L1051" s="96" t="s">
        <v>5552</v>
      </c>
      <c r="M1051" s="96" t="s">
        <v>5342</v>
      </c>
      <c r="N1051" s="92">
        <v>3606553.5086083398</v>
      </c>
      <c r="O1051" s="93">
        <v>0</v>
      </c>
      <c r="P1051" s="93">
        <v>0</v>
      </c>
      <c r="Q1051" s="93">
        <v>0</v>
      </c>
      <c r="R1051" s="93">
        <v>0</v>
      </c>
      <c r="S1051" s="93">
        <v>0</v>
      </c>
      <c r="T1051" s="93">
        <v>0</v>
      </c>
      <c r="U1051" s="93">
        <v>0</v>
      </c>
      <c r="V1051" s="93">
        <v>0</v>
      </c>
      <c r="W1051" s="93">
        <v>0</v>
      </c>
      <c r="X1051" s="93">
        <v>0</v>
      </c>
      <c r="Y1051" s="93">
        <v>0</v>
      </c>
      <c r="Z1051" s="93">
        <v>0</v>
      </c>
      <c r="AA1051" s="93">
        <v>0</v>
      </c>
      <c r="AB1051" s="93">
        <v>0</v>
      </c>
      <c r="AC1051" s="93">
        <v>0</v>
      </c>
      <c r="AD1051" s="93">
        <v>0</v>
      </c>
      <c r="AE1051" s="93">
        <v>0</v>
      </c>
      <c r="AF1051" s="93">
        <v>0</v>
      </c>
      <c r="AG1051" s="93">
        <v>175585.69273267491</v>
      </c>
      <c r="AH1051" s="93">
        <v>175487.1607864768</v>
      </c>
      <c r="AI1051" s="93">
        <v>174750.54092968616</v>
      </c>
      <c r="AJ1051" s="93">
        <v>173383.01883076355</v>
      </c>
      <c r="AK1051" s="93">
        <v>175498.14010612183</v>
      </c>
      <c r="AL1051" s="93">
        <v>175704.1535360316</v>
      </c>
      <c r="AM1051" s="93">
        <v>180905.3247014326</v>
      </c>
      <c r="AN1051" s="93">
        <v>179215.50963982352</v>
      </c>
      <c r="AO1051" s="93">
        <v>179364.84299975203</v>
      </c>
      <c r="AP1051" s="93">
        <v>179390.73440294253</v>
      </c>
      <c r="AQ1051" s="93">
        <v>178696.97651744678</v>
      </c>
      <c r="AR1051" s="93">
        <v>178164.30953261087</v>
      </c>
      <c r="AS1051" s="93">
        <v>122629.97930945482</v>
      </c>
      <c r="AT1051" s="93">
        <v>122475.37991434263</v>
      </c>
      <c r="AU1051" s="93">
        <v>122142.75806597735</v>
      </c>
      <c r="AV1051" s="93">
        <v>121005.30303075176</v>
      </c>
      <c r="AW1051" s="93">
        <v>122541.46540928849</v>
      </c>
      <c r="AX1051" s="93">
        <v>122705.01172332294</v>
      </c>
      <c r="AY1051" s="93">
        <v>125525.31759862245</v>
      </c>
      <c r="AZ1051" s="93">
        <v>124302.46678630222</v>
      </c>
      <c r="BA1051" s="93">
        <v>124617.47138146179</v>
      </c>
      <c r="BB1051" s="93">
        <v>124614.66433077278</v>
      </c>
      <c r="BC1051" s="93">
        <v>124115.43925442113</v>
      </c>
      <c r="BD1051" s="93">
        <v>123731.84708785913</v>
      </c>
      <c r="BE1051" s="93">
        <v>0</v>
      </c>
      <c r="BF1051" s="93">
        <v>0</v>
      </c>
      <c r="BG1051" s="93">
        <v>0</v>
      </c>
      <c r="BH1051" s="93">
        <v>0</v>
      </c>
      <c r="BI1051" s="93">
        <v>0</v>
      </c>
      <c r="BJ1051" s="93">
        <v>0</v>
      </c>
      <c r="BK1051" s="93">
        <v>0</v>
      </c>
      <c r="BL1051" s="93">
        <v>0</v>
      </c>
      <c r="BM1051" s="93">
        <v>0</v>
      </c>
      <c r="BN1051" s="93">
        <v>0</v>
      </c>
      <c r="BO1051" s="93">
        <v>0</v>
      </c>
      <c r="BP1051" s="93">
        <v>0</v>
      </c>
      <c r="BQ1051" s="93">
        <v>0</v>
      </c>
      <c r="BR1051" s="93">
        <v>0</v>
      </c>
      <c r="BS1051" s="93">
        <v>0</v>
      </c>
      <c r="BT1051" s="93">
        <v>0</v>
      </c>
      <c r="BU1051" s="93">
        <v>0</v>
      </c>
      <c r="BV1051" s="93">
        <v>0</v>
      </c>
      <c r="BW1051" s="93">
        <v>0</v>
      </c>
      <c r="BX1051" s="93">
        <v>0</v>
      </c>
      <c r="BY1051" s="93">
        <v>0</v>
      </c>
      <c r="BZ1051" s="93">
        <v>0</v>
      </c>
      <c r="CA1051" s="93">
        <v>0</v>
      </c>
      <c r="CB1051" s="93">
        <v>0</v>
      </c>
      <c r="CC1051" s="93">
        <v>0</v>
      </c>
      <c r="CD1051" s="93">
        <v>0</v>
      </c>
      <c r="CE1051" s="93">
        <v>0</v>
      </c>
      <c r="CF1051" s="93">
        <v>0</v>
      </c>
      <c r="CG1051" s="93">
        <v>0</v>
      </c>
      <c r="CH1051" s="93">
        <v>0</v>
      </c>
      <c r="CJ1051" s="94">
        <v>3606553.5086083398</v>
      </c>
    </row>
    <row r="1052" spans="1:88" x14ac:dyDescent="0.25">
      <c r="A1052">
        <v>1044</v>
      </c>
      <c r="B1052" s="96"/>
      <c r="C1052" s="97" t="s">
        <v>5361</v>
      </c>
      <c r="D1052" s="97" t="s">
        <v>6170</v>
      </c>
      <c r="E1052" s="97" t="s">
        <v>6170</v>
      </c>
      <c r="F1052" s="97" t="s">
        <v>7344</v>
      </c>
      <c r="G1052" s="96" t="s">
        <v>6172</v>
      </c>
      <c r="H1052" s="96" t="s">
        <v>7345</v>
      </c>
      <c r="I1052" s="96" t="s">
        <v>5340</v>
      </c>
      <c r="J1052" s="96" t="s">
        <v>5340</v>
      </c>
      <c r="K1052" s="96" t="s">
        <v>5365</v>
      </c>
      <c r="L1052" s="96" t="s">
        <v>5365</v>
      </c>
      <c r="M1052" s="96" t="s">
        <v>5342</v>
      </c>
      <c r="N1052" s="92">
        <v>0</v>
      </c>
      <c r="O1052" s="93">
        <v>0</v>
      </c>
      <c r="P1052" s="93">
        <v>0</v>
      </c>
      <c r="Q1052" s="93">
        <v>0</v>
      </c>
      <c r="R1052" s="93">
        <v>0</v>
      </c>
      <c r="S1052" s="93">
        <v>0</v>
      </c>
      <c r="T1052" s="93">
        <v>0</v>
      </c>
      <c r="U1052" s="93">
        <v>0</v>
      </c>
      <c r="V1052" s="93">
        <v>0</v>
      </c>
      <c r="W1052" s="93">
        <v>0</v>
      </c>
      <c r="X1052" s="93">
        <v>0</v>
      </c>
      <c r="Y1052" s="93">
        <v>0</v>
      </c>
      <c r="Z1052" s="93">
        <v>0</v>
      </c>
      <c r="AA1052" s="93">
        <v>0</v>
      </c>
      <c r="AB1052" s="93">
        <v>0</v>
      </c>
      <c r="AC1052" s="93">
        <v>0</v>
      </c>
      <c r="AD1052" s="93">
        <v>0</v>
      </c>
      <c r="AE1052" s="93">
        <v>0</v>
      </c>
      <c r="AF1052" s="93">
        <v>0</v>
      </c>
      <c r="AG1052" s="93">
        <v>0</v>
      </c>
      <c r="AH1052" s="93">
        <v>0</v>
      </c>
      <c r="AI1052" s="93">
        <v>0</v>
      </c>
      <c r="AJ1052" s="93">
        <v>0</v>
      </c>
      <c r="AK1052" s="93">
        <v>0</v>
      </c>
      <c r="AL1052" s="93">
        <v>0</v>
      </c>
      <c r="AM1052" s="93">
        <v>0</v>
      </c>
      <c r="AN1052" s="93">
        <v>0</v>
      </c>
      <c r="AO1052" s="93">
        <v>0</v>
      </c>
      <c r="AP1052" s="93">
        <v>0</v>
      </c>
      <c r="AQ1052" s="93">
        <v>0</v>
      </c>
      <c r="AR1052" s="93">
        <v>0</v>
      </c>
      <c r="AS1052" s="93">
        <v>0</v>
      </c>
      <c r="AT1052" s="93">
        <v>0</v>
      </c>
      <c r="AU1052" s="93">
        <v>0</v>
      </c>
      <c r="AV1052" s="93">
        <v>0</v>
      </c>
      <c r="AW1052" s="93">
        <v>0</v>
      </c>
      <c r="AX1052" s="93">
        <v>0</v>
      </c>
      <c r="AY1052" s="93">
        <v>0</v>
      </c>
      <c r="AZ1052" s="93">
        <v>0</v>
      </c>
      <c r="BA1052" s="93">
        <v>0</v>
      </c>
      <c r="BB1052" s="93">
        <v>0</v>
      </c>
      <c r="BC1052" s="93">
        <v>0</v>
      </c>
      <c r="BD1052" s="93">
        <v>0</v>
      </c>
      <c r="BE1052" s="93">
        <v>0</v>
      </c>
      <c r="BF1052" s="93">
        <v>0</v>
      </c>
      <c r="BG1052" s="93">
        <v>0</v>
      </c>
      <c r="BH1052" s="93">
        <v>0</v>
      </c>
      <c r="BI1052" s="93">
        <v>0</v>
      </c>
      <c r="BJ1052" s="93">
        <v>0</v>
      </c>
      <c r="BK1052" s="93">
        <v>0</v>
      </c>
      <c r="BL1052" s="93">
        <v>0</v>
      </c>
      <c r="BM1052" s="93">
        <v>0</v>
      </c>
      <c r="BN1052" s="93">
        <v>0</v>
      </c>
      <c r="BO1052" s="93">
        <v>0</v>
      </c>
      <c r="BP1052" s="93">
        <v>0</v>
      </c>
      <c r="BQ1052" s="93">
        <v>0</v>
      </c>
      <c r="BR1052" s="93">
        <v>0</v>
      </c>
      <c r="BS1052" s="93">
        <v>0</v>
      </c>
      <c r="BT1052" s="93">
        <v>0</v>
      </c>
      <c r="BU1052" s="93">
        <v>0</v>
      </c>
      <c r="BV1052" s="93">
        <v>0</v>
      </c>
      <c r="BW1052" s="93">
        <v>0</v>
      </c>
      <c r="BX1052" s="93">
        <v>0</v>
      </c>
      <c r="BY1052" s="93">
        <v>0</v>
      </c>
      <c r="BZ1052" s="93">
        <v>0</v>
      </c>
      <c r="CA1052" s="93">
        <v>0</v>
      </c>
      <c r="CB1052" s="93">
        <v>0</v>
      </c>
      <c r="CC1052" s="93">
        <v>0</v>
      </c>
      <c r="CD1052" s="93">
        <v>0</v>
      </c>
      <c r="CE1052" s="93">
        <v>0</v>
      </c>
      <c r="CF1052" s="93">
        <v>0</v>
      </c>
      <c r="CG1052" s="93">
        <v>0</v>
      </c>
      <c r="CH1052" s="93">
        <v>0</v>
      </c>
      <c r="CJ1052" s="94">
        <v>0</v>
      </c>
    </row>
    <row r="1053" spans="1:88" x14ac:dyDescent="0.25">
      <c r="A1053">
        <v>1045</v>
      </c>
      <c r="B1053" s="96"/>
      <c r="C1053" s="97" t="s">
        <v>5361</v>
      </c>
      <c r="D1053" s="97" t="s">
        <v>6170</v>
      </c>
      <c r="E1053" s="97" t="s">
        <v>6170</v>
      </c>
      <c r="F1053" s="97" t="s">
        <v>7346</v>
      </c>
      <c r="G1053" s="96" t="s">
        <v>6172</v>
      </c>
      <c r="H1053" s="96" t="s">
        <v>7345</v>
      </c>
      <c r="I1053" s="96" t="s">
        <v>5340</v>
      </c>
      <c r="J1053" s="96" t="s">
        <v>5340</v>
      </c>
      <c r="K1053" s="96" t="s">
        <v>5365</v>
      </c>
      <c r="L1053" s="96" t="s">
        <v>5365</v>
      </c>
      <c r="M1053" s="96" t="s">
        <v>5342</v>
      </c>
      <c r="N1053" s="92">
        <v>0</v>
      </c>
      <c r="O1053" s="93">
        <v>0</v>
      </c>
      <c r="P1053" s="93">
        <v>0</v>
      </c>
      <c r="Q1053" s="93">
        <v>0</v>
      </c>
      <c r="R1053" s="93">
        <v>0</v>
      </c>
      <c r="S1053" s="93">
        <v>0</v>
      </c>
      <c r="T1053" s="93">
        <v>0</v>
      </c>
      <c r="U1053" s="93">
        <v>0</v>
      </c>
      <c r="V1053" s="93">
        <v>0</v>
      </c>
      <c r="W1053" s="93">
        <v>0</v>
      </c>
      <c r="X1053" s="93">
        <v>0</v>
      </c>
      <c r="Y1053" s="93">
        <v>0</v>
      </c>
      <c r="Z1053" s="93">
        <v>0</v>
      </c>
      <c r="AA1053" s="93">
        <v>0</v>
      </c>
      <c r="AB1053" s="93">
        <v>0</v>
      </c>
      <c r="AC1053" s="93">
        <v>0</v>
      </c>
      <c r="AD1053" s="93">
        <v>0</v>
      </c>
      <c r="AE1053" s="93">
        <v>0</v>
      </c>
      <c r="AF1053" s="93">
        <v>0</v>
      </c>
      <c r="AG1053" s="93">
        <v>0</v>
      </c>
      <c r="AH1053" s="93">
        <v>0</v>
      </c>
      <c r="AI1053" s="93">
        <v>0</v>
      </c>
      <c r="AJ1053" s="93">
        <v>0</v>
      </c>
      <c r="AK1053" s="93">
        <v>0</v>
      </c>
      <c r="AL1053" s="93">
        <v>0</v>
      </c>
      <c r="AM1053" s="93">
        <v>0</v>
      </c>
      <c r="AN1053" s="93">
        <v>0</v>
      </c>
      <c r="AO1053" s="93">
        <v>0</v>
      </c>
      <c r="AP1053" s="93">
        <v>0</v>
      </c>
      <c r="AQ1053" s="93">
        <v>0</v>
      </c>
      <c r="AR1053" s="93">
        <v>0</v>
      </c>
      <c r="AS1053" s="93">
        <v>0</v>
      </c>
      <c r="AT1053" s="93">
        <v>0</v>
      </c>
      <c r="AU1053" s="93">
        <v>0</v>
      </c>
      <c r="AV1053" s="93">
        <v>0</v>
      </c>
      <c r="AW1053" s="93">
        <v>0</v>
      </c>
      <c r="AX1053" s="93">
        <v>0</v>
      </c>
      <c r="AY1053" s="93">
        <v>0</v>
      </c>
      <c r="AZ1053" s="93">
        <v>0</v>
      </c>
      <c r="BA1053" s="93">
        <v>0</v>
      </c>
      <c r="BB1053" s="93">
        <v>0</v>
      </c>
      <c r="BC1053" s="93">
        <v>0</v>
      </c>
      <c r="BD1053" s="93">
        <v>0</v>
      </c>
      <c r="BE1053" s="93">
        <v>0</v>
      </c>
      <c r="BF1053" s="93">
        <v>0</v>
      </c>
      <c r="BG1053" s="93">
        <v>0</v>
      </c>
      <c r="BH1053" s="93">
        <v>0</v>
      </c>
      <c r="BI1053" s="93">
        <v>0</v>
      </c>
      <c r="BJ1053" s="93">
        <v>0</v>
      </c>
      <c r="BK1053" s="93">
        <v>0</v>
      </c>
      <c r="BL1053" s="93">
        <v>0</v>
      </c>
      <c r="BM1053" s="93">
        <v>0</v>
      </c>
      <c r="BN1053" s="93">
        <v>0</v>
      </c>
      <c r="BO1053" s="93">
        <v>0</v>
      </c>
      <c r="BP1053" s="93">
        <v>0</v>
      </c>
      <c r="BQ1053" s="93">
        <v>0</v>
      </c>
      <c r="BR1053" s="93">
        <v>0</v>
      </c>
      <c r="BS1053" s="93">
        <v>0</v>
      </c>
      <c r="BT1053" s="93">
        <v>0</v>
      </c>
      <c r="BU1053" s="93">
        <v>0</v>
      </c>
      <c r="BV1053" s="93">
        <v>0</v>
      </c>
      <c r="BW1053" s="93">
        <v>0</v>
      </c>
      <c r="BX1053" s="93">
        <v>0</v>
      </c>
      <c r="BY1053" s="93">
        <v>0</v>
      </c>
      <c r="BZ1053" s="93">
        <v>0</v>
      </c>
      <c r="CA1053" s="93">
        <v>0</v>
      </c>
      <c r="CB1053" s="93">
        <v>0</v>
      </c>
      <c r="CC1053" s="93">
        <v>0</v>
      </c>
      <c r="CD1053" s="93">
        <v>0</v>
      </c>
      <c r="CE1053" s="93">
        <v>0</v>
      </c>
      <c r="CF1053" s="93">
        <v>0</v>
      </c>
      <c r="CG1053" s="93">
        <v>0</v>
      </c>
      <c r="CH1053" s="93">
        <v>0</v>
      </c>
      <c r="CJ1053" s="94">
        <v>0</v>
      </c>
    </row>
    <row r="1054" spans="1:88" x14ac:dyDescent="0.25">
      <c r="A1054">
        <v>1046</v>
      </c>
      <c r="B1054" s="96"/>
      <c r="C1054" s="97" t="s">
        <v>5361</v>
      </c>
      <c r="D1054" s="97" t="s">
        <v>7246</v>
      </c>
      <c r="E1054" s="97" t="s">
        <v>7246</v>
      </c>
      <c r="F1054" s="97" t="s">
        <v>7347</v>
      </c>
      <c r="G1054" s="96" t="s">
        <v>6172</v>
      </c>
      <c r="H1054" s="96" t="s">
        <v>7348</v>
      </c>
      <c r="I1054" s="96" t="s">
        <v>5340</v>
      </c>
      <c r="J1054" s="96" t="s">
        <v>5340</v>
      </c>
      <c r="K1054" s="96" t="s">
        <v>5552</v>
      </c>
      <c r="L1054" s="96" t="s">
        <v>5552</v>
      </c>
      <c r="M1054" s="96" t="s">
        <v>5342</v>
      </c>
      <c r="N1054" s="92">
        <v>3495302.2145388755</v>
      </c>
      <c r="O1054" s="93">
        <v>0</v>
      </c>
      <c r="P1054" s="93">
        <v>0</v>
      </c>
      <c r="Q1054" s="93">
        <v>0</v>
      </c>
      <c r="R1054" s="93">
        <v>0</v>
      </c>
      <c r="S1054" s="93">
        <v>0</v>
      </c>
      <c r="T1054" s="93">
        <v>0</v>
      </c>
      <c r="U1054" s="93">
        <v>0</v>
      </c>
      <c r="V1054" s="93">
        <v>0</v>
      </c>
      <c r="W1054" s="93">
        <v>0</v>
      </c>
      <c r="X1054" s="93">
        <v>0</v>
      </c>
      <c r="Y1054" s="93">
        <v>0</v>
      </c>
      <c r="Z1054" s="93">
        <v>0</v>
      </c>
      <c r="AA1054" s="93">
        <v>0</v>
      </c>
      <c r="AB1054" s="93">
        <v>0</v>
      </c>
      <c r="AC1054" s="93">
        <v>0</v>
      </c>
      <c r="AD1054" s="93">
        <v>0</v>
      </c>
      <c r="AE1054" s="93">
        <v>0</v>
      </c>
      <c r="AF1054" s="93">
        <v>0</v>
      </c>
      <c r="AG1054" s="93">
        <v>0</v>
      </c>
      <c r="AH1054" s="93">
        <v>0</v>
      </c>
      <c r="AI1054" s="93">
        <v>0</v>
      </c>
      <c r="AJ1054" s="93">
        <v>0</v>
      </c>
      <c r="AK1054" s="93">
        <v>0</v>
      </c>
      <c r="AL1054" s="93">
        <v>0</v>
      </c>
      <c r="AM1054" s="93">
        <v>0</v>
      </c>
      <c r="AN1054" s="93">
        <v>0</v>
      </c>
      <c r="AO1054" s="93">
        <v>0</v>
      </c>
      <c r="AP1054" s="93">
        <v>0</v>
      </c>
      <c r="AQ1054" s="93">
        <v>0</v>
      </c>
      <c r="AR1054" s="93">
        <v>0</v>
      </c>
      <c r="AS1054" s="93">
        <v>173301.96768770969</v>
      </c>
      <c r="AT1054" s="93">
        <v>173083.48620767347</v>
      </c>
      <c r="AU1054" s="93">
        <v>172613.42153717254</v>
      </c>
      <c r="AV1054" s="93">
        <v>171005.95820014083</v>
      </c>
      <c r="AW1054" s="93">
        <v>173176.87891942495</v>
      </c>
      <c r="AX1054" s="93">
        <v>173408.00427873537</v>
      </c>
      <c r="AY1054" s="93">
        <v>177393.69000112475</v>
      </c>
      <c r="AZ1054" s="93">
        <v>175665.54445990466</v>
      </c>
      <c r="BA1054" s="93">
        <v>176110.7122441541</v>
      </c>
      <c r="BB1054" s="93">
        <v>176106.74529079912</v>
      </c>
      <c r="BC1054" s="93">
        <v>175401.23519825973</v>
      </c>
      <c r="BD1054" s="93">
        <v>174859.13874167542</v>
      </c>
      <c r="BE1054" s="93">
        <v>118018.7611305277</v>
      </c>
      <c r="BF1054" s="93">
        <v>117889.05647782791</v>
      </c>
      <c r="BG1054" s="93">
        <v>117578.52928119115</v>
      </c>
      <c r="BH1054" s="93">
        <v>116533.55973467289</v>
      </c>
      <c r="BI1054" s="93">
        <v>117931.16822107859</v>
      </c>
      <c r="BJ1054" s="93">
        <v>118082.12293832882</v>
      </c>
      <c r="BK1054" s="93">
        <v>117159.49984386732</v>
      </c>
      <c r="BL1054" s="93">
        <v>116099.18847671211</v>
      </c>
      <c r="BM1054" s="93">
        <v>116243.9615332878</v>
      </c>
      <c r="BN1054" s="93">
        <v>116271.88091227206</v>
      </c>
      <c r="BO1054" s="93">
        <v>115844.29764389042</v>
      </c>
      <c r="BP1054" s="93">
        <v>115523.4055784432</v>
      </c>
      <c r="BQ1054" s="93">
        <v>0</v>
      </c>
      <c r="BR1054" s="93">
        <v>0</v>
      </c>
      <c r="BS1054" s="93">
        <v>0</v>
      </c>
      <c r="BT1054" s="93">
        <v>0</v>
      </c>
      <c r="BU1054" s="93">
        <v>0</v>
      </c>
      <c r="BV1054" s="93">
        <v>0</v>
      </c>
      <c r="BW1054" s="93">
        <v>0</v>
      </c>
      <c r="BX1054" s="93">
        <v>0</v>
      </c>
      <c r="BY1054" s="93">
        <v>0</v>
      </c>
      <c r="BZ1054" s="93">
        <v>0</v>
      </c>
      <c r="CA1054" s="93">
        <v>0</v>
      </c>
      <c r="CB1054" s="93">
        <v>0</v>
      </c>
      <c r="CC1054" s="93">
        <v>0</v>
      </c>
      <c r="CD1054" s="93">
        <v>0</v>
      </c>
      <c r="CE1054" s="93">
        <v>0</v>
      </c>
      <c r="CF1054" s="93">
        <v>0</v>
      </c>
      <c r="CG1054" s="93">
        <v>0</v>
      </c>
      <c r="CH1054" s="93">
        <v>0</v>
      </c>
      <c r="CJ1054" s="94">
        <v>3495302.2145388755</v>
      </c>
    </row>
    <row r="1055" spans="1:88" x14ac:dyDescent="0.25">
      <c r="A1055">
        <v>1047</v>
      </c>
      <c r="B1055" s="96"/>
      <c r="C1055" s="97" t="s">
        <v>5378</v>
      </c>
      <c r="D1055" s="97" t="s">
        <v>7349</v>
      </c>
      <c r="E1055" s="97" t="s">
        <v>7349</v>
      </c>
      <c r="F1055" s="97" t="s">
        <v>7350</v>
      </c>
      <c r="G1055" s="96" t="s">
        <v>6172</v>
      </c>
      <c r="H1055" s="96" t="s">
        <v>7351</v>
      </c>
      <c r="I1055" s="96" t="s">
        <v>5340</v>
      </c>
      <c r="J1055" s="96" t="s">
        <v>5382</v>
      </c>
      <c r="K1055" s="96" t="s">
        <v>5365</v>
      </c>
      <c r="L1055" s="96" t="s">
        <v>5365</v>
      </c>
      <c r="M1055" s="96" t="s">
        <v>5342</v>
      </c>
      <c r="N1055" s="92">
        <v>155154.93296640526</v>
      </c>
      <c r="O1055" s="93">
        <v>0</v>
      </c>
      <c r="P1055" s="93">
        <v>0</v>
      </c>
      <c r="Q1055" s="93">
        <v>0</v>
      </c>
      <c r="R1055" s="93">
        <v>0</v>
      </c>
      <c r="S1055" s="93">
        <v>0</v>
      </c>
      <c r="T1055" s="93">
        <v>0</v>
      </c>
      <c r="U1055" s="93">
        <v>12994.637195286999</v>
      </c>
      <c r="V1055" s="93">
        <v>13000.60471649795</v>
      </c>
      <c r="W1055" s="93">
        <v>12903.243513656949</v>
      </c>
      <c r="X1055" s="93">
        <v>12743.563068963456</v>
      </c>
      <c r="Y1055" s="93">
        <v>13007.089970862324</v>
      </c>
      <c r="Z1055" s="93">
        <v>13030.320093550057</v>
      </c>
      <c r="AA1055" s="93">
        <v>13099.389196194632</v>
      </c>
      <c r="AB1055" s="93">
        <v>12864.579447102751</v>
      </c>
      <c r="AC1055" s="93">
        <v>12907.553021060789</v>
      </c>
      <c r="AD1055" s="93">
        <v>12920.892644304982</v>
      </c>
      <c r="AE1055" s="93">
        <v>12860.275523536391</v>
      </c>
      <c r="AF1055" s="93">
        <v>12822.784575387988</v>
      </c>
      <c r="AG1055" s="93">
        <v>0</v>
      </c>
      <c r="AH1055" s="93">
        <v>0</v>
      </c>
      <c r="AI1055" s="93">
        <v>0</v>
      </c>
      <c r="AJ1055" s="93">
        <v>0</v>
      </c>
      <c r="AK1055" s="93">
        <v>0</v>
      </c>
      <c r="AL1055" s="93">
        <v>0</v>
      </c>
      <c r="AM1055" s="93">
        <v>0</v>
      </c>
      <c r="AN1055" s="93">
        <v>0</v>
      </c>
      <c r="AO1055" s="93">
        <v>0</v>
      </c>
      <c r="AP1055" s="93">
        <v>0</v>
      </c>
      <c r="AQ1055" s="93">
        <v>0</v>
      </c>
      <c r="AR1055" s="93">
        <v>0</v>
      </c>
      <c r="AS1055" s="93">
        <v>0</v>
      </c>
      <c r="AT1055" s="93">
        <v>0</v>
      </c>
      <c r="AU1055" s="93">
        <v>0</v>
      </c>
      <c r="AV1055" s="93">
        <v>0</v>
      </c>
      <c r="AW1055" s="93">
        <v>0</v>
      </c>
      <c r="AX1055" s="93">
        <v>0</v>
      </c>
      <c r="AY1055" s="93">
        <v>0</v>
      </c>
      <c r="AZ1055" s="93">
        <v>0</v>
      </c>
      <c r="BA1055" s="93">
        <v>0</v>
      </c>
      <c r="BB1055" s="93">
        <v>0</v>
      </c>
      <c r="BC1055" s="93">
        <v>0</v>
      </c>
      <c r="BD1055" s="93">
        <v>0</v>
      </c>
      <c r="BE1055" s="93">
        <v>0</v>
      </c>
      <c r="BF1055" s="93">
        <v>0</v>
      </c>
      <c r="BG1055" s="93">
        <v>0</v>
      </c>
      <c r="BH1055" s="93">
        <v>0</v>
      </c>
      <c r="BI1055" s="93">
        <v>0</v>
      </c>
      <c r="BJ1055" s="93">
        <v>0</v>
      </c>
      <c r="BK1055" s="93">
        <v>0</v>
      </c>
      <c r="BL1055" s="93">
        <v>0</v>
      </c>
      <c r="BM1055" s="93">
        <v>0</v>
      </c>
      <c r="BN1055" s="93">
        <v>0</v>
      </c>
      <c r="BO1055" s="93">
        <v>0</v>
      </c>
      <c r="BP1055" s="93">
        <v>0</v>
      </c>
      <c r="BQ1055" s="93">
        <v>0</v>
      </c>
      <c r="BR1055" s="93">
        <v>0</v>
      </c>
      <c r="BS1055" s="93">
        <v>0</v>
      </c>
      <c r="BT1055" s="93">
        <v>0</v>
      </c>
      <c r="BU1055" s="93">
        <v>0</v>
      </c>
      <c r="BV1055" s="93">
        <v>0</v>
      </c>
      <c r="BW1055" s="93">
        <v>0</v>
      </c>
      <c r="BX1055" s="93">
        <v>0</v>
      </c>
      <c r="BY1055" s="93">
        <v>0</v>
      </c>
      <c r="BZ1055" s="93">
        <v>0</v>
      </c>
      <c r="CA1055" s="93">
        <v>0</v>
      </c>
      <c r="CB1055" s="93">
        <v>0</v>
      </c>
      <c r="CC1055" s="93">
        <v>0</v>
      </c>
      <c r="CD1055" s="93">
        <v>0</v>
      </c>
      <c r="CE1055" s="93">
        <v>0</v>
      </c>
      <c r="CF1055" s="93">
        <v>0</v>
      </c>
      <c r="CG1055" s="93">
        <v>0</v>
      </c>
      <c r="CH1055" s="93">
        <v>0</v>
      </c>
      <c r="CJ1055" s="94">
        <v>77475.474407587521</v>
      </c>
    </row>
    <row r="1056" spans="1:88" x14ac:dyDescent="0.25">
      <c r="A1056">
        <v>1048</v>
      </c>
      <c r="B1056" s="96"/>
      <c r="C1056" s="97" t="s">
        <v>5378</v>
      </c>
      <c r="D1056" s="97" t="s">
        <v>7349</v>
      </c>
      <c r="E1056" s="97" t="s">
        <v>7349</v>
      </c>
      <c r="F1056" s="97" t="s">
        <v>7352</v>
      </c>
      <c r="G1056" s="96" t="s">
        <v>6172</v>
      </c>
      <c r="H1056" s="96" t="s">
        <v>7353</v>
      </c>
      <c r="I1056" s="96" t="s">
        <v>5340</v>
      </c>
      <c r="J1056" s="96" t="s">
        <v>5382</v>
      </c>
      <c r="K1056" s="96" t="s">
        <v>5365</v>
      </c>
      <c r="L1056" s="96" t="s">
        <v>5365</v>
      </c>
      <c r="M1056" s="96" t="s">
        <v>5342</v>
      </c>
      <c r="N1056" s="92">
        <v>0</v>
      </c>
      <c r="O1056" s="93">
        <v>0</v>
      </c>
      <c r="P1056" s="93">
        <v>0</v>
      </c>
      <c r="Q1056" s="93">
        <v>0</v>
      </c>
      <c r="R1056" s="93">
        <v>0</v>
      </c>
      <c r="S1056" s="93">
        <v>0</v>
      </c>
      <c r="T1056" s="93">
        <v>0</v>
      </c>
      <c r="U1056" s="93">
        <v>0</v>
      </c>
      <c r="V1056" s="93">
        <v>0</v>
      </c>
      <c r="W1056" s="93">
        <v>0</v>
      </c>
      <c r="X1056" s="93">
        <v>0</v>
      </c>
      <c r="Y1056" s="93">
        <v>0</v>
      </c>
      <c r="Z1056" s="93">
        <v>0</v>
      </c>
      <c r="AA1056" s="93">
        <v>0</v>
      </c>
      <c r="AB1056" s="93">
        <v>0</v>
      </c>
      <c r="AC1056" s="93">
        <v>0</v>
      </c>
      <c r="AD1056" s="93">
        <v>0</v>
      </c>
      <c r="AE1056" s="93">
        <v>0</v>
      </c>
      <c r="AF1056" s="93">
        <v>0</v>
      </c>
      <c r="AG1056" s="93">
        <v>0</v>
      </c>
      <c r="AH1056" s="93">
        <v>0</v>
      </c>
      <c r="AI1056" s="93">
        <v>0</v>
      </c>
      <c r="AJ1056" s="93">
        <v>0</v>
      </c>
      <c r="AK1056" s="93">
        <v>0</v>
      </c>
      <c r="AL1056" s="93">
        <v>0</v>
      </c>
      <c r="AM1056" s="93">
        <v>0</v>
      </c>
      <c r="AN1056" s="93">
        <v>0</v>
      </c>
      <c r="AO1056" s="93">
        <v>0</v>
      </c>
      <c r="AP1056" s="93">
        <v>0</v>
      </c>
      <c r="AQ1056" s="93">
        <v>0</v>
      </c>
      <c r="AR1056" s="93">
        <v>0</v>
      </c>
      <c r="AS1056" s="93">
        <v>0</v>
      </c>
      <c r="AT1056" s="93">
        <v>0</v>
      </c>
      <c r="AU1056" s="93">
        <v>0</v>
      </c>
      <c r="AV1056" s="93">
        <v>0</v>
      </c>
      <c r="AW1056" s="93">
        <v>0</v>
      </c>
      <c r="AX1056" s="93">
        <v>0</v>
      </c>
      <c r="AY1056" s="93">
        <v>0</v>
      </c>
      <c r="AZ1056" s="93">
        <v>0</v>
      </c>
      <c r="BA1056" s="93">
        <v>0</v>
      </c>
      <c r="BB1056" s="93">
        <v>0</v>
      </c>
      <c r="BC1056" s="93">
        <v>0</v>
      </c>
      <c r="BD1056" s="93">
        <v>0</v>
      </c>
      <c r="BE1056" s="93">
        <v>0</v>
      </c>
      <c r="BF1056" s="93">
        <v>0</v>
      </c>
      <c r="BG1056" s="93">
        <v>0</v>
      </c>
      <c r="BH1056" s="93">
        <v>0</v>
      </c>
      <c r="BI1056" s="93">
        <v>0</v>
      </c>
      <c r="BJ1056" s="93">
        <v>0</v>
      </c>
      <c r="BK1056" s="93">
        <v>0</v>
      </c>
      <c r="BL1056" s="93">
        <v>0</v>
      </c>
      <c r="BM1056" s="93">
        <v>0</v>
      </c>
      <c r="BN1056" s="93">
        <v>0</v>
      </c>
      <c r="BO1056" s="93">
        <v>0</v>
      </c>
      <c r="BP1056" s="93">
        <v>0</v>
      </c>
      <c r="BQ1056" s="93">
        <v>0</v>
      </c>
      <c r="BR1056" s="93">
        <v>0</v>
      </c>
      <c r="BS1056" s="93">
        <v>0</v>
      </c>
      <c r="BT1056" s="93">
        <v>0</v>
      </c>
      <c r="BU1056" s="93">
        <v>0</v>
      </c>
      <c r="BV1056" s="93">
        <v>0</v>
      </c>
      <c r="BW1056" s="93">
        <v>0</v>
      </c>
      <c r="BX1056" s="93">
        <v>0</v>
      </c>
      <c r="BY1056" s="93">
        <v>0</v>
      </c>
      <c r="BZ1056" s="93">
        <v>0</v>
      </c>
      <c r="CA1056" s="93">
        <v>0</v>
      </c>
      <c r="CB1056" s="93">
        <v>0</v>
      </c>
      <c r="CC1056" s="93">
        <v>0</v>
      </c>
      <c r="CD1056" s="93">
        <v>0</v>
      </c>
      <c r="CE1056" s="93">
        <v>0</v>
      </c>
      <c r="CF1056" s="93">
        <v>0</v>
      </c>
      <c r="CG1056" s="93">
        <v>0</v>
      </c>
      <c r="CH1056" s="93">
        <v>0</v>
      </c>
      <c r="CJ1056" s="94">
        <v>0</v>
      </c>
    </row>
    <row r="1057" spans="1:88" x14ac:dyDescent="0.25">
      <c r="A1057">
        <v>1049</v>
      </c>
      <c r="B1057" s="96"/>
      <c r="C1057" s="97" t="s">
        <v>5361</v>
      </c>
      <c r="D1057" s="97" t="s">
        <v>7246</v>
      </c>
      <c r="E1057" s="97" t="s">
        <v>7246</v>
      </c>
      <c r="F1057" s="97" t="s">
        <v>7354</v>
      </c>
      <c r="G1057" s="96" t="s">
        <v>6172</v>
      </c>
      <c r="H1057" s="96" t="s">
        <v>7355</v>
      </c>
      <c r="I1057" s="96" t="s">
        <v>5340</v>
      </c>
      <c r="J1057" s="96" t="s">
        <v>5340</v>
      </c>
      <c r="K1057" s="96" t="s">
        <v>5365</v>
      </c>
      <c r="L1057" s="96" t="s">
        <v>5365</v>
      </c>
      <c r="M1057" s="96" t="s">
        <v>5342</v>
      </c>
      <c r="N1057" s="92">
        <v>0</v>
      </c>
      <c r="O1057" s="93">
        <v>0</v>
      </c>
      <c r="P1057" s="93">
        <v>0</v>
      </c>
      <c r="Q1057" s="93">
        <v>0</v>
      </c>
      <c r="R1057" s="93">
        <v>0</v>
      </c>
      <c r="S1057" s="93">
        <v>0</v>
      </c>
      <c r="T1057" s="93">
        <v>0</v>
      </c>
      <c r="U1057" s="93">
        <v>0</v>
      </c>
      <c r="V1057" s="93">
        <v>0</v>
      </c>
      <c r="W1057" s="93">
        <v>0</v>
      </c>
      <c r="X1057" s="93">
        <v>0</v>
      </c>
      <c r="Y1057" s="93">
        <v>0</v>
      </c>
      <c r="Z1057" s="93">
        <v>0</v>
      </c>
      <c r="AA1057" s="93">
        <v>0</v>
      </c>
      <c r="AB1057" s="93">
        <v>0</v>
      </c>
      <c r="AC1057" s="93">
        <v>0</v>
      </c>
      <c r="AD1057" s="93">
        <v>0</v>
      </c>
      <c r="AE1057" s="93">
        <v>0</v>
      </c>
      <c r="AF1057" s="93">
        <v>0</v>
      </c>
      <c r="AG1057" s="93">
        <v>0</v>
      </c>
      <c r="AH1057" s="93">
        <v>0</v>
      </c>
      <c r="AI1057" s="93">
        <v>0</v>
      </c>
      <c r="AJ1057" s="93">
        <v>0</v>
      </c>
      <c r="AK1057" s="93">
        <v>0</v>
      </c>
      <c r="AL1057" s="93">
        <v>0</v>
      </c>
      <c r="AM1057" s="93">
        <v>0</v>
      </c>
      <c r="AN1057" s="93">
        <v>0</v>
      </c>
      <c r="AO1057" s="93">
        <v>0</v>
      </c>
      <c r="AP1057" s="93">
        <v>0</v>
      </c>
      <c r="AQ1057" s="93">
        <v>0</v>
      </c>
      <c r="AR1057" s="93">
        <v>0</v>
      </c>
      <c r="AS1057" s="93">
        <v>0</v>
      </c>
      <c r="AT1057" s="93">
        <v>0</v>
      </c>
      <c r="AU1057" s="93">
        <v>0</v>
      </c>
      <c r="AV1057" s="93">
        <v>0</v>
      </c>
      <c r="AW1057" s="93">
        <v>0</v>
      </c>
      <c r="AX1057" s="93">
        <v>0</v>
      </c>
      <c r="AY1057" s="93">
        <v>0</v>
      </c>
      <c r="AZ1057" s="93">
        <v>0</v>
      </c>
      <c r="BA1057" s="93">
        <v>0</v>
      </c>
      <c r="BB1057" s="93">
        <v>0</v>
      </c>
      <c r="BC1057" s="93">
        <v>0</v>
      </c>
      <c r="BD1057" s="93">
        <v>0</v>
      </c>
      <c r="BE1057" s="93">
        <v>0</v>
      </c>
      <c r="BF1057" s="93">
        <v>0</v>
      </c>
      <c r="BG1057" s="93">
        <v>0</v>
      </c>
      <c r="BH1057" s="93">
        <v>0</v>
      </c>
      <c r="BI1057" s="93">
        <v>0</v>
      </c>
      <c r="BJ1057" s="93">
        <v>0</v>
      </c>
      <c r="BK1057" s="93">
        <v>0</v>
      </c>
      <c r="BL1057" s="93">
        <v>0</v>
      </c>
      <c r="BM1057" s="93">
        <v>0</v>
      </c>
      <c r="BN1057" s="93">
        <v>0</v>
      </c>
      <c r="BO1057" s="93">
        <v>0</v>
      </c>
      <c r="BP1057" s="93">
        <v>0</v>
      </c>
      <c r="BQ1057" s="93">
        <v>0</v>
      </c>
      <c r="BR1057" s="93">
        <v>0</v>
      </c>
      <c r="BS1057" s="93">
        <v>0</v>
      </c>
      <c r="BT1057" s="93">
        <v>0</v>
      </c>
      <c r="BU1057" s="93">
        <v>0</v>
      </c>
      <c r="BV1057" s="93">
        <v>0</v>
      </c>
      <c r="BW1057" s="93">
        <v>0</v>
      </c>
      <c r="BX1057" s="93">
        <v>0</v>
      </c>
      <c r="BY1057" s="93">
        <v>0</v>
      </c>
      <c r="BZ1057" s="93">
        <v>0</v>
      </c>
      <c r="CA1057" s="93">
        <v>0</v>
      </c>
      <c r="CB1057" s="93">
        <v>0</v>
      </c>
      <c r="CC1057" s="93">
        <v>0</v>
      </c>
      <c r="CD1057" s="93">
        <v>0</v>
      </c>
      <c r="CE1057" s="93">
        <v>0</v>
      </c>
      <c r="CF1057" s="93">
        <v>0</v>
      </c>
      <c r="CG1057" s="93">
        <v>0</v>
      </c>
      <c r="CH1057" s="93">
        <v>0</v>
      </c>
      <c r="CJ1057" s="94">
        <v>0</v>
      </c>
    </row>
    <row r="1058" spans="1:88" x14ac:dyDescent="0.25">
      <c r="A1058">
        <v>1050</v>
      </c>
      <c r="B1058" s="96"/>
      <c r="C1058" s="97" t="s">
        <v>5361</v>
      </c>
      <c r="D1058" s="97" t="s">
        <v>7246</v>
      </c>
      <c r="E1058" s="97" t="s">
        <v>7246</v>
      </c>
      <c r="F1058" s="97" t="s">
        <v>7356</v>
      </c>
      <c r="G1058" s="96" t="s">
        <v>6172</v>
      </c>
      <c r="H1058" s="96" t="s">
        <v>7357</v>
      </c>
      <c r="I1058" s="96" t="s">
        <v>5340</v>
      </c>
      <c r="J1058" s="96" t="s">
        <v>5340</v>
      </c>
      <c r="K1058" s="96" t="s">
        <v>5365</v>
      </c>
      <c r="L1058" s="96" t="s">
        <v>5365</v>
      </c>
      <c r="M1058" s="96" t="s">
        <v>5342</v>
      </c>
      <c r="N1058" s="92">
        <v>187159.01875189308</v>
      </c>
      <c r="O1058" s="93">
        <v>31667.651531379452</v>
      </c>
      <c r="P1058" s="93">
        <v>31145.283011540549</v>
      </c>
      <c r="Q1058" s="93">
        <v>31207.549400741511</v>
      </c>
      <c r="R1058" s="93">
        <v>31238.297703598633</v>
      </c>
      <c r="S1058" s="93">
        <v>31040.623124001861</v>
      </c>
      <c r="T1058" s="93">
        <v>30859.613980631064</v>
      </c>
      <c r="U1058" s="93">
        <v>0</v>
      </c>
      <c r="V1058" s="93">
        <v>0</v>
      </c>
      <c r="W1058" s="93">
        <v>0</v>
      </c>
      <c r="X1058" s="93">
        <v>0</v>
      </c>
      <c r="Y1058" s="93">
        <v>0</v>
      </c>
      <c r="Z1058" s="93">
        <v>0</v>
      </c>
      <c r="AA1058" s="93">
        <v>0</v>
      </c>
      <c r="AB1058" s="93">
        <v>0</v>
      </c>
      <c r="AC1058" s="93">
        <v>0</v>
      </c>
      <c r="AD1058" s="93">
        <v>0</v>
      </c>
      <c r="AE1058" s="93">
        <v>0</v>
      </c>
      <c r="AF1058" s="93">
        <v>0</v>
      </c>
      <c r="AG1058" s="93">
        <v>0</v>
      </c>
      <c r="AH1058" s="93">
        <v>0</v>
      </c>
      <c r="AI1058" s="93">
        <v>0</v>
      </c>
      <c r="AJ1058" s="93">
        <v>0</v>
      </c>
      <c r="AK1058" s="93">
        <v>0</v>
      </c>
      <c r="AL1058" s="93">
        <v>0</v>
      </c>
      <c r="AM1058" s="93">
        <v>0</v>
      </c>
      <c r="AN1058" s="93">
        <v>0</v>
      </c>
      <c r="AO1058" s="93">
        <v>0</v>
      </c>
      <c r="AP1058" s="93">
        <v>0</v>
      </c>
      <c r="AQ1058" s="93">
        <v>0</v>
      </c>
      <c r="AR1058" s="93">
        <v>0</v>
      </c>
      <c r="AS1058" s="93">
        <v>0</v>
      </c>
      <c r="AT1058" s="93">
        <v>0</v>
      </c>
      <c r="AU1058" s="93">
        <v>0</v>
      </c>
      <c r="AV1058" s="93">
        <v>0</v>
      </c>
      <c r="AW1058" s="93">
        <v>0</v>
      </c>
      <c r="AX1058" s="93">
        <v>0</v>
      </c>
      <c r="AY1058" s="93">
        <v>0</v>
      </c>
      <c r="AZ1058" s="93">
        <v>0</v>
      </c>
      <c r="BA1058" s="93">
        <v>0</v>
      </c>
      <c r="BB1058" s="93">
        <v>0</v>
      </c>
      <c r="BC1058" s="93">
        <v>0</v>
      </c>
      <c r="BD1058" s="93">
        <v>0</v>
      </c>
      <c r="BE1058" s="93">
        <v>0</v>
      </c>
      <c r="BF1058" s="93">
        <v>0</v>
      </c>
      <c r="BG1058" s="93">
        <v>0</v>
      </c>
      <c r="BH1058" s="93">
        <v>0</v>
      </c>
      <c r="BI1058" s="93">
        <v>0</v>
      </c>
      <c r="BJ1058" s="93">
        <v>0</v>
      </c>
      <c r="BK1058" s="93">
        <v>0</v>
      </c>
      <c r="BL1058" s="93">
        <v>0</v>
      </c>
      <c r="BM1058" s="93">
        <v>0</v>
      </c>
      <c r="BN1058" s="93">
        <v>0</v>
      </c>
      <c r="BO1058" s="93">
        <v>0</v>
      </c>
      <c r="BP1058" s="93">
        <v>0</v>
      </c>
      <c r="BQ1058" s="93">
        <v>0</v>
      </c>
      <c r="BR1058" s="93">
        <v>0</v>
      </c>
      <c r="BS1058" s="93">
        <v>0</v>
      </c>
      <c r="BT1058" s="93">
        <v>0</v>
      </c>
      <c r="BU1058" s="93">
        <v>0</v>
      </c>
      <c r="BV1058" s="93">
        <v>0</v>
      </c>
      <c r="BW1058" s="93">
        <v>0</v>
      </c>
      <c r="BX1058" s="93">
        <v>0</v>
      </c>
      <c r="BY1058" s="93">
        <v>0</v>
      </c>
      <c r="BZ1058" s="93">
        <v>0</v>
      </c>
      <c r="CA1058" s="93">
        <v>0</v>
      </c>
      <c r="CB1058" s="93">
        <v>0</v>
      </c>
      <c r="CC1058" s="93">
        <v>0</v>
      </c>
      <c r="CD1058" s="93">
        <v>0</v>
      </c>
      <c r="CE1058" s="93">
        <v>0</v>
      </c>
      <c r="CF1058" s="93">
        <v>0</v>
      </c>
      <c r="CG1058" s="93">
        <v>0</v>
      </c>
      <c r="CH1058" s="93">
        <v>0</v>
      </c>
      <c r="CJ1058" s="94">
        <v>0</v>
      </c>
    </row>
    <row r="1059" spans="1:88" x14ac:dyDescent="0.25">
      <c r="A1059">
        <v>1051</v>
      </c>
      <c r="B1059" s="96"/>
      <c r="C1059" s="97" t="s">
        <v>5361</v>
      </c>
      <c r="D1059" s="97" t="s">
        <v>7246</v>
      </c>
      <c r="E1059" s="97" t="s">
        <v>7246</v>
      </c>
      <c r="F1059" s="97" t="s">
        <v>7358</v>
      </c>
      <c r="G1059" s="96" t="s">
        <v>6172</v>
      </c>
      <c r="H1059" s="96" t="s">
        <v>7359</v>
      </c>
      <c r="I1059" s="96" t="s">
        <v>5340</v>
      </c>
      <c r="J1059" s="96" t="s">
        <v>5340</v>
      </c>
      <c r="K1059" s="96" t="s">
        <v>5552</v>
      </c>
      <c r="L1059" s="96" t="s">
        <v>5552</v>
      </c>
      <c r="M1059" s="96" t="s">
        <v>5342</v>
      </c>
      <c r="N1059" s="92">
        <v>54621.28887995892</v>
      </c>
      <c r="O1059" s="93">
        <v>9242.0229277775616</v>
      </c>
      <c r="P1059" s="93">
        <v>9089.5726637497428</v>
      </c>
      <c r="Q1059" s="93">
        <v>9107.7447532100341</v>
      </c>
      <c r="R1059" s="93">
        <v>9116.718469486852</v>
      </c>
      <c r="S1059" s="93">
        <v>9059.0282743341777</v>
      </c>
      <c r="T1059" s="93">
        <v>9006.2017914005501</v>
      </c>
      <c r="U1059" s="93">
        <v>0</v>
      </c>
      <c r="V1059" s="93">
        <v>0</v>
      </c>
      <c r="W1059" s="93">
        <v>0</v>
      </c>
      <c r="X1059" s="93">
        <v>0</v>
      </c>
      <c r="Y1059" s="93">
        <v>0</v>
      </c>
      <c r="Z1059" s="93">
        <v>0</v>
      </c>
      <c r="AA1059" s="93">
        <v>0</v>
      </c>
      <c r="AB1059" s="93">
        <v>0</v>
      </c>
      <c r="AC1059" s="93">
        <v>0</v>
      </c>
      <c r="AD1059" s="93">
        <v>0</v>
      </c>
      <c r="AE1059" s="93">
        <v>0</v>
      </c>
      <c r="AF1059" s="93">
        <v>0</v>
      </c>
      <c r="AG1059" s="93">
        <v>0</v>
      </c>
      <c r="AH1059" s="93">
        <v>0</v>
      </c>
      <c r="AI1059" s="93">
        <v>0</v>
      </c>
      <c r="AJ1059" s="93">
        <v>0</v>
      </c>
      <c r="AK1059" s="93">
        <v>0</v>
      </c>
      <c r="AL1059" s="93">
        <v>0</v>
      </c>
      <c r="AM1059" s="93">
        <v>0</v>
      </c>
      <c r="AN1059" s="93">
        <v>0</v>
      </c>
      <c r="AO1059" s="93">
        <v>0</v>
      </c>
      <c r="AP1059" s="93">
        <v>0</v>
      </c>
      <c r="AQ1059" s="93">
        <v>0</v>
      </c>
      <c r="AR1059" s="93">
        <v>0</v>
      </c>
      <c r="AS1059" s="93">
        <v>0</v>
      </c>
      <c r="AT1059" s="93">
        <v>0</v>
      </c>
      <c r="AU1059" s="93">
        <v>0</v>
      </c>
      <c r="AV1059" s="93">
        <v>0</v>
      </c>
      <c r="AW1059" s="93">
        <v>0</v>
      </c>
      <c r="AX1059" s="93">
        <v>0</v>
      </c>
      <c r="AY1059" s="93">
        <v>0</v>
      </c>
      <c r="AZ1059" s="93">
        <v>0</v>
      </c>
      <c r="BA1059" s="93">
        <v>0</v>
      </c>
      <c r="BB1059" s="93">
        <v>0</v>
      </c>
      <c r="BC1059" s="93">
        <v>0</v>
      </c>
      <c r="BD1059" s="93">
        <v>0</v>
      </c>
      <c r="BE1059" s="93">
        <v>0</v>
      </c>
      <c r="BF1059" s="93">
        <v>0</v>
      </c>
      <c r="BG1059" s="93">
        <v>0</v>
      </c>
      <c r="BH1059" s="93">
        <v>0</v>
      </c>
      <c r="BI1059" s="93">
        <v>0</v>
      </c>
      <c r="BJ1059" s="93">
        <v>0</v>
      </c>
      <c r="BK1059" s="93">
        <v>0</v>
      </c>
      <c r="BL1059" s="93">
        <v>0</v>
      </c>
      <c r="BM1059" s="93">
        <v>0</v>
      </c>
      <c r="BN1059" s="93">
        <v>0</v>
      </c>
      <c r="BO1059" s="93">
        <v>0</v>
      </c>
      <c r="BP1059" s="93">
        <v>0</v>
      </c>
      <c r="BQ1059" s="93">
        <v>0</v>
      </c>
      <c r="BR1059" s="93">
        <v>0</v>
      </c>
      <c r="BS1059" s="93">
        <v>0</v>
      </c>
      <c r="BT1059" s="93">
        <v>0</v>
      </c>
      <c r="BU1059" s="93">
        <v>0</v>
      </c>
      <c r="BV1059" s="93">
        <v>0</v>
      </c>
      <c r="BW1059" s="93">
        <v>0</v>
      </c>
      <c r="BX1059" s="93">
        <v>0</v>
      </c>
      <c r="BY1059" s="93">
        <v>0</v>
      </c>
      <c r="BZ1059" s="93">
        <v>0</v>
      </c>
      <c r="CA1059" s="93">
        <v>0</v>
      </c>
      <c r="CB1059" s="93">
        <v>0</v>
      </c>
      <c r="CC1059" s="93">
        <v>0</v>
      </c>
      <c r="CD1059" s="93">
        <v>0</v>
      </c>
      <c r="CE1059" s="93">
        <v>0</v>
      </c>
      <c r="CF1059" s="93">
        <v>0</v>
      </c>
      <c r="CG1059" s="93">
        <v>0</v>
      </c>
      <c r="CH1059" s="93">
        <v>0</v>
      </c>
      <c r="CJ1059" s="94">
        <v>0</v>
      </c>
    </row>
    <row r="1060" spans="1:88" x14ac:dyDescent="0.25">
      <c r="A1060">
        <v>1052</v>
      </c>
      <c r="B1060" s="96"/>
      <c r="C1060" s="97" t="s">
        <v>5361</v>
      </c>
      <c r="D1060" s="97" t="s">
        <v>7246</v>
      </c>
      <c r="E1060" s="97" t="s">
        <v>7246</v>
      </c>
      <c r="F1060" s="97" t="s">
        <v>7360</v>
      </c>
      <c r="G1060" s="96" t="s">
        <v>6172</v>
      </c>
      <c r="H1060" s="96" t="s">
        <v>7361</v>
      </c>
      <c r="I1060" s="96" t="s">
        <v>5340</v>
      </c>
      <c r="J1060" s="96" t="s">
        <v>5340</v>
      </c>
      <c r="K1060" s="96" t="s">
        <v>5552</v>
      </c>
      <c r="L1060" s="96" t="s">
        <v>5552</v>
      </c>
      <c r="M1060" s="96" t="s">
        <v>5342</v>
      </c>
      <c r="N1060" s="92">
        <v>739692.87789733056</v>
      </c>
      <c r="O1060" s="93">
        <v>0</v>
      </c>
      <c r="P1060" s="93">
        <v>0</v>
      </c>
      <c r="Q1060" s="93">
        <v>0</v>
      </c>
      <c r="R1060" s="93">
        <v>0</v>
      </c>
      <c r="S1060" s="93">
        <v>0</v>
      </c>
      <c r="T1060" s="93">
        <v>0</v>
      </c>
      <c r="U1060" s="93">
        <v>61842.452245333436</v>
      </c>
      <c r="V1060" s="93">
        <v>61870.852125989128</v>
      </c>
      <c r="W1060" s="93">
        <v>61407.502865308816</v>
      </c>
      <c r="X1060" s="93">
        <v>60647.571662377806</v>
      </c>
      <c r="Y1060" s="93">
        <v>61901.715937521592</v>
      </c>
      <c r="Z1060" s="93">
        <v>62012.269832284292</v>
      </c>
      <c r="AA1060" s="93">
        <v>62560.594259354053</v>
      </c>
      <c r="AB1060" s="93">
        <v>61439.180335310484</v>
      </c>
      <c r="AC1060" s="93">
        <v>61644.415272909115</v>
      </c>
      <c r="AD1060" s="93">
        <v>61708.123186679266</v>
      </c>
      <c r="AE1060" s="93">
        <v>61418.625482566924</v>
      </c>
      <c r="AF1060" s="93">
        <v>61239.574691695583</v>
      </c>
      <c r="AG1060" s="93">
        <v>0</v>
      </c>
      <c r="AH1060" s="93">
        <v>0</v>
      </c>
      <c r="AI1060" s="93">
        <v>0</v>
      </c>
      <c r="AJ1060" s="93">
        <v>0</v>
      </c>
      <c r="AK1060" s="93">
        <v>0</v>
      </c>
      <c r="AL1060" s="93">
        <v>0</v>
      </c>
      <c r="AM1060" s="93">
        <v>0</v>
      </c>
      <c r="AN1060" s="93">
        <v>0</v>
      </c>
      <c r="AO1060" s="93">
        <v>0</v>
      </c>
      <c r="AP1060" s="93">
        <v>0</v>
      </c>
      <c r="AQ1060" s="93">
        <v>0</v>
      </c>
      <c r="AR1060" s="93">
        <v>0</v>
      </c>
      <c r="AS1060" s="93">
        <v>0</v>
      </c>
      <c r="AT1060" s="93">
        <v>0</v>
      </c>
      <c r="AU1060" s="93">
        <v>0</v>
      </c>
      <c r="AV1060" s="93">
        <v>0</v>
      </c>
      <c r="AW1060" s="93">
        <v>0</v>
      </c>
      <c r="AX1060" s="93">
        <v>0</v>
      </c>
      <c r="AY1060" s="93">
        <v>0</v>
      </c>
      <c r="AZ1060" s="93">
        <v>0</v>
      </c>
      <c r="BA1060" s="93">
        <v>0</v>
      </c>
      <c r="BB1060" s="93">
        <v>0</v>
      </c>
      <c r="BC1060" s="93">
        <v>0</v>
      </c>
      <c r="BD1060" s="93">
        <v>0</v>
      </c>
      <c r="BE1060" s="93">
        <v>0</v>
      </c>
      <c r="BF1060" s="93">
        <v>0</v>
      </c>
      <c r="BG1060" s="93">
        <v>0</v>
      </c>
      <c r="BH1060" s="93">
        <v>0</v>
      </c>
      <c r="BI1060" s="93">
        <v>0</v>
      </c>
      <c r="BJ1060" s="93">
        <v>0</v>
      </c>
      <c r="BK1060" s="93">
        <v>0</v>
      </c>
      <c r="BL1060" s="93">
        <v>0</v>
      </c>
      <c r="BM1060" s="93">
        <v>0</v>
      </c>
      <c r="BN1060" s="93">
        <v>0</v>
      </c>
      <c r="BO1060" s="93">
        <v>0</v>
      </c>
      <c r="BP1060" s="93">
        <v>0</v>
      </c>
      <c r="BQ1060" s="93">
        <v>0</v>
      </c>
      <c r="BR1060" s="93">
        <v>0</v>
      </c>
      <c r="BS1060" s="93">
        <v>0</v>
      </c>
      <c r="BT1060" s="93">
        <v>0</v>
      </c>
      <c r="BU1060" s="93">
        <v>0</v>
      </c>
      <c r="BV1060" s="93">
        <v>0</v>
      </c>
      <c r="BW1060" s="93">
        <v>0</v>
      </c>
      <c r="BX1060" s="93">
        <v>0</v>
      </c>
      <c r="BY1060" s="93">
        <v>0</v>
      </c>
      <c r="BZ1060" s="93">
        <v>0</v>
      </c>
      <c r="CA1060" s="93">
        <v>0</v>
      </c>
      <c r="CB1060" s="93">
        <v>0</v>
      </c>
      <c r="CC1060" s="93">
        <v>0</v>
      </c>
      <c r="CD1060" s="93">
        <v>0</v>
      </c>
      <c r="CE1060" s="93">
        <v>0</v>
      </c>
      <c r="CF1060" s="93">
        <v>0</v>
      </c>
      <c r="CG1060" s="93">
        <v>0</v>
      </c>
      <c r="CH1060" s="93">
        <v>0</v>
      </c>
      <c r="CJ1060" s="94">
        <v>370010.51322851545</v>
      </c>
    </row>
    <row r="1061" spans="1:88" x14ac:dyDescent="0.25">
      <c r="A1061">
        <v>1053</v>
      </c>
      <c r="B1061" s="96"/>
      <c r="C1061" s="97" t="s">
        <v>5361</v>
      </c>
      <c r="D1061" s="97" t="s">
        <v>7246</v>
      </c>
      <c r="E1061" s="97" t="s">
        <v>7246</v>
      </c>
      <c r="F1061" s="97" t="s">
        <v>7362</v>
      </c>
      <c r="G1061" s="96" t="s">
        <v>6172</v>
      </c>
      <c r="H1061" s="96" t="s">
        <v>7363</v>
      </c>
      <c r="I1061" s="96" t="s">
        <v>5340</v>
      </c>
      <c r="J1061" s="96" t="s">
        <v>5340</v>
      </c>
      <c r="K1061" s="96" t="s">
        <v>5552</v>
      </c>
      <c r="L1061" s="96" t="s">
        <v>5552</v>
      </c>
      <c r="M1061" s="96" t="s">
        <v>5342</v>
      </c>
      <c r="N1061" s="92">
        <v>283148.59727744141</v>
      </c>
      <c r="O1061" s="93">
        <v>0</v>
      </c>
      <c r="P1061" s="93">
        <v>0</v>
      </c>
      <c r="Q1061" s="93">
        <v>0</v>
      </c>
      <c r="R1061" s="93">
        <v>0</v>
      </c>
      <c r="S1061" s="93">
        <v>0</v>
      </c>
      <c r="T1061" s="93">
        <v>0</v>
      </c>
      <c r="U1061" s="93">
        <v>0</v>
      </c>
      <c r="V1061" s="93">
        <v>0</v>
      </c>
      <c r="W1061" s="93">
        <v>0</v>
      </c>
      <c r="X1061" s="93">
        <v>0</v>
      </c>
      <c r="Y1061" s="93">
        <v>0</v>
      </c>
      <c r="Z1061" s="93">
        <v>0</v>
      </c>
      <c r="AA1061" s="93">
        <v>0</v>
      </c>
      <c r="AB1061" s="93">
        <v>0</v>
      </c>
      <c r="AC1061" s="93">
        <v>0</v>
      </c>
      <c r="AD1061" s="93">
        <v>0</v>
      </c>
      <c r="AE1061" s="93">
        <v>0</v>
      </c>
      <c r="AF1061" s="93">
        <v>0</v>
      </c>
      <c r="AG1061" s="93">
        <v>23383.546160778671</v>
      </c>
      <c r="AH1061" s="93">
        <v>23370.424212877497</v>
      </c>
      <c r="AI1061" s="93">
        <v>23272.325192643366</v>
      </c>
      <c r="AJ1061" s="93">
        <v>23090.20604826224</v>
      </c>
      <c r="AK1061" s="93">
        <v>23371.886378864492</v>
      </c>
      <c r="AL1061" s="93">
        <v>23399.322125325889</v>
      </c>
      <c r="AM1061" s="93">
        <v>24091.98577088513</v>
      </c>
      <c r="AN1061" s="93">
        <v>23866.945405230374</v>
      </c>
      <c r="AO1061" s="93">
        <v>23886.832808701954</v>
      </c>
      <c r="AP1061" s="93">
        <v>23890.280884751082</v>
      </c>
      <c r="AQ1061" s="93">
        <v>23797.889988389277</v>
      </c>
      <c r="AR1061" s="93">
        <v>23726.952300731471</v>
      </c>
      <c r="AS1061" s="93">
        <v>0</v>
      </c>
      <c r="AT1061" s="93">
        <v>0</v>
      </c>
      <c r="AU1061" s="93">
        <v>0</v>
      </c>
      <c r="AV1061" s="93">
        <v>0</v>
      </c>
      <c r="AW1061" s="93">
        <v>0</v>
      </c>
      <c r="AX1061" s="93">
        <v>0</v>
      </c>
      <c r="AY1061" s="93">
        <v>0</v>
      </c>
      <c r="AZ1061" s="93">
        <v>0</v>
      </c>
      <c r="BA1061" s="93">
        <v>0</v>
      </c>
      <c r="BB1061" s="93">
        <v>0</v>
      </c>
      <c r="BC1061" s="93">
        <v>0</v>
      </c>
      <c r="BD1061" s="93">
        <v>0</v>
      </c>
      <c r="BE1061" s="93">
        <v>0</v>
      </c>
      <c r="BF1061" s="93">
        <v>0</v>
      </c>
      <c r="BG1061" s="93">
        <v>0</v>
      </c>
      <c r="BH1061" s="93">
        <v>0</v>
      </c>
      <c r="BI1061" s="93">
        <v>0</v>
      </c>
      <c r="BJ1061" s="93">
        <v>0</v>
      </c>
      <c r="BK1061" s="93">
        <v>0</v>
      </c>
      <c r="BL1061" s="93">
        <v>0</v>
      </c>
      <c r="BM1061" s="93">
        <v>0</v>
      </c>
      <c r="BN1061" s="93">
        <v>0</v>
      </c>
      <c r="BO1061" s="93">
        <v>0</v>
      </c>
      <c r="BP1061" s="93">
        <v>0</v>
      </c>
      <c r="BQ1061" s="93">
        <v>0</v>
      </c>
      <c r="BR1061" s="93">
        <v>0</v>
      </c>
      <c r="BS1061" s="93">
        <v>0</v>
      </c>
      <c r="BT1061" s="93">
        <v>0</v>
      </c>
      <c r="BU1061" s="93">
        <v>0</v>
      </c>
      <c r="BV1061" s="93">
        <v>0</v>
      </c>
      <c r="BW1061" s="93">
        <v>0</v>
      </c>
      <c r="BX1061" s="93">
        <v>0</v>
      </c>
      <c r="BY1061" s="93">
        <v>0</v>
      </c>
      <c r="BZ1061" s="93">
        <v>0</v>
      </c>
      <c r="CA1061" s="93">
        <v>0</v>
      </c>
      <c r="CB1061" s="93">
        <v>0</v>
      </c>
      <c r="CC1061" s="93">
        <v>0</v>
      </c>
      <c r="CD1061" s="93">
        <v>0</v>
      </c>
      <c r="CE1061" s="93">
        <v>0</v>
      </c>
      <c r="CF1061" s="93">
        <v>0</v>
      </c>
      <c r="CG1061" s="93">
        <v>0</v>
      </c>
      <c r="CH1061" s="93">
        <v>0</v>
      </c>
      <c r="CJ1061" s="94">
        <v>283148.59727744141</v>
      </c>
    </row>
    <row r="1062" spans="1:88" x14ac:dyDescent="0.25">
      <c r="A1062">
        <v>1054</v>
      </c>
      <c r="B1062" s="96"/>
      <c r="C1062" s="97" t="s">
        <v>5361</v>
      </c>
      <c r="D1062" s="97" t="s">
        <v>7246</v>
      </c>
      <c r="E1062" s="97" t="s">
        <v>7246</v>
      </c>
      <c r="F1062" s="97" t="s">
        <v>7364</v>
      </c>
      <c r="G1062" s="96" t="s">
        <v>6172</v>
      </c>
      <c r="H1062" s="96" t="s">
        <v>7365</v>
      </c>
      <c r="I1062" s="96" t="s">
        <v>5340</v>
      </c>
      <c r="J1062" s="96" t="s">
        <v>5340</v>
      </c>
      <c r="K1062" s="96" t="s">
        <v>5552</v>
      </c>
      <c r="L1062" s="96" t="s">
        <v>5552</v>
      </c>
      <c r="M1062" s="96" t="s">
        <v>5342</v>
      </c>
      <c r="N1062" s="92">
        <v>802620.56267453951</v>
      </c>
      <c r="O1062" s="93">
        <v>0</v>
      </c>
      <c r="P1062" s="93">
        <v>0</v>
      </c>
      <c r="Q1062" s="93">
        <v>0</v>
      </c>
      <c r="R1062" s="93">
        <v>0</v>
      </c>
      <c r="S1062" s="93">
        <v>0</v>
      </c>
      <c r="T1062" s="93">
        <v>0</v>
      </c>
      <c r="U1062" s="93">
        <v>0</v>
      </c>
      <c r="V1062" s="93">
        <v>0</v>
      </c>
      <c r="W1062" s="93">
        <v>0</v>
      </c>
      <c r="X1062" s="93">
        <v>0</v>
      </c>
      <c r="Y1062" s="93">
        <v>0</v>
      </c>
      <c r="Z1062" s="93">
        <v>0</v>
      </c>
      <c r="AA1062" s="93">
        <v>0</v>
      </c>
      <c r="AB1062" s="93">
        <v>0</v>
      </c>
      <c r="AC1062" s="93">
        <v>0</v>
      </c>
      <c r="AD1062" s="93">
        <v>0</v>
      </c>
      <c r="AE1062" s="93">
        <v>0</v>
      </c>
      <c r="AF1062" s="93">
        <v>0</v>
      </c>
      <c r="AG1062" s="93">
        <v>0</v>
      </c>
      <c r="AH1062" s="93">
        <v>0</v>
      </c>
      <c r="AI1062" s="93">
        <v>0</v>
      </c>
      <c r="AJ1062" s="93">
        <v>0</v>
      </c>
      <c r="AK1062" s="93">
        <v>0</v>
      </c>
      <c r="AL1062" s="93">
        <v>0</v>
      </c>
      <c r="AM1062" s="93">
        <v>0</v>
      </c>
      <c r="AN1062" s="93">
        <v>0</v>
      </c>
      <c r="AO1062" s="93">
        <v>0</v>
      </c>
      <c r="AP1062" s="93">
        <v>0</v>
      </c>
      <c r="AQ1062" s="93">
        <v>0</v>
      </c>
      <c r="AR1062" s="93">
        <v>0</v>
      </c>
      <c r="AS1062" s="93">
        <v>66485.322000497574</v>
      </c>
      <c r="AT1062" s="93">
        <v>66401.504074220516</v>
      </c>
      <c r="AU1062" s="93">
        <v>66221.169128251335</v>
      </c>
      <c r="AV1062" s="93">
        <v>65604.484165047965</v>
      </c>
      <c r="AW1062" s="93">
        <v>66437.333122188895</v>
      </c>
      <c r="AX1062" s="93">
        <v>66526.001728444651</v>
      </c>
      <c r="AY1062" s="93">
        <v>68055.064567034788</v>
      </c>
      <c r="AZ1062" s="93">
        <v>67392.081253545723</v>
      </c>
      <c r="BA1062" s="93">
        <v>67562.864793253932</v>
      </c>
      <c r="BB1062" s="93">
        <v>67561.342916874419</v>
      </c>
      <c r="BC1062" s="93">
        <v>67290.682021888933</v>
      </c>
      <c r="BD1062" s="93">
        <v>67082.712903290711</v>
      </c>
      <c r="BE1062" s="93">
        <v>0</v>
      </c>
      <c r="BF1062" s="93">
        <v>0</v>
      </c>
      <c r="BG1062" s="93">
        <v>0</v>
      </c>
      <c r="BH1062" s="93">
        <v>0</v>
      </c>
      <c r="BI1062" s="93">
        <v>0</v>
      </c>
      <c r="BJ1062" s="93">
        <v>0</v>
      </c>
      <c r="BK1062" s="93">
        <v>0</v>
      </c>
      <c r="BL1062" s="93">
        <v>0</v>
      </c>
      <c r="BM1062" s="93">
        <v>0</v>
      </c>
      <c r="BN1062" s="93">
        <v>0</v>
      </c>
      <c r="BO1062" s="93">
        <v>0</v>
      </c>
      <c r="BP1062" s="93">
        <v>0</v>
      </c>
      <c r="BQ1062" s="93">
        <v>0</v>
      </c>
      <c r="BR1062" s="93">
        <v>0</v>
      </c>
      <c r="BS1062" s="93">
        <v>0</v>
      </c>
      <c r="BT1062" s="93">
        <v>0</v>
      </c>
      <c r="BU1062" s="93">
        <v>0</v>
      </c>
      <c r="BV1062" s="93">
        <v>0</v>
      </c>
      <c r="BW1062" s="93">
        <v>0</v>
      </c>
      <c r="BX1062" s="93">
        <v>0</v>
      </c>
      <c r="BY1062" s="93">
        <v>0</v>
      </c>
      <c r="BZ1062" s="93">
        <v>0</v>
      </c>
      <c r="CA1062" s="93">
        <v>0</v>
      </c>
      <c r="CB1062" s="93">
        <v>0</v>
      </c>
      <c r="CC1062" s="93">
        <v>0</v>
      </c>
      <c r="CD1062" s="93">
        <v>0</v>
      </c>
      <c r="CE1062" s="93">
        <v>0</v>
      </c>
      <c r="CF1062" s="93">
        <v>0</v>
      </c>
      <c r="CG1062" s="93">
        <v>0</v>
      </c>
      <c r="CH1062" s="93">
        <v>0</v>
      </c>
      <c r="CJ1062" s="94">
        <v>802620.56267453951</v>
      </c>
    </row>
    <row r="1063" spans="1:88" x14ac:dyDescent="0.25">
      <c r="A1063">
        <v>1055</v>
      </c>
      <c r="B1063" s="96"/>
      <c r="C1063" s="97" t="s">
        <v>5361</v>
      </c>
      <c r="D1063" s="97" t="s">
        <v>7246</v>
      </c>
      <c r="E1063" s="97" t="s">
        <v>7246</v>
      </c>
      <c r="F1063" s="97" t="s">
        <v>7366</v>
      </c>
      <c r="G1063" s="96" t="s">
        <v>6172</v>
      </c>
      <c r="H1063" s="96" t="s">
        <v>7367</v>
      </c>
      <c r="I1063" s="96" t="s">
        <v>5340</v>
      </c>
      <c r="J1063" s="96" t="s">
        <v>5340</v>
      </c>
      <c r="K1063" s="96" t="s">
        <v>5552</v>
      </c>
      <c r="L1063" s="96" t="s">
        <v>5552</v>
      </c>
      <c r="M1063" s="96" t="s">
        <v>5342</v>
      </c>
      <c r="N1063" s="92">
        <v>999849.62780556106</v>
      </c>
      <c r="O1063" s="93">
        <v>0</v>
      </c>
      <c r="P1063" s="93">
        <v>0</v>
      </c>
      <c r="Q1063" s="93">
        <v>0</v>
      </c>
      <c r="R1063" s="93">
        <v>0</v>
      </c>
      <c r="S1063" s="93">
        <v>0</v>
      </c>
      <c r="T1063" s="93">
        <v>0</v>
      </c>
      <c r="U1063" s="93">
        <v>0</v>
      </c>
      <c r="V1063" s="93">
        <v>0</v>
      </c>
      <c r="W1063" s="93">
        <v>0</v>
      </c>
      <c r="X1063" s="93">
        <v>0</v>
      </c>
      <c r="Y1063" s="93">
        <v>0</v>
      </c>
      <c r="Z1063" s="93">
        <v>0</v>
      </c>
      <c r="AA1063" s="93">
        <v>0</v>
      </c>
      <c r="AB1063" s="93">
        <v>0</v>
      </c>
      <c r="AC1063" s="93">
        <v>0</v>
      </c>
      <c r="AD1063" s="93">
        <v>0</v>
      </c>
      <c r="AE1063" s="93">
        <v>0</v>
      </c>
      <c r="AF1063" s="93">
        <v>0</v>
      </c>
      <c r="AG1063" s="93">
        <v>0</v>
      </c>
      <c r="AH1063" s="93">
        <v>0</v>
      </c>
      <c r="AI1063" s="93">
        <v>0</v>
      </c>
      <c r="AJ1063" s="93">
        <v>0</v>
      </c>
      <c r="AK1063" s="93">
        <v>0</v>
      </c>
      <c r="AL1063" s="93">
        <v>0</v>
      </c>
      <c r="AM1063" s="93">
        <v>0</v>
      </c>
      <c r="AN1063" s="93">
        <v>0</v>
      </c>
      <c r="AO1063" s="93">
        <v>0</v>
      </c>
      <c r="AP1063" s="93">
        <v>0</v>
      </c>
      <c r="AQ1063" s="93">
        <v>0</v>
      </c>
      <c r="AR1063" s="93">
        <v>0</v>
      </c>
      <c r="AS1063" s="93">
        <v>0</v>
      </c>
      <c r="AT1063" s="93">
        <v>0</v>
      </c>
      <c r="AU1063" s="93">
        <v>0</v>
      </c>
      <c r="AV1063" s="93">
        <v>0</v>
      </c>
      <c r="AW1063" s="93">
        <v>0</v>
      </c>
      <c r="AX1063" s="93">
        <v>0</v>
      </c>
      <c r="AY1063" s="93">
        <v>0</v>
      </c>
      <c r="AZ1063" s="93">
        <v>0</v>
      </c>
      <c r="BA1063" s="93">
        <v>0</v>
      </c>
      <c r="BB1063" s="93">
        <v>0</v>
      </c>
      <c r="BC1063" s="93">
        <v>0</v>
      </c>
      <c r="BD1063" s="93">
        <v>0</v>
      </c>
      <c r="BE1063" s="93">
        <v>84095.695889861337</v>
      </c>
      <c r="BF1063" s="93">
        <v>84003.273270572317</v>
      </c>
      <c r="BG1063" s="93">
        <v>83782.003360231334</v>
      </c>
      <c r="BH1063" s="93">
        <v>83037.397669099533</v>
      </c>
      <c r="BI1063" s="93">
        <v>84033.28050264185</v>
      </c>
      <c r="BJ1063" s="93">
        <v>84140.845112483308</v>
      </c>
      <c r="BK1063" s="93">
        <v>83483.418865761996</v>
      </c>
      <c r="BL1063" s="93">
        <v>82727.881174748181</v>
      </c>
      <c r="BM1063" s="93">
        <v>82831.040967498018</v>
      </c>
      <c r="BN1063" s="93">
        <v>82850.935258728001</v>
      </c>
      <c r="BO1063" s="93">
        <v>82546.255628464525</v>
      </c>
      <c r="BP1063" s="93">
        <v>82317.600105470701</v>
      </c>
      <c r="BQ1063" s="93">
        <v>0</v>
      </c>
      <c r="BR1063" s="93">
        <v>0</v>
      </c>
      <c r="BS1063" s="93">
        <v>0</v>
      </c>
      <c r="BT1063" s="93">
        <v>0</v>
      </c>
      <c r="BU1063" s="93">
        <v>0</v>
      </c>
      <c r="BV1063" s="93">
        <v>0</v>
      </c>
      <c r="BW1063" s="93">
        <v>0</v>
      </c>
      <c r="BX1063" s="93">
        <v>0</v>
      </c>
      <c r="BY1063" s="93">
        <v>0</v>
      </c>
      <c r="BZ1063" s="93">
        <v>0</v>
      </c>
      <c r="CA1063" s="93">
        <v>0</v>
      </c>
      <c r="CB1063" s="93">
        <v>0</v>
      </c>
      <c r="CC1063" s="93">
        <v>0</v>
      </c>
      <c r="CD1063" s="93">
        <v>0</v>
      </c>
      <c r="CE1063" s="93">
        <v>0</v>
      </c>
      <c r="CF1063" s="93">
        <v>0</v>
      </c>
      <c r="CG1063" s="93">
        <v>0</v>
      </c>
      <c r="CH1063" s="93">
        <v>0</v>
      </c>
      <c r="CJ1063" s="94">
        <v>999849.62780556106</v>
      </c>
    </row>
    <row r="1064" spans="1:88" x14ac:dyDescent="0.25">
      <c r="A1064">
        <v>1056</v>
      </c>
      <c r="B1064" s="96"/>
      <c r="C1064" s="97" t="s">
        <v>5361</v>
      </c>
      <c r="D1064" s="97" t="s">
        <v>7246</v>
      </c>
      <c r="E1064" s="97" t="s">
        <v>7246</v>
      </c>
      <c r="F1064" s="97" t="s">
        <v>7368</v>
      </c>
      <c r="G1064" s="96" t="s">
        <v>6172</v>
      </c>
      <c r="H1064" s="96" t="s">
        <v>7369</v>
      </c>
      <c r="I1064" s="96" t="s">
        <v>5340</v>
      </c>
      <c r="J1064" s="96" t="s">
        <v>5340</v>
      </c>
      <c r="K1064" s="96" t="s">
        <v>5552</v>
      </c>
      <c r="L1064" s="96" t="s">
        <v>5552</v>
      </c>
      <c r="M1064" s="96" t="s">
        <v>5342</v>
      </c>
      <c r="N1064" s="92">
        <v>519871.41077830369</v>
      </c>
      <c r="O1064" s="93">
        <v>0</v>
      </c>
      <c r="P1064" s="93">
        <v>0</v>
      </c>
      <c r="Q1064" s="93">
        <v>0</v>
      </c>
      <c r="R1064" s="93">
        <v>0</v>
      </c>
      <c r="S1064" s="93">
        <v>0</v>
      </c>
      <c r="T1064" s="93">
        <v>0</v>
      </c>
      <c r="U1064" s="93">
        <v>0</v>
      </c>
      <c r="V1064" s="93">
        <v>0</v>
      </c>
      <c r="W1064" s="93">
        <v>0</v>
      </c>
      <c r="X1064" s="93">
        <v>0</v>
      </c>
      <c r="Y1064" s="93">
        <v>0</v>
      </c>
      <c r="Z1064" s="93">
        <v>0</v>
      </c>
      <c r="AA1064" s="93">
        <v>0</v>
      </c>
      <c r="AB1064" s="93">
        <v>0</v>
      </c>
      <c r="AC1064" s="93">
        <v>0</v>
      </c>
      <c r="AD1064" s="93">
        <v>0</v>
      </c>
      <c r="AE1064" s="93">
        <v>0</v>
      </c>
      <c r="AF1064" s="93">
        <v>0</v>
      </c>
      <c r="AG1064" s="93">
        <v>0</v>
      </c>
      <c r="AH1064" s="93">
        <v>0</v>
      </c>
      <c r="AI1064" s="93">
        <v>0</v>
      </c>
      <c r="AJ1064" s="93">
        <v>0</v>
      </c>
      <c r="AK1064" s="93">
        <v>0</v>
      </c>
      <c r="AL1064" s="93">
        <v>0</v>
      </c>
      <c r="AM1064" s="93">
        <v>0</v>
      </c>
      <c r="AN1064" s="93">
        <v>0</v>
      </c>
      <c r="AO1064" s="93">
        <v>0</v>
      </c>
      <c r="AP1064" s="93">
        <v>0</v>
      </c>
      <c r="AQ1064" s="93">
        <v>0</v>
      </c>
      <c r="AR1064" s="93">
        <v>0</v>
      </c>
      <c r="AS1064" s="93">
        <v>0</v>
      </c>
      <c r="AT1064" s="93">
        <v>0</v>
      </c>
      <c r="AU1064" s="93">
        <v>0</v>
      </c>
      <c r="AV1064" s="93">
        <v>0</v>
      </c>
      <c r="AW1064" s="93">
        <v>0</v>
      </c>
      <c r="AX1064" s="93">
        <v>0</v>
      </c>
      <c r="AY1064" s="93">
        <v>0</v>
      </c>
      <c r="AZ1064" s="93">
        <v>0</v>
      </c>
      <c r="BA1064" s="93">
        <v>0</v>
      </c>
      <c r="BB1064" s="93">
        <v>0</v>
      </c>
      <c r="BC1064" s="93">
        <v>0</v>
      </c>
      <c r="BD1064" s="93">
        <v>0</v>
      </c>
      <c r="BE1064" s="93">
        <v>0</v>
      </c>
      <c r="BF1064" s="93">
        <v>0</v>
      </c>
      <c r="BG1064" s="93">
        <v>0</v>
      </c>
      <c r="BH1064" s="93">
        <v>0</v>
      </c>
      <c r="BI1064" s="93">
        <v>0</v>
      </c>
      <c r="BJ1064" s="93">
        <v>0</v>
      </c>
      <c r="BK1064" s="93">
        <v>0</v>
      </c>
      <c r="BL1064" s="93">
        <v>0</v>
      </c>
      <c r="BM1064" s="93">
        <v>0</v>
      </c>
      <c r="BN1064" s="93">
        <v>0</v>
      </c>
      <c r="BO1064" s="93">
        <v>0</v>
      </c>
      <c r="BP1064" s="93">
        <v>0</v>
      </c>
      <c r="BQ1064" s="93">
        <v>43492.678469271195</v>
      </c>
      <c r="BR1064" s="93">
        <v>43430.181307317376</v>
      </c>
      <c r="BS1064" s="93">
        <v>43276.163433651745</v>
      </c>
      <c r="BT1064" s="93">
        <v>42772.603692441917</v>
      </c>
      <c r="BU1064" s="93">
        <v>43448.206316437936</v>
      </c>
      <c r="BV1064" s="93">
        <v>43523.712565368463</v>
      </c>
      <c r="BW1064" s="93">
        <v>43840.303606705049</v>
      </c>
      <c r="BX1064" s="93">
        <v>43294.110423486229</v>
      </c>
      <c r="BY1064" s="93">
        <v>43340.504071321709</v>
      </c>
      <c r="BZ1064" s="93">
        <v>43369.273120694714</v>
      </c>
      <c r="CA1064" s="93">
        <v>43121.358614209355</v>
      </c>
      <c r="CB1064" s="93">
        <v>42962.315157398043</v>
      </c>
      <c r="CC1064" s="93">
        <v>0</v>
      </c>
      <c r="CD1064" s="93">
        <v>0</v>
      </c>
      <c r="CE1064" s="93">
        <v>0</v>
      </c>
      <c r="CF1064" s="93">
        <v>0</v>
      </c>
      <c r="CG1064" s="93">
        <v>0</v>
      </c>
      <c r="CH1064" s="93">
        <v>0</v>
      </c>
      <c r="CJ1064" s="94">
        <v>519871.41077830369</v>
      </c>
    </row>
    <row r="1065" spans="1:88" x14ac:dyDescent="0.25">
      <c r="A1065">
        <v>1057</v>
      </c>
      <c r="B1065" s="96"/>
      <c r="C1065" s="97" t="s">
        <v>5361</v>
      </c>
      <c r="D1065" s="97" t="s">
        <v>7246</v>
      </c>
      <c r="E1065" s="97" t="s">
        <v>7246</v>
      </c>
      <c r="F1065" s="97" t="s">
        <v>7370</v>
      </c>
      <c r="G1065" s="96" t="s">
        <v>6172</v>
      </c>
      <c r="H1065" s="96" t="s">
        <v>7371</v>
      </c>
      <c r="I1065" s="96" t="s">
        <v>5340</v>
      </c>
      <c r="J1065" s="96" t="s">
        <v>5340</v>
      </c>
      <c r="K1065" s="96" t="s">
        <v>5552</v>
      </c>
      <c r="L1065" s="96" t="s">
        <v>5552</v>
      </c>
      <c r="M1065" s="96" t="s">
        <v>5342</v>
      </c>
      <c r="N1065" s="92">
        <v>452563.83398525382</v>
      </c>
      <c r="O1065" s="93">
        <v>0</v>
      </c>
      <c r="P1065" s="93">
        <v>0</v>
      </c>
      <c r="Q1065" s="93">
        <v>0</v>
      </c>
      <c r="R1065" s="93">
        <v>0</v>
      </c>
      <c r="S1065" s="93">
        <v>0</v>
      </c>
      <c r="T1065" s="93">
        <v>0</v>
      </c>
      <c r="U1065" s="93">
        <v>0</v>
      </c>
      <c r="V1065" s="93">
        <v>0</v>
      </c>
      <c r="W1065" s="93">
        <v>0</v>
      </c>
      <c r="X1065" s="93">
        <v>0</v>
      </c>
      <c r="Y1065" s="93">
        <v>0</v>
      </c>
      <c r="Z1065" s="93">
        <v>0</v>
      </c>
      <c r="AA1065" s="93">
        <v>0</v>
      </c>
      <c r="AB1065" s="93">
        <v>0</v>
      </c>
      <c r="AC1065" s="93">
        <v>0</v>
      </c>
      <c r="AD1065" s="93">
        <v>0</v>
      </c>
      <c r="AE1065" s="93">
        <v>0</v>
      </c>
      <c r="AF1065" s="93">
        <v>0</v>
      </c>
      <c r="AG1065" s="93">
        <v>0</v>
      </c>
      <c r="AH1065" s="93">
        <v>0</v>
      </c>
      <c r="AI1065" s="93">
        <v>0</v>
      </c>
      <c r="AJ1065" s="93">
        <v>0</v>
      </c>
      <c r="AK1065" s="93">
        <v>0</v>
      </c>
      <c r="AL1065" s="93">
        <v>0</v>
      </c>
      <c r="AM1065" s="93">
        <v>0</v>
      </c>
      <c r="AN1065" s="93">
        <v>0</v>
      </c>
      <c r="AO1065" s="93">
        <v>0</v>
      </c>
      <c r="AP1065" s="93">
        <v>0</v>
      </c>
      <c r="AQ1065" s="93">
        <v>0</v>
      </c>
      <c r="AR1065" s="93">
        <v>0</v>
      </c>
      <c r="AS1065" s="93">
        <v>0</v>
      </c>
      <c r="AT1065" s="93">
        <v>0</v>
      </c>
      <c r="AU1065" s="93">
        <v>0</v>
      </c>
      <c r="AV1065" s="93">
        <v>0</v>
      </c>
      <c r="AW1065" s="93">
        <v>0</v>
      </c>
      <c r="AX1065" s="93">
        <v>0</v>
      </c>
      <c r="AY1065" s="93">
        <v>0</v>
      </c>
      <c r="AZ1065" s="93">
        <v>0</v>
      </c>
      <c r="BA1065" s="93">
        <v>0</v>
      </c>
      <c r="BB1065" s="93">
        <v>0</v>
      </c>
      <c r="BC1065" s="93">
        <v>0</v>
      </c>
      <c r="BD1065" s="93">
        <v>0</v>
      </c>
      <c r="BE1065" s="93">
        <v>0</v>
      </c>
      <c r="BF1065" s="93">
        <v>0</v>
      </c>
      <c r="BG1065" s="93">
        <v>0</v>
      </c>
      <c r="BH1065" s="93">
        <v>0</v>
      </c>
      <c r="BI1065" s="93">
        <v>0</v>
      </c>
      <c r="BJ1065" s="93">
        <v>0</v>
      </c>
      <c r="BK1065" s="93">
        <v>0</v>
      </c>
      <c r="BL1065" s="93">
        <v>0</v>
      </c>
      <c r="BM1065" s="93">
        <v>0</v>
      </c>
      <c r="BN1065" s="93">
        <v>0</v>
      </c>
      <c r="BO1065" s="93">
        <v>0</v>
      </c>
      <c r="BP1065" s="93">
        <v>0</v>
      </c>
      <c r="BQ1065" s="93">
        <v>0</v>
      </c>
      <c r="BR1065" s="93">
        <v>0</v>
      </c>
      <c r="BS1065" s="93">
        <v>0</v>
      </c>
      <c r="BT1065" s="93">
        <v>0</v>
      </c>
      <c r="BU1065" s="93">
        <v>0</v>
      </c>
      <c r="BV1065" s="93">
        <v>0</v>
      </c>
      <c r="BW1065" s="93">
        <v>0</v>
      </c>
      <c r="BX1065" s="93">
        <v>0</v>
      </c>
      <c r="BY1065" s="93">
        <v>0</v>
      </c>
      <c r="BZ1065" s="93">
        <v>0</v>
      </c>
      <c r="CA1065" s="93">
        <v>0</v>
      </c>
      <c r="CB1065" s="93">
        <v>0</v>
      </c>
      <c r="CC1065" s="93">
        <v>75787.867696963847</v>
      </c>
      <c r="CD1065" s="93">
        <v>75657.068120955795</v>
      </c>
      <c r="CE1065" s="93">
        <v>75334.694118676722</v>
      </c>
      <c r="CF1065" s="93">
        <v>74252.569442201377</v>
      </c>
      <c r="CG1065" s="93">
        <v>75678.958688009574</v>
      </c>
      <c r="CH1065" s="93">
        <v>75852.675918446475</v>
      </c>
      <c r="CJ1065" s="94">
        <v>452563.83398525382</v>
      </c>
    </row>
    <row r="1066" spans="1:88" x14ac:dyDescent="0.25">
      <c r="A1066">
        <v>1058</v>
      </c>
      <c r="B1066" s="96"/>
      <c r="C1066" s="97" t="s">
        <v>5361</v>
      </c>
      <c r="D1066" s="97" t="s">
        <v>7246</v>
      </c>
      <c r="E1066" s="97" t="s">
        <v>7246</v>
      </c>
      <c r="F1066" s="97" t="s">
        <v>7372</v>
      </c>
      <c r="G1066" s="96" t="s">
        <v>6172</v>
      </c>
      <c r="H1066" s="96" t="s">
        <v>7373</v>
      </c>
      <c r="I1066" s="96" t="s">
        <v>5340</v>
      </c>
      <c r="J1066" s="96" t="s">
        <v>5340</v>
      </c>
      <c r="K1066" s="96" t="s">
        <v>5552</v>
      </c>
      <c r="L1066" s="96" t="s">
        <v>5552</v>
      </c>
      <c r="M1066" s="96" t="s">
        <v>5342</v>
      </c>
      <c r="N1066" s="92">
        <v>0</v>
      </c>
      <c r="O1066" s="93">
        <v>0</v>
      </c>
      <c r="P1066" s="93">
        <v>0</v>
      </c>
      <c r="Q1066" s="93">
        <v>0</v>
      </c>
      <c r="R1066" s="93">
        <v>0</v>
      </c>
      <c r="S1066" s="93">
        <v>0</v>
      </c>
      <c r="T1066" s="93">
        <v>0</v>
      </c>
      <c r="U1066" s="93">
        <v>0</v>
      </c>
      <c r="V1066" s="93">
        <v>0</v>
      </c>
      <c r="W1066" s="93">
        <v>0</v>
      </c>
      <c r="X1066" s="93">
        <v>0</v>
      </c>
      <c r="Y1066" s="93">
        <v>0</v>
      </c>
      <c r="Z1066" s="93">
        <v>0</v>
      </c>
      <c r="AA1066" s="93">
        <v>0</v>
      </c>
      <c r="AB1066" s="93">
        <v>0</v>
      </c>
      <c r="AC1066" s="93">
        <v>0</v>
      </c>
      <c r="AD1066" s="93">
        <v>0</v>
      </c>
      <c r="AE1066" s="93">
        <v>0</v>
      </c>
      <c r="AF1066" s="93">
        <v>0</v>
      </c>
      <c r="AG1066" s="93">
        <v>0</v>
      </c>
      <c r="AH1066" s="93">
        <v>0</v>
      </c>
      <c r="AI1066" s="93">
        <v>0</v>
      </c>
      <c r="AJ1066" s="93">
        <v>0</v>
      </c>
      <c r="AK1066" s="93">
        <v>0</v>
      </c>
      <c r="AL1066" s="93">
        <v>0</v>
      </c>
      <c r="AM1066" s="93">
        <v>0</v>
      </c>
      <c r="AN1066" s="93">
        <v>0</v>
      </c>
      <c r="AO1066" s="93">
        <v>0</v>
      </c>
      <c r="AP1066" s="93">
        <v>0</v>
      </c>
      <c r="AQ1066" s="93">
        <v>0</v>
      </c>
      <c r="AR1066" s="93">
        <v>0</v>
      </c>
      <c r="AS1066" s="93">
        <v>0</v>
      </c>
      <c r="AT1066" s="93">
        <v>0</v>
      </c>
      <c r="AU1066" s="93">
        <v>0</v>
      </c>
      <c r="AV1066" s="93">
        <v>0</v>
      </c>
      <c r="AW1066" s="93">
        <v>0</v>
      </c>
      <c r="AX1066" s="93">
        <v>0</v>
      </c>
      <c r="AY1066" s="93">
        <v>0</v>
      </c>
      <c r="AZ1066" s="93">
        <v>0</v>
      </c>
      <c r="BA1066" s="93">
        <v>0</v>
      </c>
      <c r="BB1066" s="93">
        <v>0</v>
      </c>
      <c r="BC1066" s="93">
        <v>0</v>
      </c>
      <c r="BD1066" s="93">
        <v>0</v>
      </c>
      <c r="BE1066" s="93">
        <v>0</v>
      </c>
      <c r="BF1066" s="93">
        <v>0</v>
      </c>
      <c r="BG1066" s="93">
        <v>0</v>
      </c>
      <c r="BH1066" s="93">
        <v>0</v>
      </c>
      <c r="BI1066" s="93">
        <v>0</v>
      </c>
      <c r="BJ1066" s="93">
        <v>0</v>
      </c>
      <c r="BK1066" s="93">
        <v>0</v>
      </c>
      <c r="BL1066" s="93">
        <v>0</v>
      </c>
      <c r="BM1066" s="93">
        <v>0</v>
      </c>
      <c r="BN1066" s="93">
        <v>0</v>
      </c>
      <c r="BO1066" s="93">
        <v>0</v>
      </c>
      <c r="BP1066" s="93">
        <v>0</v>
      </c>
      <c r="BQ1066" s="93">
        <v>0</v>
      </c>
      <c r="BR1066" s="93">
        <v>0</v>
      </c>
      <c r="BS1066" s="93">
        <v>0</v>
      </c>
      <c r="BT1066" s="93">
        <v>0</v>
      </c>
      <c r="BU1066" s="93">
        <v>0</v>
      </c>
      <c r="BV1066" s="93">
        <v>0</v>
      </c>
      <c r="BW1066" s="93">
        <v>0</v>
      </c>
      <c r="BX1066" s="93">
        <v>0</v>
      </c>
      <c r="BY1066" s="93">
        <v>0</v>
      </c>
      <c r="BZ1066" s="93">
        <v>0</v>
      </c>
      <c r="CA1066" s="93">
        <v>0</v>
      </c>
      <c r="CB1066" s="93">
        <v>0</v>
      </c>
      <c r="CC1066" s="93">
        <v>0</v>
      </c>
      <c r="CD1066" s="93">
        <v>0</v>
      </c>
      <c r="CE1066" s="93">
        <v>0</v>
      </c>
      <c r="CF1066" s="93">
        <v>0</v>
      </c>
      <c r="CG1066" s="93">
        <v>0</v>
      </c>
      <c r="CH1066" s="93">
        <v>0</v>
      </c>
      <c r="CJ1066" s="94">
        <v>0</v>
      </c>
    </row>
    <row r="1067" spans="1:88" x14ac:dyDescent="0.25">
      <c r="A1067">
        <v>1059</v>
      </c>
      <c r="B1067" s="96"/>
      <c r="C1067" s="97" t="s">
        <v>5361</v>
      </c>
      <c r="D1067" s="97" t="s">
        <v>7246</v>
      </c>
      <c r="E1067" s="97" t="s">
        <v>7246</v>
      </c>
      <c r="F1067" s="97" t="s">
        <v>7374</v>
      </c>
      <c r="G1067" s="96" t="s">
        <v>6172</v>
      </c>
      <c r="H1067" s="96" t="s">
        <v>7375</v>
      </c>
      <c r="I1067" s="96" t="s">
        <v>5340</v>
      </c>
      <c r="J1067" s="96" t="s">
        <v>5340</v>
      </c>
      <c r="K1067" s="96" t="s">
        <v>5552</v>
      </c>
      <c r="L1067" s="96" t="s">
        <v>5552</v>
      </c>
      <c r="M1067" s="96" t="s">
        <v>5342</v>
      </c>
      <c r="N1067" s="92">
        <v>0</v>
      </c>
      <c r="O1067" s="93">
        <v>0</v>
      </c>
      <c r="P1067" s="93">
        <v>0</v>
      </c>
      <c r="Q1067" s="93">
        <v>0</v>
      </c>
      <c r="R1067" s="93">
        <v>0</v>
      </c>
      <c r="S1067" s="93">
        <v>0</v>
      </c>
      <c r="T1067" s="93">
        <v>0</v>
      </c>
      <c r="U1067" s="93">
        <v>0</v>
      </c>
      <c r="V1067" s="93">
        <v>0</v>
      </c>
      <c r="W1067" s="93">
        <v>0</v>
      </c>
      <c r="X1067" s="93">
        <v>0</v>
      </c>
      <c r="Y1067" s="93">
        <v>0</v>
      </c>
      <c r="Z1067" s="93">
        <v>0</v>
      </c>
      <c r="AA1067" s="93">
        <v>0</v>
      </c>
      <c r="AB1067" s="93">
        <v>0</v>
      </c>
      <c r="AC1067" s="93">
        <v>0</v>
      </c>
      <c r="AD1067" s="93">
        <v>0</v>
      </c>
      <c r="AE1067" s="93">
        <v>0</v>
      </c>
      <c r="AF1067" s="93">
        <v>0</v>
      </c>
      <c r="AG1067" s="93">
        <v>0</v>
      </c>
      <c r="AH1067" s="93">
        <v>0</v>
      </c>
      <c r="AI1067" s="93">
        <v>0</v>
      </c>
      <c r="AJ1067" s="93">
        <v>0</v>
      </c>
      <c r="AK1067" s="93">
        <v>0</v>
      </c>
      <c r="AL1067" s="93">
        <v>0</v>
      </c>
      <c r="AM1067" s="93">
        <v>0</v>
      </c>
      <c r="AN1067" s="93">
        <v>0</v>
      </c>
      <c r="AO1067" s="93">
        <v>0</v>
      </c>
      <c r="AP1067" s="93">
        <v>0</v>
      </c>
      <c r="AQ1067" s="93">
        <v>0</v>
      </c>
      <c r="AR1067" s="93">
        <v>0</v>
      </c>
      <c r="AS1067" s="93">
        <v>0</v>
      </c>
      <c r="AT1067" s="93">
        <v>0</v>
      </c>
      <c r="AU1067" s="93">
        <v>0</v>
      </c>
      <c r="AV1067" s="93">
        <v>0</v>
      </c>
      <c r="AW1067" s="93">
        <v>0</v>
      </c>
      <c r="AX1067" s="93">
        <v>0</v>
      </c>
      <c r="AY1067" s="93">
        <v>0</v>
      </c>
      <c r="AZ1067" s="93">
        <v>0</v>
      </c>
      <c r="BA1067" s="93">
        <v>0</v>
      </c>
      <c r="BB1067" s="93">
        <v>0</v>
      </c>
      <c r="BC1067" s="93">
        <v>0</v>
      </c>
      <c r="BD1067" s="93">
        <v>0</v>
      </c>
      <c r="BE1067" s="93">
        <v>0</v>
      </c>
      <c r="BF1067" s="93">
        <v>0</v>
      </c>
      <c r="BG1067" s="93">
        <v>0</v>
      </c>
      <c r="BH1067" s="93">
        <v>0</v>
      </c>
      <c r="BI1067" s="93">
        <v>0</v>
      </c>
      <c r="BJ1067" s="93">
        <v>0</v>
      </c>
      <c r="BK1067" s="93">
        <v>0</v>
      </c>
      <c r="BL1067" s="93">
        <v>0</v>
      </c>
      <c r="BM1067" s="93">
        <v>0</v>
      </c>
      <c r="BN1067" s="93">
        <v>0</v>
      </c>
      <c r="BO1067" s="93">
        <v>0</v>
      </c>
      <c r="BP1067" s="93">
        <v>0</v>
      </c>
      <c r="BQ1067" s="93">
        <v>0</v>
      </c>
      <c r="BR1067" s="93">
        <v>0</v>
      </c>
      <c r="BS1067" s="93">
        <v>0</v>
      </c>
      <c r="BT1067" s="93">
        <v>0</v>
      </c>
      <c r="BU1067" s="93">
        <v>0</v>
      </c>
      <c r="BV1067" s="93">
        <v>0</v>
      </c>
      <c r="BW1067" s="93">
        <v>0</v>
      </c>
      <c r="BX1067" s="93">
        <v>0</v>
      </c>
      <c r="BY1067" s="93">
        <v>0</v>
      </c>
      <c r="BZ1067" s="93">
        <v>0</v>
      </c>
      <c r="CA1067" s="93">
        <v>0</v>
      </c>
      <c r="CB1067" s="93">
        <v>0</v>
      </c>
      <c r="CC1067" s="93">
        <v>0</v>
      </c>
      <c r="CD1067" s="93">
        <v>0</v>
      </c>
      <c r="CE1067" s="93">
        <v>0</v>
      </c>
      <c r="CF1067" s="93">
        <v>0</v>
      </c>
      <c r="CG1067" s="93">
        <v>0</v>
      </c>
      <c r="CH1067" s="93">
        <v>0</v>
      </c>
      <c r="CJ1067" s="94">
        <v>0</v>
      </c>
    </row>
    <row r="1068" spans="1:88" x14ac:dyDescent="0.25">
      <c r="A1068">
        <v>1060</v>
      </c>
      <c r="B1068" s="96"/>
      <c r="C1068" s="97" t="s">
        <v>5361</v>
      </c>
      <c r="D1068" s="97" t="s">
        <v>7246</v>
      </c>
      <c r="E1068" s="97" t="s">
        <v>7246</v>
      </c>
      <c r="F1068" s="97" t="s">
        <v>7376</v>
      </c>
      <c r="G1068" s="96" t="s">
        <v>6172</v>
      </c>
      <c r="H1068" s="96" t="s">
        <v>7377</v>
      </c>
      <c r="I1068" s="96" t="s">
        <v>5340</v>
      </c>
      <c r="J1068" s="96" t="s">
        <v>5340</v>
      </c>
      <c r="K1068" s="96" t="s">
        <v>5552</v>
      </c>
      <c r="L1068" s="96" t="s">
        <v>5552</v>
      </c>
      <c r="M1068" s="96" t="s">
        <v>5342</v>
      </c>
      <c r="N1068" s="92">
        <v>0</v>
      </c>
      <c r="O1068" s="93">
        <v>0</v>
      </c>
      <c r="P1068" s="93">
        <v>0</v>
      </c>
      <c r="Q1068" s="93">
        <v>0</v>
      </c>
      <c r="R1068" s="93">
        <v>0</v>
      </c>
      <c r="S1068" s="93">
        <v>0</v>
      </c>
      <c r="T1068" s="93">
        <v>0</v>
      </c>
      <c r="U1068" s="93">
        <v>0</v>
      </c>
      <c r="V1068" s="93">
        <v>0</v>
      </c>
      <c r="W1068" s="93">
        <v>0</v>
      </c>
      <c r="X1068" s="93">
        <v>0</v>
      </c>
      <c r="Y1068" s="93">
        <v>0</v>
      </c>
      <c r="Z1068" s="93">
        <v>0</v>
      </c>
      <c r="AA1068" s="93">
        <v>0</v>
      </c>
      <c r="AB1068" s="93">
        <v>0</v>
      </c>
      <c r="AC1068" s="93">
        <v>0</v>
      </c>
      <c r="AD1068" s="93">
        <v>0</v>
      </c>
      <c r="AE1068" s="93">
        <v>0</v>
      </c>
      <c r="AF1068" s="93">
        <v>0</v>
      </c>
      <c r="AG1068" s="93">
        <v>0</v>
      </c>
      <c r="AH1068" s="93">
        <v>0</v>
      </c>
      <c r="AI1068" s="93">
        <v>0</v>
      </c>
      <c r="AJ1068" s="93">
        <v>0</v>
      </c>
      <c r="AK1068" s="93">
        <v>0</v>
      </c>
      <c r="AL1068" s="93">
        <v>0</v>
      </c>
      <c r="AM1068" s="93">
        <v>0</v>
      </c>
      <c r="AN1068" s="93">
        <v>0</v>
      </c>
      <c r="AO1068" s="93">
        <v>0</v>
      </c>
      <c r="AP1068" s="93">
        <v>0</v>
      </c>
      <c r="AQ1068" s="93">
        <v>0</v>
      </c>
      <c r="AR1068" s="93">
        <v>0</v>
      </c>
      <c r="AS1068" s="93">
        <v>0</v>
      </c>
      <c r="AT1068" s="93">
        <v>0</v>
      </c>
      <c r="AU1068" s="93">
        <v>0</v>
      </c>
      <c r="AV1068" s="93">
        <v>0</v>
      </c>
      <c r="AW1068" s="93">
        <v>0</v>
      </c>
      <c r="AX1068" s="93">
        <v>0</v>
      </c>
      <c r="AY1068" s="93">
        <v>0</v>
      </c>
      <c r="AZ1068" s="93">
        <v>0</v>
      </c>
      <c r="BA1068" s="93">
        <v>0</v>
      </c>
      <c r="BB1068" s="93">
        <v>0</v>
      </c>
      <c r="BC1068" s="93">
        <v>0</v>
      </c>
      <c r="BD1068" s="93">
        <v>0</v>
      </c>
      <c r="BE1068" s="93">
        <v>0</v>
      </c>
      <c r="BF1068" s="93">
        <v>0</v>
      </c>
      <c r="BG1068" s="93">
        <v>0</v>
      </c>
      <c r="BH1068" s="93">
        <v>0</v>
      </c>
      <c r="BI1068" s="93">
        <v>0</v>
      </c>
      <c r="BJ1068" s="93">
        <v>0</v>
      </c>
      <c r="BK1068" s="93">
        <v>0</v>
      </c>
      <c r="BL1068" s="93">
        <v>0</v>
      </c>
      <c r="BM1068" s="93">
        <v>0</v>
      </c>
      <c r="BN1068" s="93">
        <v>0</v>
      </c>
      <c r="BO1068" s="93">
        <v>0</v>
      </c>
      <c r="BP1068" s="93">
        <v>0</v>
      </c>
      <c r="BQ1068" s="93">
        <v>0</v>
      </c>
      <c r="BR1068" s="93">
        <v>0</v>
      </c>
      <c r="BS1068" s="93">
        <v>0</v>
      </c>
      <c r="BT1068" s="93">
        <v>0</v>
      </c>
      <c r="BU1068" s="93">
        <v>0</v>
      </c>
      <c r="BV1068" s="93">
        <v>0</v>
      </c>
      <c r="BW1068" s="93">
        <v>0</v>
      </c>
      <c r="BX1068" s="93">
        <v>0</v>
      </c>
      <c r="BY1068" s="93">
        <v>0</v>
      </c>
      <c r="BZ1068" s="93">
        <v>0</v>
      </c>
      <c r="CA1068" s="93">
        <v>0</v>
      </c>
      <c r="CB1068" s="93">
        <v>0</v>
      </c>
      <c r="CC1068" s="93">
        <v>0</v>
      </c>
      <c r="CD1068" s="93">
        <v>0</v>
      </c>
      <c r="CE1068" s="93">
        <v>0</v>
      </c>
      <c r="CF1068" s="93">
        <v>0</v>
      </c>
      <c r="CG1068" s="93">
        <v>0</v>
      </c>
      <c r="CH1068" s="93">
        <v>0</v>
      </c>
      <c r="CJ1068" s="94">
        <v>0</v>
      </c>
    </row>
    <row r="1069" spans="1:88" x14ac:dyDescent="0.25">
      <c r="A1069">
        <v>1061</v>
      </c>
      <c r="B1069" s="96"/>
      <c r="C1069" s="97" t="s">
        <v>5361</v>
      </c>
      <c r="D1069" s="97" t="s">
        <v>7246</v>
      </c>
      <c r="E1069" s="97" t="s">
        <v>7246</v>
      </c>
      <c r="F1069" s="97" t="s">
        <v>7378</v>
      </c>
      <c r="G1069" s="96" t="s">
        <v>6172</v>
      </c>
      <c r="H1069" s="96" t="s">
        <v>7379</v>
      </c>
      <c r="I1069" s="96" t="s">
        <v>5340</v>
      </c>
      <c r="J1069" s="96" t="s">
        <v>5340</v>
      </c>
      <c r="K1069" s="96" t="s">
        <v>5552</v>
      </c>
      <c r="L1069" s="96" t="s">
        <v>5552</v>
      </c>
      <c r="M1069" s="96" t="s">
        <v>5342</v>
      </c>
      <c r="N1069" s="92">
        <v>112552.95890415781</v>
      </c>
      <c r="O1069" s="93">
        <v>19044.168457238644</v>
      </c>
      <c r="P1069" s="93">
        <v>18730.028519241878</v>
      </c>
      <c r="Q1069" s="93">
        <v>18767.474036917683</v>
      </c>
      <c r="R1069" s="93">
        <v>18785.965331063839</v>
      </c>
      <c r="S1069" s="93">
        <v>18667.088565294693</v>
      </c>
      <c r="T1069" s="93">
        <v>18558.233994401078</v>
      </c>
      <c r="U1069" s="93">
        <v>0</v>
      </c>
      <c r="V1069" s="93">
        <v>0</v>
      </c>
      <c r="W1069" s="93">
        <v>0</v>
      </c>
      <c r="X1069" s="93">
        <v>0</v>
      </c>
      <c r="Y1069" s="93">
        <v>0</v>
      </c>
      <c r="Z1069" s="93">
        <v>0</v>
      </c>
      <c r="AA1069" s="93">
        <v>0</v>
      </c>
      <c r="AB1069" s="93">
        <v>0</v>
      </c>
      <c r="AC1069" s="93">
        <v>0</v>
      </c>
      <c r="AD1069" s="93">
        <v>0</v>
      </c>
      <c r="AE1069" s="93">
        <v>0</v>
      </c>
      <c r="AF1069" s="93">
        <v>0</v>
      </c>
      <c r="AG1069" s="93">
        <v>0</v>
      </c>
      <c r="AH1069" s="93">
        <v>0</v>
      </c>
      <c r="AI1069" s="93">
        <v>0</v>
      </c>
      <c r="AJ1069" s="93">
        <v>0</v>
      </c>
      <c r="AK1069" s="93">
        <v>0</v>
      </c>
      <c r="AL1069" s="93">
        <v>0</v>
      </c>
      <c r="AM1069" s="93">
        <v>0</v>
      </c>
      <c r="AN1069" s="93">
        <v>0</v>
      </c>
      <c r="AO1069" s="93">
        <v>0</v>
      </c>
      <c r="AP1069" s="93">
        <v>0</v>
      </c>
      <c r="AQ1069" s="93">
        <v>0</v>
      </c>
      <c r="AR1069" s="93">
        <v>0</v>
      </c>
      <c r="AS1069" s="93">
        <v>0</v>
      </c>
      <c r="AT1069" s="93">
        <v>0</v>
      </c>
      <c r="AU1069" s="93">
        <v>0</v>
      </c>
      <c r="AV1069" s="93">
        <v>0</v>
      </c>
      <c r="AW1069" s="93">
        <v>0</v>
      </c>
      <c r="AX1069" s="93">
        <v>0</v>
      </c>
      <c r="AY1069" s="93">
        <v>0</v>
      </c>
      <c r="AZ1069" s="93">
        <v>0</v>
      </c>
      <c r="BA1069" s="93">
        <v>0</v>
      </c>
      <c r="BB1069" s="93">
        <v>0</v>
      </c>
      <c r="BC1069" s="93">
        <v>0</v>
      </c>
      <c r="BD1069" s="93">
        <v>0</v>
      </c>
      <c r="BE1069" s="93">
        <v>0</v>
      </c>
      <c r="BF1069" s="93">
        <v>0</v>
      </c>
      <c r="BG1069" s="93">
        <v>0</v>
      </c>
      <c r="BH1069" s="93">
        <v>0</v>
      </c>
      <c r="BI1069" s="93">
        <v>0</v>
      </c>
      <c r="BJ1069" s="93">
        <v>0</v>
      </c>
      <c r="BK1069" s="93">
        <v>0</v>
      </c>
      <c r="BL1069" s="93">
        <v>0</v>
      </c>
      <c r="BM1069" s="93">
        <v>0</v>
      </c>
      <c r="BN1069" s="93">
        <v>0</v>
      </c>
      <c r="BO1069" s="93">
        <v>0</v>
      </c>
      <c r="BP1069" s="93">
        <v>0</v>
      </c>
      <c r="BQ1069" s="93">
        <v>0</v>
      </c>
      <c r="BR1069" s="93">
        <v>0</v>
      </c>
      <c r="BS1069" s="93">
        <v>0</v>
      </c>
      <c r="BT1069" s="93">
        <v>0</v>
      </c>
      <c r="BU1069" s="93">
        <v>0</v>
      </c>
      <c r="BV1069" s="93">
        <v>0</v>
      </c>
      <c r="BW1069" s="93">
        <v>0</v>
      </c>
      <c r="BX1069" s="93">
        <v>0</v>
      </c>
      <c r="BY1069" s="93">
        <v>0</v>
      </c>
      <c r="BZ1069" s="93">
        <v>0</v>
      </c>
      <c r="CA1069" s="93">
        <v>0</v>
      </c>
      <c r="CB1069" s="93">
        <v>0</v>
      </c>
      <c r="CC1069" s="93">
        <v>0</v>
      </c>
      <c r="CD1069" s="93">
        <v>0</v>
      </c>
      <c r="CE1069" s="93">
        <v>0</v>
      </c>
      <c r="CF1069" s="93">
        <v>0</v>
      </c>
      <c r="CG1069" s="93">
        <v>0</v>
      </c>
      <c r="CH1069" s="93">
        <v>0</v>
      </c>
      <c r="CJ1069" s="94">
        <v>0</v>
      </c>
    </row>
    <row r="1070" spans="1:88" x14ac:dyDescent="0.25">
      <c r="A1070">
        <v>1062</v>
      </c>
      <c r="B1070" s="96"/>
      <c r="C1070" s="97" t="s">
        <v>5361</v>
      </c>
      <c r="D1070" s="97" t="s">
        <v>7246</v>
      </c>
      <c r="E1070" s="97" t="s">
        <v>7246</v>
      </c>
      <c r="F1070" s="97" t="s">
        <v>7380</v>
      </c>
      <c r="G1070" s="96" t="s">
        <v>6172</v>
      </c>
      <c r="H1070" s="96" t="s">
        <v>7381</v>
      </c>
      <c r="I1070" s="96" t="s">
        <v>5340</v>
      </c>
      <c r="J1070" s="96" t="s">
        <v>5340</v>
      </c>
      <c r="K1070" s="96" t="s">
        <v>5552</v>
      </c>
      <c r="L1070" s="96" t="s">
        <v>5552</v>
      </c>
      <c r="M1070" s="96" t="s">
        <v>5342</v>
      </c>
      <c r="N1070" s="92">
        <v>109794.30795062453</v>
      </c>
      <c r="O1070" s="93">
        <v>18577.399622502395</v>
      </c>
      <c r="P1070" s="93">
        <v>18270.959192789898</v>
      </c>
      <c r="Q1070" s="93">
        <v>18307.486928169634</v>
      </c>
      <c r="R1070" s="93">
        <v>18325.525004322026</v>
      </c>
      <c r="S1070" s="93">
        <v>18209.561884772796</v>
      </c>
      <c r="T1070" s="93">
        <v>18103.375318067781</v>
      </c>
      <c r="U1070" s="93">
        <v>0</v>
      </c>
      <c r="V1070" s="93">
        <v>0</v>
      </c>
      <c r="W1070" s="93">
        <v>0</v>
      </c>
      <c r="X1070" s="93">
        <v>0</v>
      </c>
      <c r="Y1070" s="93">
        <v>0</v>
      </c>
      <c r="Z1070" s="93">
        <v>0</v>
      </c>
      <c r="AA1070" s="93">
        <v>0</v>
      </c>
      <c r="AB1070" s="93">
        <v>0</v>
      </c>
      <c r="AC1070" s="93">
        <v>0</v>
      </c>
      <c r="AD1070" s="93">
        <v>0</v>
      </c>
      <c r="AE1070" s="93">
        <v>0</v>
      </c>
      <c r="AF1070" s="93">
        <v>0</v>
      </c>
      <c r="AG1070" s="93">
        <v>0</v>
      </c>
      <c r="AH1070" s="93">
        <v>0</v>
      </c>
      <c r="AI1070" s="93">
        <v>0</v>
      </c>
      <c r="AJ1070" s="93">
        <v>0</v>
      </c>
      <c r="AK1070" s="93">
        <v>0</v>
      </c>
      <c r="AL1070" s="93">
        <v>0</v>
      </c>
      <c r="AM1070" s="93">
        <v>0</v>
      </c>
      <c r="AN1070" s="93">
        <v>0</v>
      </c>
      <c r="AO1070" s="93">
        <v>0</v>
      </c>
      <c r="AP1070" s="93">
        <v>0</v>
      </c>
      <c r="AQ1070" s="93">
        <v>0</v>
      </c>
      <c r="AR1070" s="93">
        <v>0</v>
      </c>
      <c r="AS1070" s="93">
        <v>0</v>
      </c>
      <c r="AT1070" s="93">
        <v>0</v>
      </c>
      <c r="AU1070" s="93">
        <v>0</v>
      </c>
      <c r="AV1070" s="93">
        <v>0</v>
      </c>
      <c r="AW1070" s="93">
        <v>0</v>
      </c>
      <c r="AX1070" s="93">
        <v>0</v>
      </c>
      <c r="AY1070" s="93">
        <v>0</v>
      </c>
      <c r="AZ1070" s="93">
        <v>0</v>
      </c>
      <c r="BA1070" s="93">
        <v>0</v>
      </c>
      <c r="BB1070" s="93">
        <v>0</v>
      </c>
      <c r="BC1070" s="93">
        <v>0</v>
      </c>
      <c r="BD1070" s="93">
        <v>0</v>
      </c>
      <c r="BE1070" s="93">
        <v>0</v>
      </c>
      <c r="BF1070" s="93">
        <v>0</v>
      </c>
      <c r="BG1070" s="93">
        <v>0</v>
      </c>
      <c r="BH1070" s="93">
        <v>0</v>
      </c>
      <c r="BI1070" s="93">
        <v>0</v>
      </c>
      <c r="BJ1070" s="93">
        <v>0</v>
      </c>
      <c r="BK1070" s="93">
        <v>0</v>
      </c>
      <c r="BL1070" s="93">
        <v>0</v>
      </c>
      <c r="BM1070" s="93">
        <v>0</v>
      </c>
      <c r="BN1070" s="93">
        <v>0</v>
      </c>
      <c r="BO1070" s="93">
        <v>0</v>
      </c>
      <c r="BP1070" s="93">
        <v>0</v>
      </c>
      <c r="BQ1070" s="93">
        <v>0</v>
      </c>
      <c r="BR1070" s="93">
        <v>0</v>
      </c>
      <c r="BS1070" s="93">
        <v>0</v>
      </c>
      <c r="BT1070" s="93">
        <v>0</v>
      </c>
      <c r="BU1070" s="93">
        <v>0</v>
      </c>
      <c r="BV1070" s="93">
        <v>0</v>
      </c>
      <c r="BW1070" s="93">
        <v>0</v>
      </c>
      <c r="BX1070" s="93">
        <v>0</v>
      </c>
      <c r="BY1070" s="93">
        <v>0</v>
      </c>
      <c r="BZ1070" s="93">
        <v>0</v>
      </c>
      <c r="CA1070" s="93">
        <v>0</v>
      </c>
      <c r="CB1070" s="93">
        <v>0</v>
      </c>
      <c r="CC1070" s="93">
        <v>0</v>
      </c>
      <c r="CD1070" s="93">
        <v>0</v>
      </c>
      <c r="CE1070" s="93">
        <v>0</v>
      </c>
      <c r="CF1070" s="93">
        <v>0</v>
      </c>
      <c r="CG1070" s="93">
        <v>0</v>
      </c>
      <c r="CH1070" s="93">
        <v>0</v>
      </c>
      <c r="CJ1070" s="94">
        <v>0</v>
      </c>
    </row>
    <row r="1071" spans="1:88" x14ac:dyDescent="0.25">
      <c r="A1071">
        <v>1063</v>
      </c>
      <c r="B1071" s="96"/>
      <c r="C1071" s="97" t="s">
        <v>5361</v>
      </c>
      <c r="D1071" s="97" t="s">
        <v>7246</v>
      </c>
      <c r="E1071" s="97" t="s">
        <v>7246</v>
      </c>
      <c r="F1071" s="97" t="s">
        <v>7382</v>
      </c>
      <c r="G1071" s="96" t="s">
        <v>6172</v>
      </c>
      <c r="H1071" s="96" t="s">
        <v>7383</v>
      </c>
      <c r="I1071" s="96" t="s">
        <v>5340</v>
      </c>
      <c r="J1071" s="96" t="s">
        <v>5340</v>
      </c>
      <c r="K1071" s="96" t="s">
        <v>5552</v>
      </c>
      <c r="L1071" s="96" t="s">
        <v>5552</v>
      </c>
      <c r="M1071" s="96" t="s">
        <v>5342</v>
      </c>
      <c r="N1071" s="92">
        <v>908898.79756301246</v>
      </c>
      <c r="O1071" s="93">
        <v>0</v>
      </c>
      <c r="P1071" s="93">
        <v>0</v>
      </c>
      <c r="Q1071" s="93">
        <v>0</v>
      </c>
      <c r="R1071" s="93">
        <v>0</v>
      </c>
      <c r="S1071" s="93">
        <v>0</v>
      </c>
      <c r="T1071" s="93">
        <v>0</v>
      </c>
      <c r="U1071" s="93">
        <v>75989.011336585259</v>
      </c>
      <c r="V1071" s="93">
        <v>76023.907735009765</v>
      </c>
      <c r="W1071" s="93">
        <v>75454.566595642289</v>
      </c>
      <c r="X1071" s="93">
        <v>74520.799924077146</v>
      </c>
      <c r="Y1071" s="93">
        <v>76061.831692409192</v>
      </c>
      <c r="Z1071" s="93">
        <v>76197.674966041042</v>
      </c>
      <c r="AA1071" s="93">
        <v>76871.429475959798</v>
      </c>
      <c r="AB1071" s="93">
        <v>75493.490337177005</v>
      </c>
      <c r="AC1071" s="93">
        <v>75745.673092446421</v>
      </c>
      <c r="AD1071" s="93">
        <v>75823.954292592083</v>
      </c>
      <c r="AE1071" s="93">
        <v>75468.233529249119</v>
      </c>
      <c r="AF1071" s="93">
        <v>75248.224585823526</v>
      </c>
      <c r="AG1071" s="93">
        <v>0</v>
      </c>
      <c r="AH1071" s="93">
        <v>0</v>
      </c>
      <c r="AI1071" s="93">
        <v>0</v>
      </c>
      <c r="AJ1071" s="93">
        <v>0</v>
      </c>
      <c r="AK1071" s="93">
        <v>0</v>
      </c>
      <c r="AL1071" s="93">
        <v>0</v>
      </c>
      <c r="AM1071" s="93">
        <v>0</v>
      </c>
      <c r="AN1071" s="93">
        <v>0</v>
      </c>
      <c r="AO1071" s="93">
        <v>0</v>
      </c>
      <c r="AP1071" s="93">
        <v>0</v>
      </c>
      <c r="AQ1071" s="93">
        <v>0</v>
      </c>
      <c r="AR1071" s="93">
        <v>0</v>
      </c>
      <c r="AS1071" s="93">
        <v>0</v>
      </c>
      <c r="AT1071" s="93">
        <v>0</v>
      </c>
      <c r="AU1071" s="93">
        <v>0</v>
      </c>
      <c r="AV1071" s="93">
        <v>0</v>
      </c>
      <c r="AW1071" s="93">
        <v>0</v>
      </c>
      <c r="AX1071" s="93">
        <v>0</v>
      </c>
      <c r="AY1071" s="93">
        <v>0</v>
      </c>
      <c r="AZ1071" s="93">
        <v>0</v>
      </c>
      <c r="BA1071" s="93">
        <v>0</v>
      </c>
      <c r="BB1071" s="93">
        <v>0</v>
      </c>
      <c r="BC1071" s="93">
        <v>0</v>
      </c>
      <c r="BD1071" s="93">
        <v>0</v>
      </c>
      <c r="BE1071" s="93">
        <v>0</v>
      </c>
      <c r="BF1071" s="93">
        <v>0</v>
      </c>
      <c r="BG1071" s="93">
        <v>0</v>
      </c>
      <c r="BH1071" s="93">
        <v>0</v>
      </c>
      <c r="BI1071" s="93">
        <v>0</v>
      </c>
      <c r="BJ1071" s="93">
        <v>0</v>
      </c>
      <c r="BK1071" s="93">
        <v>0</v>
      </c>
      <c r="BL1071" s="93">
        <v>0</v>
      </c>
      <c r="BM1071" s="93">
        <v>0</v>
      </c>
      <c r="BN1071" s="93">
        <v>0</v>
      </c>
      <c r="BO1071" s="93">
        <v>0</v>
      </c>
      <c r="BP1071" s="93">
        <v>0</v>
      </c>
      <c r="BQ1071" s="93">
        <v>0</v>
      </c>
      <c r="BR1071" s="93">
        <v>0</v>
      </c>
      <c r="BS1071" s="93">
        <v>0</v>
      </c>
      <c r="BT1071" s="93">
        <v>0</v>
      </c>
      <c r="BU1071" s="93">
        <v>0</v>
      </c>
      <c r="BV1071" s="93">
        <v>0</v>
      </c>
      <c r="BW1071" s="93">
        <v>0</v>
      </c>
      <c r="BX1071" s="93">
        <v>0</v>
      </c>
      <c r="BY1071" s="93">
        <v>0</v>
      </c>
      <c r="BZ1071" s="93">
        <v>0</v>
      </c>
      <c r="CA1071" s="93">
        <v>0</v>
      </c>
      <c r="CB1071" s="93">
        <v>0</v>
      </c>
      <c r="CC1071" s="93">
        <v>0</v>
      </c>
      <c r="CD1071" s="93">
        <v>0</v>
      </c>
      <c r="CE1071" s="93">
        <v>0</v>
      </c>
      <c r="CF1071" s="93">
        <v>0</v>
      </c>
      <c r="CG1071" s="93">
        <v>0</v>
      </c>
      <c r="CH1071" s="93">
        <v>0</v>
      </c>
      <c r="CJ1071" s="94">
        <v>454651.00531324797</v>
      </c>
    </row>
    <row r="1072" spans="1:88" x14ac:dyDescent="0.25">
      <c r="A1072">
        <v>1064</v>
      </c>
      <c r="B1072" s="96"/>
      <c r="C1072" s="97" t="s">
        <v>5361</v>
      </c>
      <c r="D1072" s="97" t="s">
        <v>7246</v>
      </c>
      <c r="E1072" s="97" t="s">
        <v>7246</v>
      </c>
      <c r="F1072" s="97" t="s">
        <v>7384</v>
      </c>
      <c r="G1072" s="96" t="s">
        <v>6172</v>
      </c>
      <c r="H1072" s="96" t="s">
        <v>7385</v>
      </c>
      <c r="I1072" s="96" t="s">
        <v>5340</v>
      </c>
      <c r="J1072" s="96" t="s">
        <v>5340</v>
      </c>
      <c r="K1072" s="96" t="s">
        <v>5552</v>
      </c>
      <c r="L1072" s="96" t="s">
        <v>5552</v>
      </c>
      <c r="M1072" s="96" t="s">
        <v>5342</v>
      </c>
      <c r="N1072" s="92">
        <v>248201.32332863519</v>
      </c>
      <c r="O1072" s="93">
        <v>0</v>
      </c>
      <c r="P1072" s="93">
        <v>0</v>
      </c>
      <c r="Q1072" s="93">
        <v>0</v>
      </c>
      <c r="R1072" s="93">
        <v>0</v>
      </c>
      <c r="S1072" s="93">
        <v>0</v>
      </c>
      <c r="T1072" s="93">
        <v>0</v>
      </c>
      <c r="U1072" s="93">
        <v>0</v>
      </c>
      <c r="V1072" s="93">
        <v>0</v>
      </c>
      <c r="W1072" s="93">
        <v>0</v>
      </c>
      <c r="X1072" s="93">
        <v>0</v>
      </c>
      <c r="Y1072" s="93">
        <v>0</v>
      </c>
      <c r="Z1072" s="93">
        <v>0</v>
      </c>
      <c r="AA1072" s="93">
        <v>0</v>
      </c>
      <c r="AB1072" s="93">
        <v>0</v>
      </c>
      <c r="AC1072" s="93">
        <v>0</v>
      </c>
      <c r="AD1072" s="93">
        <v>0</v>
      </c>
      <c r="AE1072" s="93">
        <v>0</v>
      </c>
      <c r="AF1072" s="93">
        <v>0</v>
      </c>
      <c r="AG1072" s="93">
        <v>20497.460192376107</v>
      </c>
      <c r="AH1072" s="93">
        <v>20485.95780506068</v>
      </c>
      <c r="AI1072" s="93">
        <v>20399.966538024586</v>
      </c>
      <c r="AJ1072" s="93">
        <v>20240.325229278922</v>
      </c>
      <c r="AK1072" s="93">
        <v>20487.239504975063</v>
      </c>
      <c r="AL1072" s="93">
        <v>20511.289027535688</v>
      </c>
      <c r="AM1072" s="93">
        <v>21118.461498466164</v>
      </c>
      <c r="AN1072" s="93">
        <v>20921.196468390292</v>
      </c>
      <c r="AO1072" s="93">
        <v>20938.629293086142</v>
      </c>
      <c r="AP1072" s="93">
        <v>20941.651794509584</v>
      </c>
      <c r="AQ1072" s="93">
        <v>20860.664133044855</v>
      </c>
      <c r="AR1072" s="93">
        <v>20798.481843887075</v>
      </c>
      <c r="AS1072" s="93">
        <v>0</v>
      </c>
      <c r="AT1072" s="93">
        <v>0</v>
      </c>
      <c r="AU1072" s="93">
        <v>0</v>
      </c>
      <c r="AV1072" s="93">
        <v>0</v>
      </c>
      <c r="AW1072" s="93">
        <v>0</v>
      </c>
      <c r="AX1072" s="93">
        <v>0</v>
      </c>
      <c r="AY1072" s="93">
        <v>0</v>
      </c>
      <c r="AZ1072" s="93">
        <v>0</v>
      </c>
      <c r="BA1072" s="93">
        <v>0</v>
      </c>
      <c r="BB1072" s="93">
        <v>0</v>
      </c>
      <c r="BC1072" s="93">
        <v>0</v>
      </c>
      <c r="BD1072" s="93">
        <v>0</v>
      </c>
      <c r="BE1072" s="93">
        <v>0</v>
      </c>
      <c r="BF1072" s="93">
        <v>0</v>
      </c>
      <c r="BG1072" s="93">
        <v>0</v>
      </c>
      <c r="BH1072" s="93">
        <v>0</v>
      </c>
      <c r="BI1072" s="93">
        <v>0</v>
      </c>
      <c r="BJ1072" s="93">
        <v>0</v>
      </c>
      <c r="BK1072" s="93">
        <v>0</v>
      </c>
      <c r="BL1072" s="93">
        <v>0</v>
      </c>
      <c r="BM1072" s="93">
        <v>0</v>
      </c>
      <c r="BN1072" s="93">
        <v>0</v>
      </c>
      <c r="BO1072" s="93">
        <v>0</v>
      </c>
      <c r="BP1072" s="93">
        <v>0</v>
      </c>
      <c r="BQ1072" s="93">
        <v>0</v>
      </c>
      <c r="BR1072" s="93">
        <v>0</v>
      </c>
      <c r="BS1072" s="93">
        <v>0</v>
      </c>
      <c r="BT1072" s="93">
        <v>0</v>
      </c>
      <c r="BU1072" s="93">
        <v>0</v>
      </c>
      <c r="BV1072" s="93">
        <v>0</v>
      </c>
      <c r="BW1072" s="93">
        <v>0</v>
      </c>
      <c r="BX1072" s="93">
        <v>0</v>
      </c>
      <c r="BY1072" s="93">
        <v>0</v>
      </c>
      <c r="BZ1072" s="93">
        <v>0</v>
      </c>
      <c r="CA1072" s="93">
        <v>0</v>
      </c>
      <c r="CB1072" s="93">
        <v>0</v>
      </c>
      <c r="CC1072" s="93">
        <v>0</v>
      </c>
      <c r="CD1072" s="93">
        <v>0</v>
      </c>
      <c r="CE1072" s="93">
        <v>0</v>
      </c>
      <c r="CF1072" s="93">
        <v>0</v>
      </c>
      <c r="CG1072" s="93">
        <v>0</v>
      </c>
      <c r="CH1072" s="93">
        <v>0</v>
      </c>
      <c r="CJ1072" s="94">
        <v>248201.32332863519</v>
      </c>
    </row>
    <row r="1073" spans="1:88" x14ac:dyDescent="0.25">
      <c r="A1073">
        <v>1065</v>
      </c>
      <c r="B1073" s="96"/>
      <c r="C1073" s="97" t="s">
        <v>5361</v>
      </c>
      <c r="D1073" s="97" t="s">
        <v>7246</v>
      </c>
      <c r="E1073" s="97" t="s">
        <v>7246</v>
      </c>
      <c r="F1073" s="97" t="s">
        <v>7386</v>
      </c>
      <c r="G1073" s="96" t="s">
        <v>6172</v>
      </c>
      <c r="H1073" s="96" t="s">
        <v>7387</v>
      </c>
      <c r="I1073" s="96" t="s">
        <v>5340</v>
      </c>
      <c r="J1073" s="96" t="s">
        <v>5340</v>
      </c>
      <c r="K1073" s="96" t="s">
        <v>5552</v>
      </c>
      <c r="L1073" s="96" t="s">
        <v>5552</v>
      </c>
      <c r="M1073" s="96" t="s">
        <v>5342</v>
      </c>
      <c r="N1073" s="92">
        <v>394320.41753452038</v>
      </c>
      <c r="O1073" s="93">
        <v>0</v>
      </c>
      <c r="P1073" s="93">
        <v>0</v>
      </c>
      <c r="Q1073" s="93">
        <v>0</v>
      </c>
      <c r="R1073" s="93">
        <v>0</v>
      </c>
      <c r="S1073" s="93">
        <v>0</v>
      </c>
      <c r="T1073" s="93">
        <v>0</v>
      </c>
      <c r="U1073" s="93">
        <v>0</v>
      </c>
      <c r="V1073" s="93">
        <v>0</v>
      </c>
      <c r="W1073" s="93">
        <v>0</v>
      </c>
      <c r="X1073" s="93">
        <v>0</v>
      </c>
      <c r="Y1073" s="93">
        <v>0</v>
      </c>
      <c r="Z1073" s="93">
        <v>0</v>
      </c>
      <c r="AA1073" s="93">
        <v>0</v>
      </c>
      <c r="AB1073" s="93">
        <v>0</v>
      </c>
      <c r="AC1073" s="93">
        <v>0</v>
      </c>
      <c r="AD1073" s="93">
        <v>0</v>
      </c>
      <c r="AE1073" s="93">
        <v>0</v>
      </c>
      <c r="AF1073" s="93">
        <v>0</v>
      </c>
      <c r="AG1073" s="93">
        <v>0</v>
      </c>
      <c r="AH1073" s="93">
        <v>0</v>
      </c>
      <c r="AI1073" s="93">
        <v>0</v>
      </c>
      <c r="AJ1073" s="93">
        <v>0</v>
      </c>
      <c r="AK1073" s="93">
        <v>0</v>
      </c>
      <c r="AL1073" s="93">
        <v>0</v>
      </c>
      <c r="AM1073" s="93">
        <v>0</v>
      </c>
      <c r="AN1073" s="93">
        <v>0</v>
      </c>
      <c r="AO1073" s="93">
        <v>0</v>
      </c>
      <c r="AP1073" s="93">
        <v>0</v>
      </c>
      <c r="AQ1073" s="93">
        <v>0</v>
      </c>
      <c r="AR1073" s="93">
        <v>0</v>
      </c>
      <c r="AS1073" s="93">
        <v>32663.653475053085</v>
      </c>
      <c r="AT1073" s="93">
        <v>32622.474465663672</v>
      </c>
      <c r="AU1073" s="93">
        <v>32533.877494071461</v>
      </c>
      <c r="AV1073" s="93">
        <v>32230.905599896127</v>
      </c>
      <c r="AW1073" s="93">
        <v>32640.076961552488</v>
      </c>
      <c r="AX1073" s="93">
        <v>32683.639067318229</v>
      </c>
      <c r="AY1073" s="93">
        <v>33434.854180646747</v>
      </c>
      <c r="AZ1073" s="93">
        <v>33109.136314507996</v>
      </c>
      <c r="BA1073" s="93">
        <v>33193.040764278623</v>
      </c>
      <c r="BB1073" s="93">
        <v>33192.293079809373</v>
      </c>
      <c r="BC1073" s="93">
        <v>33059.319764541586</v>
      </c>
      <c r="BD1073" s="93">
        <v>32957.146367180947</v>
      </c>
      <c r="BE1073" s="93">
        <v>0</v>
      </c>
      <c r="BF1073" s="93">
        <v>0</v>
      </c>
      <c r="BG1073" s="93">
        <v>0</v>
      </c>
      <c r="BH1073" s="93">
        <v>0</v>
      </c>
      <c r="BI1073" s="93">
        <v>0</v>
      </c>
      <c r="BJ1073" s="93">
        <v>0</v>
      </c>
      <c r="BK1073" s="93">
        <v>0</v>
      </c>
      <c r="BL1073" s="93">
        <v>0</v>
      </c>
      <c r="BM1073" s="93">
        <v>0</v>
      </c>
      <c r="BN1073" s="93">
        <v>0</v>
      </c>
      <c r="BO1073" s="93">
        <v>0</v>
      </c>
      <c r="BP1073" s="93">
        <v>0</v>
      </c>
      <c r="BQ1073" s="93">
        <v>0</v>
      </c>
      <c r="BR1073" s="93">
        <v>0</v>
      </c>
      <c r="BS1073" s="93">
        <v>0</v>
      </c>
      <c r="BT1073" s="93">
        <v>0</v>
      </c>
      <c r="BU1073" s="93">
        <v>0</v>
      </c>
      <c r="BV1073" s="93">
        <v>0</v>
      </c>
      <c r="BW1073" s="93">
        <v>0</v>
      </c>
      <c r="BX1073" s="93">
        <v>0</v>
      </c>
      <c r="BY1073" s="93">
        <v>0</v>
      </c>
      <c r="BZ1073" s="93">
        <v>0</v>
      </c>
      <c r="CA1073" s="93">
        <v>0</v>
      </c>
      <c r="CB1073" s="93">
        <v>0</v>
      </c>
      <c r="CC1073" s="93">
        <v>0</v>
      </c>
      <c r="CD1073" s="93">
        <v>0</v>
      </c>
      <c r="CE1073" s="93">
        <v>0</v>
      </c>
      <c r="CF1073" s="93">
        <v>0</v>
      </c>
      <c r="CG1073" s="93">
        <v>0</v>
      </c>
      <c r="CH1073" s="93">
        <v>0</v>
      </c>
      <c r="CJ1073" s="94">
        <v>394320.41753452038</v>
      </c>
    </row>
    <row r="1074" spans="1:88" x14ac:dyDescent="0.25">
      <c r="A1074">
        <v>1066</v>
      </c>
      <c r="B1074" s="96"/>
      <c r="C1074" s="97" t="s">
        <v>5361</v>
      </c>
      <c r="D1074" s="97" t="s">
        <v>7246</v>
      </c>
      <c r="E1074" s="97" t="s">
        <v>7246</v>
      </c>
      <c r="F1074" s="97" t="s">
        <v>7388</v>
      </c>
      <c r="G1074" s="96" t="s">
        <v>6172</v>
      </c>
      <c r="H1074" s="96" t="s">
        <v>7389</v>
      </c>
      <c r="I1074" s="96" t="s">
        <v>5340</v>
      </c>
      <c r="J1074" s="96" t="s">
        <v>5340</v>
      </c>
      <c r="K1074" s="96" t="s">
        <v>5552</v>
      </c>
      <c r="L1074" s="96" t="s">
        <v>5552</v>
      </c>
      <c r="M1074" s="96" t="s">
        <v>5342</v>
      </c>
      <c r="N1074" s="92">
        <v>266261.59092347708</v>
      </c>
      <c r="O1074" s="93">
        <v>0</v>
      </c>
      <c r="P1074" s="93">
        <v>0</v>
      </c>
      <c r="Q1074" s="93">
        <v>0</v>
      </c>
      <c r="R1074" s="93">
        <v>0</v>
      </c>
      <c r="S1074" s="93">
        <v>0</v>
      </c>
      <c r="T1074" s="93">
        <v>0</v>
      </c>
      <c r="U1074" s="93">
        <v>0</v>
      </c>
      <c r="V1074" s="93">
        <v>0</v>
      </c>
      <c r="W1074" s="93">
        <v>0</v>
      </c>
      <c r="X1074" s="93">
        <v>0</v>
      </c>
      <c r="Y1074" s="93">
        <v>0</v>
      </c>
      <c r="Z1074" s="93">
        <v>0</v>
      </c>
      <c r="AA1074" s="93">
        <v>0</v>
      </c>
      <c r="AB1074" s="93">
        <v>0</v>
      </c>
      <c r="AC1074" s="93">
        <v>0</v>
      </c>
      <c r="AD1074" s="93">
        <v>0</v>
      </c>
      <c r="AE1074" s="93">
        <v>0</v>
      </c>
      <c r="AF1074" s="93">
        <v>0</v>
      </c>
      <c r="AG1074" s="93">
        <v>0</v>
      </c>
      <c r="AH1074" s="93">
        <v>0</v>
      </c>
      <c r="AI1074" s="93">
        <v>0</v>
      </c>
      <c r="AJ1074" s="93">
        <v>0</v>
      </c>
      <c r="AK1074" s="93">
        <v>0</v>
      </c>
      <c r="AL1074" s="93">
        <v>0</v>
      </c>
      <c r="AM1074" s="93">
        <v>0</v>
      </c>
      <c r="AN1074" s="93">
        <v>0</v>
      </c>
      <c r="AO1074" s="93">
        <v>0</v>
      </c>
      <c r="AP1074" s="93">
        <v>0</v>
      </c>
      <c r="AQ1074" s="93">
        <v>0</v>
      </c>
      <c r="AR1074" s="93">
        <v>0</v>
      </c>
      <c r="AS1074" s="93">
        <v>0</v>
      </c>
      <c r="AT1074" s="93">
        <v>0</v>
      </c>
      <c r="AU1074" s="93">
        <v>0</v>
      </c>
      <c r="AV1074" s="93">
        <v>0</v>
      </c>
      <c r="AW1074" s="93">
        <v>0</v>
      </c>
      <c r="AX1074" s="93">
        <v>0</v>
      </c>
      <c r="AY1074" s="93">
        <v>0</v>
      </c>
      <c r="AZ1074" s="93">
        <v>0</v>
      </c>
      <c r="BA1074" s="93">
        <v>0</v>
      </c>
      <c r="BB1074" s="93">
        <v>0</v>
      </c>
      <c r="BC1074" s="93">
        <v>0</v>
      </c>
      <c r="BD1074" s="93">
        <v>0</v>
      </c>
      <c r="BE1074" s="93">
        <v>22394.821335879751</v>
      </c>
      <c r="BF1074" s="93">
        <v>22370.209041225775</v>
      </c>
      <c r="BG1074" s="93">
        <v>22311.284502262664</v>
      </c>
      <c r="BH1074" s="93">
        <v>22112.994789071916</v>
      </c>
      <c r="BI1074" s="93">
        <v>22378.200016196264</v>
      </c>
      <c r="BJ1074" s="93">
        <v>22406.844647695849</v>
      </c>
      <c r="BK1074" s="93">
        <v>22231.770963114799</v>
      </c>
      <c r="BL1074" s="93">
        <v>22030.57004047856</v>
      </c>
      <c r="BM1074" s="93">
        <v>22058.041661983432</v>
      </c>
      <c r="BN1074" s="93">
        <v>22063.339544270799</v>
      </c>
      <c r="BO1074" s="93">
        <v>21982.2028604937</v>
      </c>
      <c r="BP1074" s="93">
        <v>21921.311520803545</v>
      </c>
      <c r="BQ1074" s="93">
        <v>0</v>
      </c>
      <c r="BR1074" s="93">
        <v>0</v>
      </c>
      <c r="BS1074" s="93">
        <v>0</v>
      </c>
      <c r="BT1074" s="93">
        <v>0</v>
      </c>
      <c r="BU1074" s="93">
        <v>0</v>
      </c>
      <c r="BV1074" s="93">
        <v>0</v>
      </c>
      <c r="BW1074" s="93">
        <v>0</v>
      </c>
      <c r="BX1074" s="93">
        <v>0</v>
      </c>
      <c r="BY1074" s="93">
        <v>0</v>
      </c>
      <c r="BZ1074" s="93">
        <v>0</v>
      </c>
      <c r="CA1074" s="93">
        <v>0</v>
      </c>
      <c r="CB1074" s="93">
        <v>0</v>
      </c>
      <c r="CC1074" s="93">
        <v>0</v>
      </c>
      <c r="CD1074" s="93">
        <v>0</v>
      </c>
      <c r="CE1074" s="93">
        <v>0</v>
      </c>
      <c r="CF1074" s="93">
        <v>0</v>
      </c>
      <c r="CG1074" s="93">
        <v>0</v>
      </c>
      <c r="CH1074" s="93">
        <v>0</v>
      </c>
      <c r="CJ1074" s="94">
        <v>266261.59092347708</v>
      </c>
    </row>
    <row r="1075" spans="1:88" x14ac:dyDescent="0.25">
      <c r="A1075">
        <v>1067</v>
      </c>
      <c r="B1075" s="96"/>
      <c r="C1075" s="97" t="s">
        <v>5361</v>
      </c>
      <c r="D1075" s="97" t="s">
        <v>7246</v>
      </c>
      <c r="E1075" s="97" t="s">
        <v>7246</v>
      </c>
      <c r="F1075" s="97" t="s">
        <v>7390</v>
      </c>
      <c r="G1075" s="96" t="s">
        <v>6172</v>
      </c>
      <c r="H1075" s="96" t="s">
        <v>7391</v>
      </c>
      <c r="I1075" s="96" t="s">
        <v>5340</v>
      </c>
      <c r="J1075" s="96" t="s">
        <v>5340</v>
      </c>
      <c r="K1075" s="96" t="s">
        <v>5552</v>
      </c>
      <c r="L1075" s="96" t="s">
        <v>5552</v>
      </c>
      <c r="M1075" s="96" t="s">
        <v>5342</v>
      </c>
      <c r="N1075" s="92">
        <v>278574.4873369697</v>
      </c>
      <c r="O1075" s="93">
        <v>0</v>
      </c>
      <c r="P1075" s="93">
        <v>0</v>
      </c>
      <c r="Q1075" s="93">
        <v>0</v>
      </c>
      <c r="R1075" s="93">
        <v>0</v>
      </c>
      <c r="S1075" s="93">
        <v>0</v>
      </c>
      <c r="T1075" s="93">
        <v>0</v>
      </c>
      <c r="U1075" s="93">
        <v>0</v>
      </c>
      <c r="V1075" s="93">
        <v>0</v>
      </c>
      <c r="W1075" s="93">
        <v>0</v>
      </c>
      <c r="X1075" s="93">
        <v>0</v>
      </c>
      <c r="Y1075" s="93">
        <v>0</v>
      </c>
      <c r="Z1075" s="93">
        <v>0</v>
      </c>
      <c r="AA1075" s="93">
        <v>0</v>
      </c>
      <c r="AB1075" s="93">
        <v>0</v>
      </c>
      <c r="AC1075" s="93">
        <v>0</v>
      </c>
      <c r="AD1075" s="93">
        <v>0</v>
      </c>
      <c r="AE1075" s="93">
        <v>0</v>
      </c>
      <c r="AF1075" s="93">
        <v>0</v>
      </c>
      <c r="AG1075" s="93">
        <v>0</v>
      </c>
      <c r="AH1075" s="93">
        <v>0</v>
      </c>
      <c r="AI1075" s="93">
        <v>0</v>
      </c>
      <c r="AJ1075" s="93">
        <v>0</v>
      </c>
      <c r="AK1075" s="93">
        <v>0</v>
      </c>
      <c r="AL1075" s="93">
        <v>0</v>
      </c>
      <c r="AM1075" s="93">
        <v>0</v>
      </c>
      <c r="AN1075" s="93">
        <v>0</v>
      </c>
      <c r="AO1075" s="93">
        <v>0</v>
      </c>
      <c r="AP1075" s="93">
        <v>0</v>
      </c>
      <c r="AQ1075" s="93">
        <v>0</v>
      </c>
      <c r="AR1075" s="93">
        <v>0</v>
      </c>
      <c r="AS1075" s="93">
        <v>0</v>
      </c>
      <c r="AT1075" s="93">
        <v>0</v>
      </c>
      <c r="AU1075" s="93">
        <v>0</v>
      </c>
      <c r="AV1075" s="93">
        <v>0</v>
      </c>
      <c r="AW1075" s="93">
        <v>0</v>
      </c>
      <c r="AX1075" s="93">
        <v>0</v>
      </c>
      <c r="AY1075" s="93">
        <v>0</v>
      </c>
      <c r="AZ1075" s="93">
        <v>0</v>
      </c>
      <c r="BA1075" s="93">
        <v>0</v>
      </c>
      <c r="BB1075" s="93">
        <v>0</v>
      </c>
      <c r="BC1075" s="93">
        <v>0</v>
      </c>
      <c r="BD1075" s="93">
        <v>0</v>
      </c>
      <c r="BE1075" s="93">
        <v>0</v>
      </c>
      <c r="BF1075" s="93">
        <v>0</v>
      </c>
      <c r="BG1075" s="93">
        <v>0</v>
      </c>
      <c r="BH1075" s="93">
        <v>0</v>
      </c>
      <c r="BI1075" s="93">
        <v>0</v>
      </c>
      <c r="BJ1075" s="93">
        <v>0</v>
      </c>
      <c r="BK1075" s="93">
        <v>0</v>
      </c>
      <c r="BL1075" s="93">
        <v>0</v>
      </c>
      <c r="BM1075" s="93">
        <v>0</v>
      </c>
      <c r="BN1075" s="93">
        <v>0</v>
      </c>
      <c r="BO1075" s="93">
        <v>0</v>
      </c>
      <c r="BP1075" s="93">
        <v>0</v>
      </c>
      <c r="BQ1075" s="93">
        <v>23305.668202354078</v>
      </c>
      <c r="BR1075" s="93">
        <v>23272.178930795104</v>
      </c>
      <c r="BS1075" s="93">
        <v>23189.648040833399</v>
      </c>
      <c r="BT1075" s="93">
        <v>22919.814205306662</v>
      </c>
      <c r="BU1075" s="93">
        <v>23281.837680191478</v>
      </c>
      <c r="BV1075" s="93">
        <v>23322.297905836622</v>
      </c>
      <c r="BW1075" s="93">
        <v>23491.944062957966</v>
      </c>
      <c r="BX1075" s="93">
        <v>23199.264983386503</v>
      </c>
      <c r="BY1075" s="93">
        <v>23224.125143790654</v>
      </c>
      <c r="BZ1075" s="93">
        <v>23239.541115921631</v>
      </c>
      <c r="CA1075" s="93">
        <v>23106.695463870536</v>
      </c>
      <c r="CB1075" s="93">
        <v>23021.471601725065</v>
      </c>
      <c r="CC1075" s="93">
        <v>0</v>
      </c>
      <c r="CD1075" s="93">
        <v>0</v>
      </c>
      <c r="CE1075" s="93">
        <v>0</v>
      </c>
      <c r="CF1075" s="93">
        <v>0</v>
      </c>
      <c r="CG1075" s="93">
        <v>0</v>
      </c>
      <c r="CH1075" s="93">
        <v>0</v>
      </c>
      <c r="CJ1075" s="94">
        <v>278574.4873369697</v>
      </c>
    </row>
    <row r="1076" spans="1:88" x14ac:dyDescent="0.25">
      <c r="A1076">
        <v>1068</v>
      </c>
      <c r="B1076" s="96"/>
      <c r="C1076" s="97" t="s">
        <v>5361</v>
      </c>
      <c r="D1076" s="97" t="s">
        <v>7246</v>
      </c>
      <c r="E1076" s="97" t="s">
        <v>7246</v>
      </c>
      <c r="F1076" s="97" t="s">
        <v>7392</v>
      </c>
      <c r="G1076" s="96" t="s">
        <v>6172</v>
      </c>
      <c r="H1076" s="96" t="s">
        <v>7393</v>
      </c>
      <c r="I1076" s="96" t="s">
        <v>5340</v>
      </c>
      <c r="J1076" s="96" t="s">
        <v>5340</v>
      </c>
      <c r="K1076" s="96" t="s">
        <v>5552</v>
      </c>
      <c r="L1076" s="96" t="s">
        <v>5552</v>
      </c>
      <c r="M1076" s="96" t="s">
        <v>5342</v>
      </c>
      <c r="N1076" s="92">
        <v>211648.91444008276</v>
      </c>
      <c r="O1076" s="93">
        <v>0</v>
      </c>
      <c r="P1076" s="93">
        <v>0</v>
      </c>
      <c r="Q1076" s="93">
        <v>0</v>
      </c>
      <c r="R1076" s="93">
        <v>0</v>
      </c>
      <c r="S1076" s="93">
        <v>0</v>
      </c>
      <c r="T1076" s="93">
        <v>0</v>
      </c>
      <c r="U1076" s="93">
        <v>0</v>
      </c>
      <c r="V1076" s="93">
        <v>0</v>
      </c>
      <c r="W1076" s="93">
        <v>0</v>
      </c>
      <c r="X1076" s="93">
        <v>0</v>
      </c>
      <c r="Y1076" s="93">
        <v>0</v>
      </c>
      <c r="Z1076" s="93">
        <v>0</v>
      </c>
      <c r="AA1076" s="93">
        <v>0</v>
      </c>
      <c r="AB1076" s="93">
        <v>0</v>
      </c>
      <c r="AC1076" s="93">
        <v>0</v>
      </c>
      <c r="AD1076" s="93">
        <v>0</v>
      </c>
      <c r="AE1076" s="93">
        <v>0</v>
      </c>
      <c r="AF1076" s="93">
        <v>0</v>
      </c>
      <c r="AG1076" s="93">
        <v>0</v>
      </c>
      <c r="AH1076" s="93">
        <v>0</v>
      </c>
      <c r="AI1076" s="93">
        <v>0</v>
      </c>
      <c r="AJ1076" s="93">
        <v>0</v>
      </c>
      <c r="AK1076" s="93">
        <v>0</v>
      </c>
      <c r="AL1076" s="93">
        <v>0</v>
      </c>
      <c r="AM1076" s="93">
        <v>0</v>
      </c>
      <c r="AN1076" s="93">
        <v>0</v>
      </c>
      <c r="AO1076" s="93">
        <v>0</v>
      </c>
      <c r="AP1076" s="93">
        <v>0</v>
      </c>
      <c r="AQ1076" s="93">
        <v>0</v>
      </c>
      <c r="AR1076" s="93">
        <v>0</v>
      </c>
      <c r="AS1076" s="93">
        <v>0</v>
      </c>
      <c r="AT1076" s="93">
        <v>0</v>
      </c>
      <c r="AU1076" s="93">
        <v>0</v>
      </c>
      <c r="AV1076" s="93">
        <v>0</v>
      </c>
      <c r="AW1076" s="93">
        <v>0</v>
      </c>
      <c r="AX1076" s="93">
        <v>0</v>
      </c>
      <c r="AY1076" s="93">
        <v>0</v>
      </c>
      <c r="AZ1076" s="93">
        <v>0</v>
      </c>
      <c r="BA1076" s="93">
        <v>0</v>
      </c>
      <c r="BB1076" s="93">
        <v>0</v>
      </c>
      <c r="BC1076" s="93">
        <v>0</v>
      </c>
      <c r="BD1076" s="93">
        <v>0</v>
      </c>
      <c r="BE1076" s="93">
        <v>0</v>
      </c>
      <c r="BF1076" s="93">
        <v>0</v>
      </c>
      <c r="BG1076" s="93">
        <v>0</v>
      </c>
      <c r="BH1076" s="93">
        <v>0</v>
      </c>
      <c r="BI1076" s="93">
        <v>0</v>
      </c>
      <c r="BJ1076" s="93">
        <v>0</v>
      </c>
      <c r="BK1076" s="93">
        <v>0</v>
      </c>
      <c r="BL1076" s="93">
        <v>0</v>
      </c>
      <c r="BM1076" s="93">
        <v>0</v>
      </c>
      <c r="BN1076" s="93">
        <v>0</v>
      </c>
      <c r="BO1076" s="93">
        <v>0</v>
      </c>
      <c r="BP1076" s="93">
        <v>0</v>
      </c>
      <c r="BQ1076" s="93">
        <v>0</v>
      </c>
      <c r="BR1076" s="93">
        <v>0</v>
      </c>
      <c r="BS1076" s="93">
        <v>0</v>
      </c>
      <c r="BT1076" s="93">
        <v>0</v>
      </c>
      <c r="BU1076" s="93">
        <v>0</v>
      </c>
      <c r="BV1076" s="93">
        <v>0</v>
      </c>
      <c r="BW1076" s="93">
        <v>0</v>
      </c>
      <c r="BX1076" s="93">
        <v>0</v>
      </c>
      <c r="BY1076" s="93">
        <v>0</v>
      </c>
      <c r="BZ1076" s="93">
        <v>0</v>
      </c>
      <c r="CA1076" s="93">
        <v>0</v>
      </c>
      <c r="CB1076" s="93">
        <v>0</v>
      </c>
      <c r="CC1076" s="93">
        <v>35443.441833475496</v>
      </c>
      <c r="CD1076" s="93">
        <v>35382.271262182745</v>
      </c>
      <c r="CE1076" s="93">
        <v>35231.507762092057</v>
      </c>
      <c r="CF1076" s="93">
        <v>34725.43437339909</v>
      </c>
      <c r="CG1076" s="93">
        <v>35392.508745617095</v>
      </c>
      <c r="CH1076" s="93">
        <v>35473.750463316283</v>
      </c>
      <c r="CJ1076" s="94">
        <v>211648.91444008276</v>
      </c>
    </row>
    <row r="1077" spans="1:88" x14ac:dyDescent="0.25">
      <c r="A1077">
        <v>1069</v>
      </c>
      <c r="B1077" s="96"/>
      <c r="C1077" s="97" t="s">
        <v>5361</v>
      </c>
      <c r="D1077" s="97" t="s">
        <v>7246</v>
      </c>
      <c r="E1077" s="97" t="s">
        <v>7246</v>
      </c>
      <c r="F1077" s="97" t="s">
        <v>7394</v>
      </c>
      <c r="G1077" s="96" t="s">
        <v>6172</v>
      </c>
      <c r="H1077" s="96" t="s">
        <v>7395</v>
      </c>
      <c r="I1077" s="96" t="s">
        <v>5340</v>
      </c>
      <c r="J1077" s="96" t="s">
        <v>5340</v>
      </c>
      <c r="K1077" s="96" t="s">
        <v>5552</v>
      </c>
      <c r="L1077" s="96" t="s">
        <v>5552</v>
      </c>
      <c r="M1077" s="96" t="s">
        <v>5342</v>
      </c>
      <c r="N1077" s="92">
        <v>0</v>
      </c>
      <c r="O1077" s="93">
        <v>0</v>
      </c>
      <c r="P1077" s="93">
        <v>0</v>
      </c>
      <c r="Q1077" s="93">
        <v>0</v>
      </c>
      <c r="R1077" s="93">
        <v>0</v>
      </c>
      <c r="S1077" s="93">
        <v>0</v>
      </c>
      <c r="T1077" s="93">
        <v>0</v>
      </c>
      <c r="U1077" s="93">
        <v>0</v>
      </c>
      <c r="V1077" s="93">
        <v>0</v>
      </c>
      <c r="W1077" s="93">
        <v>0</v>
      </c>
      <c r="X1077" s="93">
        <v>0</v>
      </c>
      <c r="Y1077" s="93">
        <v>0</v>
      </c>
      <c r="Z1077" s="93">
        <v>0</v>
      </c>
      <c r="AA1077" s="93">
        <v>0</v>
      </c>
      <c r="AB1077" s="93">
        <v>0</v>
      </c>
      <c r="AC1077" s="93">
        <v>0</v>
      </c>
      <c r="AD1077" s="93">
        <v>0</v>
      </c>
      <c r="AE1077" s="93">
        <v>0</v>
      </c>
      <c r="AF1077" s="93">
        <v>0</v>
      </c>
      <c r="AG1077" s="93">
        <v>0</v>
      </c>
      <c r="AH1077" s="93">
        <v>0</v>
      </c>
      <c r="AI1077" s="93">
        <v>0</v>
      </c>
      <c r="AJ1077" s="93">
        <v>0</v>
      </c>
      <c r="AK1077" s="93">
        <v>0</v>
      </c>
      <c r="AL1077" s="93">
        <v>0</v>
      </c>
      <c r="AM1077" s="93">
        <v>0</v>
      </c>
      <c r="AN1077" s="93">
        <v>0</v>
      </c>
      <c r="AO1077" s="93">
        <v>0</v>
      </c>
      <c r="AP1077" s="93">
        <v>0</v>
      </c>
      <c r="AQ1077" s="93">
        <v>0</v>
      </c>
      <c r="AR1077" s="93">
        <v>0</v>
      </c>
      <c r="AS1077" s="93">
        <v>0</v>
      </c>
      <c r="AT1077" s="93">
        <v>0</v>
      </c>
      <c r="AU1077" s="93">
        <v>0</v>
      </c>
      <c r="AV1077" s="93">
        <v>0</v>
      </c>
      <c r="AW1077" s="93">
        <v>0</v>
      </c>
      <c r="AX1077" s="93">
        <v>0</v>
      </c>
      <c r="AY1077" s="93">
        <v>0</v>
      </c>
      <c r="AZ1077" s="93">
        <v>0</v>
      </c>
      <c r="BA1077" s="93">
        <v>0</v>
      </c>
      <c r="BB1077" s="93">
        <v>0</v>
      </c>
      <c r="BC1077" s="93">
        <v>0</v>
      </c>
      <c r="BD1077" s="93">
        <v>0</v>
      </c>
      <c r="BE1077" s="93">
        <v>0</v>
      </c>
      <c r="BF1077" s="93">
        <v>0</v>
      </c>
      <c r="BG1077" s="93">
        <v>0</v>
      </c>
      <c r="BH1077" s="93">
        <v>0</v>
      </c>
      <c r="BI1077" s="93">
        <v>0</v>
      </c>
      <c r="BJ1077" s="93">
        <v>0</v>
      </c>
      <c r="BK1077" s="93">
        <v>0</v>
      </c>
      <c r="BL1077" s="93">
        <v>0</v>
      </c>
      <c r="BM1077" s="93">
        <v>0</v>
      </c>
      <c r="BN1077" s="93">
        <v>0</v>
      </c>
      <c r="BO1077" s="93">
        <v>0</v>
      </c>
      <c r="BP1077" s="93">
        <v>0</v>
      </c>
      <c r="BQ1077" s="93">
        <v>0</v>
      </c>
      <c r="BR1077" s="93">
        <v>0</v>
      </c>
      <c r="BS1077" s="93">
        <v>0</v>
      </c>
      <c r="BT1077" s="93">
        <v>0</v>
      </c>
      <c r="BU1077" s="93">
        <v>0</v>
      </c>
      <c r="BV1077" s="93">
        <v>0</v>
      </c>
      <c r="BW1077" s="93">
        <v>0</v>
      </c>
      <c r="BX1077" s="93">
        <v>0</v>
      </c>
      <c r="BY1077" s="93">
        <v>0</v>
      </c>
      <c r="BZ1077" s="93">
        <v>0</v>
      </c>
      <c r="CA1077" s="93">
        <v>0</v>
      </c>
      <c r="CB1077" s="93">
        <v>0</v>
      </c>
      <c r="CC1077" s="93">
        <v>0</v>
      </c>
      <c r="CD1077" s="93">
        <v>0</v>
      </c>
      <c r="CE1077" s="93">
        <v>0</v>
      </c>
      <c r="CF1077" s="93">
        <v>0</v>
      </c>
      <c r="CG1077" s="93">
        <v>0</v>
      </c>
      <c r="CH1077" s="93">
        <v>0</v>
      </c>
      <c r="CJ1077" s="94">
        <v>0</v>
      </c>
    </row>
    <row r="1078" spans="1:88" x14ac:dyDescent="0.25">
      <c r="A1078">
        <v>1070</v>
      </c>
      <c r="B1078" s="96"/>
      <c r="C1078" s="97" t="s">
        <v>5361</v>
      </c>
      <c r="D1078" s="97" t="s">
        <v>7246</v>
      </c>
      <c r="E1078" s="97" t="s">
        <v>7246</v>
      </c>
      <c r="F1078" s="97" t="s">
        <v>7396</v>
      </c>
      <c r="G1078" s="96" t="s">
        <v>6172</v>
      </c>
      <c r="H1078" s="96" t="s">
        <v>7397</v>
      </c>
      <c r="I1078" s="96" t="s">
        <v>5340</v>
      </c>
      <c r="J1078" s="96" t="s">
        <v>5340</v>
      </c>
      <c r="K1078" s="96" t="s">
        <v>5552</v>
      </c>
      <c r="L1078" s="96" t="s">
        <v>5552</v>
      </c>
      <c r="M1078" s="96" t="s">
        <v>5342</v>
      </c>
      <c r="N1078" s="92">
        <v>0</v>
      </c>
      <c r="O1078" s="93">
        <v>0</v>
      </c>
      <c r="P1078" s="93">
        <v>0</v>
      </c>
      <c r="Q1078" s="93">
        <v>0</v>
      </c>
      <c r="R1078" s="93">
        <v>0</v>
      </c>
      <c r="S1078" s="93">
        <v>0</v>
      </c>
      <c r="T1078" s="93">
        <v>0</v>
      </c>
      <c r="U1078" s="93">
        <v>0</v>
      </c>
      <c r="V1078" s="93">
        <v>0</v>
      </c>
      <c r="W1078" s="93">
        <v>0</v>
      </c>
      <c r="X1078" s="93">
        <v>0</v>
      </c>
      <c r="Y1078" s="93">
        <v>0</v>
      </c>
      <c r="Z1078" s="93">
        <v>0</v>
      </c>
      <c r="AA1078" s="93">
        <v>0</v>
      </c>
      <c r="AB1078" s="93">
        <v>0</v>
      </c>
      <c r="AC1078" s="93">
        <v>0</v>
      </c>
      <c r="AD1078" s="93">
        <v>0</v>
      </c>
      <c r="AE1078" s="93">
        <v>0</v>
      </c>
      <c r="AF1078" s="93">
        <v>0</v>
      </c>
      <c r="AG1078" s="93">
        <v>0</v>
      </c>
      <c r="AH1078" s="93">
        <v>0</v>
      </c>
      <c r="AI1078" s="93">
        <v>0</v>
      </c>
      <c r="AJ1078" s="93">
        <v>0</v>
      </c>
      <c r="AK1078" s="93">
        <v>0</v>
      </c>
      <c r="AL1078" s="93">
        <v>0</v>
      </c>
      <c r="AM1078" s="93">
        <v>0</v>
      </c>
      <c r="AN1078" s="93">
        <v>0</v>
      </c>
      <c r="AO1078" s="93">
        <v>0</v>
      </c>
      <c r="AP1078" s="93">
        <v>0</v>
      </c>
      <c r="AQ1078" s="93">
        <v>0</v>
      </c>
      <c r="AR1078" s="93">
        <v>0</v>
      </c>
      <c r="AS1078" s="93">
        <v>0</v>
      </c>
      <c r="AT1078" s="93">
        <v>0</v>
      </c>
      <c r="AU1078" s="93">
        <v>0</v>
      </c>
      <c r="AV1078" s="93">
        <v>0</v>
      </c>
      <c r="AW1078" s="93">
        <v>0</v>
      </c>
      <c r="AX1078" s="93">
        <v>0</v>
      </c>
      <c r="AY1078" s="93">
        <v>0</v>
      </c>
      <c r="AZ1078" s="93">
        <v>0</v>
      </c>
      <c r="BA1078" s="93">
        <v>0</v>
      </c>
      <c r="BB1078" s="93">
        <v>0</v>
      </c>
      <c r="BC1078" s="93">
        <v>0</v>
      </c>
      <c r="BD1078" s="93">
        <v>0</v>
      </c>
      <c r="BE1078" s="93">
        <v>0</v>
      </c>
      <c r="BF1078" s="93">
        <v>0</v>
      </c>
      <c r="BG1078" s="93">
        <v>0</v>
      </c>
      <c r="BH1078" s="93">
        <v>0</v>
      </c>
      <c r="BI1078" s="93">
        <v>0</v>
      </c>
      <c r="BJ1078" s="93">
        <v>0</v>
      </c>
      <c r="BK1078" s="93">
        <v>0</v>
      </c>
      <c r="BL1078" s="93">
        <v>0</v>
      </c>
      <c r="BM1078" s="93">
        <v>0</v>
      </c>
      <c r="BN1078" s="93">
        <v>0</v>
      </c>
      <c r="BO1078" s="93">
        <v>0</v>
      </c>
      <c r="BP1078" s="93">
        <v>0</v>
      </c>
      <c r="BQ1078" s="93">
        <v>0</v>
      </c>
      <c r="BR1078" s="93">
        <v>0</v>
      </c>
      <c r="BS1078" s="93">
        <v>0</v>
      </c>
      <c r="BT1078" s="93">
        <v>0</v>
      </c>
      <c r="BU1078" s="93">
        <v>0</v>
      </c>
      <c r="BV1078" s="93">
        <v>0</v>
      </c>
      <c r="BW1078" s="93">
        <v>0</v>
      </c>
      <c r="BX1078" s="93">
        <v>0</v>
      </c>
      <c r="BY1078" s="93">
        <v>0</v>
      </c>
      <c r="BZ1078" s="93">
        <v>0</v>
      </c>
      <c r="CA1078" s="93">
        <v>0</v>
      </c>
      <c r="CB1078" s="93">
        <v>0</v>
      </c>
      <c r="CC1078" s="93">
        <v>0</v>
      </c>
      <c r="CD1078" s="93">
        <v>0</v>
      </c>
      <c r="CE1078" s="93">
        <v>0</v>
      </c>
      <c r="CF1078" s="93">
        <v>0</v>
      </c>
      <c r="CG1078" s="93">
        <v>0</v>
      </c>
      <c r="CH1078" s="93">
        <v>0</v>
      </c>
      <c r="CJ1078" s="94">
        <v>0</v>
      </c>
    </row>
    <row r="1079" spans="1:88" x14ac:dyDescent="0.25">
      <c r="A1079">
        <v>1071</v>
      </c>
      <c r="B1079" s="96"/>
      <c r="C1079" s="97" t="s">
        <v>5361</v>
      </c>
      <c r="D1079" s="97" t="s">
        <v>7246</v>
      </c>
      <c r="E1079" s="97" t="s">
        <v>7246</v>
      </c>
      <c r="F1079" s="97" t="s">
        <v>7398</v>
      </c>
      <c r="G1079" s="96" t="s">
        <v>6172</v>
      </c>
      <c r="H1079" s="96" t="s">
        <v>7399</v>
      </c>
      <c r="I1079" s="96" t="s">
        <v>5340</v>
      </c>
      <c r="J1079" s="96" t="s">
        <v>5340</v>
      </c>
      <c r="K1079" s="96" t="s">
        <v>5552</v>
      </c>
      <c r="L1079" s="96" t="s">
        <v>5552</v>
      </c>
      <c r="M1079" s="96" t="s">
        <v>5342</v>
      </c>
      <c r="N1079" s="92">
        <v>0</v>
      </c>
      <c r="O1079" s="93">
        <v>0</v>
      </c>
      <c r="P1079" s="93">
        <v>0</v>
      </c>
      <c r="Q1079" s="93">
        <v>0</v>
      </c>
      <c r="R1079" s="93">
        <v>0</v>
      </c>
      <c r="S1079" s="93">
        <v>0</v>
      </c>
      <c r="T1079" s="93">
        <v>0</v>
      </c>
      <c r="U1079" s="93">
        <v>0</v>
      </c>
      <c r="V1079" s="93">
        <v>0</v>
      </c>
      <c r="W1079" s="93">
        <v>0</v>
      </c>
      <c r="X1079" s="93">
        <v>0</v>
      </c>
      <c r="Y1079" s="93">
        <v>0</v>
      </c>
      <c r="Z1079" s="93">
        <v>0</v>
      </c>
      <c r="AA1079" s="93">
        <v>0</v>
      </c>
      <c r="AB1079" s="93">
        <v>0</v>
      </c>
      <c r="AC1079" s="93">
        <v>0</v>
      </c>
      <c r="AD1079" s="93">
        <v>0</v>
      </c>
      <c r="AE1079" s="93">
        <v>0</v>
      </c>
      <c r="AF1079" s="93">
        <v>0</v>
      </c>
      <c r="AG1079" s="93">
        <v>0</v>
      </c>
      <c r="AH1079" s="93">
        <v>0</v>
      </c>
      <c r="AI1079" s="93">
        <v>0</v>
      </c>
      <c r="AJ1079" s="93">
        <v>0</v>
      </c>
      <c r="AK1079" s="93">
        <v>0</v>
      </c>
      <c r="AL1079" s="93">
        <v>0</v>
      </c>
      <c r="AM1079" s="93">
        <v>0</v>
      </c>
      <c r="AN1079" s="93">
        <v>0</v>
      </c>
      <c r="AO1079" s="93">
        <v>0</v>
      </c>
      <c r="AP1079" s="93">
        <v>0</v>
      </c>
      <c r="AQ1079" s="93">
        <v>0</v>
      </c>
      <c r="AR1079" s="93">
        <v>0</v>
      </c>
      <c r="AS1079" s="93">
        <v>0</v>
      </c>
      <c r="AT1079" s="93">
        <v>0</v>
      </c>
      <c r="AU1079" s="93">
        <v>0</v>
      </c>
      <c r="AV1079" s="93">
        <v>0</v>
      </c>
      <c r="AW1079" s="93">
        <v>0</v>
      </c>
      <c r="AX1079" s="93">
        <v>0</v>
      </c>
      <c r="AY1079" s="93">
        <v>0</v>
      </c>
      <c r="AZ1079" s="93">
        <v>0</v>
      </c>
      <c r="BA1079" s="93">
        <v>0</v>
      </c>
      <c r="BB1079" s="93">
        <v>0</v>
      </c>
      <c r="BC1079" s="93">
        <v>0</v>
      </c>
      <c r="BD1079" s="93">
        <v>0</v>
      </c>
      <c r="BE1079" s="93">
        <v>0</v>
      </c>
      <c r="BF1079" s="93">
        <v>0</v>
      </c>
      <c r="BG1079" s="93">
        <v>0</v>
      </c>
      <c r="BH1079" s="93">
        <v>0</v>
      </c>
      <c r="BI1079" s="93">
        <v>0</v>
      </c>
      <c r="BJ1079" s="93">
        <v>0</v>
      </c>
      <c r="BK1079" s="93">
        <v>0</v>
      </c>
      <c r="BL1079" s="93">
        <v>0</v>
      </c>
      <c r="BM1079" s="93">
        <v>0</v>
      </c>
      <c r="BN1079" s="93">
        <v>0</v>
      </c>
      <c r="BO1079" s="93">
        <v>0</v>
      </c>
      <c r="BP1079" s="93">
        <v>0</v>
      </c>
      <c r="BQ1079" s="93">
        <v>0</v>
      </c>
      <c r="BR1079" s="93">
        <v>0</v>
      </c>
      <c r="BS1079" s="93">
        <v>0</v>
      </c>
      <c r="BT1079" s="93">
        <v>0</v>
      </c>
      <c r="BU1079" s="93">
        <v>0</v>
      </c>
      <c r="BV1079" s="93">
        <v>0</v>
      </c>
      <c r="BW1079" s="93">
        <v>0</v>
      </c>
      <c r="BX1079" s="93">
        <v>0</v>
      </c>
      <c r="BY1079" s="93">
        <v>0</v>
      </c>
      <c r="BZ1079" s="93">
        <v>0</v>
      </c>
      <c r="CA1079" s="93">
        <v>0</v>
      </c>
      <c r="CB1079" s="93">
        <v>0</v>
      </c>
      <c r="CC1079" s="93">
        <v>0</v>
      </c>
      <c r="CD1079" s="93">
        <v>0</v>
      </c>
      <c r="CE1079" s="93">
        <v>0</v>
      </c>
      <c r="CF1079" s="93">
        <v>0</v>
      </c>
      <c r="CG1079" s="93">
        <v>0</v>
      </c>
      <c r="CH1079" s="93">
        <v>0</v>
      </c>
      <c r="CJ1079" s="94">
        <v>0</v>
      </c>
    </row>
    <row r="1080" spans="1:88" x14ac:dyDescent="0.25">
      <c r="A1080">
        <v>1072</v>
      </c>
      <c r="B1080" s="96"/>
      <c r="C1080" s="97" t="s">
        <v>5361</v>
      </c>
      <c r="D1080" s="97" t="s">
        <v>7246</v>
      </c>
      <c r="E1080" s="97" t="s">
        <v>7246</v>
      </c>
      <c r="F1080" s="97" t="s">
        <v>7400</v>
      </c>
      <c r="G1080" s="96" t="s">
        <v>6184</v>
      </c>
      <c r="H1080" s="96" t="s">
        <v>7401</v>
      </c>
      <c r="I1080" s="96" t="s">
        <v>5340</v>
      </c>
      <c r="J1080" s="96" t="s">
        <v>5340</v>
      </c>
      <c r="K1080" s="96" t="s">
        <v>5365</v>
      </c>
      <c r="L1080" s="96" t="s">
        <v>5365</v>
      </c>
      <c r="M1080" s="96" t="s">
        <v>5342</v>
      </c>
      <c r="N1080" s="92">
        <v>49655.717163599016</v>
      </c>
      <c r="O1080" s="93">
        <v>8401.8390252523277</v>
      </c>
      <c r="P1080" s="93">
        <v>8263.2478761361272</v>
      </c>
      <c r="Q1080" s="93">
        <v>8279.7679574636695</v>
      </c>
      <c r="R1080" s="93">
        <v>8287.9258813516826</v>
      </c>
      <c r="S1080" s="93">
        <v>8235.4802493947136</v>
      </c>
      <c r="T1080" s="93">
        <v>8187.4561740004992</v>
      </c>
      <c r="U1080" s="93">
        <v>0</v>
      </c>
      <c r="V1080" s="93">
        <v>0</v>
      </c>
      <c r="W1080" s="93">
        <v>0</v>
      </c>
      <c r="X1080" s="93">
        <v>0</v>
      </c>
      <c r="Y1080" s="93">
        <v>0</v>
      </c>
      <c r="Z1080" s="93">
        <v>0</v>
      </c>
      <c r="AA1080" s="93">
        <v>0</v>
      </c>
      <c r="AB1080" s="93">
        <v>0</v>
      </c>
      <c r="AC1080" s="93">
        <v>0</v>
      </c>
      <c r="AD1080" s="93">
        <v>0</v>
      </c>
      <c r="AE1080" s="93">
        <v>0</v>
      </c>
      <c r="AF1080" s="93">
        <v>0</v>
      </c>
      <c r="AG1080" s="93">
        <v>0</v>
      </c>
      <c r="AH1080" s="93">
        <v>0</v>
      </c>
      <c r="AI1080" s="93">
        <v>0</v>
      </c>
      <c r="AJ1080" s="93">
        <v>0</v>
      </c>
      <c r="AK1080" s="93">
        <v>0</v>
      </c>
      <c r="AL1080" s="93">
        <v>0</v>
      </c>
      <c r="AM1080" s="93">
        <v>0</v>
      </c>
      <c r="AN1080" s="93">
        <v>0</v>
      </c>
      <c r="AO1080" s="93">
        <v>0</v>
      </c>
      <c r="AP1080" s="93">
        <v>0</v>
      </c>
      <c r="AQ1080" s="93">
        <v>0</v>
      </c>
      <c r="AR1080" s="93">
        <v>0</v>
      </c>
      <c r="AS1080" s="93">
        <v>0</v>
      </c>
      <c r="AT1080" s="93">
        <v>0</v>
      </c>
      <c r="AU1080" s="93">
        <v>0</v>
      </c>
      <c r="AV1080" s="93">
        <v>0</v>
      </c>
      <c r="AW1080" s="93">
        <v>0</v>
      </c>
      <c r="AX1080" s="93">
        <v>0</v>
      </c>
      <c r="AY1080" s="93">
        <v>0</v>
      </c>
      <c r="AZ1080" s="93">
        <v>0</v>
      </c>
      <c r="BA1080" s="93">
        <v>0</v>
      </c>
      <c r="BB1080" s="93">
        <v>0</v>
      </c>
      <c r="BC1080" s="93">
        <v>0</v>
      </c>
      <c r="BD1080" s="93">
        <v>0</v>
      </c>
      <c r="BE1080" s="93">
        <v>0</v>
      </c>
      <c r="BF1080" s="93">
        <v>0</v>
      </c>
      <c r="BG1080" s="93">
        <v>0</v>
      </c>
      <c r="BH1080" s="93">
        <v>0</v>
      </c>
      <c r="BI1080" s="93">
        <v>0</v>
      </c>
      <c r="BJ1080" s="93">
        <v>0</v>
      </c>
      <c r="BK1080" s="93">
        <v>0</v>
      </c>
      <c r="BL1080" s="93">
        <v>0</v>
      </c>
      <c r="BM1080" s="93">
        <v>0</v>
      </c>
      <c r="BN1080" s="93">
        <v>0</v>
      </c>
      <c r="BO1080" s="93">
        <v>0</v>
      </c>
      <c r="BP1080" s="93">
        <v>0</v>
      </c>
      <c r="BQ1080" s="93">
        <v>0</v>
      </c>
      <c r="BR1080" s="93">
        <v>0</v>
      </c>
      <c r="BS1080" s="93">
        <v>0</v>
      </c>
      <c r="BT1080" s="93">
        <v>0</v>
      </c>
      <c r="BU1080" s="93">
        <v>0</v>
      </c>
      <c r="BV1080" s="93">
        <v>0</v>
      </c>
      <c r="BW1080" s="93">
        <v>0</v>
      </c>
      <c r="BX1080" s="93">
        <v>0</v>
      </c>
      <c r="BY1080" s="93">
        <v>0</v>
      </c>
      <c r="BZ1080" s="93">
        <v>0</v>
      </c>
      <c r="CA1080" s="93">
        <v>0</v>
      </c>
      <c r="CB1080" s="93">
        <v>0</v>
      </c>
      <c r="CC1080" s="93">
        <v>0</v>
      </c>
      <c r="CD1080" s="93">
        <v>0</v>
      </c>
      <c r="CE1080" s="93">
        <v>0</v>
      </c>
      <c r="CF1080" s="93">
        <v>0</v>
      </c>
      <c r="CG1080" s="93">
        <v>0</v>
      </c>
      <c r="CH1080" s="93">
        <v>0</v>
      </c>
      <c r="CJ1080" s="94">
        <v>0</v>
      </c>
    </row>
    <row r="1081" spans="1:88" x14ac:dyDescent="0.25">
      <c r="A1081">
        <v>1073</v>
      </c>
      <c r="B1081" s="96"/>
      <c r="C1081" s="97" t="s">
        <v>5340</v>
      </c>
      <c r="D1081" s="97" t="s">
        <v>6121</v>
      </c>
      <c r="E1081" s="97" t="s">
        <v>6121</v>
      </c>
      <c r="F1081" s="97" t="s">
        <v>7402</v>
      </c>
      <c r="G1081" s="96" t="s">
        <v>6184</v>
      </c>
      <c r="H1081" s="96" t="s">
        <v>7403</v>
      </c>
      <c r="I1081" s="96" t="s">
        <v>5340</v>
      </c>
      <c r="J1081" s="96" t="s">
        <v>5340</v>
      </c>
      <c r="K1081" s="96" t="s">
        <v>5970</v>
      </c>
      <c r="L1081" s="96" t="s">
        <v>5970</v>
      </c>
      <c r="M1081" s="96"/>
      <c r="N1081" s="92">
        <v>19862.286865439612</v>
      </c>
      <c r="O1081" s="93">
        <v>3360.735610100935</v>
      </c>
      <c r="P1081" s="93">
        <v>3305.299150454453</v>
      </c>
      <c r="Q1081" s="93">
        <v>3311.9071829854661</v>
      </c>
      <c r="R1081" s="93">
        <v>3315.170352540677</v>
      </c>
      <c r="S1081" s="93">
        <v>3294.1920997578809</v>
      </c>
      <c r="T1081" s="93">
        <v>3274.9824696001997</v>
      </c>
      <c r="U1081" s="93">
        <v>0</v>
      </c>
      <c r="V1081" s="93">
        <v>0</v>
      </c>
      <c r="W1081" s="93">
        <v>0</v>
      </c>
      <c r="X1081" s="93">
        <v>0</v>
      </c>
      <c r="Y1081" s="93">
        <v>0</v>
      </c>
      <c r="Z1081" s="93">
        <v>0</v>
      </c>
      <c r="AA1081" s="93">
        <v>0</v>
      </c>
      <c r="AB1081" s="93">
        <v>0</v>
      </c>
      <c r="AC1081" s="93">
        <v>0</v>
      </c>
      <c r="AD1081" s="93">
        <v>0</v>
      </c>
      <c r="AE1081" s="93">
        <v>0</v>
      </c>
      <c r="AF1081" s="93">
        <v>0</v>
      </c>
      <c r="AG1081" s="93">
        <v>0</v>
      </c>
      <c r="AH1081" s="93">
        <v>0</v>
      </c>
      <c r="AI1081" s="93">
        <v>0</v>
      </c>
      <c r="AJ1081" s="93">
        <v>0</v>
      </c>
      <c r="AK1081" s="93">
        <v>0</v>
      </c>
      <c r="AL1081" s="93">
        <v>0</v>
      </c>
      <c r="AM1081" s="93">
        <v>0</v>
      </c>
      <c r="AN1081" s="93">
        <v>0</v>
      </c>
      <c r="AO1081" s="93">
        <v>0</v>
      </c>
      <c r="AP1081" s="93">
        <v>0</v>
      </c>
      <c r="AQ1081" s="93">
        <v>0</v>
      </c>
      <c r="AR1081" s="93">
        <v>0</v>
      </c>
      <c r="AS1081" s="93">
        <v>0</v>
      </c>
      <c r="AT1081" s="93">
        <v>0</v>
      </c>
      <c r="AU1081" s="93">
        <v>0</v>
      </c>
      <c r="AV1081" s="93">
        <v>0</v>
      </c>
      <c r="AW1081" s="93">
        <v>0</v>
      </c>
      <c r="AX1081" s="93">
        <v>0</v>
      </c>
      <c r="AY1081" s="93">
        <v>0</v>
      </c>
      <c r="AZ1081" s="93">
        <v>0</v>
      </c>
      <c r="BA1081" s="93">
        <v>0</v>
      </c>
      <c r="BB1081" s="93">
        <v>0</v>
      </c>
      <c r="BC1081" s="93">
        <v>0</v>
      </c>
      <c r="BD1081" s="93">
        <v>0</v>
      </c>
      <c r="BE1081" s="93">
        <v>0</v>
      </c>
      <c r="BF1081" s="93">
        <v>0</v>
      </c>
      <c r="BG1081" s="93">
        <v>0</v>
      </c>
      <c r="BH1081" s="93">
        <v>0</v>
      </c>
      <c r="BI1081" s="93">
        <v>0</v>
      </c>
      <c r="BJ1081" s="93">
        <v>0</v>
      </c>
      <c r="BK1081" s="93">
        <v>0</v>
      </c>
      <c r="BL1081" s="93">
        <v>0</v>
      </c>
      <c r="BM1081" s="93">
        <v>0</v>
      </c>
      <c r="BN1081" s="93">
        <v>0</v>
      </c>
      <c r="BO1081" s="93">
        <v>0</v>
      </c>
      <c r="BP1081" s="93">
        <v>0</v>
      </c>
      <c r="BQ1081" s="93">
        <v>0</v>
      </c>
      <c r="BR1081" s="93">
        <v>0</v>
      </c>
      <c r="BS1081" s="93">
        <v>0</v>
      </c>
      <c r="BT1081" s="93">
        <v>0</v>
      </c>
      <c r="BU1081" s="93">
        <v>0</v>
      </c>
      <c r="BV1081" s="93">
        <v>0</v>
      </c>
      <c r="BW1081" s="93">
        <v>0</v>
      </c>
      <c r="BX1081" s="93">
        <v>0</v>
      </c>
      <c r="BY1081" s="93">
        <v>0</v>
      </c>
      <c r="BZ1081" s="93">
        <v>0</v>
      </c>
      <c r="CA1081" s="93">
        <v>0</v>
      </c>
      <c r="CB1081" s="93">
        <v>0</v>
      </c>
      <c r="CC1081" s="93">
        <v>0</v>
      </c>
      <c r="CD1081" s="93">
        <v>0</v>
      </c>
      <c r="CE1081" s="93">
        <v>0</v>
      </c>
      <c r="CF1081" s="93">
        <v>0</v>
      </c>
      <c r="CG1081" s="93">
        <v>0</v>
      </c>
      <c r="CH1081" s="93">
        <v>0</v>
      </c>
      <c r="CJ1081" s="94">
        <v>0</v>
      </c>
    </row>
    <row r="1082" spans="1:88" x14ac:dyDescent="0.25">
      <c r="A1082">
        <v>1074</v>
      </c>
      <c r="B1082" s="96"/>
      <c r="C1082" s="97" t="s">
        <v>5361</v>
      </c>
      <c r="D1082" s="97" t="s">
        <v>7246</v>
      </c>
      <c r="E1082" s="97" t="s">
        <v>7246</v>
      </c>
      <c r="F1082" s="97" t="s">
        <v>7404</v>
      </c>
      <c r="G1082" s="96" t="s">
        <v>6184</v>
      </c>
      <c r="H1082" s="96" t="s">
        <v>7401</v>
      </c>
      <c r="I1082" s="96" t="s">
        <v>5340</v>
      </c>
      <c r="J1082" s="96" t="s">
        <v>5340</v>
      </c>
      <c r="K1082" s="96" t="s">
        <v>5365</v>
      </c>
      <c r="L1082" s="96" t="s">
        <v>5365</v>
      </c>
      <c r="M1082" s="96" t="s">
        <v>5342</v>
      </c>
      <c r="N1082" s="92">
        <v>49655.717163599016</v>
      </c>
      <c r="O1082" s="93">
        <v>8401.8390252523277</v>
      </c>
      <c r="P1082" s="93">
        <v>8263.2478761361272</v>
      </c>
      <c r="Q1082" s="93">
        <v>8279.7679574636695</v>
      </c>
      <c r="R1082" s="93">
        <v>8287.9258813516826</v>
      </c>
      <c r="S1082" s="93">
        <v>8235.4802493947136</v>
      </c>
      <c r="T1082" s="93">
        <v>8187.4561740004992</v>
      </c>
      <c r="U1082" s="93">
        <v>0</v>
      </c>
      <c r="V1082" s="93">
        <v>0</v>
      </c>
      <c r="W1082" s="93">
        <v>0</v>
      </c>
      <c r="X1082" s="93">
        <v>0</v>
      </c>
      <c r="Y1082" s="93">
        <v>0</v>
      </c>
      <c r="Z1082" s="93">
        <v>0</v>
      </c>
      <c r="AA1082" s="93">
        <v>0</v>
      </c>
      <c r="AB1082" s="93">
        <v>0</v>
      </c>
      <c r="AC1082" s="93">
        <v>0</v>
      </c>
      <c r="AD1082" s="93">
        <v>0</v>
      </c>
      <c r="AE1082" s="93">
        <v>0</v>
      </c>
      <c r="AF1082" s="93">
        <v>0</v>
      </c>
      <c r="AG1082" s="93">
        <v>0</v>
      </c>
      <c r="AH1082" s="93">
        <v>0</v>
      </c>
      <c r="AI1082" s="93">
        <v>0</v>
      </c>
      <c r="AJ1082" s="93">
        <v>0</v>
      </c>
      <c r="AK1082" s="93">
        <v>0</v>
      </c>
      <c r="AL1082" s="93">
        <v>0</v>
      </c>
      <c r="AM1082" s="93">
        <v>0</v>
      </c>
      <c r="AN1082" s="93">
        <v>0</v>
      </c>
      <c r="AO1082" s="93">
        <v>0</v>
      </c>
      <c r="AP1082" s="93">
        <v>0</v>
      </c>
      <c r="AQ1082" s="93">
        <v>0</v>
      </c>
      <c r="AR1082" s="93">
        <v>0</v>
      </c>
      <c r="AS1082" s="93">
        <v>0</v>
      </c>
      <c r="AT1082" s="93">
        <v>0</v>
      </c>
      <c r="AU1082" s="93">
        <v>0</v>
      </c>
      <c r="AV1082" s="93">
        <v>0</v>
      </c>
      <c r="AW1082" s="93">
        <v>0</v>
      </c>
      <c r="AX1082" s="93">
        <v>0</v>
      </c>
      <c r="AY1082" s="93">
        <v>0</v>
      </c>
      <c r="AZ1082" s="93">
        <v>0</v>
      </c>
      <c r="BA1082" s="93">
        <v>0</v>
      </c>
      <c r="BB1082" s="93">
        <v>0</v>
      </c>
      <c r="BC1082" s="93">
        <v>0</v>
      </c>
      <c r="BD1082" s="93">
        <v>0</v>
      </c>
      <c r="BE1082" s="93">
        <v>0</v>
      </c>
      <c r="BF1082" s="93">
        <v>0</v>
      </c>
      <c r="BG1082" s="93">
        <v>0</v>
      </c>
      <c r="BH1082" s="93">
        <v>0</v>
      </c>
      <c r="BI1082" s="93">
        <v>0</v>
      </c>
      <c r="BJ1082" s="93">
        <v>0</v>
      </c>
      <c r="BK1082" s="93">
        <v>0</v>
      </c>
      <c r="BL1082" s="93">
        <v>0</v>
      </c>
      <c r="BM1082" s="93">
        <v>0</v>
      </c>
      <c r="BN1082" s="93">
        <v>0</v>
      </c>
      <c r="BO1082" s="93">
        <v>0</v>
      </c>
      <c r="BP1082" s="93">
        <v>0</v>
      </c>
      <c r="BQ1082" s="93">
        <v>0</v>
      </c>
      <c r="BR1082" s="93">
        <v>0</v>
      </c>
      <c r="BS1082" s="93">
        <v>0</v>
      </c>
      <c r="BT1082" s="93">
        <v>0</v>
      </c>
      <c r="BU1082" s="93">
        <v>0</v>
      </c>
      <c r="BV1082" s="93">
        <v>0</v>
      </c>
      <c r="BW1082" s="93">
        <v>0</v>
      </c>
      <c r="BX1082" s="93">
        <v>0</v>
      </c>
      <c r="BY1082" s="93">
        <v>0</v>
      </c>
      <c r="BZ1082" s="93">
        <v>0</v>
      </c>
      <c r="CA1082" s="93">
        <v>0</v>
      </c>
      <c r="CB1082" s="93">
        <v>0</v>
      </c>
      <c r="CC1082" s="93">
        <v>0</v>
      </c>
      <c r="CD1082" s="93">
        <v>0</v>
      </c>
      <c r="CE1082" s="93">
        <v>0</v>
      </c>
      <c r="CF1082" s="93">
        <v>0</v>
      </c>
      <c r="CG1082" s="93">
        <v>0</v>
      </c>
      <c r="CH1082" s="93">
        <v>0</v>
      </c>
      <c r="CJ1082" s="94">
        <v>0</v>
      </c>
    </row>
    <row r="1083" spans="1:88" x14ac:dyDescent="0.25">
      <c r="A1083">
        <v>1075</v>
      </c>
      <c r="B1083" s="96"/>
      <c r="C1083" s="97" t="s">
        <v>5340</v>
      </c>
      <c r="D1083" s="97" t="s">
        <v>6121</v>
      </c>
      <c r="E1083" s="97" t="s">
        <v>6121</v>
      </c>
      <c r="F1083" s="97" t="s">
        <v>7405</v>
      </c>
      <c r="G1083" s="96" t="s">
        <v>6184</v>
      </c>
      <c r="H1083" s="96" t="s">
        <v>7403</v>
      </c>
      <c r="I1083" s="96" t="s">
        <v>5340</v>
      </c>
      <c r="J1083" s="96" t="s">
        <v>5340</v>
      </c>
      <c r="K1083" s="96" t="s">
        <v>5970</v>
      </c>
      <c r="L1083" s="96" t="s">
        <v>5970</v>
      </c>
      <c r="M1083" s="96"/>
      <c r="N1083" s="92">
        <v>19862.286865439612</v>
      </c>
      <c r="O1083" s="93">
        <v>3360.735610100935</v>
      </c>
      <c r="P1083" s="93">
        <v>3305.299150454453</v>
      </c>
      <c r="Q1083" s="93">
        <v>3311.9071829854661</v>
      </c>
      <c r="R1083" s="93">
        <v>3315.170352540677</v>
      </c>
      <c r="S1083" s="93">
        <v>3294.1920997578809</v>
      </c>
      <c r="T1083" s="93">
        <v>3274.9824696001997</v>
      </c>
      <c r="U1083" s="93">
        <v>0</v>
      </c>
      <c r="V1083" s="93">
        <v>0</v>
      </c>
      <c r="W1083" s="93">
        <v>0</v>
      </c>
      <c r="X1083" s="93">
        <v>0</v>
      </c>
      <c r="Y1083" s="93">
        <v>0</v>
      </c>
      <c r="Z1083" s="93">
        <v>0</v>
      </c>
      <c r="AA1083" s="93">
        <v>0</v>
      </c>
      <c r="AB1083" s="93">
        <v>0</v>
      </c>
      <c r="AC1083" s="93">
        <v>0</v>
      </c>
      <c r="AD1083" s="93">
        <v>0</v>
      </c>
      <c r="AE1083" s="93">
        <v>0</v>
      </c>
      <c r="AF1083" s="93">
        <v>0</v>
      </c>
      <c r="AG1083" s="93">
        <v>0</v>
      </c>
      <c r="AH1083" s="93">
        <v>0</v>
      </c>
      <c r="AI1083" s="93">
        <v>0</v>
      </c>
      <c r="AJ1083" s="93">
        <v>0</v>
      </c>
      <c r="AK1083" s="93">
        <v>0</v>
      </c>
      <c r="AL1083" s="93">
        <v>0</v>
      </c>
      <c r="AM1083" s="93">
        <v>0</v>
      </c>
      <c r="AN1083" s="93">
        <v>0</v>
      </c>
      <c r="AO1083" s="93">
        <v>0</v>
      </c>
      <c r="AP1083" s="93">
        <v>0</v>
      </c>
      <c r="AQ1083" s="93">
        <v>0</v>
      </c>
      <c r="AR1083" s="93">
        <v>0</v>
      </c>
      <c r="AS1083" s="93">
        <v>0</v>
      </c>
      <c r="AT1083" s="93">
        <v>0</v>
      </c>
      <c r="AU1083" s="93">
        <v>0</v>
      </c>
      <c r="AV1083" s="93">
        <v>0</v>
      </c>
      <c r="AW1083" s="93">
        <v>0</v>
      </c>
      <c r="AX1083" s="93">
        <v>0</v>
      </c>
      <c r="AY1083" s="93">
        <v>0</v>
      </c>
      <c r="AZ1083" s="93">
        <v>0</v>
      </c>
      <c r="BA1083" s="93">
        <v>0</v>
      </c>
      <c r="BB1083" s="93">
        <v>0</v>
      </c>
      <c r="BC1083" s="93">
        <v>0</v>
      </c>
      <c r="BD1083" s="93">
        <v>0</v>
      </c>
      <c r="BE1083" s="93">
        <v>0</v>
      </c>
      <c r="BF1083" s="93">
        <v>0</v>
      </c>
      <c r="BG1083" s="93">
        <v>0</v>
      </c>
      <c r="BH1083" s="93">
        <v>0</v>
      </c>
      <c r="BI1083" s="93">
        <v>0</v>
      </c>
      <c r="BJ1083" s="93">
        <v>0</v>
      </c>
      <c r="BK1083" s="93">
        <v>0</v>
      </c>
      <c r="BL1083" s="93">
        <v>0</v>
      </c>
      <c r="BM1083" s="93">
        <v>0</v>
      </c>
      <c r="BN1083" s="93">
        <v>0</v>
      </c>
      <c r="BO1083" s="93">
        <v>0</v>
      </c>
      <c r="BP1083" s="93">
        <v>0</v>
      </c>
      <c r="BQ1083" s="93">
        <v>0</v>
      </c>
      <c r="BR1083" s="93">
        <v>0</v>
      </c>
      <c r="BS1083" s="93">
        <v>0</v>
      </c>
      <c r="BT1083" s="93">
        <v>0</v>
      </c>
      <c r="BU1083" s="93">
        <v>0</v>
      </c>
      <c r="BV1083" s="93">
        <v>0</v>
      </c>
      <c r="BW1083" s="93">
        <v>0</v>
      </c>
      <c r="BX1083" s="93">
        <v>0</v>
      </c>
      <c r="BY1083" s="93">
        <v>0</v>
      </c>
      <c r="BZ1083" s="93">
        <v>0</v>
      </c>
      <c r="CA1083" s="93">
        <v>0</v>
      </c>
      <c r="CB1083" s="93">
        <v>0</v>
      </c>
      <c r="CC1083" s="93">
        <v>0</v>
      </c>
      <c r="CD1083" s="93">
        <v>0</v>
      </c>
      <c r="CE1083" s="93">
        <v>0</v>
      </c>
      <c r="CF1083" s="93">
        <v>0</v>
      </c>
      <c r="CG1083" s="93">
        <v>0</v>
      </c>
      <c r="CH1083" s="93">
        <v>0</v>
      </c>
      <c r="CJ1083" s="94">
        <v>0</v>
      </c>
    </row>
    <row r="1084" spans="1:88" x14ac:dyDescent="0.25">
      <c r="A1084">
        <v>1076</v>
      </c>
      <c r="B1084" s="96"/>
      <c r="C1084" s="97" t="s">
        <v>5361</v>
      </c>
      <c r="D1084" s="97" t="s">
        <v>6275</v>
      </c>
      <c r="E1084" s="97" t="s">
        <v>6275</v>
      </c>
      <c r="F1084" s="97" t="s">
        <v>7406</v>
      </c>
      <c r="G1084" s="96" t="s">
        <v>6184</v>
      </c>
      <c r="H1084" s="96" t="s">
        <v>7407</v>
      </c>
      <c r="I1084" s="96" t="s">
        <v>5340</v>
      </c>
      <c r="J1084" s="96" t="s">
        <v>5340</v>
      </c>
      <c r="K1084" s="96" t="s">
        <v>5365</v>
      </c>
      <c r="L1084" s="96" t="s">
        <v>5365</v>
      </c>
      <c r="M1084" s="96" t="s">
        <v>5342</v>
      </c>
      <c r="N1084" s="92">
        <v>141242.92882090394</v>
      </c>
      <c r="O1084" s="93">
        <v>23898.564338495547</v>
      </c>
      <c r="P1084" s="93">
        <v>23504.349514342761</v>
      </c>
      <c r="Q1084" s="93">
        <v>23551.339967896605</v>
      </c>
      <c r="R1084" s="93">
        <v>23574.544729178149</v>
      </c>
      <c r="S1084" s="93">
        <v>23425.366042722766</v>
      </c>
      <c r="T1084" s="93">
        <v>23288.764228268119</v>
      </c>
      <c r="U1084" s="93">
        <v>0</v>
      </c>
      <c r="V1084" s="93">
        <v>0</v>
      </c>
      <c r="W1084" s="93">
        <v>0</v>
      </c>
      <c r="X1084" s="93">
        <v>0</v>
      </c>
      <c r="Y1084" s="93">
        <v>0</v>
      </c>
      <c r="Z1084" s="93">
        <v>0</v>
      </c>
      <c r="AA1084" s="93">
        <v>0</v>
      </c>
      <c r="AB1084" s="93">
        <v>0</v>
      </c>
      <c r="AC1084" s="93">
        <v>0</v>
      </c>
      <c r="AD1084" s="93">
        <v>0</v>
      </c>
      <c r="AE1084" s="93">
        <v>0</v>
      </c>
      <c r="AF1084" s="93">
        <v>0</v>
      </c>
      <c r="AG1084" s="93">
        <v>0</v>
      </c>
      <c r="AH1084" s="93">
        <v>0</v>
      </c>
      <c r="AI1084" s="93">
        <v>0</v>
      </c>
      <c r="AJ1084" s="93">
        <v>0</v>
      </c>
      <c r="AK1084" s="93">
        <v>0</v>
      </c>
      <c r="AL1084" s="93">
        <v>0</v>
      </c>
      <c r="AM1084" s="93">
        <v>0</v>
      </c>
      <c r="AN1084" s="93">
        <v>0</v>
      </c>
      <c r="AO1084" s="93">
        <v>0</v>
      </c>
      <c r="AP1084" s="93">
        <v>0</v>
      </c>
      <c r="AQ1084" s="93">
        <v>0</v>
      </c>
      <c r="AR1084" s="93">
        <v>0</v>
      </c>
      <c r="AS1084" s="93">
        <v>0</v>
      </c>
      <c r="AT1084" s="93">
        <v>0</v>
      </c>
      <c r="AU1084" s="93">
        <v>0</v>
      </c>
      <c r="AV1084" s="93">
        <v>0</v>
      </c>
      <c r="AW1084" s="93">
        <v>0</v>
      </c>
      <c r="AX1084" s="93">
        <v>0</v>
      </c>
      <c r="AY1084" s="93">
        <v>0</v>
      </c>
      <c r="AZ1084" s="93">
        <v>0</v>
      </c>
      <c r="BA1084" s="93">
        <v>0</v>
      </c>
      <c r="BB1084" s="93">
        <v>0</v>
      </c>
      <c r="BC1084" s="93">
        <v>0</v>
      </c>
      <c r="BD1084" s="93">
        <v>0</v>
      </c>
      <c r="BE1084" s="93">
        <v>0</v>
      </c>
      <c r="BF1084" s="93">
        <v>0</v>
      </c>
      <c r="BG1084" s="93">
        <v>0</v>
      </c>
      <c r="BH1084" s="93">
        <v>0</v>
      </c>
      <c r="BI1084" s="93">
        <v>0</v>
      </c>
      <c r="BJ1084" s="93">
        <v>0</v>
      </c>
      <c r="BK1084" s="93">
        <v>0</v>
      </c>
      <c r="BL1084" s="93">
        <v>0</v>
      </c>
      <c r="BM1084" s="93">
        <v>0</v>
      </c>
      <c r="BN1084" s="93">
        <v>0</v>
      </c>
      <c r="BO1084" s="93">
        <v>0</v>
      </c>
      <c r="BP1084" s="93">
        <v>0</v>
      </c>
      <c r="BQ1084" s="93">
        <v>0</v>
      </c>
      <c r="BR1084" s="93">
        <v>0</v>
      </c>
      <c r="BS1084" s="93">
        <v>0</v>
      </c>
      <c r="BT1084" s="93">
        <v>0</v>
      </c>
      <c r="BU1084" s="93">
        <v>0</v>
      </c>
      <c r="BV1084" s="93">
        <v>0</v>
      </c>
      <c r="BW1084" s="93">
        <v>0</v>
      </c>
      <c r="BX1084" s="93">
        <v>0</v>
      </c>
      <c r="BY1084" s="93">
        <v>0</v>
      </c>
      <c r="BZ1084" s="93">
        <v>0</v>
      </c>
      <c r="CA1084" s="93">
        <v>0</v>
      </c>
      <c r="CB1084" s="93">
        <v>0</v>
      </c>
      <c r="CC1084" s="93">
        <v>0</v>
      </c>
      <c r="CD1084" s="93">
        <v>0</v>
      </c>
      <c r="CE1084" s="93">
        <v>0</v>
      </c>
      <c r="CF1084" s="93">
        <v>0</v>
      </c>
      <c r="CG1084" s="93">
        <v>0</v>
      </c>
      <c r="CH1084" s="93">
        <v>0</v>
      </c>
      <c r="CJ1084" s="94">
        <v>0</v>
      </c>
    </row>
    <row r="1085" spans="1:88" x14ac:dyDescent="0.25">
      <c r="A1085">
        <v>1077</v>
      </c>
      <c r="B1085" s="96"/>
      <c r="C1085" s="97" t="s">
        <v>5361</v>
      </c>
      <c r="D1085" s="97" t="s">
        <v>7246</v>
      </c>
      <c r="E1085" s="97" t="s">
        <v>7408</v>
      </c>
      <c r="F1085" s="97" t="s">
        <v>7409</v>
      </c>
      <c r="G1085" s="96" t="s">
        <v>6184</v>
      </c>
      <c r="H1085" s="96" t="s">
        <v>7410</v>
      </c>
      <c r="I1085" s="96" t="s">
        <v>5340</v>
      </c>
      <c r="J1085" s="96" t="s">
        <v>5340</v>
      </c>
      <c r="K1085" s="96" t="s">
        <v>5358</v>
      </c>
      <c r="L1085" s="96" t="s">
        <v>5358</v>
      </c>
      <c r="M1085" s="96" t="s">
        <v>5342</v>
      </c>
      <c r="N1085" s="92">
        <v>666481.89047013072</v>
      </c>
      <c r="O1085" s="93">
        <v>0</v>
      </c>
      <c r="P1085" s="93">
        <v>0</v>
      </c>
      <c r="Q1085" s="93">
        <v>0</v>
      </c>
      <c r="R1085" s="93">
        <v>0</v>
      </c>
      <c r="S1085" s="93">
        <v>0</v>
      </c>
      <c r="T1085" s="93">
        <v>0</v>
      </c>
      <c r="U1085" s="93">
        <v>55691.302265515915</v>
      </c>
      <c r="V1085" s="93">
        <v>55716.8773564199</v>
      </c>
      <c r="W1085" s="93">
        <v>55299.615058529671</v>
      </c>
      <c r="X1085" s="93">
        <v>54615.270295557872</v>
      </c>
      <c r="Y1085" s="93">
        <v>55744.671303695774</v>
      </c>
      <c r="Z1085" s="93">
        <v>55844.228972357392</v>
      </c>
      <c r="AA1085" s="93">
        <v>56399.296783769052</v>
      </c>
      <c r="AB1085" s="93">
        <v>55388.325621037075</v>
      </c>
      <c r="AC1085" s="93">
        <v>55573.347938888415</v>
      </c>
      <c r="AD1085" s="93">
        <v>55630.781561102871</v>
      </c>
      <c r="AE1085" s="93">
        <v>55369.795118666501</v>
      </c>
      <c r="AF1085" s="93">
        <v>55208.378194590354</v>
      </c>
      <c r="AG1085" s="93">
        <v>0</v>
      </c>
      <c r="AH1085" s="93">
        <v>0</v>
      </c>
      <c r="AI1085" s="93">
        <v>0</v>
      </c>
      <c r="AJ1085" s="93">
        <v>0</v>
      </c>
      <c r="AK1085" s="93">
        <v>0</v>
      </c>
      <c r="AL1085" s="93">
        <v>0</v>
      </c>
      <c r="AM1085" s="93">
        <v>0</v>
      </c>
      <c r="AN1085" s="93">
        <v>0</v>
      </c>
      <c r="AO1085" s="93">
        <v>0</v>
      </c>
      <c r="AP1085" s="93">
        <v>0</v>
      </c>
      <c r="AQ1085" s="93">
        <v>0</v>
      </c>
      <c r="AR1085" s="93">
        <v>0</v>
      </c>
      <c r="AS1085" s="93">
        <v>0</v>
      </c>
      <c r="AT1085" s="93">
        <v>0</v>
      </c>
      <c r="AU1085" s="93">
        <v>0</v>
      </c>
      <c r="AV1085" s="93">
        <v>0</v>
      </c>
      <c r="AW1085" s="93">
        <v>0</v>
      </c>
      <c r="AX1085" s="93">
        <v>0</v>
      </c>
      <c r="AY1085" s="93">
        <v>0</v>
      </c>
      <c r="AZ1085" s="93">
        <v>0</v>
      </c>
      <c r="BA1085" s="93">
        <v>0</v>
      </c>
      <c r="BB1085" s="93">
        <v>0</v>
      </c>
      <c r="BC1085" s="93">
        <v>0</v>
      </c>
      <c r="BD1085" s="93">
        <v>0</v>
      </c>
      <c r="BE1085" s="93">
        <v>0</v>
      </c>
      <c r="BF1085" s="93">
        <v>0</v>
      </c>
      <c r="BG1085" s="93">
        <v>0</v>
      </c>
      <c r="BH1085" s="93">
        <v>0</v>
      </c>
      <c r="BI1085" s="93">
        <v>0</v>
      </c>
      <c r="BJ1085" s="93">
        <v>0</v>
      </c>
      <c r="BK1085" s="93">
        <v>0</v>
      </c>
      <c r="BL1085" s="93">
        <v>0</v>
      </c>
      <c r="BM1085" s="93">
        <v>0</v>
      </c>
      <c r="BN1085" s="93">
        <v>0</v>
      </c>
      <c r="BO1085" s="93">
        <v>0</v>
      </c>
      <c r="BP1085" s="93">
        <v>0</v>
      </c>
      <c r="BQ1085" s="93">
        <v>0</v>
      </c>
      <c r="BR1085" s="93">
        <v>0</v>
      </c>
      <c r="BS1085" s="93">
        <v>0</v>
      </c>
      <c r="BT1085" s="93">
        <v>0</v>
      </c>
      <c r="BU1085" s="93">
        <v>0</v>
      </c>
      <c r="BV1085" s="93">
        <v>0</v>
      </c>
      <c r="BW1085" s="93">
        <v>0</v>
      </c>
      <c r="BX1085" s="93">
        <v>0</v>
      </c>
      <c r="BY1085" s="93">
        <v>0</v>
      </c>
      <c r="BZ1085" s="93">
        <v>0</v>
      </c>
      <c r="CA1085" s="93">
        <v>0</v>
      </c>
      <c r="CB1085" s="93">
        <v>0</v>
      </c>
      <c r="CC1085" s="93">
        <v>0</v>
      </c>
      <c r="CD1085" s="93">
        <v>0</v>
      </c>
      <c r="CE1085" s="93">
        <v>0</v>
      </c>
      <c r="CF1085" s="93">
        <v>0</v>
      </c>
      <c r="CG1085" s="93">
        <v>0</v>
      </c>
      <c r="CH1085" s="93">
        <v>0</v>
      </c>
      <c r="CJ1085" s="94">
        <v>333569.92521805427</v>
      </c>
    </row>
    <row r="1086" spans="1:88" x14ac:dyDescent="0.25">
      <c r="A1086">
        <v>1078</v>
      </c>
      <c r="B1086" s="96"/>
      <c r="C1086" s="97" t="s">
        <v>5361</v>
      </c>
      <c r="D1086" s="97" t="s">
        <v>7246</v>
      </c>
      <c r="E1086" s="97" t="s">
        <v>7408</v>
      </c>
      <c r="F1086" s="97" t="s">
        <v>7411</v>
      </c>
      <c r="G1086" s="96" t="s">
        <v>6184</v>
      </c>
      <c r="H1086" s="96" t="s">
        <v>7412</v>
      </c>
      <c r="I1086" s="96" t="s">
        <v>5340</v>
      </c>
      <c r="J1086" s="96" t="s">
        <v>5340</v>
      </c>
      <c r="K1086" s="96" t="s">
        <v>5365</v>
      </c>
      <c r="L1086" s="96" t="s">
        <v>5365</v>
      </c>
      <c r="M1086" s="96" t="s">
        <v>5342</v>
      </c>
      <c r="N1086" s="92">
        <v>36414.192586639292</v>
      </c>
      <c r="O1086" s="93">
        <v>6161.3486185183774</v>
      </c>
      <c r="P1086" s="93">
        <v>6059.7151091664955</v>
      </c>
      <c r="Q1086" s="93">
        <v>6071.8298354733561</v>
      </c>
      <c r="R1086" s="93">
        <v>6077.812312991241</v>
      </c>
      <c r="S1086" s="93">
        <v>6039.3521828894545</v>
      </c>
      <c r="T1086" s="93">
        <v>6004.1345276003694</v>
      </c>
      <c r="U1086" s="93">
        <v>0</v>
      </c>
      <c r="V1086" s="93">
        <v>0</v>
      </c>
      <c r="W1086" s="93">
        <v>0</v>
      </c>
      <c r="X1086" s="93">
        <v>0</v>
      </c>
      <c r="Y1086" s="93">
        <v>0</v>
      </c>
      <c r="Z1086" s="93">
        <v>0</v>
      </c>
      <c r="AA1086" s="93">
        <v>0</v>
      </c>
      <c r="AB1086" s="93">
        <v>0</v>
      </c>
      <c r="AC1086" s="93">
        <v>0</v>
      </c>
      <c r="AD1086" s="93">
        <v>0</v>
      </c>
      <c r="AE1086" s="93">
        <v>0</v>
      </c>
      <c r="AF1086" s="93">
        <v>0</v>
      </c>
      <c r="AG1086" s="93">
        <v>0</v>
      </c>
      <c r="AH1086" s="93">
        <v>0</v>
      </c>
      <c r="AI1086" s="93">
        <v>0</v>
      </c>
      <c r="AJ1086" s="93">
        <v>0</v>
      </c>
      <c r="AK1086" s="93">
        <v>0</v>
      </c>
      <c r="AL1086" s="93">
        <v>0</v>
      </c>
      <c r="AM1086" s="93">
        <v>0</v>
      </c>
      <c r="AN1086" s="93">
        <v>0</v>
      </c>
      <c r="AO1086" s="93">
        <v>0</v>
      </c>
      <c r="AP1086" s="93">
        <v>0</v>
      </c>
      <c r="AQ1086" s="93">
        <v>0</v>
      </c>
      <c r="AR1086" s="93">
        <v>0</v>
      </c>
      <c r="AS1086" s="93">
        <v>0</v>
      </c>
      <c r="AT1086" s="93">
        <v>0</v>
      </c>
      <c r="AU1086" s="93">
        <v>0</v>
      </c>
      <c r="AV1086" s="93">
        <v>0</v>
      </c>
      <c r="AW1086" s="93">
        <v>0</v>
      </c>
      <c r="AX1086" s="93">
        <v>0</v>
      </c>
      <c r="AY1086" s="93">
        <v>0</v>
      </c>
      <c r="AZ1086" s="93">
        <v>0</v>
      </c>
      <c r="BA1086" s="93">
        <v>0</v>
      </c>
      <c r="BB1086" s="93">
        <v>0</v>
      </c>
      <c r="BC1086" s="93">
        <v>0</v>
      </c>
      <c r="BD1086" s="93">
        <v>0</v>
      </c>
      <c r="BE1086" s="93">
        <v>0</v>
      </c>
      <c r="BF1086" s="93">
        <v>0</v>
      </c>
      <c r="BG1086" s="93">
        <v>0</v>
      </c>
      <c r="BH1086" s="93">
        <v>0</v>
      </c>
      <c r="BI1086" s="93">
        <v>0</v>
      </c>
      <c r="BJ1086" s="93">
        <v>0</v>
      </c>
      <c r="BK1086" s="93">
        <v>0</v>
      </c>
      <c r="BL1086" s="93">
        <v>0</v>
      </c>
      <c r="BM1086" s="93">
        <v>0</v>
      </c>
      <c r="BN1086" s="93">
        <v>0</v>
      </c>
      <c r="BO1086" s="93">
        <v>0</v>
      </c>
      <c r="BP1086" s="93">
        <v>0</v>
      </c>
      <c r="BQ1086" s="93">
        <v>0</v>
      </c>
      <c r="BR1086" s="93">
        <v>0</v>
      </c>
      <c r="BS1086" s="93">
        <v>0</v>
      </c>
      <c r="BT1086" s="93">
        <v>0</v>
      </c>
      <c r="BU1086" s="93">
        <v>0</v>
      </c>
      <c r="BV1086" s="93">
        <v>0</v>
      </c>
      <c r="BW1086" s="93">
        <v>0</v>
      </c>
      <c r="BX1086" s="93">
        <v>0</v>
      </c>
      <c r="BY1086" s="93">
        <v>0</v>
      </c>
      <c r="BZ1086" s="93">
        <v>0</v>
      </c>
      <c r="CA1086" s="93">
        <v>0</v>
      </c>
      <c r="CB1086" s="93">
        <v>0</v>
      </c>
      <c r="CC1086" s="93">
        <v>0</v>
      </c>
      <c r="CD1086" s="93">
        <v>0</v>
      </c>
      <c r="CE1086" s="93">
        <v>0</v>
      </c>
      <c r="CF1086" s="93">
        <v>0</v>
      </c>
      <c r="CG1086" s="93">
        <v>0</v>
      </c>
      <c r="CH1086" s="93">
        <v>0</v>
      </c>
      <c r="CJ1086" s="94">
        <v>0</v>
      </c>
    </row>
    <row r="1087" spans="1:88" x14ac:dyDescent="0.25">
      <c r="A1087">
        <v>1079</v>
      </c>
      <c r="B1087" s="96"/>
      <c r="C1087" s="97" t="s">
        <v>5378</v>
      </c>
      <c r="D1087" s="97" t="s">
        <v>5432</v>
      </c>
      <c r="E1087" s="97" t="s">
        <v>5432</v>
      </c>
      <c r="F1087" s="97" t="s">
        <v>7413</v>
      </c>
      <c r="G1087" s="96" t="s">
        <v>6095</v>
      </c>
      <c r="H1087" s="96" t="s">
        <v>7414</v>
      </c>
      <c r="I1087" s="96" t="s">
        <v>5340</v>
      </c>
      <c r="J1087" s="96" t="s">
        <v>5421</v>
      </c>
      <c r="K1087" s="96" t="s">
        <v>5552</v>
      </c>
      <c r="L1087" s="96" t="s">
        <v>5552</v>
      </c>
      <c r="M1087" s="96" t="s">
        <v>5342</v>
      </c>
      <c r="N1087" s="92">
        <v>1663977.6524224007</v>
      </c>
      <c r="O1087" s="93">
        <v>93353.766947248121</v>
      </c>
      <c r="P1087" s="93">
        <v>91813.865290401372</v>
      </c>
      <c r="Q1087" s="93">
        <v>91997.421749596338</v>
      </c>
      <c r="R1087" s="93">
        <v>92088.065348352029</v>
      </c>
      <c r="S1087" s="93">
        <v>91505.336104385671</v>
      </c>
      <c r="T1087" s="93">
        <v>90971.735266672185</v>
      </c>
      <c r="U1087" s="93">
        <v>92818.837109193162</v>
      </c>
      <c r="V1087" s="93">
        <v>92861.462260699802</v>
      </c>
      <c r="W1087" s="93">
        <v>92166.025097549486</v>
      </c>
      <c r="X1087" s="93">
        <v>91025.450492596428</v>
      </c>
      <c r="Y1087" s="93">
        <v>92907.785506159678</v>
      </c>
      <c r="Z1087" s="93">
        <v>93073.714953928895</v>
      </c>
      <c r="AA1087" s="93">
        <v>94243.029007737772</v>
      </c>
      <c r="AB1087" s="93">
        <v>92553.699706689498</v>
      </c>
      <c r="AC1087" s="93">
        <v>92862.871357094875</v>
      </c>
      <c r="AD1087" s="93">
        <v>92958.84274030423</v>
      </c>
      <c r="AE1087" s="93">
        <v>92522.73530159879</v>
      </c>
      <c r="AF1087" s="93">
        <v>92253.008182192163</v>
      </c>
      <c r="AG1087" s="93">
        <v>0</v>
      </c>
      <c r="AH1087" s="93">
        <v>0</v>
      </c>
      <c r="AI1087" s="93">
        <v>0</v>
      </c>
      <c r="AJ1087" s="93">
        <v>0</v>
      </c>
      <c r="AK1087" s="93">
        <v>0</v>
      </c>
      <c r="AL1087" s="93">
        <v>0</v>
      </c>
      <c r="AM1087" s="93">
        <v>0</v>
      </c>
      <c r="AN1087" s="93">
        <v>0</v>
      </c>
      <c r="AO1087" s="93">
        <v>0</v>
      </c>
      <c r="AP1087" s="93">
        <v>0</v>
      </c>
      <c r="AQ1087" s="93">
        <v>0</v>
      </c>
      <c r="AR1087" s="93">
        <v>0</v>
      </c>
      <c r="AS1087" s="93">
        <v>0</v>
      </c>
      <c r="AT1087" s="93">
        <v>0</v>
      </c>
      <c r="AU1087" s="93">
        <v>0</v>
      </c>
      <c r="AV1087" s="93">
        <v>0</v>
      </c>
      <c r="AW1087" s="93">
        <v>0</v>
      </c>
      <c r="AX1087" s="93">
        <v>0</v>
      </c>
      <c r="AY1087" s="93">
        <v>0</v>
      </c>
      <c r="AZ1087" s="93">
        <v>0</v>
      </c>
      <c r="BA1087" s="93">
        <v>0</v>
      </c>
      <c r="BB1087" s="93">
        <v>0</v>
      </c>
      <c r="BC1087" s="93">
        <v>0</v>
      </c>
      <c r="BD1087" s="93">
        <v>0</v>
      </c>
      <c r="BE1087" s="93">
        <v>0</v>
      </c>
      <c r="BF1087" s="93">
        <v>0</v>
      </c>
      <c r="BG1087" s="93">
        <v>0</v>
      </c>
      <c r="BH1087" s="93">
        <v>0</v>
      </c>
      <c r="BI1087" s="93">
        <v>0</v>
      </c>
      <c r="BJ1087" s="93">
        <v>0</v>
      </c>
      <c r="BK1087" s="93">
        <v>0</v>
      </c>
      <c r="BL1087" s="93">
        <v>0</v>
      </c>
      <c r="BM1087" s="93">
        <v>0</v>
      </c>
      <c r="BN1087" s="93">
        <v>0</v>
      </c>
      <c r="BO1087" s="93">
        <v>0</v>
      </c>
      <c r="BP1087" s="93">
        <v>0</v>
      </c>
      <c r="BQ1087" s="93">
        <v>0</v>
      </c>
      <c r="BR1087" s="93">
        <v>0</v>
      </c>
      <c r="BS1087" s="93">
        <v>0</v>
      </c>
      <c r="BT1087" s="93">
        <v>0</v>
      </c>
      <c r="BU1087" s="93">
        <v>0</v>
      </c>
      <c r="BV1087" s="93">
        <v>0</v>
      </c>
      <c r="BW1087" s="93">
        <v>0</v>
      </c>
      <c r="BX1087" s="93">
        <v>0</v>
      </c>
      <c r="BY1087" s="93">
        <v>0</v>
      </c>
      <c r="BZ1087" s="93">
        <v>0</v>
      </c>
      <c r="CA1087" s="93">
        <v>0</v>
      </c>
      <c r="CB1087" s="93">
        <v>0</v>
      </c>
      <c r="CC1087" s="93">
        <v>0</v>
      </c>
      <c r="CD1087" s="93">
        <v>0</v>
      </c>
      <c r="CE1087" s="93">
        <v>0</v>
      </c>
      <c r="CF1087" s="93">
        <v>0</v>
      </c>
      <c r="CG1087" s="93">
        <v>0</v>
      </c>
      <c r="CH1087" s="93">
        <v>0</v>
      </c>
      <c r="CJ1087" s="94">
        <v>557394.18629561737</v>
      </c>
    </row>
    <row r="1088" spans="1:88" x14ac:dyDescent="0.25">
      <c r="A1088">
        <v>1080</v>
      </c>
      <c r="B1088" s="96"/>
      <c r="C1088" s="97" t="s">
        <v>5378</v>
      </c>
      <c r="D1088" s="97" t="s">
        <v>5432</v>
      </c>
      <c r="E1088" s="97" t="s">
        <v>5432</v>
      </c>
      <c r="F1088" s="97" t="s">
        <v>7415</v>
      </c>
      <c r="G1088" s="96" t="s">
        <v>6095</v>
      </c>
      <c r="H1088" s="96" t="s">
        <v>7416</v>
      </c>
      <c r="I1088" s="96" t="s">
        <v>5340</v>
      </c>
      <c r="J1088" s="96" t="s">
        <v>5421</v>
      </c>
      <c r="K1088" s="96" t="s">
        <v>5552</v>
      </c>
      <c r="L1088" s="96" t="s">
        <v>5552</v>
      </c>
      <c r="M1088" s="96" t="s">
        <v>5342</v>
      </c>
      <c r="N1088" s="92">
        <v>3130349.8229697044</v>
      </c>
      <c r="O1088" s="93">
        <v>0</v>
      </c>
      <c r="P1088" s="93">
        <v>0</v>
      </c>
      <c r="Q1088" s="93">
        <v>0</v>
      </c>
      <c r="R1088" s="93">
        <v>0</v>
      </c>
      <c r="S1088" s="93">
        <v>0</v>
      </c>
      <c r="T1088" s="93">
        <v>0</v>
      </c>
      <c r="U1088" s="93">
        <v>92818.837109193162</v>
      </c>
      <c r="V1088" s="93">
        <v>92861.462260699802</v>
      </c>
      <c r="W1088" s="93">
        <v>92166.025097549486</v>
      </c>
      <c r="X1088" s="93">
        <v>91025.450492596428</v>
      </c>
      <c r="Y1088" s="93">
        <v>92907.785506159678</v>
      </c>
      <c r="Z1088" s="93">
        <v>93073.714953928895</v>
      </c>
      <c r="AA1088" s="93">
        <v>94243.029007737772</v>
      </c>
      <c r="AB1088" s="93">
        <v>92553.699706689498</v>
      </c>
      <c r="AC1088" s="93">
        <v>92862.871357094875</v>
      </c>
      <c r="AD1088" s="93">
        <v>92958.84274030423</v>
      </c>
      <c r="AE1088" s="93">
        <v>92522.73530159879</v>
      </c>
      <c r="AF1088" s="93">
        <v>92253.008182192163</v>
      </c>
      <c r="AG1088" s="93">
        <v>166782.34194318019</v>
      </c>
      <c r="AH1088" s="93">
        <v>166688.75009929333</v>
      </c>
      <c r="AI1088" s="93">
        <v>165989.06219804459</v>
      </c>
      <c r="AJ1088" s="93">
        <v>164690.10363958927</v>
      </c>
      <c r="AK1088" s="93">
        <v>166699.17894810648</v>
      </c>
      <c r="AL1088" s="93">
        <v>166894.86346987737</v>
      </c>
      <c r="AM1088" s="93">
        <v>171592.20756832877</v>
      </c>
      <c r="AN1088" s="93">
        <v>169989.38522309283</v>
      </c>
      <c r="AO1088" s="93">
        <v>170131.03081000931</v>
      </c>
      <c r="AP1088" s="93">
        <v>170155.58930787395</v>
      </c>
      <c r="AQ1088" s="93">
        <v>169497.54650406778</v>
      </c>
      <c r="AR1088" s="93">
        <v>168992.30154249599</v>
      </c>
      <c r="AS1088" s="93">
        <v>0</v>
      </c>
      <c r="AT1088" s="93">
        <v>0</v>
      </c>
      <c r="AU1088" s="93">
        <v>0</v>
      </c>
      <c r="AV1088" s="93">
        <v>0</v>
      </c>
      <c r="AW1088" s="93">
        <v>0</v>
      </c>
      <c r="AX1088" s="93">
        <v>0</v>
      </c>
      <c r="AY1088" s="93">
        <v>0</v>
      </c>
      <c r="AZ1088" s="93">
        <v>0</v>
      </c>
      <c r="BA1088" s="93">
        <v>0</v>
      </c>
      <c r="BB1088" s="93">
        <v>0</v>
      </c>
      <c r="BC1088" s="93">
        <v>0</v>
      </c>
      <c r="BD1088" s="93">
        <v>0</v>
      </c>
      <c r="BE1088" s="93">
        <v>0</v>
      </c>
      <c r="BF1088" s="93">
        <v>0</v>
      </c>
      <c r="BG1088" s="93">
        <v>0</v>
      </c>
      <c r="BH1088" s="93">
        <v>0</v>
      </c>
      <c r="BI1088" s="93">
        <v>0</v>
      </c>
      <c r="BJ1088" s="93">
        <v>0</v>
      </c>
      <c r="BK1088" s="93">
        <v>0</v>
      </c>
      <c r="BL1088" s="93">
        <v>0</v>
      </c>
      <c r="BM1088" s="93">
        <v>0</v>
      </c>
      <c r="BN1088" s="93">
        <v>0</v>
      </c>
      <c r="BO1088" s="93">
        <v>0</v>
      </c>
      <c r="BP1088" s="93">
        <v>0</v>
      </c>
      <c r="BQ1088" s="93">
        <v>0</v>
      </c>
      <c r="BR1088" s="93">
        <v>0</v>
      </c>
      <c r="BS1088" s="93">
        <v>0</v>
      </c>
      <c r="BT1088" s="93">
        <v>0</v>
      </c>
      <c r="BU1088" s="93">
        <v>0</v>
      </c>
      <c r="BV1088" s="93">
        <v>0</v>
      </c>
      <c r="BW1088" s="93">
        <v>0</v>
      </c>
      <c r="BX1088" s="93">
        <v>0</v>
      </c>
      <c r="BY1088" s="93">
        <v>0</v>
      </c>
      <c r="BZ1088" s="93">
        <v>0</v>
      </c>
      <c r="CA1088" s="93">
        <v>0</v>
      </c>
      <c r="CB1088" s="93">
        <v>0</v>
      </c>
      <c r="CC1088" s="93">
        <v>0</v>
      </c>
      <c r="CD1088" s="93">
        <v>0</v>
      </c>
      <c r="CE1088" s="93">
        <v>0</v>
      </c>
      <c r="CF1088" s="93">
        <v>0</v>
      </c>
      <c r="CG1088" s="93">
        <v>0</v>
      </c>
      <c r="CH1088" s="93">
        <v>0</v>
      </c>
      <c r="CJ1088" s="94">
        <v>2575496.547549577</v>
      </c>
    </row>
    <row r="1089" spans="1:88" x14ac:dyDescent="0.25">
      <c r="A1089">
        <v>1081</v>
      </c>
      <c r="B1089" s="96"/>
      <c r="C1089" s="97" t="s">
        <v>5378</v>
      </c>
      <c r="D1089" s="97" t="s">
        <v>5432</v>
      </c>
      <c r="E1089" s="97" t="s">
        <v>5432</v>
      </c>
      <c r="F1089" s="97" t="s">
        <v>7417</v>
      </c>
      <c r="G1089" s="96" t="s">
        <v>6095</v>
      </c>
      <c r="H1089" s="96" t="s">
        <v>7418</v>
      </c>
      <c r="I1089" s="96" t="s">
        <v>5340</v>
      </c>
      <c r="J1089" s="96" t="s">
        <v>5421</v>
      </c>
      <c r="K1089" s="96" t="s">
        <v>5552</v>
      </c>
      <c r="L1089" s="96" t="s">
        <v>5552</v>
      </c>
      <c r="M1089" s="96" t="s">
        <v>5342</v>
      </c>
      <c r="N1089" s="92">
        <v>4292430.1521004857</v>
      </c>
      <c r="O1089" s="93">
        <v>0</v>
      </c>
      <c r="P1089" s="93">
        <v>0</v>
      </c>
      <c r="Q1089" s="93">
        <v>0</v>
      </c>
      <c r="R1089" s="93">
        <v>0</v>
      </c>
      <c r="S1089" s="93">
        <v>0</v>
      </c>
      <c r="T1089" s="93">
        <v>0</v>
      </c>
      <c r="U1089" s="93">
        <v>0</v>
      </c>
      <c r="V1089" s="93">
        <v>0</v>
      </c>
      <c r="W1089" s="93">
        <v>0</v>
      </c>
      <c r="X1089" s="93">
        <v>0</v>
      </c>
      <c r="Y1089" s="93">
        <v>0</v>
      </c>
      <c r="Z1089" s="93">
        <v>0</v>
      </c>
      <c r="AA1089" s="93">
        <v>0</v>
      </c>
      <c r="AB1089" s="93">
        <v>0</v>
      </c>
      <c r="AC1089" s="93">
        <v>0</v>
      </c>
      <c r="AD1089" s="93">
        <v>0</v>
      </c>
      <c r="AE1089" s="93">
        <v>0</v>
      </c>
      <c r="AF1089" s="93">
        <v>0</v>
      </c>
      <c r="AG1089" s="93">
        <v>185313.71327020021</v>
      </c>
      <c r="AH1089" s="93">
        <v>185209.72233254748</v>
      </c>
      <c r="AI1089" s="93">
        <v>184432.29133116006</v>
      </c>
      <c r="AJ1089" s="93">
        <v>182989.0040439881</v>
      </c>
      <c r="AK1089" s="93">
        <v>185221.30994234042</v>
      </c>
      <c r="AL1089" s="93">
        <v>185438.73718875274</v>
      </c>
      <c r="AM1089" s="93">
        <v>190658.00840925411</v>
      </c>
      <c r="AN1089" s="93">
        <v>188877.09469232531</v>
      </c>
      <c r="AO1089" s="93">
        <v>189034.47867778823</v>
      </c>
      <c r="AP1089" s="93">
        <v>189061.76589763796</v>
      </c>
      <c r="AQ1089" s="93">
        <v>188330.60722674208</v>
      </c>
      <c r="AR1089" s="93">
        <v>187769.22393610657</v>
      </c>
      <c r="AS1089" s="93">
        <v>169919.17664536301</v>
      </c>
      <c r="AT1089" s="93">
        <v>169704.95984393152</v>
      </c>
      <c r="AU1089" s="93">
        <v>169244.07066392255</v>
      </c>
      <c r="AV1089" s="93">
        <v>167667.98442346929</v>
      </c>
      <c r="AW1089" s="93">
        <v>169796.52956409851</v>
      </c>
      <c r="AX1089" s="93">
        <v>170023.14344090445</v>
      </c>
      <c r="AY1089" s="93">
        <v>173730.19183633296</v>
      </c>
      <c r="AZ1089" s="93">
        <v>172037.73560299372</v>
      </c>
      <c r="BA1089" s="93">
        <v>172473.70987331067</v>
      </c>
      <c r="BB1089" s="93">
        <v>172469.82484466454</v>
      </c>
      <c r="BC1089" s="93">
        <v>171778.88480210424</v>
      </c>
      <c r="BD1089" s="93">
        <v>171247.98361054721</v>
      </c>
      <c r="BE1089" s="93">
        <v>0</v>
      </c>
      <c r="BF1089" s="93">
        <v>0</v>
      </c>
      <c r="BG1089" s="93">
        <v>0</v>
      </c>
      <c r="BH1089" s="93">
        <v>0</v>
      </c>
      <c r="BI1089" s="93">
        <v>0</v>
      </c>
      <c r="BJ1089" s="93">
        <v>0</v>
      </c>
      <c r="BK1089" s="93">
        <v>0</v>
      </c>
      <c r="BL1089" s="93">
        <v>0</v>
      </c>
      <c r="BM1089" s="93">
        <v>0</v>
      </c>
      <c r="BN1089" s="93">
        <v>0</v>
      </c>
      <c r="BO1089" s="93">
        <v>0</v>
      </c>
      <c r="BP1089" s="93">
        <v>0</v>
      </c>
      <c r="BQ1089" s="93">
        <v>0</v>
      </c>
      <c r="BR1089" s="93">
        <v>0</v>
      </c>
      <c r="BS1089" s="93">
        <v>0</v>
      </c>
      <c r="BT1089" s="93">
        <v>0</v>
      </c>
      <c r="BU1089" s="93">
        <v>0</v>
      </c>
      <c r="BV1089" s="93">
        <v>0</v>
      </c>
      <c r="BW1089" s="93">
        <v>0</v>
      </c>
      <c r="BX1089" s="93">
        <v>0</v>
      </c>
      <c r="BY1089" s="93">
        <v>0</v>
      </c>
      <c r="BZ1089" s="93">
        <v>0</v>
      </c>
      <c r="CA1089" s="93">
        <v>0</v>
      </c>
      <c r="CB1089" s="93">
        <v>0</v>
      </c>
      <c r="CC1089" s="93">
        <v>0</v>
      </c>
      <c r="CD1089" s="93">
        <v>0</v>
      </c>
      <c r="CE1089" s="93">
        <v>0</v>
      </c>
      <c r="CF1089" s="93">
        <v>0</v>
      </c>
      <c r="CG1089" s="93">
        <v>0</v>
      </c>
      <c r="CH1089" s="93">
        <v>0</v>
      </c>
      <c r="CJ1089" s="94">
        <v>4292430.1521004857</v>
      </c>
    </row>
    <row r="1090" spans="1:88" x14ac:dyDescent="0.25">
      <c r="A1090">
        <v>1082</v>
      </c>
      <c r="B1090" s="96"/>
      <c r="C1090" s="97" t="s">
        <v>5378</v>
      </c>
      <c r="D1090" s="97" t="s">
        <v>5432</v>
      </c>
      <c r="E1090" s="97" t="s">
        <v>5432</v>
      </c>
      <c r="F1090" s="97" t="s">
        <v>7419</v>
      </c>
      <c r="G1090" s="96" t="s">
        <v>6095</v>
      </c>
      <c r="H1090" s="96" t="s">
        <v>7418</v>
      </c>
      <c r="I1090" s="96" t="s">
        <v>5340</v>
      </c>
      <c r="J1090" s="96" t="s">
        <v>5421</v>
      </c>
      <c r="K1090" s="96" t="s">
        <v>5552</v>
      </c>
      <c r="L1090" s="96" t="s">
        <v>5552</v>
      </c>
      <c r="M1090" s="96" t="s">
        <v>5342</v>
      </c>
      <c r="N1090" s="92">
        <v>5685897.5449603694</v>
      </c>
      <c r="O1090" s="93">
        <v>0</v>
      </c>
      <c r="P1090" s="93">
        <v>0</v>
      </c>
      <c r="Q1090" s="93">
        <v>0</v>
      </c>
      <c r="R1090" s="93">
        <v>0</v>
      </c>
      <c r="S1090" s="93">
        <v>0</v>
      </c>
      <c r="T1090" s="93">
        <v>0</v>
      </c>
      <c r="U1090" s="93">
        <v>0</v>
      </c>
      <c r="V1090" s="93">
        <v>0</v>
      </c>
      <c r="W1090" s="93">
        <v>0</v>
      </c>
      <c r="X1090" s="93">
        <v>0</v>
      </c>
      <c r="Y1090" s="93">
        <v>0</v>
      </c>
      <c r="Z1090" s="93">
        <v>0</v>
      </c>
      <c r="AA1090" s="93">
        <v>0</v>
      </c>
      <c r="AB1090" s="93">
        <v>0</v>
      </c>
      <c r="AC1090" s="93">
        <v>0</v>
      </c>
      <c r="AD1090" s="93">
        <v>0</v>
      </c>
      <c r="AE1090" s="93">
        <v>0</v>
      </c>
      <c r="AF1090" s="93">
        <v>0</v>
      </c>
      <c r="AG1090" s="93">
        <v>0</v>
      </c>
      <c r="AH1090" s="93">
        <v>0</v>
      </c>
      <c r="AI1090" s="93">
        <v>0</v>
      </c>
      <c r="AJ1090" s="93">
        <v>0</v>
      </c>
      <c r="AK1090" s="93">
        <v>0</v>
      </c>
      <c r="AL1090" s="93">
        <v>0</v>
      </c>
      <c r="AM1090" s="93">
        <v>0</v>
      </c>
      <c r="AN1090" s="93">
        <v>0</v>
      </c>
      <c r="AO1090" s="93">
        <v>0</v>
      </c>
      <c r="AP1090" s="93">
        <v>0</v>
      </c>
      <c r="AQ1090" s="93">
        <v>0</v>
      </c>
      <c r="AR1090" s="93">
        <v>0</v>
      </c>
      <c r="AS1090" s="93">
        <v>377598.17032302963</v>
      </c>
      <c r="AT1090" s="93">
        <v>377122.13298651489</v>
      </c>
      <c r="AU1090" s="93">
        <v>376097.93480871624</v>
      </c>
      <c r="AV1090" s="93">
        <v>372595.52094104158</v>
      </c>
      <c r="AW1090" s="93">
        <v>377325.62125355197</v>
      </c>
      <c r="AX1090" s="93">
        <v>377829.20764645538</v>
      </c>
      <c r="AY1090" s="93">
        <v>386067.09296962724</v>
      </c>
      <c r="AZ1090" s="93">
        <v>382306.07911776454</v>
      </c>
      <c r="BA1090" s="93">
        <v>383274.91082958051</v>
      </c>
      <c r="BB1090" s="93">
        <v>383266.27743258828</v>
      </c>
      <c r="BC1090" s="93">
        <v>381730.85511578619</v>
      </c>
      <c r="BD1090" s="93">
        <v>380551.07469010574</v>
      </c>
      <c r="BE1090" s="93">
        <v>95282.208685170102</v>
      </c>
      <c r="BF1090" s="93">
        <v>95177.491895503888</v>
      </c>
      <c r="BG1090" s="93">
        <v>94926.788389815934</v>
      </c>
      <c r="BH1090" s="93">
        <v>94083.134334755858</v>
      </c>
      <c r="BI1090" s="93">
        <v>95211.490726453165</v>
      </c>
      <c r="BJ1090" s="93">
        <v>95333.363712859922</v>
      </c>
      <c r="BK1090" s="93">
        <v>94131.675989689946</v>
      </c>
      <c r="BL1090" s="93">
        <v>93279.769945414548</v>
      </c>
      <c r="BM1090" s="93">
        <v>93396.087704296791</v>
      </c>
      <c r="BN1090" s="93">
        <v>93418.51949975446</v>
      </c>
      <c r="BO1090" s="93">
        <v>93074.978175905067</v>
      </c>
      <c r="BP1090" s="93">
        <v>92817.157785986477</v>
      </c>
      <c r="BQ1090" s="93">
        <v>0</v>
      </c>
      <c r="BR1090" s="93">
        <v>0</v>
      </c>
      <c r="BS1090" s="93">
        <v>0</v>
      </c>
      <c r="BT1090" s="93">
        <v>0</v>
      </c>
      <c r="BU1090" s="93">
        <v>0</v>
      </c>
      <c r="BV1090" s="93">
        <v>0</v>
      </c>
      <c r="BW1090" s="93">
        <v>0</v>
      </c>
      <c r="BX1090" s="93">
        <v>0</v>
      </c>
      <c r="BY1090" s="93">
        <v>0</v>
      </c>
      <c r="BZ1090" s="93">
        <v>0</v>
      </c>
      <c r="CA1090" s="93">
        <v>0</v>
      </c>
      <c r="CB1090" s="93">
        <v>0</v>
      </c>
      <c r="CC1090" s="93">
        <v>0</v>
      </c>
      <c r="CD1090" s="93">
        <v>0</v>
      </c>
      <c r="CE1090" s="93">
        <v>0</v>
      </c>
      <c r="CF1090" s="93">
        <v>0</v>
      </c>
      <c r="CG1090" s="93">
        <v>0</v>
      </c>
      <c r="CH1090" s="93">
        <v>0</v>
      </c>
      <c r="CJ1090" s="94">
        <v>5685897.5449603694</v>
      </c>
    </row>
    <row r="1091" spans="1:88" x14ac:dyDescent="0.25">
      <c r="A1091">
        <v>1083</v>
      </c>
      <c r="B1091" s="96"/>
      <c r="C1091" s="97" t="s">
        <v>5378</v>
      </c>
      <c r="D1091" s="97" t="s">
        <v>5432</v>
      </c>
      <c r="E1091" s="97" t="s">
        <v>5432</v>
      </c>
      <c r="F1091" s="97" t="s">
        <v>7420</v>
      </c>
      <c r="G1091" s="96" t="s">
        <v>6095</v>
      </c>
      <c r="H1091" s="96" t="s">
        <v>7418</v>
      </c>
      <c r="I1091" s="96" t="s">
        <v>5340</v>
      </c>
      <c r="J1091" s="96" t="s">
        <v>5421</v>
      </c>
      <c r="K1091" s="96" t="s">
        <v>5552</v>
      </c>
      <c r="L1091" s="96" t="s">
        <v>5552</v>
      </c>
      <c r="M1091" s="96" t="s">
        <v>5342</v>
      </c>
      <c r="N1091" s="92">
        <v>5646759.5137948599</v>
      </c>
      <c r="O1091" s="93">
        <v>0</v>
      </c>
      <c r="P1091" s="93">
        <v>0</v>
      </c>
      <c r="Q1091" s="93">
        <v>0</v>
      </c>
      <c r="R1091" s="93">
        <v>0</v>
      </c>
      <c r="S1091" s="93">
        <v>0</v>
      </c>
      <c r="T1091" s="93">
        <v>0</v>
      </c>
      <c r="U1091" s="93">
        <v>0</v>
      </c>
      <c r="V1091" s="93">
        <v>0</v>
      </c>
      <c r="W1091" s="93">
        <v>0</v>
      </c>
      <c r="X1091" s="93">
        <v>0</v>
      </c>
      <c r="Y1091" s="93">
        <v>0</v>
      </c>
      <c r="Z1091" s="93">
        <v>0</v>
      </c>
      <c r="AA1091" s="93">
        <v>0</v>
      </c>
      <c r="AB1091" s="93">
        <v>0</v>
      </c>
      <c r="AC1091" s="93">
        <v>0</v>
      </c>
      <c r="AD1091" s="93">
        <v>0</v>
      </c>
      <c r="AE1091" s="93">
        <v>0</v>
      </c>
      <c r="AF1091" s="93">
        <v>0</v>
      </c>
      <c r="AG1091" s="93">
        <v>0</v>
      </c>
      <c r="AH1091" s="93">
        <v>0</v>
      </c>
      <c r="AI1091" s="93">
        <v>0</v>
      </c>
      <c r="AJ1091" s="93">
        <v>0</v>
      </c>
      <c r="AK1091" s="93">
        <v>0</v>
      </c>
      <c r="AL1091" s="93">
        <v>0</v>
      </c>
      <c r="AM1091" s="93">
        <v>0</v>
      </c>
      <c r="AN1091" s="93">
        <v>0</v>
      </c>
      <c r="AO1091" s="93">
        <v>0</v>
      </c>
      <c r="AP1091" s="93">
        <v>0</v>
      </c>
      <c r="AQ1091" s="93">
        <v>0</v>
      </c>
      <c r="AR1091" s="93">
        <v>0</v>
      </c>
      <c r="AS1091" s="93">
        <v>0</v>
      </c>
      <c r="AT1091" s="93">
        <v>0</v>
      </c>
      <c r="AU1091" s="93">
        <v>0</v>
      </c>
      <c r="AV1091" s="93">
        <v>0</v>
      </c>
      <c r="AW1091" s="93">
        <v>0</v>
      </c>
      <c r="AX1091" s="93">
        <v>0</v>
      </c>
      <c r="AY1091" s="93">
        <v>0</v>
      </c>
      <c r="AZ1091" s="93">
        <v>0</v>
      </c>
      <c r="BA1091" s="93">
        <v>0</v>
      </c>
      <c r="BB1091" s="93">
        <v>0</v>
      </c>
      <c r="BC1091" s="93">
        <v>0</v>
      </c>
      <c r="BD1091" s="93">
        <v>0</v>
      </c>
      <c r="BE1091" s="93">
        <v>381128.83474068018</v>
      </c>
      <c r="BF1091" s="93">
        <v>380709.96758201555</v>
      </c>
      <c r="BG1091" s="93">
        <v>379707.15355926374</v>
      </c>
      <c r="BH1091" s="93">
        <v>376332.5373390232</v>
      </c>
      <c r="BI1091" s="93">
        <v>380845.96290581283</v>
      </c>
      <c r="BJ1091" s="93">
        <v>381333.45485143986</v>
      </c>
      <c r="BK1091" s="93">
        <v>376526.70395876013</v>
      </c>
      <c r="BL1091" s="93">
        <v>373119.07978165796</v>
      </c>
      <c r="BM1091" s="93">
        <v>373584.35081718717</v>
      </c>
      <c r="BN1091" s="93">
        <v>373674.07799901761</v>
      </c>
      <c r="BO1091" s="93">
        <v>372299.91270362085</v>
      </c>
      <c r="BP1091" s="93">
        <v>371268.63114394591</v>
      </c>
      <c r="BQ1091" s="93">
        <v>94275.759092190492</v>
      </c>
      <c r="BR1091" s="93">
        <v>94140.2887649615</v>
      </c>
      <c r="BS1091" s="93">
        <v>93806.43597721339</v>
      </c>
      <c r="BT1091" s="93">
        <v>92714.907965565246</v>
      </c>
      <c r="BU1091" s="93">
        <v>94179.360201288146</v>
      </c>
      <c r="BV1091" s="93">
        <v>94343.029333304381</v>
      </c>
      <c r="BW1091" s="93">
        <v>94918.513927178748</v>
      </c>
      <c r="BX1091" s="93">
        <v>93735.952653575761</v>
      </c>
      <c r="BY1091" s="93">
        <v>93836.399405671968</v>
      </c>
      <c r="BZ1091" s="93">
        <v>93898.687190859026</v>
      </c>
      <c r="CA1091" s="93">
        <v>93361.928213373569</v>
      </c>
      <c r="CB1091" s="93">
        <v>93017.5836872543</v>
      </c>
      <c r="CC1091" s="93">
        <v>0</v>
      </c>
      <c r="CD1091" s="93">
        <v>0</v>
      </c>
      <c r="CE1091" s="93">
        <v>0</v>
      </c>
      <c r="CF1091" s="93">
        <v>0</v>
      </c>
      <c r="CG1091" s="93">
        <v>0</v>
      </c>
      <c r="CH1091" s="93">
        <v>0</v>
      </c>
      <c r="CJ1091" s="94">
        <v>5646759.5137948599</v>
      </c>
    </row>
    <row r="1092" spans="1:88" x14ac:dyDescent="0.25">
      <c r="A1092">
        <v>1084</v>
      </c>
      <c r="B1092" s="96"/>
      <c r="C1092" s="97" t="s">
        <v>5378</v>
      </c>
      <c r="D1092" s="97" t="s">
        <v>7349</v>
      </c>
      <c r="E1092" s="97" t="s">
        <v>7349</v>
      </c>
      <c r="F1092" s="97" t="s">
        <v>7421</v>
      </c>
      <c r="G1092" s="96" t="s">
        <v>6172</v>
      </c>
      <c r="H1092" s="96" t="s">
        <v>7422</v>
      </c>
      <c r="I1092" s="96" t="s">
        <v>5340</v>
      </c>
      <c r="J1092" s="96" t="s">
        <v>5382</v>
      </c>
      <c r="K1092" s="96" t="s">
        <v>5365</v>
      </c>
      <c r="L1092" s="96" t="s">
        <v>5365</v>
      </c>
      <c r="M1092" s="96" t="s">
        <v>5342</v>
      </c>
      <c r="N1092" s="92">
        <v>223241.42391339937</v>
      </c>
      <c r="O1092" s="93">
        <v>0</v>
      </c>
      <c r="P1092" s="93">
        <v>0</v>
      </c>
      <c r="Q1092" s="93">
        <v>0</v>
      </c>
      <c r="R1092" s="93">
        <v>0</v>
      </c>
      <c r="S1092" s="93">
        <v>0</v>
      </c>
      <c r="T1092" s="93">
        <v>0</v>
      </c>
      <c r="U1092" s="93">
        <v>0</v>
      </c>
      <c r="V1092" s="93">
        <v>0</v>
      </c>
      <c r="W1092" s="93">
        <v>0</v>
      </c>
      <c r="X1092" s="93">
        <v>0</v>
      </c>
      <c r="Y1092" s="93">
        <v>0</v>
      </c>
      <c r="Z1092" s="93">
        <v>0</v>
      </c>
      <c r="AA1092" s="93">
        <v>0</v>
      </c>
      <c r="AB1092" s="93">
        <v>0</v>
      </c>
      <c r="AC1092" s="93">
        <v>0</v>
      </c>
      <c r="AD1092" s="93">
        <v>0</v>
      </c>
      <c r="AE1092" s="93">
        <v>0</v>
      </c>
      <c r="AF1092" s="93">
        <v>0</v>
      </c>
      <c r="AG1092" s="93">
        <v>9199.227022324616</v>
      </c>
      <c r="AH1092" s="93">
        <v>9194.0647694786348</v>
      </c>
      <c r="AI1092" s="93">
        <v>9155.4720277448923</v>
      </c>
      <c r="AJ1092" s="93">
        <v>9083.8252662676623</v>
      </c>
      <c r="AK1092" s="93">
        <v>9194.639994329742</v>
      </c>
      <c r="AL1092" s="93">
        <v>9205.433381204839</v>
      </c>
      <c r="AM1092" s="93">
        <v>9408.1072458580711</v>
      </c>
      <c r="AN1092" s="93">
        <v>9320.2272381716248</v>
      </c>
      <c r="AO1092" s="93">
        <v>9327.9934234285029</v>
      </c>
      <c r="AP1092" s="93">
        <v>9329.3399238610491</v>
      </c>
      <c r="AQ1092" s="93">
        <v>9293.2605624593307</v>
      </c>
      <c r="AR1092" s="93">
        <v>9265.5588453985383</v>
      </c>
      <c r="AS1092" s="93">
        <v>9316.3778219410451</v>
      </c>
      <c r="AT1092" s="93">
        <v>9304.6326811196977</v>
      </c>
      <c r="AU1092" s="93">
        <v>9279.3629156948427</v>
      </c>
      <c r="AV1092" s="93">
        <v>9192.9488029036202</v>
      </c>
      <c r="AW1092" s="93">
        <v>9309.6532922535553</v>
      </c>
      <c r="AX1092" s="93">
        <v>9322.0781435134777</v>
      </c>
      <c r="AY1092" s="93">
        <v>9501.9884074131169</v>
      </c>
      <c r="AZ1092" s="93">
        <v>9409.4213104724258</v>
      </c>
      <c r="BA1092" s="93">
        <v>9433.2664603493467</v>
      </c>
      <c r="BB1092" s="93">
        <v>9433.0539728319691</v>
      </c>
      <c r="BC1092" s="93">
        <v>9395.2637407183902</v>
      </c>
      <c r="BD1092" s="93">
        <v>9366.2266636603908</v>
      </c>
      <c r="BE1092" s="93">
        <v>0</v>
      </c>
      <c r="BF1092" s="93">
        <v>0</v>
      </c>
      <c r="BG1092" s="93">
        <v>0</v>
      </c>
      <c r="BH1092" s="93">
        <v>0</v>
      </c>
      <c r="BI1092" s="93">
        <v>0</v>
      </c>
      <c r="BJ1092" s="93">
        <v>0</v>
      </c>
      <c r="BK1092" s="93">
        <v>0</v>
      </c>
      <c r="BL1092" s="93">
        <v>0</v>
      </c>
      <c r="BM1092" s="93">
        <v>0</v>
      </c>
      <c r="BN1092" s="93">
        <v>0</v>
      </c>
      <c r="BO1092" s="93">
        <v>0</v>
      </c>
      <c r="BP1092" s="93">
        <v>0</v>
      </c>
      <c r="BQ1092" s="93">
        <v>0</v>
      </c>
      <c r="BR1092" s="93">
        <v>0</v>
      </c>
      <c r="BS1092" s="93">
        <v>0</v>
      </c>
      <c r="BT1092" s="93">
        <v>0</v>
      </c>
      <c r="BU1092" s="93">
        <v>0</v>
      </c>
      <c r="BV1092" s="93">
        <v>0</v>
      </c>
      <c r="BW1092" s="93">
        <v>0</v>
      </c>
      <c r="BX1092" s="93">
        <v>0</v>
      </c>
      <c r="BY1092" s="93">
        <v>0</v>
      </c>
      <c r="BZ1092" s="93">
        <v>0</v>
      </c>
      <c r="CA1092" s="93">
        <v>0</v>
      </c>
      <c r="CB1092" s="93">
        <v>0</v>
      </c>
      <c r="CC1092" s="93">
        <v>0</v>
      </c>
      <c r="CD1092" s="93">
        <v>0</v>
      </c>
      <c r="CE1092" s="93">
        <v>0</v>
      </c>
      <c r="CF1092" s="93">
        <v>0</v>
      </c>
      <c r="CG1092" s="93">
        <v>0</v>
      </c>
      <c r="CH1092" s="93">
        <v>0</v>
      </c>
      <c r="CJ1092" s="94">
        <v>223241.42391339937</v>
      </c>
    </row>
    <row r="1093" spans="1:88" x14ac:dyDescent="0.25">
      <c r="A1093">
        <v>1085</v>
      </c>
      <c r="B1093" s="96"/>
      <c r="C1093" s="97" t="s">
        <v>5378</v>
      </c>
      <c r="D1093" s="97" t="s">
        <v>7349</v>
      </c>
      <c r="E1093" s="97" t="s">
        <v>7349</v>
      </c>
      <c r="F1093" s="97" t="s">
        <v>7423</v>
      </c>
      <c r="G1093" s="96" t="s">
        <v>6172</v>
      </c>
      <c r="H1093" s="96" t="s">
        <v>7424</v>
      </c>
      <c r="I1093" s="96" t="s">
        <v>5340</v>
      </c>
      <c r="J1093" s="96" t="s">
        <v>5382</v>
      </c>
      <c r="K1093" s="96" t="s">
        <v>5365</v>
      </c>
      <c r="L1093" s="96" t="s">
        <v>5365</v>
      </c>
      <c r="M1093" s="96" t="s">
        <v>5342</v>
      </c>
      <c r="N1093" s="92">
        <v>1326305.8476627378</v>
      </c>
      <c r="O1093" s="93">
        <v>0</v>
      </c>
      <c r="P1093" s="93">
        <v>0</v>
      </c>
      <c r="Q1093" s="93">
        <v>0</v>
      </c>
      <c r="R1093" s="93">
        <v>0</v>
      </c>
      <c r="S1093" s="93">
        <v>0</v>
      </c>
      <c r="T1093" s="93">
        <v>0</v>
      </c>
      <c r="U1093" s="93">
        <v>0</v>
      </c>
      <c r="V1093" s="93">
        <v>0</v>
      </c>
      <c r="W1093" s="93">
        <v>0</v>
      </c>
      <c r="X1093" s="93">
        <v>0</v>
      </c>
      <c r="Y1093" s="93">
        <v>0</v>
      </c>
      <c r="Z1093" s="93">
        <v>0</v>
      </c>
      <c r="AA1093" s="93">
        <v>0</v>
      </c>
      <c r="AB1093" s="93">
        <v>0</v>
      </c>
      <c r="AC1093" s="93">
        <v>0</v>
      </c>
      <c r="AD1093" s="93">
        <v>0</v>
      </c>
      <c r="AE1093" s="93">
        <v>0</v>
      </c>
      <c r="AF1093" s="93">
        <v>0</v>
      </c>
      <c r="AG1093" s="93">
        <v>0</v>
      </c>
      <c r="AH1093" s="93">
        <v>0</v>
      </c>
      <c r="AI1093" s="93">
        <v>0</v>
      </c>
      <c r="AJ1093" s="93">
        <v>0</v>
      </c>
      <c r="AK1093" s="93">
        <v>0</v>
      </c>
      <c r="AL1093" s="93">
        <v>0</v>
      </c>
      <c r="AM1093" s="93">
        <v>0</v>
      </c>
      <c r="AN1093" s="93">
        <v>0</v>
      </c>
      <c r="AO1093" s="93">
        <v>0</v>
      </c>
      <c r="AP1093" s="93">
        <v>0</v>
      </c>
      <c r="AQ1093" s="93">
        <v>0</v>
      </c>
      <c r="AR1093" s="93">
        <v>0</v>
      </c>
      <c r="AS1093" s="93">
        <v>110064.99147579294</v>
      </c>
      <c r="AT1093" s="93">
        <v>109926.23273832131</v>
      </c>
      <c r="AU1093" s="93">
        <v>109627.69219292491</v>
      </c>
      <c r="AV1093" s="93">
        <v>108606.78377019476</v>
      </c>
      <c r="AW1093" s="93">
        <v>109985.54694092383</v>
      </c>
      <c r="AX1093" s="93">
        <v>110132.33587264665</v>
      </c>
      <c r="AY1093" s="93">
        <v>112257.82090996341</v>
      </c>
      <c r="AZ1093" s="93">
        <v>111164.22027134195</v>
      </c>
      <c r="BA1093" s="93">
        <v>111445.93020927024</v>
      </c>
      <c r="BB1093" s="93">
        <v>111443.41985200075</v>
      </c>
      <c r="BC1093" s="93">
        <v>110996.96076082397</v>
      </c>
      <c r="BD1093" s="93">
        <v>110653.91266853323</v>
      </c>
      <c r="BE1093" s="93">
        <v>0</v>
      </c>
      <c r="BF1093" s="93">
        <v>0</v>
      </c>
      <c r="BG1093" s="93">
        <v>0</v>
      </c>
      <c r="BH1093" s="93">
        <v>0</v>
      </c>
      <c r="BI1093" s="93">
        <v>0</v>
      </c>
      <c r="BJ1093" s="93">
        <v>0</v>
      </c>
      <c r="BK1093" s="93">
        <v>0</v>
      </c>
      <c r="BL1093" s="93">
        <v>0</v>
      </c>
      <c r="BM1093" s="93">
        <v>0</v>
      </c>
      <c r="BN1093" s="93">
        <v>0</v>
      </c>
      <c r="BO1093" s="93">
        <v>0</v>
      </c>
      <c r="BP1093" s="93">
        <v>0</v>
      </c>
      <c r="BQ1093" s="93">
        <v>0</v>
      </c>
      <c r="BR1093" s="93">
        <v>0</v>
      </c>
      <c r="BS1093" s="93">
        <v>0</v>
      </c>
      <c r="BT1093" s="93">
        <v>0</v>
      </c>
      <c r="BU1093" s="93">
        <v>0</v>
      </c>
      <c r="BV1093" s="93">
        <v>0</v>
      </c>
      <c r="BW1093" s="93">
        <v>0</v>
      </c>
      <c r="BX1093" s="93">
        <v>0</v>
      </c>
      <c r="BY1093" s="93">
        <v>0</v>
      </c>
      <c r="BZ1093" s="93">
        <v>0</v>
      </c>
      <c r="CA1093" s="93">
        <v>0</v>
      </c>
      <c r="CB1093" s="93">
        <v>0</v>
      </c>
      <c r="CC1093" s="93">
        <v>0</v>
      </c>
      <c r="CD1093" s="93">
        <v>0</v>
      </c>
      <c r="CE1093" s="93">
        <v>0</v>
      </c>
      <c r="CF1093" s="93">
        <v>0</v>
      </c>
      <c r="CG1093" s="93">
        <v>0</v>
      </c>
      <c r="CH1093" s="93">
        <v>0</v>
      </c>
      <c r="CJ1093" s="94">
        <v>1326305.8476627378</v>
      </c>
    </row>
    <row r="1094" spans="1:88" x14ac:dyDescent="0.25">
      <c r="A1094">
        <v>1086</v>
      </c>
      <c r="B1094" s="96"/>
      <c r="C1094" s="97" t="s">
        <v>5378</v>
      </c>
      <c r="D1094" s="97" t="s">
        <v>7349</v>
      </c>
      <c r="E1094" s="97" t="s">
        <v>7349</v>
      </c>
      <c r="F1094" s="97" t="s">
        <v>7425</v>
      </c>
      <c r="G1094" s="96" t="s">
        <v>6172</v>
      </c>
      <c r="H1094" s="96" t="s">
        <v>7426</v>
      </c>
      <c r="I1094" s="96" t="s">
        <v>5340</v>
      </c>
      <c r="J1094" s="96" t="s">
        <v>5382</v>
      </c>
      <c r="K1094" s="96" t="s">
        <v>5365</v>
      </c>
      <c r="L1094" s="96" t="s">
        <v>5365</v>
      </c>
      <c r="M1094" s="96" t="s">
        <v>5342</v>
      </c>
      <c r="N1094" s="92">
        <v>1459822.5788321479</v>
      </c>
      <c r="O1094" s="93">
        <v>71158.10992260871</v>
      </c>
      <c r="P1094" s="93">
        <v>69984.333063343627</v>
      </c>
      <c r="Q1094" s="93">
        <v>70124.247403466419</v>
      </c>
      <c r="R1094" s="93">
        <v>70193.339710878936</v>
      </c>
      <c r="S1094" s="93">
        <v>69749.15933173355</v>
      </c>
      <c r="T1094" s="93">
        <v>69342.426659807548</v>
      </c>
      <c r="U1094" s="93">
        <v>87041.699868679905</v>
      </c>
      <c r="V1094" s="93">
        <v>87081.671988131638</v>
      </c>
      <c r="W1094" s="93">
        <v>86429.519529452897</v>
      </c>
      <c r="X1094" s="93">
        <v>85359.935428486773</v>
      </c>
      <c r="Y1094" s="93">
        <v>87125.112028470772</v>
      </c>
      <c r="Z1094" s="93">
        <v>87280.713861481476</v>
      </c>
      <c r="AA1094" s="93">
        <v>87743.357951673417</v>
      </c>
      <c r="AB1094" s="93">
        <v>86170.536840968678</v>
      </c>
      <c r="AC1094" s="93">
        <v>86458.385810549225</v>
      </c>
      <c r="AD1094" s="93">
        <v>86547.73832307689</v>
      </c>
      <c r="AE1094" s="93">
        <v>86141.707961971144</v>
      </c>
      <c r="AF1094" s="93">
        <v>85890.583147366211</v>
      </c>
      <c r="AG1094" s="93">
        <v>0</v>
      </c>
      <c r="AH1094" s="93">
        <v>0</v>
      </c>
      <c r="AI1094" s="93">
        <v>0</v>
      </c>
      <c r="AJ1094" s="93">
        <v>0</v>
      </c>
      <c r="AK1094" s="93">
        <v>0</v>
      </c>
      <c r="AL1094" s="93">
        <v>0</v>
      </c>
      <c r="AM1094" s="93">
        <v>0</v>
      </c>
      <c r="AN1094" s="93">
        <v>0</v>
      </c>
      <c r="AO1094" s="93">
        <v>0</v>
      </c>
      <c r="AP1094" s="93">
        <v>0</v>
      </c>
      <c r="AQ1094" s="93">
        <v>0</v>
      </c>
      <c r="AR1094" s="93">
        <v>0</v>
      </c>
      <c r="AS1094" s="93">
        <v>0</v>
      </c>
      <c r="AT1094" s="93">
        <v>0</v>
      </c>
      <c r="AU1094" s="93">
        <v>0</v>
      </c>
      <c r="AV1094" s="93">
        <v>0</v>
      </c>
      <c r="AW1094" s="93">
        <v>0</v>
      </c>
      <c r="AX1094" s="93">
        <v>0</v>
      </c>
      <c r="AY1094" s="93">
        <v>0</v>
      </c>
      <c r="AZ1094" s="93">
        <v>0</v>
      </c>
      <c r="BA1094" s="93">
        <v>0</v>
      </c>
      <c r="BB1094" s="93">
        <v>0</v>
      </c>
      <c r="BC1094" s="93">
        <v>0</v>
      </c>
      <c r="BD1094" s="93">
        <v>0</v>
      </c>
      <c r="BE1094" s="93">
        <v>0</v>
      </c>
      <c r="BF1094" s="93">
        <v>0</v>
      </c>
      <c r="BG1094" s="93">
        <v>0</v>
      </c>
      <c r="BH1094" s="93">
        <v>0</v>
      </c>
      <c r="BI1094" s="93">
        <v>0</v>
      </c>
      <c r="BJ1094" s="93">
        <v>0</v>
      </c>
      <c r="BK1094" s="93">
        <v>0</v>
      </c>
      <c r="BL1094" s="93">
        <v>0</v>
      </c>
      <c r="BM1094" s="93">
        <v>0</v>
      </c>
      <c r="BN1094" s="93">
        <v>0</v>
      </c>
      <c r="BO1094" s="93">
        <v>0</v>
      </c>
      <c r="BP1094" s="93">
        <v>0</v>
      </c>
      <c r="BQ1094" s="93">
        <v>0</v>
      </c>
      <c r="BR1094" s="93">
        <v>0</v>
      </c>
      <c r="BS1094" s="93">
        <v>0</v>
      </c>
      <c r="BT1094" s="93">
        <v>0</v>
      </c>
      <c r="BU1094" s="93">
        <v>0</v>
      </c>
      <c r="BV1094" s="93">
        <v>0</v>
      </c>
      <c r="BW1094" s="93">
        <v>0</v>
      </c>
      <c r="BX1094" s="93">
        <v>0</v>
      </c>
      <c r="BY1094" s="93">
        <v>0</v>
      </c>
      <c r="BZ1094" s="93">
        <v>0</v>
      </c>
      <c r="CA1094" s="93">
        <v>0</v>
      </c>
      <c r="CB1094" s="93">
        <v>0</v>
      </c>
      <c r="CC1094" s="93">
        <v>0</v>
      </c>
      <c r="CD1094" s="93">
        <v>0</v>
      </c>
      <c r="CE1094" s="93">
        <v>0</v>
      </c>
      <c r="CF1094" s="93">
        <v>0</v>
      </c>
      <c r="CG1094" s="93">
        <v>0</v>
      </c>
      <c r="CH1094" s="93">
        <v>0</v>
      </c>
      <c r="CJ1094" s="94">
        <v>518952.31003560557</v>
      </c>
    </row>
    <row r="1095" spans="1:88" x14ac:dyDescent="0.25">
      <c r="A1095">
        <v>1087</v>
      </c>
      <c r="B1095" s="96"/>
      <c r="C1095" s="97" t="s">
        <v>5378</v>
      </c>
      <c r="D1095" s="97" t="s">
        <v>7349</v>
      </c>
      <c r="E1095" s="97" t="s">
        <v>7349</v>
      </c>
      <c r="F1095" s="97" t="s">
        <v>7427</v>
      </c>
      <c r="G1095" s="96" t="s">
        <v>6172</v>
      </c>
      <c r="H1095" s="96" t="s">
        <v>7428</v>
      </c>
      <c r="I1095" s="96" t="s">
        <v>5340</v>
      </c>
      <c r="J1095" s="96" t="s">
        <v>5382</v>
      </c>
      <c r="K1095" s="96" t="s">
        <v>5365</v>
      </c>
      <c r="L1095" s="96" t="s">
        <v>5365</v>
      </c>
      <c r="M1095" s="96" t="s">
        <v>5342</v>
      </c>
      <c r="N1095" s="92">
        <v>0</v>
      </c>
      <c r="O1095" s="93">
        <v>0</v>
      </c>
      <c r="P1095" s="93">
        <v>0</v>
      </c>
      <c r="Q1095" s="93">
        <v>0</v>
      </c>
      <c r="R1095" s="93">
        <v>0</v>
      </c>
      <c r="S1095" s="93">
        <v>0</v>
      </c>
      <c r="T1095" s="93">
        <v>0</v>
      </c>
      <c r="U1095" s="93">
        <v>0</v>
      </c>
      <c r="V1095" s="93">
        <v>0</v>
      </c>
      <c r="W1095" s="93">
        <v>0</v>
      </c>
      <c r="X1095" s="93">
        <v>0</v>
      </c>
      <c r="Y1095" s="93">
        <v>0</v>
      </c>
      <c r="Z1095" s="93">
        <v>0</v>
      </c>
      <c r="AA1095" s="93">
        <v>0</v>
      </c>
      <c r="AB1095" s="93">
        <v>0</v>
      </c>
      <c r="AC1095" s="93">
        <v>0</v>
      </c>
      <c r="AD1095" s="93">
        <v>0</v>
      </c>
      <c r="AE1095" s="93">
        <v>0</v>
      </c>
      <c r="AF1095" s="93">
        <v>0</v>
      </c>
      <c r="AG1095" s="93">
        <v>0</v>
      </c>
      <c r="AH1095" s="93">
        <v>0</v>
      </c>
      <c r="AI1095" s="93">
        <v>0</v>
      </c>
      <c r="AJ1095" s="93">
        <v>0</v>
      </c>
      <c r="AK1095" s="93">
        <v>0</v>
      </c>
      <c r="AL1095" s="93">
        <v>0</v>
      </c>
      <c r="AM1095" s="93">
        <v>0</v>
      </c>
      <c r="AN1095" s="93">
        <v>0</v>
      </c>
      <c r="AO1095" s="93">
        <v>0</v>
      </c>
      <c r="AP1095" s="93">
        <v>0</v>
      </c>
      <c r="AQ1095" s="93">
        <v>0</v>
      </c>
      <c r="AR1095" s="93">
        <v>0</v>
      </c>
      <c r="AS1095" s="93">
        <v>0</v>
      </c>
      <c r="AT1095" s="93">
        <v>0</v>
      </c>
      <c r="AU1095" s="93">
        <v>0</v>
      </c>
      <c r="AV1095" s="93">
        <v>0</v>
      </c>
      <c r="AW1095" s="93">
        <v>0</v>
      </c>
      <c r="AX1095" s="93">
        <v>0</v>
      </c>
      <c r="AY1095" s="93">
        <v>0</v>
      </c>
      <c r="AZ1095" s="93">
        <v>0</v>
      </c>
      <c r="BA1095" s="93">
        <v>0</v>
      </c>
      <c r="BB1095" s="93">
        <v>0</v>
      </c>
      <c r="BC1095" s="93">
        <v>0</v>
      </c>
      <c r="BD1095" s="93">
        <v>0</v>
      </c>
      <c r="BE1095" s="93">
        <v>0</v>
      </c>
      <c r="BF1095" s="93">
        <v>0</v>
      </c>
      <c r="BG1095" s="93">
        <v>0</v>
      </c>
      <c r="BH1095" s="93">
        <v>0</v>
      </c>
      <c r="BI1095" s="93">
        <v>0</v>
      </c>
      <c r="BJ1095" s="93">
        <v>0</v>
      </c>
      <c r="BK1095" s="93">
        <v>0</v>
      </c>
      <c r="BL1095" s="93">
        <v>0</v>
      </c>
      <c r="BM1095" s="93">
        <v>0</v>
      </c>
      <c r="BN1095" s="93">
        <v>0</v>
      </c>
      <c r="BO1095" s="93">
        <v>0</v>
      </c>
      <c r="BP1095" s="93">
        <v>0</v>
      </c>
      <c r="BQ1095" s="93">
        <v>0</v>
      </c>
      <c r="BR1095" s="93">
        <v>0</v>
      </c>
      <c r="BS1095" s="93">
        <v>0</v>
      </c>
      <c r="BT1095" s="93">
        <v>0</v>
      </c>
      <c r="BU1095" s="93">
        <v>0</v>
      </c>
      <c r="BV1095" s="93">
        <v>0</v>
      </c>
      <c r="BW1095" s="93">
        <v>0</v>
      </c>
      <c r="BX1095" s="93">
        <v>0</v>
      </c>
      <c r="BY1095" s="93">
        <v>0</v>
      </c>
      <c r="BZ1095" s="93">
        <v>0</v>
      </c>
      <c r="CA1095" s="93">
        <v>0</v>
      </c>
      <c r="CB1095" s="93">
        <v>0</v>
      </c>
      <c r="CC1095" s="93">
        <v>0</v>
      </c>
      <c r="CD1095" s="93">
        <v>0</v>
      </c>
      <c r="CE1095" s="93">
        <v>0</v>
      </c>
      <c r="CF1095" s="93">
        <v>0</v>
      </c>
      <c r="CG1095" s="93">
        <v>0</v>
      </c>
      <c r="CH1095" s="93">
        <v>0</v>
      </c>
      <c r="CJ1095" s="94">
        <v>0</v>
      </c>
    </row>
    <row r="1096" spans="1:88" x14ac:dyDescent="0.25">
      <c r="A1096">
        <v>1088</v>
      </c>
      <c r="B1096" s="96"/>
      <c r="C1096" s="97" t="s">
        <v>5378</v>
      </c>
      <c r="D1096" s="97" t="s">
        <v>7349</v>
      </c>
      <c r="E1096" s="97" t="s">
        <v>7349</v>
      </c>
      <c r="F1096" s="97" t="s">
        <v>7429</v>
      </c>
      <c r="G1096" s="96" t="s">
        <v>6172</v>
      </c>
      <c r="H1096" s="96" t="s">
        <v>7430</v>
      </c>
      <c r="I1096" s="96" t="s">
        <v>5340</v>
      </c>
      <c r="J1096" s="96" t="s">
        <v>5382</v>
      </c>
      <c r="K1096" s="96" t="s">
        <v>5365</v>
      </c>
      <c r="L1096" s="96" t="s">
        <v>5365</v>
      </c>
      <c r="M1096" s="96" t="s">
        <v>5342</v>
      </c>
      <c r="N1096" s="92">
        <v>0</v>
      </c>
      <c r="O1096" s="93">
        <v>0</v>
      </c>
      <c r="P1096" s="93">
        <v>0</v>
      </c>
      <c r="Q1096" s="93">
        <v>0</v>
      </c>
      <c r="R1096" s="93">
        <v>0</v>
      </c>
      <c r="S1096" s="93">
        <v>0</v>
      </c>
      <c r="T1096" s="93">
        <v>0</v>
      </c>
      <c r="U1096" s="93">
        <v>0</v>
      </c>
      <c r="V1096" s="93">
        <v>0</v>
      </c>
      <c r="W1096" s="93">
        <v>0</v>
      </c>
      <c r="X1096" s="93">
        <v>0</v>
      </c>
      <c r="Y1096" s="93">
        <v>0</v>
      </c>
      <c r="Z1096" s="93">
        <v>0</v>
      </c>
      <c r="AA1096" s="93">
        <v>0</v>
      </c>
      <c r="AB1096" s="93">
        <v>0</v>
      </c>
      <c r="AC1096" s="93">
        <v>0</v>
      </c>
      <c r="AD1096" s="93">
        <v>0</v>
      </c>
      <c r="AE1096" s="93">
        <v>0</v>
      </c>
      <c r="AF1096" s="93">
        <v>0</v>
      </c>
      <c r="AG1096" s="93">
        <v>0</v>
      </c>
      <c r="AH1096" s="93">
        <v>0</v>
      </c>
      <c r="AI1096" s="93">
        <v>0</v>
      </c>
      <c r="AJ1096" s="93">
        <v>0</v>
      </c>
      <c r="AK1096" s="93">
        <v>0</v>
      </c>
      <c r="AL1096" s="93">
        <v>0</v>
      </c>
      <c r="AM1096" s="93">
        <v>0</v>
      </c>
      <c r="AN1096" s="93">
        <v>0</v>
      </c>
      <c r="AO1096" s="93">
        <v>0</v>
      </c>
      <c r="AP1096" s="93">
        <v>0</v>
      </c>
      <c r="AQ1096" s="93">
        <v>0</v>
      </c>
      <c r="AR1096" s="93">
        <v>0</v>
      </c>
      <c r="AS1096" s="93">
        <v>0</v>
      </c>
      <c r="AT1096" s="93">
        <v>0</v>
      </c>
      <c r="AU1096" s="93">
        <v>0</v>
      </c>
      <c r="AV1096" s="93">
        <v>0</v>
      </c>
      <c r="AW1096" s="93">
        <v>0</v>
      </c>
      <c r="AX1096" s="93">
        <v>0</v>
      </c>
      <c r="AY1096" s="93">
        <v>0</v>
      </c>
      <c r="AZ1096" s="93">
        <v>0</v>
      </c>
      <c r="BA1096" s="93">
        <v>0</v>
      </c>
      <c r="BB1096" s="93">
        <v>0</v>
      </c>
      <c r="BC1096" s="93">
        <v>0</v>
      </c>
      <c r="BD1096" s="93">
        <v>0</v>
      </c>
      <c r="BE1096" s="93">
        <v>0</v>
      </c>
      <c r="BF1096" s="93">
        <v>0</v>
      </c>
      <c r="BG1096" s="93">
        <v>0</v>
      </c>
      <c r="BH1096" s="93">
        <v>0</v>
      </c>
      <c r="BI1096" s="93">
        <v>0</v>
      </c>
      <c r="BJ1096" s="93">
        <v>0</v>
      </c>
      <c r="BK1096" s="93">
        <v>0</v>
      </c>
      <c r="BL1096" s="93">
        <v>0</v>
      </c>
      <c r="BM1096" s="93">
        <v>0</v>
      </c>
      <c r="BN1096" s="93">
        <v>0</v>
      </c>
      <c r="BO1096" s="93">
        <v>0</v>
      </c>
      <c r="BP1096" s="93">
        <v>0</v>
      </c>
      <c r="BQ1096" s="93">
        <v>0</v>
      </c>
      <c r="BR1096" s="93">
        <v>0</v>
      </c>
      <c r="BS1096" s="93">
        <v>0</v>
      </c>
      <c r="BT1096" s="93">
        <v>0</v>
      </c>
      <c r="BU1096" s="93">
        <v>0</v>
      </c>
      <c r="BV1096" s="93">
        <v>0</v>
      </c>
      <c r="BW1096" s="93">
        <v>0</v>
      </c>
      <c r="BX1096" s="93">
        <v>0</v>
      </c>
      <c r="BY1096" s="93">
        <v>0</v>
      </c>
      <c r="BZ1096" s="93">
        <v>0</v>
      </c>
      <c r="CA1096" s="93">
        <v>0</v>
      </c>
      <c r="CB1096" s="93">
        <v>0</v>
      </c>
      <c r="CC1096" s="93">
        <v>0</v>
      </c>
      <c r="CD1096" s="93">
        <v>0</v>
      </c>
      <c r="CE1096" s="93">
        <v>0</v>
      </c>
      <c r="CF1096" s="93">
        <v>0</v>
      </c>
      <c r="CG1096" s="93">
        <v>0</v>
      </c>
      <c r="CH1096" s="93">
        <v>0</v>
      </c>
      <c r="CJ1096" s="94">
        <v>0</v>
      </c>
    </row>
    <row r="1097" spans="1:88" x14ac:dyDescent="0.25">
      <c r="A1097">
        <v>1089</v>
      </c>
      <c r="B1097" s="96"/>
      <c r="C1097" s="97" t="s">
        <v>5378</v>
      </c>
      <c r="D1097" s="97" t="s">
        <v>7349</v>
      </c>
      <c r="E1097" s="97" t="s">
        <v>7349</v>
      </c>
      <c r="F1097" s="97" t="s">
        <v>7431</v>
      </c>
      <c r="G1097" s="96" t="s">
        <v>6172</v>
      </c>
      <c r="H1097" s="96" t="s">
        <v>7432</v>
      </c>
      <c r="I1097" s="96" t="s">
        <v>5387</v>
      </c>
      <c r="J1097" s="96" t="s">
        <v>5421</v>
      </c>
      <c r="K1097" s="96" t="s">
        <v>5552</v>
      </c>
      <c r="L1097" s="96" t="s">
        <v>5552</v>
      </c>
      <c r="M1097" s="96" t="s">
        <v>5342</v>
      </c>
      <c r="N1097" s="92">
        <v>0</v>
      </c>
      <c r="O1097" s="93">
        <v>0</v>
      </c>
      <c r="P1097" s="93">
        <v>0</v>
      </c>
      <c r="Q1097" s="93">
        <v>0</v>
      </c>
      <c r="R1097" s="93">
        <v>0</v>
      </c>
      <c r="S1097" s="93">
        <v>0</v>
      </c>
      <c r="T1097" s="93">
        <v>0</v>
      </c>
      <c r="U1097" s="93">
        <v>0</v>
      </c>
      <c r="V1097" s="93">
        <v>0</v>
      </c>
      <c r="W1097" s="93">
        <v>0</v>
      </c>
      <c r="X1097" s="93">
        <v>0</v>
      </c>
      <c r="Y1097" s="93">
        <v>0</v>
      </c>
      <c r="Z1097" s="93">
        <v>0</v>
      </c>
      <c r="AA1097" s="93">
        <v>0</v>
      </c>
      <c r="AB1097" s="93">
        <v>0</v>
      </c>
      <c r="AC1097" s="93">
        <v>0</v>
      </c>
      <c r="AD1097" s="93">
        <v>0</v>
      </c>
      <c r="AE1097" s="93">
        <v>0</v>
      </c>
      <c r="AF1097" s="93">
        <v>0</v>
      </c>
      <c r="AG1097" s="93">
        <v>0</v>
      </c>
      <c r="AH1097" s="93">
        <v>0</v>
      </c>
      <c r="AI1097" s="93">
        <v>0</v>
      </c>
      <c r="AJ1097" s="93">
        <v>0</v>
      </c>
      <c r="AK1097" s="93">
        <v>0</v>
      </c>
      <c r="AL1097" s="93">
        <v>0</v>
      </c>
      <c r="AM1097" s="93">
        <v>0</v>
      </c>
      <c r="AN1097" s="93">
        <v>0</v>
      </c>
      <c r="AO1097" s="93">
        <v>0</v>
      </c>
      <c r="AP1097" s="93">
        <v>0</v>
      </c>
      <c r="AQ1097" s="93">
        <v>0</v>
      </c>
      <c r="AR1097" s="93">
        <v>0</v>
      </c>
      <c r="AS1097" s="93">
        <v>0</v>
      </c>
      <c r="AT1097" s="93">
        <v>0</v>
      </c>
      <c r="AU1097" s="93">
        <v>0</v>
      </c>
      <c r="AV1097" s="93">
        <v>0</v>
      </c>
      <c r="AW1097" s="93">
        <v>0</v>
      </c>
      <c r="AX1097" s="93">
        <v>0</v>
      </c>
      <c r="AY1097" s="93">
        <v>0</v>
      </c>
      <c r="AZ1097" s="93">
        <v>0</v>
      </c>
      <c r="BA1097" s="93">
        <v>0</v>
      </c>
      <c r="BB1097" s="93">
        <v>0</v>
      </c>
      <c r="BC1097" s="93">
        <v>0</v>
      </c>
      <c r="BD1097" s="93">
        <v>0</v>
      </c>
      <c r="BE1097" s="93">
        <v>0</v>
      </c>
      <c r="BF1097" s="93">
        <v>0</v>
      </c>
      <c r="BG1097" s="93">
        <v>0</v>
      </c>
      <c r="BH1097" s="93">
        <v>0</v>
      </c>
      <c r="BI1097" s="93">
        <v>0</v>
      </c>
      <c r="BJ1097" s="93">
        <v>0</v>
      </c>
      <c r="BK1097" s="93">
        <v>0</v>
      </c>
      <c r="BL1097" s="93">
        <v>0</v>
      </c>
      <c r="BM1097" s="93">
        <v>0</v>
      </c>
      <c r="BN1097" s="93">
        <v>0</v>
      </c>
      <c r="BO1097" s="93">
        <v>0</v>
      </c>
      <c r="BP1097" s="93">
        <v>0</v>
      </c>
      <c r="BQ1097" s="93">
        <v>0</v>
      </c>
      <c r="BR1097" s="93">
        <v>0</v>
      </c>
      <c r="BS1097" s="93">
        <v>0</v>
      </c>
      <c r="BT1097" s="93">
        <v>0</v>
      </c>
      <c r="BU1097" s="93">
        <v>0</v>
      </c>
      <c r="BV1097" s="93">
        <v>0</v>
      </c>
      <c r="BW1097" s="93">
        <v>0</v>
      </c>
      <c r="BX1097" s="93">
        <v>0</v>
      </c>
      <c r="BY1097" s="93">
        <v>0</v>
      </c>
      <c r="BZ1097" s="93">
        <v>0</v>
      </c>
      <c r="CA1097" s="93">
        <v>0</v>
      </c>
      <c r="CB1097" s="93">
        <v>0</v>
      </c>
      <c r="CC1097" s="93">
        <v>0</v>
      </c>
      <c r="CD1097" s="93">
        <v>0</v>
      </c>
      <c r="CE1097" s="93">
        <v>0</v>
      </c>
      <c r="CF1097" s="93">
        <v>0</v>
      </c>
      <c r="CG1097" s="93">
        <v>0</v>
      </c>
      <c r="CH1097" s="93">
        <v>0</v>
      </c>
      <c r="CJ1097" s="94">
        <v>0</v>
      </c>
    </row>
    <row r="1098" spans="1:88" x14ac:dyDescent="0.25">
      <c r="A1098">
        <v>1090</v>
      </c>
      <c r="B1098" s="96"/>
      <c r="C1098" s="97" t="s">
        <v>5378</v>
      </c>
      <c r="D1098" s="97" t="s">
        <v>7349</v>
      </c>
      <c r="E1098" s="97" t="s">
        <v>7349</v>
      </c>
      <c r="F1098" s="97" t="s">
        <v>7433</v>
      </c>
      <c r="G1098" s="96" t="s">
        <v>6172</v>
      </c>
      <c r="H1098" s="96" t="s">
        <v>7434</v>
      </c>
      <c r="I1098" s="96" t="s">
        <v>5340</v>
      </c>
      <c r="J1098" s="96" t="s">
        <v>5382</v>
      </c>
      <c r="K1098" s="96" t="s">
        <v>5365</v>
      </c>
      <c r="L1098" s="96" t="s">
        <v>5365</v>
      </c>
      <c r="M1098" s="96" t="s">
        <v>5342</v>
      </c>
      <c r="N1098" s="92">
        <v>0</v>
      </c>
      <c r="O1098" s="93">
        <v>0</v>
      </c>
      <c r="P1098" s="93">
        <v>0</v>
      </c>
      <c r="Q1098" s="93">
        <v>0</v>
      </c>
      <c r="R1098" s="93">
        <v>0</v>
      </c>
      <c r="S1098" s="93">
        <v>0</v>
      </c>
      <c r="T1098" s="93">
        <v>0</v>
      </c>
      <c r="U1098" s="93">
        <v>0</v>
      </c>
      <c r="V1098" s="93">
        <v>0</v>
      </c>
      <c r="W1098" s="93">
        <v>0</v>
      </c>
      <c r="X1098" s="93">
        <v>0</v>
      </c>
      <c r="Y1098" s="93">
        <v>0</v>
      </c>
      <c r="Z1098" s="93">
        <v>0</v>
      </c>
      <c r="AA1098" s="93">
        <v>0</v>
      </c>
      <c r="AB1098" s="93">
        <v>0</v>
      </c>
      <c r="AC1098" s="93">
        <v>0</v>
      </c>
      <c r="AD1098" s="93">
        <v>0</v>
      </c>
      <c r="AE1098" s="93">
        <v>0</v>
      </c>
      <c r="AF1098" s="93">
        <v>0</v>
      </c>
      <c r="AG1098" s="93">
        <v>0</v>
      </c>
      <c r="AH1098" s="93">
        <v>0</v>
      </c>
      <c r="AI1098" s="93">
        <v>0</v>
      </c>
      <c r="AJ1098" s="93">
        <v>0</v>
      </c>
      <c r="AK1098" s="93">
        <v>0</v>
      </c>
      <c r="AL1098" s="93">
        <v>0</v>
      </c>
      <c r="AM1098" s="93">
        <v>0</v>
      </c>
      <c r="AN1098" s="93">
        <v>0</v>
      </c>
      <c r="AO1098" s="93">
        <v>0</v>
      </c>
      <c r="AP1098" s="93">
        <v>0</v>
      </c>
      <c r="AQ1098" s="93">
        <v>0</v>
      </c>
      <c r="AR1098" s="93">
        <v>0</v>
      </c>
      <c r="AS1098" s="93">
        <v>0</v>
      </c>
      <c r="AT1098" s="93">
        <v>0</v>
      </c>
      <c r="AU1098" s="93">
        <v>0</v>
      </c>
      <c r="AV1098" s="93">
        <v>0</v>
      </c>
      <c r="AW1098" s="93">
        <v>0</v>
      </c>
      <c r="AX1098" s="93">
        <v>0</v>
      </c>
      <c r="AY1098" s="93">
        <v>0</v>
      </c>
      <c r="AZ1098" s="93">
        <v>0</v>
      </c>
      <c r="BA1098" s="93">
        <v>0</v>
      </c>
      <c r="BB1098" s="93">
        <v>0</v>
      </c>
      <c r="BC1098" s="93">
        <v>0</v>
      </c>
      <c r="BD1098" s="93">
        <v>0</v>
      </c>
      <c r="BE1098" s="93">
        <v>0</v>
      </c>
      <c r="BF1098" s="93">
        <v>0</v>
      </c>
      <c r="BG1098" s="93">
        <v>0</v>
      </c>
      <c r="BH1098" s="93">
        <v>0</v>
      </c>
      <c r="BI1098" s="93">
        <v>0</v>
      </c>
      <c r="BJ1098" s="93">
        <v>0</v>
      </c>
      <c r="BK1098" s="93">
        <v>0</v>
      </c>
      <c r="BL1098" s="93">
        <v>0</v>
      </c>
      <c r="BM1098" s="93">
        <v>0</v>
      </c>
      <c r="BN1098" s="93">
        <v>0</v>
      </c>
      <c r="BO1098" s="93">
        <v>0</v>
      </c>
      <c r="BP1098" s="93">
        <v>0</v>
      </c>
      <c r="BQ1098" s="93">
        <v>0</v>
      </c>
      <c r="BR1098" s="93">
        <v>0</v>
      </c>
      <c r="BS1098" s="93">
        <v>0</v>
      </c>
      <c r="BT1098" s="93">
        <v>0</v>
      </c>
      <c r="BU1098" s="93">
        <v>0</v>
      </c>
      <c r="BV1098" s="93">
        <v>0</v>
      </c>
      <c r="BW1098" s="93">
        <v>0</v>
      </c>
      <c r="BX1098" s="93">
        <v>0</v>
      </c>
      <c r="BY1098" s="93">
        <v>0</v>
      </c>
      <c r="BZ1098" s="93">
        <v>0</v>
      </c>
      <c r="CA1098" s="93">
        <v>0</v>
      </c>
      <c r="CB1098" s="93">
        <v>0</v>
      </c>
      <c r="CC1098" s="93">
        <v>0</v>
      </c>
      <c r="CD1098" s="93">
        <v>0</v>
      </c>
      <c r="CE1098" s="93">
        <v>0</v>
      </c>
      <c r="CF1098" s="93">
        <v>0</v>
      </c>
      <c r="CG1098" s="93">
        <v>0</v>
      </c>
      <c r="CH1098" s="93">
        <v>0</v>
      </c>
      <c r="CJ1098" s="94">
        <v>0</v>
      </c>
    </row>
    <row r="1099" spans="1:88" x14ac:dyDescent="0.25">
      <c r="A1099">
        <v>1091</v>
      </c>
      <c r="B1099" s="96"/>
      <c r="C1099" s="97" t="s">
        <v>5378</v>
      </c>
      <c r="D1099" s="97" t="s">
        <v>7349</v>
      </c>
      <c r="E1099" s="97" t="s">
        <v>7349</v>
      </c>
      <c r="F1099" s="97" t="s">
        <v>7435</v>
      </c>
      <c r="G1099" s="96" t="s">
        <v>6172</v>
      </c>
      <c r="H1099" s="96" t="s">
        <v>7436</v>
      </c>
      <c r="I1099" s="96" t="s">
        <v>5340</v>
      </c>
      <c r="J1099" s="96" t="s">
        <v>5382</v>
      </c>
      <c r="K1099" s="96" t="s">
        <v>5365</v>
      </c>
      <c r="L1099" s="96" t="s">
        <v>5365</v>
      </c>
      <c r="M1099" s="96" t="s">
        <v>5342</v>
      </c>
      <c r="N1099" s="92">
        <v>1513160.1269400583</v>
      </c>
      <c r="O1099" s="93">
        <v>0</v>
      </c>
      <c r="P1099" s="93">
        <v>0</v>
      </c>
      <c r="Q1099" s="93">
        <v>0</v>
      </c>
      <c r="R1099" s="93">
        <v>0</v>
      </c>
      <c r="S1099" s="93">
        <v>0</v>
      </c>
      <c r="T1099" s="93">
        <v>0</v>
      </c>
      <c r="U1099" s="93">
        <v>0</v>
      </c>
      <c r="V1099" s="93">
        <v>0</v>
      </c>
      <c r="W1099" s="93">
        <v>0</v>
      </c>
      <c r="X1099" s="93">
        <v>0</v>
      </c>
      <c r="Y1099" s="93">
        <v>0</v>
      </c>
      <c r="Z1099" s="93">
        <v>0</v>
      </c>
      <c r="AA1099" s="93">
        <v>0</v>
      </c>
      <c r="AB1099" s="93">
        <v>0</v>
      </c>
      <c r="AC1099" s="93">
        <v>0</v>
      </c>
      <c r="AD1099" s="93">
        <v>0</v>
      </c>
      <c r="AE1099" s="93">
        <v>0</v>
      </c>
      <c r="AF1099" s="93">
        <v>0</v>
      </c>
      <c r="AG1099" s="93">
        <v>125430.3572078944</v>
      </c>
      <c r="AH1099" s="93">
        <v>125359.97050943639</v>
      </c>
      <c r="AI1099" s="93">
        <v>124833.7631042322</v>
      </c>
      <c r="AJ1099" s="93">
        <v>123856.86810391748</v>
      </c>
      <c r="AK1099" s="93">
        <v>125367.81363129568</v>
      </c>
      <c r="AL1099" s="93">
        <v>125514.98016691192</v>
      </c>
      <c r="AM1099" s="93">
        <v>128278.41400526278</v>
      </c>
      <c r="AN1099" s="93">
        <v>127080.1806396989</v>
      </c>
      <c r="AO1099" s="93">
        <v>127186.07164429646</v>
      </c>
      <c r="AP1099" s="93">
        <v>127204.43101621179</v>
      </c>
      <c r="AQ1099" s="93">
        <v>126712.49325041131</v>
      </c>
      <c r="AR1099" s="93">
        <v>126334.78366048881</v>
      </c>
      <c r="AS1099" s="93">
        <v>0</v>
      </c>
      <c r="AT1099" s="93">
        <v>0</v>
      </c>
      <c r="AU1099" s="93">
        <v>0</v>
      </c>
      <c r="AV1099" s="93">
        <v>0</v>
      </c>
      <c r="AW1099" s="93">
        <v>0</v>
      </c>
      <c r="AX1099" s="93">
        <v>0</v>
      </c>
      <c r="AY1099" s="93">
        <v>0</v>
      </c>
      <c r="AZ1099" s="93">
        <v>0</v>
      </c>
      <c r="BA1099" s="93">
        <v>0</v>
      </c>
      <c r="BB1099" s="93">
        <v>0</v>
      </c>
      <c r="BC1099" s="93">
        <v>0</v>
      </c>
      <c r="BD1099" s="93">
        <v>0</v>
      </c>
      <c r="BE1099" s="93">
        <v>0</v>
      </c>
      <c r="BF1099" s="93">
        <v>0</v>
      </c>
      <c r="BG1099" s="93">
        <v>0</v>
      </c>
      <c r="BH1099" s="93">
        <v>0</v>
      </c>
      <c r="BI1099" s="93">
        <v>0</v>
      </c>
      <c r="BJ1099" s="93">
        <v>0</v>
      </c>
      <c r="BK1099" s="93">
        <v>0</v>
      </c>
      <c r="BL1099" s="93">
        <v>0</v>
      </c>
      <c r="BM1099" s="93">
        <v>0</v>
      </c>
      <c r="BN1099" s="93">
        <v>0</v>
      </c>
      <c r="BO1099" s="93">
        <v>0</v>
      </c>
      <c r="BP1099" s="93">
        <v>0</v>
      </c>
      <c r="BQ1099" s="93">
        <v>0</v>
      </c>
      <c r="BR1099" s="93">
        <v>0</v>
      </c>
      <c r="BS1099" s="93">
        <v>0</v>
      </c>
      <c r="BT1099" s="93">
        <v>0</v>
      </c>
      <c r="BU1099" s="93">
        <v>0</v>
      </c>
      <c r="BV1099" s="93">
        <v>0</v>
      </c>
      <c r="BW1099" s="93">
        <v>0</v>
      </c>
      <c r="BX1099" s="93">
        <v>0</v>
      </c>
      <c r="BY1099" s="93">
        <v>0</v>
      </c>
      <c r="BZ1099" s="93">
        <v>0</v>
      </c>
      <c r="CA1099" s="93">
        <v>0</v>
      </c>
      <c r="CB1099" s="93">
        <v>0</v>
      </c>
      <c r="CC1099" s="93">
        <v>0</v>
      </c>
      <c r="CD1099" s="93">
        <v>0</v>
      </c>
      <c r="CE1099" s="93">
        <v>0</v>
      </c>
      <c r="CF1099" s="93">
        <v>0</v>
      </c>
      <c r="CG1099" s="93">
        <v>0</v>
      </c>
      <c r="CH1099" s="93">
        <v>0</v>
      </c>
      <c r="CJ1099" s="94">
        <v>1513160.1269400583</v>
      </c>
    </row>
    <row r="1100" spans="1:88" x14ac:dyDescent="0.25">
      <c r="A1100">
        <v>1092</v>
      </c>
      <c r="B1100" s="96"/>
      <c r="C1100" s="97" t="s">
        <v>5378</v>
      </c>
      <c r="D1100" s="97" t="s">
        <v>7349</v>
      </c>
      <c r="E1100" s="97" t="s">
        <v>7349</v>
      </c>
      <c r="F1100" s="97" t="s">
        <v>7437</v>
      </c>
      <c r="G1100" s="96" t="s">
        <v>6172</v>
      </c>
      <c r="H1100" s="96" t="s">
        <v>7438</v>
      </c>
      <c r="I1100" s="96" t="s">
        <v>5340</v>
      </c>
      <c r="J1100" s="96" t="s">
        <v>5382</v>
      </c>
      <c r="K1100" s="96" t="s">
        <v>5365</v>
      </c>
      <c r="L1100" s="96" t="s">
        <v>5365</v>
      </c>
      <c r="M1100" s="96" t="s">
        <v>5342</v>
      </c>
      <c r="N1100" s="92">
        <v>249698.58682618689</v>
      </c>
      <c r="O1100" s="93">
        <v>0</v>
      </c>
      <c r="P1100" s="93">
        <v>0</v>
      </c>
      <c r="Q1100" s="93">
        <v>0</v>
      </c>
      <c r="R1100" s="93">
        <v>0</v>
      </c>
      <c r="S1100" s="93">
        <v>0</v>
      </c>
      <c r="T1100" s="93">
        <v>0</v>
      </c>
      <c r="U1100" s="93">
        <v>0</v>
      </c>
      <c r="V1100" s="93">
        <v>0</v>
      </c>
      <c r="W1100" s="93">
        <v>0</v>
      </c>
      <c r="X1100" s="93">
        <v>0</v>
      </c>
      <c r="Y1100" s="93">
        <v>0</v>
      </c>
      <c r="Z1100" s="93">
        <v>0</v>
      </c>
      <c r="AA1100" s="93">
        <v>0</v>
      </c>
      <c r="AB1100" s="93">
        <v>0</v>
      </c>
      <c r="AC1100" s="93">
        <v>0</v>
      </c>
      <c r="AD1100" s="93">
        <v>0</v>
      </c>
      <c r="AE1100" s="93">
        <v>0</v>
      </c>
      <c r="AF1100" s="93">
        <v>0</v>
      </c>
      <c r="AG1100" s="93">
        <v>20698.260800230386</v>
      </c>
      <c r="AH1100" s="93">
        <v>20686.645731326884</v>
      </c>
      <c r="AI1100" s="93">
        <v>20599.812062426048</v>
      </c>
      <c r="AJ1100" s="93">
        <v>20438.606849102267</v>
      </c>
      <c r="AK1100" s="93">
        <v>20687.939987241902</v>
      </c>
      <c r="AL1100" s="93">
        <v>20712.225107710896</v>
      </c>
      <c r="AM1100" s="93">
        <v>21168.241303180621</v>
      </c>
      <c r="AN1100" s="93">
        <v>20970.511285886139</v>
      </c>
      <c r="AO1100" s="93">
        <v>20987.985202714168</v>
      </c>
      <c r="AP1100" s="93">
        <v>20991.014828687366</v>
      </c>
      <c r="AQ1100" s="93">
        <v>20909.836265533508</v>
      </c>
      <c r="AR1100" s="93">
        <v>20847.507402146726</v>
      </c>
      <c r="AS1100" s="93">
        <v>0</v>
      </c>
      <c r="AT1100" s="93">
        <v>0</v>
      </c>
      <c r="AU1100" s="93">
        <v>0</v>
      </c>
      <c r="AV1100" s="93">
        <v>0</v>
      </c>
      <c r="AW1100" s="93">
        <v>0</v>
      </c>
      <c r="AX1100" s="93">
        <v>0</v>
      </c>
      <c r="AY1100" s="93">
        <v>0</v>
      </c>
      <c r="AZ1100" s="93">
        <v>0</v>
      </c>
      <c r="BA1100" s="93">
        <v>0</v>
      </c>
      <c r="BB1100" s="93">
        <v>0</v>
      </c>
      <c r="BC1100" s="93">
        <v>0</v>
      </c>
      <c r="BD1100" s="93">
        <v>0</v>
      </c>
      <c r="BE1100" s="93">
        <v>0</v>
      </c>
      <c r="BF1100" s="93">
        <v>0</v>
      </c>
      <c r="BG1100" s="93">
        <v>0</v>
      </c>
      <c r="BH1100" s="93">
        <v>0</v>
      </c>
      <c r="BI1100" s="93">
        <v>0</v>
      </c>
      <c r="BJ1100" s="93">
        <v>0</v>
      </c>
      <c r="BK1100" s="93">
        <v>0</v>
      </c>
      <c r="BL1100" s="93">
        <v>0</v>
      </c>
      <c r="BM1100" s="93">
        <v>0</v>
      </c>
      <c r="BN1100" s="93">
        <v>0</v>
      </c>
      <c r="BO1100" s="93">
        <v>0</v>
      </c>
      <c r="BP1100" s="93">
        <v>0</v>
      </c>
      <c r="BQ1100" s="93">
        <v>0</v>
      </c>
      <c r="BR1100" s="93">
        <v>0</v>
      </c>
      <c r="BS1100" s="93">
        <v>0</v>
      </c>
      <c r="BT1100" s="93">
        <v>0</v>
      </c>
      <c r="BU1100" s="93">
        <v>0</v>
      </c>
      <c r="BV1100" s="93">
        <v>0</v>
      </c>
      <c r="BW1100" s="93">
        <v>0</v>
      </c>
      <c r="BX1100" s="93">
        <v>0</v>
      </c>
      <c r="BY1100" s="93">
        <v>0</v>
      </c>
      <c r="BZ1100" s="93">
        <v>0</v>
      </c>
      <c r="CA1100" s="93">
        <v>0</v>
      </c>
      <c r="CB1100" s="93">
        <v>0</v>
      </c>
      <c r="CC1100" s="93">
        <v>0</v>
      </c>
      <c r="CD1100" s="93">
        <v>0</v>
      </c>
      <c r="CE1100" s="93">
        <v>0</v>
      </c>
      <c r="CF1100" s="93">
        <v>0</v>
      </c>
      <c r="CG1100" s="93">
        <v>0</v>
      </c>
      <c r="CH1100" s="93">
        <v>0</v>
      </c>
      <c r="CJ1100" s="94">
        <v>249698.58682618689</v>
      </c>
    </row>
    <row r="1101" spans="1:88" x14ac:dyDescent="0.25">
      <c r="A1101">
        <v>1093</v>
      </c>
      <c r="B1101" s="96"/>
      <c r="C1101" s="97" t="s">
        <v>5378</v>
      </c>
      <c r="D1101" s="97" t="s">
        <v>7349</v>
      </c>
      <c r="E1101" s="97" t="s">
        <v>7349</v>
      </c>
      <c r="F1101" s="97" t="s">
        <v>7439</v>
      </c>
      <c r="G1101" s="96" t="s">
        <v>6172</v>
      </c>
      <c r="H1101" s="96" t="s">
        <v>7440</v>
      </c>
      <c r="I1101" s="96" t="s">
        <v>5387</v>
      </c>
      <c r="J1101" s="96" t="s">
        <v>5421</v>
      </c>
      <c r="K1101" s="96" t="s">
        <v>5552</v>
      </c>
      <c r="L1101" s="96" t="s">
        <v>5552</v>
      </c>
      <c r="M1101" s="96" t="s">
        <v>5342</v>
      </c>
      <c r="N1101" s="92">
        <v>144270.29461068581</v>
      </c>
      <c r="O1101" s="93">
        <v>0</v>
      </c>
      <c r="P1101" s="93">
        <v>0</v>
      </c>
      <c r="Q1101" s="93">
        <v>0</v>
      </c>
      <c r="R1101" s="93">
        <v>0</v>
      </c>
      <c r="S1101" s="93">
        <v>0</v>
      </c>
      <c r="T1101" s="93">
        <v>0</v>
      </c>
      <c r="U1101" s="93">
        <v>0</v>
      </c>
      <c r="V1101" s="93">
        <v>0</v>
      </c>
      <c r="W1101" s="93">
        <v>0</v>
      </c>
      <c r="X1101" s="93">
        <v>0</v>
      </c>
      <c r="Y1101" s="93">
        <v>0</v>
      </c>
      <c r="Z1101" s="93">
        <v>0</v>
      </c>
      <c r="AA1101" s="93">
        <v>0</v>
      </c>
      <c r="AB1101" s="93">
        <v>0</v>
      </c>
      <c r="AC1101" s="93">
        <v>0</v>
      </c>
      <c r="AD1101" s="93">
        <v>0</v>
      </c>
      <c r="AE1101" s="93">
        <v>0</v>
      </c>
      <c r="AF1101" s="93">
        <v>0</v>
      </c>
      <c r="AG1101" s="93">
        <v>11958.995129022001</v>
      </c>
      <c r="AH1101" s="93">
        <v>11952.284200322261</v>
      </c>
      <c r="AI1101" s="93">
        <v>11902.113636068374</v>
      </c>
      <c r="AJ1101" s="93">
        <v>11808.972846147946</v>
      </c>
      <c r="AK1101" s="93">
        <v>11953.031992628625</v>
      </c>
      <c r="AL1101" s="93">
        <v>11967.06339556628</v>
      </c>
      <c r="AM1101" s="93">
        <v>12230.539419615476</v>
      </c>
      <c r="AN1101" s="93">
        <v>12116.295409623106</v>
      </c>
      <c r="AO1101" s="93">
        <v>12126.391450457098</v>
      </c>
      <c r="AP1101" s="93">
        <v>12128.141901019346</v>
      </c>
      <c r="AQ1101" s="93">
        <v>12081.238731197162</v>
      </c>
      <c r="AR1101" s="93">
        <v>12045.226499018121</v>
      </c>
      <c r="AS1101" s="93">
        <v>0</v>
      </c>
      <c r="AT1101" s="93">
        <v>0</v>
      </c>
      <c r="AU1101" s="93">
        <v>0</v>
      </c>
      <c r="AV1101" s="93">
        <v>0</v>
      </c>
      <c r="AW1101" s="93">
        <v>0</v>
      </c>
      <c r="AX1101" s="93">
        <v>0</v>
      </c>
      <c r="AY1101" s="93">
        <v>0</v>
      </c>
      <c r="AZ1101" s="93">
        <v>0</v>
      </c>
      <c r="BA1101" s="93">
        <v>0</v>
      </c>
      <c r="BB1101" s="93">
        <v>0</v>
      </c>
      <c r="BC1101" s="93">
        <v>0</v>
      </c>
      <c r="BD1101" s="93">
        <v>0</v>
      </c>
      <c r="BE1101" s="93">
        <v>0</v>
      </c>
      <c r="BF1101" s="93">
        <v>0</v>
      </c>
      <c r="BG1101" s="93">
        <v>0</v>
      </c>
      <c r="BH1101" s="93">
        <v>0</v>
      </c>
      <c r="BI1101" s="93">
        <v>0</v>
      </c>
      <c r="BJ1101" s="93">
        <v>0</v>
      </c>
      <c r="BK1101" s="93">
        <v>0</v>
      </c>
      <c r="BL1101" s="93">
        <v>0</v>
      </c>
      <c r="BM1101" s="93">
        <v>0</v>
      </c>
      <c r="BN1101" s="93">
        <v>0</v>
      </c>
      <c r="BO1101" s="93">
        <v>0</v>
      </c>
      <c r="BP1101" s="93">
        <v>0</v>
      </c>
      <c r="BQ1101" s="93">
        <v>0</v>
      </c>
      <c r="BR1101" s="93">
        <v>0</v>
      </c>
      <c r="BS1101" s="93">
        <v>0</v>
      </c>
      <c r="BT1101" s="93">
        <v>0</v>
      </c>
      <c r="BU1101" s="93">
        <v>0</v>
      </c>
      <c r="BV1101" s="93">
        <v>0</v>
      </c>
      <c r="BW1101" s="93">
        <v>0</v>
      </c>
      <c r="BX1101" s="93">
        <v>0</v>
      </c>
      <c r="BY1101" s="93">
        <v>0</v>
      </c>
      <c r="BZ1101" s="93">
        <v>0</v>
      </c>
      <c r="CA1101" s="93">
        <v>0</v>
      </c>
      <c r="CB1101" s="93">
        <v>0</v>
      </c>
      <c r="CC1101" s="93">
        <v>0</v>
      </c>
      <c r="CD1101" s="93">
        <v>0</v>
      </c>
      <c r="CE1101" s="93">
        <v>0</v>
      </c>
      <c r="CF1101" s="93">
        <v>0</v>
      </c>
      <c r="CG1101" s="93">
        <v>0</v>
      </c>
      <c r="CH1101" s="93">
        <v>0</v>
      </c>
      <c r="CJ1101" s="94">
        <v>144270.29461068581</v>
      </c>
    </row>
    <row r="1102" spans="1:88" x14ac:dyDescent="0.25">
      <c r="A1102">
        <v>1094</v>
      </c>
      <c r="B1102" s="96"/>
      <c r="C1102" s="97" t="s">
        <v>5378</v>
      </c>
      <c r="D1102" s="97" t="s">
        <v>7349</v>
      </c>
      <c r="E1102" s="97" t="s">
        <v>7349</v>
      </c>
      <c r="F1102" s="97" t="s">
        <v>7441</v>
      </c>
      <c r="G1102" s="96" t="s">
        <v>6172</v>
      </c>
      <c r="H1102" s="96" t="s">
        <v>7442</v>
      </c>
      <c r="I1102" s="96" t="s">
        <v>5387</v>
      </c>
      <c r="J1102" s="96" t="s">
        <v>5382</v>
      </c>
      <c r="K1102" s="96" t="s">
        <v>5365</v>
      </c>
      <c r="L1102" s="96" t="s">
        <v>5365</v>
      </c>
      <c r="M1102" s="96" t="s">
        <v>5342</v>
      </c>
      <c r="N1102" s="92">
        <v>5710.0572644755866</v>
      </c>
      <c r="O1102" s="93">
        <v>0</v>
      </c>
      <c r="P1102" s="93">
        <v>0</v>
      </c>
      <c r="Q1102" s="93">
        <v>0</v>
      </c>
      <c r="R1102" s="93">
        <v>0</v>
      </c>
      <c r="S1102" s="93">
        <v>0</v>
      </c>
      <c r="T1102" s="93">
        <v>0</v>
      </c>
      <c r="U1102" s="93">
        <v>0</v>
      </c>
      <c r="V1102" s="93">
        <v>0</v>
      </c>
      <c r="W1102" s="93">
        <v>0</v>
      </c>
      <c r="X1102" s="93">
        <v>0</v>
      </c>
      <c r="Y1102" s="93">
        <v>0</v>
      </c>
      <c r="Z1102" s="93">
        <v>0</v>
      </c>
      <c r="AA1102" s="93">
        <v>0</v>
      </c>
      <c r="AB1102" s="93">
        <v>0</v>
      </c>
      <c r="AC1102" s="93">
        <v>0</v>
      </c>
      <c r="AD1102" s="93">
        <v>0</v>
      </c>
      <c r="AE1102" s="93">
        <v>0</v>
      </c>
      <c r="AF1102" s="93">
        <v>0</v>
      </c>
      <c r="AG1102" s="93">
        <v>0</v>
      </c>
      <c r="AH1102" s="93">
        <v>0</v>
      </c>
      <c r="AI1102" s="93">
        <v>0</v>
      </c>
      <c r="AJ1102" s="93">
        <v>0</v>
      </c>
      <c r="AK1102" s="93">
        <v>0</v>
      </c>
      <c r="AL1102" s="93">
        <v>0</v>
      </c>
      <c r="AM1102" s="93">
        <v>0</v>
      </c>
      <c r="AN1102" s="93">
        <v>0</v>
      </c>
      <c r="AO1102" s="93">
        <v>0</v>
      </c>
      <c r="AP1102" s="93">
        <v>0</v>
      </c>
      <c r="AQ1102" s="93">
        <v>0</v>
      </c>
      <c r="AR1102" s="93">
        <v>0</v>
      </c>
      <c r="AS1102" s="93">
        <v>0</v>
      </c>
      <c r="AT1102" s="93">
        <v>0</v>
      </c>
      <c r="AU1102" s="93">
        <v>0</v>
      </c>
      <c r="AV1102" s="93">
        <v>0</v>
      </c>
      <c r="AW1102" s="93">
        <v>0</v>
      </c>
      <c r="AX1102" s="93">
        <v>0</v>
      </c>
      <c r="AY1102" s="93">
        <v>0</v>
      </c>
      <c r="AZ1102" s="93">
        <v>0</v>
      </c>
      <c r="BA1102" s="93">
        <v>0</v>
      </c>
      <c r="BB1102" s="93">
        <v>0</v>
      </c>
      <c r="BC1102" s="93">
        <v>0</v>
      </c>
      <c r="BD1102" s="93">
        <v>0</v>
      </c>
      <c r="BE1102" s="93">
        <v>0</v>
      </c>
      <c r="BF1102" s="93">
        <v>0</v>
      </c>
      <c r="BG1102" s="93">
        <v>0</v>
      </c>
      <c r="BH1102" s="93">
        <v>0</v>
      </c>
      <c r="BI1102" s="93">
        <v>0</v>
      </c>
      <c r="BJ1102" s="93">
        <v>0</v>
      </c>
      <c r="BK1102" s="93">
        <v>0</v>
      </c>
      <c r="BL1102" s="93">
        <v>0</v>
      </c>
      <c r="BM1102" s="93">
        <v>0</v>
      </c>
      <c r="BN1102" s="93">
        <v>0</v>
      </c>
      <c r="BO1102" s="93">
        <v>0</v>
      </c>
      <c r="BP1102" s="93">
        <v>0</v>
      </c>
      <c r="BQ1102" s="93">
        <v>0</v>
      </c>
      <c r="BR1102" s="93">
        <v>0</v>
      </c>
      <c r="BS1102" s="93">
        <v>0</v>
      </c>
      <c r="BT1102" s="93">
        <v>0</v>
      </c>
      <c r="BU1102" s="93">
        <v>0</v>
      </c>
      <c r="BV1102" s="93">
        <v>0</v>
      </c>
      <c r="BW1102" s="93">
        <v>0</v>
      </c>
      <c r="BX1102" s="93">
        <v>0</v>
      </c>
      <c r="BY1102" s="93">
        <v>0</v>
      </c>
      <c r="BZ1102" s="93">
        <v>0</v>
      </c>
      <c r="CA1102" s="93">
        <v>0</v>
      </c>
      <c r="CB1102" s="93">
        <v>0</v>
      </c>
      <c r="CC1102" s="93">
        <v>956.22546921472212</v>
      </c>
      <c r="CD1102" s="93">
        <v>954.57515380485381</v>
      </c>
      <c r="CE1102" s="93">
        <v>950.50771872639882</v>
      </c>
      <c r="CF1102" s="93">
        <v>936.85440972120455</v>
      </c>
      <c r="CG1102" s="93">
        <v>954.85134996115823</v>
      </c>
      <c r="CH1102" s="93">
        <v>957.04316304724978</v>
      </c>
      <c r="CJ1102" s="94">
        <v>5710.0572644755866</v>
      </c>
    </row>
    <row r="1103" spans="1:88" x14ac:dyDescent="0.25">
      <c r="A1103">
        <v>1095</v>
      </c>
      <c r="B1103" s="96"/>
      <c r="C1103" s="97" t="s">
        <v>5378</v>
      </c>
      <c r="D1103" s="97" t="s">
        <v>7349</v>
      </c>
      <c r="E1103" s="97" t="s">
        <v>7349</v>
      </c>
      <c r="F1103" s="97" t="s">
        <v>7443</v>
      </c>
      <c r="G1103" s="96" t="s">
        <v>6172</v>
      </c>
      <c r="H1103" s="96" t="s">
        <v>7444</v>
      </c>
      <c r="I1103" s="96" t="s">
        <v>5340</v>
      </c>
      <c r="J1103" s="96" t="s">
        <v>5382</v>
      </c>
      <c r="K1103" s="96" t="s">
        <v>5552</v>
      </c>
      <c r="L1103" s="96" t="s">
        <v>5552</v>
      </c>
      <c r="M1103" s="96" t="s">
        <v>5342</v>
      </c>
      <c r="N1103" s="92">
        <v>249698.58682618689</v>
      </c>
      <c r="O1103" s="93">
        <v>0</v>
      </c>
      <c r="P1103" s="93">
        <v>0</v>
      </c>
      <c r="Q1103" s="93">
        <v>0</v>
      </c>
      <c r="R1103" s="93">
        <v>0</v>
      </c>
      <c r="S1103" s="93">
        <v>0</v>
      </c>
      <c r="T1103" s="93">
        <v>0</v>
      </c>
      <c r="U1103" s="93">
        <v>0</v>
      </c>
      <c r="V1103" s="93">
        <v>0</v>
      </c>
      <c r="W1103" s="93">
        <v>0</v>
      </c>
      <c r="X1103" s="93">
        <v>0</v>
      </c>
      <c r="Y1103" s="93">
        <v>0</v>
      </c>
      <c r="Z1103" s="93">
        <v>0</v>
      </c>
      <c r="AA1103" s="93">
        <v>0</v>
      </c>
      <c r="AB1103" s="93">
        <v>0</v>
      </c>
      <c r="AC1103" s="93">
        <v>0</v>
      </c>
      <c r="AD1103" s="93">
        <v>0</v>
      </c>
      <c r="AE1103" s="93">
        <v>0</v>
      </c>
      <c r="AF1103" s="93">
        <v>0</v>
      </c>
      <c r="AG1103" s="93">
        <v>20698.260800230386</v>
      </c>
      <c r="AH1103" s="93">
        <v>20686.645731326884</v>
      </c>
      <c r="AI1103" s="93">
        <v>20599.812062426048</v>
      </c>
      <c r="AJ1103" s="93">
        <v>20438.606849102267</v>
      </c>
      <c r="AK1103" s="93">
        <v>20687.939987241902</v>
      </c>
      <c r="AL1103" s="93">
        <v>20712.225107710896</v>
      </c>
      <c r="AM1103" s="93">
        <v>21168.241303180621</v>
      </c>
      <c r="AN1103" s="93">
        <v>20970.511285886139</v>
      </c>
      <c r="AO1103" s="93">
        <v>20987.985202714168</v>
      </c>
      <c r="AP1103" s="93">
        <v>20991.014828687366</v>
      </c>
      <c r="AQ1103" s="93">
        <v>20909.836265533508</v>
      </c>
      <c r="AR1103" s="93">
        <v>20847.507402146726</v>
      </c>
      <c r="AS1103" s="93">
        <v>0</v>
      </c>
      <c r="AT1103" s="93">
        <v>0</v>
      </c>
      <c r="AU1103" s="93">
        <v>0</v>
      </c>
      <c r="AV1103" s="93">
        <v>0</v>
      </c>
      <c r="AW1103" s="93">
        <v>0</v>
      </c>
      <c r="AX1103" s="93">
        <v>0</v>
      </c>
      <c r="AY1103" s="93">
        <v>0</v>
      </c>
      <c r="AZ1103" s="93">
        <v>0</v>
      </c>
      <c r="BA1103" s="93">
        <v>0</v>
      </c>
      <c r="BB1103" s="93">
        <v>0</v>
      </c>
      <c r="BC1103" s="93">
        <v>0</v>
      </c>
      <c r="BD1103" s="93">
        <v>0</v>
      </c>
      <c r="BE1103" s="93">
        <v>0</v>
      </c>
      <c r="BF1103" s="93">
        <v>0</v>
      </c>
      <c r="BG1103" s="93">
        <v>0</v>
      </c>
      <c r="BH1103" s="93">
        <v>0</v>
      </c>
      <c r="BI1103" s="93">
        <v>0</v>
      </c>
      <c r="BJ1103" s="93">
        <v>0</v>
      </c>
      <c r="BK1103" s="93">
        <v>0</v>
      </c>
      <c r="BL1103" s="93">
        <v>0</v>
      </c>
      <c r="BM1103" s="93">
        <v>0</v>
      </c>
      <c r="BN1103" s="93">
        <v>0</v>
      </c>
      <c r="BO1103" s="93">
        <v>0</v>
      </c>
      <c r="BP1103" s="93">
        <v>0</v>
      </c>
      <c r="BQ1103" s="93">
        <v>0</v>
      </c>
      <c r="BR1103" s="93">
        <v>0</v>
      </c>
      <c r="BS1103" s="93">
        <v>0</v>
      </c>
      <c r="BT1103" s="93">
        <v>0</v>
      </c>
      <c r="BU1103" s="93">
        <v>0</v>
      </c>
      <c r="BV1103" s="93">
        <v>0</v>
      </c>
      <c r="BW1103" s="93">
        <v>0</v>
      </c>
      <c r="BX1103" s="93">
        <v>0</v>
      </c>
      <c r="BY1103" s="93">
        <v>0</v>
      </c>
      <c r="BZ1103" s="93">
        <v>0</v>
      </c>
      <c r="CA1103" s="93">
        <v>0</v>
      </c>
      <c r="CB1103" s="93">
        <v>0</v>
      </c>
      <c r="CC1103" s="93">
        <v>0</v>
      </c>
      <c r="CD1103" s="93">
        <v>0</v>
      </c>
      <c r="CE1103" s="93">
        <v>0</v>
      </c>
      <c r="CF1103" s="93">
        <v>0</v>
      </c>
      <c r="CG1103" s="93">
        <v>0</v>
      </c>
      <c r="CH1103" s="93">
        <v>0</v>
      </c>
      <c r="CJ1103" s="94">
        <v>249698.58682618689</v>
      </c>
    </row>
    <row r="1104" spans="1:88" x14ac:dyDescent="0.25">
      <c r="A1104">
        <v>1096</v>
      </c>
      <c r="B1104" s="96"/>
      <c r="C1104" s="97" t="s">
        <v>5378</v>
      </c>
      <c r="D1104" s="97" t="s">
        <v>7349</v>
      </c>
      <c r="E1104" s="97" t="s">
        <v>7349</v>
      </c>
      <c r="F1104" s="97" t="s">
        <v>7445</v>
      </c>
      <c r="G1104" s="96" t="s">
        <v>6172</v>
      </c>
      <c r="H1104" s="96" t="s">
        <v>7446</v>
      </c>
      <c r="I1104" s="96" t="s">
        <v>5340</v>
      </c>
      <c r="J1104" s="96" t="s">
        <v>5382</v>
      </c>
      <c r="K1104" s="96" t="s">
        <v>5365</v>
      </c>
      <c r="L1104" s="96" t="s">
        <v>5365</v>
      </c>
      <c r="M1104" s="96" t="s">
        <v>5342</v>
      </c>
      <c r="N1104" s="92">
        <v>0</v>
      </c>
      <c r="O1104" s="93">
        <v>0</v>
      </c>
      <c r="P1104" s="93">
        <v>0</v>
      </c>
      <c r="Q1104" s="93">
        <v>0</v>
      </c>
      <c r="R1104" s="93">
        <v>0</v>
      </c>
      <c r="S1104" s="93">
        <v>0</v>
      </c>
      <c r="T1104" s="93">
        <v>0</v>
      </c>
      <c r="U1104" s="93">
        <v>0</v>
      </c>
      <c r="V1104" s="93">
        <v>0</v>
      </c>
      <c r="W1104" s="93">
        <v>0</v>
      </c>
      <c r="X1104" s="93">
        <v>0</v>
      </c>
      <c r="Y1104" s="93">
        <v>0</v>
      </c>
      <c r="Z1104" s="93">
        <v>0</v>
      </c>
      <c r="AA1104" s="93">
        <v>0</v>
      </c>
      <c r="AB1104" s="93">
        <v>0</v>
      </c>
      <c r="AC1104" s="93">
        <v>0</v>
      </c>
      <c r="AD1104" s="93">
        <v>0</v>
      </c>
      <c r="AE1104" s="93">
        <v>0</v>
      </c>
      <c r="AF1104" s="93">
        <v>0</v>
      </c>
      <c r="AG1104" s="93">
        <v>0</v>
      </c>
      <c r="AH1104" s="93">
        <v>0</v>
      </c>
      <c r="AI1104" s="93">
        <v>0</v>
      </c>
      <c r="AJ1104" s="93">
        <v>0</v>
      </c>
      <c r="AK1104" s="93">
        <v>0</v>
      </c>
      <c r="AL1104" s="93">
        <v>0</v>
      </c>
      <c r="AM1104" s="93">
        <v>0</v>
      </c>
      <c r="AN1104" s="93">
        <v>0</v>
      </c>
      <c r="AO1104" s="93">
        <v>0</v>
      </c>
      <c r="AP1104" s="93">
        <v>0</v>
      </c>
      <c r="AQ1104" s="93">
        <v>0</v>
      </c>
      <c r="AR1104" s="93">
        <v>0</v>
      </c>
      <c r="AS1104" s="93">
        <v>0</v>
      </c>
      <c r="AT1104" s="93">
        <v>0</v>
      </c>
      <c r="AU1104" s="93">
        <v>0</v>
      </c>
      <c r="AV1104" s="93">
        <v>0</v>
      </c>
      <c r="AW1104" s="93">
        <v>0</v>
      </c>
      <c r="AX1104" s="93">
        <v>0</v>
      </c>
      <c r="AY1104" s="93">
        <v>0</v>
      </c>
      <c r="AZ1104" s="93">
        <v>0</v>
      </c>
      <c r="BA1104" s="93">
        <v>0</v>
      </c>
      <c r="BB1104" s="93">
        <v>0</v>
      </c>
      <c r="BC1104" s="93">
        <v>0</v>
      </c>
      <c r="BD1104" s="93">
        <v>0</v>
      </c>
      <c r="BE1104" s="93">
        <v>0</v>
      </c>
      <c r="BF1104" s="93">
        <v>0</v>
      </c>
      <c r="BG1104" s="93">
        <v>0</v>
      </c>
      <c r="BH1104" s="93">
        <v>0</v>
      </c>
      <c r="BI1104" s="93">
        <v>0</v>
      </c>
      <c r="BJ1104" s="93">
        <v>0</v>
      </c>
      <c r="BK1104" s="93">
        <v>0</v>
      </c>
      <c r="BL1104" s="93">
        <v>0</v>
      </c>
      <c r="BM1104" s="93">
        <v>0</v>
      </c>
      <c r="BN1104" s="93">
        <v>0</v>
      </c>
      <c r="BO1104" s="93">
        <v>0</v>
      </c>
      <c r="BP1104" s="93">
        <v>0</v>
      </c>
      <c r="BQ1104" s="93">
        <v>0</v>
      </c>
      <c r="BR1104" s="93">
        <v>0</v>
      </c>
      <c r="BS1104" s="93">
        <v>0</v>
      </c>
      <c r="BT1104" s="93">
        <v>0</v>
      </c>
      <c r="BU1104" s="93">
        <v>0</v>
      </c>
      <c r="BV1104" s="93">
        <v>0</v>
      </c>
      <c r="BW1104" s="93">
        <v>0</v>
      </c>
      <c r="BX1104" s="93">
        <v>0</v>
      </c>
      <c r="BY1104" s="93">
        <v>0</v>
      </c>
      <c r="BZ1104" s="93">
        <v>0</v>
      </c>
      <c r="CA1104" s="93">
        <v>0</v>
      </c>
      <c r="CB1104" s="93">
        <v>0</v>
      </c>
      <c r="CC1104" s="93">
        <v>0</v>
      </c>
      <c r="CD1104" s="93">
        <v>0</v>
      </c>
      <c r="CE1104" s="93">
        <v>0</v>
      </c>
      <c r="CF1104" s="93">
        <v>0</v>
      </c>
      <c r="CG1104" s="93">
        <v>0</v>
      </c>
      <c r="CH1104" s="93">
        <v>0</v>
      </c>
      <c r="CJ1104" s="94">
        <v>0</v>
      </c>
    </row>
    <row r="1105" spans="1:88" x14ac:dyDescent="0.25">
      <c r="A1105">
        <v>1097</v>
      </c>
      <c r="B1105" s="96"/>
      <c r="C1105" s="97" t="s">
        <v>5378</v>
      </c>
      <c r="D1105" s="97" t="s">
        <v>7349</v>
      </c>
      <c r="E1105" s="97" t="s">
        <v>7349</v>
      </c>
      <c r="F1105" s="97" t="s">
        <v>7447</v>
      </c>
      <c r="G1105" s="96" t="s">
        <v>6172</v>
      </c>
      <c r="H1105" s="96" t="s">
        <v>7448</v>
      </c>
      <c r="I1105" s="96" t="s">
        <v>5387</v>
      </c>
      <c r="J1105" s="96" t="s">
        <v>5382</v>
      </c>
      <c r="K1105" s="96" t="s">
        <v>5365</v>
      </c>
      <c r="L1105" s="96" t="s">
        <v>5365</v>
      </c>
      <c r="M1105" s="96" t="s">
        <v>5342</v>
      </c>
      <c r="N1105" s="92">
        <v>0</v>
      </c>
      <c r="O1105" s="93">
        <v>0</v>
      </c>
      <c r="P1105" s="93">
        <v>0</v>
      </c>
      <c r="Q1105" s="93">
        <v>0</v>
      </c>
      <c r="R1105" s="93">
        <v>0</v>
      </c>
      <c r="S1105" s="93">
        <v>0</v>
      </c>
      <c r="T1105" s="93">
        <v>0</v>
      </c>
      <c r="U1105" s="93">
        <v>0</v>
      </c>
      <c r="V1105" s="93">
        <v>0</v>
      </c>
      <c r="W1105" s="93">
        <v>0</v>
      </c>
      <c r="X1105" s="93">
        <v>0</v>
      </c>
      <c r="Y1105" s="93">
        <v>0</v>
      </c>
      <c r="Z1105" s="93">
        <v>0</v>
      </c>
      <c r="AA1105" s="93">
        <v>0</v>
      </c>
      <c r="AB1105" s="93">
        <v>0</v>
      </c>
      <c r="AC1105" s="93">
        <v>0</v>
      </c>
      <c r="AD1105" s="93">
        <v>0</v>
      </c>
      <c r="AE1105" s="93">
        <v>0</v>
      </c>
      <c r="AF1105" s="93">
        <v>0</v>
      </c>
      <c r="AG1105" s="93">
        <v>0</v>
      </c>
      <c r="AH1105" s="93">
        <v>0</v>
      </c>
      <c r="AI1105" s="93">
        <v>0</v>
      </c>
      <c r="AJ1105" s="93">
        <v>0</v>
      </c>
      <c r="AK1105" s="93">
        <v>0</v>
      </c>
      <c r="AL1105" s="93">
        <v>0</v>
      </c>
      <c r="AM1105" s="93">
        <v>0</v>
      </c>
      <c r="AN1105" s="93">
        <v>0</v>
      </c>
      <c r="AO1105" s="93">
        <v>0</v>
      </c>
      <c r="AP1105" s="93">
        <v>0</v>
      </c>
      <c r="AQ1105" s="93">
        <v>0</v>
      </c>
      <c r="AR1105" s="93">
        <v>0</v>
      </c>
      <c r="AS1105" s="93">
        <v>0</v>
      </c>
      <c r="AT1105" s="93">
        <v>0</v>
      </c>
      <c r="AU1105" s="93">
        <v>0</v>
      </c>
      <c r="AV1105" s="93">
        <v>0</v>
      </c>
      <c r="AW1105" s="93">
        <v>0</v>
      </c>
      <c r="AX1105" s="93">
        <v>0</v>
      </c>
      <c r="AY1105" s="93">
        <v>0</v>
      </c>
      <c r="AZ1105" s="93">
        <v>0</v>
      </c>
      <c r="BA1105" s="93">
        <v>0</v>
      </c>
      <c r="BB1105" s="93">
        <v>0</v>
      </c>
      <c r="BC1105" s="93">
        <v>0</v>
      </c>
      <c r="BD1105" s="93">
        <v>0</v>
      </c>
      <c r="BE1105" s="93">
        <v>0</v>
      </c>
      <c r="BF1105" s="93">
        <v>0</v>
      </c>
      <c r="BG1105" s="93">
        <v>0</v>
      </c>
      <c r="BH1105" s="93">
        <v>0</v>
      </c>
      <c r="BI1105" s="93">
        <v>0</v>
      </c>
      <c r="BJ1105" s="93">
        <v>0</v>
      </c>
      <c r="BK1105" s="93">
        <v>0</v>
      </c>
      <c r="BL1105" s="93">
        <v>0</v>
      </c>
      <c r="BM1105" s="93">
        <v>0</v>
      </c>
      <c r="BN1105" s="93">
        <v>0</v>
      </c>
      <c r="BO1105" s="93">
        <v>0</v>
      </c>
      <c r="BP1105" s="93">
        <v>0</v>
      </c>
      <c r="BQ1105" s="93">
        <v>0</v>
      </c>
      <c r="BR1105" s="93">
        <v>0</v>
      </c>
      <c r="BS1105" s="93">
        <v>0</v>
      </c>
      <c r="BT1105" s="93">
        <v>0</v>
      </c>
      <c r="BU1105" s="93">
        <v>0</v>
      </c>
      <c r="BV1105" s="93">
        <v>0</v>
      </c>
      <c r="BW1105" s="93">
        <v>0</v>
      </c>
      <c r="BX1105" s="93">
        <v>0</v>
      </c>
      <c r="BY1105" s="93">
        <v>0</v>
      </c>
      <c r="BZ1105" s="93">
        <v>0</v>
      </c>
      <c r="CA1105" s="93">
        <v>0</v>
      </c>
      <c r="CB1105" s="93">
        <v>0</v>
      </c>
      <c r="CC1105" s="93">
        <v>0</v>
      </c>
      <c r="CD1105" s="93">
        <v>0</v>
      </c>
      <c r="CE1105" s="93">
        <v>0</v>
      </c>
      <c r="CF1105" s="93">
        <v>0</v>
      </c>
      <c r="CG1105" s="93">
        <v>0</v>
      </c>
      <c r="CH1105" s="93">
        <v>0</v>
      </c>
      <c r="CJ1105" s="94">
        <v>0</v>
      </c>
    </row>
    <row r="1106" spans="1:88" x14ac:dyDescent="0.25">
      <c r="A1106">
        <v>1098</v>
      </c>
      <c r="B1106" s="96"/>
      <c r="C1106" s="97" t="s">
        <v>5378</v>
      </c>
      <c r="D1106" s="97" t="s">
        <v>7349</v>
      </c>
      <c r="E1106" s="97" t="s">
        <v>7349</v>
      </c>
      <c r="F1106" s="97" t="s">
        <v>7449</v>
      </c>
      <c r="G1106" s="96" t="s">
        <v>6172</v>
      </c>
      <c r="H1106" s="96" t="s">
        <v>7450</v>
      </c>
      <c r="I1106" s="96" t="s">
        <v>5387</v>
      </c>
      <c r="J1106" s="96" t="s">
        <v>5421</v>
      </c>
      <c r="K1106" s="96" t="s">
        <v>5552</v>
      </c>
      <c r="L1106" s="96" t="s">
        <v>5552</v>
      </c>
      <c r="M1106" s="96" t="s">
        <v>5342</v>
      </c>
      <c r="N1106" s="92">
        <v>0</v>
      </c>
      <c r="O1106" s="93">
        <v>0</v>
      </c>
      <c r="P1106" s="93">
        <v>0</v>
      </c>
      <c r="Q1106" s="93">
        <v>0</v>
      </c>
      <c r="R1106" s="93">
        <v>0</v>
      </c>
      <c r="S1106" s="93">
        <v>0</v>
      </c>
      <c r="T1106" s="93">
        <v>0</v>
      </c>
      <c r="U1106" s="93">
        <v>0</v>
      </c>
      <c r="V1106" s="93">
        <v>0</v>
      </c>
      <c r="W1106" s="93">
        <v>0</v>
      </c>
      <c r="X1106" s="93">
        <v>0</v>
      </c>
      <c r="Y1106" s="93">
        <v>0</v>
      </c>
      <c r="Z1106" s="93">
        <v>0</v>
      </c>
      <c r="AA1106" s="93">
        <v>0</v>
      </c>
      <c r="AB1106" s="93">
        <v>0</v>
      </c>
      <c r="AC1106" s="93">
        <v>0</v>
      </c>
      <c r="AD1106" s="93">
        <v>0</v>
      </c>
      <c r="AE1106" s="93">
        <v>0</v>
      </c>
      <c r="AF1106" s="93">
        <v>0</v>
      </c>
      <c r="AG1106" s="93">
        <v>0</v>
      </c>
      <c r="AH1106" s="93">
        <v>0</v>
      </c>
      <c r="AI1106" s="93">
        <v>0</v>
      </c>
      <c r="AJ1106" s="93">
        <v>0</v>
      </c>
      <c r="AK1106" s="93">
        <v>0</v>
      </c>
      <c r="AL1106" s="93">
        <v>0</v>
      </c>
      <c r="AM1106" s="93">
        <v>0</v>
      </c>
      <c r="AN1106" s="93">
        <v>0</v>
      </c>
      <c r="AO1106" s="93">
        <v>0</v>
      </c>
      <c r="AP1106" s="93">
        <v>0</v>
      </c>
      <c r="AQ1106" s="93">
        <v>0</v>
      </c>
      <c r="AR1106" s="93">
        <v>0</v>
      </c>
      <c r="AS1106" s="93">
        <v>0</v>
      </c>
      <c r="AT1106" s="93">
        <v>0</v>
      </c>
      <c r="AU1106" s="93">
        <v>0</v>
      </c>
      <c r="AV1106" s="93">
        <v>0</v>
      </c>
      <c r="AW1106" s="93">
        <v>0</v>
      </c>
      <c r="AX1106" s="93">
        <v>0</v>
      </c>
      <c r="AY1106" s="93">
        <v>0</v>
      </c>
      <c r="AZ1106" s="93">
        <v>0</v>
      </c>
      <c r="BA1106" s="93">
        <v>0</v>
      </c>
      <c r="BB1106" s="93">
        <v>0</v>
      </c>
      <c r="BC1106" s="93">
        <v>0</v>
      </c>
      <c r="BD1106" s="93">
        <v>0</v>
      </c>
      <c r="BE1106" s="93">
        <v>0</v>
      </c>
      <c r="BF1106" s="93">
        <v>0</v>
      </c>
      <c r="BG1106" s="93">
        <v>0</v>
      </c>
      <c r="BH1106" s="93">
        <v>0</v>
      </c>
      <c r="BI1106" s="93">
        <v>0</v>
      </c>
      <c r="BJ1106" s="93">
        <v>0</v>
      </c>
      <c r="BK1106" s="93">
        <v>0</v>
      </c>
      <c r="BL1106" s="93">
        <v>0</v>
      </c>
      <c r="BM1106" s="93">
        <v>0</v>
      </c>
      <c r="BN1106" s="93">
        <v>0</v>
      </c>
      <c r="BO1106" s="93">
        <v>0</v>
      </c>
      <c r="BP1106" s="93">
        <v>0</v>
      </c>
      <c r="BQ1106" s="93">
        <v>0</v>
      </c>
      <c r="BR1106" s="93">
        <v>0</v>
      </c>
      <c r="BS1106" s="93">
        <v>0</v>
      </c>
      <c r="BT1106" s="93">
        <v>0</v>
      </c>
      <c r="BU1106" s="93">
        <v>0</v>
      </c>
      <c r="BV1106" s="93">
        <v>0</v>
      </c>
      <c r="BW1106" s="93">
        <v>0</v>
      </c>
      <c r="BX1106" s="93">
        <v>0</v>
      </c>
      <c r="BY1106" s="93">
        <v>0</v>
      </c>
      <c r="BZ1106" s="93">
        <v>0</v>
      </c>
      <c r="CA1106" s="93">
        <v>0</v>
      </c>
      <c r="CB1106" s="93">
        <v>0</v>
      </c>
      <c r="CC1106" s="93">
        <v>0</v>
      </c>
      <c r="CD1106" s="93">
        <v>0</v>
      </c>
      <c r="CE1106" s="93">
        <v>0</v>
      </c>
      <c r="CF1106" s="93">
        <v>0</v>
      </c>
      <c r="CG1106" s="93">
        <v>0</v>
      </c>
      <c r="CH1106" s="93">
        <v>0</v>
      </c>
      <c r="CJ1106" s="94">
        <v>0</v>
      </c>
    </row>
    <row r="1107" spans="1:88" x14ac:dyDescent="0.25">
      <c r="A1107">
        <v>1099</v>
      </c>
      <c r="B1107" s="96"/>
      <c r="C1107" s="97" t="s">
        <v>5378</v>
      </c>
      <c r="D1107" s="97" t="s">
        <v>7349</v>
      </c>
      <c r="E1107" s="97" t="s">
        <v>7349</v>
      </c>
      <c r="F1107" s="97" t="s">
        <v>7451</v>
      </c>
      <c r="G1107" s="96" t="s">
        <v>6172</v>
      </c>
      <c r="H1107" s="96" t="s">
        <v>7452</v>
      </c>
      <c r="I1107" s="96" t="s">
        <v>5340</v>
      </c>
      <c r="J1107" s="96" t="s">
        <v>5382</v>
      </c>
      <c r="K1107" s="96" t="s">
        <v>5365</v>
      </c>
      <c r="L1107" s="96" t="s">
        <v>5365</v>
      </c>
      <c r="M1107" s="96" t="s">
        <v>5342</v>
      </c>
      <c r="N1107" s="92">
        <v>0</v>
      </c>
      <c r="O1107" s="93">
        <v>0</v>
      </c>
      <c r="P1107" s="93">
        <v>0</v>
      </c>
      <c r="Q1107" s="93">
        <v>0</v>
      </c>
      <c r="R1107" s="93">
        <v>0</v>
      </c>
      <c r="S1107" s="93">
        <v>0</v>
      </c>
      <c r="T1107" s="93">
        <v>0</v>
      </c>
      <c r="U1107" s="93">
        <v>0</v>
      </c>
      <c r="V1107" s="93">
        <v>0</v>
      </c>
      <c r="W1107" s="93">
        <v>0</v>
      </c>
      <c r="X1107" s="93">
        <v>0</v>
      </c>
      <c r="Y1107" s="93">
        <v>0</v>
      </c>
      <c r="Z1107" s="93">
        <v>0</v>
      </c>
      <c r="AA1107" s="93">
        <v>0</v>
      </c>
      <c r="AB1107" s="93">
        <v>0</v>
      </c>
      <c r="AC1107" s="93">
        <v>0</v>
      </c>
      <c r="AD1107" s="93">
        <v>0</v>
      </c>
      <c r="AE1107" s="93">
        <v>0</v>
      </c>
      <c r="AF1107" s="93">
        <v>0</v>
      </c>
      <c r="AG1107" s="93">
        <v>0</v>
      </c>
      <c r="AH1107" s="93">
        <v>0</v>
      </c>
      <c r="AI1107" s="93">
        <v>0</v>
      </c>
      <c r="AJ1107" s="93">
        <v>0</v>
      </c>
      <c r="AK1107" s="93">
        <v>0</v>
      </c>
      <c r="AL1107" s="93">
        <v>0</v>
      </c>
      <c r="AM1107" s="93">
        <v>0</v>
      </c>
      <c r="AN1107" s="93">
        <v>0</v>
      </c>
      <c r="AO1107" s="93">
        <v>0</v>
      </c>
      <c r="AP1107" s="93">
        <v>0</v>
      </c>
      <c r="AQ1107" s="93">
        <v>0</v>
      </c>
      <c r="AR1107" s="93">
        <v>0</v>
      </c>
      <c r="AS1107" s="93">
        <v>0</v>
      </c>
      <c r="AT1107" s="93">
        <v>0</v>
      </c>
      <c r="AU1107" s="93">
        <v>0</v>
      </c>
      <c r="AV1107" s="93">
        <v>0</v>
      </c>
      <c r="AW1107" s="93">
        <v>0</v>
      </c>
      <c r="AX1107" s="93">
        <v>0</v>
      </c>
      <c r="AY1107" s="93">
        <v>0</v>
      </c>
      <c r="AZ1107" s="93">
        <v>0</v>
      </c>
      <c r="BA1107" s="93">
        <v>0</v>
      </c>
      <c r="BB1107" s="93">
        <v>0</v>
      </c>
      <c r="BC1107" s="93">
        <v>0</v>
      </c>
      <c r="BD1107" s="93">
        <v>0</v>
      </c>
      <c r="BE1107" s="93">
        <v>0</v>
      </c>
      <c r="BF1107" s="93">
        <v>0</v>
      </c>
      <c r="BG1107" s="93">
        <v>0</v>
      </c>
      <c r="BH1107" s="93">
        <v>0</v>
      </c>
      <c r="BI1107" s="93">
        <v>0</v>
      </c>
      <c r="BJ1107" s="93">
        <v>0</v>
      </c>
      <c r="BK1107" s="93">
        <v>0</v>
      </c>
      <c r="BL1107" s="93">
        <v>0</v>
      </c>
      <c r="BM1107" s="93">
        <v>0</v>
      </c>
      <c r="BN1107" s="93">
        <v>0</v>
      </c>
      <c r="BO1107" s="93">
        <v>0</v>
      </c>
      <c r="BP1107" s="93">
        <v>0</v>
      </c>
      <c r="BQ1107" s="93">
        <v>0</v>
      </c>
      <c r="BR1107" s="93">
        <v>0</v>
      </c>
      <c r="BS1107" s="93">
        <v>0</v>
      </c>
      <c r="BT1107" s="93">
        <v>0</v>
      </c>
      <c r="BU1107" s="93">
        <v>0</v>
      </c>
      <c r="BV1107" s="93">
        <v>0</v>
      </c>
      <c r="BW1107" s="93">
        <v>0</v>
      </c>
      <c r="BX1107" s="93">
        <v>0</v>
      </c>
      <c r="BY1107" s="93">
        <v>0</v>
      </c>
      <c r="BZ1107" s="93">
        <v>0</v>
      </c>
      <c r="CA1107" s="93">
        <v>0</v>
      </c>
      <c r="CB1107" s="93">
        <v>0</v>
      </c>
      <c r="CC1107" s="93">
        <v>0</v>
      </c>
      <c r="CD1107" s="93">
        <v>0</v>
      </c>
      <c r="CE1107" s="93">
        <v>0</v>
      </c>
      <c r="CF1107" s="93">
        <v>0</v>
      </c>
      <c r="CG1107" s="93">
        <v>0</v>
      </c>
      <c r="CH1107" s="93">
        <v>0</v>
      </c>
      <c r="CJ1107" s="94">
        <v>0</v>
      </c>
    </row>
    <row r="1108" spans="1:88" x14ac:dyDescent="0.25">
      <c r="A1108">
        <v>1100</v>
      </c>
      <c r="B1108" s="96"/>
      <c r="C1108" s="97" t="s">
        <v>5378</v>
      </c>
      <c r="D1108" s="97" t="s">
        <v>7349</v>
      </c>
      <c r="E1108" s="97" t="s">
        <v>7349</v>
      </c>
      <c r="F1108" s="97" t="s">
        <v>7453</v>
      </c>
      <c r="G1108" s="96" t="s">
        <v>6172</v>
      </c>
      <c r="H1108" s="96" t="s">
        <v>7454</v>
      </c>
      <c r="I1108" s="96" t="s">
        <v>5340</v>
      </c>
      <c r="J1108" s="96" t="s">
        <v>5382</v>
      </c>
      <c r="K1108" s="96" t="s">
        <v>5365</v>
      </c>
      <c r="L1108" s="96" t="s">
        <v>5365</v>
      </c>
      <c r="M1108" s="96" t="s">
        <v>5342</v>
      </c>
      <c r="N1108" s="92">
        <v>1311099.5785324958</v>
      </c>
      <c r="O1108" s="93">
        <v>0</v>
      </c>
      <c r="P1108" s="93">
        <v>0</v>
      </c>
      <c r="Q1108" s="93">
        <v>0</v>
      </c>
      <c r="R1108" s="93">
        <v>0</v>
      </c>
      <c r="S1108" s="93">
        <v>0</v>
      </c>
      <c r="T1108" s="93">
        <v>0</v>
      </c>
      <c r="U1108" s="93">
        <v>0</v>
      </c>
      <c r="V1108" s="93">
        <v>0</v>
      </c>
      <c r="W1108" s="93">
        <v>0</v>
      </c>
      <c r="X1108" s="93">
        <v>0</v>
      </c>
      <c r="Y1108" s="93">
        <v>0</v>
      </c>
      <c r="Z1108" s="93">
        <v>0</v>
      </c>
      <c r="AA1108" s="93">
        <v>0</v>
      </c>
      <c r="AB1108" s="93">
        <v>0</v>
      </c>
      <c r="AC1108" s="93">
        <v>0</v>
      </c>
      <c r="AD1108" s="93">
        <v>0</v>
      </c>
      <c r="AE1108" s="93">
        <v>0</v>
      </c>
      <c r="AF1108" s="93">
        <v>0</v>
      </c>
      <c r="AG1108" s="93">
        <v>108680.95553311206</v>
      </c>
      <c r="AH1108" s="93">
        <v>108619.96795549917</v>
      </c>
      <c r="AI1108" s="93">
        <v>108164.02790335238</v>
      </c>
      <c r="AJ1108" s="93">
        <v>107317.58303583192</v>
      </c>
      <c r="AK1108" s="93">
        <v>108626.76374239627</v>
      </c>
      <c r="AL1108" s="93">
        <v>108754.27832554319</v>
      </c>
      <c r="AM1108" s="93">
        <v>111148.6957280753</v>
      </c>
      <c r="AN1108" s="93">
        <v>110110.46901789251</v>
      </c>
      <c r="AO1108" s="93">
        <v>110202.21981744497</v>
      </c>
      <c r="AP1108" s="93">
        <v>110218.12756200624</v>
      </c>
      <c r="AQ1108" s="93">
        <v>109791.88093686596</v>
      </c>
      <c r="AR1108" s="93">
        <v>109464.60897447582</v>
      </c>
      <c r="AS1108" s="93">
        <v>0</v>
      </c>
      <c r="AT1108" s="93">
        <v>0</v>
      </c>
      <c r="AU1108" s="93">
        <v>0</v>
      </c>
      <c r="AV1108" s="93">
        <v>0</v>
      </c>
      <c r="AW1108" s="93">
        <v>0</v>
      </c>
      <c r="AX1108" s="93">
        <v>0</v>
      </c>
      <c r="AY1108" s="93">
        <v>0</v>
      </c>
      <c r="AZ1108" s="93">
        <v>0</v>
      </c>
      <c r="BA1108" s="93">
        <v>0</v>
      </c>
      <c r="BB1108" s="93">
        <v>0</v>
      </c>
      <c r="BC1108" s="93">
        <v>0</v>
      </c>
      <c r="BD1108" s="93">
        <v>0</v>
      </c>
      <c r="BE1108" s="93">
        <v>0</v>
      </c>
      <c r="BF1108" s="93">
        <v>0</v>
      </c>
      <c r="BG1108" s="93">
        <v>0</v>
      </c>
      <c r="BH1108" s="93">
        <v>0</v>
      </c>
      <c r="BI1108" s="93">
        <v>0</v>
      </c>
      <c r="BJ1108" s="93">
        <v>0</v>
      </c>
      <c r="BK1108" s="93">
        <v>0</v>
      </c>
      <c r="BL1108" s="93">
        <v>0</v>
      </c>
      <c r="BM1108" s="93">
        <v>0</v>
      </c>
      <c r="BN1108" s="93">
        <v>0</v>
      </c>
      <c r="BO1108" s="93">
        <v>0</v>
      </c>
      <c r="BP1108" s="93">
        <v>0</v>
      </c>
      <c r="BQ1108" s="93">
        <v>0</v>
      </c>
      <c r="BR1108" s="93">
        <v>0</v>
      </c>
      <c r="BS1108" s="93">
        <v>0</v>
      </c>
      <c r="BT1108" s="93">
        <v>0</v>
      </c>
      <c r="BU1108" s="93">
        <v>0</v>
      </c>
      <c r="BV1108" s="93">
        <v>0</v>
      </c>
      <c r="BW1108" s="93">
        <v>0</v>
      </c>
      <c r="BX1108" s="93">
        <v>0</v>
      </c>
      <c r="BY1108" s="93">
        <v>0</v>
      </c>
      <c r="BZ1108" s="93">
        <v>0</v>
      </c>
      <c r="CA1108" s="93">
        <v>0</v>
      </c>
      <c r="CB1108" s="93">
        <v>0</v>
      </c>
      <c r="CC1108" s="93">
        <v>0</v>
      </c>
      <c r="CD1108" s="93">
        <v>0</v>
      </c>
      <c r="CE1108" s="93">
        <v>0</v>
      </c>
      <c r="CF1108" s="93">
        <v>0</v>
      </c>
      <c r="CG1108" s="93">
        <v>0</v>
      </c>
      <c r="CH1108" s="93">
        <v>0</v>
      </c>
      <c r="CJ1108" s="94">
        <v>1311099.5785324958</v>
      </c>
    </row>
    <row r="1109" spans="1:88" x14ac:dyDescent="0.25">
      <c r="A1109">
        <v>1101</v>
      </c>
      <c r="B1109" s="96"/>
      <c r="C1109" s="97" t="s">
        <v>5378</v>
      </c>
      <c r="D1109" s="97" t="s">
        <v>5474</v>
      </c>
      <c r="E1109" s="97" t="s">
        <v>5474</v>
      </c>
      <c r="F1109" s="97" t="s">
        <v>7455</v>
      </c>
      <c r="G1109" s="96" t="s">
        <v>6172</v>
      </c>
      <c r="H1109" s="96" t="s">
        <v>7456</v>
      </c>
      <c r="I1109" s="96" t="s">
        <v>5340</v>
      </c>
      <c r="J1109" s="96" t="s">
        <v>5382</v>
      </c>
      <c r="K1109" s="96" t="s">
        <v>5365</v>
      </c>
      <c r="L1109" s="96" t="s">
        <v>5365</v>
      </c>
      <c r="M1109" s="96" t="s">
        <v>5342</v>
      </c>
      <c r="N1109" s="92">
        <v>200206.52011239153</v>
      </c>
      <c r="O1109" s="93">
        <v>0</v>
      </c>
      <c r="P1109" s="93">
        <v>0</v>
      </c>
      <c r="Q1109" s="93">
        <v>0</v>
      </c>
      <c r="R1109" s="93">
        <v>0</v>
      </c>
      <c r="S1109" s="93">
        <v>0</v>
      </c>
      <c r="T1109" s="93">
        <v>0</v>
      </c>
      <c r="U1109" s="93">
        <v>16707.390679654818</v>
      </c>
      <c r="V1109" s="93">
        <v>16715.063206925952</v>
      </c>
      <c r="W1109" s="93">
        <v>16589.884517558923</v>
      </c>
      <c r="X1109" s="93">
        <v>16384.581088667404</v>
      </c>
      <c r="Y1109" s="93">
        <v>16723.401391108702</v>
      </c>
      <c r="Z1109" s="93">
        <v>16753.268691707217</v>
      </c>
      <c r="AA1109" s="93">
        <v>16964.079488968961</v>
      </c>
      <c r="AB1109" s="93">
        <v>16659.994222952369</v>
      </c>
      <c r="AC1109" s="93">
        <v>16715.646216616351</v>
      </c>
      <c r="AD1109" s="93">
        <v>16732.921405991834</v>
      </c>
      <c r="AE1109" s="93">
        <v>16654.420520209333</v>
      </c>
      <c r="AF1109" s="93">
        <v>16605.868682029683</v>
      </c>
      <c r="AG1109" s="93">
        <v>0</v>
      </c>
      <c r="AH1109" s="93">
        <v>0</v>
      </c>
      <c r="AI1109" s="93">
        <v>0</v>
      </c>
      <c r="AJ1109" s="93">
        <v>0</v>
      </c>
      <c r="AK1109" s="93">
        <v>0</v>
      </c>
      <c r="AL1109" s="93">
        <v>0</v>
      </c>
      <c r="AM1109" s="93">
        <v>0</v>
      </c>
      <c r="AN1109" s="93">
        <v>0</v>
      </c>
      <c r="AO1109" s="93">
        <v>0</v>
      </c>
      <c r="AP1109" s="93">
        <v>0</v>
      </c>
      <c r="AQ1109" s="93">
        <v>0</v>
      </c>
      <c r="AR1109" s="93">
        <v>0</v>
      </c>
      <c r="AS1109" s="93">
        <v>0</v>
      </c>
      <c r="AT1109" s="93">
        <v>0</v>
      </c>
      <c r="AU1109" s="93">
        <v>0</v>
      </c>
      <c r="AV1109" s="93">
        <v>0</v>
      </c>
      <c r="AW1109" s="93">
        <v>0</v>
      </c>
      <c r="AX1109" s="93">
        <v>0</v>
      </c>
      <c r="AY1109" s="93">
        <v>0</v>
      </c>
      <c r="AZ1109" s="93">
        <v>0</v>
      </c>
      <c r="BA1109" s="93">
        <v>0</v>
      </c>
      <c r="BB1109" s="93">
        <v>0</v>
      </c>
      <c r="BC1109" s="93">
        <v>0</v>
      </c>
      <c r="BD1109" s="93">
        <v>0</v>
      </c>
      <c r="BE1109" s="93">
        <v>0</v>
      </c>
      <c r="BF1109" s="93">
        <v>0</v>
      </c>
      <c r="BG1109" s="93">
        <v>0</v>
      </c>
      <c r="BH1109" s="93">
        <v>0</v>
      </c>
      <c r="BI1109" s="93">
        <v>0</v>
      </c>
      <c r="BJ1109" s="93">
        <v>0</v>
      </c>
      <c r="BK1109" s="93">
        <v>0</v>
      </c>
      <c r="BL1109" s="93">
        <v>0</v>
      </c>
      <c r="BM1109" s="93">
        <v>0</v>
      </c>
      <c r="BN1109" s="93">
        <v>0</v>
      </c>
      <c r="BO1109" s="93">
        <v>0</v>
      </c>
      <c r="BP1109" s="93">
        <v>0</v>
      </c>
      <c r="BQ1109" s="93">
        <v>0</v>
      </c>
      <c r="BR1109" s="93">
        <v>0</v>
      </c>
      <c r="BS1109" s="93">
        <v>0</v>
      </c>
      <c r="BT1109" s="93">
        <v>0</v>
      </c>
      <c r="BU1109" s="93">
        <v>0</v>
      </c>
      <c r="BV1109" s="93">
        <v>0</v>
      </c>
      <c r="BW1109" s="93">
        <v>0</v>
      </c>
      <c r="BX1109" s="93">
        <v>0</v>
      </c>
      <c r="BY1109" s="93">
        <v>0</v>
      </c>
      <c r="BZ1109" s="93">
        <v>0</v>
      </c>
      <c r="CA1109" s="93">
        <v>0</v>
      </c>
      <c r="CB1109" s="93">
        <v>0</v>
      </c>
      <c r="CC1109" s="93">
        <v>0</v>
      </c>
      <c r="CD1109" s="93">
        <v>0</v>
      </c>
      <c r="CE1109" s="93">
        <v>0</v>
      </c>
      <c r="CF1109" s="93">
        <v>0</v>
      </c>
      <c r="CG1109" s="93">
        <v>0</v>
      </c>
      <c r="CH1109" s="93">
        <v>0</v>
      </c>
      <c r="CJ1109" s="94">
        <v>100332.93053676853</v>
      </c>
    </row>
    <row r="1110" spans="1:88" x14ac:dyDescent="0.25">
      <c r="A1110">
        <v>1102</v>
      </c>
      <c r="B1110" s="96"/>
      <c r="C1110" s="97" t="s">
        <v>5378</v>
      </c>
      <c r="D1110" s="97" t="s">
        <v>7349</v>
      </c>
      <c r="E1110" s="97" t="s">
        <v>7349</v>
      </c>
      <c r="F1110" s="97" t="s">
        <v>7457</v>
      </c>
      <c r="G1110" s="96" t="s">
        <v>6172</v>
      </c>
      <c r="H1110" s="96" t="s">
        <v>7458</v>
      </c>
      <c r="I1110" s="96" t="s">
        <v>5387</v>
      </c>
      <c r="J1110" s="96" t="s">
        <v>5421</v>
      </c>
      <c r="K1110" s="96" t="s">
        <v>5552</v>
      </c>
      <c r="L1110" s="96" t="s">
        <v>5552</v>
      </c>
      <c r="M1110" s="96" t="s">
        <v>5342</v>
      </c>
      <c r="N1110" s="92">
        <v>144270.29461068581</v>
      </c>
      <c r="O1110" s="93">
        <v>0</v>
      </c>
      <c r="P1110" s="93">
        <v>0</v>
      </c>
      <c r="Q1110" s="93">
        <v>0</v>
      </c>
      <c r="R1110" s="93">
        <v>0</v>
      </c>
      <c r="S1110" s="93">
        <v>0</v>
      </c>
      <c r="T1110" s="93">
        <v>0</v>
      </c>
      <c r="U1110" s="93">
        <v>0</v>
      </c>
      <c r="V1110" s="93">
        <v>0</v>
      </c>
      <c r="W1110" s="93">
        <v>0</v>
      </c>
      <c r="X1110" s="93">
        <v>0</v>
      </c>
      <c r="Y1110" s="93">
        <v>0</v>
      </c>
      <c r="Z1110" s="93">
        <v>0</v>
      </c>
      <c r="AA1110" s="93">
        <v>0</v>
      </c>
      <c r="AB1110" s="93">
        <v>0</v>
      </c>
      <c r="AC1110" s="93">
        <v>0</v>
      </c>
      <c r="AD1110" s="93">
        <v>0</v>
      </c>
      <c r="AE1110" s="93">
        <v>0</v>
      </c>
      <c r="AF1110" s="93">
        <v>0</v>
      </c>
      <c r="AG1110" s="93">
        <v>11958.995129022001</v>
      </c>
      <c r="AH1110" s="93">
        <v>11952.284200322261</v>
      </c>
      <c r="AI1110" s="93">
        <v>11902.113636068374</v>
      </c>
      <c r="AJ1110" s="93">
        <v>11808.972846147946</v>
      </c>
      <c r="AK1110" s="93">
        <v>11953.031992628625</v>
      </c>
      <c r="AL1110" s="93">
        <v>11967.06339556628</v>
      </c>
      <c r="AM1110" s="93">
        <v>12230.539419615476</v>
      </c>
      <c r="AN1110" s="93">
        <v>12116.295409623106</v>
      </c>
      <c r="AO1110" s="93">
        <v>12126.391450457098</v>
      </c>
      <c r="AP1110" s="93">
        <v>12128.141901019346</v>
      </c>
      <c r="AQ1110" s="93">
        <v>12081.238731197162</v>
      </c>
      <c r="AR1110" s="93">
        <v>12045.226499018121</v>
      </c>
      <c r="AS1110" s="93">
        <v>0</v>
      </c>
      <c r="AT1110" s="93">
        <v>0</v>
      </c>
      <c r="AU1110" s="93">
        <v>0</v>
      </c>
      <c r="AV1110" s="93">
        <v>0</v>
      </c>
      <c r="AW1110" s="93">
        <v>0</v>
      </c>
      <c r="AX1110" s="93">
        <v>0</v>
      </c>
      <c r="AY1110" s="93">
        <v>0</v>
      </c>
      <c r="AZ1110" s="93">
        <v>0</v>
      </c>
      <c r="BA1110" s="93">
        <v>0</v>
      </c>
      <c r="BB1110" s="93">
        <v>0</v>
      </c>
      <c r="BC1110" s="93">
        <v>0</v>
      </c>
      <c r="BD1110" s="93">
        <v>0</v>
      </c>
      <c r="BE1110" s="93">
        <v>0</v>
      </c>
      <c r="BF1110" s="93">
        <v>0</v>
      </c>
      <c r="BG1110" s="93">
        <v>0</v>
      </c>
      <c r="BH1110" s="93">
        <v>0</v>
      </c>
      <c r="BI1110" s="93">
        <v>0</v>
      </c>
      <c r="BJ1110" s="93">
        <v>0</v>
      </c>
      <c r="BK1110" s="93">
        <v>0</v>
      </c>
      <c r="BL1110" s="93">
        <v>0</v>
      </c>
      <c r="BM1110" s="93">
        <v>0</v>
      </c>
      <c r="BN1110" s="93">
        <v>0</v>
      </c>
      <c r="BO1110" s="93">
        <v>0</v>
      </c>
      <c r="BP1110" s="93">
        <v>0</v>
      </c>
      <c r="BQ1110" s="93">
        <v>0</v>
      </c>
      <c r="BR1110" s="93">
        <v>0</v>
      </c>
      <c r="BS1110" s="93">
        <v>0</v>
      </c>
      <c r="BT1110" s="93">
        <v>0</v>
      </c>
      <c r="BU1110" s="93">
        <v>0</v>
      </c>
      <c r="BV1110" s="93">
        <v>0</v>
      </c>
      <c r="BW1110" s="93">
        <v>0</v>
      </c>
      <c r="BX1110" s="93">
        <v>0</v>
      </c>
      <c r="BY1110" s="93">
        <v>0</v>
      </c>
      <c r="BZ1110" s="93">
        <v>0</v>
      </c>
      <c r="CA1110" s="93">
        <v>0</v>
      </c>
      <c r="CB1110" s="93">
        <v>0</v>
      </c>
      <c r="CC1110" s="93">
        <v>0</v>
      </c>
      <c r="CD1110" s="93">
        <v>0</v>
      </c>
      <c r="CE1110" s="93">
        <v>0</v>
      </c>
      <c r="CF1110" s="93">
        <v>0</v>
      </c>
      <c r="CG1110" s="93">
        <v>0</v>
      </c>
      <c r="CH1110" s="93">
        <v>0</v>
      </c>
      <c r="CJ1110" s="94">
        <v>144270.29461068581</v>
      </c>
    </row>
    <row r="1111" spans="1:88" x14ac:dyDescent="0.25">
      <c r="A1111">
        <v>1103</v>
      </c>
      <c r="B1111" s="96"/>
      <c r="C1111" s="97" t="s">
        <v>5378</v>
      </c>
      <c r="D1111" s="97" t="s">
        <v>7349</v>
      </c>
      <c r="E1111" s="97" t="s">
        <v>7349</v>
      </c>
      <c r="F1111" s="97" t="s">
        <v>7459</v>
      </c>
      <c r="G1111" s="96" t="s">
        <v>6172</v>
      </c>
      <c r="H1111" s="96" t="s">
        <v>7460</v>
      </c>
      <c r="I1111" s="96" t="s">
        <v>5387</v>
      </c>
      <c r="J1111" s="96" t="s">
        <v>5382</v>
      </c>
      <c r="K1111" s="96" t="s">
        <v>5365</v>
      </c>
      <c r="L1111" s="96" t="s">
        <v>5365</v>
      </c>
      <c r="M1111" s="96" t="s">
        <v>5342</v>
      </c>
      <c r="N1111" s="92">
        <v>5710.0572644755866</v>
      </c>
      <c r="O1111" s="93">
        <v>0</v>
      </c>
      <c r="P1111" s="93">
        <v>0</v>
      </c>
      <c r="Q1111" s="93">
        <v>0</v>
      </c>
      <c r="R1111" s="93">
        <v>0</v>
      </c>
      <c r="S1111" s="93">
        <v>0</v>
      </c>
      <c r="T1111" s="93">
        <v>0</v>
      </c>
      <c r="U1111" s="93">
        <v>0</v>
      </c>
      <c r="V1111" s="93">
        <v>0</v>
      </c>
      <c r="W1111" s="93">
        <v>0</v>
      </c>
      <c r="X1111" s="93">
        <v>0</v>
      </c>
      <c r="Y1111" s="93">
        <v>0</v>
      </c>
      <c r="Z1111" s="93">
        <v>0</v>
      </c>
      <c r="AA1111" s="93">
        <v>0</v>
      </c>
      <c r="AB1111" s="93">
        <v>0</v>
      </c>
      <c r="AC1111" s="93">
        <v>0</v>
      </c>
      <c r="AD1111" s="93">
        <v>0</v>
      </c>
      <c r="AE1111" s="93">
        <v>0</v>
      </c>
      <c r="AF1111" s="93">
        <v>0</v>
      </c>
      <c r="AG1111" s="93">
        <v>0</v>
      </c>
      <c r="AH1111" s="93">
        <v>0</v>
      </c>
      <c r="AI1111" s="93">
        <v>0</v>
      </c>
      <c r="AJ1111" s="93">
        <v>0</v>
      </c>
      <c r="AK1111" s="93">
        <v>0</v>
      </c>
      <c r="AL1111" s="93">
        <v>0</v>
      </c>
      <c r="AM1111" s="93">
        <v>0</v>
      </c>
      <c r="AN1111" s="93">
        <v>0</v>
      </c>
      <c r="AO1111" s="93">
        <v>0</v>
      </c>
      <c r="AP1111" s="93">
        <v>0</v>
      </c>
      <c r="AQ1111" s="93">
        <v>0</v>
      </c>
      <c r="AR1111" s="93">
        <v>0</v>
      </c>
      <c r="AS1111" s="93">
        <v>0</v>
      </c>
      <c r="AT1111" s="93">
        <v>0</v>
      </c>
      <c r="AU1111" s="93">
        <v>0</v>
      </c>
      <c r="AV1111" s="93">
        <v>0</v>
      </c>
      <c r="AW1111" s="93">
        <v>0</v>
      </c>
      <c r="AX1111" s="93">
        <v>0</v>
      </c>
      <c r="AY1111" s="93">
        <v>0</v>
      </c>
      <c r="AZ1111" s="93">
        <v>0</v>
      </c>
      <c r="BA1111" s="93">
        <v>0</v>
      </c>
      <c r="BB1111" s="93">
        <v>0</v>
      </c>
      <c r="BC1111" s="93">
        <v>0</v>
      </c>
      <c r="BD1111" s="93">
        <v>0</v>
      </c>
      <c r="BE1111" s="93">
        <v>0</v>
      </c>
      <c r="BF1111" s="93">
        <v>0</v>
      </c>
      <c r="BG1111" s="93">
        <v>0</v>
      </c>
      <c r="BH1111" s="93">
        <v>0</v>
      </c>
      <c r="BI1111" s="93">
        <v>0</v>
      </c>
      <c r="BJ1111" s="93">
        <v>0</v>
      </c>
      <c r="BK1111" s="93">
        <v>0</v>
      </c>
      <c r="BL1111" s="93">
        <v>0</v>
      </c>
      <c r="BM1111" s="93">
        <v>0</v>
      </c>
      <c r="BN1111" s="93">
        <v>0</v>
      </c>
      <c r="BO1111" s="93">
        <v>0</v>
      </c>
      <c r="BP1111" s="93">
        <v>0</v>
      </c>
      <c r="BQ1111" s="93">
        <v>0</v>
      </c>
      <c r="BR1111" s="93">
        <v>0</v>
      </c>
      <c r="BS1111" s="93">
        <v>0</v>
      </c>
      <c r="BT1111" s="93">
        <v>0</v>
      </c>
      <c r="BU1111" s="93">
        <v>0</v>
      </c>
      <c r="BV1111" s="93">
        <v>0</v>
      </c>
      <c r="BW1111" s="93">
        <v>0</v>
      </c>
      <c r="BX1111" s="93">
        <v>0</v>
      </c>
      <c r="BY1111" s="93">
        <v>0</v>
      </c>
      <c r="BZ1111" s="93">
        <v>0</v>
      </c>
      <c r="CA1111" s="93">
        <v>0</v>
      </c>
      <c r="CB1111" s="93">
        <v>0</v>
      </c>
      <c r="CC1111" s="93">
        <v>956.22546921472212</v>
      </c>
      <c r="CD1111" s="93">
        <v>954.57515380485381</v>
      </c>
      <c r="CE1111" s="93">
        <v>950.50771872639882</v>
      </c>
      <c r="CF1111" s="93">
        <v>936.85440972120455</v>
      </c>
      <c r="CG1111" s="93">
        <v>954.85134996115823</v>
      </c>
      <c r="CH1111" s="93">
        <v>957.04316304724978</v>
      </c>
      <c r="CJ1111" s="94">
        <v>5710.0572644755866</v>
      </c>
    </row>
    <row r="1112" spans="1:88" x14ac:dyDescent="0.25">
      <c r="A1112">
        <v>1104</v>
      </c>
      <c r="B1112" s="96"/>
      <c r="C1112" s="97" t="s">
        <v>5378</v>
      </c>
      <c r="D1112" s="97" t="s">
        <v>7349</v>
      </c>
      <c r="E1112" s="97" t="s">
        <v>7349</v>
      </c>
      <c r="F1112" s="97" t="s">
        <v>7461</v>
      </c>
      <c r="G1112" s="96" t="s">
        <v>6172</v>
      </c>
      <c r="H1112" s="96" t="s">
        <v>7462</v>
      </c>
      <c r="I1112" s="96" t="s">
        <v>5387</v>
      </c>
      <c r="J1112" s="96" t="s">
        <v>5382</v>
      </c>
      <c r="K1112" s="96" t="s">
        <v>5365</v>
      </c>
      <c r="L1112" s="96" t="s">
        <v>5365</v>
      </c>
      <c r="M1112" s="96" t="s">
        <v>5342</v>
      </c>
      <c r="N1112" s="92">
        <v>35512.687904168801</v>
      </c>
      <c r="O1112" s="93">
        <v>0</v>
      </c>
      <c r="P1112" s="93">
        <v>0</v>
      </c>
      <c r="Q1112" s="93">
        <v>0</v>
      </c>
      <c r="R1112" s="93">
        <v>0</v>
      </c>
      <c r="S1112" s="93">
        <v>0</v>
      </c>
      <c r="T1112" s="93">
        <v>0</v>
      </c>
      <c r="U1112" s="93">
        <v>0</v>
      </c>
      <c r="V1112" s="93">
        <v>0</v>
      </c>
      <c r="W1112" s="93">
        <v>0</v>
      </c>
      <c r="X1112" s="93">
        <v>0</v>
      </c>
      <c r="Y1112" s="93">
        <v>0</v>
      </c>
      <c r="Z1112" s="93">
        <v>0</v>
      </c>
      <c r="AA1112" s="93">
        <v>0</v>
      </c>
      <c r="AB1112" s="93">
        <v>0</v>
      </c>
      <c r="AC1112" s="93">
        <v>0</v>
      </c>
      <c r="AD1112" s="93">
        <v>0</v>
      </c>
      <c r="AE1112" s="93">
        <v>0</v>
      </c>
      <c r="AF1112" s="93">
        <v>0</v>
      </c>
      <c r="AG1112" s="93">
        <v>2943.7526471438769</v>
      </c>
      <c r="AH1112" s="93">
        <v>2942.1007262331605</v>
      </c>
      <c r="AI1112" s="93">
        <v>2929.7510488783623</v>
      </c>
      <c r="AJ1112" s="93">
        <v>2906.8240852056488</v>
      </c>
      <c r="AK1112" s="93">
        <v>2942.284798185518</v>
      </c>
      <c r="AL1112" s="93">
        <v>2945.7386819855506</v>
      </c>
      <c r="AM1112" s="93">
        <v>3010.5943186745867</v>
      </c>
      <c r="AN1112" s="93">
        <v>2982.4727162149165</v>
      </c>
      <c r="AO1112" s="93">
        <v>2984.9578954971234</v>
      </c>
      <c r="AP1112" s="93">
        <v>2985.388775635538</v>
      </c>
      <c r="AQ1112" s="93">
        <v>2973.8433799869858</v>
      </c>
      <c r="AR1112" s="93">
        <v>2964.9788305275329</v>
      </c>
      <c r="AS1112" s="93">
        <v>0</v>
      </c>
      <c r="AT1112" s="93">
        <v>0</v>
      </c>
      <c r="AU1112" s="93">
        <v>0</v>
      </c>
      <c r="AV1112" s="93">
        <v>0</v>
      </c>
      <c r="AW1112" s="93">
        <v>0</v>
      </c>
      <c r="AX1112" s="93">
        <v>0</v>
      </c>
      <c r="AY1112" s="93">
        <v>0</v>
      </c>
      <c r="AZ1112" s="93">
        <v>0</v>
      </c>
      <c r="BA1112" s="93">
        <v>0</v>
      </c>
      <c r="BB1112" s="93">
        <v>0</v>
      </c>
      <c r="BC1112" s="93">
        <v>0</v>
      </c>
      <c r="BD1112" s="93">
        <v>0</v>
      </c>
      <c r="BE1112" s="93">
        <v>0</v>
      </c>
      <c r="BF1112" s="93">
        <v>0</v>
      </c>
      <c r="BG1112" s="93">
        <v>0</v>
      </c>
      <c r="BH1112" s="93">
        <v>0</v>
      </c>
      <c r="BI1112" s="93">
        <v>0</v>
      </c>
      <c r="BJ1112" s="93">
        <v>0</v>
      </c>
      <c r="BK1112" s="93">
        <v>0</v>
      </c>
      <c r="BL1112" s="93">
        <v>0</v>
      </c>
      <c r="BM1112" s="93">
        <v>0</v>
      </c>
      <c r="BN1112" s="93">
        <v>0</v>
      </c>
      <c r="BO1112" s="93">
        <v>0</v>
      </c>
      <c r="BP1112" s="93">
        <v>0</v>
      </c>
      <c r="BQ1112" s="93">
        <v>0</v>
      </c>
      <c r="BR1112" s="93">
        <v>0</v>
      </c>
      <c r="BS1112" s="93">
        <v>0</v>
      </c>
      <c r="BT1112" s="93">
        <v>0</v>
      </c>
      <c r="BU1112" s="93">
        <v>0</v>
      </c>
      <c r="BV1112" s="93">
        <v>0</v>
      </c>
      <c r="BW1112" s="93">
        <v>0</v>
      </c>
      <c r="BX1112" s="93">
        <v>0</v>
      </c>
      <c r="BY1112" s="93">
        <v>0</v>
      </c>
      <c r="BZ1112" s="93">
        <v>0</v>
      </c>
      <c r="CA1112" s="93">
        <v>0</v>
      </c>
      <c r="CB1112" s="93">
        <v>0</v>
      </c>
      <c r="CC1112" s="93">
        <v>0</v>
      </c>
      <c r="CD1112" s="93">
        <v>0</v>
      </c>
      <c r="CE1112" s="93">
        <v>0</v>
      </c>
      <c r="CF1112" s="93">
        <v>0</v>
      </c>
      <c r="CG1112" s="93">
        <v>0</v>
      </c>
      <c r="CH1112" s="93">
        <v>0</v>
      </c>
      <c r="CJ1112" s="94">
        <v>35512.687904168801</v>
      </c>
    </row>
    <row r="1113" spans="1:88" x14ac:dyDescent="0.25">
      <c r="A1113">
        <v>1105</v>
      </c>
      <c r="B1113" s="96"/>
      <c r="C1113" s="97" t="s">
        <v>5378</v>
      </c>
      <c r="D1113" s="97" t="s">
        <v>7349</v>
      </c>
      <c r="E1113" s="97" t="s">
        <v>7349</v>
      </c>
      <c r="F1113" s="97" t="s">
        <v>7463</v>
      </c>
      <c r="G1113" s="96" t="s">
        <v>6172</v>
      </c>
      <c r="H1113" s="96" t="s">
        <v>7464</v>
      </c>
      <c r="I1113" s="96" t="s">
        <v>5340</v>
      </c>
      <c r="J1113" s="96" t="s">
        <v>5382</v>
      </c>
      <c r="K1113" s="96" t="s">
        <v>5365</v>
      </c>
      <c r="L1113" s="96" t="s">
        <v>5365</v>
      </c>
      <c r="M1113" s="96" t="s">
        <v>5342</v>
      </c>
      <c r="N1113" s="92">
        <v>1513160.1269400583</v>
      </c>
      <c r="O1113" s="93">
        <v>0</v>
      </c>
      <c r="P1113" s="93">
        <v>0</v>
      </c>
      <c r="Q1113" s="93">
        <v>0</v>
      </c>
      <c r="R1113" s="93">
        <v>0</v>
      </c>
      <c r="S1113" s="93">
        <v>0</v>
      </c>
      <c r="T1113" s="93">
        <v>0</v>
      </c>
      <c r="U1113" s="93">
        <v>0</v>
      </c>
      <c r="V1113" s="93">
        <v>0</v>
      </c>
      <c r="W1113" s="93">
        <v>0</v>
      </c>
      <c r="X1113" s="93">
        <v>0</v>
      </c>
      <c r="Y1113" s="93">
        <v>0</v>
      </c>
      <c r="Z1113" s="93">
        <v>0</v>
      </c>
      <c r="AA1113" s="93">
        <v>0</v>
      </c>
      <c r="AB1113" s="93">
        <v>0</v>
      </c>
      <c r="AC1113" s="93">
        <v>0</v>
      </c>
      <c r="AD1113" s="93">
        <v>0</v>
      </c>
      <c r="AE1113" s="93">
        <v>0</v>
      </c>
      <c r="AF1113" s="93">
        <v>0</v>
      </c>
      <c r="AG1113" s="93">
        <v>125430.3572078944</v>
      </c>
      <c r="AH1113" s="93">
        <v>125359.97050943639</v>
      </c>
      <c r="AI1113" s="93">
        <v>124833.7631042322</v>
      </c>
      <c r="AJ1113" s="93">
        <v>123856.86810391748</v>
      </c>
      <c r="AK1113" s="93">
        <v>125367.81363129568</v>
      </c>
      <c r="AL1113" s="93">
        <v>125514.98016691192</v>
      </c>
      <c r="AM1113" s="93">
        <v>128278.41400526278</v>
      </c>
      <c r="AN1113" s="93">
        <v>127080.1806396989</v>
      </c>
      <c r="AO1113" s="93">
        <v>127186.07164429646</v>
      </c>
      <c r="AP1113" s="93">
        <v>127204.43101621179</v>
      </c>
      <c r="AQ1113" s="93">
        <v>126712.49325041131</v>
      </c>
      <c r="AR1113" s="93">
        <v>126334.78366048881</v>
      </c>
      <c r="AS1113" s="93">
        <v>0</v>
      </c>
      <c r="AT1113" s="93">
        <v>0</v>
      </c>
      <c r="AU1113" s="93">
        <v>0</v>
      </c>
      <c r="AV1113" s="93">
        <v>0</v>
      </c>
      <c r="AW1113" s="93">
        <v>0</v>
      </c>
      <c r="AX1113" s="93">
        <v>0</v>
      </c>
      <c r="AY1113" s="93">
        <v>0</v>
      </c>
      <c r="AZ1113" s="93">
        <v>0</v>
      </c>
      <c r="BA1113" s="93">
        <v>0</v>
      </c>
      <c r="BB1113" s="93">
        <v>0</v>
      </c>
      <c r="BC1113" s="93">
        <v>0</v>
      </c>
      <c r="BD1113" s="93">
        <v>0</v>
      </c>
      <c r="BE1113" s="93">
        <v>0</v>
      </c>
      <c r="BF1113" s="93">
        <v>0</v>
      </c>
      <c r="BG1113" s="93">
        <v>0</v>
      </c>
      <c r="BH1113" s="93">
        <v>0</v>
      </c>
      <c r="BI1113" s="93">
        <v>0</v>
      </c>
      <c r="BJ1113" s="93">
        <v>0</v>
      </c>
      <c r="BK1113" s="93">
        <v>0</v>
      </c>
      <c r="BL1113" s="93">
        <v>0</v>
      </c>
      <c r="BM1113" s="93">
        <v>0</v>
      </c>
      <c r="BN1113" s="93">
        <v>0</v>
      </c>
      <c r="BO1113" s="93">
        <v>0</v>
      </c>
      <c r="BP1113" s="93">
        <v>0</v>
      </c>
      <c r="BQ1113" s="93">
        <v>0</v>
      </c>
      <c r="BR1113" s="93">
        <v>0</v>
      </c>
      <c r="BS1113" s="93">
        <v>0</v>
      </c>
      <c r="BT1113" s="93">
        <v>0</v>
      </c>
      <c r="BU1113" s="93">
        <v>0</v>
      </c>
      <c r="BV1113" s="93">
        <v>0</v>
      </c>
      <c r="BW1113" s="93">
        <v>0</v>
      </c>
      <c r="BX1113" s="93">
        <v>0</v>
      </c>
      <c r="BY1113" s="93">
        <v>0</v>
      </c>
      <c r="BZ1113" s="93">
        <v>0</v>
      </c>
      <c r="CA1113" s="93">
        <v>0</v>
      </c>
      <c r="CB1113" s="93">
        <v>0</v>
      </c>
      <c r="CC1113" s="93">
        <v>0</v>
      </c>
      <c r="CD1113" s="93">
        <v>0</v>
      </c>
      <c r="CE1113" s="93">
        <v>0</v>
      </c>
      <c r="CF1113" s="93">
        <v>0</v>
      </c>
      <c r="CG1113" s="93">
        <v>0</v>
      </c>
      <c r="CH1113" s="93">
        <v>0</v>
      </c>
      <c r="CJ1113" s="94">
        <v>1513160.1269400583</v>
      </c>
    </row>
    <row r="1114" spans="1:88" x14ac:dyDescent="0.25">
      <c r="A1114">
        <v>1106</v>
      </c>
      <c r="B1114" s="96"/>
      <c r="C1114" s="97" t="s">
        <v>5378</v>
      </c>
      <c r="D1114" s="97" t="s">
        <v>7349</v>
      </c>
      <c r="E1114" s="97" t="s">
        <v>7349</v>
      </c>
      <c r="F1114" s="97" t="s">
        <v>7465</v>
      </c>
      <c r="G1114" s="96" t="s">
        <v>6172</v>
      </c>
      <c r="H1114" s="96" t="s">
        <v>7466</v>
      </c>
      <c r="I1114" s="96" t="s">
        <v>5387</v>
      </c>
      <c r="J1114" s="96" t="s">
        <v>5382</v>
      </c>
      <c r="K1114" s="96" t="s">
        <v>5365</v>
      </c>
      <c r="L1114" s="96" t="s">
        <v>5365</v>
      </c>
      <c r="M1114" s="96" t="s">
        <v>5342</v>
      </c>
      <c r="N1114" s="92">
        <v>16646.572455079113</v>
      </c>
      <c r="O1114" s="93">
        <v>0</v>
      </c>
      <c r="P1114" s="93">
        <v>0</v>
      </c>
      <c r="Q1114" s="93">
        <v>0</v>
      </c>
      <c r="R1114" s="93">
        <v>0</v>
      </c>
      <c r="S1114" s="93">
        <v>0</v>
      </c>
      <c r="T1114" s="93">
        <v>0</v>
      </c>
      <c r="U1114" s="93">
        <v>0</v>
      </c>
      <c r="V1114" s="93">
        <v>0</v>
      </c>
      <c r="W1114" s="93">
        <v>0</v>
      </c>
      <c r="X1114" s="93">
        <v>0</v>
      </c>
      <c r="Y1114" s="93">
        <v>0</v>
      </c>
      <c r="Z1114" s="93">
        <v>0</v>
      </c>
      <c r="AA1114" s="93">
        <v>0</v>
      </c>
      <c r="AB1114" s="93">
        <v>0</v>
      </c>
      <c r="AC1114" s="93">
        <v>0</v>
      </c>
      <c r="AD1114" s="93">
        <v>0</v>
      </c>
      <c r="AE1114" s="93">
        <v>0</v>
      </c>
      <c r="AF1114" s="93">
        <v>0</v>
      </c>
      <c r="AG1114" s="93">
        <v>1379.8840533486923</v>
      </c>
      <c r="AH1114" s="93">
        <v>1379.1097154217921</v>
      </c>
      <c r="AI1114" s="93">
        <v>1373.3208041617297</v>
      </c>
      <c r="AJ1114" s="93">
        <v>1362.5737899401477</v>
      </c>
      <c r="AK1114" s="93">
        <v>1379.1959991494566</v>
      </c>
      <c r="AL1114" s="93">
        <v>1380.8150071807263</v>
      </c>
      <c r="AM1114" s="93">
        <v>1411.216086878708</v>
      </c>
      <c r="AN1114" s="93">
        <v>1398.0340857257424</v>
      </c>
      <c r="AO1114" s="93">
        <v>1399.199013514271</v>
      </c>
      <c r="AP1114" s="93">
        <v>1399.4009885791575</v>
      </c>
      <c r="AQ1114" s="93">
        <v>1393.9890843689038</v>
      </c>
      <c r="AR1114" s="93">
        <v>1389.8338268097814</v>
      </c>
      <c r="AS1114" s="93">
        <v>0</v>
      </c>
      <c r="AT1114" s="93">
        <v>0</v>
      </c>
      <c r="AU1114" s="93">
        <v>0</v>
      </c>
      <c r="AV1114" s="93">
        <v>0</v>
      </c>
      <c r="AW1114" s="93">
        <v>0</v>
      </c>
      <c r="AX1114" s="93">
        <v>0</v>
      </c>
      <c r="AY1114" s="93">
        <v>0</v>
      </c>
      <c r="AZ1114" s="93">
        <v>0</v>
      </c>
      <c r="BA1114" s="93">
        <v>0</v>
      </c>
      <c r="BB1114" s="93">
        <v>0</v>
      </c>
      <c r="BC1114" s="93">
        <v>0</v>
      </c>
      <c r="BD1114" s="93">
        <v>0</v>
      </c>
      <c r="BE1114" s="93">
        <v>0</v>
      </c>
      <c r="BF1114" s="93">
        <v>0</v>
      </c>
      <c r="BG1114" s="93">
        <v>0</v>
      </c>
      <c r="BH1114" s="93">
        <v>0</v>
      </c>
      <c r="BI1114" s="93">
        <v>0</v>
      </c>
      <c r="BJ1114" s="93">
        <v>0</v>
      </c>
      <c r="BK1114" s="93">
        <v>0</v>
      </c>
      <c r="BL1114" s="93">
        <v>0</v>
      </c>
      <c r="BM1114" s="93">
        <v>0</v>
      </c>
      <c r="BN1114" s="93">
        <v>0</v>
      </c>
      <c r="BO1114" s="93">
        <v>0</v>
      </c>
      <c r="BP1114" s="93">
        <v>0</v>
      </c>
      <c r="BQ1114" s="93">
        <v>0</v>
      </c>
      <c r="BR1114" s="93">
        <v>0</v>
      </c>
      <c r="BS1114" s="93">
        <v>0</v>
      </c>
      <c r="BT1114" s="93">
        <v>0</v>
      </c>
      <c r="BU1114" s="93">
        <v>0</v>
      </c>
      <c r="BV1114" s="93">
        <v>0</v>
      </c>
      <c r="BW1114" s="93">
        <v>0</v>
      </c>
      <c r="BX1114" s="93">
        <v>0</v>
      </c>
      <c r="BY1114" s="93">
        <v>0</v>
      </c>
      <c r="BZ1114" s="93">
        <v>0</v>
      </c>
      <c r="CA1114" s="93">
        <v>0</v>
      </c>
      <c r="CB1114" s="93">
        <v>0</v>
      </c>
      <c r="CC1114" s="93">
        <v>0</v>
      </c>
      <c r="CD1114" s="93">
        <v>0</v>
      </c>
      <c r="CE1114" s="93">
        <v>0</v>
      </c>
      <c r="CF1114" s="93">
        <v>0</v>
      </c>
      <c r="CG1114" s="93">
        <v>0</v>
      </c>
      <c r="CH1114" s="93">
        <v>0</v>
      </c>
      <c r="CJ1114" s="94">
        <v>16646.572455079113</v>
      </c>
    </row>
    <row r="1115" spans="1:88" x14ac:dyDescent="0.25">
      <c r="A1115">
        <v>1107</v>
      </c>
      <c r="B1115" s="96"/>
      <c r="C1115" s="97" t="s">
        <v>5378</v>
      </c>
      <c r="D1115" s="97" t="s">
        <v>7349</v>
      </c>
      <c r="E1115" s="97" t="s">
        <v>7349</v>
      </c>
      <c r="F1115" s="97" t="s">
        <v>7467</v>
      </c>
      <c r="G1115" s="96" t="s">
        <v>6172</v>
      </c>
      <c r="H1115" s="96" t="s">
        <v>7468</v>
      </c>
      <c r="I1115" s="96" t="s">
        <v>5387</v>
      </c>
      <c r="J1115" s="96" t="s">
        <v>5421</v>
      </c>
      <c r="K1115" s="96" t="s">
        <v>5552</v>
      </c>
      <c r="L1115" s="96" t="s">
        <v>5552</v>
      </c>
      <c r="M1115" s="96" t="s">
        <v>5342</v>
      </c>
      <c r="N1115" s="92">
        <v>144270.29461068581</v>
      </c>
      <c r="O1115" s="93">
        <v>0</v>
      </c>
      <c r="P1115" s="93">
        <v>0</v>
      </c>
      <c r="Q1115" s="93">
        <v>0</v>
      </c>
      <c r="R1115" s="93">
        <v>0</v>
      </c>
      <c r="S1115" s="93">
        <v>0</v>
      </c>
      <c r="T1115" s="93">
        <v>0</v>
      </c>
      <c r="U1115" s="93">
        <v>0</v>
      </c>
      <c r="V1115" s="93">
        <v>0</v>
      </c>
      <c r="W1115" s="93">
        <v>0</v>
      </c>
      <c r="X1115" s="93">
        <v>0</v>
      </c>
      <c r="Y1115" s="93">
        <v>0</v>
      </c>
      <c r="Z1115" s="93">
        <v>0</v>
      </c>
      <c r="AA1115" s="93">
        <v>0</v>
      </c>
      <c r="AB1115" s="93">
        <v>0</v>
      </c>
      <c r="AC1115" s="93">
        <v>0</v>
      </c>
      <c r="AD1115" s="93">
        <v>0</v>
      </c>
      <c r="AE1115" s="93">
        <v>0</v>
      </c>
      <c r="AF1115" s="93">
        <v>0</v>
      </c>
      <c r="AG1115" s="93">
        <v>11958.995129022001</v>
      </c>
      <c r="AH1115" s="93">
        <v>11952.284200322261</v>
      </c>
      <c r="AI1115" s="93">
        <v>11902.113636068374</v>
      </c>
      <c r="AJ1115" s="93">
        <v>11808.972846147946</v>
      </c>
      <c r="AK1115" s="93">
        <v>11953.031992628625</v>
      </c>
      <c r="AL1115" s="93">
        <v>11967.06339556628</v>
      </c>
      <c r="AM1115" s="93">
        <v>12230.539419615476</v>
      </c>
      <c r="AN1115" s="93">
        <v>12116.295409623106</v>
      </c>
      <c r="AO1115" s="93">
        <v>12126.391450457098</v>
      </c>
      <c r="AP1115" s="93">
        <v>12128.141901019346</v>
      </c>
      <c r="AQ1115" s="93">
        <v>12081.238731197162</v>
      </c>
      <c r="AR1115" s="93">
        <v>12045.226499018121</v>
      </c>
      <c r="AS1115" s="93">
        <v>0</v>
      </c>
      <c r="AT1115" s="93">
        <v>0</v>
      </c>
      <c r="AU1115" s="93">
        <v>0</v>
      </c>
      <c r="AV1115" s="93">
        <v>0</v>
      </c>
      <c r="AW1115" s="93">
        <v>0</v>
      </c>
      <c r="AX1115" s="93">
        <v>0</v>
      </c>
      <c r="AY1115" s="93">
        <v>0</v>
      </c>
      <c r="AZ1115" s="93">
        <v>0</v>
      </c>
      <c r="BA1115" s="93">
        <v>0</v>
      </c>
      <c r="BB1115" s="93">
        <v>0</v>
      </c>
      <c r="BC1115" s="93">
        <v>0</v>
      </c>
      <c r="BD1115" s="93">
        <v>0</v>
      </c>
      <c r="BE1115" s="93">
        <v>0</v>
      </c>
      <c r="BF1115" s="93">
        <v>0</v>
      </c>
      <c r="BG1115" s="93">
        <v>0</v>
      </c>
      <c r="BH1115" s="93">
        <v>0</v>
      </c>
      <c r="BI1115" s="93">
        <v>0</v>
      </c>
      <c r="BJ1115" s="93">
        <v>0</v>
      </c>
      <c r="BK1115" s="93">
        <v>0</v>
      </c>
      <c r="BL1115" s="93">
        <v>0</v>
      </c>
      <c r="BM1115" s="93">
        <v>0</v>
      </c>
      <c r="BN1115" s="93">
        <v>0</v>
      </c>
      <c r="BO1115" s="93">
        <v>0</v>
      </c>
      <c r="BP1115" s="93">
        <v>0</v>
      </c>
      <c r="BQ1115" s="93">
        <v>0</v>
      </c>
      <c r="BR1115" s="93">
        <v>0</v>
      </c>
      <c r="BS1115" s="93">
        <v>0</v>
      </c>
      <c r="BT1115" s="93">
        <v>0</v>
      </c>
      <c r="BU1115" s="93">
        <v>0</v>
      </c>
      <c r="BV1115" s="93">
        <v>0</v>
      </c>
      <c r="BW1115" s="93">
        <v>0</v>
      </c>
      <c r="BX1115" s="93">
        <v>0</v>
      </c>
      <c r="BY1115" s="93">
        <v>0</v>
      </c>
      <c r="BZ1115" s="93">
        <v>0</v>
      </c>
      <c r="CA1115" s="93">
        <v>0</v>
      </c>
      <c r="CB1115" s="93">
        <v>0</v>
      </c>
      <c r="CC1115" s="93">
        <v>0</v>
      </c>
      <c r="CD1115" s="93">
        <v>0</v>
      </c>
      <c r="CE1115" s="93">
        <v>0</v>
      </c>
      <c r="CF1115" s="93">
        <v>0</v>
      </c>
      <c r="CG1115" s="93">
        <v>0</v>
      </c>
      <c r="CH1115" s="93">
        <v>0</v>
      </c>
      <c r="CJ1115" s="94">
        <v>144270.29461068581</v>
      </c>
    </row>
    <row r="1116" spans="1:88" x14ac:dyDescent="0.25">
      <c r="A1116">
        <v>1108</v>
      </c>
      <c r="B1116" s="96"/>
      <c r="C1116" s="97" t="s">
        <v>5378</v>
      </c>
      <c r="D1116" s="97" t="s">
        <v>7349</v>
      </c>
      <c r="E1116" s="97" t="s">
        <v>7349</v>
      </c>
      <c r="F1116" s="97" t="s">
        <v>7469</v>
      </c>
      <c r="G1116" s="96" t="s">
        <v>6172</v>
      </c>
      <c r="H1116" s="96" t="s">
        <v>7470</v>
      </c>
      <c r="I1116" s="96" t="s">
        <v>5340</v>
      </c>
      <c r="J1116" s="96" t="s">
        <v>5382</v>
      </c>
      <c r="K1116" s="96" t="s">
        <v>5365</v>
      </c>
      <c r="L1116" s="96" t="s">
        <v>5365</v>
      </c>
      <c r="M1116" s="96" t="s">
        <v>5342</v>
      </c>
      <c r="N1116" s="92">
        <v>249698.58682618689</v>
      </c>
      <c r="O1116" s="93">
        <v>0</v>
      </c>
      <c r="P1116" s="93">
        <v>0</v>
      </c>
      <c r="Q1116" s="93">
        <v>0</v>
      </c>
      <c r="R1116" s="93">
        <v>0</v>
      </c>
      <c r="S1116" s="93">
        <v>0</v>
      </c>
      <c r="T1116" s="93">
        <v>0</v>
      </c>
      <c r="U1116" s="93">
        <v>0</v>
      </c>
      <c r="V1116" s="93">
        <v>0</v>
      </c>
      <c r="W1116" s="93">
        <v>0</v>
      </c>
      <c r="X1116" s="93">
        <v>0</v>
      </c>
      <c r="Y1116" s="93">
        <v>0</v>
      </c>
      <c r="Z1116" s="93">
        <v>0</v>
      </c>
      <c r="AA1116" s="93">
        <v>0</v>
      </c>
      <c r="AB1116" s="93">
        <v>0</v>
      </c>
      <c r="AC1116" s="93">
        <v>0</v>
      </c>
      <c r="AD1116" s="93">
        <v>0</v>
      </c>
      <c r="AE1116" s="93">
        <v>0</v>
      </c>
      <c r="AF1116" s="93">
        <v>0</v>
      </c>
      <c r="AG1116" s="93">
        <v>20698.260800230386</v>
      </c>
      <c r="AH1116" s="93">
        <v>20686.645731326884</v>
      </c>
      <c r="AI1116" s="93">
        <v>20599.812062426048</v>
      </c>
      <c r="AJ1116" s="93">
        <v>20438.606849102267</v>
      </c>
      <c r="AK1116" s="93">
        <v>20687.939987241902</v>
      </c>
      <c r="AL1116" s="93">
        <v>20712.225107710896</v>
      </c>
      <c r="AM1116" s="93">
        <v>21168.241303180621</v>
      </c>
      <c r="AN1116" s="93">
        <v>20970.511285886139</v>
      </c>
      <c r="AO1116" s="93">
        <v>20987.985202714168</v>
      </c>
      <c r="AP1116" s="93">
        <v>20991.014828687366</v>
      </c>
      <c r="AQ1116" s="93">
        <v>20909.836265533508</v>
      </c>
      <c r="AR1116" s="93">
        <v>20847.507402146726</v>
      </c>
      <c r="AS1116" s="93">
        <v>0</v>
      </c>
      <c r="AT1116" s="93">
        <v>0</v>
      </c>
      <c r="AU1116" s="93">
        <v>0</v>
      </c>
      <c r="AV1116" s="93">
        <v>0</v>
      </c>
      <c r="AW1116" s="93">
        <v>0</v>
      </c>
      <c r="AX1116" s="93">
        <v>0</v>
      </c>
      <c r="AY1116" s="93">
        <v>0</v>
      </c>
      <c r="AZ1116" s="93">
        <v>0</v>
      </c>
      <c r="BA1116" s="93">
        <v>0</v>
      </c>
      <c r="BB1116" s="93">
        <v>0</v>
      </c>
      <c r="BC1116" s="93">
        <v>0</v>
      </c>
      <c r="BD1116" s="93">
        <v>0</v>
      </c>
      <c r="BE1116" s="93">
        <v>0</v>
      </c>
      <c r="BF1116" s="93">
        <v>0</v>
      </c>
      <c r="BG1116" s="93">
        <v>0</v>
      </c>
      <c r="BH1116" s="93">
        <v>0</v>
      </c>
      <c r="BI1116" s="93">
        <v>0</v>
      </c>
      <c r="BJ1116" s="93">
        <v>0</v>
      </c>
      <c r="BK1116" s="93">
        <v>0</v>
      </c>
      <c r="BL1116" s="93">
        <v>0</v>
      </c>
      <c r="BM1116" s="93">
        <v>0</v>
      </c>
      <c r="BN1116" s="93">
        <v>0</v>
      </c>
      <c r="BO1116" s="93">
        <v>0</v>
      </c>
      <c r="BP1116" s="93">
        <v>0</v>
      </c>
      <c r="BQ1116" s="93">
        <v>0</v>
      </c>
      <c r="BR1116" s="93">
        <v>0</v>
      </c>
      <c r="BS1116" s="93">
        <v>0</v>
      </c>
      <c r="BT1116" s="93">
        <v>0</v>
      </c>
      <c r="BU1116" s="93">
        <v>0</v>
      </c>
      <c r="BV1116" s="93">
        <v>0</v>
      </c>
      <c r="BW1116" s="93">
        <v>0</v>
      </c>
      <c r="BX1116" s="93">
        <v>0</v>
      </c>
      <c r="BY1116" s="93">
        <v>0</v>
      </c>
      <c r="BZ1116" s="93">
        <v>0</v>
      </c>
      <c r="CA1116" s="93">
        <v>0</v>
      </c>
      <c r="CB1116" s="93">
        <v>0</v>
      </c>
      <c r="CC1116" s="93">
        <v>0</v>
      </c>
      <c r="CD1116" s="93">
        <v>0</v>
      </c>
      <c r="CE1116" s="93">
        <v>0</v>
      </c>
      <c r="CF1116" s="93">
        <v>0</v>
      </c>
      <c r="CG1116" s="93">
        <v>0</v>
      </c>
      <c r="CH1116" s="93">
        <v>0</v>
      </c>
      <c r="CJ1116" s="94">
        <v>249698.58682618689</v>
      </c>
    </row>
    <row r="1117" spans="1:88" x14ac:dyDescent="0.25">
      <c r="A1117">
        <v>1109</v>
      </c>
      <c r="B1117" s="96"/>
      <c r="C1117" s="97" t="s">
        <v>5378</v>
      </c>
      <c r="D1117" s="97" t="s">
        <v>7349</v>
      </c>
      <c r="E1117" s="97" t="s">
        <v>7349</v>
      </c>
      <c r="F1117" s="97" t="s">
        <v>7471</v>
      </c>
      <c r="G1117" s="96" t="s">
        <v>6172</v>
      </c>
      <c r="H1117" s="96" t="s">
        <v>7472</v>
      </c>
      <c r="I1117" s="96" t="s">
        <v>5387</v>
      </c>
      <c r="J1117" s="96" t="s">
        <v>5421</v>
      </c>
      <c r="K1117" s="96" t="s">
        <v>5552</v>
      </c>
      <c r="L1117" s="96" t="s">
        <v>5552</v>
      </c>
      <c r="M1117" s="96" t="s">
        <v>5342</v>
      </c>
      <c r="N1117" s="92">
        <v>0</v>
      </c>
      <c r="O1117" s="93">
        <v>0</v>
      </c>
      <c r="P1117" s="93">
        <v>0</v>
      </c>
      <c r="Q1117" s="93">
        <v>0</v>
      </c>
      <c r="R1117" s="93">
        <v>0</v>
      </c>
      <c r="S1117" s="93">
        <v>0</v>
      </c>
      <c r="T1117" s="93">
        <v>0</v>
      </c>
      <c r="U1117" s="93">
        <v>0</v>
      </c>
      <c r="V1117" s="93">
        <v>0</v>
      </c>
      <c r="W1117" s="93">
        <v>0</v>
      </c>
      <c r="X1117" s="93">
        <v>0</v>
      </c>
      <c r="Y1117" s="93">
        <v>0</v>
      </c>
      <c r="Z1117" s="93">
        <v>0</v>
      </c>
      <c r="AA1117" s="93">
        <v>0</v>
      </c>
      <c r="AB1117" s="93">
        <v>0</v>
      </c>
      <c r="AC1117" s="93">
        <v>0</v>
      </c>
      <c r="AD1117" s="93">
        <v>0</v>
      </c>
      <c r="AE1117" s="93">
        <v>0</v>
      </c>
      <c r="AF1117" s="93">
        <v>0</v>
      </c>
      <c r="AG1117" s="93">
        <v>0</v>
      </c>
      <c r="AH1117" s="93">
        <v>0</v>
      </c>
      <c r="AI1117" s="93">
        <v>0</v>
      </c>
      <c r="AJ1117" s="93">
        <v>0</v>
      </c>
      <c r="AK1117" s="93">
        <v>0</v>
      </c>
      <c r="AL1117" s="93">
        <v>0</v>
      </c>
      <c r="AM1117" s="93">
        <v>0</v>
      </c>
      <c r="AN1117" s="93">
        <v>0</v>
      </c>
      <c r="AO1117" s="93">
        <v>0</v>
      </c>
      <c r="AP1117" s="93">
        <v>0</v>
      </c>
      <c r="AQ1117" s="93">
        <v>0</v>
      </c>
      <c r="AR1117" s="93">
        <v>0</v>
      </c>
      <c r="AS1117" s="93">
        <v>0</v>
      </c>
      <c r="AT1117" s="93">
        <v>0</v>
      </c>
      <c r="AU1117" s="93">
        <v>0</v>
      </c>
      <c r="AV1117" s="93">
        <v>0</v>
      </c>
      <c r="AW1117" s="93">
        <v>0</v>
      </c>
      <c r="AX1117" s="93">
        <v>0</v>
      </c>
      <c r="AY1117" s="93">
        <v>0</v>
      </c>
      <c r="AZ1117" s="93">
        <v>0</v>
      </c>
      <c r="BA1117" s="93">
        <v>0</v>
      </c>
      <c r="BB1117" s="93">
        <v>0</v>
      </c>
      <c r="BC1117" s="93">
        <v>0</v>
      </c>
      <c r="BD1117" s="93">
        <v>0</v>
      </c>
      <c r="BE1117" s="93">
        <v>0</v>
      </c>
      <c r="BF1117" s="93">
        <v>0</v>
      </c>
      <c r="BG1117" s="93">
        <v>0</v>
      </c>
      <c r="BH1117" s="93">
        <v>0</v>
      </c>
      <c r="BI1117" s="93">
        <v>0</v>
      </c>
      <c r="BJ1117" s="93">
        <v>0</v>
      </c>
      <c r="BK1117" s="93">
        <v>0</v>
      </c>
      <c r="BL1117" s="93">
        <v>0</v>
      </c>
      <c r="BM1117" s="93">
        <v>0</v>
      </c>
      <c r="BN1117" s="93">
        <v>0</v>
      </c>
      <c r="BO1117" s="93">
        <v>0</v>
      </c>
      <c r="BP1117" s="93">
        <v>0</v>
      </c>
      <c r="BQ1117" s="93">
        <v>0</v>
      </c>
      <c r="BR1117" s="93">
        <v>0</v>
      </c>
      <c r="BS1117" s="93">
        <v>0</v>
      </c>
      <c r="BT1117" s="93">
        <v>0</v>
      </c>
      <c r="BU1117" s="93">
        <v>0</v>
      </c>
      <c r="BV1117" s="93">
        <v>0</v>
      </c>
      <c r="BW1117" s="93">
        <v>0</v>
      </c>
      <c r="BX1117" s="93">
        <v>0</v>
      </c>
      <c r="BY1117" s="93">
        <v>0</v>
      </c>
      <c r="BZ1117" s="93">
        <v>0</v>
      </c>
      <c r="CA1117" s="93">
        <v>0</v>
      </c>
      <c r="CB1117" s="93">
        <v>0</v>
      </c>
      <c r="CC1117" s="93">
        <v>0</v>
      </c>
      <c r="CD1117" s="93">
        <v>0</v>
      </c>
      <c r="CE1117" s="93">
        <v>0</v>
      </c>
      <c r="CF1117" s="93">
        <v>0</v>
      </c>
      <c r="CG1117" s="93">
        <v>0</v>
      </c>
      <c r="CH1117" s="93">
        <v>0</v>
      </c>
      <c r="CJ1117" s="94">
        <v>0</v>
      </c>
    </row>
    <row r="1118" spans="1:88" x14ac:dyDescent="0.25">
      <c r="A1118">
        <v>1110</v>
      </c>
      <c r="B1118" s="96"/>
      <c r="C1118" s="97" t="s">
        <v>5378</v>
      </c>
      <c r="D1118" s="97" t="s">
        <v>7349</v>
      </c>
      <c r="E1118" s="97" t="s">
        <v>7349</v>
      </c>
      <c r="F1118" s="97" t="s">
        <v>7473</v>
      </c>
      <c r="G1118" s="96" t="s">
        <v>6172</v>
      </c>
      <c r="H1118" s="96" t="s">
        <v>7474</v>
      </c>
      <c r="I1118" s="96" t="s">
        <v>5340</v>
      </c>
      <c r="J1118" s="96" t="s">
        <v>5382</v>
      </c>
      <c r="K1118" s="96" t="s">
        <v>5365</v>
      </c>
      <c r="L1118" s="96" t="s">
        <v>5365</v>
      </c>
      <c r="M1118" s="96" t="s">
        <v>5342</v>
      </c>
      <c r="N1118" s="92">
        <v>0</v>
      </c>
      <c r="O1118" s="93">
        <v>0</v>
      </c>
      <c r="P1118" s="93">
        <v>0</v>
      </c>
      <c r="Q1118" s="93">
        <v>0</v>
      </c>
      <c r="R1118" s="93">
        <v>0</v>
      </c>
      <c r="S1118" s="93">
        <v>0</v>
      </c>
      <c r="T1118" s="93">
        <v>0</v>
      </c>
      <c r="U1118" s="93">
        <v>0</v>
      </c>
      <c r="V1118" s="93">
        <v>0</v>
      </c>
      <c r="W1118" s="93">
        <v>0</v>
      </c>
      <c r="X1118" s="93">
        <v>0</v>
      </c>
      <c r="Y1118" s="93">
        <v>0</v>
      </c>
      <c r="Z1118" s="93">
        <v>0</v>
      </c>
      <c r="AA1118" s="93">
        <v>0</v>
      </c>
      <c r="AB1118" s="93">
        <v>0</v>
      </c>
      <c r="AC1118" s="93">
        <v>0</v>
      </c>
      <c r="AD1118" s="93">
        <v>0</v>
      </c>
      <c r="AE1118" s="93">
        <v>0</v>
      </c>
      <c r="AF1118" s="93">
        <v>0</v>
      </c>
      <c r="AG1118" s="93">
        <v>0</v>
      </c>
      <c r="AH1118" s="93">
        <v>0</v>
      </c>
      <c r="AI1118" s="93">
        <v>0</v>
      </c>
      <c r="AJ1118" s="93">
        <v>0</v>
      </c>
      <c r="AK1118" s="93">
        <v>0</v>
      </c>
      <c r="AL1118" s="93">
        <v>0</v>
      </c>
      <c r="AM1118" s="93">
        <v>0</v>
      </c>
      <c r="AN1118" s="93">
        <v>0</v>
      </c>
      <c r="AO1118" s="93">
        <v>0</v>
      </c>
      <c r="AP1118" s="93">
        <v>0</v>
      </c>
      <c r="AQ1118" s="93">
        <v>0</v>
      </c>
      <c r="AR1118" s="93">
        <v>0</v>
      </c>
      <c r="AS1118" s="93">
        <v>0</v>
      </c>
      <c r="AT1118" s="93">
        <v>0</v>
      </c>
      <c r="AU1118" s="93">
        <v>0</v>
      </c>
      <c r="AV1118" s="93">
        <v>0</v>
      </c>
      <c r="AW1118" s="93">
        <v>0</v>
      </c>
      <c r="AX1118" s="93">
        <v>0</v>
      </c>
      <c r="AY1118" s="93">
        <v>0</v>
      </c>
      <c r="AZ1118" s="93">
        <v>0</v>
      </c>
      <c r="BA1118" s="93">
        <v>0</v>
      </c>
      <c r="BB1118" s="93">
        <v>0</v>
      </c>
      <c r="BC1118" s="93">
        <v>0</v>
      </c>
      <c r="BD1118" s="93">
        <v>0</v>
      </c>
      <c r="BE1118" s="93">
        <v>0</v>
      </c>
      <c r="BF1118" s="93">
        <v>0</v>
      </c>
      <c r="BG1118" s="93">
        <v>0</v>
      </c>
      <c r="BH1118" s="93">
        <v>0</v>
      </c>
      <c r="BI1118" s="93">
        <v>0</v>
      </c>
      <c r="BJ1118" s="93">
        <v>0</v>
      </c>
      <c r="BK1118" s="93">
        <v>0</v>
      </c>
      <c r="BL1118" s="93">
        <v>0</v>
      </c>
      <c r="BM1118" s="93">
        <v>0</v>
      </c>
      <c r="BN1118" s="93">
        <v>0</v>
      </c>
      <c r="BO1118" s="93">
        <v>0</v>
      </c>
      <c r="BP1118" s="93">
        <v>0</v>
      </c>
      <c r="BQ1118" s="93">
        <v>0</v>
      </c>
      <c r="BR1118" s="93">
        <v>0</v>
      </c>
      <c r="BS1118" s="93">
        <v>0</v>
      </c>
      <c r="BT1118" s="93">
        <v>0</v>
      </c>
      <c r="BU1118" s="93">
        <v>0</v>
      </c>
      <c r="BV1118" s="93">
        <v>0</v>
      </c>
      <c r="BW1118" s="93">
        <v>0</v>
      </c>
      <c r="BX1118" s="93">
        <v>0</v>
      </c>
      <c r="BY1118" s="93">
        <v>0</v>
      </c>
      <c r="BZ1118" s="93">
        <v>0</v>
      </c>
      <c r="CA1118" s="93">
        <v>0</v>
      </c>
      <c r="CB1118" s="93">
        <v>0</v>
      </c>
      <c r="CC1118" s="93">
        <v>0</v>
      </c>
      <c r="CD1118" s="93">
        <v>0</v>
      </c>
      <c r="CE1118" s="93">
        <v>0</v>
      </c>
      <c r="CF1118" s="93">
        <v>0</v>
      </c>
      <c r="CG1118" s="93">
        <v>0</v>
      </c>
      <c r="CH1118" s="93">
        <v>0</v>
      </c>
      <c r="CJ1118" s="94">
        <v>0</v>
      </c>
    </row>
    <row r="1119" spans="1:88" x14ac:dyDescent="0.25">
      <c r="A1119">
        <v>1111</v>
      </c>
      <c r="B1119" s="96"/>
      <c r="C1119" s="97" t="s">
        <v>5378</v>
      </c>
      <c r="D1119" s="97" t="s">
        <v>7349</v>
      </c>
      <c r="E1119" s="97" t="s">
        <v>7349</v>
      </c>
      <c r="F1119" s="97" t="s">
        <v>7475</v>
      </c>
      <c r="G1119" s="96" t="s">
        <v>6172</v>
      </c>
      <c r="H1119" s="96" t="s">
        <v>7476</v>
      </c>
      <c r="I1119" s="96" t="s">
        <v>5387</v>
      </c>
      <c r="J1119" s="96" t="s">
        <v>5382</v>
      </c>
      <c r="K1119" s="96" t="s">
        <v>5365</v>
      </c>
      <c r="L1119" s="96" t="s">
        <v>5365</v>
      </c>
      <c r="M1119" s="96" t="s">
        <v>5342</v>
      </c>
      <c r="N1119" s="92">
        <v>133172.57964063305</v>
      </c>
      <c r="O1119" s="93">
        <v>0</v>
      </c>
      <c r="P1119" s="93">
        <v>0</v>
      </c>
      <c r="Q1119" s="93">
        <v>0</v>
      </c>
      <c r="R1119" s="93">
        <v>0</v>
      </c>
      <c r="S1119" s="93">
        <v>0</v>
      </c>
      <c r="T1119" s="93">
        <v>0</v>
      </c>
      <c r="U1119" s="93">
        <v>0</v>
      </c>
      <c r="V1119" s="93">
        <v>0</v>
      </c>
      <c r="W1119" s="93">
        <v>0</v>
      </c>
      <c r="X1119" s="93">
        <v>0</v>
      </c>
      <c r="Y1119" s="93">
        <v>0</v>
      </c>
      <c r="Z1119" s="93">
        <v>0</v>
      </c>
      <c r="AA1119" s="93">
        <v>0</v>
      </c>
      <c r="AB1119" s="93">
        <v>0</v>
      </c>
      <c r="AC1119" s="93">
        <v>0</v>
      </c>
      <c r="AD1119" s="93">
        <v>0</v>
      </c>
      <c r="AE1119" s="93">
        <v>0</v>
      </c>
      <c r="AF1119" s="93">
        <v>0</v>
      </c>
      <c r="AG1119" s="93">
        <v>11039.072426789538</v>
      </c>
      <c r="AH1119" s="93">
        <v>11032.877723374377</v>
      </c>
      <c r="AI1119" s="93">
        <v>10986.566433293858</v>
      </c>
      <c r="AJ1119" s="93">
        <v>10900.590319521181</v>
      </c>
      <c r="AK1119" s="93">
        <v>11033.567993195653</v>
      </c>
      <c r="AL1119" s="93">
        <v>11046.520057445789</v>
      </c>
      <c r="AM1119" s="93">
        <v>11289.728695029728</v>
      </c>
      <c r="AN1119" s="93">
        <v>11184.272685806</v>
      </c>
      <c r="AO1119" s="93">
        <v>11193.592108114188</v>
      </c>
      <c r="AP1119" s="93">
        <v>11195.20790863328</v>
      </c>
      <c r="AQ1119" s="93">
        <v>11151.912674951169</v>
      </c>
      <c r="AR1119" s="93">
        <v>11118.670614478273</v>
      </c>
      <c r="AS1119" s="93">
        <v>0</v>
      </c>
      <c r="AT1119" s="93">
        <v>0</v>
      </c>
      <c r="AU1119" s="93">
        <v>0</v>
      </c>
      <c r="AV1119" s="93">
        <v>0</v>
      </c>
      <c r="AW1119" s="93">
        <v>0</v>
      </c>
      <c r="AX1119" s="93">
        <v>0</v>
      </c>
      <c r="AY1119" s="93">
        <v>0</v>
      </c>
      <c r="AZ1119" s="93">
        <v>0</v>
      </c>
      <c r="BA1119" s="93">
        <v>0</v>
      </c>
      <c r="BB1119" s="93">
        <v>0</v>
      </c>
      <c r="BC1119" s="93">
        <v>0</v>
      </c>
      <c r="BD1119" s="93">
        <v>0</v>
      </c>
      <c r="BE1119" s="93">
        <v>0</v>
      </c>
      <c r="BF1119" s="93">
        <v>0</v>
      </c>
      <c r="BG1119" s="93">
        <v>0</v>
      </c>
      <c r="BH1119" s="93">
        <v>0</v>
      </c>
      <c r="BI1119" s="93">
        <v>0</v>
      </c>
      <c r="BJ1119" s="93">
        <v>0</v>
      </c>
      <c r="BK1119" s="93">
        <v>0</v>
      </c>
      <c r="BL1119" s="93">
        <v>0</v>
      </c>
      <c r="BM1119" s="93">
        <v>0</v>
      </c>
      <c r="BN1119" s="93">
        <v>0</v>
      </c>
      <c r="BO1119" s="93">
        <v>0</v>
      </c>
      <c r="BP1119" s="93">
        <v>0</v>
      </c>
      <c r="BQ1119" s="93">
        <v>0</v>
      </c>
      <c r="BR1119" s="93">
        <v>0</v>
      </c>
      <c r="BS1119" s="93">
        <v>0</v>
      </c>
      <c r="BT1119" s="93">
        <v>0</v>
      </c>
      <c r="BU1119" s="93">
        <v>0</v>
      </c>
      <c r="BV1119" s="93">
        <v>0</v>
      </c>
      <c r="BW1119" s="93">
        <v>0</v>
      </c>
      <c r="BX1119" s="93">
        <v>0</v>
      </c>
      <c r="BY1119" s="93">
        <v>0</v>
      </c>
      <c r="BZ1119" s="93">
        <v>0</v>
      </c>
      <c r="CA1119" s="93">
        <v>0</v>
      </c>
      <c r="CB1119" s="93">
        <v>0</v>
      </c>
      <c r="CC1119" s="93">
        <v>0</v>
      </c>
      <c r="CD1119" s="93">
        <v>0</v>
      </c>
      <c r="CE1119" s="93">
        <v>0</v>
      </c>
      <c r="CF1119" s="93">
        <v>0</v>
      </c>
      <c r="CG1119" s="93">
        <v>0</v>
      </c>
      <c r="CH1119" s="93">
        <v>0</v>
      </c>
      <c r="CJ1119" s="94">
        <v>133172.57964063305</v>
      </c>
    </row>
    <row r="1120" spans="1:88" x14ac:dyDescent="0.25">
      <c r="A1120">
        <v>1112</v>
      </c>
      <c r="B1120" s="96"/>
      <c r="C1120" s="97" t="s">
        <v>5355</v>
      </c>
      <c r="D1120" s="97" t="s">
        <v>2973</v>
      </c>
      <c r="E1120" s="97" t="s">
        <v>2973</v>
      </c>
      <c r="F1120" s="97" t="s">
        <v>7477</v>
      </c>
      <c r="G1120" s="96" t="s">
        <v>6172</v>
      </c>
      <c r="H1120" s="96" t="s">
        <v>7478</v>
      </c>
      <c r="I1120" s="96" t="s">
        <v>5340</v>
      </c>
      <c r="J1120" s="96" t="s">
        <v>5340</v>
      </c>
      <c r="K1120" s="96" t="s">
        <v>5358</v>
      </c>
      <c r="L1120" s="96" t="s">
        <v>5358</v>
      </c>
      <c r="M1120" s="96" t="s">
        <v>5342</v>
      </c>
      <c r="N1120" s="92">
        <v>434700.75520426116</v>
      </c>
      <c r="O1120" s="93">
        <v>0</v>
      </c>
      <c r="P1120" s="93">
        <v>0</v>
      </c>
      <c r="Q1120" s="93">
        <v>0</v>
      </c>
      <c r="R1120" s="93">
        <v>0</v>
      </c>
      <c r="S1120" s="93">
        <v>0</v>
      </c>
      <c r="T1120" s="93">
        <v>0</v>
      </c>
      <c r="U1120" s="93">
        <v>0</v>
      </c>
      <c r="V1120" s="93">
        <v>0</v>
      </c>
      <c r="W1120" s="93">
        <v>0</v>
      </c>
      <c r="X1120" s="93">
        <v>0</v>
      </c>
      <c r="Y1120" s="93">
        <v>0</v>
      </c>
      <c r="Z1120" s="93">
        <v>0</v>
      </c>
      <c r="AA1120" s="93">
        <v>0</v>
      </c>
      <c r="AB1120" s="93">
        <v>0</v>
      </c>
      <c r="AC1120" s="93">
        <v>0</v>
      </c>
      <c r="AD1120" s="93">
        <v>0</v>
      </c>
      <c r="AE1120" s="93">
        <v>0</v>
      </c>
      <c r="AF1120" s="93">
        <v>0</v>
      </c>
      <c r="AG1120" s="93">
        <v>0</v>
      </c>
      <c r="AH1120" s="93">
        <v>0</v>
      </c>
      <c r="AI1120" s="93">
        <v>0</v>
      </c>
      <c r="AJ1120" s="93">
        <v>0</v>
      </c>
      <c r="AK1120" s="93">
        <v>0</v>
      </c>
      <c r="AL1120" s="93">
        <v>0</v>
      </c>
      <c r="AM1120" s="93">
        <v>0</v>
      </c>
      <c r="AN1120" s="93">
        <v>0</v>
      </c>
      <c r="AO1120" s="93">
        <v>0</v>
      </c>
      <c r="AP1120" s="93">
        <v>0</v>
      </c>
      <c r="AQ1120" s="93">
        <v>0</v>
      </c>
      <c r="AR1120" s="93">
        <v>0</v>
      </c>
      <c r="AS1120" s="93">
        <v>0</v>
      </c>
      <c r="AT1120" s="93">
        <v>0</v>
      </c>
      <c r="AU1120" s="93">
        <v>0</v>
      </c>
      <c r="AV1120" s="93">
        <v>0</v>
      </c>
      <c r="AW1120" s="93">
        <v>0</v>
      </c>
      <c r="AX1120" s="93">
        <v>0</v>
      </c>
      <c r="AY1120" s="93">
        <v>0</v>
      </c>
      <c r="AZ1120" s="93">
        <v>0</v>
      </c>
      <c r="BA1120" s="93">
        <v>0</v>
      </c>
      <c r="BB1120" s="93">
        <v>0</v>
      </c>
      <c r="BC1120" s="93">
        <v>0</v>
      </c>
      <c r="BD1120" s="93">
        <v>0</v>
      </c>
      <c r="BE1120" s="93">
        <v>0</v>
      </c>
      <c r="BF1120" s="93">
        <v>0</v>
      </c>
      <c r="BG1120" s="93">
        <v>0</v>
      </c>
      <c r="BH1120" s="93">
        <v>0</v>
      </c>
      <c r="BI1120" s="93">
        <v>0</v>
      </c>
      <c r="BJ1120" s="93">
        <v>0</v>
      </c>
      <c r="BK1120" s="93">
        <v>0</v>
      </c>
      <c r="BL1120" s="93">
        <v>0</v>
      </c>
      <c r="BM1120" s="93">
        <v>0</v>
      </c>
      <c r="BN1120" s="93">
        <v>0</v>
      </c>
      <c r="BO1120" s="93">
        <v>0</v>
      </c>
      <c r="BP1120" s="93">
        <v>0</v>
      </c>
      <c r="BQ1120" s="93">
        <v>0</v>
      </c>
      <c r="BR1120" s="93">
        <v>0</v>
      </c>
      <c r="BS1120" s="93">
        <v>0</v>
      </c>
      <c r="BT1120" s="93">
        <v>0</v>
      </c>
      <c r="BU1120" s="93">
        <v>0</v>
      </c>
      <c r="BV1120" s="93">
        <v>0</v>
      </c>
      <c r="BW1120" s="93">
        <v>0</v>
      </c>
      <c r="BX1120" s="93">
        <v>0</v>
      </c>
      <c r="BY1120" s="93">
        <v>0</v>
      </c>
      <c r="BZ1120" s="93">
        <v>0</v>
      </c>
      <c r="CA1120" s="93">
        <v>0</v>
      </c>
      <c r="CB1120" s="93">
        <v>0</v>
      </c>
      <c r="CC1120" s="93">
        <v>72796.45621056034</v>
      </c>
      <c r="CD1120" s="93">
        <v>72670.819404873895</v>
      </c>
      <c r="CE1120" s="93">
        <v>72361.169778179494</v>
      </c>
      <c r="CF1120" s="93">
        <v>71321.757481472814</v>
      </c>
      <c r="CG1120" s="93">
        <v>72691.845932659708</v>
      </c>
      <c r="CH1120" s="93">
        <v>72858.706396514986</v>
      </c>
      <c r="CJ1120" s="94">
        <v>434700.75520426116</v>
      </c>
    </row>
    <row r="1121" spans="1:88" x14ac:dyDescent="0.25">
      <c r="A1121">
        <v>1113</v>
      </c>
      <c r="B1121" s="96"/>
      <c r="C1121" s="97" t="s">
        <v>5378</v>
      </c>
      <c r="D1121" s="97" t="s">
        <v>7349</v>
      </c>
      <c r="E1121" s="97" t="s">
        <v>7349</v>
      </c>
      <c r="F1121" s="97" t="s">
        <v>7479</v>
      </c>
      <c r="G1121" s="96" t="s">
        <v>6172</v>
      </c>
      <c r="H1121" s="96" t="s">
        <v>7480</v>
      </c>
      <c r="I1121" s="96" t="s">
        <v>5387</v>
      </c>
      <c r="J1121" s="96" t="s">
        <v>5382</v>
      </c>
      <c r="K1121" s="96" t="s">
        <v>5365</v>
      </c>
      <c r="L1121" s="96" t="s">
        <v>5365</v>
      </c>
      <c r="M1121" s="96" t="s">
        <v>5342</v>
      </c>
      <c r="N1121" s="92">
        <v>144072.43775451923</v>
      </c>
      <c r="O1121" s="93">
        <v>0</v>
      </c>
      <c r="P1121" s="93">
        <v>0</v>
      </c>
      <c r="Q1121" s="93">
        <v>0</v>
      </c>
      <c r="R1121" s="93">
        <v>0</v>
      </c>
      <c r="S1121" s="93">
        <v>0</v>
      </c>
      <c r="T1121" s="93">
        <v>0</v>
      </c>
      <c r="U1121" s="93">
        <v>12066.448824195122</v>
      </c>
      <c r="V1121" s="93">
        <v>12071.990093890976</v>
      </c>
      <c r="W1121" s="93">
        <v>11981.583262681381</v>
      </c>
      <c r="X1121" s="93">
        <v>11833.308564037547</v>
      </c>
      <c r="Y1121" s="93">
        <v>12078.012115800731</v>
      </c>
      <c r="Z1121" s="93">
        <v>12099.582944010717</v>
      </c>
      <c r="AA1121" s="93">
        <v>12163.71853932358</v>
      </c>
      <c r="AB1121" s="93">
        <v>11945.68091516686</v>
      </c>
      <c r="AC1121" s="93">
        <v>11985.584948127884</v>
      </c>
      <c r="AD1121" s="93">
        <v>11997.971741140349</v>
      </c>
      <c r="AE1121" s="93">
        <v>11941.684414712401</v>
      </c>
      <c r="AF1121" s="93">
        <v>11906.871391431683</v>
      </c>
      <c r="AG1121" s="93">
        <v>0</v>
      </c>
      <c r="AH1121" s="93">
        <v>0</v>
      </c>
      <c r="AI1121" s="93">
        <v>0</v>
      </c>
      <c r="AJ1121" s="93">
        <v>0</v>
      </c>
      <c r="AK1121" s="93">
        <v>0</v>
      </c>
      <c r="AL1121" s="93">
        <v>0</v>
      </c>
      <c r="AM1121" s="93">
        <v>0</v>
      </c>
      <c r="AN1121" s="93">
        <v>0</v>
      </c>
      <c r="AO1121" s="93">
        <v>0</v>
      </c>
      <c r="AP1121" s="93">
        <v>0</v>
      </c>
      <c r="AQ1121" s="93">
        <v>0</v>
      </c>
      <c r="AR1121" s="93">
        <v>0</v>
      </c>
      <c r="AS1121" s="93">
        <v>0</v>
      </c>
      <c r="AT1121" s="93">
        <v>0</v>
      </c>
      <c r="AU1121" s="93">
        <v>0</v>
      </c>
      <c r="AV1121" s="93">
        <v>0</v>
      </c>
      <c r="AW1121" s="93">
        <v>0</v>
      </c>
      <c r="AX1121" s="93">
        <v>0</v>
      </c>
      <c r="AY1121" s="93">
        <v>0</v>
      </c>
      <c r="AZ1121" s="93">
        <v>0</v>
      </c>
      <c r="BA1121" s="93">
        <v>0</v>
      </c>
      <c r="BB1121" s="93">
        <v>0</v>
      </c>
      <c r="BC1121" s="93">
        <v>0</v>
      </c>
      <c r="BD1121" s="93">
        <v>0</v>
      </c>
      <c r="BE1121" s="93">
        <v>0</v>
      </c>
      <c r="BF1121" s="93">
        <v>0</v>
      </c>
      <c r="BG1121" s="93">
        <v>0</v>
      </c>
      <c r="BH1121" s="93">
        <v>0</v>
      </c>
      <c r="BI1121" s="93">
        <v>0</v>
      </c>
      <c r="BJ1121" s="93">
        <v>0</v>
      </c>
      <c r="BK1121" s="93">
        <v>0</v>
      </c>
      <c r="BL1121" s="93">
        <v>0</v>
      </c>
      <c r="BM1121" s="93">
        <v>0</v>
      </c>
      <c r="BN1121" s="93">
        <v>0</v>
      </c>
      <c r="BO1121" s="93">
        <v>0</v>
      </c>
      <c r="BP1121" s="93">
        <v>0</v>
      </c>
      <c r="BQ1121" s="93">
        <v>0</v>
      </c>
      <c r="BR1121" s="93">
        <v>0</v>
      </c>
      <c r="BS1121" s="93">
        <v>0</v>
      </c>
      <c r="BT1121" s="93">
        <v>0</v>
      </c>
      <c r="BU1121" s="93">
        <v>0</v>
      </c>
      <c r="BV1121" s="93">
        <v>0</v>
      </c>
      <c r="BW1121" s="93">
        <v>0</v>
      </c>
      <c r="BX1121" s="93">
        <v>0</v>
      </c>
      <c r="BY1121" s="93">
        <v>0</v>
      </c>
      <c r="BZ1121" s="93">
        <v>0</v>
      </c>
      <c r="CA1121" s="93">
        <v>0</v>
      </c>
      <c r="CB1121" s="93">
        <v>0</v>
      </c>
      <c r="CC1121" s="93">
        <v>0</v>
      </c>
      <c r="CD1121" s="93">
        <v>0</v>
      </c>
      <c r="CE1121" s="93">
        <v>0</v>
      </c>
      <c r="CF1121" s="93">
        <v>0</v>
      </c>
      <c r="CG1121" s="93">
        <v>0</v>
      </c>
      <c r="CH1121" s="93">
        <v>0</v>
      </c>
      <c r="CJ1121" s="94">
        <v>71941.51194990275</v>
      </c>
    </row>
    <row r="1122" spans="1:88" x14ac:dyDescent="0.25">
      <c r="A1122">
        <v>1114</v>
      </c>
      <c r="B1122" s="96"/>
      <c r="C1122" s="97" t="s">
        <v>5378</v>
      </c>
      <c r="D1122" s="97" t="s">
        <v>7349</v>
      </c>
      <c r="E1122" s="97" t="s">
        <v>7349</v>
      </c>
      <c r="F1122" s="97" t="s">
        <v>7481</v>
      </c>
      <c r="G1122" s="96" t="s">
        <v>6172</v>
      </c>
      <c r="H1122" s="96" t="s">
        <v>7482</v>
      </c>
      <c r="I1122" s="96" t="s">
        <v>5340</v>
      </c>
      <c r="J1122" s="96" t="s">
        <v>5382</v>
      </c>
      <c r="K1122" s="96" t="s">
        <v>5365</v>
      </c>
      <c r="L1122" s="96" t="s">
        <v>5365</v>
      </c>
      <c r="M1122" s="96" t="s">
        <v>5342</v>
      </c>
      <c r="N1122" s="92">
        <v>0</v>
      </c>
      <c r="O1122" s="93">
        <v>0</v>
      </c>
      <c r="P1122" s="93">
        <v>0</v>
      </c>
      <c r="Q1122" s="93">
        <v>0</v>
      </c>
      <c r="R1122" s="93">
        <v>0</v>
      </c>
      <c r="S1122" s="93">
        <v>0</v>
      </c>
      <c r="T1122" s="93">
        <v>0</v>
      </c>
      <c r="U1122" s="93">
        <v>0</v>
      </c>
      <c r="V1122" s="93">
        <v>0</v>
      </c>
      <c r="W1122" s="93">
        <v>0</v>
      </c>
      <c r="X1122" s="93">
        <v>0</v>
      </c>
      <c r="Y1122" s="93">
        <v>0</v>
      </c>
      <c r="Z1122" s="93">
        <v>0</v>
      </c>
      <c r="AA1122" s="93">
        <v>0</v>
      </c>
      <c r="AB1122" s="93">
        <v>0</v>
      </c>
      <c r="AC1122" s="93">
        <v>0</v>
      </c>
      <c r="AD1122" s="93">
        <v>0</v>
      </c>
      <c r="AE1122" s="93">
        <v>0</v>
      </c>
      <c r="AF1122" s="93">
        <v>0</v>
      </c>
      <c r="AG1122" s="93">
        <v>0</v>
      </c>
      <c r="AH1122" s="93">
        <v>0</v>
      </c>
      <c r="AI1122" s="93">
        <v>0</v>
      </c>
      <c r="AJ1122" s="93">
        <v>0</v>
      </c>
      <c r="AK1122" s="93">
        <v>0</v>
      </c>
      <c r="AL1122" s="93">
        <v>0</v>
      </c>
      <c r="AM1122" s="93">
        <v>0</v>
      </c>
      <c r="AN1122" s="93">
        <v>0</v>
      </c>
      <c r="AO1122" s="93">
        <v>0</v>
      </c>
      <c r="AP1122" s="93">
        <v>0</v>
      </c>
      <c r="AQ1122" s="93">
        <v>0</v>
      </c>
      <c r="AR1122" s="93">
        <v>0</v>
      </c>
      <c r="AS1122" s="93">
        <v>0</v>
      </c>
      <c r="AT1122" s="93">
        <v>0</v>
      </c>
      <c r="AU1122" s="93">
        <v>0</v>
      </c>
      <c r="AV1122" s="93">
        <v>0</v>
      </c>
      <c r="AW1122" s="93">
        <v>0</v>
      </c>
      <c r="AX1122" s="93">
        <v>0</v>
      </c>
      <c r="AY1122" s="93">
        <v>0</v>
      </c>
      <c r="AZ1122" s="93">
        <v>0</v>
      </c>
      <c r="BA1122" s="93">
        <v>0</v>
      </c>
      <c r="BB1122" s="93">
        <v>0</v>
      </c>
      <c r="BC1122" s="93">
        <v>0</v>
      </c>
      <c r="BD1122" s="93">
        <v>0</v>
      </c>
      <c r="BE1122" s="93">
        <v>0</v>
      </c>
      <c r="BF1122" s="93">
        <v>0</v>
      </c>
      <c r="BG1122" s="93">
        <v>0</v>
      </c>
      <c r="BH1122" s="93">
        <v>0</v>
      </c>
      <c r="BI1122" s="93">
        <v>0</v>
      </c>
      <c r="BJ1122" s="93">
        <v>0</v>
      </c>
      <c r="BK1122" s="93">
        <v>0</v>
      </c>
      <c r="BL1122" s="93">
        <v>0</v>
      </c>
      <c r="BM1122" s="93">
        <v>0</v>
      </c>
      <c r="BN1122" s="93">
        <v>0</v>
      </c>
      <c r="BO1122" s="93">
        <v>0</v>
      </c>
      <c r="BP1122" s="93">
        <v>0</v>
      </c>
      <c r="BQ1122" s="93">
        <v>0</v>
      </c>
      <c r="BR1122" s="93">
        <v>0</v>
      </c>
      <c r="BS1122" s="93">
        <v>0</v>
      </c>
      <c r="BT1122" s="93">
        <v>0</v>
      </c>
      <c r="BU1122" s="93">
        <v>0</v>
      </c>
      <c r="BV1122" s="93">
        <v>0</v>
      </c>
      <c r="BW1122" s="93">
        <v>0</v>
      </c>
      <c r="BX1122" s="93">
        <v>0</v>
      </c>
      <c r="BY1122" s="93">
        <v>0</v>
      </c>
      <c r="BZ1122" s="93">
        <v>0</v>
      </c>
      <c r="CA1122" s="93">
        <v>0</v>
      </c>
      <c r="CB1122" s="93">
        <v>0</v>
      </c>
      <c r="CC1122" s="93">
        <v>0</v>
      </c>
      <c r="CD1122" s="93">
        <v>0</v>
      </c>
      <c r="CE1122" s="93">
        <v>0</v>
      </c>
      <c r="CF1122" s="93">
        <v>0</v>
      </c>
      <c r="CG1122" s="93">
        <v>0</v>
      </c>
      <c r="CH1122" s="93">
        <v>0</v>
      </c>
      <c r="CJ1122" s="94">
        <v>0</v>
      </c>
    </row>
    <row r="1123" spans="1:88" x14ac:dyDescent="0.25">
      <c r="A1123">
        <v>1115</v>
      </c>
      <c r="B1123" s="96"/>
      <c r="C1123" s="97" t="s">
        <v>5378</v>
      </c>
      <c r="D1123" s="97" t="s">
        <v>7349</v>
      </c>
      <c r="E1123" s="97" t="s">
        <v>7349</v>
      </c>
      <c r="F1123" s="97" t="s">
        <v>7483</v>
      </c>
      <c r="G1123" s="96" t="s">
        <v>6172</v>
      </c>
      <c r="H1123" s="96" t="s">
        <v>7484</v>
      </c>
      <c r="I1123" s="96" t="s">
        <v>5340</v>
      </c>
      <c r="J1123" s="96" t="s">
        <v>5382</v>
      </c>
      <c r="K1123" s="96" t="s">
        <v>5365</v>
      </c>
      <c r="L1123" s="96" t="s">
        <v>5365</v>
      </c>
      <c r="M1123" s="96" t="s">
        <v>5342</v>
      </c>
      <c r="N1123" s="92">
        <v>843439.41508109239</v>
      </c>
      <c r="O1123" s="93">
        <v>0</v>
      </c>
      <c r="P1123" s="93">
        <v>0</v>
      </c>
      <c r="Q1123" s="93">
        <v>0</v>
      </c>
      <c r="R1123" s="93">
        <v>0</v>
      </c>
      <c r="S1123" s="93">
        <v>0</v>
      </c>
      <c r="T1123" s="93">
        <v>0</v>
      </c>
      <c r="U1123" s="93">
        <v>0</v>
      </c>
      <c r="V1123" s="93">
        <v>0</v>
      </c>
      <c r="W1123" s="93">
        <v>0</v>
      </c>
      <c r="X1123" s="93">
        <v>0</v>
      </c>
      <c r="Y1123" s="93">
        <v>0</v>
      </c>
      <c r="Z1123" s="93">
        <v>0</v>
      </c>
      <c r="AA1123" s="93">
        <v>0</v>
      </c>
      <c r="AB1123" s="93">
        <v>0</v>
      </c>
      <c r="AC1123" s="93">
        <v>0</v>
      </c>
      <c r="AD1123" s="93">
        <v>0</v>
      </c>
      <c r="AE1123" s="93">
        <v>0</v>
      </c>
      <c r="AF1123" s="93">
        <v>0</v>
      </c>
      <c r="AG1123" s="93">
        <v>0</v>
      </c>
      <c r="AH1123" s="93">
        <v>0</v>
      </c>
      <c r="AI1123" s="93">
        <v>0</v>
      </c>
      <c r="AJ1123" s="93">
        <v>0</v>
      </c>
      <c r="AK1123" s="93">
        <v>0</v>
      </c>
      <c r="AL1123" s="93">
        <v>0</v>
      </c>
      <c r="AM1123" s="93">
        <v>0</v>
      </c>
      <c r="AN1123" s="93">
        <v>0</v>
      </c>
      <c r="AO1123" s="93">
        <v>0</v>
      </c>
      <c r="AP1123" s="93">
        <v>0</v>
      </c>
      <c r="AQ1123" s="93">
        <v>0</v>
      </c>
      <c r="AR1123" s="93">
        <v>0</v>
      </c>
      <c r="AS1123" s="93">
        <v>0</v>
      </c>
      <c r="AT1123" s="93">
        <v>0</v>
      </c>
      <c r="AU1123" s="93">
        <v>0</v>
      </c>
      <c r="AV1123" s="93">
        <v>0</v>
      </c>
      <c r="AW1123" s="93">
        <v>0</v>
      </c>
      <c r="AX1123" s="93">
        <v>0</v>
      </c>
      <c r="AY1123" s="93">
        <v>0</v>
      </c>
      <c r="AZ1123" s="93">
        <v>0</v>
      </c>
      <c r="BA1123" s="93">
        <v>0</v>
      </c>
      <c r="BB1123" s="93">
        <v>0</v>
      </c>
      <c r="BC1123" s="93">
        <v>0</v>
      </c>
      <c r="BD1123" s="93">
        <v>0</v>
      </c>
      <c r="BE1123" s="93">
        <v>0</v>
      </c>
      <c r="BF1123" s="93">
        <v>0</v>
      </c>
      <c r="BG1123" s="93">
        <v>0</v>
      </c>
      <c r="BH1123" s="93">
        <v>0</v>
      </c>
      <c r="BI1123" s="93">
        <v>0</v>
      </c>
      <c r="BJ1123" s="93">
        <v>0</v>
      </c>
      <c r="BK1123" s="93">
        <v>0</v>
      </c>
      <c r="BL1123" s="93">
        <v>0</v>
      </c>
      <c r="BM1123" s="93">
        <v>0</v>
      </c>
      <c r="BN1123" s="93">
        <v>0</v>
      </c>
      <c r="BO1123" s="93">
        <v>0</v>
      </c>
      <c r="BP1123" s="93">
        <v>0</v>
      </c>
      <c r="BQ1123" s="93">
        <v>0</v>
      </c>
      <c r="BR1123" s="93">
        <v>0</v>
      </c>
      <c r="BS1123" s="93">
        <v>0</v>
      </c>
      <c r="BT1123" s="93">
        <v>0</v>
      </c>
      <c r="BU1123" s="93">
        <v>0</v>
      </c>
      <c r="BV1123" s="93">
        <v>0</v>
      </c>
      <c r="BW1123" s="93">
        <v>0</v>
      </c>
      <c r="BX1123" s="93">
        <v>0</v>
      </c>
      <c r="BY1123" s="93">
        <v>0</v>
      </c>
      <c r="BZ1123" s="93">
        <v>0</v>
      </c>
      <c r="CA1123" s="93">
        <v>0</v>
      </c>
      <c r="CB1123" s="93">
        <v>0</v>
      </c>
      <c r="CC1123" s="93">
        <v>141245.2122779502</v>
      </c>
      <c r="CD1123" s="93">
        <v>141001.44220708677</v>
      </c>
      <c r="CE1123" s="93">
        <v>140400.63648753715</v>
      </c>
      <c r="CF1123" s="93">
        <v>138383.88981970467</v>
      </c>
      <c r="CG1123" s="93">
        <v>141042.23947298661</v>
      </c>
      <c r="CH1123" s="93">
        <v>141365.99481582694</v>
      </c>
      <c r="CJ1123" s="94">
        <v>843439.41508109239</v>
      </c>
    </row>
    <row r="1124" spans="1:88" x14ac:dyDescent="0.25">
      <c r="A1124">
        <v>1116</v>
      </c>
      <c r="B1124" s="96"/>
      <c r="C1124" s="97" t="s">
        <v>5378</v>
      </c>
      <c r="D1124" s="97" t="s">
        <v>7349</v>
      </c>
      <c r="E1124" s="97" t="s">
        <v>7349</v>
      </c>
      <c r="F1124" s="97" t="s">
        <v>7485</v>
      </c>
      <c r="G1124" s="96" t="s">
        <v>6172</v>
      </c>
      <c r="H1124" s="96" t="s">
        <v>7486</v>
      </c>
      <c r="I1124" s="96" t="s">
        <v>5340</v>
      </c>
      <c r="J1124" s="96" t="s">
        <v>5382</v>
      </c>
      <c r="K1124" s="96" t="s">
        <v>5365</v>
      </c>
      <c r="L1124" s="96" t="s">
        <v>5365</v>
      </c>
      <c r="M1124" s="96" t="s">
        <v>5342</v>
      </c>
      <c r="N1124" s="92">
        <v>128476.28845070062</v>
      </c>
      <c r="O1124" s="93">
        <v>0</v>
      </c>
      <c r="P1124" s="93">
        <v>0</v>
      </c>
      <c r="Q1124" s="93">
        <v>0</v>
      </c>
      <c r="R1124" s="93">
        <v>0</v>
      </c>
      <c r="S1124" s="93">
        <v>0</v>
      </c>
      <c r="T1124" s="93">
        <v>0</v>
      </c>
      <c r="U1124" s="93">
        <v>0</v>
      </c>
      <c r="V1124" s="93">
        <v>0</v>
      </c>
      <c r="W1124" s="93">
        <v>0</v>
      </c>
      <c r="X1124" s="93">
        <v>0</v>
      </c>
      <c r="Y1124" s="93">
        <v>0</v>
      </c>
      <c r="Z1124" s="93">
        <v>0</v>
      </c>
      <c r="AA1124" s="93">
        <v>0</v>
      </c>
      <c r="AB1124" s="93">
        <v>0</v>
      </c>
      <c r="AC1124" s="93">
        <v>0</v>
      </c>
      <c r="AD1124" s="93">
        <v>0</v>
      </c>
      <c r="AE1124" s="93">
        <v>0</v>
      </c>
      <c r="AF1124" s="93">
        <v>0</v>
      </c>
      <c r="AG1124" s="93">
        <v>0</v>
      </c>
      <c r="AH1124" s="93">
        <v>0</v>
      </c>
      <c r="AI1124" s="93">
        <v>0</v>
      </c>
      <c r="AJ1124" s="93">
        <v>0</v>
      </c>
      <c r="AK1124" s="93">
        <v>0</v>
      </c>
      <c r="AL1124" s="93">
        <v>0</v>
      </c>
      <c r="AM1124" s="93">
        <v>0</v>
      </c>
      <c r="AN1124" s="93">
        <v>0</v>
      </c>
      <c r="AO1124" s="93">
        <v>0</v>
      </c>
      <c r="AP1124" s="93">
        <v>0</v>
      </c>
      <c r="AQ1124" s="93">
        <v>0</v>
      </c>
      <c r="AR1124" s="93">
        <v>0</v>
      </c>
      <c r="AS1124" s="93">
        <v>0</v>
      </c>
      <c r="AT1124" s="93">
        <v>0</v>
      </c>
      <c r="AU1124" s="93">
        <v>0</v>
      </c>
      <c r="AV1124" s="93">
        <v>0</v>
      </c>
      <c r="AW1124" s="93">
        <v>0</v>
      </c>
      <c r="AX1124" s="93">
        <v>0</v>
      </c>
      <c r="AY1124" s="93">
        <v>0</v>
      </c>
      <c r="AZ1124" s="93">
        <v>0</v>
      </c>
      <c r="BA1124" s="93">
        <v>0</v>
      </c>
      <c r="BB1124" s="93">
        <v>0</v>
      </c>
      <c r="BC1124" s="93">
        <v>0</v>
      </c>
      <c r="BD1124" s="93">
        <v>0</v>
      </c>
      <c r="BE1124" s="93">
        <v>0</v>
      </c>
      <c r="BF1124" s="93">
        <v>0</v>
      </c>
      <c r="BG1124" s="93">
        <v>0</v>
      </c>
      <c r="BH1124" s="93">
        <v>0</v>
      </c>
      <c r="BI1124" s="93">
        <v>0</v>
      </c>
      <c r="BJ1124" s="93">
        <v>0</v>
      </c>
      <c r="BK1124" s="93">
        <v>0</v>
      </c>
      <c r="BL1124" s="93">
        <v>0</v>
      </c>
      <c r="BM1124" s="93">
        <v>0</v>
      </c>
      <c r="BN1124" s="93">
        <v>0</v>
      </c>
      <c r="BO1124" s="93">
        <v>0</v>
      </c>
      <c r="BP1124" s="93">
        <v>0</v>
      </c>
      <c r="BQ1124" s="93">
        <v>0</v>
      </c>
      <c r="BR1124" s="93">
        <v>0</v>
      </c>
      <c r="BS1124" s="93">
        <v>0</v>
      </c>
      <c r="BT1124" s="93">
        <v>0</v>
      </c>
      <c r="BU1124" s="93">
        <v>0</v>
      </c>
      <c r="BV1124" s="93">
        <v>0</v>
      </c>
      <c r="BW1124" s="93">
        <v>0</v>
      </c>
      <c r="BX1124" s="93">
        <v>0</v>
      </c>
      <c r="BY1124" s="93">
        <v>0</v>
      </c>
      <c r="BZ1124" s="93">
        <v>0</v>
      </c>
      <c r="CA1124" s="93">
        <v>0</v>
      </c>
      <c r="CB1124" s="93">
        <v>0</v>
      </c>
      <c r="CC1124" s="93">
        <v>21515.073057331218</v>
      </c>
      <c r="CD1124" s="93">
        <v>21477.940960609252</v>
      </c>
      <c r="CE1124" s="93">
        <v>21386.423671343931</v>
      </c>
      <c r="CF1124" s="93">
        <v>21079.224218727075</v>
      </c>
      <c r="CG1124" s="93">
        <v>21484.15537412604</v>
      </c>
      <c r="CH1124" s="93">
        <v>21533.471168563108</v>
      </c>
      <c r="CJ1124" s="94">
        <v>128476.28845070062</v>
      </c>
    </row>
    <row r="1125" spans="1:88" x14ac:dyDescent="0.25">
      <c r="A1125">
        <v>1117</v>
      </c>
      <c r="B1125" s="96"/>
      <c r="C1125" s="97" t="s">
        <v>5378</v>
      </c>
      <c r="D1125" s="97" t="s">
        <v>7349</v>
      </c>
      <c r="E1125" s="97" t="s">
        <v>7349</v>
      </c>
      <c r="F1125" s="97" t="s">
        <v>7487</v>
      </c>
      <c r="G1125" s="96" t="s">
        <v>6172</v>
      </c>
      <c r="H1125" s="96" t="s">
        <v>7488</v>
      </c>
      <c r="I1125" s="96" t="s">
        <v>5340</v>
      </c>
      <c r="J1125" s="96" t="s">
        <v>5382</v>
      </c>
      <c r="K1125" s="96" t="s">
        <v>5365</v>
      </c>
      <c r="L1125" s="96" t="s">
        <v>5365</v>
      </c>
      <c r="M1125" s="96" t="s">
        <v>5342</v>
      </c>
      <c r="N1125" s="92">
        <v>843439.41508109239</v>
      </c>
      <c r="O1125" s="93">
        <v>0</v>
      </c>
      <c r="P1125" s="93">
        <v>0</v>
      </c>
      <c r="Q1125" s="93">
        <v>0</v>
      </c>
      <c r="R1125" s="93">
        <v>0</v>
      </c>
      <c r="S1125" s="93">
        <v>0</v>
      </c>
      <c r="T1125" s="93">
        <v>0</v>
      </c>
      <c r="U1125" s="93">
        <v>0</v>
      </c>
      <c r="V1125" s="93">
        <v>0</v>
      </c>
      <c r="W1125" s="93">
        <v>0</v>
      </c>
      <c r="X1125" s="93">
        <v>0</v>
      </c>
      <c r="Y1125" s="93">
        <v>0</v>
      </c>
      <c r="Z1125" s="93">
        <v>0</v>
      </c>
      <c r="AA1125" s="93">
        <v>0</v>
      </c>
      <c r="AB1125" s="93">
        <v>0</v>
      </c>
      <c r="AC1125" s="93">
        <v>0</v>
      </c>
      <c r="AD1125" s="93">
        <v>0</v>
      </c>
      <c r="AE1125" s="93">
        <v>0</v>
      </c>
      <c r="AF1125" s="93">
        <v>0</v>
      </c>
      <c r="AG1125" s="93">
        <v>0</v>
      </c>
      <c r="AH1125" s="93">
        <v>0</v>
      </c>
      <c r="AI1125" s="93">
        <v>0</v>
      </c>
      <c r="AJ1125" s="93">
        <v>0</v>
      </c>
      <c r="AK1125" s="93">
        <v>0</v>
      </c>
      <c r="AL1125" s="93">
        <v>0</v>
      </c>
      <c r="AM1125" s="93">
        <v>0</v>
      </c>
      <c r="AN1125" s="93">
        <v>0</v>
      </c>
      <c r="AO1125" s="93">
        <v>0</v>
      </c>
      <c r="AP1125" s="93">
        <v>0</v>
      </c>
      <c r="AQ1125" s="93">
        <v>0</v>
      </c>
      <c r="AR1125" s="93">
        <v>0</v>
      </c>
      <c r="AS1125" s="93">
        <v>0</v>
      </c>
      <c r="AT1125" s="93">
        <v>0</v>
      </c>
      <c r="AU1125" s="93">
        <v>0</v>
      </c>
      <c r="AV1125" s="93">
        <v>0</v>
      </c>
      <c r="AW1125" s="93">
        <v>0</v>
      </c>
      <c r="AX1125" s="93">
        <v>0</v>
      </c>
      <c r="AY1125" s="93">
        <v>0</v>
      </c>
      <c r="AZ1125" s="93">
        <v>0</v>
      </c>
      <c r="BA1125" s="93">
        <v>0</v>
      </c>
      <c r="BB1125" s="93">
        <v>0</v>
      </c>
      <c r="BC1125" s="93">
        <v>0</v>
      </c>
      <c r="BD1125" s="93">
        <v>0</v>
      </c>
      <c r="BE1125" s="93">
        <v>0</v>
      </c>
      <c r="BF1125" s="93">
        <v>0</v>
      </c>
      <c r="BG1125" s="93">
        <v>0</v>
      </c>
      <c r="BH1125" s="93">
        <v>0</v>
      </c>
      <c r="BI1125" s="93">
        <v>0</v>
      </c>
      <c r="BJ1125" s="93">
        <v>0</v>
      </c>
      <c r="BK1125" s="93">
        <v>0</v>
      </c>
      <c r="BL1125" s="93">
        <v>0</v>
      </c>
      <c r="BM1125" s="93">
        <v>0</v>
      </c>
      <c r="BN1125" s="93">
        <v>0</v>
      </c>
      <c r="BO1125" s="93">
        <v>0</v>
      </c>
      <c r="BP1125" s="93">
        <v>0</v>
      </c>
      <c r="BQ1125" s="93">
        <v>0</v>
      </c>
      <c r="BR1125" s="93">
        <v>0</v>
      </c>
      <c r="BS1125" s="93">
        <v>0</v>
      </c>
      <c r="BT1125" s="93">
        <v>0</v>
      </c>
      <c r="BU1125" s="93">
        <v>0</v>
      </c>
      <c r="BV1125" s="93">
        <v>0</v>
      </c>
      <c r="BW1125" s="93">
        <v>0</v>
      </c>
      <c r="BX1125" s="93">
        <v>0</v>
      </c>
      <c r="BY1125" s="93">
        <v>0</v>
      </c>
      <c r="BZ1125" s="93">
        <v>0</v>
      </c>
      <c r="CA1125" s="93">
        <v>0</v>
      </c>
      <c r="CB1125" s="93">
        <v>0</v>
      </c>
      <c r="CC1125" s="93">
        <v>141245.2122779502</v>
      </c>
      <c r="CD1125" s="93">
        <v>141001.44220708677</v>
      </c>
      <c r="CE1125" s="93">
        <v>140400.63648753715</v>
      </c>
      <c r="CF1125" s="93">
        <v>138383.88981970467</v>
      </c>
      <c r="CG1125" s="93">
        <v>141042.23947298661</v>
      </c>
      <c r="CH1125" s="93">
        <v>141365.99481582694</v>
      </c>
      <c r="CJ1125" s="94">
        <v>843439.41508109239</v>
      </c>
    </row>
    <row r="1126" spans="1:88" x14ac:dyDescent="0.25">
      <c r="A1126">
        <v>1118</v>
      </c>
      <c r="B1126" s="96"/>
      <c r="C1126" s="97" t="s">
        <v>5378</v>
      </c>
      <c r="D1126" s="97" t="s">
        <v>7349</v>
      </c>
      <c r="E1126" s="97" t="s">
        <v>7349</v>
      </c>
      <c r="F1126" s="97" t="s">
        <v>7489</v>
      </c>
      <c r="G1126" s="96" t="s">
        <v>6172</v>
      </c>
      <c r="H1126" s="96" t="s">
        <v>7490</v>
      </c>
      <c r="I1126" s="96" t="s">
        <v>5387</v>
      </c>
      <c r="J1126" s="96" t="s">
        <v>5421</v>
      </c>
      <c r="K1126" s="96" t="s">
        <v>5552</v>
      </c>
      <c r="L1126" s="96" t="s">
        <v>5552</v>
      </c>
      <c r="M1126" s="96" t="s">
        <v>5342</v>
      </c>
      <c r="N1126" s="92">
        <v>74230.744438182592</v>
      </c>
      <c r="O1126" s="93">
        <v>0</v>
      </c>
      <c r="P1126" s="93">
        <v>0</v>
      </c>
      <c r="Q1126" s="93">
        <v>0</v>
      </c>
      <c r="R1126" s="93">
        <v>0</v>
      </c>
      <c r="S1126" s="93">
        <v>0</v>
      </c>
      <c r="T1126" s="93">
        <v>0</v>
      </c>
      <c r="U1126" s="93">
        <v>0</v>
      </c>
      <c r="V1126" s="93">
        <v>0</v>
      </c>
      <c r="W1126" s="93">
        <v>0</v>
      </c>
      <c r="X1126" s="93">
        <v>0</v>
      </c>
      <c r="Y1126" s="93">
        <v>0</v>
      </c>
      <c r="Z1126" s="93">
        <v>0</v>
      </c>
      <c r="AA1126" s="93">
        <v>0</v>
      </c>
      <c r="AB1126" s="93">
        <v>0</v>
      </c>
      <c r="AC1126" s="93">
        <v>0</v>
      </c>
      <c r="AD1126" s="93">
        <v>0</v>
      </c>
      <c r="AE1126" s="93">
        <v>0</v>
      </c>
      <c r="AF1126" s="93">
        <v>0</v>
      </c>
      <c r="AG1126" s="93">
        <v>0</v>
      </c>
      <c r="AH1126" s="93">
        <v>0</v>
      </c>
      <c r="AI1126" s="93">
        <v>0</v>
      </c>
      <c r="AJ1126" s="93">
        <v>0</v>
      </c>
      <c r="AK1126" s="93">
        <v>0</v>
      </c>
      <c r="AL1126" s="93">
        <v>0</v>
      </c>
      <c r="AM1126" s="93">
        <v>0</v>
      </c>
      <c r="AN1126" s="93">
        <v>0</v>
      </c>
      <c r="AO1126" s="93">
        <v>0</v>
      </c>
      <c r="AP1126" s="93">
        <v>0</v>
      </c>
      <c r="AQ1126" s="93">
        <v>0</v>
      </c>
      <c r="AR1126" s="93">
        <v>0</v>
      </c>
      <c r="AS1126" s="93">
        <v>0</v>
      </c>
      <c r="AT1126" s="93">
        <v>0</v>
      </c>
      <c r="AU1126" s="93">
        <v>0</v>
      </c>
      <c r="AV1126" s="93">
        <v>0</v>
      </c>
      <c r="AW1126" s="93">
        <v>0</v>
      </c>
      <c r="AX1126" s="93">
        <v>0</v>
      </c>
      <c r="AY1126" s="93">
        <v>0</v>
      </c>
      <c r="AZ1126" s="93">
        <v>0</v>
      </c>
      <c r="BA1126" s="93">
        <v>0</v>
      </c>
      <c r="BB1126" s="93">
        <v>0</v>
      </c>
      <c r="BC1126" s="93">
        <v>0</v>
      </c>
      <c r="BD1126" s="93">
        <v>0</v>
      </c>
      <c r="BE1126" s="93">
        <v>0</v>
      </c>
      <c r="BF1126" s="93">
        <v>0</v>
      </c>
      <c r="BG1126" s="93">
        <v>0</v>
      </c>
      <c r="BH1126" s="93">
        <v>0</v>
      </c>
      <c r="BI1126" s="93">
        <v>0</v>
      </c>
      <c r="BJ1126" s="93">
        <v>0</v>
      </c>
      <c r="BK1126" s="93">
        <v>0</v>
      </c>
      <c r="BL1126" s="93">
        <v>0</v>
      </c>
      <c r="BM1126" s="93">
        <v>0</v>
      </c>
      <c r="BN1126" s="93">
        <v>0</v>
      </c>
      <c r="BO1126" s="93">
        <v>0</v>
      </c>
      <c r="BP1126" s="93">
        <v>0</v>
      </c>
      <c r="BQ1126" s="93">
        <v>0</v>
      </c>
      <c r="BR1126" s="93">
        <v>0</v>
      </c>
      <c r="BS1126" s="93">
        <v>0</v>
      </c>
      <c r="BT1126" s="93">
        <v>0</v>
      </c>
      <c r="BU1126" s="93">
        <v>0</v>
      </c>
      <c r="BV1126" s="93">
        <v>0</v>
      </c>
      <c r="BW1126" s="93">
        <v>0</v>
      </c>
      <c r="BX1126" s="93">
        <v>0</v>
      </c>
      <c r="BY1126" s="93">
        <v>0</v>
      </c>
      <c r="BZ1126" s="93">
        <v>0</v>
      </c>
      <c r="CA1126" s="93">
        <v>0</v>
      </c>
      <c r="CB1126" s="93">
        <v>0</v>
      </c>
      <c r="CC1126" s="93">
        <v>12430.931099791404</v>
      </c>
      <c r="CD1126" s="93">
        <v>12409.476999463075</v>
      </c>
      <c r="CE1126" s="93">
        <v>12356.60034344317</v>
      </c>
      <c r="CF1126" s="93">
        <v>12179.107326375668</v>
      </c>
      <c r="CG1126" s="93">
        <v>12413.067549495054</v>
      </c>
      <c r="CH1126" s="93">
        <v>12441.561119614213</v>
      </c>
      <c r="CJ1126" s="94">
        <v>74230.744438182592</v>
      </c>
    </row>
    <row r="1127" spans="1:88" x14ac:dyDescent="0.25">
      <c r="A1127">
        <v>1119</v>
      </c>
      <c r="B1127" s="96"/>
      <c r="C1127" s="97" t="s">
        <v>5378</v>
      </c>
      <c r="D1127" s="97" t="s">
        <v>7349</v>
      </c>
      <c r="E1127" s="97" t="s">
        <v>7349</v>
      </c>
      <c r="F1127" s="97" t="s">
        <v>7491</v>
      </c>
      <c r="G1127" s="96" t="s">
        <v>6172</v>
      </c>
      <c r="H1127" s="96" t="s">
        <v>7492</v>
      </c>
      <c r="I1127" s="96" t="s">
        <v>5340</v>
      </c>
      <c r="J1127" s="96" t="s">
        <v>5382</v>
      </c>
      <c r="K1127" s="96" t="s">
        <v>5365</v>
      </c>
      <c r="L1127" s="96" t="s">
        <v>5365</v>
      </c>
      <c r="M1127" s="96" t="s">
        <v>5342</v>
      </c>
      <c r="N1127" s="92">
        <v>128476.28845070062</v>
      </c>
      <c r="O1127" s="93">
        <v>0</v>
      </c>
      <c r="P1127" s="93">
        <v>0</v>
      </c>
      <c r="Q1127" s="93">
        <v>0</v>
      </c>
      <c r="R1127" s="93">
        <v>0</v>
      </c>
      <c r="S1127" s="93">
        <v>0</v>
      </c>
      <c r="T1127" s="93">
        <v>0</v>
      </c>
      <c r="U1127" s="93">
        <v>0</v>
      </c>
      <c r="V1127" s="93">
        <v>0</v>
      </c>
      <c r="W1127" s="93">
        <v>0</v>
      </c>
      <c r="X1127" s="93">
        <v>0</v>
      </c>
      <c r="Y1127" s="93">
        <v>0</v>
      </c>
      <c r="Z1127" s="93">
        <v>0</v>
      </c>
      <c r="AA1127" s="93">
        <v>0</v>
      </c>
      <c r="AB1127" s="93">
        <v>0</v>
      </c>
      <c r="AC1127" s="93">
        <v>0</v>
      </c>
      <c r="AD1127" s="93">
        <v>0</v>
      </c>
      <c r="AE1127" s="93">
        <v>0</v>
      </c>
      <c r="AF1127" s="93">
        <v>0</v>
      </c>
      <c r="AG1127" s="93">
        <v>0</v>
      </c>
      <c r="AH1127" s="93">
        <v>0</v>
      </c>
      <c r="AI1127" s="93">
        <v>0</v>
      </c>
      <c r="AJ1127" s="93">
        <v>0</v>
      </c>
      <c r="AK1127" s="93">
        <v>0</v>
      </c>
      <c r="AL1127" s="93">
        <v>0</v>
      </c>
      <c r="AM1127" s="93">
        <v>0</v>
      </c>
      <c r="AN1127" s="93">
        <v>0</v>
      </c>
      <c r="AO1127" s="93">
        <v>0</v>
      </c>
      <c r="AP1127" s="93">
        <v>0</v>
      </c>
      <c r="AQ1127" s="93">
        <v>0</v>
      </c>
      <c r="AR1127" s="93">
        <v>0</v>
      </c>
      <c r="AS1127" s="93">
        <v>0</v>
      </c>
      <c r="AT1127" s="93">
        <v>0</v>
      </c>
      <c r="AU1127" s="93">
        <v>0</v>
      </c>
      <c r="AV1127" s="93">
        <v>0</v>
      </c>
      <c r="AW1127" s="93">
        <v>0</v>
      </c>
      <c r="AX1127" s="93">
        <v>0</v>
      </c>
      <c r="AY1127" s="93">
        <v>0</v>
      </c>
      <c r="AZ1127" s="93">
        <v>0</v>
      </c>
      <c r="BA1127" s="93">
        <v>0</v>
      </c>
      <c r="BB1127" s="93">
        <v>0</v>
      </c>
      <c r="BC1127" s="93">
        <v>0</v>
      </c>
      <c r="BD1127" s="93">
        <v>0</v>
      </c>
      <c r="BE1127" s="93">
        <v>0</v>
      </c>
      <c r="BF1127" s="93">
        <v>0</v>
      </c>
      <c r="BG1127" s="93">
        <v>0</v>
      </c>
      <c r="BH1127" s="93">
        <v>0</v>
      </c>
      <c r="BI1127" s="93">
        <v>0</v>
      </c>
      <c r="BJ1127" s="93">
        <v>0</v>
      </c>
      <c r="BK1127" s="93">
        <v>0</v>
      </c>
      <c r="BL1127" s="93">
        <v>0</v>
      </c>
      <c r="BM1127" s="93">
        <v>0</v>
      </c>
      <c r="BN1127" s="93">
        <v>0</v>
      </c>
      <c r="BO1127" s="93">
        <v>0</v>
      </c>
      <c r="BP1127" s="93">
        <v>0</v>
      </c>
      <c r="BQ1127" s="93">
        <v>0</v>
      </c>
      <c r="BR1127" s="93">
        <v>0</v>
      </c>
      <c r="BS1127" s="93">
        <v>0</v>
      </c>
      <c r="BT1127" s="93">
        <v>0</v>
      </c>
      <c r="BU1127" s="93">
        <v>0</v>
      </c>
      <c r="BV1127" s="93">
        <v>0</v>
      </c>
      <c r="BW1127" s="93">
        <v>0</v>
      </c>
      <c r="BX1127" s="93">
        <v>0</v>
      </c>
      <c r="BY1127" s="93">
        <v>0</v>
      </c>
      <c r="BZ1127" s="93">
        <v>0</v>
      </c>
      <c r="CA1127" s="93">
        <v>0</v>
      </c>
      <c r="CB1127" s="93">
        <v>0</v>
      </c>
      <c r="CC1127" s="93">
        <v>21515.073057331218</v>
      </c>
      <c r="CD1127" s="93">
        <v>21477.940960609252</v>
      </c>
      <c r="CE1127" s="93">
        <v>21386.423671343931</v>
      </c>
      <c r="CF1127" s="93">
        <v>21079.224218727075</v>
      </c>
      <c r="CG1127" s="93">
        <v>21484.15537412604</v>
      </c>
      <c r="CH1127" s="93">
        <v>21533.471168563108</v>
      </c>
      <c r="CJ1127" s="94">
        <v>128476.28845070062</v>
      </c>
    </row>
    <row r="1128" spans="1:88" x14ac:dyDescent="0.25">
      <c r="A1128">
        <v>1120</v>
      </c>
      <c r="B1128" s="96"/>
      <c r="C1128" s="97" t="s">
        <v>5378</v>
      </c>
      <c r="D1128" s="97" t="s">
        <v>7349</v>
      </c>
      <c r="E1128" s="97" t="s">
        <v>7349</v>
      </c>
      <c r="F1128" s="97" t="s">
        <v>7493</v>
      </c>
      <c r="G1128" s="96" t="s">
        <v>6172</v>
      </c>
      <c r="H1128" s="96" t="s">
        <v>7494</v>
      </c>
      <c r="I1128" s="96" t="s">
        <v>5340</v>
      </c>
      <c r="J1128" s="96" t="s">
        <v>5382</v>
      </c>
      <c r="K1128" s="96" t="s">
        <v>5365</v>
      </c>
      <c r="L1128" s="96" t="s">
        <v>5365</v>
      </c>
      <c r="M1128" s="96" t="s">
        <v>5342</v>
      </c>
      <c r="N1128" s="92">
        <v>1415241.0257572501</v>
      </c>
      <c r="O1128" s="93">
        <v>71200.30151231795</v>
      </c>
      <c r="P1128" s="93">
        <v>70025.828688647613</v>
      </c>
      <c r="Q1128" s="93">
        <v>70165.825987809541</v>
      </c>
      <c r="R1128" s="93">
        <v>70234.95926194104</v>
      </c>
      <c r="S1128" s="93">
        <v>69790.515516099476</v>
      </c>
      <c r="T1128" s="93">
        <v>69383.541681247196</v>
      </c>
      <c r="U1128" s="93">
        <v>83286.992269938812</v>
      </c>
      <c r="V1128" s="93">
        <v>83325.24011676175</v>
      </c>
      <c r="W1128" s="93">
        <v>82701.219482206754</v>
      </c>
      <c r="X1128" s="93">
        <v>81677.773905160211</v>
      </c>
      <c r="Y1128" s="93">
        <v>83366.806289175584</v>
      </c>
      <c r="Z1128" s="93">
        <v>83515.695944165127</v>
      </c>
      <c r="AA1128" s="93">
        <v>83958.383010498612</v>
      </c>
      <c r="AB1128" s="93">
        <v>82453.40849958155</v>
      </c>
      <c r="AC1128" s="93">
        <v>82728.840561921097</v>
      </c>
      <c r="AD1128" s="93">
        <v>82814.33868559527</v>
      </c>
      <c r="AE1128" s="93">
        <v>82425.823208556176</v>
      </c>
      <c r="AF1128" s="93">
        <v>82185.531135626297</v>
      </c>
      <c r="AG1128" s="93">
        <v>0</v>
      </c>
      <c r="AH1128" s="93">
        <v>0</v>
      </c>
      <c r="AI1128" s="93">
        <v>0</v>
      </c>
      <c r="AJ1128" s="93">
        <v>0</v>
      </c>
      <c r="AK1128" s="93">
        <v>0</v>
      </c>
      <c r="AL1128" s="93">
        <v>0</v>
      </c>
      <c r="AM1128" s="93">
        <v>0</v>
      </c>
      <c r="AN1128" s="93">
        <v>0</v>
      </c>
      <c r="AO1128" s="93">
        <v>0</v>
      </c>
      <c r="AP1128" s="93">
        <v>0</v>
      </c>
      <c r="AQ1128" s="93">
        <v>0</v>
      </c>
      <c r="AR1128" s="93">
        <v>0</v>
      </c>
      <c r="AS1128" s="93">
        <v>0</v>
      </c>
      <c r="AT1128" s="93">
        <v>0</v>
      </c>
      <c r="AU1128" s="93">
        <v>0</v>
      </c>
      <c r="AV1128" s="93">
        <v>0</v>
      </c>
      <c r="AW1128" s="93">
        <v>0</v>
      </c>
      <c r="AX1128" s="93">
        <v>0</v>
      </c>
      <c r="AY1128" s="93">
        <v>0</v>
      </c>
      <c r="AZ1128" s="93">
        <v>0</v>
      </c>
      <c r="BA1128" s="93">
        <v>0</v>
      </c>
      <c r="BB1128" s="93">
        <v>0</v>
      </c>
      <c r="BC1128" s="93">
        <v>0</v>
      </c>
      <c r="BD1128" s="93">
        <v>0</v>
      </c>
      <c r="BE1128" s="93">
        <v>0</v>
      </c>
      <c r="BF1128" s="93">
        <v>0</v>
      </c>
      <c r="BG1128" s="93">
        <v>0</v>
      </c>
      <c r="BH1128" s="93">
        <v>0</v>
      </c>
      <c r="BI1128" s="93">
        <v>0</v>
      </c>
      <c r="BJ1128" s="93">
        <v>0</v>
      </c>
      <c r="BK1128" s="93">
        <v>0</v>
      </c>
      <c r="BL1128" s="93">
        <v>0</v>
      </c>
      <c r="BM1128" s="93">
        <v>0</v>
      </c>
      <c r="BN1128" s="93">
        <v>0</v>
      </c>
      <c r="BO1128" s="93">
        <v>0</v>
      </c>
      <c r="BP1128" s="93">
        <v>0</v>
      </c>
      <c r="BQ1128" s="93">
        <v>0</v>
      </c>
      <c r="BR1128" s="93">
        <v>0</v>
      </c>
      <c r="BS1128" s="93">
        <v>0</v>
      </c>
      <c r="BT1128" s="93">
        <v>0</v>
      </c>
      <c r="BU1128" s="93">
        <v>0</v>
      </c>
      <c r="BV1128" s="93">
        <v>0</v>
      </c>
      <c r="BW1128" s="93">
        <v>0</v>
      </c>
      <c r="BX1128" s="93">
        <v>0</v>
      </c>
      <c r="BY1128" s="93">
        <v>0</v>
      </c>
      <c r="BZ1128" s="93">
        <v>0</v>
      </c>
      <c r="CA1128" s="93">
        <v>0</v>
      </c>
      <c r="CB1128" s="93">
        <v>0</v>
      </c>
      <c r="CC1128" s="93">
        <v>0</v>
      </c>
      <c r="CD1128" s="93">
        <v>0</v>
      </c>
      <c r="CE1128" s="93">
        <v>0</v>
      </c>
      <c r="CF1128" s="93">
        <v>0</v>
      </c>
      <c r="CG1128" s="93">
        <v>0</v>
      </c>
      <c r="CH1128" s="93">
        <v>0</v>
      </c>
      <c r="CJ1128" s="94">
        <v>496566.32510177902</v>
      </c>
    </row>
    <row r="1129" spans="1:88" x14ac:dyDescent="0.25">
      <c r="A1129">
        <v>1121</v>
      </c>
      <c r="B1129" s="96"/>
      <c r="C1129" s="97" t="s">
        <v>5378</v>
      </c>
      <c r="D1129" s="97" t="s">
        <v>7349</v>
      </c>
      <c r="E1129" s="97" t="s">
        <v>7349</v>
      </c>
      <c r="F1129" s="97" t="s">
        <v>7495</v>
      </c>
      <c r="G1129" s="96" t="s">
        <v>6172</v>
      </c>
      <c r="H1129" s="96" t="s">
        <v>7496</v>
      </c>
      <c r="I1129" s="96" t="s">
        <v>5387</v>
      </c>
      <c r="J1129" s="96" t="s">
        <v>5382</v>
      </c>
      <c r="K1129" s="96" t="s">
        <v>5365</v>
      </c>
      <c r="L1129" s="96" t="s">
        <v>5365</v>
      </c>
      <c r="M1129" s="96" t="s">
        <v>5342</v>
      </c>
      <c r="N1129" s="92">
        <v>16646.572455079113</v>
      </c>
      <c r="O1129" s="93">
        <v>0</v>
      </c>
      <c r="P1129" s="93">
        <v>0</v>
      </c>
      <c r="Q1129" s="93">
        <v>0</v>
      </c>
      <c r="R1129" s="93">
        <v>0</v>
      </c>
      <c r="S1129" s="93">
        <v>0</v>
      </c>
      <c r="T1129" s="93">
        <v>0</v>
      </c>
      <c r="U1129" s="93">
        <v>0</v>
      </c>
      <c r="V1129" s="93">
        <v>0</v>
      </c>
      <c r="W1129" s="93">
        <v>0</v>
      </c>
      <c r="X1129" s="93">
        <v>0</v>
      </c>
      <c r="Y1129" s="93">
        <v>0</v>
      </c>
      <c r="Z1129" s="93">
        <v>0</v>
      </c>
      <c r="AA1129" s="93">
        <v>0</v>
      </c>
      <c r="AB1129" s="93">
        <v>0</v>
      </c>
      <c r="AC1129" s="93">
        <v>0</v>
      </c>
      <c r="AD1129" s="93">
        <v>0</v>
      </c>
      <c r="AE1129" s="93">
        <v>0</v>
      </c>
      <c r="AF1129" s="93">
        <v>0</v>
      </c>
      <c r="AG1129" s="93">
        <v>1379.8840533486923</v>
      </c>
      <c r="AH1129" s="93">
        <v>1379.1097154217921</v>
      </c>
      <c r="AI1129" s="93">
        <v>1373.3208041617297</v>
      </c>
      <c r="AJ1129" s="93">
        <v>1362.5737899401477</v>
      </c>
      <c r="AK1129" s="93">
        <v>1379.1959991494566</v>
      </c>
      <c r="AL1129" s="93">
        <v>1380.8150071807263</v>
      </c>
      <c r="AM1129" s="93">
        <v>1411.216086878708</v>
      </c>
      <c r="AN1129" s="93">
        <v>1398.0340857257424</v>
      </c>
      <c r="AO1129" s="93">
        <v>1399.199013514271</v>
      </c>
      <c r="AP1129" s="93">
        <v>1399.4009885791575</v>
      </c>
      <c r="AQ1129" s="93">
        <v>1393.9890843689038</v>
      </c>
      <c r="AR1129" s="93">
        <v>1389.8338268097814</v>
      </c>
      <c r="AS1129" s="93">
        <v>0</v>
      </c>
      <c r="AT1129" s="93">
        <v>0</v>
      </c>
      <c r="AU1129" s="93">
        <v>0</v>
      </c>
      <c r="AV1129" s="93">
        <v>0</v>
      </c>
      <c r="AW1129" s="93">
        <v>0</v>
      </c>
      <c r="AX1129" s="93">
        <v>0</v>
      </c>
      <c r="AY1129" s="93">
        <v>0</v>
      </c>
      <c r="AZ1129" s="93">
        <v>0</v>
      </c>
      <c r="BA1129" s="93">
        <v>0</v>
      </c>
      <c r="BB1129" s="93">
        <v>0</v>
      </c>
      <c r="BC1129" s="93">
        <v>0</v>
      </c>
      <c r="BD1129" s="93">
        <v>0</v>
      </c>
      <c r="BE1129" s="93">
        <v>0</v>
      </c>
      <c r="BF1129" s="93">
        <v>0</v>
      </c>
      <c r="BG1129" s="93">
        <v>0</v>
      </c>
      <c r="BH1129" s="93">
        <v>0</v>
      </c>
      <c r="BI1129" s="93">
        <v>0</v>
      </c>
      <c r="BJ1129" s="93">
        <v>0</v>
      </c>
      <c r="BK1129" s="93">
        <v>0</v>
      </c>
      <c r="BL1129" s="93">
        <v>0</v>
      </c>
      <c r="BM1129" s="93">
        <v>0</v>
      </c>
      <c r="BN1129" s="93">
        <v>0</v>
      </c>
      <c r="BO1129" s="93">
        <v>0</v>
      </c>
      <c r="BP1129" s="93">
        <v>0</v>
      </c>
      <c r="BQ1129" s="93">
        <v>0</v>
      </c>
      <c r="BR1129" s="93">
        <v>0</v>
      </c>
      <c r="BS1129" s="93">
        <v>0</v>
      </c>
      <c r="BT1129" s="93">
        <v>0</v>
      </c>
      <c r="BU1129" s="93">
        <v>0</v>
      </c>
      <c r="BV1129" s="93">
        <v>0</v>
      </c>
      <c r="BW1129" s="93">
        <v>0</v>
      </c>
      <c r="BX1129" s="93">
        <v>0</v>
      </c>
      <c r="BY1129" s="93">
        <v>0</v>
      </c>
      <c r="BZ1129" s="93">
        <v>0</v>
      </c>
      <c r="CA1129" s="93">
        <v>0</v>
      </c>
      <c r="CB1129" s="93">
        <v>0</v>
      </c>
      <c r="CC1129" s="93">
        <v>0</v>
      </c>
      <c r="CD1129" s="93">
        <v>0</v>
      </c>
      <c r="CE1129" s="93">
        <v>0</v>
      </c>
      <c r="CF1129" s="93">
        <v>0</v>
      </c>
      <c r="CG1129" s="93">
        <v>0</v>
      </c>
      <c r="CH1129" s="93">
        <v>0</v>
      </c>
      <c r="CJ1129" s="94">
        <v>16646.572455079113</v>
      </c>
    </row>
    <row r="1130" spans="1:88" x14ac:dyDescent="0.25">
      <c r="A1130">
        <v>1122</v>
      </c>
      <c r="B1130" s="96"/>
      <c r="C1130" s="97" t="s">
        <v>5378</v>
      </c>
      <c r="D1130" s="97" t="s">
        <v>7349</v>
      </c>
      <c r="E1130" s="97" t="s">
        <v>7349</v>
      </c>
      <c r="F1130" s="97" t="s">
        <v>7497</v>
      </c>
      <c r="G1130" s="96" t="s">
        <v>6172</v>
      </c>
      <c r="H1130" s="96" t="s">
        <v>7498</v>
      </c>
      <c r="I1130" s="96" t="s">
        <v>5340</v>
      </c>
      <c r="J1130" s="96" t="s">
        <v>5382</v>
      </c>
      <c r="K1130" s="96" t="s">
        <v>5365</v>
      </c>
      <c r="L1130" s="96" t="s">
        <v>5365</v>
      </c>
      <c r="M1130" s="96" t="s">
        <v>5342</v>
      </c>
      <c r="N1130" s="92">
        <v>0</v>
      </c>
      <c r="O1130" s="93">
        <v>0</v>
      </c>
      <c r="P1130" s="93">
        <v>0</v>
      </c>
      <c r="Q1130" s="93">
        <v>0</v>
      </c>
      <c r="R1130" s="93">
        <v>0</v>
      </c>
      <c r="S1130" s="93">
        <v>0</v>
      </c>
      <c r="T1130" s="93">
        <v>0</v>
      </c>
      <c r="U1130" s="93">
        <v>0</v>
      </c>
      <c r="V1130" s="93">
        <v>0</v>
      </c>
      <c r="W1130" s="93">
        <v>0</v>
      </c>
      <c r="X1130" s="93">
        <v>0</v>
      </c>
      <c r="Y1130" s="93">
        <v>0</v>
      </c>
      <c r="Z1130" s="93">
        <v>0</v>
      </c>
      <c r="AA1130" s="93">
        <v>0</v>
      </c>
      <c r="AB1130" s="93">
        <v>0</v>
      </c>
      <c r="AC1130" s="93">
        <v>0</v>
      </c>
      <c r="AD1130" s="93">
        <v>0</v>
      </c>
      <c r="AE1130" s="93">
        <v>0</v>
      </c>
      <c r="AF1130" s="93">
        <v>0</v>
      </c>
      <c r="AG1130" s="93">
        <v>0</v>
      </c>
      <c r="AH1130" s="93">
        <v>0</v>
      </c>
      <c r="AI1130" s="93">
        <v>0</v>
      </c>
      <c r="AJ1130" s="93">
        <v>0</v>
      </c>
      <c r="AK1130" s="93">
        <v>0</v>
      </c>
      <c r="AL1130" s="93">
        <v>0</v>
      </c>
      <c r="AM1130" s="93">
        <v>0</v>
      </c>
      <c r="AN1130" s="93">
        <v>0</v>
      </c>
      <c r="AO1130" s="93">
        <v>0</v>
      </c>
      <c r="AP1130" s="93">
        <v>0</v>
      </c>
      <c r="AQ1130" s="93">
        <v>0</v>
      </c>
      <c r="AR1130" s="93">
        <v>0</v>
      </c>
      <c r="AS1130" s="93">
        <v>0</v>
      </c>
      <c r="AT1130" s="93">
        <v>0</v>
      </c>
      <c r="AU1130" s="93">
        <v>0</v>
      </c>
      <c r="AV1130" s="93">
        <v>0</v>
      </c>
      <c r="AW1130" s="93">
        <v>0</v>
      </c>
      <c r="AX1130" s="93">
        <v>0</v>
      </c>
      <c r="AY1130" s="93">
        <v>0</v>
      </c>
      <c r="AZ1130" s="93">
        <v>0</v>
      </c>
      <c r="BA1130" s="93">
        <v>0</v>
      </c>
      <c r="BB1130" s="93">
        <v>0</v>
      </c>
      <c r="BC1130" s="93">
        <v>0</v>
      </c>
      <c r="BD1130" s="93">
        <v>0</v>
      </c>
      <c r="BE1130" s="93">
        <v>0</v>
      </c>
      <c r="BF1130" s="93">
        <v>0</v>
      </c>
      <c r="BG1130" s="93">
        <v>0</v>
      </c>
      <c r="BH1130" s="93">
        <v>0</v>
      </c>
      <c r="BI1130" s="93">
        <v>0</v>
      </c>
      <c r="BJ1130" s="93">
        <v>0</v>
      </c>
      <c r="BK1130" s="93">
        <v>0</v>
      </c>
      <c r="BL1130" s="93">
        <v>0</v>
      </c>
      <c r="BM1130" s="93">
        <v>0</v>
      </c>
      <c r="BN1130" s="93">
        <v>0</v>
      </c>
      <c r="BO1130" s="93">
        <v>0</v>
      </c>
      <c r="BP1130" s="93">
        <v>0</v>
      </c>
      <c r="BQ1130" s="93">
        <v>0</v>
      </c>
      <c r="BR1130" s="93">
        <v>0</v>
      </c>
      <c r="BS1130" s="93">
        <v>0</v>
      </c>
      <c r="BT1130" s="93">
        <v>0</v>
      </c>
      <c r="BU1130" s="93">
        <v>0</v>
      </c>
      <c r="BV1130" s="93">
        <v>0</v>
      </c>
      <c r="BW1130" s="93">
        <v>0</v>
      </c>
      <c r="BX1130" s="93">
        <v>0</v>
      </c>
      <c r="BY1130" s="93">
        <v>0</v>
      </c>
      <c r="BZ1130" s="93">
        <v>0</v>
      </c>
      <c r="CA1130" s="93">
        <v>0</v>
      </c>
      <c r="CB1130" s="93">
        <v>0</v>
      </c>
      <c r="CC1130" s="93">
        <v>0</v>
      </c>
      <c r="CD1130" s="93">
        <v>0</v>
      </c>
      <c r="CE1130" s="93">
        <v>0</v>
      </c>
      <c r="CF1130" s="93">
        <v>0</v>
      </c>
      <c r="CG1130" s="93">
        <v>0</v>
      </c>
      <c r="CH1130" s="93">
        <v>0</v>
      </c>
      <c r="CJ1130" s="94">
        <v>0</v>
      </c>
    </row>
    <row r="1131" spans="1:88" x14ac:dyDescent="0.25">
      <c r="A1131">
        <v>1123</v>
      </c>
      <c r="B1131" s="96"/>
      <c r="C1131" s="97" t="s">
        <v>5378</v>
      </c>
      <c r="D1131" s="97" t="s">
        <v>7349</v>
      </c>
      <c r="E1131" s="97" t="s">
        <v>7349</v>
      </c>
      <c r="F1131" s="97" t="s">
        <v>7499</v>
      </c>
      <c r="G1131" s="96" t="s">
        <v>6172</v>
      </c>
      <c r="H1131" s="96" t="s">
        <v>7500</v>
      </c>
      <c r="I1131" s="96" t="s">
        <v>5387</v>
      </c>
      <c r="J1131" s="96" t="s">
        <v>5382</v>
      </c>
      <c r="K1131" s="96" t="s">
        <v>5365</v>
      </c>
      <c r="L1131" s="96" t="s">
        <v>5365</v>
      </c>
      <c r="M1131" s="96" t="s">
        <v>5342</v>
      </c>
      <c r="N1131" s="92">
        <v>57100.57264475587</v>
      </c>
      <c r="O1131" s="93">
        <v>0</v>
      </c>
      <c r="P1131" s="93">
        <v>0</v>
      </c>
      <c r="Q1131" s="93">
        <v>0</v>
      </c>
      <c r="R1131" s="93">
        <v>0</v>
      </c>
      <c r="S1131" s="93">
        <v>0</v>
      </c>
      <c r="T1131" s="93">
        <v>0</v>
      </c>
      <c r="U1131" s="93">
        <v>0</v>
      </c>
      <c r="V1131" s="93">
        <v>0</v>
      </c>
      <c r="W1131" s="93">
        <v>0</v>
      </c>
      <c r="X1131" s="93">
        <v>0</v>
      </c>
      <c r="Y1131" s="93">
        <v>0</v>
      </c>
      <c r="Z1131" s="93">
        <v>0</v>
      </c>
      <c r="AA1131" s="93">
        <v>0</v>
      </c>
      <c r="AB1131" s="93">
        <v>0</v>
      </c>
      <c r="AC1131" s="93">
        <v>0</v>
      </c>
      <c r="AD1131" s="93">
        <v>0</v>
      </c>
      <c r="AE1131" s="93">
        <v>0</v>
      </c>
      <c r="AF1131" s="93">
        <v>0</v>
      </c>
      <c r="AG1131" s="93">
        <v>0</v>
      </c>
      <c r="AH1131" s="93">
        <v>0</v>
      </c>
      <c r="AI1131" s="93">
        <v>0</v>
      </c>
      <c r="AJ1131" s="93">
        <v>0</v>
      </c>
      <c r="AK1131" s="93">
        <v>0</v>
      </c>
      <c r="AL1131" s="93">
        <v>0</v>
      </c>
      <c r="AM1131" s="93">
        <v>0</v>
      </c>
      <c r="AN1131" s="93">
        <v>0</v>
      </c>
      <c r="AO1131" s="93">
        <v>0</v>
      </c>
      <c r="AP1131" s="93">
        <v>0</v>
      </c>
      <c r="AQ1131" s="93">
        <v>0</v>
      </c>
      <c r="AR1131" s="93">
        <v>0</v>
      </c>
      <c r="AS1131" s="93">
        <v>0</v>
      </c>
      <c r="AT1131" s="93">
        <v>0</v>
      </c>
      <c r="AU1131" s="93">
        <v>0</v>
      </c>
      <c r="AV1131" s="93">
        <v>0</v>
      </c>
      <c r="AW1131" s="93">
        <v>0</v>
      </c>
      <c r="AX1131" s="93">
        <v>0</v>
      </c>
      <c r="AY1131" s="93">
        <v>0</v>
      </c>
      <c r="AZ1131" s="93">
        <v>0</v>
      </c>
      <c r="BA1131" s="93">
        <v>0</v>
      </c>
      <c r="BB1131" s="93">
        <v>0</v>
      </c>
      <c r="BC1131" s="93">
        <v>0</v>
      </c>
      <c r="BD1131" s="93">
        <v>0</v>
      </c>
      <c r="BE1131" s="93">
        <v>0</v>
      </c>
      <c r="BF1131" s="93">
        <v>0</v>
      </c>
      <c r="BG1131" s="93">
        <v>0</v>
      </c>
      <c r="BH1131" s="93">
        <v>0</v>
      </c>
      <c r="BI1131" s="93">
        <v>0</v>
      </c>
      <c r="BJ1131" s="93">
        <v>0</v>
      </c>
      <c r="BK1131" s="93">
        <v>0</v>
      </c>
      <c r="BL1131" s="93">
        <v>0</v>
      </c>
      <c r="BM1131" s="93">
        <v>0</v>
      </c>
      <c r="BN1131" s="93">
        <v>0</v>
      </c>
      <c r="BO1131" s="93">
        <v>0</v>
      </c>
      <c r="BP1131" s="93">
        <v>0</v>
      </c>
      <c r="BQ1131" s="93">
        <v>0</v>
      </c>
      <c r="BR1131" s="93">
        <v>0</v>
      </c>
      <c r="BS1131" s="93">
        <v>0</v>
      </c>
      <c r="BT1131" s="93">
        <v>0</v>
      </c>
      <c r="BU1131" s="93">
        <v>0</v>
      </c>
      <c r="BV1131" s="93">
        <v>0</v>
      </c>
      <c r="BW1131" s="93">
        <v>0</v>
      </c>
      <c r="BX1131" s="93">
        <v>0</v>
      </c>
      <c r="BY1131" s="93">
        <v>0</v>
      </c>
      <c r="BZ1131" s="93">
        <v>0</v>
      </c>
      <c r="CA1131" s="93">
        <v>0</v>
      </c>
      <c r="CB1131" s="93">
        <v>0</v>
      </c>
      <c r="CC1131" s="93">
        <v>9562.2546921472203</v>
      </c>
      <c r="CD1131" s="93">
        <v>9545.7515380485365</v>
      </c>
      <c r="CE1131" s="93">
        <v>9505.0771872639889</v>
      </c>
      <c r="CF1131" s="93">
        <v>9368.5440972120432</v>
      </c>
      <c r="CG1131" s="93">
        <v>9548.5134996115812</v>
      </c>
      <c r="CH1131" s="93">
        <v>9570.4316304724962</v>
      </c>
      <c r="CJ1131" s="94">
        <v>57100.57264475587</v>
      </c>
    </row>
    <row r="1132" spans="1:88" x14ac:dyDescent="0.25">
      <c r="A1132">
        <v>1124</v>
      </c>
      <c r="B1132" s="96"/>
      <c r="C1132" s="97" t="s">
        <v>5378</v>
      </c>
      <c r="D1132" s="97" t="s">
        <v>7349</v>
      </c>
      <c r="E1132" s="97" t="s">
        <v>7349</v>
      </c>
      <c r="F1132" s="97" t="s">
        <v>7501</v>
      </c>
      <c r="G1132" s="96" t="s">
        <v>6172</v>
      </c>
      <c r="H1132" s="96" t="s">
        <v>7502</v>
      </c>
      <c r="I1132" s="96" t="s">
        <v>5340</v>
      </c>
      <c r="J1132" s="96" t="s">
        <v>5382</v>
      </c>
      <c r="K1132" s="96" t="s">
        <v>5365</v>
      </c>
      <c r="L1132" s="96" t="s">
        <v>5365</v>
      </c>
      <c r="M1132" s="96" t="s">
        <v>5342</v>
      </c>
      <c r="N1132" s="92">
        <v>91366.519581022323</v>
      </c>
      <c r="O1132" s="93">
        <v>15459.383806464315</v>
      </c>
      <c r="P1132" s="93">
        <v>15204.376092090455</v>
      </c>
      <c r="Q1132" s="93">
        <v>15234.773041733199</v>
      </c>
      <c r="R1132" s="93">
        <v>15249.783621687136</v>
      </c>
      <c r="S1132" s="93">
        <v>15153.283658886294</v>
      </c>
      <c r="T1132" s="93">
        <v>15064.919360160911</v>
      </c>
      <c r="U1132" s="93">
        <v>0</v>
      </c>
      <c r="V1132" s="93">
        <v>0</v>
      </c>
      <c r="W1132" s="93">
        <v>0</v>
      </c>
      <c r="X1132" s="93">
        <v>0</v>
      </c>
      <c r="Y1132" s="93">
        <v>0</v>
      </c>
      <c r="Z1132" s="93">
        <v>0</v>
      </c>
      <c r="AA1132" s="93">
        <v>0</v>
      </c>
      <c r="AB1132" s="93">
        <v>0</v>
      </c>
      <c r="AC1132" s="93">
        <v>0</v>
      </c>
      <c r="AD1132" s="93">
        <v>0</v>
      </c>
      <c r="AE1132" s="93">
        <v>0</v>
      </c>
      <c r="AF1132" s="93">
        <v>0</v>
      </c>
      <c r="AG1132" s="93">
        <v>0</v>
      </c>
      <c r="AH1132" s="93">
        <v>0</v>
      </c>
      <c r="AI1132" s="93">
        <v>0</v>
      </c>
      <c r="AJ1132" s="93">
        <v>0</v>
      </c>
      <c r="AK1132" s="93">
        <v>0</v>
      </c>
      <c r="AL1132" s="93">
        <v>0</v>
      </c>
      <c r="AM1132" s="93">
        <v>0</v>
      </c>
      <c r="AN1132" s="93">
        <v>0</v>
      </c>
      <c r="AO1132" s="93">
        <v>0</v>
      </c>
      <c r="AP1132" s="93">
        <v>0</v>
      </c>
      <c r="AQ1132" s="93">
        <v>0</v>
      </c>
      <c r="AR1132" s="93">
        <v>0</v>
      </c>
      <c r="AS1132" s="93">
        <v>0</v>
      </c>
      <c r="AT1132" s="93">
        <v>0</v>
      </c>
      <c r="AU1132" s="93">
        <v>0</v>
      </c>
      <c r="AV1132" s="93">
        <v>0</v>
      </c>
      <c r="AW1132" s="93">
        <v>0</v>
      </c>
      <c r="AX1132" s="93">
        <v>0</v>
      </c>
      <c r="AY1132" s="93">
        <v>0</v>
      </c>
      <c r="AZ1132" s="93">
        <v>0</v>
      </c>
      <c r="BA1132" s="93">
        <v>0</v>
      </c>
      <c r="BB1132" s="93">
        <v>0</v>
      </c>
      <c r="BC1132" s="93">
        <v>0</v>
      </c>
      <c r="BD1132" s="93">
        <v>0</v>
      </c>
      <c r="BE1132" s="93">
        <v>0</v>
      </c>
      <c r="BF1132" s="93">
        <v>0</v>
      </c>
      <c r="BG1132" s="93">
        <v>0</v>
      </c>
      <c r="BH1132" s="93">
        <v>0</v>
      </c>
      <c r="BI1132" s="93">
        <v>0</v>
      </c>
      <c r="BJ1132" s="93">
        <v>0</v>
      </c>
      <c r="BK1132" s="93">
        <v>0</v>
      </c>
      <c r="BL1132" s="93">
        <v>0</v>
      </c>
      <c r="BM1132" s="93">
        <v>0</v>
      </c>
      <c r="BN1132" s="93">
        <v>0</v>
      </c>
      <c r="BO1132" s="93">
        <v>0</v>
      </c>
      <c r="BP1132" s="93">
        <v>0</v>
      </c>
      <c r="BQ1132" s="93">
        <v>0</v>
      </c>
      <c r="BR1132" s="93">
        <v>0</v>
      </c>
      <c r="BS1132" s="93">
        <v>0</v>
      </c>
      <c r="BT1132" s="93">
        <v>0</v>
      </c>
      <c r="BU1132" s="93">
        <v>0</v>
      </c>
      <c r="BV1132" s="93">
        <v>0</v>
      </c>
      <c r="BW1132" s="93">
        <v>0</v>
      </c>
      <c r="BX1132" s="93">
        <v>0</v>
      </c>
      <c r="BY1132" s="93">
        <v>0</v>
      </c>
      <c r="BZ1132" s="93">
        <v>0</v>
      </c>
      <c r="CA1132" s="93">
        <v>0</v>
      </c>
      <c r="CB1132" s="93">
        <v>0</v>
      </c>
      <c r="CC1132" s="93">
        <v>0</v>
      </c>
      <c r="CD1132" s="93">
        <v>0</v>
      </c>
      <c r="CE1132" s="93">
        <v>0</v>
      </c>
      <c r="CF1132" s="93">
        <v>0</v>
      </c>
      <c r="CG1132" s="93">
        <v>0</v>
      </c>
      <c r="CH1132" s="93">
        <v>0</v>
      </c>
      <c r="CJ1132" s="94">
        <v>0</v>
      </c>
    </row>
    <row r="1133" spans="1:88" x14ac:dyDescent="0.25">
      <c r="A1133">
        <v>1125</v>
      </c>
      <c r="B1133" s="96"/>
      <c r="C1133" s="97" t="s">
        <v>5378</v>
      </c>
      <c r="D1133" s="97" t="s">
        <v>7349</v>
      </c>
      <c r="E1133" s="97" t="s">
        <v>7349</v>
      </c>
      <c r="F1133" s="97" t="s">
        <v>7503</v>
      </c>
      <c r="G1133" s="96" t="s">
        <v>6172</v>
      </c>
      <c r="H1133" s="96" t="s">
        <v>7504</v>
      </c>
      <c r="I1133" s="96" t="s">
        <v>5340</v>
      </c>
      <c r="J1133" s="96" t="s">
        <v>5382</v>
      </c>
      <c r="K1133" s="96" t="s">
        <v>5365</v>
      </c>
      <c r="L1133" s="96" t="s">
        <v>5365</v>
      </c>
      <c r="M1133" s="96" t="s">
        <v>5342</v>
      </c>
      <c r="N1133" s="92">
        <v>1659337.0749884546</v>
      </c>
      <c r="O1133" s="93">
        <v>0</v>
      </c>
      <c r="P1133" s="93">
        <v>0</v>
      </c>
      <c r="Q1133" s="93">
        <v>0</v>
      </c>
      <c r="R1133" s="93">
        <v>0</v>
      </c>
      <c r="S1133" s="93">
        <v>0</v>
      </c>
      <c r="T1133" s="93">
        <v>0</v>
      </c>
      <c r="U1133" s="93">
        <v>0</v>
      </c>
      <c r="V1133" s="93">
        <v>0</v>
      </c>
      <c r="W1133" s="93">
        <v>0</v>
      </c>
      <c r="X1133" s="93">
        <v>0</v>
      </c>
      <c r="Y1133" s="93">
        <v>0</v>
      </c>
      <c r="Z1133" s="93">
        <v>0</v>
      </c>
      <c r="AA1133" s="93">
        <v>0</v>
      </c>
      <c r="AB1133" s="93">
        <v>0</v>
      </c>
      <c r="AC1133" s="93">
        <v>0</v>
      </c>
      <c r="AD1133" s="93">
        <v>0</v>
      </c>
      <c r="AE1133" s="93">
        <v>0</v>
      </c>
      <c r="AF1133" s="93">
        <v>0</v>
      </c>
      <c r="AG1133" s="93">
        <v>0</v>
      </c>
      <c r="AH1133" s="93">
        <v>0</v>
      </c>
      <c r="AI1133" s="93">
        <v>0</v>
      </c>
      <c r="AJ1133" s="93">
        <v>0</v>
      </c>
      <c r="AK1133" s="93">
        <v>0</v>
      </c>
      <c r="AL1133" s="93">
        <v>0</v>
      </c>
      <c r="AM1133" s="93">
        <v>0</v>
      </c>
      <c r="AN1133" s="93">
        <v>0</v>
      </c>
      <c r="AO1133" s="93">
        <v>0</v>
      </c>
      <c r="AP1133" s="93">
        <v>0</v>
      </c>
      <c r="AQ1133" s="93">
        <v>0</v>
      </c>
      <c r="AR1133" s="93">
        <v>0</v>
      </c>
      <c r="AS1133" s="93">
        <v>0</v>
      </c>
      <c r="AT1133" s="93">
        <v>0</v>
      </c>
      <c r="AU1133" s="93">
        <v>0</v>
      </c>
      <c r="AV1133" s="93">
        <v>0</v>
      </c>
      <c r="AW1133" s="93">
        <v>0</v>
      </c>
      <c r="AX1133" s="93">
        <v>0</v>
      </c>
      <c r="AY1133" s="93">
        <v>0</v>
      </c>
      <c r="AZ1133" s="93">
        <v>0</v>
      </c>
      <c r="BA1133" s="93">
        <v>0</v>
      </c>
      <c r="BB1133" s="93">
        <v>0</v>
      </c>
      <c r="BC1133" s="93">
        <v>0</v>
      </c>
      <c r="BD1133" s="93">
        <v>0</v>
      </c>
      <c r="BE1133" s="93">
        <v>138559.70387586456</v>
      </c>
      <c r="BF1133" s="93">
        <v>138407.42437303707</v>
      </c>
      <c r="BG1133" s="93">
        <v>138042.85050360029</v>
      </c>
      <c r="BH1133" s="93">
        <v>136816.00597873179</v>
      </c>
      <c r="BI1133" s="93">
        <v>138456.86558576091</v>
      </c>
      <c r="BJ1133" s="93">
        <v>138634.09368678884</v>
      </c>
      <c r="BK1133" s="93">
        <v>139557.75803428373</v>
      </c>
      <c r="BL1133" s="93">
        <v>138294.73900965729</v>
      </c>
      <c r="BM1133" s="93">
        <v>138467.189414672</v>
      </c>
      <c r="BN1133" s="93">
        <v>138500.44635023424</v>
      </c>
      <c r="BO1133" s="93">
        <v>137991.11878919322</v>
      </c>
      <c r="BP1133" s="93">
        <v>137608.87938663064</v>
      </c>
      <c r="BQ1133" s="93">
        <v>0</v>
      </c>
      <c r="BR1133" s="93">
        <v>0</v>
      </c>
      <c r="BS1133" s="93">
        <v>0</v>
      </c>
      <c r="BT1133" s="93">
        <v>0</v>
      </c>
      <c r="BU1133" s="93">
        <v>0</v>
      </c>
      <c r="BV1133" s="93">
        <v>0</v>
      </c>
      <c r="BW1133" s="93">
        <v>0</v>
      </c>
      <c r="BX1133" s="93">
        <v>0</v>
      </c>
      <c r="BY1133" s="93">
        <v>0</v>
      </c>
      <c r="BZ1133" s="93">
        <v>0</v>
      </c>
      <c r="CA1133" s="93">
        <v>0</v>
      </c>
      <c r="CB1133" s="93">
        <v>0</v>
      </c>
      <c r="CC1133" s="93">
        <v>0</v>
      </c>
      <c r="CD1133" s="93">
        <v>0</v>
      </c>
      <c r="CE1133" s="93">
        <v>0</v>
      </c>
      <c r="CF1133" s="93">
        <v>0</v>
      </c>
      <c r="CG1133" s="93">
        <v>0</v>
      </c>
      <c r="CH1133" s="93">
        <v>0</v>
      </c>
      <c r="CJ1133" s="94">
        <v>1659337.0749884546</v>
      </c>
    </row>
    <row r="1134" spans="1:88" x14ac:dyDescent="0.25">
      <c r="A1134">
        <v>1126</v>
      </c>
      <c r="B1134" s="96"/>
      <c r="C1134" s="97" t="s">
        <v>5378</v>
      </c>
      <c r="D1134" s="97" t="s">
        <v>7349</v>
      </c>
      <c r="E1134" s="97" t="s">
        <v>7349</v>
      </c>
      <c r="F1134" s="97" t="s">
        <v>7505</v>
      </c>
      <c r="G1134" s="96" t="s">
        <v>6172</v>
      </c>
      <c r="H1134" s="96" t="s">
        <v>7506</v>
      </c>
      <c r="I1134" s="96" t="s">
        <v>5387</v>
      </c>
      <c r="J1134" s="96" t="s">
        <v>5421</v>
      </c>
      <c r="K1134" s="96" t="s">
        <v>5552</v>
      </c>
      <c r="L1134" s="96" t="s">
        <v>5552</v>
      </c>
      <c r="M1134" s="96" t="s">
        <v>5342</v>
      </c>
      <c r="N1134" s="92">
        <v>145943.55647673341</v>
      </c>
      <c r="O1134" s="93">
        <v>0</v>
      </c>
      <c r="P1134" s="93">
        <v>0</v>
      </c>
      <c r="Q1134" s="93">
        <v>0</v>
      </c>
      <c r="R1134" s="93">
        <v>0</v>
      </c>
      <c r="S1134" s="93">
        <v>0</v>
      </c>
      <c r="T1134" s="93">
        <v>0</v>
      </c>
      <c r="U1134" s="93">
        <v>0</v>
      </c>
      <c r="V1134" s="93">
        <v>0</v>
      </c>
      <c r="W1134" s="93">
        <v>0</v>
      </c>
      <c r="X1134" s="93">
        <v>0</v>
      </c>
      <c r="Y1134" s="93">
        <v>0</v>
      </c>
      <c r="Z1134" s="93">
        <v>0</v>
      </c>
      <c r="AA1134" s="93">
        <v>0</v>
      </c>
      <c r="AB1134" s="93">
        <v>0</v>
      </c>
      <c r="AC1134" s="93">
        <v>0</v>
      </c>
      <c r="AD1134" s="93">
        <v>0</v>
      </c>
      <c r="AE1134" s="93">
        <v>0</v>
      </c>
      <c r="AF1134" s="93">
        <v>0</v>
      </c>
      <c r="AG1134" s="93">
        <v>0</v>
      </c>
      <c r="AH1134" s="93">
        <v>0</v>
      </c>
      <c r="AI1134" s="93">
        <v>0</v>
      </c>
      <c r="AJ1134" s="93">
        <v>0</v>
      </c>
      <c r="AK1134" s="93">
        <v>0</v>
      </c>
      <c r="AL1134" s="93">
        <v>0</v>
      </c>
      <c r="AM1134" s="93">
        <v>0</v>
      </c>
      <c r="AN1134" s="93">
        <v>0</v>
      </c>
      <c r="AO1134" s="93">
        <v>0</v>
      </c>
      <c r="AP1134" s="93">
        <v>0</v>
      </c>
      <c r="AQ1134" s="93">
        <v>0</v>
      </c>
      <c r="AR1134" s="93">
        <v>0</v>
      </c>
      <c r="AS1134" s="93">
        <v>12111.291168523345</v>
      </c>
      <c r="AT1134" s="93">
        <v>12096.022485455584</v>
      </c>
      <c r="AU1134" s="93">
        <v>12063.171790403279</v>
      </c>
      <c r="AV1134" s="93">
        <v>11950.833443774703</v>
      </c>
      <c r="AW1134" s="93">
        <v>12102.549279929672</v>
      </c>
      <c r="AX1134" s="93">
        <v>12118.70158656748</v>
      </c>
      <c r="AY1134" s="93">
        <v>12352.584929637034</v>
      </c>
      <c r="AZ1134" s="93">
        <v>12232.247703614123</v>
      </c>
      <c r="BA1134" s="93">
        <v>12263.24639845421</v>
      </c>
      <c r="BB1134" s="93">
        <v>12262.970164681525</v>
      </c>
      <c r="BC1134" s="93">
        <v>12213.842862933936</v>
      </c>
      <c r="BD1134" s="93">
        <v>12176.094662758534</v>
      </c>
      <c r="BE1134" s="93">
        <v>0</v>
      </c>
      <c r="BF1134" s="93">
        <v>0</v>
      </c>
      <c r="BG1134" s="93">
        <v>0</v>
      </c>
      <c r="BH1134" s="93">
        <v>0</v>
      </c>
      <c r="BI1134" s="93">
        <v>0</v>
      </c>
      <c r="BJ1134" s="93">
        <v>0</v>
      </c>
      <c r="BK1134" s="93">
        <v>0</v>
      </c>
      <c r="BL1134" s="93">
        <v>0</v>
      </c>
      <c r="BM1134" s="93">
        <v>0</v>
      </c>
      <c r="BN1134" s="93">
        <v>0</v>
      </c>
      <c r="BO1134" s="93">
        <v>0</v>
      </c>
      <c r="BP1134" s="93">
        <v>0</v>
      </c>
      <c r="BQ1134" s="93">
        <v>0</v>
      </c>
      <c r="BR1134" s="93">
        <v>0</v>
      </c>
      <c r="BS1134" s="93">
        <v>0</v>
      </c>
      <c r="BT1134" s="93">
        <v>0</v>
      </c>
      <c r="BU1134" s="93">
        <v>0</v>
      </c>
      <c r="BV1134" s="93">
        <v>0</v>
      </c>
      <c r="BW1134" s="93">
        <v>0</v>
      </c>
      <c r="BX1134" s="93">
        <v>0</v>
      </c>
      <c r="BY1134" s="93">
        <v>0</v>
      </c>
      <c r="BZ1134" s="93">
        <v>0</v>
      </c>
      <c r="CA1134" s="93">
        <v>0</v>
      </c>
      <c r="CB1134" s="93">
        <v>0</v>
      </c>
      <c r="CC1134" s="93">
        <v>0</v>
      </c>
      <c r="CD1134" s="93">
        <v>0</v>
      </c>
      <c r="CE1134" s="93">
        <v>0</v>
      </c>
      <c r="CF1134" s="93">
        <v>0</v>
      </c>
      <c r="CG1134" s="93">
        <v>0</v>
      </c>
      <c r="CH1134" s="93">
        <v>0</v>
      </c>
      <c r="CJ1134" s="94">
        <v>145943.55647673341</v>
      </c>
    </row>
    <row r="1135" spans="1:88" x14ac:dyDescent="0.25">
      <c r="A1135">
        <v>1127</v>
      </c>
      <c r="B1135" s="96"/>
      <c r="C1135" s="97" t="s">
        <v>5378</v>
      </c>
      <c r="D1135" s="97" t="s">
        <v>7349</v>
      </c>
      <c r="E1135" s="97" t="s">
        <v>7349</v>
      </c>
      <c r="F1135" s="97" t="s">
        <v>7507</v>
      </c>
      <c r="G1135" s="96" t="s">
        <v>6172</v>
      </c>
      <c r="H1135" s="96" t="s">
        <v>7508</v>
      </c>
      <c r="I1135" s="96" t="s">
        <v>5340</v>
      </c>
      <c r="J1135" s="96" t="s">
        <v>5382</v>
      </c>
      <c r="K1135" s="96" t="s">
        <v>5365</v>
      </c>
      <c r="L1135" s="96" t="s">
        <v>5365</v>
      </c>
      <c r="M1135" s="96" t="s">
        <v>5342</v>
      </c>
      <c r="N1135" s="92">
        <v>252594.61697896165</v>
      </c>
      <c r="O1135" s="93">
        <v>0</v>
      </c>
      <c r="P1135" s="93">
        <v>0</v>
      </c>
      <c r="Q1135" s="93">
        <v>0</v>
      </c>
      <c r="R1135" s="93">
        <v>0</v>
      </c>
      <c r="S1135" s="93">
        <v>0</v>
      </c>
      <c r="T1135" s="93">
        <v>0</v>
      </c>
      <c r="U1135" s="93">
        <v>0</v>
      </c>
      <c r="V1135" s="93">
        <v>0</v>
      </c>
      <c r="W1135" s="93">
        <v>0</v>
      </c>
      <c r="X1135" s="93">
        <v>0</v>
      </c>
      <c r="Y1135" s="93">
        <v>0</v>
      </c>
      <c r="Z1135" s="93">
        <v>0</v>
      </c>
      <c r="AA1135" s="93">
        <v>0</v>
      </c>
      <c r="AB1135" s="93">
        <v>0</v>
      </c>
      <c r="AC1135" s="93">
        <v>0</v>
      </c>
      <c r="AD1135" s="93">
        <v>0</v>
      </c>
      <c r="AE1135" s="93">
        <v>0</v>
      </c>
      <c r="AF1135" s="93">
        <v>0</v>
      </c>
      <c r="AG1135" s="93">
        <v>0</v>
      </c>
      <c r="AH1135" s="93">
        <v>0</v>
      </c>
      <c r="AI1135" s="93">
        <v>0</v>
      </c>
      <c r="AJ1135" s="93">
        <v>0</v>
      </c>
      <c r="AK1135" s="93">
        <v>0</v>
      </c>
      <c r="AL1135" s="93">
        <v>0</v>
      </c>
      <c r="AM1135" s="93">
        <v>0</v>
      </c>
      <c r="AN1135" s="93">
        <v>0</v>
      </c>
      <c r="AO1135" s="93">
        <v>0</v>
      </c>
      <c r="AP1135" s="93">
        <v>0</v>
      </c>
      <c r="AQ1135" s="93">
        <v>0</v>
      </c>
      <c r="AR1135" s="93">
        <v>0</v>
      </c>
      <c r="AS1135" s="93">
        <v>20961.850099367373</v>
      </c>
      <c r="AT1135" s="93">
        <v>20935.423532519282</v>
      </c>
      <c r="AU1135" s="93">
        <v>20878.566560313448</v>
      </c>
      <c r="AV1135" s="93">
        <v>20684.134806533028</v>
      </c>
      <c r="AW1135" s="93">
        <v>20946.719907570456</v>
      </c>
      <c r="AX1135" s="93">
        <v>20974.675822905356</v>
      </c>
      <c r="AY1135" s="93">
        <v>21379.473916679461</v>
      </c>
      <c r="AZ1135" s="93">
        <v>21171.197948562945</v>
      </c>
      <c r="BA1135" s="93">
        <v>21224.849535786027</v>
      </c>
      <c r="BB1135" s="93">
        <v>21224.37143887196</v>
      </c>
      <c r="BC1135" s="93">
        <v>21139.343416616412</v>
      </c>
      <c r="BD1135" s="93">
        <v>21074.009993235934</v>
      </c>
      <c r="BE1135" s="93">
        <v>0</v>
      </c>
      <c r="BF1135" s="93">
        <v>0</v>
      </c>
      <c r="BG1135" s="93">
        <v>0</v>
      </c>
      <c r="BH1135" s="93">
        <v>0</v>
      </c>
      <c r="BI1135" s="93">
        <v>0</v>
      </c>
      <c r="BJ1135" s="93">
        <v>0</v>
      </c>
      <c r="BK1135" s="93">
        <v>0</v>
      </c>
      <c r="BL1135" s="93">
        <v>0</v>
      </c>
      <c r="BM1135" s="93">
        <v>0</v>
      </c>
      <c r="BN1135" s="93">
        <v>0</v>
      </c>
      <c r="BO1135" s="93">
        <v>0</v>
      </c>
      <c r="BP1135" s="93">
        <v>0</v>
      </c>
      <c r="BQ1135" s="93">
        <v>0</v>
      </c>
      <c r="BR1135" s="93">
        <v>0</v>
      </c>
      <c r="BS1135" s="93">
        <v>0</v>
      </c>
      <c r="BT1135" s="93">
        <v>0</v>
      </c>
      <c r="BU1135" s="93">
        <v>0</v>
      </c>
      <c r="BV1135" s="93">
        <v>0</v>
      </c>
      <c r="BW1135" s="93">
        <v>0</v>
      </c>
      <c r="BX1135" s="93">
        <v>0</v>
      </c>
      <c r="BY1135" s="93">
        <v>0</v>
      </c>
      <c r="BZ1135" s="93">
        <v>0</v>
      </c>
      <c r="CA1135" s="93">
        <v>0</v>
      </c>
      <c r="CB1135" s="93">
        <v>0</v>
      </c>
      <c r="CC1135" s="93">
        <v>0</v>
      </c>
      <c r="CD1135" s="93">
        <v>0</v>
      </c>
      <c r="CE1135" s="93">
        <v>0</v>
      </c>
      <c r="CF1135" s="93">
        <v>0</v>
      </c>
      <c r="CG1135" s="93">
        <v>0</v>
      </c>
      <c r="CH1135" s="93">
        <v>0</v>
      </c>
      <c r="CJ1135" s="94">
        <v>252594.61697896165</v>
      </c>
    </row>
    <row r="1136" spans="1:88" x14ac:dyDescent="0.25">
      <c r="A1136">
        <v>1128</v>
      </c>
      <c r="B1136" s="96"/>
      <c r="C1136" s="97" t="s">
        <v>5378</v>
      </c>
      <c r="D1136" s="97" t="s">
        <v>7349</v>
      </c>
      <c r="E1136" s="97" t="s">
        <v>7349</v>
      </c>
      <c r="F1136" s="97" t="s">
        <v>7509</v>
      </c>
      <c r="G1136" s="96" t="s">
        <v>6172</v>
      </c>
      <c r="H1136" s="96" t="s">
        <v>7510</v>
      </c>
      <c r="I1136" s="96" t="s">
        <v>5387</v>
      </c>
      <c r="J1136" s="96" t="s">
        <v>5382</v>
      </c>
      <c r="K1136" s="96" t="s">
        <v>5365</v>
      </c>
      <c r="L1136" s="96" t="s">
        <v>5365</v>
      </c>
      <c r="M1136" s="96" t="s">
        <v>5342</v>
      </c>
      <c r="N1136" s="92">
        <v>88781.719760422027</v>
      </c>
      <c r="O1136" s="93">
        <v>0</v>
      </c>
      <c r="P1136" s="93">
        <v>0</v>
      </c>
      <c r="Q1136" s="93">
        <v>0</v>
      </c>
      <c r="R1136" s="93">
        <v>0</v>
      </c>
      <c r="S1136" s="93">
        <v>0</v>
      </c>
      <c r="T1136" s="93">
        <v>0</v>
      </c>
      <c r="U1136" s="93">
        <v>0</v>
      </c>
      <c r="V1136" s="93">
        <v>0</v>
      </c>
      <c r="W1136" s="93">
        <v>0</v>
      </c>
      <c r="X1136" s="93">
        <v>0</v>
      </c>
      <c r="Y1136" s="93">
        <v>0</v>
      </c>
      <c r="Z1136" s="93">
        <v>0</v>
      </c>
      <c r="AA1136" s="93">
        <v>0</v>
      </c>
      <c r="AB1136" s="93">
        <v>0</v>
      </c>
      <c r="AC1136" s="93">
        <v>0</v>
      </c>
      <c r="AD1136" s="93">
        <v>0</v>
      </c>
      <c r="AE1136" s="93">
        <v>0</v>
      </c>
      <c r="AF1136" s="93">
        <v>0</v>
      </c>
      <c r="AG1136" s="93">
        <v>7359.3816178596926</v>
      </c>
      <c r="AH1136" s="93">
        <v>7355.251815582913</v>
      </c>
      <c r="AI1136" s="93">
        <v>7324.377622195916</v>
      </c>
      <c r="AJ1136" s="93">
        <v>7267.0602130141306</v>
      </c>
      <c r="AK1136" s="93">
        <v>7355.7119954638001</v>
      </c>
      <c r="AL1136" s="93">
        <v>7364.3467049638675</v>
      </c>
      <c r="AM1136" s="93">
        <v>7526.4857966864565</v>
      </c>
      <c r="AN1136" s="93">
        <v>7456.1817905373064</v>
      </c>
      <c r="AO1136" s="93">
        <v>7462.3947387428097</v>
      </c>
      <c r="AP1136" s="93">
        <v>7463.4719390888395</v>
      </c>
      <c r="AQ1136" s="93">
        <v>7434.6084499674625</v>
      </c>
      <c r="AR1136" s="93">
        <v>7412.4470763188319</v>
      </c>
      <c r="AS1136" s="93">
        <v>0</v>
      </c>
      <c r="AT1136" s="93">
        <v>0</v>
      </c>
      <c r="AU1136" s="93">
        <v>0</v>
      </c>
      <c r="AV1136" s="93">
        <v>0</v>
      </c>
      <c r="AW1136" s="93">
        <v>0</v>
      </c>
      <c r="AX1136" s="93">
        <v>0</v>
      </c>
      <c r="AY1136" s="93">
        <v>0</v>
      </c>
      <c r="AZ1136" s="93">
        <v>0</v>
      </c>
      <c r="BA1136" s="93">
        <v>0</v>
      </c>
      <c r="BB1136" s="93">
        <v>0</v>
      </c>
      <c r="BC1136" s="93">
        <v>0</v>
      </c>
      <c r="BD1136" s="93">
        <v>0</v>
      </c>
      <c r="BE1136" s="93">
        <v>0</v>
      </c>
      <c r="BF1136" s="93">
        <v>0</v>
      </c>
      <c r="BG1136" s="93">
        <v>0</v>
      </c>
      <c r="BH1136" s="93">
        <v>0</v>
      </c>
      <c r="BI1136" s="93">
        <v>0</v>
      </c>
      <c r="BJ1136" s="93">
        <v>0</v>
      </c>
      <c r="BK1136" s="93">
        <v>0</v>
      </c>
      <c r="BL1136" s="93">
        <v>0</v>
      </c>
      <c r="BM1136" s="93">
        <v>0</v>
      </c>
      <c r="BN1136" s="93">
        <v>0</v>
      </c>
      <c r="BO1136" s="93">
        <v>0</v>
      </c>
      <c r="BP1136" s="93">
        <v>0</v>
      </c>
      <c r="BQ1136" s="93">
        <v>0</v>
      </c>
      <c r="BR1136" s="93">
        <v>0</v>
      </c>
      <c r="BS1136" s="93">
        <v>0</v>
      </c>
      <c r="BT1136" s="93">
        <v>0</v>
      </c>
      <c r="BU1136" s="93">
        <v>0</v>
      </c>
      <c r="BV1136" s="93">
        <v>0</v>
      </c>
      <c r="BW1136" s="93">
        <v>0</v>
      </c>
      <c r="BX1136" s="93">
        <v>0</v>
      </c>
      <c r="BY1136" s="93">
        <v>0</v>
      </c>
      <c r="BZ1136" s="93">
        <v>0</v>
      </c>
      <c r="CA1136" s="93">
        <v>0</v>
      </c>
      <c r="CB1136" s="93">
        <v>0</v>
      </c>
      <c r="CC1136" s="93">
        <v>0</v>
      </c>
      <c r="CD1136" s="93">
        <v>0</v>
      </c>
      <c r="CE1136" s="93">
        <v>0</v>
      </c>
      <c r="CF1136" s="93">
        <v>0</v>
      </c>
      <c r="CG1136" s="93">
        <v>0</v>
      </c>
      <c r="CH1136" s="93">
        <v>0</v>
      </c>
      <c r="CJ1136" s="94">
        <v>88781.719760422027</v>
      </c>
    </row>
    <row r="1137" spans="1:88" x14ac:dyDescent="0.25">
      <c r="A1137">
        <v>1129</v>
      </c>
      <c r="B1137" s="96"/>
      <c r="C1137" s="97" t="s">
        <v>5378</v>
      </c>
      <c r="D1137" s="97" t="s">
        <v>7349</v>
      </c>
      <c r="E1137" s="97" t="s">
        <v>7349</v>
      </c>
      <c r="F1137" s="97" t="s">
        <v>7511</v>
      </c>
      <c r="G1137" s="96" t="s">
        <v>6172</v>
      </c>
      <c r="H1137" s="96" t="s">
        <v>7512</v>
      </c>
      <c r="I1137" s="96" t="s">
        <v>5340</v>
      </c>
      <c r="J1137" s="96" t="s">
        <v>5382</v>
      </c>
      <c r="K1137" s="96" t="s">
        <v>5365</v>
      </c>
      <c r="L1137" s="96" t="s">
        <v>5365</v>
      </c>
      <c r="M1137" s="96" t="s">
        <v>5342</v>
      </c>
      <c r="N1137" s="92">
        <v>1531695.7615278047</v>
      </c>
      <c r="O1137" s="93">
        <v>0</v>
      </c>
      <c r="P1137" s="93">
        <v>0</v>
      </c>
      <c r="Q1137" s="93">
        <v>0</v>
      </c>
      <c r="R1137" s="93">
        <v>0</v>
      </c>
      <c r="S1137" s="93">
        <v>0</v>
      </c>
      <c r="T1137" s="93">
        <v>0</v>
      </c>
      <c r="U1137" s="93">
        <v>0</v>
      </c>
      <c r="V1137" s="93">
        <v>0</v>
      </c>
      <c r="W1137" s="93">
        <v>0</v>
      </c>
      <c r="X1137" s="93">
        <v>0</v>
      </c>
      <c r="Y1137" s="93">
        <v>0</v>
      </c>
      <c r="Z1137" s="93">
        <v>0</v>
      </c>
      <c r="AA1137" s="93">
        <v>0</v>
      </c>
      <c r="AB1137" s="93">
        <v>0</v>
      </c>
      <c r="AC1137" s="93">
        <v>0</v>
      </c>
      <c r="AD1137" s="93">
        <v>0</v>
      </c>
      <c r="AE1137" s="93">
        <v>0</v>
      </c>
      <c r="AF1137" s="93">
        <v>0</v>
      </c>
      <c r="AG1137" s="93">
        <v>0</v>
      </c>
      <c r="AH1137" s="93">
        <v>0</v>
      </c>
      <c r="AI1137" s="93">
        <v>0</v>
      </c>
      <c r="AJ1137" s="93">
        <v>0</v>
      </c>
      <c r="AK1137" s="93">
        <v>0</v>
      </c>
      <c r="AL1137" s="93">
        <v>0</v>
      </c>
      <c r="AM1137" s="93">
        <v>0</v>
      </c>
      <c r="AN1137" s="93">
        <v>0</v>
      </c>
      <c r="AO1137" s="93">
        <v>0</v>
      </c>
      <c r="AP1137" s="93">
        <v>0</v>
      </c>
      <c r="AQ1137" s="93">
        <v>0</v>
      </c>
      <c r="AR1137" s="93">
        <v>0</v>
      </c>
      <c r="AS1137" s="93">
        <v>0</v>
      </c>
      <c r="AT1137" s="93">
        <v>0</v>
      </c>
      <c r="AU1137" s="93">
        <v>0</v>
      </c>
      <c r="AV1137" s="93">
        <v>0</v>
      </c>
      <c r="AW1137" s="93">
        <v>0</v>
      </c>
      <c r="AX1137" s="93">
        <v>0</v>
      </c>
      <c r="AY1137" s="93">
        <v>0</v>
      </c>
      <c r="AZ1137" s="93">
        <v>0</v>
      </c>
      <c r="BA1137" s="93">
        <v>0</v>
      </c>
      <c r="BB1137" s="93">
        <v>0</v>
      </c>
      <c r="BC1137" s="93">
        <v>0</v>
      </c>
      <c r="BD1137" s="93">
        <v>0</v>
      </c>
      <c r="BE1137" s="93">
        <v>127901.26511618313</v>
      </c>
      <c r="BF1137" s="93">
        <v>127760.69942126422</v>
      </c>
      <c r="BG1137" s="93">
        <v>127424.1696956316</v>
      </c>
      <c r="BH1137" s="93">
        <v>126291.69782652127</v>
      </c>
      <c r="BI1137" s="93">
        <v>127806.33746377929</v>
      </c>
      <c r="BJ1137" s="93">
        <v>127969.93263395886</v>
      </c>
      <c r="BK1137" s="93">
        <v>128822.54587780032</v>
      </c>
      <c r="BL1137" s="93">
        <v>127656.68216276073</v>
      </c>
      <c r="BM1137" s="93">
        <v>127815.86715200485</v>
      </c>
      <c r="BN1137" s="93">
        <v>127846.56586175525</v>
      </c>
      <c r="BO1137" s="93">
        <v>127376.41734387066</v>
      </c>
      <c r="BP1137" s="93">
        <v>127023.58097227442</v>
      </c>
      <c r="BQ1137" s="93">
        <v>0</v>
      </c>
      <c r="BR1137" s="93">
        <v>0</v>
      </c>
      <c r="BS1137" s="93">
        <v>0</v>
      </c>
      <c r="BT1137" s="93">
        <v>0</v>
      </c>
      <c r="BU1137" s="93">
        <v>0</v>
      </c>
      <c r="BV1137" s="93">
        <v>0</v>
      </c>
      <c r="BW1137" s="93">
        <v>0</v>
      </c>
      <c r="BX1137" s="93">
        <v>0</v>
      </c>
      <c r="BY1137" s="93">
        <v>0</v>
      </c>
      <c r="BZ1137" s="93">
        <v>0</v>
      </c>
      <c r="CA1137" s="93">
        <v>0</v>
      </c>
      <c r="CB1137" s="93">
        <v>0</v>
      </c>
      <c r="CC1137" s="93">
        <v>0</v>
      </c>
      <c r="CD1137" s="93">
        <v>0</v>
      </c>
      <c r="CE1137" s="93">
        <v>0</v>
      </c>
      <c r="CF1137" s="93">
        <v>0</v>
      </c>
      <c r="CG1137" s="93">
        <v>0</v>
      </c>
      <c r="CH1137" s="93">
        <v>0</v>
      </c>
      <c r="CJ1137" s="94">
        <v>1531695.7615278047</v>
      </c>
    </row>
    <row r="1138" spans="1:88" x14ac:dyDescent="0.25">
      <c r="A1138">
        <v>1130</v>
      </c>
      <c r="B1138" s="96"/>
      <c r="C1138" s="97" t="s">
        <v>5378</v>
      </c>
      <c r="D1138" s="97" t="s">
        <v>7349</v>
      </c>
      <c r="E1138" s="97" t="s">
        <v>7349</v>
      </c>
      <c r="F1138" s="97" t="s">
        <v>7513</v>
      </c>
      <c r="G1138" s="96" t="s">
        <v>6172</v>
      </c>
      <c r="H1138" s="96" t="s">
        <v>7514</v>
      </c>
      <c r="I1138" s="96" t="s">
        <v>5387</v>
      </c>
      <c r="J1138" s="96" t="s">
        <v>5421</v>
      </c>
      <c r="K1138" s="96" t="s">
        <v>5552</v>
      </c>
      <c r="L1138" s="96" t="s">
        <v>5552</v>
      </c>
      <c r="M1138" s="96" t="s">
        <v>5342</v>
      </c>
      <c r="N1138" s="92">
        <v>0</v>
      </c>
      <c r="O1138" s="93">
        <v>0</v>
      </c>
      <c r="P1138" s="93">
        <v>0</v>
      </c>
      <c r="Q1138" s="93">
        <v>0</v>
      </c>
      <c r="R1138" s="93">
        <v>0</v>
      </c>
      <c r="S1138" s="93">
        <v>0</v>
      </c>
      <c r="T1138" s="93">
        <v>0</v>
      </c>
      <c r="U1138" s="93">
        <v>0</v>
      </c>
      <c r="V1138" s="93">
        <v>0</v>
      </c>
      <c r="W1138" s="93">
        <v>0</v>
      </c>
      <c r="X1138" s="93">
        <v>0</v>
      </c>
      <c r="Y1138" s="93">
        <v>0</v>
      </c>
      <c r="Z1138" s="93">
        <v>0</v>
      </c>
      <c r="AA1138" s="93">
        <v>0</v>
      </c>
      <c r="AB1138" s="93">
        <v>0</v>
      </c>
      <c r="AC1138" s="93">
        <v>0</v>
      </c>
      <c r="AD1138" s="93">
        <v>0</v>
      </c>
      <c r="AE1138" s="93">
        <v>0</v>
      </c>
      <c r="AF1138" s="93">
        <v>0</v>
      </c>
      <c r="AG1138" s="93">
        <v>0</v>
      </c>
      <c r="AH1138" s="93">
        <v>0</v>
      </c>
      <c r="AI1138" s="93">
        <v>0</v>
      </c>
      <c r="AJ1138" s="93">
        <v>0</v>
      </c>
      <c r="AK1138" s="93">
        <v>0</v>
      </c>
      <c r="AL1138" s="93">
        <v>0</v>
      </c>
      <c r="AM1138" s="93">
        <v>0</v>
      </c>
      <c r="AN1138" s="93">
        <v>0</v>
      </c>
      <c r="AO1138" s="93">
        <v>0</v>
      </c>
      <c r="AP1138" s="93">
        <v>0</v>
      </c>
      <c r="AQ1138" s="93">
        <v>0</v>
      </c>
      <c r="AR1138" s="93">
        <v>0</v>
      </c>
      <c r="AS1138" s="93">
        <v>0</v>
      </c>
      <c r="AT1138" s="93">
        <v>0</v>
      </c>
      <c r="AU1138" s="93">
        <v>0</v>
      </c>
      <c r="AV1138" s="93">
        <v>0</v>
      </c>
      <c r="AW1138" s="93">
        <v>0</v>
      </c>
      <c r="AX1138" s="93">
        <v>0</v>
      </c>
      <c r="AY1138" s="93">
        <v>0</v>
      </c>
      <c r="AZ1138" s="93">
        <v>0</v>
      </c>
      <c r="BA1138" s="93">
        <v>0</v>
      </c>
      <c r="BB1138" s="93">
        <v>0</v>
      </c>
      <c r="BC1138" s="93">
        <v>0</v>
      </c>
      <c r="BD1138" s="93">
        <v>0</v>
      </c>
      <c r="BE1138" s="93">
        <v>0</v>
      </c>
      <c r="BF1138" s="93">
        <v>0</v>
      </c>
      <c r="BG1138" s="93">
        <v>0</v>
      </c>
      <c r="BH1138" s="93">
        <v>0</v>
      </c>
      <c r="BI1138" s="93">
        <v>0</v>
      </c>
      <c r="BJ1138" s="93">
        <v>0</v>
      </c>
      <c r="BK1138" s="93">
        <v>0</v>
      </c>
      <c r="BL1138" s="93">
        <v>0</v>
      </c>
      <c r="BM1138" s="93">
        <v>0</v>
      </c>
      <c r="BN1138" s="93">
        <v>0</v>
      </c>
      <c r="BO1138" s="93">
        <v>0</v>
      </c>
      <c r="BP1138" s="93">
        <v>0</v>
      </c>
      <c r="BQ1138" s="93">
        <v>0</v>
      </c>
      <c r="BR1138" s="93">
        <v>0</v>
      </c>
      <c r="BS1138" s="93">
        <v>0</v>
      </c>
      <c r="BT1138" s="93">
        <v>0</v>
      </c>
      <c r="BU1138" s="93">
        <v>0</v>
      </c>
      <c r="BV1138" s="93">
        <v>0</v>
      </c>
      <c r="BW1138" s="93">
        <v>0</v>
      </c>
      <c r="BX1138" s="93">
        <v>0</v>
      </c>
      <c r="BY1138" s="93">
        <v>0</v>
      </c>
      <c r="BZ1138" s="93">
        <v>0</v>
      </c>
      <c r="CA1138" s="93">
        <v>0</v>
      </c>
      <c r="CB1138" s="93">
        <v>0</v>
      </c>
      <c r="CC1138" s="93">
        <v>0</v>
      </c>
      <c r="CD1138" s="93">
        <v>0</v>
      </c>
      <c r="CE1138" s="93">
        <v>0</v>
      </c>
      <c r="CF1138" s="93">
        <v>0</v>
      </c>
      <c r="CG1138" s="93">
        <v>0</v>
      </c>
      <c r="CH1138" s="93">
        <v>0</v>
      </c>
      <c r="CJ1138" s="94">
        <v>0</v>
      </c>
    </row>
    <row r="1139" spans="1:88" x14ac:dyDescent="0.25">
      <c r="A1139">
        <v>1131</v>
      </c>
      <c r="B1139" s="96"/>
      <c r="C1139" s="97" t="s">
        <v>5378</v>
      </c>
      <c r="D1139" s="97" t="s">
        <v>7349</v>
      </c>
      <c r="E1139" s="97" t="s">
        <v>7349</v>
      </c>
      <c r="F1139" s="97" t="s">
        <v>7515</v>
      </c>
      <c r="G1139" s="96" t="s">
        <v>6172</v>
      </c>
      <c r="H1139" s="96" t="s">
        <v>7516</v>
      </c>
      <c r="I1139" s="96" t="s">
        <v>5340</v>
      </c>
      <c r="J1139" s="96" t="s">
        <v>5382</v>
      </c>
      <c r="K1139" s="96" t="s">
        <v>5365</v>
      </c>
      <c r="L1139" s="96" t="s">
        <v>5365</v>
      </c>
      <c r="M1139" s="96" t="s">
        <v>5342</v>
      </c>
      <c r="N1139" s="92">
        <v>252757.29930484947</v>
      </c>
      <c r="O1139" s="93">
        <v>0</v>
      </c>
      <c r="P1139" s="93">
        <v>0</v>
      </c>
      <c r="Q1139" s="93">
        <v>0</v>
      </c>
      <c r="R1139" s="93">
        <v>0</v>
      </c>
      <c r="S1139" s="93">
        <v>0</v>
      </c>
      <c r="T1139" s="93">
        <v>0</v>
      </c>
      <c r="U1139" s="93">
        <v>0</v>
      </c>
      <c r="V1139" s="93">
        <v>0</v>
      </c>
      <c r="W1139" s="93">
        <v>0</v>
      </c>
      <c r="X1139" s="93">
        <v>0</v>
      </c>
      <c r="Y1139" s="93">
        <v>0</v>
      </c>
      <c r="Z1139" s="93">
        <v>0</v>
      </c>
      <c r="AA1139" s="93">
        <v>0</v>
      </c>
      <c r="AB1139" s="93">
        <v>0</v>
      </c>
      <c r="AC1139" s="93">
        <v>0</v>
      </c>
      <c r="AD1139" s="93">
        <v>0</v>
      </c>
      <c r="AE1139" s="93">
        <v>0</v>
      </c>
      <c r="AF1139" s="93">
        <v>0</v>
      </c>
      <c r="AG1139" s="93">
        <v>0</v>
      </c>
      <c r="AH1139" s="93">
        <v>0</v>
      </c>
      <c r="AI1139" s="93">
        <v>0</v>
      </c>
      <c r="AJ1139" s="93">
        <v>0</v>
      </c>
      <c r="AK1139" s="93">
        <v>0</v>
      </c>
      <c r="AL1139" s="93">
        <v>0</v>
      </c>
      <c r="AM1139" s="93">
        <v>0</v>
      </c>
      <c r="AN1139" s="93">
        <v>0</v>
      </c>
      <c r="AO1139" s="93">
        <v>0</v>
      </c>
      <c r="AP1139" s="93">
        <v>0</v>
      </c>
      <c r="AQ1139" s="93">
        <v>0</v>
      </c>
      <c r="AR1139" s="93">
        <v>0</v>
      </c>
      <c r="AS1139" s="93">
        <v>0</v>
      </c>
      <c r="AT1139" s="93">
        <v>0</v>
      </c>
      <c r="AU1139" s="93">
        <v>0</v>
      </c>
      <c r="AV1139" s="93">
        <v>0</v>
      </c>
      <c r="AW1139" s="93">
        <v>0</v>
      </c>
      <c r="AX1139" s="93">
        <v>0</v>
      </c>
      <c r="AY1139" s="93">
        <v>0</v>
      </c>
      <c r="AZ1139" s="93">
        <v>0</v>
      </c>
      <c r="BA1139" s="93">
        <v>0</v>
      </c>
      <c r="BB1139" s="93">
        <v>0</v>
      </c>
      <c r="BC1139" s="93">
        <v>0</v>
      </c>
      <c r="BD1139" s="93">
        <v>0</v>
      </c>
      <c r="BE1139" s="93">
        <v>21106.004965499233</v>
      </c>
      <c r="BF1139" s="93">
        <v>21082.809102250849</v>
      </c>
      <c r="BG1139" s="93">
        <v>21027.275655777161</v>
      </c>
      <c r="BH1139" s="93">
        <v>20840.397466018752</v>
      </c>
      <c r="BI1139" s="93">
        <v>21090.340198609145</v>
      </c>
      <c r="BJ1139" s="93">
        <v>21117.336338725505</v>
      </c>
      <c r="BK1139" s="93">
        <v>21258.032830990935</v>
      </c>
      <c r="BL1139" s="93">
        <v>21065.644387167773</v>
      </c>
      <c r="BM1139" s="93">
        <v>21091.91276825366</v>
      </c>
      <c r="BN1139" s="93">
        <v>21096.978606498644</v>
      </c>
      <c r="BO1139" s="93">
        <v>21019.395660435013</v>
      </c>
      <c r="BP1139" s="93">
        <v>20961.171324622792</v>
      </c>
      <c r="BQ1139" s="93">
        <v>0</v>
      </c>
      <c r="BR1139" s="93">
        <v>0</v>
      </c>
      <c r="BS1139" s="93">
        <v>0</v>
      </c>
      <c r="BT1139" s="93">
        <v>0</v>
      </c>
      <c r="BU1139" s="93">
        <v>0</v>
      </c>
      <c r="BV1139" s="93">
        <v>0</v>
      </c>
      <c r="BW1139" s="93">
        <v>0</v>
      </c>
      <c r="BX1139" s="93">
        <v>0</v>
      </c>
      <c r="BY1139" s="93">
        <v>0</v>
      </c>
      <c r="BZ1139" s="93">
        <v>0</v>
      </c>
      <c r="CA1139" s="93">
        <v>0</v>
      </c>
      <c r="CB1139" s="93">
        <v>0</v>
      </c>
      <c r="CC1139" s="93">
        <v>0</v>
      </c>
      <c r="CD1139" s="93">
        <v>0</v>
      </c>
      <c r="CE1139" s="93">
        <v>0</v>
      </c>
      <c r="CF1139" s="93">
        <v>0</v>
      </c>
      <c r="CG1139" s="93">
        <v>0</v>
      </c>
      <c r="CH1139" s="93">
        <v>0</v>
      </c>
      <c r="CJ1139" s="94">
        <v>252757.29930484947</v>
      </c>
    </row>
    <row r="1140" spans="1:88" x14ac:dyDescent="0.25">
      <c r="A1140">
        <v>1132</v>
      </c>
      <c r="B1140" s="96"/>
      <c r="C1140" s="97" t="s">
        <v>5378</v>
      </c>
      <c r="D1140" s="97" t="s">
        <v>7349</v>
      </c>
      <c r="E1140" s="97" t="s">
        <v>7349</v>
      </c>
      <c r="F1140" s="97" t="s">
        <v>7517</v>
      </c>
      <c r="G1140" s="96" t="s">
        <v>6172</v>
      </c>
      <c r="H1140" s="96" t="s">
        <v>7518</v>
      </c>
      <c r="I1140" s="96" t="s">
        <v>5340</v>
      </c>
      <c r="J1140" s="96" t="s">
        <v>5421</v>
      </c>
      <c r="K1140" s="96" t="s">
        <v>5552</v>
      </c>
      <c r="L1140" s="96" t="s">
        <v>5552</v>
      </c>
      <c r="M1140" s="96" t="s">
        <v>5342</v>
      </c>
      <c r="N1140" s="92">
        <v>1309301.4950016511</v>
      </c>
      <c r="O1140" s="93">
        <v>0</v>
      </c>
      <c r="P1140" s="93">
        <v>0</v>
      </c>
      <c r="Q1140" s="93">
        <v>0</v>
      </c>
      <c r="R1140" s="93">
        <v>0</v>
      </c>
      <c r="S1140" s="93">
        <v>0</v>
      </c>
      <c r="T1140" s="93">
        <v>0</v>
      </c>
      <c r="U1140" s="93">
        <v>109657.47322050857</v>
      </c>
      <c r="V1140" s="93">
        <v>109707.83117106535</v>
      </c>
      <c r="W1140" s="93">
        <v>108886.23197342569</v>
      </c>
      <c r="X1140" s="93">
        <v>107538.74117205475</v>
      </c>
      <c r="Y1140" s="93">
        <v>109762.55810157488</v>
      </c>
      <c r="Z1140" s="93">
        <v>109958.58947345996</v>
      </c>
      <c r="AA1140" s="93">
        <v>110541.44093439661</v>
      </c>
      <c r="AB1140" s="93">
        <v>108559.95862088494</v>
      </c>
      <c r="AC1140" s="93">
        <v>108922.59849029215</v>
      </c>
      <c r="AD1140" s="93">
        <v>109035.16718741538</v>
      </c>
      <c r="AE1140" s="93">
        <v>108523.63922418823</v>
      </c>
      <c r="AF1140" s="93">
        <v>108207.26543238472</v>
      </c>
      <c r="AG1140" s="93">
        <v>0</v>
      </c>
      <c r="AH1140" s="93">
        <v>0</v>
      </c>
      <c r="AI1140" s="93">
        <v>0</v>
      </c>
      <c r="AJ1140" s="93">
        <v>0</v>
      </c>
      <c r="AK1140" s="93">
        <v>0</v>
      </c>
      <c r="AL1140" s="93">
        <v>0</v>
      </c>
      <c r="AM1140" s="93">
        <v>0</v>
      </c>
      <c r="AN1140" s="93">
        <v>0</v>
      </c>
      <c r="AO1140" s="93">
        <v>0</v>
      </c>
      <c r="AP1140" s="93">
        <v>0</v>
      </c>
      <c r="AQ1140" s="93">
        <v>0</v>
      </c>
      <c r="AR1140" s="93">
        <v>0</v>
      </c>
      <c r="AS1140" s="93">
        <v>0</v>
      </c>
      <c r="AT1140" s="93">
        <v>0</v>
      </c>
      <c r="AU1140" s="93">
        <v>0</v>
      </c>
      <c r="AV1140" s="93">
        <v>0</v>
      </c>
      <c r="AW1140" s="93">
        <v>0</v>
      </c>
      <c r="AX1140" s="93">
        <v>0</v>
      </c>
      <c r="AY1140" s="93">
        <v>0</v>
      </c>
      <c r="AZ1140" s="93">
        <v>0</v>
      </c>
      <c r="BA1140" s="93">
        <v>0</v>
      </c>
      <c r="BB1140" s="93">
        <v>0</v>
      </c>
      <c r="BC1140" s="93">
        <v>0</v>
      </c>
      <c r="BD1140" s="93">
        <v>0</v>
      </c>
      <c r="BE1140" s="93">
        <v>0</v>
      </c>
      <c r="BF1140" s="93">
        <v>0</v>
      </c>
      <c r="BG1140" s="93">
        <v>0</v>
      </c>
      <c r="BH1140" s="93">
        <v>0</v>
      </c>
      <c r="BI1140" s="93">
        <v>0</v>
      </c>
      <c r="BJ1140" s="93">
        <v>0</v>
      </c>
      <c r="BK1140" s="93">
        <v>0</v>
      </c>
      <c r="BL1140" s="93">
        <v>0</v>
      </c>
      <c r="BM1140" s="93">
        <v>0</v>
      </c>
      <c r="BN1140" s="93">
        <v>0</v>
      </c>
      <c r="BO1140" s="93">
        <v>0</v>
      </c>
      <c r="BP1140" s="93">
        <v>0</v>
      </c>
      <c r="BQ1140" s="93">
        <v>0</v>
      </c>
      <c r="BR1140" s="93">
        <v>0</v>
      </c>
      <c r="BS1140" s="93">
        <v>0</v>
      </c>
      <c r="BT1140" s="93">
        <v>0</v>
      </c>
      <c r="BU1140" s="93">
        <v>0</v>
      </c>
      <c r="BV1140" s="93">
        <v>0</v>
      </c>
      <c r="BW1140" s="93">
        <v>0</v>
      </c>
      <c r="BX1140" s="93">
        <v>0</v>
      </c>
      <c r="BY1140" s="93">
        <v>0</v>
      </c>
      <c r="BZ1140" s="93">
        <v>0</v>
      </c>
      <c r="CA1140" s="93">
        <v>0</v>
      </c>
      <c r="CB1140" s="93">
        <v>0</v>
      </c>
      <c r="CC1140" s="93">
        <v>0</v>
      </c>
      <c r="CD1140" s="93">
        <v>0</v>
      </c>
      <c r="CE1140" s="93">
        <v>0</v>
      </c>
      <c r="CF1140" s="93">
        <v>0</v>
      </c>
      <c r="CG1140" s="93">
        <v>0</v>
      </c>
      <c r="CH1140" s="93">
        <v>0</v>
      </c>
      <c r="CJ1140" s="94">
        <v>653790.06988956209</v>
      </c>
    </row>
    <row r="1141" spans="1:88" x14ac:dyDescent="0.25">
      <c r="A1141">
        <v>1133</v>
      </c>
      <c r="B1141" s="96"/>
      <c r="C1141" s="97" t="s">
        <v>5378</v>
      </c>
      <c r="D1141" s="97" t="s">
        <v>7349</v>
      </c>
      <c r="E1141" s="97" t="s">
        <v>7349</v>
      </c>
      <c r="F1141" s="97" t="s">
        <v>7519</v>
      </c>
      <c r="G1141" s="96" t="s">
        <v>6172</v>
      </c>
      <c r="H1141" s="96" t="s">
        <v>7520</v>
      </c>
      <c r="I1141" s="96" t="s">
        <v>5340</v>
      </c>
      <c r="J1141" s="96" t="s">
        <v>5382</v>
      </c>
      <c r="K1141" s="96" t="s">
        <v>5365</v>
      </c>
      <c r="L1141" s="96" t="s">
        <v>5365</v>
      </c>
      <c r="M1141" s="96" t="s">
        <v>5342</v>
      </c>
      <c r="N1141" s="92">
        <v>0</v>
      </c>
      <c r="O1141" s="93">
        <v>0</v>
      </c>
      <c r="P1141" s="93">
        <v>0</v>
      </c>
      <c r="Q1141" s="93">
        <v>0</v>
      </c>
      <c r="R1141" s="93">
        <v>0</v>
      </c>
      <c r="S1141" s="93">
        <v>0</v>
      </c>
      <c r="T1141" s="93">
        <v>0</v>
      </c>
      <c r="U1141" s="93">
        <v>0</v>
      </c>
      <c r="V1141" s="93">
        <v>0</v>
      </c>
      <c r="W1141" s="93">
        <v>0</v>
      </c>
      <c r="X1141" s="93">
        <v>0</v>
      </c>
      <c r="Y1141" s="93">
        <v>0</v>
      </c>
      <c r="Z1141" s="93">
        <v>0</v>
      </c>
      <c r="AA1141" s="93">
        <v>0</v>
      </c>
      <c r="AB1141" s="93">
        <v>0</v>
      </c>
      <c r="AC1141" s="93">
        <v>0</v>
      </c>
      <c r="AD1141" s="93">
        <v>0</v>
      </c>
      <c r="AE1141" s="93">
        <v>0</v>
      </c>
      <c r="AF1141" s="93">
        <v>0</v>
      </c>
      <c r="AG1141" s="93">
        <v>0</v>
      </c>
      <c r="AH1141" s="93">
        <v>0</v>
      </c>
      <c r="AI1141" s="93">
        <v>0</v>
      </c>
      <c r="AJ1141" s="93">
        <v>0</v>
      </c>
      <c r="AK1141" s="93">
        <v>0</v>
      </c>
      <c r="AL1141" s="93">
        <v>0</v>
      </c>
      <c r="AM1141" s="93">
        <v>0</v>
      </c>
      <c r="AN1141" s="93">
        <v>0</v>
      </c>
      <c r="AO1141" s="93">
        <v>0</v>
      </c>
      <c r="AP1141" s="93">
        <v>0</v>
      </c>
      <c r="AQ1141" s="93">
        <v>0</v>
      </c>
      <c r="AR1141" s="93">
        <v>0</v>
      </c>
      <c r="AS1141" s="93">
        <v>0</v>
      </c>
      <c r="AT1141" s="93">
        <v>0</v>
      </c>
      <c r="AU1141" s="93">
        <v>0</v>
      </c>
      <c r="AV1141" s="93">
        <v>0</v>
      </c>
      <c r="AW1141" s="93">
        <v>0</v>
      </c>
      <c r="AX1141" s="93">
        <v>0</v>
      </c>
      <c r="AY1141" s="93">
        <v>0</v>
      </c>
      <c r="AZ1141" s="93">
        <v>0</v>
      </c>
      <c r="BA1141" s="93">
        <v>0</v>
      </c>
      <c r="BB1141" s="93">
        <v>0</v>
      </c>
      <c r="BC1141" s="93">
        <v>0</v>
      </c>
      <c r="BD1141" s="93">
        <v>0</v>
      </c>
      <c r="BE1141" s="93">
        <v>0</v>
      </c>
      <c r="BF1141" s="93">
        <v>0</v>
      </c>
      <c r="BG1141" s="93">
        <v>0</v>
      </c>
      <c r="BH1141" s="93">
        <v>0</v>
      </c>
      <c r="BI1141" s="93">
        <v>0</v>
      </c>
      <c r="BJ1141" s="93">
        <v>0</v>
      </c>
      <c r="BK1141" s="93">
        <v>0</v>
      </c>
      <c r="BL1141" s="93">
        <v>0</v>
      </c>
      <c r="BM1141" s="93">
        <v>0</v>
      </c>
      <c r="BN1141" s="93">
        <v>0</v>
      </c>
      <c r="BO1141" s="93">
        <v>0</v>
      </c>
      <c r="BP1141" s="93">
        <v>0</v>
      </c>
      <c r="BQ1141" s="93">
        <v>0</v>
      </c>
      <c r="BR1141" s="93">
        <v>0</v>
      </c>
      <c r="BS1141" s="93">
        <v>0</v>
      </c>
      <c r="BT1141" s="93">
        <v>0</v>
      </c>
      <c r="BU1141" s="93">
        <v>0</v>
      </c>
      <c r="BV1141" s="93">
        <v>0</v>
      </c>
      <c r="BW1141" s="93">
        <v>0</v>
      </c>
      <c r="BX1141" s="93">
        <v>0</v>
      </c>
      <c r="BY1141" s="93">
        <v>0</v>
      </c>
      <c r="BZ1141" s="93">
        <v>0</v>
      </c>
      <c r="CA1141" s="93">
        <v>0</v>
      </c>
      <c r="CB1141" s="93">
        <v>0</v>
      </c>
      <c r="CC1141" s="93">
        <v>0</v>
      </c>
      <c r="CD1141" s="93">
        <v>0</v>
      </c>
      <c r="CE1141" s="93">
        <v>0</v>
      </c>
      <c r="CF1141" s="93">
        <v>0</v>
      </c>
      <c r="CG1141" s="93">
        <v>0</v>
      </c>
      <c r="CH1141" s="93">
        <v>0</v>
      </c>
      <c r="CJ1141" s="94">
        <v>0</v>
      </c>
    </row>
    <row r="1142" spans="1:88" x14ac:dyDescent="0.25">
      <c r="A1142">
        <v>1134</v>
      </c>
      <c r="B1142" s="96"/>
      <c r="C1142" s="97" t="s">
        <v>5378</v>
      </c>
      <c r="D1142" s="97" t="s">
        <v>7349</v>
      </c>
      <c r="E1142" s="97" t="s">
        <v>7349</v>
      </c>
      <c r="F1142" s="97" t="s">
        <v>7521</v>
      </c>
      <c r="G1142" s="96" t="s">
        <v>6172</v>
      </c>
      <c r="H1142" s="96" t="s">
        <v>7522</v>
      </c>
      <c r="I1142" s="96" t="s">
        <v>5387</v>
      </c>
      <c r="J1142" s="96" t="s">
        <v>5421</v>
      </c>
      <c r="K1142" s="96" t="s">
        <v>5552</v>
      </c>
      <c r="L1142" s="96" t="s">
        <v>5552</v>
      </c>
      <c r="M1142" s="96" t="s">
        <v>5342</v>
      </c>
      <c r="N1142" s="92">
        <v>0</v>
      </c>
      <c r="O1142" s="93">
        <v>0</v>
      </c>
      <c r="P1142" s="93">
        <v>0</v>
      </c>
      <c r="Q1142" s="93">
        <v>0</v>
      </c>
      <c r="R1142" s="93">
        <v>0</v>
      </c>
      <c r="S1142" s="93">
        <v>0</v>
      </c>
      <c r="T1142" s="93">
        <v>0</v>
      </c>
      <c r="U1142" s="93">
        <v>0</v>
      </c>
      <c r="V1142" s="93">
        <v>0</v>
      </c>
      <c r="W1142" s="93">
        <v>0</v>
      </c>
      <c r="X1142" s="93">
        <v>0</v>
      </c>
      <c r="Y1142" s="93">
        <v>0</v>
      </c>
      <c r="Z1142" s="93">
        <v>0</v>
      </c>
      <c r="AA1142" s="93">
        <v>0</v>
      </c>
      <c r="AB1142" s="93">
        <v>0</v>
      </c>
      <c r="AC1142" s="93">
        <v>0</v>
      </c>
      <c r="AD1142" s="93">
        <v>0</v>
      </c>
      <c r="AE1142" s="93">
        <v>0</v>
      </c>
      <c r="AF1142" s="93">
        <v>0</v>
      </c>
      <c r="AG1142" s="93">
        <v>0</v>
      </c>
      <c r="AH1142" s="93">
        <v>0</v>
      </c>
      <c r="AI1142" s="93">
        <v>0</v>
      </c>
      <c r="AJ1142" s="93">
        <v>0</v>
      </c>
      <c r="AK1142" s="93">
        <v>0</v>
      </c>
      <c r="AL1142" s="93">
        <v>0</v>
      </c>
      <c r="AM1142" s="93">
        <v>0</v>
      </c>
      <c r="AN1142" s="93">
        <v>0</v>
      </c>
      <c r="AO1142" s="93">
        <v>0</v>
      </c>
      <c r="AP1142" s="93">
        <v>0</v>
      </c>
      <c r="AQ1142" s="93">
        <v>0</v>
      </c>
      <c r="AR1142" s="93">
        <v>0</v>
      </c>
      <c r="AS1142" s="93">
        <v>0</v>
      </c>
      <c r="AT1142" s="93">
        <v>0</v>
      </c>
      <c r="AU1142" s="93">
        <v>0</v>
      </c>
      <c r="AV1142" s="93">
        <v>0</v>
      </c>
      <c r="AW1142" s="93">
        <v>0</v>
      </c>
      <c r="AX1142" s="93">
        <v>0</v>
      </c>
      <c r="AY1142" s="93">
        <v>0</v>
      </c>
      <c r="AZ1142" s="93">
        <v>0</v>
      </c>
      <c r="BA1142" s="93">
        <v>0</v>
      </c>
      <c r="BB1142" s="93">
        <v>0</v>
      </c>
      <c r="BC1142" s="93">
        <v>0</v>
      </c>
      <c r="BD1142" s="93">
        <v>0</v>
      </c>
      <c r="BE1142" s="93">
        <v>0</v>
      </c>
      <c r="BF1142" s="93">
        <v>0</v>
      </c>
      <c r="BG1142" s="93">
        <v>0</v>
      </c>
      <c r="BH1142" s="93">
        <v>0</v>
      </c>
      <c r="BI1142" s="93">
        <v>0</v>
      </c>
      <c r="BJ1142" s="93">
        <v>0</v>
      </c>
      <c r="BK1142" s="93">
        <v>0</v>
      </c>
      <c r="BL1142" s="93">
        <v>0</v>
      </c>
      <c r="BM1142" s="93">
        <v>0</v>
      </c>
      <c r="BN1142" s="93">
        <v>0</v>
      </c>
      <c r="BO1142" s="93">
        <v>0</v>
      </c>
      <c r="BP1142" s="93">
        <v>0</v>
      </c>
      <c r="BQ1142" s="93">
        <v>0</v>
      </c>
      <c r="BR1142" s="93">
        <v>0</v>
      </c>
      <c r="BS1142" s="93">
        <v>0</v>
      </c>
      <c r="BT1142" s="93">
        <v>0</v>
      </c>
      <c r="BU1142" s="93">
        <v>0</v>
      </c>
      <c r="BV1142" s="93">
        <v>0</v>
      </c>
      <c r="BW1142" s="93">
        <v>0</v>
      </c>
      <c r="BX1142" s="93">
        <v>0</v>
      </c>
      <c r="BY1142" s="93">
        <v>0</v>
      </c>
      <c r="BZ1142" s="93">
        <v>0</v>
      </c>
      <c r="CA1142" s="93">
        <v>0</v>
      </c>
      <c r="CB1142" s="93">
        <v>0</v>
      </c>
      <c r="CC1142" s="93">
        <v>0</v>
      </c>
      <c r="CD1142" s="93">
        <v>0</v>
      </c>
      <c r="CE1142" s="93">
        <v>0</v>
      </c>
      <c r="CF1142" s="93">
        <v>0</v>
      </c>
      <c r="CG1142" s="93">
        <v>0</v>
      </c>
      <c r="CH1142" s="93">
        <v>0</v>
      </c>
      <c r="CJ1142" s="94">
        <v>0</v>
      </c>
    </row>
    <row r="1143" spans="1:88" x14ac:dyDescent="0.25">
      <c r="A1143">
        <v>1135</v>
      </c>
      <c r="B1143" s="96"/>
      <c r="C1143" s="97" t="s">
        <v>5378</v>
      </c>
      <c r="D1143" s="97" t="s">
        <v>7349</v>
      </c>
      <c r="E1143" s="97" t="s">
        <v>7349</v>
      </c>
      <c r="F1143" s="97" t="s">
        <v>7523</v>
      </c>
      <c r="G1143" s="96" t="s">
        <v>6172</v>
      </c>
      <c r="H1143" s="96" t="s">
        <v>7524</v>
      </c>
      <c r="I1143" s="96" t="s">
        <v>5340</v>
      </c>
      <c r="J1143" s="96" t="s">
        <v>5382</v>
      </c>
      <c r="K1143" s="96" t="s">
        <v>5365</v>
      </c>
      <c r="L1143" s="96" t="s">
        <v>5365</v>
      </c>
      <c r="M1143" s="96" t="s">
        <v>5342</v>
      </c>
      <c r="N1143" s="92">
        <v>0</v>
      </c>
      <c r="O1143" s="93">
        <v>0</v>
      </c>
      <c r="P1143" s="93">
        <v>0</v>
      </c>
      <c r="Q1143" s="93">
        <v>0</v>
      </c>
      <c r="R1143" s="93">
        <v>0</v>
      </c>
      <c r="S1143" s="93">
        <v>0</v>
      </c>
      <c r="T1143" s="93">
        <v>0</v>
      </c>
      <c r="U1143" s="93">
        <v>0</v>
      </c>
      <c r="V1143" s="93">
        <v>0</v>
      </c>
      <c r="W1143" s="93">
        <v>0</v>
      </c>
      <c r="X1143" s="93">
        <v>0</v>
      </c>
      <c r="Y1143" s="93">
        <v>0</v>
      </c>
      <c r="Z1143" s="93">
        <v>0</v>
      </c>
      <c r="AA1143" s="93">
        <v>0</v>
      </c>
      <c r="AB1143" s="93">
        <v>0</v>
      </c>
      <c r="AC1143" s="93">
        <v>0</v>
      </c>
      <c r="AD1143" s="93">
        <v>0</v>
      </c>
      <c r="AE1143" s="93">
        <v>0</v>
      </c>
      <c r="AF1143" s="93">
        <v>0</v>
      </c>
      <c r="AG1143" s="93">
        <v>0</v>
      </c>
      <c r="AH1143" s="93">
        <v>0</v>
      </c>
      <c r="AI1143" s="93">
        <v>0</v>
      </c>
      <c r="AJ1143" s="93">
        <v>0</v>
      </c>
      <c r="AK1143" s="93">
        <v>0</v>
      </c>
      <c r="AL1143" s="93">
        <v>0</v>
      </c>
      <c r="AM1143" s="93">
        <v>0</v>
      </c>
      <c r="AN1143" s="93">
        <v>0</v>
      </c>
      <c r="AO1143" s="93">
        <v>0</v>
      </c>
      <c r="AP1143" s="93">
        <v>0</v>
      </c>
      <c r="AQ1143" s="93">
        <v>0</v>
      </c>
      <c r="AR1143" s="93">
        <v>0</v>
      </c>
      <c r="AS1143" s="93">
        <v>0</v>
      </c>
      <c r="AT1143" s="93">
        <v>0</v>
      </c>
      <c r="AU1143" s="93">
        <v>0</v>
      </c>
      <c r="AV1143" s="93">
        <v>0</v>
      </c>
      <c r="AW1143" s="93">
        <v>0</v>
      </c>
      <c r="AX1143" s="93">
        <v>0</v>
      </c>
      <c r="AY1143" s="93">
        <v>0</v>
      </c>
      <c r="AZ1143" s="93">
        <v>0</v>
      </c>
      <c r="BA1143" s="93">
        <v>0</v>
      </c>
      <c r="BB1143" s="93">
        <v>0</v>
      </c>
      <c r="BC1143" s="93">
        <v>0</v>
      </c>
      <c r="BD1143" s="93">
        <v>0</v>
      </c>
      <c r="BE1143" s="93">
        <v>0</v>
      </c>
      <c r="BF1143" s="93">
        <v>0</v>
      </c>
      <c r="BG1143" s="93">
        <v>0</v>
      </c>
      <c r="BH1143" s="93">
        <v>0</v>
      </c>
      <c r="BI1143" s="93">
        <v>0</v>
      </c>
      <c r="BJ1143" s="93">
        <v>0</v>
      </c>
      <c r="BK1143" s="93">
        <v>0</v>
      </c>
      <c r="BL1143" s="93">
        <v>0</v>
      </c>
      <c r="BM1143" s="93">
        <v>0</v>
      </c>
      <c r="BN1143" s="93">
        <v>0</v>
      </c>
      <c r="BO1143" s="93">
        <v>0</v>
      </c>
      <c r="BP1143" s="93">
        <v>0</v>
      </c>
      <c r="BQ1143" s="93">
        <v>0</v>
      </c>
      <c r="BR1143" s="93">
        <v>0</v>
      </c>
      <c r="BS1143" s="93">
        <v>0</v>
      </c>
      <c r="BT1143" s="93">
        <v>0</v>
      </c>
      <c r="BU1143" s="93">
        <v>0</v>
      </c>
      <c r="BV1143" s="93">
        <v>0</v>
      </c>
      <c r="BW1143" s="93">
        <v>0</v>
      </c>
      <c r="BX1143" s="93">
        <v>0</v>
      </c>
      <c r="BY1143" s="93">
        <v>0</v>
      </c>
      <c r="BZ1143" s="93">
        <v>0</v>
      </c>
      <c r="CA1143" s="93">
        <v>0</v>
      </c>
      <c r="CB1143" s="93">
        <v>0</v>
      </c>
      <c r="CC1143" s="93">
        <v>0</v>
      </c>
      <c r="CD1143" s="93">
        <v>0</v>
      </c>
      <c r="CE1143" s="93">
        <v>0</v>
      </c>
      <c r="CF1143" s="93">
        <v>0</v>
      </c>
      <c r="CG1143" s="93">
        <v>0</v>
      </c>
      <c r="CH1143" s="93">
        <v>0</v>
      </c>
      <c r="CJ1143" s="94">
        <v>0</v>
      </c>
    </row>
    <row r="1144" spans="1:88" x14ac:dyDescent="0.25">
      <c r="A1144">
        <v>1136</v>
      </c>
      <c r="B1144" s="96"/>
      <c r="C1144" s="97" t="s">
        <v>5378</v>
      </c>
      <c r="D1144" s="97" t="s">
        <v>7349</v>
      </c>
      <c r="E1144" s="97" t="s">
        <v>7349</v>
      </c>
      <c r="F1144" s="97" t="s">
        <v>7525</v>
      </c>
      <c r="G1144" s="96" t="s">
        <v>6172</v>
      </c>
      <c r="H1144" s="96" t="s">
        <v>7526</v>
      </c>
      <c r="I1144" s="96" t="s">
        <v>5340</v>
      </c>
      <c r="J1144" s="96" t="s">
        <v>5382</v>
      </c>
      <c r="K1144" s="96" t="s">
        <v>5365</v>
      </c>
      <c r="L1144" s="96" t="s">
        <v>5365</v>
      </c>
      <c r="M1144" s="96" t="s">
        <v>5342</v>
      </c>
      <c r="N1144" s="92">
        <v>843439.41508109239</v>
      </c>
      <c r="O1144" s="93">
        <v>0</v>
      </c>
      <c r="P1144" s="93">
        <v>0</v>
      </c>
      <c r="Q1144" s="93">
        <v>0</v>
      </c>
      <c r="R1144" s="93">
        <v>0</v>
      </c>
      <c r="S1144" s="93">
        <v>0</v>
      </c>
      <c r="T1144" s="93">
        <v>0</v>
      </c>
      <c r="U1144" s="93">
        <v>0</v>
      </c>
      <c r="V1144" s="93">
        <v>0</v>
      </c>
      <c r="W1144" s="93">
        <v>0</v>
      </c>
      <c r="X1144" s="93">
        <v>0</v>
      </c>
      <c r="Y1144" s="93">
        <v>0</v>
      </c>
      <c r="Z1144" s="93">
        <v>0</v>
      </c>
      <c r="AA1144" s="93">
        <v>0</v>
      </c>
      <c r="AB1144" s="93">
        <v>0</v>
      </c>
      <c r="AC1144" s="93">
        <v>0</v>
      </c>
      <c r="AD1144" s="93">
        <v>0</v>
      </c>
      <c r="AE1144" s="93">
        <v>0</v>
      </c>
      <c r="AF1144" s="93">
        <v>0</v>
      </c>
      <c r="AG1144" s="93">
        <v>0</v>
      </c>
      <c r="AH1144" s="93">
        <v>0</v>
      </c>
      <c r="AI1144" s="93">
        <v>0</v>
      </c>
      <c r="AJ1144" s="93">
        <v>0</v>
      </c>
      <c r="AK1144" s="93">
        <v>0</v>
      </c>
      <c r="AL1144" s="93">
        <v>0</v>
      </c>
      <c r="AM1144" s="93">
        <v>0</v>
      </c>
      <c r="AN1144" s="93">
        <v>0</v>
      </c>
      <c r="AO1144" s="93">
        <v>0</v>
      </c>
      <c r="AP1144" s="93">
        <v>0</v>
      </c>
      <c r="AQ1144" s="93">
        <v>0</v>
      </c>
      <c r="AR1144" s="93">
        <v>0</v>
      </c>
      <c r="AS1144" s="93">
        <v>0</v>
      </c>
      <c r="AT1144" s="93">
        <v>0</v>
      </c>
      <c r="AU1144" s="93">
        <v>0</v>
      </c>
      <c r="AV1144" s="93">
        <v>0</v>
      </c>
      <c r="AW1144" s="93">
        <v>0</v>
      </c>
      <c r="AX1144" s="93">
        <v>0</v>
      </c>
      <c r="AY1144" s="93">
        <v>0</v>
      </c>
      <c r="AZ1144" s="93">
        <v>0</v>
      </c>
      <c r="BA1144" s="93">
        <v>0</v>
      </c>
      <c r="BB1144" s="93">
        <v>0</v>
      </c>
      <c r="BC1144" s="93">
        <v>0</v>
      </c>
      <c r="BD1144" s="93">
        <v>0</v>
      </c>
      <c r="BE1144" s="93">
        <v>0</v>
      </c>
      <c r="BF1144" s="93">
        <v>0</v>
      </c>
      <c r="BG1144" s="93">
        <v>0</v>
      </c>
      <c r="BH1144" s="93">
        <v>0</v>
      </c>
      <c r="BI1144" s="93">
        <v>0</v>
      </c>
      <c r="BJ1144" s="93">
        <v>0</v>
      </c>
      <c r="BK1144" s="93">
        <v>0</v>
      </c>
      <c r="BL1144" s="93">
        <v>0</v>
      </c>
      <c r="BM1144" s="93">
        <v>0</v>
      </c>
      <c r="BN1144" s="93">
        <v>0</v>
      </c>
      <c r="BO1144" s="93">
        <v>0</v>
      </c>
      <c r="BP1144" s="93">
        <v>0</v>
      </c>
      <c r="BQ1144" s="93">
        <v>0</v>
      </c>
      <c r="BR1144" s="93">
        <v>0</v>
      </c>
      <c r="BS1144" s="93">
        <v>0</v>
      </c>
      <c r="BT1144" s="93">
        <v>0</v>
      </c>
      <c r="BU1144" s="93">
        <v>0</v>
      </c>
      <c r="BV1144" s="93">
        <v>0</v>
      </c>
      <c r="BW1144" s="93">
        <v>0</v>
      </c>
      <c r="BX1144" s="93">
        <v>0</v>
      </c>
      <c r="BY1144" s="93">
        <v>0</v>
      </c>
      <c r="BZ1144" s="93">
        <v>0</v>
      </c>
      <c r="CA1144" s="93">
        <v>0</v>
      </c>
      <c r="CB1144" s="93">
        <v>0</v>
      </c>
      <c r="CC1144" s="93">
        <v>141245.2122779502</v>
      </c>
      <c r="CD1144" s="93">
        <v>141001.44220708677</v>
      </c>
      <c r="CE1144" s="93">
        <v>140400.63648753715</v>
      </c>
      <c r="CF1144" s="93">
        <v>138383.88981970467</v>
      </c>
      <c r="CG1144" s="93">
        <v>141042.23947298661</v>
      </c>
      <c r="CH1144" s="93">
        <v>141365.99481582694</v>
      </c>
      <c r="CJ1144" s="94">
        <v>843439.41508109239</v>
      </c>
    </row>
    <row r="1145" spans="1:88" x14ac:dyDescent="0.25">
      <c r="A1145">
        <v>1137</v>
      </c>
      <c r="B1145" s="96"/>
      <c r="C1145" s="97" t="s">
        <v>5378</v>
      </c>
      <c r="D1145" s="97" t="s">
        <v>7349</v>
      </c>
      <c r="E1145" s="97" t="s">
        <v>7349</v>
      </c>
      <c r="F1145" s="97" t="s">
        <v>7527</v>
      </c>
      <c r="G1145" s="96" t="s">
        <v>6172</v>
      </c>
      <c r="H1145" s="96" t="s">
        <v>7528</v>
      </c>
      <c r="I1145" s="96" t="s">
        <v>5387</v>
      </c>
      <c r="J1145" s="96" t="s">
        <v>5421</v>
      </c>
      <c r="K1145" s="96" t="s">
        <v>5552</v>
      </c>
      <c r="L1145" s="96" t="s">
        <v>5552</v>
      </c>
      <c r="M1145" s="96" t="s">
        <v>5342</v>
      </c>
      <c r="N1145" s="92">
        <v>74230.744438182592</v>
      </c>
      <c r="O1145" s="93">
        <v>0</v>
      </c>
      <c r="P1145" s="93">
        <v>0</v>
      </c>
      <c r="Q1145" s="93">
        <v>0</v>
      </c>
      <c r="R1145" s="93">
        <v>0</v>
      </c>
      <c r="S1145" s="93">
        <v>0</v>
      </c>
      <c r="T1145" s="93">
        <v>0</v>
      </c>
      <c r="U1145" s="93">
        <v>0</v>
      </c>
      <c r="V1145" s="93">
        <v>0</v>
      </c>
      <c r="W1145" s="93">
        <v>0</v>
      </c>
      <c r="X1145" s="93">
        <v>0</v>
      </c>
      <c r="Y1145" s="93">
        <v>0</v>
      </c>
      <c r="Z1145" s="93">
        <v>0</v>
      </c>
      <c r="AA1145" s="93">
        <v>0</v>
      </c>
      <c r="AB1145" s="93">
        <v>0</v>
      </c>
      <c r="AC1145" s="93">
        <v>0</v>
      </c>
      <c r="AD1145" s="93">
        <v>0</v>
      </c>
      <c r="AE1145" s="93">
        <v>0</v>
      </c>
      <c r="AF1145" s="93">
        <v>0</v>
      </c>
      <c r="AG1145" s="93">
        <v>0</v>
      </c>
      <c r="AH1145" s="93">
        <v>0</v>
      </c>
      <c r="AI1145" s="93">
        <v>0</v>
      </c>
      <c r="AJ1145" s="93">
        <v>0</v>
      </c>
      <c r="AK1145" s="93">
        <v>0</v>
      </c>
      <c r="AL1145" s="93">
        <v>0</v>
      </c>
      <c r="AM1145" s="93">
        <v>0</v>
      </c>
      <c r="AN1145" s="93">
        <v>0</v>
      </c>
      <c r="AO1145" s="93">
        <v>0</v>
      </c>
      <c r="AP1145" s="93">
        <v>0</v>
      </c>
      <c r="AQ1145" s="93">
        <v>0</v>
      </c>
      <c r="AR1145" s="93">
        <v>0</v>
      </c>
      <c r="AS1145" s="93">
        <v>0</v>
      </c>
      <c r="AT1145" s="93">
        <v>0</v>
      </c>
      <c r="AU1145" s="93">
        <v>0</v>
      </c>
      <c r="AV1145" s="93">
        <v>0</v>
      </c>
      <c r="AW1145" s="93">
        <v>0</v>
      </c>
      <c r="AX1145" s="93">
        <v>0</v>
      </c>
      <c r="AY1145" s="93">
        <v>0</v>
      </c>
      <c r="AZ1145" s="93">
        <v>0</v>
      </c>
      <c r="BA1145" s="93">
        <v>0</v>
      </c>
      <c r="BB1145" s="93">
        <v>0</v>
      </c>
      <c r="BC1145" s="93">
        <v>0</v>
      </c>
      <c r="BD1145" s="93">
        <v>0</v>
      </c>
      <c r="BE1145" s="93">
        <v>0</v>
      </c>
      <c r="BF1145" s="93">
        <v>0</v>
      </c>
      <c r="BG1145" s="93">
        <v>0</v>
      </c>
      <c r="BH1145" s="93">
        <v>0</v>
      </c>
      <c r="BI1145" s="93">
        <v>0</v>
      </c>
      <c r="BJ1145" s="93">
        <v>0</v>
      </c>
      <c r="BK1145" s="93">
        <v>0</v>
      </c>
      <c r="BL1145" s="93">
        <v>0</v>
      </c>
      <c r="BM1145" s="93">
        <v>0</v>
      </c>
      <c r="BN1145" s="93">
        <v>0</v>
      </c>
      <c r="BO1145" s="93">
        <v>0</v>
      </c>
      <c r="BP1145" s="93">
        <v>0</v>
      </c>
      <c r="BQ1145" s="93">
        <v>0</v>
      </c>
      <c r="BR1145" s="93">
        <v>0</v>
      </c>
      <c r="BS1145" s="93">
        <v>0</v>
      </c>
      <c r="BT1145" s="93">
        <v>0</v>
      </c>
      <c r="BU1145" s="93">
        <v>0</v>
      </c>
      <c r="BV1145" s="93">
        <v>0</v>
      </c>
      <c r="BW1145" s="93">
        <v>0</v>
      </c>
      <c r="BX1145" s="93">
        <v>0</v>
      </c>
      <c r="BY1145" s="93">
        <v>0</v>
      </c>
      <c r="BZ1145" s="93">
        <v>0</v>
      </c>
      <c r="CA1145" s="93">
        <v>0</v>
      </c>
      <c r="CB1145" s="93">
        <v>0</v>
      </c>
      <c r="CC1145" s="93">
        <v>12430.931099791404</v>
      </c>
      <c r="CD1145" s="93">
        <v>12409.476999463075</v>
      </c>
      <c r="CE1145" s="93">
        <v>12356.60034344317</v>
      </c>
      <c r="CF1145" s="93">
        <v>12179.107326375668</v>
      </c>
      <c r="CG1145" s="93">
        <v>12413.067549495054</v>
      </c>
      <c r="CH1145" s="93">
        <v>12441.561119614213</v>
      </c>
      <c r="CJ1145" s="94">
        <v>74230.744438182592</v>
      </c>
    </row>
    <row r="1146" spans="1:88" x14ac:dyDescent="0.25">
      <c r="A1146">
        <v>1138</v>
      </c>
      <c r="B1146" s="96"/>
      <c r="C1146" s="97" t="s">
        <v>5378</v>
      </c>
      <c r="D1146" s="97" t="s">
        <v>7349</v>
      </c>
      <c r="E1146" s="97" t="s">
        <v>7349</v>
      </c>
      <c r="F1146" s="97" t="s">
        <v>7529</v>
      </c>
      <c r="G1146" s="96" t="s">
        <v>6172</v>
      </c>
      <c r="H1146" s="96" t="s">
        <v>7530</v>
      </c>
      <c r="I1146" s="96" t="s">
        <v>5340</v>
      </c>
      <c r="J1146" s="96" t="s">
        <v>5382</v>
      </c>
      <c r="K1146" s="96" t="s">
        <v>5365</v>
      </c>
      <c r="L1146" s="96" t="s">
        <v>5365</v>
      </c>
      <c r="M1146" s="96" t="s">
        <v>5342</v>
      </c>
      <c r="N1146" s="92">
        <v>128476.28845070062</v>
      </c>
      <c r="O1146" s="93">
        <v>0</v>
      </c>
      <c r="P1146" s="93">
        <v>0</v>
      </c>
      <c r="Q1146" s="93">
        <v>0</v>
      </c>
      <c r="R1146" s="93">
        <v>0</v>
      </c>
      <c r="S1146" s="93">
        <v>0</v>
      </c>
      <c r="T1146" s="93">
        <v>0</v>
      </c>
      <c r="U1146" s="93">
        <v>0</v>
      </c>
      <c r="V1146" s="93">
        <v>0</v>
      </c>
      <c r="W1146" s="93">
        <v>0</v>
      </c>
      <c r="X1146" s="93">
        <v>0</v>
      </c>
      <c r="Y1146" s="93">
        <v>0</v>
      </c>
      <c r="Z1146" s="93">
        <v>0</v>
      </c>
      <c r="AA1146" s="93">
        <v>0</v>
      </c>
      <c r="AB1146" s="93">
        <v>0</v>
      </c>
      <c r="AC1146" s="93">
        <v>0</v>
      </c>
      <c r="AD1146" s="93">
        <v>0</v>
      </c>
      <c r="AE1146" s="93">
        <v>0</v>
      </c>
      <c r="AF1146" s="93">
        <v>0</v>
      </c>
      <c r="AG1146" s="93">
        <v>0</v>
      </c>
      <c r="AH1146" s="93">
        <v>0</v>
      </c>
      <c r="AI1146" s="93">
        <v>0</v>
      </c>
      <c r="AJ1146" s="93">
        <v>0</v>
      </c>
      <c r="AK1146" s="93">
        <v>0</v>
      </c>
      <c r="AL1146" s="93">
        <v>0</v>
      </c>
      <c r="AM1146" s="93">
        <v>0</v>
      </c>
      <c r="AN1146" s="93">
        <v>0</v>
      </c>
      <c r="AO1146" s="93">
        <v>0</v>
      </c>
      <c r="AP1146" s="93">
        <v>0</v>
      </c>
      <c r="AQ1146" s="93">
        <v>0</v>
      </c>
      <c r="AR1146" s="93">
        <v>0</v>
      </c>
      <c r="AS1146" s="93">
        <v>0</v>
      </c>
      <c r="AT1146" s="93">
        <v>0</v>
      </c>
      <c r="AU1146" s="93">
        <v>0</v>
      </c>
      <c r="AV1146" s="93">
        <v>0</v>
      </c>
      <c r="AW1146" s="93">
        <v>0</v>
      </c>
      <c r="AX1146" s="93">
        <v>0</v>
      </c>
      <c r="AY1146" s="93">
        <v>0</v>
      </c>
      <c r="AZ1146" s="93">
        <v>0</v>
      </c>
      <c r="BA1146" s="93">
        <v>0</v>
      </c>
      <c r="BB1146" s="93">
        <v>0</v>
      </c>
      <c r="BC1146" s="93">
        <v>0</v>
      </c>
      <c r="BD1146" s="93">
        <v>0</v>
      </c>
      <c r="BE1146" s="93">
        <v>0</v>
      </c>
      <c r="BF1146" s="93">
        <v>0</v>
      </c>
      <c r="BG1146" s="93">
        <v>0</v>
      </c>
      <c r="BH1146" s="93">
        <v>0</v>
      </c>
      <c r="BI1146" s="93">
        <v>0</v>
      </c>
      <c r="BJ1146" s="93">
        <v>0</v>
      </c>
      <c r="BK1146" s="93">
        <v>0</v>
      </c>
      <c r="BL1146" s="93">
        <v>0</v>
      </c>
      <c r="BM1146" s="93">
        <v>0</v>
      </c>
      <c r="BN1146" s="93">
        <v>0</v>
      </c>
      <c r="BO1146" s="93">
        <v>0</v>
      </c>
      <c r="BP1146" s="93">
        <v>0</v>
      </c>
      <c r="BQ1146" s="93">
        <v>0</v>
      </c>
      <c r="BR1146" s="93">
        <v>0</v>
      </c>
      <c r="BS1146" s="93">
        <v>0</v>
      </c>
      <c r="BT1146" s="93">
        <v>0</v>
      </c>
      <c r="BU1146" s="93">
        <v>0</v>
      </c>
      <c r="BV1146" s="93">
        <v>0</v>
      </c>
      <c r="BW1146" s="93">
        <v>0</v>
      </c>
      <c r="BX1146" s="93">
        <v>0</v>
      </c>
      <c r="BY1146" s="93">
        <v>0</v>
      </c>
      <c r="BZ1146" s="93">
        <v>0</v>
      </c>
      <c r="CA1146" s="93">
        <v>0</v>
      </c>
      <c r="CB1146" s="93">
        <v>0</v>
      </c>
      <c r="CC1146" s="93">
        <v>21515.073057331218</v>
      </c>
      <c r="CD1146" s="93">
        <v>21477.940960609252</v>
      </c>
      <c r="CE1146" s="93">
        <v>21386.423671343931</v>
      </c>
      <c r="CF1146" s="93">
        <v>21079.224218727075</v>
      </c>
      <c r="CG1146" s="93">
        <v>21484.15537412604</v>
      </c>
      <c r="CH1146" s="93">
        <v>21533.471168563108</v>
      </c>
      <c r="CJ1146" s="94">
        <v>128476.28845070062</v>
      </c>
    </row>
    <row r="1147" spans="1:88" x14ac:dyDescent="0.25">
      <c r="A1147">
        <v>1139</v>
      </c>
      <c r="B1147" s="96"/>
      <c r="C1147" s="97" t="s">
        <v>5378</v>
      </c>
      <c r="D1147" s="97" t="s">
        <v>7349</v>
      </c>
      <c r="E1147" s="97" t="s">
        <v>7349</v>
      </c>
      <c r="F1147" s="97" t="s">
        <v>7531</v>
      </c>
      <c r="G1147" s="96" t="s">
        <v>6172</v>
      </c>
      <c r="H1147" s="96" t="s">
        <v>7532</v>
      </c>
      <c r="I1147" s="96" t="s">
        <v>5340</v>
      </c>
      <c r="J1147" s="96" t="s">
        <v>5421</v>
      </c>
      <c r="K1147" s="96" t="s">
        <v>5552</v>
      </c>
      <c r="L1147" s="96" t="s">
        <v>5552</v>
      </c>
      <c r="M1147" s="96" t="s">
        <v>5342</v>
      </c>
      <c r="N1147" s="92">
        <v>248278.5858179951</v>
      </c>
      <c r="O1147" s="93">
        <v>42009.195126261693</v>
      </c>
      <c r="P1147" s="93">
        <v>41316.239380680585</v>
      </c>
      <c r="Q1147" s="93">
        <v>41398.839787318298</v>
      </c>
      <c r="R1147" s="93">
        <v>41439.62940675846</v>
      </c>
      <c r="S1147" s="93">
        <v>41177.401246973568</v>
      </c>
      <c r="T1147" s="93">
        <v>40937.280870002498</v>
      </c>
      <c r="U1147" s="93">
        <v>0</v>
      </c>
      <c r="V1147" s="93">
        <v>0</v>
      </c>
      <c r="W1147" s="93">
        <v>0</v>
      </c>
      <c r="X1147" s="93">
        <v>0</v>
      </c>
      <c r="Y1147" s="93">
        <v>0</v>
      </c>
      <c r="Z1147" s="93">
        <v>0</v>
      </c>
      <c r="AA1147" s="93">
        <v>0</v>
      </c>
      <c r="AB1147" s="93">
        <v>0</v>
      </c>
      <c r="AC1147" s="93">
        <v>0</v>
      </c>
      <c r="AD1147" s="93">
        <v>0</v>
      </c>
      <c r="AE1147" s="93">
        <v>0</v>
      </c>
      <c r="AF1147" s="93">
        <v>0</v>
      </c>
      <c r="AG1147" s="93">
        <v>0</v>
      </c>
      <c r="AH1147" s="93">
        <v>0</v>
      </c>
      <c r="AI1147" s="93">
        <v>0</v>
      </c>
      <c r="AJ1147" s="93">
        <v>0</v>
      </c>
      <c r="AK1147" s="93">
        <v>0</v>
      </c>
      <c r="AL1147" s="93">
        <v>0</v>
      </c>
      <c r="AM1147" s="93">
        <v>0</v>
      </c>
      <c r="AN1147" s="93">
        <v>0</v>
      </c>
      <c r="AO1147" s="93">
        <v>0</v>
      </c>
      <c r="AP1147" s="93">
        <v>0</v>
      </c>
      <c r="AQ1147" s="93">
        <v>0</v>
      </c>
      <c r="AR1147" s="93">
        <v>0</v>
      </c>
      <c r="AS1147" s="93">
        <v>0</v>
      </c>
      <c r="AT1147" s="93">
        <v>0</v>
      </c>
      <c r="AU1147" s="93">
        <v>0</v>
      </c>
      <c r="AV1147" s="93">
        <v>0</v>
      </c>
      <c r="AW1147" s="93">
        <v>0</v>
      </c>
      <c r="AX1147" s="93">
        <v>0</v>
      </c>
      <c r="AY1147" s="93">
        <v>0</v>
      </c>
      <c r="AZ1147" s="93">
        <v>0</v>
      </c>
      <c r="BA1147" s="93">
        <v>0</v>
      </c>
      <c r="BB1147" s="93">
        <v>0</v>
      </c>
      <c r="BC1147" s="93">
        <v>0</v>
      </c>
      <c r="BD1147" s="93">
        <v>0</v>
      </c>
      <c r="BE1147" s="93">
        <v>0</v>
      </c>
      <c r="BF1147" s="93">
        <v>0</v>
      </c>
      <c r="BG1147" s="93">
        <v>0</v>
      </c>
      <c r="BH1147" s="93">
        <v>0</v>
      </c>
      <c r="BI1147" s="93">
        <v>0</v>
      </c>
      <c r="BJ1147" s="93">
        <v>0</v>
      </c>
      <c r="BK1147" s="93">
        <v>0</v>
      </c>
      <c r="BL1147" s="93">
        <v>0</v>
      </c>
      <c r="BM1147" s="93">
        <v>0</v>
      </c>
      <c r="BN1147" s="93">
        <v>0</v>
      </c>
      <c r="BO1147" s="93">
        <v>0</v>
      </c>
      <c r="BP1147" s="93">
        <v>0</v>
      </c>
      <c r="BQ1147" s="93">
        <v>0</v>
      </c>
      <c r="BR1147" s="93">
        <v>0</v>
      </c>
      <c r="BS1147" s="93">
        <v>0</v>
      </c>
      <c r="BT1147" s="93">
        <v>0</v>
      </c>
      <c r="BU1147" s="93">
        <v>0</v>
      </c>
      <c r="BV1147" s="93">
        <v>0</v>
      </c>
      <c r="BW1147" s="93">
        <v>0</v>
      </c>
      <c r="BX1147" s="93">
        <v>0</v>
      </c>
      <c r="BY1147" s="93">
        <v>0</v>
      </c>
      <c r="BZ1147" s="93">
        <v>0</v>
      </c>
      <c r="CA1147" s="93">
        <v>0</v>
      </c>
      <c r="CB1147" s="93">
        <v>0</v>
      </c>
      <c r="CC1147" s="93">
        <v>0</v>
      </c>
      <c r="CD1147" s="93">
        <v>0</v>
      </c>
      <c r="CE1147" s="93">
        <v>0</v>
      </c>
      <c r="CF1147" s="93">
        <v>0</v>
      </c>
      <c r="CG1147" s="93">
        <v>0</v>
      </c>
      <c r="CH1147" s="93">
        <v>0</v>
      </c>
      <c r="CJ1147" s="94">
        <v>0</v>
      </c>
    </row>
    <row r="1148" spans="1:88" x14ac:dyDescent="0.25">
      <c r="A1148">
        <v>1140</v>
      </c>
      <c r="B1148" s="96"/>
      <c r="C1148" s="97" t="s">
        <v>5378</v>
      </c>
      <c r="D1148" s="97" t="s">
        <v>7349</v>
      </c>
      <c r="E1148" s="97" t="s">
        <v>7349</v>
      </c>
      <c r="F1148" s="97" t="s">
        <v>7533</v>
      </c>
      <c r="G1148" s="96" t="s">
        <v>6172</v>
      </c>
      <c r="H1148" s="96" t="s">
        <v>7534</v>
      </c>
      <c r="I1148" s="96" t="s">
        <v>5340</v>
      </c>
      <c r="J1148" s="96" t="s">
        <v>5382</v>
      </c>
      <c r="K1148" s="96" t="s">
        <v>5365</v>
      </c>
      <c r="L1148" s="96" t="s">
        <v>5365</v>
      </c>
      <c r="M1148" s="96" t="s">
        <v>5342</v>
      </c>
      <c r="N1148" s="92">
        <v>1547800.1850057966</v>
      </c>
      <c r="O1148" s="93">
        <v>0</v>
      </c>
      <c r="P1148" s="93">
        <v>0</v>
      </c>
      <c r="Q1148" s="93">
        <v>0</v>
      </c>
      <c r="R1148" s="93">
        <v>0</v>
      </c>
      <c r="S1148" s="93">
        <v>0</v>
      </c>
      <c r="T1148" s="93">
        <v>0</v>
      </c>
      <c r="U1148" s="93">
        <v>0</v>
      </c>
      <c r="V1148" s="93">
        <v>0</v>
      </c>
      <c r="W1148" s="93">
        <v>0</v>
      </c>
      <c r="X1148" s="93">
        <v>0</v>
      </c>
      <c r="Y1148" s="93">
        <v>0</v>
      </c>
      <c r="Z1148" s="93">
        <v>0</v>
      </c>
      <c r="AA1148" s="93">
        <v>0</v>
      </c>
      <c r="AB1148" s="93">
        <v>0</v>
      </c>
      <c r="AC1148" s="93">
        <v>0</v>
      </c>
      <c r="AD1148" s="93">
        <v>0</v>
      </c>
      <c r="AE1148" s="93">
        <v>0</v>
      </c>
      <c r="AF1148" s="93">
        <v>0</v>
      </c>
      <c r="AG1148" s="93">
        <v>0</v>
      </c>
      <c r="AH1148" s="93">
        <v>0</v>
      </c>
      <c r="AI1148" s="93">
        <v>0</v>
      </c>
      <c r="AJ1148" s="93">
        <v>0</v>
      </c>
      <c r="AK1148" s="93">
        <v>0</v>
      </c>
      <c r="AL1148" s="93">
        <v>0</v>
      </c>
      <c r="AM1148" s="93">
        <v>0</v>
      </c>
      <c r="AN1148" s="93">
        <v>0</v>
      </c>
      <c r="AO1148" s="93">
        <v>0</v>
      </c>
      <c r="AP1148" s="93">
        <v>0</v>
      </c>
      <c r="AQ1148" s="93">
        <v>0</v>
      </c>
      <c r="AR1148" s="93">
        <v>0</v>
      </c>
      <c r="AS1148" s="93">
        <v>0</v>
      </c>
      <c r="AT1148" s="93">
        <v>0</v>
      </c>
      <c r="AU1148" s="93">
        <v>0</v>
      </c>
      <c r="AV1148" s="93">
        <v>0</v>
      </c>
      <c r="AW1148" s="93">
        <v>0</v>
      </c>
      <c r="AX1148" s="93">
        <v>0</v>
      </c>
      <c r="AY1148" s="93">
        <v>0</v>
      </c>
      <c r="AZ1148" s="93">
        <v>0</v>
      </c>
      <c r="BA1148" s="93">
        <v>0</v>
      </c>
      <c r="BB1148" s="93">
        <v>0</v>
      </c>
      <c r="BC1148" s="93">
        <v>0</v>
      </c>
      <c r="BD1148" s="93">
        <v>0</v>
      </c>
      <c r="BE1148" s="93">
        <v>0</v>
      </c>
      <c r="BF1148" s="93">
        <v>0</v>
      </c>
      <c r="BG1148" s="93">
        <v>0</v>
      </c>
      <c r="BH1148" s="93">
        <v>0</v>
      </c>
      <c r="BI1148" s="93">
        <v>0</v>
      </c>
      <c r="BJ1148" s="93">
        <v>0</v>
      </c>
      <c r="BK1148" s="93">
        <v>0</v>
      </c>
      <c r="BL1148" s="93">
        <v>0</v>
      </c>
      <c r="BM1148" s="93">
        <v>0</v>
      </c>
      <c r="BN1148" s="93">
        <v>0</v>
      </c>
      <c r="BO1148" s="93">
        <v>0</v>
      </c>
      <c r="BP1148" s="93">
        <v>0</v>
      </c>
      <c r="BQ1148" s="93">
        <v>129019.72872711087</v>
      </c>
      <c r="BR1148" s="93">
        <v>128834.33276702565</v>
      </c>
      <c r="BS1148" s="93">
        <v>128377.44335531686</v>
      </c>
      <c r="BT1148" s="93">
        <v>126883.64845706327</v>
      </c>
      <c r="BU1148" s="93">
        <v>128887.80341700444</v>
      </c>
      <c r="BV1148" s="93">
        <v>129111.79044417877</v>
      </c>
      <c r="BW1148" s="93">
        <v>130998.36526776002</v>
      </c>
      <c r="BX1148" s="93">
        <v>129366.29595628938</v>
      </c>
      <c r="BY1148" s="93">
        <v>129504.9239201779</v>
      </c>
      <c r="BZ1148" s="93">
        <v>129590.88816148412</v>
      </c>
      <c r="CA1148" s="93">
        <v>128850.09960839563</v>
      </c>
      <c r="CB1148" s="93">
        <v>128374.86492398968</v>
      </c>
      <c r="CC1148" s="93">
        <v>0</v>
      </c>
      <c r="CD1148" s="93">
        <v>0</v>
      </c>
      <c r="CE1148" s="93">
        <v>0</v>
      </c>
      <c r="CF1148" s="93">
        <v>0</v>
      </c>
      <c r="CG1148" s="93">
        <v>0</v>
      </c>
      <c r="CH1148" s="93">
        <v>0</v>
      </c>
      <c r="CJ1148" s="94">
        <v>1547800.1850057966</v>
      </c>
    </row>
    <row r="1149" spans="1:88" x14ac:dyDescent="0.25">
      <c r="A1149">
        <v>1141</v>
      </c>
      <c r="B1149" s="96"/>
      <c r="C1149" s="97" t="s">
        <v>5378</v>
      </c>
      <c r="D1149" s="97" t="s">
        <v>7349</v>
      </c>
      <c r="E1149" s="97" t="s">
        <v>7349</v>
      </c>
      <c r="F1149" s="97" t="s">
        <v>7535</v>
      </c>
      <c r="G1149" s="96" t="s">
        <v>6172</v>
      </c>
      <c r="H1149" s="96" t="s">
        <v>7536</v>
      </c>
      <c r="I1149" s="96" t="s">
        <v>5340</v>
      </c>
      <c r="J1149" s="96" t="s">
        <v>5382</v>
      </c>
      <c r="K1149" s="96" t="s">
        <v>5365</v>
      </c>
      <c r="L1149" s="96" t="s">
        <v>5365</v>
      </c>
      <c r="M1149" s="96" t="s">
        <v>5342</v>
      </c>
      <c r="N1149" s="92">
        <v>255414.8183026817</v>
      </c>
      <c r="O1149" s="93">
        <v>0</v>
      </c>
      <c r="P1149" s="93">
        <v>0</v>
      </c>
      <c r="Q1149" s="93">
        <v>0</v>
      </c>
      <c r="R1149" s="93">
        <v>0</v>
      </c>
      <c r="S1149" s="93">
        <v>0</v>
      </c>
      <c r="T1149" s="93">
        <v>0</v>
      </c>
      <c r="U1149" s="93">
        <v>0</v>
      </c>
      <c r="V1149" s="93">
        <v>0</v>
      </c>
      <c r="W1149" s="93">
        <v>0</v>
      </c>
      <c r="X1149" s="93">
        <v>0</v>
      </c>
      <c r="Y1149" s="93">
        <v>0</v>
      </c>
      <c r="Z1149" s="93">
        <v>0</v>
      </c>
      <c r="AA1149" s="93">
        <v>0</v>
      </c>
      <c r="AB1149" s="93">
        <v>0</v>
      </c>
      <c r="AC1149" s="93">
        <v>0</v>
      </c>
      <c r="AD1149" s="93">
        <v>0</v>
      </c>
      <c r="AE1149" s="93">
        <v>0</v>
      </c>
      <c r="AF1149" s="93">
        <v>0</v>
      </c>
      <c r="AG1149" s="93">
        <v>0</v>
      </c>
      <c r="AH1149" s="93">
        <v>0</v>
      </c>
      <c r="AI1149" s="93">
        <v>0</v>
      </c>
      <c r="AJ1149" s="93">
        <v>0</v>
      </c>
      <c r="AK1149" s="93">
        <v>0</v>
      </c>
      <c r="AL1149" s="93">
        <v>0</v>
      </c>
      <c r="AM1149" s="93">
        <v>0</v>
      </c>
      <c r="AN1149" s="93">
        <v>0</v>
      </c>
      <c r="AO1149" s="93">
        <v>0</v>
      </c>
      <c r="AP1149" s="93">
        <v>0</v>
      </c>
      <c r="AQ1149" s="93">
        <v>0</v>
      </c>
      <c r="AR1149" s="93">
        <v>0</v>
      </c>
      <c r="AS1149" s="93">
        <v>0</v>
      </c>
      <c r="AT1149" s="93">
        <v>0</v>
      </c>
      <c r="AU1149" s="93">
        <v>0</v>
      </c>
      <c r="AV1149" s="93">
        <v>0</v>
      </c>
      <c r="AW1149" s="93">
        <v>0</v>
      </c>
      <c r="AX1149" s="93">
        <v>0</v>
      </c>
      <c r="AY1149" s="93">
        <v>0</v>
      </c>
      <c r="AZ1149" s="93">
        <v>0</v>
      </c>
      <c r="BA1149" s="93">
        <v>0</v>
      </c>
      <c r="BB1149" s="93">
        <v>0</v>
      </c>
      <c r="BC1149" s="93">
        <v>0</v>
      </c>
      <c r="BD1149" s="93">
        <v>0</v>
      </c>
      <c r="BE1149" s="93">
        <v>0</v>
      </c>
      <c r="BF1149" s="93">
        <v>0</v>
      </c>
      <c r="BG1149" s="93">
        <v>0</v>
      </c>
      <c r="BH1149" s="93">
        <v>0</v>
      </c>
      <c r="BI1149" s="93">
        <v>0</v>
      </c>
      <c r="BJ1149" s="93">
        <v>0</v>
      </c>
      <c r="BK1149" s="93">
        <v>0</v>
      </c>
      <c r="BL1149" s="93">
        <v>0</v>
      </c>
      <c r="BM1149" s="93">
        <v>0</v>
      </c>
      <c r="BN1149" s="93">
        <v>0</v>
      </c>
      <c r="BO1149" s="93">
        <v>0</v>
      </c>
      <c r="BP1149" s="93">
        <v>0</v>
      </c>
      <c r="BQ1149" s="93">
        <v>21290.571541166311</v>
      </c>
      <c r="BR1149" s="93">
        <v>21259.977879324277</v>
      </c>
      <c r="BS1149" s="93">
        <v>21184.58292382121</v>
      </c>
      <c r="BT1149" s="93">
        <v>20938.079947393722</v>
      </c>
      <c r="BU1149" s="93">
        <v>21268.801496533371</v>
      </c>
      <c r="BV1149" s="93">
        <v>21305.763377273717</v>
      </c>
      <c r="BW1149" s="93">
        <v>21617.082092988559</v>
      </c>
      <c r="BX1149" s="93">
        <v>21347.761355929018</v>
      </c>
      <c r="BY1149" s="93">
        <v>21370.637458769212</v>
      </c>
      <c r="BZ1149" s="93">
        <v>21384.823101907394</v>
      </c>
      <c r="CA1149" s="93">
        <v>21262.579691213581</v>
      </c>
      <c r="CB1149" s="93">
        <v>21184.157436361362</v>
      </c>
      <c r="CC1149" s="93">
        <v>0</v>
      </c>
      <c r="CD1149" s="93">
        <v>0</v>
      </c>
      <c r="CE1149" s="93">
        <v>0</v>
      </c>
      <c r="CF1149" s="93">
        <v>0</v>
      </c>
      <c r="CG1149" s="93">
        <v>0</v>
      </c>
      <c r="CH1149" s="93">
        <v>0</v>
      </c>
      <c r="CJ1149" s="94">
        <v>255414.8183026817</v>
      </c>
    </row>
    <row r="1150" spans="1:88" x14ac:dyDescent="0.25">
      <c r="A1150">
        <v>1142</v>
      </c>
      <c r="B1150" s="96"/>
      <c r="C1150" s="97" t="s">
        <v>5378</v>
      </c>
      <c r="D1150" s="97" t="s">
        <v>7349</v>
      </c>
      <c r="E1150" s="97" t="s">
        <v>7349</v>
      </c>
      <c r="F1150" s="97" t="s">
        <v>7537</v>
      </c>
      <c r="G1150" s="96" t="s">
        <v>6172</v>
      </c>
      <c r="H1150" s="96" t="s">
        <v>7538</v>
      </c>
      <c r="I1150" s="96" t="s">
        <v>5340</v>
      </c>
      <c r="J1150" s="96" t="s">
        <v>5382</v>
      </c>
      <c r="K1150" s="96" t="s">
        <v>5365</v>
      </c>
      <c r="L1150" s="96" t="s">
        <v>5365</v>
      </c>
      <c r="M1150" s="96" t="s">
        <v>5342</v>
      </c>
      <c r="N1150" s="92">
        <v>3554793.7975101601</v>
      </c>
      <c r="O1150" s="93">
        <v>0</v>
      </c>
      <c r="P1150" s="93">
        <v>0</v>
      </c>
      <c r="Q1150" s="93">
        <v>0</v>
      </c>
      <c r="R1150" s="93">
        <v>0</v>
      </c>
      <c r="S1150" s="93">
        <v>0</v>
      </c>
      <c r="T1150" s="93">
        <v>0</v>
      </c>
      <c r="U1150" s="93">
        <v>178535.97146977973</v>
      </c>
      <c r="V1150" s="93">
        <v>178617.96046113447</v>
      </c>
      <c r="W1150" s="93">
        <v>177280.29503258379</v>
      </c>
      <c r="X1150" s="93">
        <v>175086.41282643777</v>
      </c>
      <c r="Y1150" s="93">
        <v>178707.06269390712</v>
      </c>
      <c r="Z1150" s="93">
        <v>179026.22608870469</v>
      </c>
      <c r="AA1150" s="93">
        <v>179975.18058076731</v>
      </c>
      <c r="AB1150" s="93">
        <v>176749.08153431612</v>
      </c>
      <c r="AC1150" s="93">
        <v>177339.50423399004</v>
      </c>
      <c r="AD1150" s="93">
        <v>177522.78003916715</v>
      </c>
      <c r="AE1150" s="93">
        <v>176689.94905039266</v>
      </c>
      <c r="AF1150" s="93">
        <v>176174.85326523057</v>
      </c>
      <c r="AG1150" s="93">
        <v>117964.05301290641</v>
      </c>
      <c r="AH1150" s="93">
        <v>117897.85611756815</v>
      </c>
      <c r="AI1150" s="93">
        <v>117402.97146902706</v>
      </c>
      <c r="AJ1150" s="93">
        <v>116484.22662790093</v>
      </c>
      <c r="AK1150" s="93">
        <v>117905.23237371063</v>
      </c>
      <c r="AL1150" s="93">
        <v>118043.6387483361</v>
      </c>
      <c r="AM1150" s="93">
        <v>120642.57781748516</v>
      </c>
      <c r="AN1150" s="93">
        <v>119515.66988703175</v>
      </c>
      <c r="AO1150" s="93">
        <v>119615.25767708452</v>
      </c>
      <c r="AP1150" s="93">
        <v>119632.52419828463</v>
      </c>
      <c r="AQ1150" s="93">
        <v>119169.86927187233</v>
      </c>
      <c r="AR1150" s="93">
        <v>118814.64303254045</v>
      </c>
      <c r="AS1150" s="93">
        <v>0</v>
      </c>
      <c r="AT1150" s="93">
        <v>0</v>
      </c>
      <c r="AU1150" s="93">
        <v>0</v>
      </c>
      <c r="AV1150" s="93">
        <v>0</v>
      </c>
      <c r="AW1150" s="93">
        <v>0</v>
      </c>
      <c r="AX1150" s="93">
        <v>0</v>
      </c>
      <c r="AY1150" s="93">
        <v>0</v>
      </c>
      <c r="AZ1150" s="93">
        <v>0</v>
      </c>
      <c r="BA1150" s="93">
        <v>0</v>
      </c>
      <c r="BB1150" s="93">
        <v>0</v>
      </c>
      <c r="BC1150" s="93">
        <v>0</v>
      </c>
      <c r="BD1150" s="93">
        <v>0</v>
      </c>
      <c r="BE1150" s="93">
        <v>0</v>
      </c>
      <c r="BF1150" s="93">
        <v>0</v>
      </c>
      <c r="BG1150" s="93">
        <v>0</v>
      </c>
      <c r="BH1150" s="93">
        <v>0</v>
      </c>
      <c r="BI1150" s="93">
        <v>0</v>
      </c>
      <c r="BJ1150" s="93">
        <v>0</v>
      </c>
      <c r="BK1150" s="93">
        <v>0</v>
      </c>
      <c r="BL1150" s="93">
        <v>0</v>
      </c>
      <c r="BM1150" s="93">
        <v>0</v>
      </c>
      <c r="BN1150" s="93">
        <v>0</v>
      </c>
      <c r="BO1150" s="93">
        <v>0</v>
      </c>
      <c r="BP1150" s="93">
        <v>0</v>
      </c>
      <c r="BQ1150" s="93">
        <v>0</v>
      </c>
      <c r="BR1150" s="93">
        <v>0</v>
      </c>
      <c r="BS1150" s="93">
        <v>0</v>
      </c>
      <c r="BT1150" s="93">
        <v>0</v>
      </c>
      <c r="BU1150" s="93">
        <v>0</v>
      </c>
      <c r="BV1150" s="93">
        <v>0</v>
      </c>
      <c r="BW1150" s="93">
        <v>0</v>
      </c>
      <c r="BX1150" s="93">
        <v>0</v>
      </c>
      <c r="BY1150" s="93">
        <v>0</v>
      </c>
      <c r="BZ1150" s="93">
        <v>0</v>
      </c>
      <c r="CA1150" s="93">
        <v>0</v>
      </c>
      <c r="CB1150" s="93">
        <v>0</v>
      </c>
      <c r="CC1150" s="93">
        <v>0</v>
      </c>
      <c r="CD1150" s="93">
        <v>0</v>
      </c>
      <c r="CE1150" s="93">
        <v>0</v>
      </c>
      <c r="CF1150" s="93">
        <v>0</v>
      </c>
      <c r="CG1150" s="93">
        <v>0</v>
      </c>
      <c r="CH1150" s="93">
        <v>0</v>
      </c>
      <c r="CJ1150" s="94">
        <v>2487539.8689376125</v>
      </c>
    </row>
    <row r="1151" spans="1:88" x14ac:dyDescent="0.25">
      <c r="A1151">
        <v>1143</v>
      </c>
      <c r="B1151" s="96"/>
      <c r="C1151" s="97" t="s">
        <v>5378</v>
      </c>
      <c r="D1151" s="97" t="s">
        <v>7349</v>
      </c>
      <c r="E1151" s="97" t="s">
        <v>7349</v>
      </c>
      <c r="F1151" s="97" t="s">
        <v>7539</v>
      </c>
      <c r="G1151" s="96" t="s">
        <v>6172</v>
      </c>
      <c r="H1151" s="96" t="s">
        <v>7540</v>
      </c>
      <c r="I1151" s="96" t="s">
        <v>5387</v>
      </c>
      <c r="J1151" s="96" t="s">
        <v>5421</v>
      </c>
      <c r="K1151" s="96" t="s">
        <v>5365</v>
      </c>
      <c r="L1151" s="96" t="s">
        <v>5365</v>
      </c>
      <c r="M1151" s="96" t="s">
        <v>5342</v>
      </c>
      <c r="N1151" s="92">
        <v>144072.43775451923</v>
      </c>
      <c r="O1151" s="93">
        <v>0</v>
      </c>
      <c r="P1151" s="93">
        <v>0</v>
      </c>
      <c r="Q1151" s="93">
        <v>0</v>
      </c>
      <c r="R1151" s="93">
        <v>0</v>
      </c>
      <c r="S1151" s="93">
        <v>0</v>
      </c>
      <c r="T1151" s="93">
        <v>0</v>
      </c>
      <c r="U1151" s="93">
        <v>12066.448824195122</v>
      </c>
      <c r="V1151" s="93">
        <v>12071.990093890976</v>
      </c>
      <c r="W1151" s="93">
        <v>11981.583262681381</v>
      </c>
      <c r="X1151" s="93">
        <v>11833.308564037547</v>
      </c>
      <c r="Y1151" s="93">
        <v>12078.012115800731</v>
      </c>
      <c r="Z1151" s="93">
        <v>12099.582944010717</v>
      </c>
      <c r="AA1151" s="93">
        <v>12163.71853932358</v>
      </c>
      <c r="AB1151" s="93">
        <v>11945.68091516686</v>
      </c>
      <c r="AC1151" s="93">
        <v>11985.584948127884</v>
      </c>
      <c r="AD1151" s="93">
        <v>11997.971741140349</v>
      </c>
      <c r="AE1151" s="93">
        <v>11941.684414712401</v>
      </c>
      <c r="AF1151" s="93">
        <v>11906.871391431683</v>
      </c>
      <c r="AG1151" s="93">
        <v>0</v>
      </c>
      <c r="AH1151" s="93">
        <v>0</v>
      </c>
      <c r="AI1151" s="93">
        <v>0</v>
      </c>
      <c r="AJ1151" s="93">
        <v>0</v>
      </c>
      <c r="AK1151" s="93">
        <v>0</v>
      </c>
      <c r="AL1151" s="93">
        <v>0</v>
      </c>
      <c r="AM1151" s="93">
        <v>0</v>
      </c>
      <c r="AN1151" s="93">
        <v>0</v>
      </c>
      <c r="AO1151" s="93">
        <v>0</v>
      </c>
      <c r="AP1151" s="93">
        <v>0</v>
      </c>
      <c r="AQ1151" s="93">
        <v>0</v>
      </c>
      <c r="AR1151" s="93">
        <v>0</v>
      </c>
      <c r="AS1151" s="93">
        <v>0</v>
      </c>
      <c r="AT1151" s="93">
        <v>0</v>
      </c>
      <c r="AU1151" s="93">
        <v>0</v>
      </c>
      <c r="AV1151" s="93">
        <v>0</v>
      </c>
      <c r="AW1151" s="93">
        <v>0</v>
      </c>
      <c r="AX1151" s="93">
        <v>0</v>
      </c>
      <c r="AY1151" s="93">
        <v>0</v>
      </c>
      <c r="AZ1151" s="93">
        <v>0</v>
      </c>
      <c r="BA1151" s="93">
        <v>0</v>
      </c>
      <c r="BB1151" s="93">
        <v>0</v>
      </c>
      <c r="BC1151" s="93">
        <v>0</v>
      </c>
      <c r="BD1151" s="93">
        <v>0</v>
      </c>
      <c r="BE1151" s="93">
        <v>0</v>
      </c>
      <c r="BF1151" s="93">
        <v>0</v>
      </c>
      <c r="BG1151" s="93">
        <v>0</v>
      </c>
      <c r="BH1151" s="93">
        <v>0</v>
      </c>
      <c r="BI1151" s="93">
        <v>0</v>
      </c>
      <c r="BJ1151" s="93">
        <v>0</v>
      </c>
      <c r="BK1151" s="93">
        <v>0</v>
      </c>
      <c r="BL1151" s="93">
        <v>0</v>
      </c>
      <c r="BM1151" s="93">
        <v>0</v>
      </c>
      <c r="BN1151" s="93">
        <v>0</v>
      </c>
      <c r="BO1151" s="93">
        <v>0</v>
      </c>
      <c r="BP1151" s="93">
        <v>0</v>
      </c>
      <c r="BQ1151" s="93">
        <v>0</v>
      </c>
      <c r="BR1151" s="93">
        <v>0</v>
      </c>
      <c r="BS1151" s="93">
        <v>0</v>
      </c>
      <c r="BT1151" s="93">
        <v>0</v>
      </c>
      <c r="BU1151" s="93">
        <v>0</v>
      </c>
      <c r="BV1151" s="93">
        <v>0</v>
      </c>
      <c r="BW1151" s="93">
        <v>0</v>
      </c>
      <c r="BX1151" s="93">
        <v>0</v>
      </c>
      <c r="BY1151" s="93">
        <v>0</v>
      </c>
      <c r="BZ1151" s="93">
        <v>0</v>
      </c>
      <c r="CA1151" s="93">
        <v>0</v>
      </c>
      <c r="CB1151" s="93">
        <v>0</v>
      </c>
      <c r="CC1151" s="93">
        <v>0</v>
      </c>
      <c r="CD1151" s="93">
        <v>0</v>
      </c>
      <c r="CE1151" s="93">
        <v>0</v>
      </c>
      <c r="CF1151" s="93">
        <v>0</v>
      </c>
      <c r="CG1151" s="93">
        <v>0</v>
      </c>
      <c r="CH1151" s="93">
        <v>0</v>
      </c>
      <c r="CJ1151" s="94">
        <v>71941.51194990275</v>
      </c>
    </row>
    <row r="1152" spans="1:88" x14ac:dyDescent="0.25">
      <c r="A1152">
        <v>1144</v>
      </c>
      <c r="B1152" s="96"/>
      <c r="C1152" s="97" t="s">
        <v>5378</v>
      </c>
      <c r="D1152" s="97" t="s">
        <v>7349</v>
      </c>
      <c r="E1152" s="97" t="s">
        <v>7349</v>
      </c>
      <c r="F1152" s="97" t="s">
        <v>7541</v>
      </c>
      <c r="G1152" s="96" t="s">
        <v>6172</v>
      </c>
      <c r="H1152" s="96" t="s">
        <v>7542</v>
      </c>
      <c r="I1152" s="96" t="s">
        <v>5340</v>
      </c>
      <c r="J1152" s="96" t="s">
        <v>5382</v>
      </c>
      <c r="K1152" s="96" t="s">
        <v>5365</v>
      </c>
      <c r="L1152" s="96" t="s">
        <v>5365</v>
      </c>
      <c r="M1152" s="96" t="s">
        <v>5342</v>
      </c>
      <c r="N1152" s="92">
        <v>249356.14226743692</v>
      </c>
      <c r="O1152" s="93">
        <v>0</v>
      </c>
      <c r="P1152" s="93">
        <v>0</v>
      </c>
      <c r="Q1152" s="93">
        <v>0</v>
      </c>
      <c r="R1152" s="93">
        <v>0</v>
      </c>
      <c r="S1152" s="93">
        <v>0</v>
      </c>
      <c r="T1152" s="93">
        <v>0</v>
      </c>
      <c r="U1152" s="93">
        <v>20884.238349568419</v>
      </c>
      <c r="V1152" s="93">
        <v>20893.829008657438</v>
      </c>
      <c r="W1152" s="93">
        <v>20737.355646948679</v>
      </c>
      <c r="X1152" s="93">
        <v>20480.726360834153</v>
      </c>
      <c r="Y1152" s="93">
        <v>20904.251738885931</v>
      </c>
      <c r="Z1152" s="93">
        <v>20941.585864633998</v>
      </c>
      <c r="AA1152" s="93">
        <v>21052.589779598478</v>
      </c>
      <c r="AB1152" s="93">
        <v>20675.216968557957</v>
      </c>
      <c r="AC1152" s="93">
        <v>20744.281640990441</v>
      </c>
      <c r="AD1152" s="93">
        <v>20765.720321204375</v>
      </c>
      <c r="AE1152" s="93">
        <v>20668.299948540571</v>
      </c>
      <c r="AF1152" s="93">
        <v>20608.046639016444</v>
      </c>
      <c r="AG1152" s="93">
        <v>0</v>
      </c>
      <c r="AH1152" s="93">
        <v>0</v>
      </c>
      <c r="AI1152" s="93">
        <v>0</v>
      </c>
      <c r="AJ1152" s="93">
        <v>0</v>
      </c>
      <c r="AK1152" s="93">
        <v>0</v>
      </c>
      <c r="AL1152" s="93">
        <v>0</v>
      </c>
      <c r="AM1152" s="93">
        <v>0</v>
      </c>
      <c r="AN1152" s="93">
        <v>0</v>
      </c>
      <c r="AO1152" s="93">
        <v>0</v>
      </c>
      <c r="AP1152" s="93">
        <v>0</v>
      </c>
      <c r="AQ1152" s="93">
        <v>0</v>
      </c>
      <c r="AR1152" s="93">
        <v>0</v>
      </c>
      <c r="AS1152" s="93">
        <v>0</v>
      </c>
      <c r="AT1152" s="93">
        <v>0</v>
      </c>
      <c r="AU1152" s="93">
        <v>0</v>
      </c>
      <c r="AV1152" s="93">
        <v>0</v>
      </c>
      <c r="AW1152" s="93">
        <v>0</v>
      </c>
      <c r="AX1152" s="93">
        <v>0</v>
      </c>
      <c r="AY1152" s="93">
        <v>0</v>
      </c>
      <c r="AZ1152" s="93">
        <v>0</v>
      </c>
      <c r="BA1152" s="93">
        <v>0</v>
      </c>
      <c r="BB1152" s="93">
        <v>0</v>
      </c>
      <c r="BC1152" s="93">
        <v>0</v>
      </c>
      <c r="BD1152" s="93">
        <v>0</v>
      </c>
      <c r="BE1152" s="93">
        <v>0</v>
      </c>
      <c r="BF1152" s="93">
        <v>0</v>
      </c>
      <c r="BG1152" s="93">
        <v>0</v>
      </c>
      <c r="BH1152" s="93">
        <v>0</v>
      </c>
      <c r="BI1152" s="93">
        <v>0</v>
      </c>
      <c r="BJ1152" s="93">
        <v>0</v>
      </c>
      <c r="BK1152" s="93">
        <v>0</v>
      </c>
      <c r="BL1152" s="93">
        <v>0</v>
      </c>
      <c r="BM1152" s="93">
        <v>0</v>
      </c>
      <c r="BN1152" s="93">
        <v>0</v>
      </c>
      <c r="BO1152" s="93">
        <v>0</v>
      </c>
      <c r="BP1152" s="93">
        <v>0</v>
      </c>
      <c r="BQ1152" s="93">
        <v>0</v>
      </c>
      <c r="BR1152" s="93">
        <v>0</v>
      </c>
      <c r="BS1152" s="93">
        <v>0</v>
      </c>
      <c r="BT1152" s="93">
        <v>0</v>
      </c>
      <c r="BU1152" s="93">
        <v>0</v>
      </c>
      <c r="BV1152" s="93">
        <v>0</v>
      </c>
      <c r="BW1152" s="93">
        <v>0</v>
      </c>
      <c r="BX1152" s="93">
        <v>0</v>
      </c>
      <c r="BY1152" s="93">
        <v>0</v>
      </c>
      <c r="BZ1152" s="93">
        <v>0</v>
      </c>
      <c r="CA1152" s="93">
        <v>0</v>
      </c>
      <c r="CB1152" s="93">
        <v>0</v>
      </c>
      <c r="CC1152" s="93">
        <v>0</v>
      </c>
      <c r="CD1152" s="93">
        <v>0</v>
      </c>
      <c r="CE1152" s="93">
        <v>0</v>
      </c>
      <c r="CF1152" s="93">
        <v>0</v>
      </c>
      <c r="CG1152" s="93">
        <v>0</v>
      </c>
      <c r="CH1152" s="93">
        <v>0</v>
      </c>
      <c r="CJ1152" s="94">
        <v>124514.15529790826</v>
      </c>
    </row>
    <row r="1153" spans="1:88" x14ac:dyDescent="0.25">
      <c r="A1153">
        <v>1145</v>
      </c>
      <c r="B1153" s="96"/>
      <c r="C1153" s="97" t="s">
        <v>5378</v>
      </c>
      <c r="D1153" s="97" t="s">
        <v>7349</v>
      </c>
      <c r="E1153" s="97" t="s">
        <v>7349</v>
      </c>
      <c r="F1153" s="97" t="s">
        <v>7543</v>
      </c>
      <c r="G1153" s="96" t="s">
        <v>6172</v>
      </c>
      <c r="H1153" s="96" t="s">
        <v>7544</v>
      </c>
      <c r="I1153" s="96" t="s">
        <v>5340</v>
      </c>
      <c r="J1153" s="96" t="s">
        <v>5382</v>
      </c>
      <c r="K1153" s="96" t="s">
        <v>5365</v>
      </c>
      <c r="L1153" s="96" t="s">
        <v>5365</v>
      </c>
      <c r="M1153" s="96" t="s">
        <v>5342</v>
      </c>
      <c r="N1153" s="92">
        <v>0</v>
      </c>
      <c r="O1153" s="93">
        <v>0</v>
      </c>
      <c r="P1153" s="93">
        <v>0</v>
      </c>
      <c r="Q1153" s="93">
        <v>0</v>
      </c>
      <c r="R1153" s="93">
        <v>0</v>
      </c>
      <c r="S1153" s="93">
        <v>0</v>
      </c>
      <c r="T1153" s="93">
        <v>0</v>
      </c>
      <c r="U1153" s="93">
        <v>0</v>
      </c>
      <c r="V1153" s="93">
        <v>0</v>
      </c>
      <c r="W1153" s="93">
        <v>0</v>
      </c>
      <c r="X1153" s="93">
        <v>0</v>
      </c>
      <c r="Y1153" s="93">
        <v>0</v>
      </c>
      <c r="Z1153" s="93">
        <v>0</v>
      </c>
      <c r="AA1153" s="93">
        <v>0</v>
      </c>
      <c r="AB1153" s="93">
        <v>0</v>
      </c>
      <c r="AC1153" s="93">
        <v>0</v>
      </c>
      <c r="AD1153" s="93">
        <v>0</v>
      </c>
      <c r="AE1153" s="93">
        <v>0</v>
      </c>
      <c r="AF1153" s="93">
        <v>0</v>
      </c>
      <c r="AG1153" s="93">
        <v>0</v>
      </c>
      <c r="AH1153" s="93">
        <v>0</v>
      </c>
      <c r="AI1153" s="93">
        <v>0</v>
      </c>
      <c r="AJ1153" s="93">
        <v>0</v>
      </c>
      <c r="AK1153" s="93">
        <v>0</v>
      </c>
      <c r="AL1153" s="93">
        <v>0</v>
      </c>
      <c r="AM1153" s="93">
        <v>0</v>
      </c>
      <c r="AN1153" s="93">
        <v>0</v>
      </c>
      <c r="AO1153" s="93">
        <v>0</v>
      </c>
      <c r="AP1153" s="93">
        <v>0</v>
      </c>
      <c r="AQ1153" s="93">
        <v>0</v>
      </c>
      <c r="AR1153" s="93">
        <v>0</v>
      </c>
      <c r="AS1153" s="93">
        <v>0</v>
      </c>
      <c r="AT1153" s="93">
        <v>0</v>
      </c>
      <c r="AU1153" s="93">
        <v>0</v>
      </c>
      <c r="AV1153" s="93">
        <v>0</v>
      </c>
      <c r="AW1153" s="93">
        <v>0</v>
      </c>
      <c r="AX1153" s="93">
        <v>0</v>
      </c>
      <c r="AY1153" s="93">
        <v>0</v>
      </c>
      <c r="AZ1153" s="93">
        <v>0</v>
      </c>
      <c r="BA1153" s="93">
        <v>0</v>
      </c>
      <c r="BB1153" s="93">
        <v>0</v>
      </c>
      <c r="BC1153" s="93">
        <v>0</v>
      </c>
      <c r="BD1153" s="93">
        <v>0</v>
      </c>
      <c r="BE1153" s="93">
        <v>0</v>
      </c>
      <c r="BF1153" s="93">
        <v>0</v>
      </c>
      <c r="BG1153" s="93">
        <v>0</v>
      </c>
      <c r="BH1153" s="93">
        <v>0</v>
      </c>
      <c r="BI1153" s="93">
        <v>0</v>
      </c>
      <c r="BJ1153" s="93">
        <v>0</v>
      </c>
      <c r="BK1153" s="93">
        <v>0</v>
      </c>
      <c r="BL1153" s="93">
        <v>0</v>
      </c>
      <c r="BM1153" s="93">
        <v>0</v>
      </c>
      <c r="BN1153" s="93">
        <v>0</v>
      </c>
      <c r="BO1153" s="93">
        <v>0</v>
      </c>
      <c r="BP1153" s="93">
        <v>0</v>
      </c>
      <c r="BQ1153" s="93">
        <v>0</v>
      </c>
      <c r="BR1153" s="93">
        <v>0</v>
      </c>
      <c r="BS1153" s="93">
        <v>0</v>
      </c>
      <c r="BT1153" s="93">
        <v>0</v>
      </c>
      <c r="BU1153" s="93">
        <v>0</v>
      </c>
      <c r="BV1153" s="93">
        <v>0</v>
      </c>
      <c r="BW1153" s="93">
        <v>0</v>
      </c>
      <c r="BX1153" s="93">
        <v>0</v>
      </c>
      <c r="BY1153" s="93">
        <v>0</v>
      </c>
      <c r="BZ1153" s="93">
        <v>0</v>
      </c>
      <c r="CA1153" s="93">
        <v>0</v>
      </c>
      <c r="CB1153" s="93">
        <v>0</v>
      </c>
      <c r="CC1153" s="93">
        <v>0</v>
      </c>
      <c r="CD1153" s="93">
        <v>0</v>
      </c>
      <c r="CE1153" s="93">
        <v>0</v>
      </c>
      <c r="CF1153" s="93">
        <v>0</v>
      </c>
      <c r="CG1153" s="93">
        <v>0</v>
      </c>
      <c r="CH1153" s="93">
        <v>0</v>
      </c>
      <c r="CJ1153" s="94">
        <v>0</v>
      </c>
    </row>
    <row r="1154" spans="1:88" x14ac:dyDescent="0.25">
      <c r="A1154">
        <v>1146</v>
      </c>
      <c r="B1154" s="96"/>
      <c r="C1154" s="97" t="s">
        <v>5378</v>
      </c>
      <c r="D1154" s="97" t="s">
        <v>7349</v>
      </c>
      <c r="E1154" s="97" t="s">
        <v>7349</v>
      </c>
      <c r="F1154" s="97" t="s">
        <v>7545</v>
      </c>
      <c r="G1154" s="96" t="s">
        <v>6172</v>
      </c>
      <c r="H1154" s="96" t="s">
        <v>7546</v>
      </c>
      <c r="I1154" s="96" t="s">
        <v>5387</v>
      </c>
      <c r="J1154" s="96" t="s">
        <v>5382</v>
      </c>
      <c r="K1154" s="96" t="s">
        <v>5365</v>
      </c>
      <c r="L1154" s="96" t="s">
        <v>5365</v>
      </c>
      <c r="M1154" s="96" t="s">
        <v>5342</v>
      </c>
      <c r="N1154" s="92">
        <v>0</v>
      </c>
      <c r="O1154" s="93">
        <v>0</v>
      </c>
      <c r="P1154" s="93">
        <v>0</v>
      </c>
      <c r="Q1154" s="93">
        <v>0</v>
      </c>
      <c r="R1154" s="93">
        <v>0</v>
      </c>
      <c r="S1154" s="93">
        <v>0</v>
      </c>
      <c r="T1154" s="93">
        <v>0</v>
      </c>
      <c r="U1154" s="93">
        <v>0</v>
      </c>
      <c r="V1154" s="93">
        <v>0</v>
      </c>
      <c r="W1154" s="93">
        <v>0</v>
      </c>
      <c r="X1154" s="93">
        <v>0</v>
      </c>
      <c r="Y1154" s="93">
        <v>0</v>
      </c>
      <c r="Z1154" s="93">
        <v>0</v>
      </c>
      <c r="AA1154" s="93">
        <v>0</v>
      </c>
      <c r="AB1154" s="93">
        <v>0</v>
      </c>
      <c r="AC1154" s="93">
        <v>0</v>
      </c>
      <c r="AD1154" s="93">
        <v>0</v>
      </c>
      <c r="AE1154" s="93">
        <v>0</v>
      </c>
      <c r="AF1154" s="93">
        <v>0</v>
      </c>
      <c r="AG1154" s="93">
        <v>0</v>
      </c>
      <c r="AH1154" s="93">
        <v>0</v>
      </c>
      <c r="AI1154" s="93">
        <v>0</v>
      </c>
      <c r="AJ1154" s="93">
        <v>0</v>
      </c>
      <c r="AK1154" s="93">
        <v>0</v>
      </c>
      <c r="AL1154" s="93">
        <v>0</v>
      </c>
      <c r="AM1154" s="93">
        <v>0</v>
      </c>
      <c r="AN1154" s="93">
        <v>0</v>
      </c>
      <c r="AO1154" s="93">
        <v>0</v>
      </c>
      <c r="AP1154" s="93">
        <v>0</v>
      </c>
      <c r="AQ1154" s="93">
        <v>0</v>
      </c>
      <c r="AR1154" s="93">
        <v>0</v>
      </c>
      <c r="AS1154" s="93">
        <v>0</v>
      </c>
      <c r="AT1154" s="93">
        <v>0</v>
      </c>
      <c r="AU1154" s="93">
        <v>0</v>
      </c>
      <c r="AV1154" s="93">
        <v>0</v>
      </c>
      <c r="AW1154" s="93">
        <v>0</v>
      </c>
      <c r="AX1154" s="93">
        <v>0</v>
      </c>
      <c r="AY1154" s="93">
        <v>0</v>
      </c>
      <c r="AZ1154" s="93">
        <v>0</v>
      </c>
      <c r="BA1154" s="93">
        <v>0</v>
      </c>
      <c r="BB1154" s="93">
        <v>0</v>
      </c>
      <c r="BC1154" s="93">
        <v>0</v>
      </c>
      <c r="BD1154" s="93">
        <v>0</v>
      </c>
      <c r="BE1154" s="93">
        <v>0</v>
      </c>
      <c r="BF1154" s="93">
        <v>0</v>
      </c>
      <c r="BG1154" s="93">
        <v>0</v>
      </c>
      <c r="BH1154" s="93">
        <v>0</v>
      </c>
      <c r="BI1154" s="93">
        <v>0</v>
      </c>
      <c r="BJ1154" s="93">
        <v>0</v>
      </c>
      <c r="BK1154" s="93">
        <v>0</v>
      </c>
      <c r="BL1154" s="93">
        <v>0</v>
      </c>
      <c r="BM1154" s="93">
        <v>0</v>
      </c>
      <c r="BN1154" s="93">
        <v>0</v>
      </c>
      <c r="BO1154" s="93">
        <v>0</v>
      </c>
      <c r="BP1154" s="93">
        <v>0</v>
      </c>
      <c r="BQ1154" s="93">
        <v>0</v>
      </c>
      <c r="BR1154" s="93">
        <v>0</v>
      </c>
      <c r="BS1154" s="93">
        <v>0</v>
      </c>
      <c r="BT1154" s="93">
        <v>0</v>
      </c>
      <c r="BU1154" s="93">
        <v>0</v>
      </c>
      <c r="BV1154" s="93">
        <v>0</v>
      </c>
      <c r="BW1154" s="93">
        <v>0</v>
      </c>
      <c r="BX1154" s="93">
        <v>0</v>
      </c>
      <c r="BY1154" s="93">
        <v>0</v>
      </c>
      <c r="BZ1154" s="93">
        <v>0</v>
      </c>
      <c r="CA1154" s="93">
        <v>0</v>
      </c>
      <c r="CB1154" s="93">
        <v>0</v>
      </c>
      <c r="CC1154" s="93">
        <v>0</v>
      </c>
      <c r="CD1154" s="93">
        <v>0</v>
      </c>
      <c r="CE1154" s="93">
        <v>0</v>
      </c>
      <c r="CF1154" s="93">
        <v>0</v>
      </c>
      <c r="CG1154" s="93">
        <v>0</v>
      </c>
      <c r="CH1154" s="93">
        <v>0</v>
      </c>
      <c r="CJ1154" s="94">
        <v>0</v>
      </c>
    </row>
    <row r="1155" spans="1:88" x14ac:dyDescent="0.25">
      <c r="A1155">
        <v>1147</v>
      </c>
      <c r="B1155" s="96"/>
      <c r="C1155" s="97" t="s">
        <v>5378</v>
      </c>
      <c r="D1155" s="97" t="s">
        <v>7349</v>
      </c>
      <c r="E1155" s="97" t="s">
        <v>7349</v>
      </c>
      <c r="F1155" s="97" t="s">
        <v>7547</v>
      </c>
      <c r="G1155" s="96" t="s">
        <v>6172</v>
      </c>
      <c r="H1155" s="96" t="s">
        <v>7548</v>
      </c>
      <c r="I1155" s="96" t="s">
        <v>5387</v>
      </c>
      <c r="J1155" s="96" t="s">
        <v>5421</v>
      </c>
      <c r="K1155" s="96" t="s">
        <v>5552</v>
      </c>
      <c r="L1155" s="96" t="s">
        <v>5552</v>
      </c>
      <c r="M1155" s="96" t="s">
        <v>5342</v>
      </c>
      <c r="N1155" s="92">
        <v>0</v>
      </c>
      <c r="O1155" s="93">
        <v>0</v>
      </c>
      <c r="P1155" s="93">
        <v>0</v>
      </c>
      <c r="Q1155" s="93">
        <v>0</v>
      </c>
      <c r="R1155" s="93">
        <v>0</v>
      </c>
      <c r="S1155" s="93">
        <v>0</v>
      </c>
      <c r="T1155" s="93">
        <v>0</v>
      </c>
      <c r="U1155" s="93">
        <v>0</v>
      </c>
      <c r="V1155" s="93">
        <v>0</v>
      </c>
      <c r="W1155" s="93">
        <v>0</v>
      </c>
      <c r="X1155" s="93">
        <v>0</v>
      </c>
      <c r="Y1155" s="93">
        <v>0</v>
      </c>
      <c r="Z1155" s="93">
        <v>0</v>
      </c>
      <c r="AA1155" s="93">
        <v>0</v>
      </c>
      <c r="AB1155" s="93">
        <v>0</v>
      </c>
      <c r="AC1155" s="93">
        <v>0</v>
      </c>
      <c r="AD1155" s="93">
        <v>0</v>
      </c>
      <c r="AE1155" s="93">
        <v>0</v>
      </c>
      <c r="AF1155" s="93">
        <v>0</v>
      </c>
      <c r="AG1155" s="93">
        <v>0</v>
      </c>
      <c r="AH1155" s="93">
        <v>0</v>
      </c>
      <c r="AI1155" s="93">
        <v>0</v>
      </c>
      <c r="AJ1155" s="93">
        <v>0</v>
      </c>
      <c r="AK1155" s="93">
        <v>0</v>
      </c>
      <c r="AL1155" s="93">
        <v>0</v>
      </c>
      <c r="AM1155" s="93">
        <v>0</v>
      </c>
      <c r="AN1155" s="93">
        <v>0</v>
      </c>
      <c r="AO1155" s="93">
        <v>0</v>
      </c>
      <c r="AP1155" s="93">
        <v>0</v>
      </c>
      <c r="AQ1155" s="93">
        <v>0</v>
      </c>
      <c r="AR1155" s="93">
        <v>0</v>
      </c>
      <c r="AS1155" s="93">
        <v>0</v>
      </c>
      <c r="AT1155" s="93">
        <v>0</v>
      </c>
      <c r="AU1155" s="93">
        <v>0</v>
      </c>
      <c r="AV1155" s="93">
        <v>0</v>
      </c>
      <c r="AW1155" s="93">
        <v>0</v>
      </c>
      <c r="AX1155" s="93">
        <v>0</v>
      </c>
      <c r="AY1155" s="93">
        <v>0</v>
      </c>
      <c r="AZ1155" s="93">
        <v>0</v>
      </c>
      <c r="BA1155" s="93">
        <v>0</v>
      </c>
      <c r="BB1155" s="93">
        <v>0</v>
      </c>
      <c r="BC1155" s="93">
        <v>0</v>
      </c>
      <c r="BD1155" s="93">
        <v>0</v>
      </c>
      <c r="BE1155" s="93">
        <v>0</v>
      </c>
      <c r="BF1155" s="93">
        <v>0</v>
      </c>
      <c r="BG1155" s="93">
        <v>0</v>
      </c>
      <c r="BH1155" s="93">
        <v>0</v>
      </c>
      <c r="BI1155" s="93">
        <v>0</v>
      </c>
      <c r="BJ1155" s="93">
        <v>0</v>
      </c>
      <c r="BK1155" s="93">
        <v>0</v>
      </c>
      <c r="BL1155" s="93">
        <v>0</v>
      </c>
      <c r="BM1155" s="93">
        <v>0</v>
      </c>
      <c r="BN1155" s="93">
        <v>0</v>
      </c>
      <c r="BO1155" s="93">
        <v>0</v>
      </c>
      <c r="BP1155" s="93">
        <v>0</v>
      </c>
      <c r="BQ1155" s="93">
        <v>0</v>
      </c>
      <c r="BR1155" s="93">
        <v>0</v>
      </c>
      <c r="BS1155" s="93">
        <v>0</v>
      </c>
      <c r="BT1155" s="93">
        <v>0</v>
      </c>
      <c r="BU1155" s="93">
        <v>0</v>
      </c>
      <c r="BV1155" s="93">
        <v>0</v>
      </c>
      <c r="BW1155" s="93">
        <v>0</v>
      </c>
      <c r="BX1155" s="93">
        <v>0</v>
      </c>
      <c r="BY1155" s="93">
        <v>0</v>
      </c>
      <c r="BZ1155" s="93">
        <v>0</v>
      </c>
      <c r="CA1155" s="93">
        <v>0</v>
      </c>
      <c r="CB1155" s="93">
        <v>0</v>
      </c>
      <c r="CC1155" s="93">
        <v>0</v>
      </c>
      <c r="CD1155" s="93">
        <v>0</v>
      </c>
      <c r="CE1155" s="93">
        <v>0</v>
      </c>
      <c r="CF1155" s="93">
        <v>0</v>
      </c>
      <c r="CG1155" s="93">
        <v>0</v>
      </c>
      <c r="CH1155" s="93">
        <v>0</v>
      </c>
      <c r="CJ1155" s="94">
        <v>0</v>
      </c>
    </row>
    <row r="1156" spans="1:88" x14ac:dyDescent="0.25">
      <c r="A1156">
        <v>1148</v>
      </c>
      <c r="B1156" s="96"/>
      <c r="C1156" s="97" t="s">
        <v>5378</v>
      </c>
      <c r="D1156" s="97" t="s">
        <v>7349</v>
      </c>
      <c r="E1156" s="97" t="s">
        <v>7349</v>
      </c>
      <c r="F1156" s="97" t="s">
        <v>7549</v>
      </c>
      <c r="G1156" s="96" t="s">
        <v>6172</v>
      </c>
      <c r="H1156" s="96" t="s">
        <v>7550</v>
      </c>
      <c r="I1156" s="96" t="s">
        <v>5340</v>
      </c>
      <c r="J1156" s="96" t="s">
        <v>5382</v>
      </c>
      <c r="K1156" s="96" t="s">
        <v>5365</v>
      </c>
      <c r="L1156" s="96" t="s">
        <v>5365</v>
      </c>
      <c r="M1156" s="96" t="s">
        <v>5342</v>
      </c>
      <c r="N1156" s="92">
        <v>0</v>
      </c>
      <c r="O1156" s="93">
        <v>0</v>
      </c>
      <c r="P1156" s="93">
        <v>0</v>
      </c>
      <c r="Q1156" s="93">
        <v>0</v>
      </c>
      <c r="R1156" s="93">
        <v>0</v>
      </c>
      <c r="S1156" s="93">
        <v>0</v>
      </c>
      <c r="T1156" s="93">
        <v>0</v>
      </c>
      <c r="U1156" s="93">
        <v>0</v>
      </c>
      <c r="V1156" s="93">
        <v>0</v>
      </c>
      <c r="W1156" s="93">
        <v>0</v>
      </c>
      <c r="X1156" s="93">
        <v>0</v>
      </c>
      <c r="Y1156" s="93">
        <v>0</v>
      </c>
      <c r="Z1156" s="93">
        <v>0</v>
      </c>
      <c r="AA1156" s="93">
        <v>0</v>
      </c>
      <c r="AB1156" s="93">
        <v>0</v>
      </c>
      <c r="AC1156" s="93">
        <v>0</v>
      </c>
      <c r="AD1156" s="93">
        <v>0</v>
      </c>
      <c r="AE1156" s="93">
        <v>0</v>
      </c>
      <c r="AF1156" s="93">
        <v>0</v>
      </c>
      <c r="AG1156" s="93">
        <v>0</v>
      </c>
      <c r="AH1156" s="93">
        <v>0</v>
      </c>
      <c r="AI1156" s="93">
        <v>0</v>
      </c>
      <c r="AJ1156" s="93">
        <v>0</v>
      </c>
      <c r="AK1156" s="93">
        <v>0</v>
      </c>
      <c r="AL1156" s="93">
        <v>0</v>
      </c>
      <c r="AM1156" s="93">
        <v>0</v>
      </c>
      <c r="AN1156" s="93">
        <v>0</v>
      </c>
      <c r="AO1156" s="93">
        <v>0</v>
      </c>
      <c r="AP1156" s="93">
        <v>0</v>
      </c>
      <c r="AQ1156" s="93">
        <v>0</v>
      </c>
      <c r="AR1156" s="93">
        <v>0</v>
      </c>
      <c r="AS1156" s="93">
        <v>0</v>
      </c>
      <c r="AT1156" s="93">
        <v>0</v>
      </c>
      <c r="AU1156" s="93">
        <v>0</v>
      </c>
      <c r="AV1156" s="93">
        <v>0</v>
      </c>
      <c r="AW1156" s="93">
        <v>0</v>
      </c>
      <c r="AX1156" s="93">
        <v>0</v>
      </c>
      <c r="AY1156" s="93">
        <v>0</v>
      </c>
      <c r="AZ1156" s="93">
        <v>0</v>
      </c>
      <c r="BA1156" s="93">
        <v>0</v>
      </c>
      <c r="BB1156" s="93">
        <v>0</v>
      </c>
      <c r="BC1156" s="93">
        <v>0</v>
      </c>
      <c r="BD1156" s="93">
        <v>0</v>
      </c>
      <c r="BE1156" s="93">
        <v>0</v>
      </c>
      <c r="BF1156" s="93">
        <v>0</v>
      </c>
      <c r="BG1156" s="93">
        <v>0</v>
      </c>
      <c r="BH1156" s="93">
        <v>0</v>
      </c>
      <c r="BI1156" s="93">
        <v>0</v>
      </c>
      <c r="BJ1156" s="93">
        <v>0</v>
      </c>
      <c r="BK1156" s="93">
        <v>0</v>
      </c>
      <c r="BL1156" s="93">
        <v>0</v>
      </c>
      <c r="BM1156" s="93">
        <v>0</v>
      </c>
      <c r="BN1156" s="93">
        <v>0</v>
      </c>
      <c r="BO1156" s="93">
        <v>0</v>
      </c>
      <c r="BP1156" s="93">
        <v>0</v>
      </c>
      <c r="BQ1156" s="93">
        <v>0</v>
      </c>
      <c r="BR1156" s="93">
        <v>0</v>
      </c>
      <c r="BS1156" s="93">
        <v>0</v>
      </c>
      <c r="BT1156" s="93">
        <v>0</v>
      </c>
      <c r="BU1156" s="93">
        <v>0</v>
      </c>
      <c r="BV1156" s="93">
        <v>0</v>
      </c>
      <c r="BW1156" s="93">
        <v>0</v>
      </c>
      <c r="BX1156" s="93">
        <v>0</v>
      </c>
      <c r="BY1156" s="93">
        <v>0</v>
      </c>
      <c r="BZ1156" s="93">
        <v>0</v>
      </c>
      <c r="CA1156" s="93">
        <v>0</v>
      </c>
      <c r="CB1156" s="93">
        <v>0</v>
      </c>
      <c r="CC1156" s="93">
        <v>0</v>
      </c>
      <c r="CD1156" s="93">
        <v>0</v>
      </c>
      <c r="CE1156" s="93">
        <v>0</v>
      </c>
      <c r="CF1156" s="93">
        <v>0</v>
      </c>
      <c r="CG1156" s="93">
        <v>0</v>
      </c>
      <c r="CH1156" s="93">
        <v>0</v>
      </c>
      <c r="CJ1156" s="94">
        <v>0</v>
      </c>
    </row>
    <row r="1157" spans="1:88" x14ac:dyDescent="0.25">
      <c r="A1157">
        <v>1149</v>
      </c>
      <c r="B1157" s="96"/>
      <c r="C1157" s="97" t="s">
        <v>5378</v>
      </c>
      <c r="D1157" s="97" t="s">
        <v>7349</v>
      </c>
      <c r="E1157" s="97" t="s">
        <v>7349</v>
      </c>
      <c r="F1157" s="97" t="s">
        <v>7551</v>
      </c>
      <c r="G1157" s="96" t="s">
        <v>6172</v>
      </c>
      <c r="H1157" s="96" t="s">
        <v>7552</v>
      </c>
      <c r="I1157" s="96" t="s">
        <v>5340</v>
      </c>
      <c r="J1157" s="96" t="s">
        <v>5382</v>
      </c>
      <c r="K1157" s="96" t="s">
        <v>5365</v>
      </c>
      <c r="L1157" s="96" t="s">
        <v>5365</v>
      </c>
      <c r="M1157" s="96" t="s">
        <v>5342</v>
      </c>
      <c r="N1157" s="92">
        <v>1513160.1269400583</v>
      </c>
      <c r="O1157" s="93">
        <v>0</v>
      </c>
      <c r="P1157" s="93">
        <v>0</v>
      </c>
      <c r="Q1157" s="93">
        <v>0</v>
      </c>
      <c r="R1157" s="93">
        <v>0</v>
      </c>
      <c r="S1157" s="93">
        <v>0</v>
      </c>
      <c r="T1157" s="93">
        <v>0</v>
      </c>
      <c r="U1157" s="93">
        <v>0</v>
      </c>
      <c r="V1157" s="93">
        <v>0</v>
      </c>
      <c r="W1157" s="93">
        <v>0</v>
      </c>
      <c r="X1157" s="93">
        <v>0</v>
      </c>
      <c r="Y1157" s="93">
        <v>0</v>
      </c>
      <c r="Z1157" s="93">
        <v>0</v>
      </c>
      <c r="AA1157" s="93">
        <v>0</v>
      </c>
      <c r="AB1157" s="93">
        <v>0</v>
      </c>
      <c r="AC1157" s="93">
        <v>0</v>
      </c>
      <c r="AD1157" s="93">
        <v>0</v>
      </c>
      <c r="AE1157" s="93">
        <v>0</v>
      </c>
      <c r="AF1157" s="93">
        <v>0</v>
      </c>
      <c r="AG1157" s="93">
        <v>125430.3572078944</v>
      </c>
      <c r="AH1157" s="93">
        <v>125359.97050943639</v>
      </c>
      <c r="AI1157" s="93">
        <v>124833.7631042322</v>
      </c>
      <c r="AJ1157" s="93">
        <v>123856.86810391748</v>
      </c>
      <c r="AK1157" s="93">
        <v>125367.81363129568</v>
      </c>
      <c r="AL1157" s="93">
        <v>125514.98016691192</v>
      </c>
      <c r="AM1157" s="93">
        <v>128278.41400526278</v>
      </c>
      <c r="AN1157" s="93">
        <v>127080.1806396989</v>
      </c>
      <c r="AO1157" s="93">
        <v>127186.07164429646</v>
      </c>
      <c r="AP1157" s="93">
        <v>127204.43101621179</v>
      </c>
      <c r="AQ1157" s="93">
        <v>126712.49325041131</v>
      </c>
      <c r="AR1157" s="93">
        <v>126334.78366048881</v>
      </c>
      <c r="AS1157" s="93">
        <v>0</v>
      </c>
      <c r="AT1157" s="93">
        <v>0</v>
      </c>
      <c r="AU1157" s="93">
        <v>0</v>
      </c>
      <c r="AV1157" s="93">
        <v>0</v>
      </c>
      <c r="AW1157" s="93">
        <v>0</v>
      </c>
      <c r="AX1157" s="93">
        <v>0</v>
      </c>
      <c r="AY1157" s="93">
        <v>0</v>
      </c>
      <c r="AZ1157" s="93">
        <v>0</v>
      </c>
      <c r="BA1157" s="93">
        <v>0</v>
      </c>
      <c r="BB1157" s="93">
        <v>0</v>
      </c>
      <c r="BC1157" s="93">
        <v>0</v>
      </c>
      <c r="BD1157" s="93">
        <v>0</v>
      </c>
      <c r="BE1157" s="93">
        <v>0</v>
      </c>
      <c r="BF1157" s="93">
        <v>0</v>
      </c>
      <c r="BG1157" s="93">
        <v>0</v>
      </c>
      <c r="BH1157" s="93">
        <v>0</v>
      </c>
      <c r="BI1157" s="93">
        <v>0</v>
      </c>
      <c r="BJ1157" s="93">
        <v>0</v>
      </c>
      <c r="BK1157" s="93">
        <v>0</v>
      </c>
      <c r="BL1157" s="93">
        <v>0</v>
      </c>
      <c r="BM1157" s="93">
        <v>0</v>
      </c>
      <c r="BN1157" s="93">
        <v>0</v>
      </c>
      <c r="BO1157" s="93">
        <v>0</v>
      </c>
      <c r="BP1157" s="93">
        <v>0</v>
      </c>
      <c r="BQ1157" s="93">
        <v>0</v>
      </c>
      <c r="BR1157" s="93">
        <v>0</v>
      </c>
      <c r="BS1157" s="93">
        <v>0</v>
      </c>
      <c r="BT1157" s="93">
        <v>0</v>
      </c>
      <c r="BU1157" s="93">
        <v>0</v>
      </c>
      <c r="BV1157" s="93">
        <v>0</v>
      </c>
      <c r="BW1157" s="93">
        <v>0</v>
      </c>
      <c r="BX1157" s="93">
        <v>0</v>
      </c>
      <c r="BY1157" s="93">
        <v>0</v>
      </c>
      <c r="BZ1157" s="93">
        <v>0</v>
      </c>
      <c r="CA1157" s="93">
        <v>0</v>
      </c>
      <c r="CB1157" s="93">
        <v>0</v>
      </c>
      <c r="CC1157" s="93">
        <v>0</v>
      </c>
      <c r="CD1157" s="93">
        <v>0</v>
      </c>
      <c r="CE1157" s="93">
        <v>0</v>
      </c>
      <c r="CF1157" s="93">
        <v>0</v>
      </c>
      <c r="CG1157" s="93">
        <v>0</v>
      </c>
      <c r="CH1157" s="93">
        <v>0</v>
      </c>
      <c r="CJ1157" s="94">
        <v>1513160.1269400583</v>
      </c>
    </row>
    <row r="1158" spans="1:88" x14ac:dyDescent="0.25">
      <c r="A1158">
        <v>1150</v>
      </c>
      <c r="B1158" s="96"/>
      <c r="C1158" s="97" t="s">
        <v>5378</v>
      </c>
      <c r="D1158" s="97" t="s">
        <v>7349</v>
      </c>
      <c r="E1158" s="97" t="s">
        <v>7349</v>
      </c>
      <c r="F1158" s="97" t="s">
        <v>7553</v>
      </c>
      <c r="G1158" s="96" t="s">
        <v>6172</v>
      </c>
      <c r="H1158" s="96" t="s">
        <v>7554</v>
      </c>
      <c r="I1158" s="96" t="s">
        <v>5340</v>
      </c>
      <c r="J1158" s="96" t="s">
        <v>5382</v>
      </c>
      <c r="K1158" s="96" t="s">
        <v>5365</v>
      </c>
      <c r="L1158" s="96" t="s">
        <v>5365</v>
      </c>
      <c r="M1158" s="96" t="s">
        <v>5342</v>
      </c>
      <c r="N1158" s="92">
        <v>249698.58682618689</v>
      </c>
      <c r="O1158" s="93">
        <v>0</v>
      </c>
      <c r="P1158" s="93">
        <v>0</v>
      </c>
      <c r="Q1158" s="93">
        <v>0</v>
      </c>
      <c r="R1158" s="93">
        <v>0</v>
      </c>
      <c r="S1158" s="93">
        <v>0</v>
      </c>
      <c r="T1158" s="93">
        <v>0</v>
      </c>
      <c r="U1158" s="93">
        <v>0</v>
      </c>
      <c r="V1158" s="93">
        <v>0</v>
      </c>
      <c r="W1158" s="93">
        <v>0</v>
      </c>
      <c r="X1158" s="93">
        <v>0</v>
      </c>
      <c r="Y1158" s="93">
        <v>0</v>
      </c>
      <c r="Z1158" s="93">
        <v>0</v>
      </c>
      <c r="AA1158" s="93">
        <v>0</v>
      </c>
      <c r="AB1158" s="93">
        <v>0</v>
      </c>
      <c r="AC1158" s="93">
        <v>0</v>
      </c>
      <c r="AD1158" s="93">
        <v>0</v>
      </c>
      <c r="AE1158" s="93">
        <v>0</v>
      </c>
      <c r="AF1158" s="93">
        <v>0</v>
      </c>
      <c r="AG1158" s="93">
        <v>20698.260800230386</v>
      </c>
      <c r="AH1158" s="93">
        <v>20686.645731326884</v>
      </c>
      <c r="AI1158" s="93">
        <v>20599.812062426048</v>
      </c>
      <c r="AJ1158" s="93">
        <v>20438.606849102267</v>
      </c>
      <c r="AK1158" s="93">
        <v>20687.939987241902</v>
      </c>
      <c r="AL1158" s="93">
        <v>20712.225107710896</v>
      </c>
      <c r="AM1158" s="93">
        <v>21168.241303180621</v>
      </c>
      <c r="AN1158" s="93">
        <v>20970.511285886139</v>
      </c>
      <c r="AO1158" s="93">
        <v>20987.985202714168</v>
      </c>
      <c r="AP1158" s="93">
        <v>20991.014828687366</v>
      </c>
      <c r="AQ1158" s="93">
        <v>20909.836265533508</v>
      </c>
      <c r="AR1158" s="93">
        <v>20847.507402146726</v>
      </c>
      <c r="AS1158" s="93">
        <v>0</v>
      </c>
      <c r="AT1158" s="93">
        <v>0</v>
      </c>
      <c r="AU1158" s="93">
        <v>0</v>
      </c>
      <c r="AV1158" s="93">
        <v>0</v>
      </c>
      <c r="AW1158" s="93">
        <v>0</v>
      </c>
      <c r="AX1158" s="93">
        <v>0</v>
      </c>
      <c r="AY1158" s="93">
        <v>0</v>
      </c>
      <c r="AZ1158" s="93">
        <v>0</v>
      </c>
      <c r="BA1158" s="93">
        <v>0</v>
      </c>
      <c r="BB1158" s="93">
        <v>0</v>
      </c>
      <c r="BC1158" s="93">
        <v>0</v>
      </c>
      <c r="BD1158" s="93">
        <v>0</v>
      </c>
      <c r="BE1158" s="93">
        <v>0</v>
      </c>
      <c r="BF1158" s="93">
        <v>0</v>
      </c>
      <c r="BG1158" s="93">
        <v>0</v>
      </c>
      <c r="BH1158" s="93">
        <v>0</v>
      </c>
      <c r="BI1158" s="93">
        <v>0</v>
      </c>
      <c r="BJ1158" s="93">
        <v>0</v>
      </c>
      <c r="BK1158" s="93">
        <v>0</v>
      </c>
      <c r="BL1158" s="93">
        <v>0</v>
      </c>
      <c r="BM1158" s="93">
        <v>0</v>
      </c>
      <c r="BN1158" s="93">
        <v>0</v>
      </c>
      <c r="BO1158" s="93">
        <v>0</v>
      </c>
      <c r="BP1158" s="93">
        <v>0</v>
      </c>
      <c r="BQ1158" s="93">
        <v>0</v>
      </c>
      <c r="BR1158" s="93">
        <v>0</v>
      </c>
      <c r="BS1158" s="93">
        <v>0</v>
      </c>
      <c r="BT1158" s="93">
        <v>0</v>
      </c>
      <c r="BU1158" s="93">
        <v>0</v>
      </c>
      <c r="BV1158" s="93">
        <v>0</v>
      </c>
      <c r="BW1158" s="93">
        <v>0</v>
      </c>
      <c r="BX1158" s="93">
        <v>0</v>
      </c>
      <c r="BY1158" s="93">
        <v>0</v>
      </c>
      <c r="BZ1158" s="93">
        <v>0</v>
      </c>
      <c r="CA1158" s="93">
        <v>0</v>
      </c>
      <c r="CB1158" s="93">
        <v>0</v>
      </c>
      <c r="CC1158" s="93">
        <v>0</v>
      </c>
      <c r="CD1158" s="93">
        <v>0</v>
      </c>
      <c r="CE1158" s="93">
        <v>0</v>
      </c>
      <c r="CF1158" s="93">
        <v>0</v>
      </c>
      <c r="CG1158" s="93">
        <v>0</v>
      </c>
      <c r="CH1158" s="93">
        <v>0</v>
      </c>
      <c r="CJ1158" s="94">
        <v>249698.58682618689</v>
      </c>
    </row>
    <row r="1159" spans="1:88" x14ac:dyDescent="0.25">
      <c r="A1159">
        <v>1151</v>
      </c>
      <c r="B1159" s="96"/>
      <c r="C1159" s="97" t="s">
        <v>5378</v>
      </c>
      <c r="D1159" s="97" t="s">
        <v>7349</v>
      </c>
      <c r="E1159" s="97" t="s">
        <v>7349</v>
      </c>
      <c r="F1159" s="97" t="s">
        <v>7555</v>
      </c>
      <c r="G1159" s="96" t="s">
        <v>6172</v>
      </c>
      <c r="H1159" s="96" t="s">
        <v>7556</v>
      </c>
      <c r="I1159" s="96" t="s">
        <v>5340</v>
      </c>
      <c r="J1159" s="96" t="s">
        <v>5421</v>
      </c>
      <c r="K1159" s="96" t="s">
        <v>5552</v>
      </c>
      <c r="L1159" s="96" t="s">
        <v>5552</v>
      </c>
      <c r="M1159" s="96" t="s">
        <v>5342</v>
      </c>
      <c r="N1159" s="92">
        <v>778559.46007485408</v>
      </c>
      <c r="O1159" s="93">
        <v>0</v>
      </c>
      <c r="P1159" s="93">
        <v>0</v>
      </c>
      <c r="Q1159" s="93">
        <v>0</v>
      </c>
      <c r="R1159" s="93">
        <v>0</v>
      </c>
      <c r="S1159" s="93">
        <v>0</v>
      </c>
      <c r="T1159" s="93">
        <v>0</v>
      </c>
      <c r="U1159" s="93">
        <v>0</v>
      </c>
      <c r="V1159" s="93">
        <v>0</v>
      </c>
      <c r="W1159" s="93">
        <v>0</v>
      </c>
      <c r="X1159" s="93">
        <v>0</v>
      </c>
      <c r="Y1159" s="93">
        <v>0</v>
      </c>
      <c r="Z1159" s="93">
        <v>0</v>
      </c>
      <c r="AA1159" s="93">
        <v>0</v>
      </c>
      <c r="AB1159" s="93">
        <v>0</v>
      </c>
      <c r="AC1159" s="93">
        <v>0</v>
      </c>
      <c r="AD1159" s="93">
        <v>0</v>
      </c>
      <c r="AE1159" s="93">
        <v>0</v>
      </c>
      <c r="AF1159" s="93">
        <v>0</v>
      </c>
      <c r="AG1159" s="93">
        <v>0</v>
      </c>
      <c r="AH1159" s="93">
        <v>0</v>
      </c>
      <c r="AI1159" s="93">
        <v>0</v>
      </c>
      <c r="AJ1159" s="93">
        <v>0</v>
      </c>
      <c r="AK1159" s="93">
        <v>0</v>
      </c>
      <c r="AL1159" s="93">
        <v>0</v>
      </c>
      <c r="AM1159" s="93">
        <v>0</v>
      </c>
      <c r="AN1159" s="93">
        <v>0</v>
      </c>
      <c r="AO1159" s="93">
        <v>0</v>
      </c>
      <c r="AP1159" s="93">
        <v>0</v>
      </c>
      <c r="AQ1159" s="93">
        <v>0</v>
      </c>
      <c r="AR1159" s="93">
        <v>0</v>
      </c>
      <c r="AS1159" s="93">
        <v>0</v>
      </c>
      <c r="AT1159" s="93">
        <v>0</v>
      </c>
      <c r="AU1159" s="93">
        <v>0</v>
      </c>
      <c r="AV1159" s="93">
        <v>0</v>
      </c>
      <c r="AW1159" s="93">
        <v>0</v>
      </c>
      <c r="AX1159" s="93">
        <v>0</v>
      </c>
      <c r="AY1159" s="93">
        <v>0</v>
      </c>
      <c r="AZ1159" s="93">
        <v>0</v>
      </c>
      <c r="BA1159" s="93">
        <v>0</v>
      </c>
      <c r="BB1159" s="93">
        <v>0</v>
      </c>
      <c r="BC1159" s="93">
        <v>0</v>
      </c>
      <c r="BD1159" s="93">
        <v>0</v>
      </c>
      <c r="BE1159" s="93">
        <v>0</v>
      </c>
      <c r="BF1159" s="93">
        <v>0</v>
      </c>
      <c r="BG1159" s="93">
        <v>0</v>
      </c>
      <c r="BH1159" s="93">
        <v>0</v>
      </c>
      <c r="BI1159" s="93">
        <v>0</v>
      </c>
      <c r="BJ1159" s="93">
        <v>0</v>
      </c>
      <c r="BK1159" s="93">
        <v>0</v>
      </c>
      <c r="BL1159" s="93">
        <v>0</v>
      </c>
      <c r="BM1159" s="93">
        <v>0</v>
      </c>
      <c r="BN1159" s="93">
        <v>0</v>
      </c>
      <c r="BO1159" s="93">
        <v>0</v>
      </c>
      <c r="BP1159" s="93">
        <v>0</v>
      </c>
      <c r="BQ1159" s="93">
        <v>0</v>
      </c>
      <c r="BR1159" s="93">
        <v>0</v>
      </c>
      <c r="BS1159" s="93">
        <v>0</v>
      </c>
      <c r="BT1159" s="93">
        <v>0</v>
      </c>
      <c r="BU1159" s="93">
        <v>0</v>
      </c>
      <c r="BV1159" s="93">
        <v>0</v>
      </c>
      <c r="BW1159" s="93">
        <v>0</v>
      </c>
      <c r="BX1159" s="93">
        <v>0</v>
      </c>
      <c r="BY1159" s="93">
        <v>0</v>
      </c>
      <c r="BZ1159" s="93">
        <v>0</v>
      </c>
      <c r="CA1159" s="93">
        <v>0</v>
      </c>
      <c r="CB1159" s="93">
        <v>0</v>
      </c>
      <c r="CC1159" s="93">
        <v>130380.19594887778</v>
      </c>
      <c r="CD1159" s="93">
        <v>130155.17742192552</v>
      </c>
      <c r="CE1159" s="93">
        <v>129600.58752695704</v>
      </c>
      <c r="CF1159" s="93">
        <v>127738.97521818915</v>
      </c>
      <c r="CG1159" s="93">
        <v>130192.83643660278</v>
      </c>
      <c r="CH1159" s="93">
        <v>130491.68752230179</v>
      </c>
      <c r="CJ1159" s="94">
        <v>778559.46007485408</v>
      </c>
    </row>
    <row r="1160" spans="1:88" x14ac:dyDescent="0.25">
      <c r="A1160">
        <v>1152</v>
      </c>
      <c r="B1160" s="96"/>
      <c r="C1160" s="97" t="s">
        <v>5378</v>
      </c>
      <c r="D1160" s="97" t="s">
        <v>7349</v>
      </c>
      <c r="E1160" s="97" t="s">
        <v>7349</v>
      </c>
      <c r="F1160" s="97" t="s">
        <v>7557</v>
      </c>
      <c r="G1160" s="96" t="s">
        <v>6172</v>
      </c>
      <c r="H1160" s="96" t="s">
        <v>7558</v>
      </c>
      <c r="I1160" s="96" t="s">
        <v>5387</v>
      </c>
      <c r="J1160" s="96" t="s">
        <v>5421</v>
      </c>
      <c r="K1160" s="96" t="s">
        <v>5552</v>
      </c>
      <c r="L1160" s="96" t="s">
        <v>5552</v>
      </c>
      <c r="M1160" s="96" t="s">
        <v>5342</v>
      </c>
      <c r="N1160" s="92">
        <v>74230.744438182592</v>
      </c>
      <c r="O1160" s="93">
        <v>0</v>
      </c>
      <c r="P1160" s="93">
        <v>0</v>
      </c>
      <c r="Q1160" s="93">
        <v>0</v>
      </c>
      <c r="R1160" s="93">
        <v>0</v>
      </c>
      <c r="S1160" s="93">
        <v>0</v>
      </c>
      <c r="T1160" s="93">
        <v>0</v>
      </c>
      <c r="U1160" s="93">
        <v>0</v>
      </c>
      <c r="V1160" s="93">
        <v>0</v>
      </c>
      <c r="W1160" s="93">
        <v>0</v>
      </c>
      <c r="X1160" s="93">
        <v>0</v>
      </c>
      <c r="Y1160" s="93">
        <v>0</v>
      </c>
      <c r="Z1160" s="93">
        <v>0</v>
      </c>
      <c r="AA1160" s="93">
        <v>0</v>
      </c>
      <c r="AB1160" s="93">
        <v>0</v>
      </c>
      <c r="AC1160" s="93">
        <v>0</v>
      </c>
      <c r="AD1160" s="93">
        <v>0</v>
      </c>
      <c r="AE1160" s="93">
        <v>0</v>
      </c>
      <c r="AF1160" s="93">
        <v>0</v>
      </c>
      <c r="AG1160" s="93">
        <v>0</v>
      </c>
      <c r="AH1160" s="93">
        <v>0</v>
      </c>
      <c r="AI1160" s="93">
        <v>0</v>
      </c>
      <c r="AJ1160" s="93">
        <v>0</v>
      </c>
      <c r="AK1160" s="93">
        <v>0</v>
      </c>
      <c r="AL1160" s="93">
        <v>0</v>
      </c>
      <c r="AM1160" s="93">
        <v>0</v>
      </c>
      <c r="AN1160" s="93">
        <v>0</v>
      </c>
      <c r="AO1160" s="93">
        <v>0</v>
      </c>
      <c r="AP1160" s="93">
        <v>0</v>
      </c>
      <c r="AQ1160" s="93">
        <v>0</v>
      </c>
      <c r="AR1160" s="93">
        <v>0</v>
      </c>
      <c r="AS1160" s="93">
        <v>0</v>
      </c>
      <c r="AT1160" s="93">
        <v>0</v>
      </c>
      <c r="AU1160" s="93">
        <v>0</v>
      </c>
      <c r="AV1160" s="93">
        <v>0</v>
      </c>
      <c r="AW1160" s="93">
        <v>0</v>
      </c>
      <c r="AX1160" s="93">
        <v>0</v>
      </c>
      <c r="AY1160" s="93">
        <v>0</v>
      </c>
      <c r="AZ1160" s="93">
        <v>0</v>
      </c>
      <c r="BA1160" s="93">
        <v>0</v>
      </c>
      <c r="BB1160" s="93">
        <v>0</v>
      </c>
      <c r="BC1160" s="93">
        <v>0</v>
      </c>
      <c r="BD1160" s="93">
        <v>0</v>
      </c>
      <c r="BE1160" s="93">
        <v>0</v>
      </c>
      <c r="BF1160" s="93">
        <v>0</v>
      </c>
      <c r="BG1160" s="93">
        <v>0</v>
      </c>
      <c r="BH1160" s="93">
        <v>0</v>
      </c>
      <c r="BI1160" s="93">
        <v>0</v>
      </c>
      <c r="BJ1160" s="93">
        <v>0</v>
      </c>
      <c r="BK1160" s="93">
        <v>0</v>
      </c>
      <c r="BL1160" s="93">
        <v>0</v>
      </c>
      <c r="BM1160" s="93">
        <v>0</v>
      </c>
      <c r="BN1160" s="93">
        <v>0</v>
      </c>
      <c r="BO1160" s="93">
        <v>0</v>
      </c>
      <c r="BP1160" s="93">
        <v>0</v>
      </c>
      <c r="BQ1160" s="93">
        <v>0</v>
      </c>
      <c r="BR1160" s="93">
        <v>0</v>
      </c>
      <c r="BS1160" s="93">
        <v>0</v>
      </c>
      <c r="BT1160" s="93">
        <v>0</v>
      </c>
      <c r="BU1160" s="93">
        <v>0</v>
      </c>
      <c r="BV1160" s="93">
        <v>0</v>
      </c>
      <c r="BW1160" s="93">
        <v>0</v>
      </c>
      <c r="BX1160" s="93">
        <v>0</v>
      </c>
      <c r="BY1160" s="93">
        <v>0</v>
      </c>
      <c r="BZ1160" s="93">
        <v>0</v>
      </c>
      <c r="CA1160" s="93">
        <v>0</v>
      </c>
      <c r="CB1160" s="93">
        <v>0</v>
      </c>
      <c r="CC1160" s="93">
        <v>12430.931099791404</v>
      </c>
      <c r="CD1160" s="93">
        <v>12409.476999463075</v>
      </c>
      <c r="CE1160" s="93">
        <v>12356.60034344317</v>
      </c>
      <c r="CF1160" s="93">
        <v>12179.107326375668</v>
      </c>
      <c r="CG1160" s="93">
        <v>12413.067549495054</v>
      </c>
      <c r="CH1160" s="93">
        <v>12441.561119614213</v>
      </c>
      <c r="CJ1160" s="94">
        <v>74230.744438182592</v>
      </c>
    </row>
    <row r="1161" spans="1:88" x14ac:dyDescent="0.25">
      <c r="A1161">
        <v>1153</v>
      </c>
      <c r="B1161" s="96"/>
      <c r="C1161" s="97" t="s">
        <v>5378</v>
      </c>
      <c r="D1161" s="97" t="s">
        <v>7349</v>
      </c>
      <c r="E1161" s="97" t="s">
        <v>7349</v>
      </c>
      <c r="F1161" s="97" t="s">
        <v>7559</v>
      </c>
      <c r="G1161" s="96" t="s">
        <v>6172</v>
      </c>
      <c r="H1161" s="96" t="s">
        <v>7560</v>
      </c>
      <c r="I1161" s="96" t="s">
        <v>5340</v>
      </c>
      <c r="J1161" s="96" t="s">
        <v>5382</v>
      </c>
      <c r="K1161" s="96" t="s">
        <v>5365</v>
      </c>
      <c r="L1161" s="96" t="s">
        <v>5365</v>
      </c>
      <c r="M1161" s="96" t="s">
        <v>5342</v>
      </c>
      <c r="N1161" s="92">
        <v>128476.28845070062</v>
      </c>
      <c r="O1161" s="93">
        <v>0</v>
      </c>
      <c r="P1161" s="93">
        <v>0</v>
      </c>
      <c r="Q1161" s="93">
        <v>0</v>
      </c>
      <c r="R1161" s="93">
        <v>0</v>
      </c>
      <c r="S1161" s="93">
        <v>0</v>
      </c>
      <c r="T1161" s="93">
        <v>0</v>
      </c>
      <c r="U1161" s="93">
        <v>0</v>
      </c>
      <c r="V1161" s="93">
        <v>0</v>
      </c>
      <c r="W1161" s="93">
        <v>0</v>
      </c>
      <c r="X1161" s="93">
        <v>0</v>
      </c>
      <c r="Y1161" s="93">
        <v>0</v>
      </c>
      <c r="Z1161" s="93">
        <v>0</v>
      </c>
      <c r="AA1161" s="93">
        <v>0</v>
      </c>
      <c r="AB1161" s="93">
        <v>0</v>
      </c>
      <c r="AC1161" s="93">
        <v>0</v>
      </c>
      <c r="AD1161" s="93">
        <v>0</v>
      </c>
      <c r="AE1161" s="93">
        <v>0</v>
      </c>
      <c r="AF1161" s="93">
        <v>0</v>
      </c>
      <c r="AG1161" s="93">
        <v>0</v>
      </c>
      <c r="AH1161" s="93">
        <v>0</v>
      </c>
      <c r="AI1161" s="93">
        <v>0</v>
      </c>
      <c r="AJ1161" s="93">
        <v>0</v>
      </c>
      <c r="AK1161" s="93">
        <v>0</v>
      </c>
      <c r="AL1161" s="93">
        <v>0</v>
      </c>
      <c r="AM1161" s="93">
        <v>0</v>
      </c>
      <c r="AN1161" s="93">
        <v>0</v>
      </c>
      <c r="AO1161" s="93">
        <v>0</v>
      </c>
      <c r="AP1161" s="93">
        <v>0</v>
      </c>
      <c r="AQ1161" s="93">
        <v>0</v>
      </c>
      <c r="AR1161" s="93">
        <v>0</v>
      </c>
      <c r="AS1161" s="93">
        <v>0</v>
      </c>
      <c r="AT1161" s="93">
        <v>0</v>
      </c>
      <c r="AU1161" s="93">
        <v>0</v>
      </c>
      <c r="AV1161" s="93">
        <v>0</v>
      </c>
      <c r="AW1161" s="93">
        <v>0</v>
      </c>
      <c r="AX1161" s="93">
        <v>0</v>
      </c>
      <c r="AY1161" s="93">
        <v>0</v>
      </c>
      <c r="AZ1161" s="93">
        <v>0</v>
      </c>
      <c r="BA1161" s="93">
        <v>0</v>
      </c>
      <c r="BB1161" s="93">
        <v>0</v>
      </c>
      <c r="BC1161" s="93">
        <v>0</v>
      </c>
      <c r="BD1161" s="93">
        <v>0</v>
      </c>
      <c r="BE1161" s="93">
        <v>0</v>
      </c>
      <c r="BF1161" s="93">
        <v>0</v>
      </c>
      <c r="BG1161" s="93">
        <v>0</v>
      </c>
      <c r="BH1161" s="93">
        <v>0</v>
      </c>
      <c r="BI1161" s="93">
        <v>0</v>
      </c>
      <c r="BJ1161" s="93">
        <v>0</v>
      </c>
      <c r="BK1161" s="93">
        <v>0</v>
      </c>
      <c r="BL1161" s="93">
        <v>0</v>
      </c>
      <c r="BM1161" s="93">
        <v>0</v>
      </c>
      <c r="BN1161" s="93">
        <v>0</v>
      </c>
      <c r="BO1161" s="93">
        <v>0</v>
      </c>
      <c r="BP1161" s="93">
        <v>0</v>
      </c>
      <c r="BQ1161" s="93">
        <v>0</v>
      </c>
      <c r="BR1161" s="93">
        <v>0</v>
      </c>
      <c r="BS1161" s="93">
        <v>0</v>
      </c>
      <c r="BT1161" s="93">
        <v>0</v>
      </c>
      <c r="BU1161" s="93">
        <v>0</v>
      </c>
      <c r="BV1161" s="93">
        <v>0</v>
      </c>
      <c r="BW1161" s="93">
        <v>0</v>
      </c>
      <c r="BX1161" s="93">
        <v>0</v>
      </c>
      <c r="BY1161" s="93">
        <v>0</v>
      </c>
      <c r="BZ1161" s="93">
        <v>0</v>
      </c>
      <c r="CA1161" s="93">
        <v>0</v>
      </c>
      <c r="CB1161" s="93">
        <v>0</v>
      </c>
      <c r="CC1161" s="93">
        <v>21515.073057331218</v>
      </c>
      <c r="CD1161" s="93">
        <v>21477.940960609252</v>
      </c>
      <c r="CE1161" s="93">
        <v>21386.423671343931</v>
      </c>
      <c r="CF1161" s="93">
        <v>21079.224218727075</v>
      </c>
      <c r="CG1161" s="93">
        <v>21484.15537412604</v>
      </c>
      <c r="CH1161" s="93">
        <v>21533.471168563108</v>
      </c>
      <c r="CJ1161" s="94">
        <v>128476.28845070062</v>
      </c>
    </row>
    <row r="1162" spans="1:88" x14ac:dyDescent="0.25">
      <c r="A1162">
        <v>1154</v>
      </c>
      <c r="B1162" s="96"/>
      <c r="C1162" s="97" t="s">
        <v>5378</v>
      </c>
      <c r="D1162" s="97" t="s">
        <v>7349</v>
      </c>
      <c r="E1162" s="97" t="s">
        <v>7349</v>
      </c>
      <c r="F1162" s="97" t="s">
        <v>7561</v>
      </c>
      <c r="G1162" s="96" t="s">
        <v>6172</v>
      </c>
      <c r="H1162" s="96" t="s">
        <v>7562</v>
      </c>
      <c r="I1162" s="96" t="s">
        <v>5387</v>
      </c>
      <c r="J1162" s="96" t="s">
        <v>5382</v>
      </c>
      <c r="K1162" s="96" t="s">
        <v>5365</v>
      </c>
      <c r="L1162" s="96" t="s">
        <v>5365</v>
      </c>
      <c r="M1162" s="96" t="s">
        <v>5342</v>
      </c>
      <c r="N1162" s="92">
        <v>0</v>
      </c>
      <c r="O1162" s="93">
        <v>0</v>
      </c>
      <c r="P1162" s="93">
        <v>0</v>
      </c>
      <c r="Q1162" s="93">
        <v>0</v>
      </c>
      <c r="R1162" s="93">
        <v>0</v>
      </c>
      <c r="S1162" s="93">
        <v>0</v>
      </c>
      <c r="T1162" s="93">
        <v>0</v>
      </c>
      <c r="U1162" s="93">
        <v>0</v>
      </c>
      <c r="V1162" s="93">
        <v>0</v>
      </c>
      <c r="W1162" s="93">
        <v>0</v>
      </c>
      <c r="X1162" s="93">
        <v>0</v>
      </c>
      <c r="Y1162" s="93">
        <v>0</v>
      </c>
      <c r="Z1162" s="93">
        <v>0</v>
      </c>
      <c r="AA1162" s="93">
        <v>0</v>
      </c>
      <c r="AB1162" s="93">
        <v>0</v>
      </c>
      <c r="AC1162" s="93">
        <v>0</v>
      </c>
      <c r="AD1162" s="93">
        <v>0</v>
      </c>
      <c r="AE1162" s="93">
        <v>0</v>
      </c>
      <c r="AF1162" s="93">
        <v>0</v>
      </c>
      <c r="AG1162" s="93">
        <v>0</v>
      </c>
      <c r="AH1162" s="93">
        <v>0</v>
      </c>
      <c r="AI1162" s="93">
        <v>0</v>
      </c>
      <c r="AJ1162" s="93">
        <v>0</v>
      </c>
      <c r="AK1162" s="93">
        <v>0</v>
      </c>
      <c r="AL1162" s="93">
        <v>0</v>
      </c>
      <c r="AM1162" s="93">
        <v>0</v>
      </c>
      <c r="AN1162" s="93">
        <v>0</v>
      </c>
      <c r="AO1162" s="93">
        <v>0</v>
      </c>
      <c r="AP1162" s="93">
        <v>0</v>
      </c>
      <c r="AQ1162" s="93">
        <v>0</v>
      </c>
      <c r="AR1162" s="93">
        <v>0</v>
      </c>
      <c r="AS1162" s="93">
        <v>0</v>
      </c>
      <c r="AT1162" s="93">
        <v>0</v>
      </c>
      <c r="AU1162" s="93">
        <v>0</v>
      </c>
      <c r="AV1162" s="93">
        <v>0</v>
      </c>
      <c r="AW1162" s="93">
        <v>0</v>
      </c>
      <c r="AX1162" s="93">
        <v>0</v>
      </c>
      <c r="AY1162" s="93">
        <v>0</v>
      </c>
      <c r="AZ1162" s="93">
        <v>0</v>
      </c>
      <c r="BA1162" s="93">
        <v>0</v>
      </c>
      <c r="BB1162" s="93">
        <v>0</v>
      </c>
      <c r="BC1162" s="93">
        <v>0</v>
      </c>
      <c r="BD1162" s="93">
        <v>0</v>
      </c>
      <c r="BE1162" s="93">
        <v>0</v>
      </c>
      <c r="BF1162" s="93">
        <v>0</v>
      </c>
      <c r="BG1162" s="93">
        <v>0</v>
      </c>
      <c r="BH1162" s="93">
        <v>0</v>
      </c>
      <c r="BI1162" s="93">
        <v>0</v>
      </c>
      <c r="BJ1162" s="93">
        <v>0</v>
      </c>
      <c r="BK1162" s="93">
        <v>0</v>
      </c>
      <c r="BL1162" s="93">
        <v>0</v>
      </c>
      <c r="BM1162" s="93">
        <v>0</v>
      </c>
      <c r="BN1162" s="93">
        <v>0</v>
      </c>
      <c r="BO1162" s="93">
        <v>0</v>
      </c>
      <c r="BP1162" s="93">
        <v>0</v>
      </c>
      <c r="BQ1162" s="93">
        <v>0</v>
      </c>
      <c r="BR1162" s="93">
        <v>0</v>
      </c>
      <c r="BS1162" s="93">
        <v>0</v>
      </c>
      <c r="BT1162" s="93">
        <v>0</v>
      </c>
      <c r="BU1162" s="93">
        <v>0</v>
      </c>
      <c r="BV1162" s="93">
        <v>0</v>
      </c>
      <c r="BW1162" s="93">
        <v>0</v>
      </c>
      <c r="BX1162" s="93">
        <v>0</v>
      </c>
      <c r="BY1162" s="93">
        <v>0</v>
      </c>
      <c r="BZ1162" s="93">
        <v>0</v>
      </c>
      <c r="CA1162" s="93">
        <v>0</v>
      </c>
      <c r="CB1162" s="93">
        <v>0</v>
      </c>
      <c r="CC1162" s="93">
        <v>0</v>
      </c>
      <c r="CD1162" s="93">
        <v>0</v>
      </c>
      <c r="CE1162" s="93">
        <v>0</v>
      </c>
      <c r="CF1162" s="93">
        <v>0</v>
      </c>
      <c r="CG1162" s="93">
        <v>0</v>
      </c>
      <c r="CH1162" s="93">
        <v>0</v>
      </c>
      <c r="CJ1162" s="94">
        <v>0</v>
      </c>
    </row>
    <row r="1163" spans="1:88" x14ac:dyDescent="0.25">
      <c r="A1163">
        <v>1155</v>
      </c>
      <c r="B1163" s="96"/>
      <c r="C1163" s="97" t="s">
        <v>5378</v>
      </c>
      <c r="D1163" s="97" t="s">
        <v>7349</v>
      </c>
      <c r="E1163" s="97" t="s">
        <v>7349</v>
      </c>
      <c r="F1163" s="97" t="s">
        <v>7563</v>
      </c>
      <c r="G1163" s="96" t="s">
        <v>6172</v>
      </c>
      <c r="H1163" s="96" t="s">
        <v>7564</v>
      </c>
      <c r="I1163" s="96" t="s">
        <v>5387</v>
      </c>
      <c r="J1163" s="96" t="s">
        <v>5382</v>
      </c>
      <c r="K1163" s="96" t="s">
        <v>5365</v>
      </c>
      <c r="L1163" s="96" t="s">
        <v>5365</v>
      </c>
      <c r="M1163" s="96" t="s">
        <v>5342</v>
      </c>
      <c r="N1163" s="92">
        <v>0</v>
      </c>
      <c r="O1163" s="93">
        <v>0</v>
      </c>
      <c r="P1163" s="93">
        <v>0</v>
      </c>
      <c r="Q1163" s="93">
        <v>0</v>
      </c>
      <c r="R1163" s="93">
        <v>0</v>
      </c>
      <c r="S1163" s="93">
        <v>0</v>
      </c>
      <c r="T1163" s="93">
        <v>0</v>
      </c>
      <c r="U1163" s="93">
        <v>0</v>
      </c>
      <c r="V1163" s="93">
        <v>0</v>
      </c>
      <c r="W1163" s="93">
        <v>0</v>
      </c>
      <c r="X1163" s="93">
        <v>0</v>
      </c>
      <c r="Y1163" s="93">
        <v>0</v>
      </c>
      <c r="Z1163" s="93">
        <v>0</v>
      </c>
      <c r="AA1163" s="93">
        <v>0</v>
      </c>
      <c r="AB1163" s="93">
        <v>0</v>
      </c>
      <c r="AC1163" s="93">
        <v>0</v>
      </c>
      <c r="AD1163" s="93">
        <v>0</v>
      </c>
      <c r="AE1163" s="93">
        <v>0</v>
      </c>
      <c r="AF1163" s="93">
        <v>0</v>
      </c>
      <c r="AG1163" s="93">
        <v>0</v>
      </c>
      <c r="AH1163" s="93">
        <v>0</v>
      </c>
      <c r="AI1163" s="93">
        <v>0</v>
      </c>
      <c r="AJ1163" s="93">
        <v>0</v>
      </c>
      <c r="AK1163" s="93">
        <v>0</v>
      </c>
      <c r="AL1163" s="93">
        <v>0</v>
      </c>
      <c r="AM1163" s="93">
        <v>0</v>
      </c>
      <c r="AN1163" s="93">
        <v>0</v>
      </c>
      <c r="AO1163" s="93">
        <v>0</v>
      </c>
      <c r="AP1163" s="93">
        <v>0</v>
      </c>
      <c r="AQ1163" s="93">
        <v>0</v>
      </c>
      <c r="AR1163" s="93">
        <v>0</v>
      </c>
      <c r="AS1163" s="93">
        <v>0</v>
      </c>
      <c r="AT1163" s="93">
        <v>0</v>
      </c>
      <c r="AU1163" s="93">
        <v>0</v>
      </c>
      <c r="AV1163" s="93">
        <v>0</v>
      </c>
      <c r="AW1163" s="93">
        <v>0</v>
      </c>
      <c r="AX1163" s="93">
        <v>0</v>
      </c>
      <c r="AY1163" s="93">
        <v>0</v>
      </c>
      <c r="AZ1163" s="93">
        <v>0</v>
      </c>
      <c r="BA1163" s="93">
        <v>0</v>
      </c>
      <c r="BB1163" s="93">
        <v>0</v>
      </c>
      <c r="BC1163" s="93">
        <v>0</v>
      </c>
      <c r="BD1163" s="93">
        <v>0</v>
      </c>
      <c r="BE1163" s="93">
        <v>0</v>
      </c>
      <c r="BF1163" s="93">
        <v>0</v>
      </c>
      <c r="BG1163" s="93">
        <v>0</v>
      </c>
      <c r="BH1163" s="93">
        <v>0</v>
      </c>
      <c r="BI1163" s="93">
        <v>0</v>
      </c>
      <c r="BJ1163" s="93">
        <v>0</v>
      </c>
      <c r="BK1163" s="93">
        <v>0</v>
      </c>
      <c r="BL1163" s="93">
        <v>0</v>
      </c>
      <c r="BM1163" s="93">
        <v>0</v>
      </c>
      <c r="BN1163" s="93">
        <v>0</v>
      </c>
      <c r="BO1163" s="93">
        <v>0</v>
      </c>
      <c r="BP1163" s="93">
        <v>0</v>
      </c>
      <c r="BQ1163" s="93">
        <v>0</v>
      </c>
      <c r="BR1163" s="93">
        <v>0</v>
      </c>
      <c r="BS1163" s="93">
        <v>0</v>
      </c>
      <c r="BT1163" s="93">
        <v>0</v>
      </c>
      <c r="BU1163" s="93">
        <v>0</v>
      </c>
      <c r="BV1163" s="93">
        <v>0</v>
      </c>
      <c r="BW1163" s="93">
        <v>0</v>
      </c>
      <c r="BX1163" s="93">
        <v>0</v>
      </c>
      <c r="BY1163" s="93">
        <v>0</v>
      </c>
      <c r="BZ1163" s="93">
        <v>0</v>
      </c>
      <c r="CA1163" s="93">
        <v>0</v>
      </c>
      <c r="CB1163" s="93">
        <v>0</v>
      </c>
      <c r="CC1163" s="93">
        <v>0</v>
      </c>
      <c r="CD1163" s="93">
        <v>0</v>
      </c>
      <c r="CE1163" s="93">
        <v>0</v>
      </c>
      <c r="CF1163" s="93">
        <v>0</v>
      </c>
      <c r="CG1163" s="93">
        <v>0</v>
      </c>
      <c r="CH1163" s="93">
        <v>0</v>
      </c>
      <c r="CJ1163" s="94">
        <v>0</v>
      </c>
    </row>
    <row r="1164" spans="1:88" x14ac:dyDescent="0.25">
      <c r="A1164">
        <v>1156</v>
      </c>
      <c r="B1164" s="96"/>
      <c r="C1164" s="97" t="s">
        <v>5378</v>
      </c>
      <c r="D1164" s="97" t="s">
        <v>7349</v>
      </c>
      <c r="E1164" s="97" t="s">
        <v>7349</v>
      </c>
      <c r="F1164" s="97" t="s">
        <v>7565</v>
      </c>
      <c r="G1164" s="96" t="s">
        <v>6172</v>
      </c>
      <c r="H1164" s="96" t="s">
        <v>7566</v>
      </c>
      <c r="I1164" s="96" t="s">
        <v>5340</v>
      </c>
      <c r="J1164" s="96" t="s">
        <v>5382</v>
      </c>
      <c r="K1164" s="96" t="s">
        <v>5365</v>
      </c>
      <c r="L1164" s="96" t="s">
        <v>5365</v>
      </c>
      <c r="M1164" s="96" t="s">
        <v>5342</v>
      </c>
      <c r="N1164" s="92">
        <v>0</v>
      </c>
      <c r="O1164" s="93">
        <v>0</v>
      </c>
      <c r="P1164" s="93">
        <v>0</v>
      </c>
      <c r="Q1164" s="93">
        <v>0</v>
      </c>
      <c r="R1164" s="93">
        <v>0</v>
      </c>
      <c r="S1164" s="93">
        <v>0</v>
      </c>
      <c r="T1164" s="93">
        <v>0</v>
      </c>
      <c r="U1164" s="93">
        <v>0</v>
      </c>
      <c r="V1164" s="93">
        <v>0</v>
      </c>
      <c r="W1164" s="93">
        <v>0</v>
      </c>
      <c r="X1164" s="93">
        <v>0</v>
      </c>
      <c r="Y1164" s="93">
        <v>0</v>
      </c>
      <c r="Z1164" s="93">
        <v>0</v>
      </c>
      <c r="AA1164" s="93">
        <v>0</v>
      </c>
      <c r="AB1164" s="93">
        <v>0</v>
      </c>
      <c r="AC1164" s="93">
        <v>0</v>
      </c>
      <c r="AD1164" s="93">
        <v>0</v>
      </c>
      <c r="AE1164" s="93">
        <v>0</v>
      </c>
      <c r="AF1164" s="93">
        <v>0</v>
      </c>
      <c r="AG1164" s="93">
        <v>0</v>
      </c>
      <c r="AH1164" s="93">
        <v>0</v>
      </c>
      <c r="AI1164" s="93">
        <v>0</v>
      </c>
      <c r="AJ1164" s="93">
        <v>0</v>
      </c>
      <c r="AK1164" s="93">
        <v>0</v>
      </c>
      <c r="AL1164" s="93">
        <v>0</v>
      </c>
      <c r="AM1164" s="93">
        <v>0</v>
      </c>
      <c r="AN1164" s="93">
        <v>0</v>
      </c>
      <c r="AO1164" s="93">
        <v>0</v>
      </c>
      <c r="AP1164" s="93">
        <v>0</v>
      </c>
      <c r="AQ1164" s="93">
        <v>0</v>
      </c>
      <c r="AR1164" s="93">
        <v>0</v>
      </c>
      <c r="AS1164" s="93">
        <v>0</v>
      </c>
      <c r="AT1164" s="93">
        <v>0</v>
      </c>
      <c r="AU1164" s="93">
        <v>0</v>
      </c>
      <c r="AV1164" s="93">
        <v>0</v>
      </c>
      <c r="AW1164" s="93">
        <v>0</v>
      </c>
      <c r="AX1164" s="93">
        <v>0</v>
      </c>
      <c r="AY1164" s="93">
        <v>0</v>
      </c>
      <c r="AZ1164" s="93">
        <v>0</v>
      </c>
      <c r="BA1164" s="93">
        <v>0</v>
      </c>
      <c r="BB1164" s="93">
        <v>0</v>
      </c>
      <c r="BC1164" s="93">
        <v>0</v>
      </c>
      <c r="BD1164" s="93">
        <v>0</v>
      </c>
      <c r="BE1164" s="93">
        <v>0</v>
      </c>
      <c r="BF1164" s="93">
        <v>0</v>
      </c>
      <c r="BG1164" s="93">
        <v>0</v>
      </c>
      <c r="BH1164" s="93">
        <v>0</v>
      </c>
      <c r="BI1164" s="93">
        <v>0</v>
      </c>
      <c r="BJ1164" s="93">
        <v>0</v>
      </c>
      <c r="BK1164" s="93">
        <v>0</v>
      </c>
      <c r="BL1164" s="93">
        <v>0</v>
      </c>
      <c r="BM1164" s="93">
        <v>0</v>
      </c>
      <c r="BN1164" s="93">
        <v>0</v>
      </c>
      <c r="BO1164" s="93">
        <v>0</v>
      </c>
      <c r="BP1164" s="93">
        <v>0</v>
      </c>
      <c r="BQ1164" s="93">
        <v>0</v>
      </c>
      <c r="BR1164" s="93">
        <v>0</v>
      </c>
      <c r="BS1164" s="93">
        <v>0</v>
      </c>
      <c r="BT1164" s="93">
        <v>0</v>
      </c>
      <c r="BU1164" s="93">
        <v>0</v>
      </c>
      <c r="BV1164" s="93">
        <v>0</v>
      </c>
      <c r="BW1164" s="93">
        <v>0</v>
      </c>
      <c r="BX1164" s="93">
        <v>0</v>
      </c>
      <c r="BY1164" s="93">
        <v>0</v>
      </c>
      <c r="BZ1164" s="93">
        <v>0</v>
      </c>
      <c r="CA1164" s="93">
        <v>0</v>
      </c>
      <c r="CB1164" s="93">
        <v>0</v>
      </c>
      <c r="CC1164" s="93">
        <v>0</v>
      </c>
      <c r="CD1164" s="93">
        <v>0</v>
      </c>
      <c r="CE1164" s="93">
        <v>0</v>
      </c>
      <c r="CF1164" s="93">
        <v>0</v>
      </c>
      <c r="CG1164" s="93">
        <v>0</v>
      </c>
      <c r="CH1164" s="93">
        <v>0</v>
      </c>
      <c r="CJ1164" s="94">
        <v>0</v>
      </c>
    </row>
    <row r="1165" spans="1:88" x14ac:dyDescent="0.25">
      <c r="A1165">
        <v>1157</v>
      </c>
      <c r="B1165" s="96"/>
      <c r="C1165" s="97" t="s">
        <v>5378</v>
      </c>
      <c r="D1165" s="97" t="s">
        <v>7349</v>
      </c>
      <c r="E1165" s="97" t="s">
        <v>7349</v>
      </c>
      <c r="F1165" s="97" t="s">
        <v>7567</v>
      </c>
      <c r="G1165" s="96" t="s">
        <v>6172</v>
      </c>
      <c r="H1165" s="96" t="s">
        <v>7568</v>
      </c>
      <c r="I1165" s="96" t="s">
        <v>5340</v>
      </c>
      <c r="J1165" s="96" t="s">
        <v>5382</v>
      </c>
      <c r="K1165" s="96" t="s">
        <v>5365</v>
      </c>
      <c r="L1165" s="96" t="s">
        <v>5365</v>
      </c>
      <c r="M1165" s="96" t="s">
        <v>5342</v>
      </c>
      <c r="N1165" s="92">
        <v>0</v>
      </c>
      <c r="O1165" s="93">
        <v>0</v>
      </c>
      <c r="P1165" s="93">
        <v>0</v>
      </c>
      <c r="Q1165" s="93">
        <v>0</v>
      </c>
      <c r="R1165" s="93">
        <v>0</v>
      </c>
      <c r="S1165" s="93">
        <v>0</v>
      </c>
      <c r="T1165" s="93">
        <v>0</v>
      </c>
      <c r="U1165" s="93">
        <v>0</v>
      </c>
      <c r="V1165" s="93">
        <v>0</v>
      </c>
      <c r="W1165" s="93">
        <v>0</v>
      </c>
      <c r="X1165" s="93">
        <v>0</v>
      </c>
      <c r="Y1165" s="93">
        <v>0</v>
      </c>
      <c r="Z1165" s="93">
        <v>0</v>
      </c>
      <c r="AA1165" s="93">
        <v>0</v>
      </c>
      <c r="AB1165" s="93">
        <v>0</v>
      </c>
      <c r="AC1165" s="93">
        <v>0</v>
      </c>
      <c r="AD1165" s="93">
        <v>0</v>
      </c>
      <c r="AE1165" s="93">
        <v>0</v>
      </c>
      <c r="AF1165" s="93">
        <v>0</v>
      </c>
      <c r="AG1165" s="93">
        <v>0</v>
      </c>
      <c r="AH1165" s="93">
        <v>0</v>
      </c>
      <c r="AI1165" s="93">
        <v>0</v>
      </c>
      <c r="AJ1165" s="93">
        <v>0</v>
      </c>
      <c r="AK1165" s="93">
        <v>0</v>
      </c>
      <c r="AL1165" s="93">
        <v>0</v>
      </c>
      <c r="AM1165" s="93">
        <v>0</v>
      </c>
      <c r="AN1165" s="93">
        <v>0</v>
      </c>
      <c r="AO1165" s="93">
        <v>0</v>
      </c>
      <c r="AP1165" s="93">
        <v>0</v>
      </c>
      <c r="AQ1165" s="93">
        <v>0</v>
      </c>
      <c r="AR1165" s="93">
        <v>0</v>
      </c>
      <c r="AS1165" s="93">
        <v>0</v>
      </c>
      <c r="AT1165" s="93">
        <v>0</v>
      </c>
      <c r="AU1165" s="93">
        <v>0</v>
      </c>
      <c r="AV1165" s="93">
        <v>0</v>
      </c>
      <c r="AW1165" s="93">
        <v>0</v>
      </c>
      <c r="AX1165" s="93">
        <v>0</v>
      </c>
      <c r="AY1165" s="93">
        <v>0</v>
      </c>
      <c r="AZ1165" s="93">
        <v>0</v>
      </c>
      <c r="BA1165" s="93">
        <v>0</v>
      </c>
      <c r="BB1165" s="93">
        <v>0</v>
      </c>
      <c r="BC1165" s="93">
        <v>0</v>
      </c>
      <c r="BD1165" s="93">
        <v>0</v>
      </c>
      <c r="BE1165" s="93">
        <v>0</v>
      </c>
      <c r="BF1165" s="93">
        <v>0</v>
      </c>
      <c r="BG1165" s="93">
        <v>0</v>
      </c>
      <c r="BH1165" s="93">
        <v>0</v>
      </c>
      <c r="BI1165" s="93">
        <v>0</v>
      </c>
      <c r="BJ1165" s="93">
        <v>0</v>
      </c>
      <c r="BK1165" s="93">
        <v>0</v>
      </c>
      <c r="BL1165" s="93">
        <v>0</v>
      </c>
      <c r="BM1165" s="93">
        <v>0</v>
      </c>
      <c r="BN1165" s="93">
        <v>0</v>
      </c>
      <c r="BO1165" s="93">
        <v>0</v>
      </c>
      <c r="BP1165" s="93">
        <v>0</v>
      </c>
      <c r="BQ1165" s="93">
        <v>0</v>
      </c>
      <c r="BR1165" s="93">
        <v>0</v>
      </c>
      <c r="BS1165" s="93">
        <v>0</v>
      </c>
      <c r="BT1165" s="93">
        <v>0</v>
      </c>
      <c r="BU1165" s="93">
        <v>0</v>
      </c>
      <c r="BV1165" s="93">
        <v>0</v>
      </c>
      <c r="BW1165" s="93">
        <v>0</v>
      </c>
      <c r="BX1165" s="93">
        <v>0</v>
      </c>
      <c r="BY1165" s="93">
        <v>0</v>
      </c>
      <c r="BZ1165" s="93">
        <v>0</v>
      </c>
      <c r="CA1165" s="93">
        <v>0</v>
      </c>
      <c r="CB1165" s="93">
        <v>0</v>
      </c>
      <c r="CC1165" s="93">
        <v>0</v>
      </c>
      <c r="CD1165" s="93">
        <v>0</v>
      </c>
      <c r="CE1165" s="93">
        <v>0</v>
      </c>
      <c r="CF1165" s="93">
        <v>0</v>
      </c>
      <c r="CG1165" s="93">
        <v>0</v>
      </c>
      <c r="CH1165" s="93">
        <v>0</v>
      </c>
      <c r="CJ1165" s="94">
        <v>0</v>
      </c>
    </row>
    <row r="1166" spans="1:88" x14ac:dyDescent="0.25">
      <c r="A1166">
        <v>1158</v>
      </c>
      <c r="B1166" s="96"/>
      <c r="C1166" s="97" t="s">
        <v>5378</v>
      </c>
      <c r="D1166" s="97" t="s">
        <v>7349</v>
      </c>
      <c r="E1166" s="97" t="s">
        <v>7349</v>
      </c>
      <c r="F1166" s="97" t="s">
        <v>7569</v>
      </c>
      <c r="G1166" s="96" t="s">
        <v>6172</v>
      </c>
      <c r="H1166" s="96" t="s">
        <v>7570</v>
      </c>
      <c r="I1166" s="96" t="s">
        <v>5340</v>
      </c>
      <c r="J1166" s="96" t="s">
        <v>5382</v>
      </c>
      <c r="K1166" s="96" t="s">
        <v>5365</v>
      </c>
      <c r="L1166" s="96" t="s">
        <v>5365</v>
      </c>
      <c r="M1166" s="96" t="s">
        <v>5342</v>
      </c>
      <c r="N1166" s="92">
        <v>186712.76833904581</v>
      </c>
      <c r="O1166" s="93">
        <v>31592.145137597101</v>
      </c>
      <c r="P1166" s="93">
        <v>31071.022121016344</v>
      </c>
      <c r="Q1166" s="93">
        <v>31133.14004608207</v>
      </c>
      <c r="R1166" s="93">
        <v>31163.815034583651</v>
      </c>
      <c r="S1166" s="93">
        <v>30966.611778053975</v>
      </c>
      <c r="T1166" s="93">
        <v>30786.034221712678</v>
      </c>
      <c r="U1166" s="93">
        <v>0</v>
      </c>
      <c r="V1166" s="93">
        <v>0</v>
      </c>
      <c r="W1166" s="93">
        <v>0</v>
      </c>
      <c r="X1166" s="93">
        <v>0</v>
      </c>
      <c r="Y1166" s="93">
        <v>0</v>
      </c>
      <c r="Z1166" s="93">
        <v>0</v>
      </c>
      <c r="AA1166" s="93">
        <v>0</v>
      </c>
      <c r="AB1166" s="93">
        <v>0</v>
      </c>
      <c r="AC1166" s="93">
        <v>0</v>
      </c>
      <c r="AD1166" s="93">
        <v>0</v>
      </c>
      <c r="AE1166" s="93">
        <v>0</v>
      </c>
      <c r="AF1166" s="93">
        <v>0</v>
      </c>
      <c r="AG1166" s="93">
        <v>0</v>
      </c>
      <c r="AH1166" s="93">
        <v>0</v>
      </c>
      <c r="AI1166" s="93">
        <v>0</v>
      </c>
      <c r="AJ1166" s="93">
        <v>0</v>
      </c>
      <c r="AK1166" s="93">
        <v>0</v>
      </c>
      <c r="AL1166" s="93">
        <v>0</v>
      </c>
      <c r="AM1166" s="93">
        <v>0</v>
      </c>
      <c r="AN1166" s="93">
        <v>0</v>
      </c>
      <c r="AO1166" s="93">
        <v>0</v>
      </c>
      <c r="AP1166" s="93">
        <v>0</v>
      </c>
      <c r="AQ1166" s="93">
        <v>0</v>
      </c>
      <c r="AR1166" s="93">
        <v>0</v>
      </c>
      <c r="AS1166" s="93">
        <v>0</v>
      </c>
      <c r="AT1166" s="93">
        <v>0</v>
      </c>
      <c r="AU1166" s="93">
        <v>0</v>
      </c>
      <c r="AV1166" s="93">
        <v>0</v>
      </c>
      <c r="AW1166" s="93">
        <v>0</v>
      </c>
      <c r="AX1166" s="93">
        <v>0</v>
      </c>
      <c r="AY1166" s="93">
        <v>0</v>
      </c>
      <c r="AZ1166" s="93">
        <v>0</v>
      </c>
      <c r="BA1166" s="93">
        <v>0</v>
      </c>
      <c r="BB1166" s="93">
        <v>0</v>
      </c>
      <c r="BC1166" s="93">
        <v>0</v>
      </c>
      <c r="BD1166" s="93">
        <v>0</v>
      </c>
      <c r="BE1166" s="93">
        <v>0</v>
      </c>
      <c r="BF1166" s="93">
        <v>0</v>
      </c>
      <c r="BG1166" s="93">
        <v>0</v>
      </c>
      <c r="BH1166" s="93">
        <v>0</v>
      </c>
      <c r="BI1166" s="93">
        <v>0</v>
      </c>
      <c r="BJ1166" s="93">
        <v>0</v>
      </c>
      <c r="BK1166" s="93">
        <v>0</v>
      </c>
      <c r="BL1166" s="93">
        <v>0</v>
      </c>
      <c r="BM1166" s="93">
        <v>0</v>
      </c>
      <c r="BN1166" s="93">
        <v>0</v>
      </c>
      <c r="BO1166" s="93">
        <v>0</v>
      </c>
      <c r="BP1166" s="93">
        <v>0</v>
      </c>
      <c r="BQ1166" s="93">
        <v>0</v>
      </c>
      <c r="BR1166" s="93">
        <v>0</v>
      </c>
      <c r="BS1166" s="93">
        <v>0</v>
      </c>
      <c r="BT1166" s="93">
        <v>0</v>
      </c>
      <c r="BU1166" s="93">
        <v>0</v>
      </c>
      <c r="BV1166" s="93">
        <v>0</v>
      </c>
      <c r="BW1166" s="93">
        <v>0</v>
      </c>
      <c r="BX1166" s="93">
        <v>0</v>
      </c>
      <c r="BY1166" s="93">
        <v>0</v>
      </c>
      <c r="BZ1166" s="93">
        <v>0</v>
      </c>
      <c r="CA1166" s="93">
        <v>0</v>
      </c>
      <c r="CB1166" s="93">
        <v>0</v>
      </c>
      <c r="CC1166" s="93">
        <v>0</v>
      </c>
      <c r="CD1166" s="93">
        <v>0</v>
      </c>
      <c r="CE1166" s="93">
        <v>0</v>
      </c>
      <c r="CF1166" s="93">
        <v>0</v>
      </c>
      <c r="CG1166" s="93">
        <v>0</v>
      </c>
      <c r="CH1166" s="93">
        <v>0</v>
      </c>
      <c r="CJ1166" s="94">
        <v>0</v>
      </c>
    </row>
    <row r="1167" spans="1:88" x14ac:dyDescent="0.25">
      <c r="A1167">
        <v>1159</v>
      </c>
      <c r="B1167" s="96"/>
      <c r="C1167" s="97" t="s">
        <v>5378</v>
      </c>
      <c r="D1167" s="97" t="s">
        <v>7349</v>
      </c>
      <c r="E1167" s="97" t="s">
        <v>7349</v>
      </c>
      <c r="F1167" s="97" t="s">
        <v>7571</v>
      </c>
      <c r="G1167" s="96" t="s">
        <v>6172</v>
      </c>
      <c r="H1167" s="96" t="s">
        <v>7572</v>
      </c>
      <c r="I1167" s="96" t="s">
        <v>5387</v>
      </c>
      <c r="J1167" s="96" t="s">
        <v>5421</v>
      </c>
      <c r="K1167" s="96" t="s">
        <v>5552</v>
      </c>
      <c r="L1167" s="96" t="s">
        <v>5552</v>
      </c>
      <c r="M1167" s="96" t="s">
        <v>5342</v>
      </c>
      <c r="N1167" s="92">
        <v>145943.55647673341</v>
      </c>
      <c r="O1167" s="93">
        <v>0</v>
      </c>
      <c r="P1167" s="93">
        <v>0</v>
      </c>
      <c r="Q1167" s="93">
        <v>0</v>
      </c>
      <c r="R1167" s="93">
        <v>0</v>
      </c>
      <c r="S1167" s="93">
        <v>0</v>
      </c>
      <c r="T1167" s="93">
        <v>0</v>
      </c>
      <c r="U1167" s="93">
        <v>0</v>
      </c>
      <c r="V1167" s="93">
        <v>0</v>
      </c>
      <c r="W1167" s="93">
        <v>0</v>
      </c>
      <c r="X1167" s="93">
        <v>0</v>
      </c>
      <c r="Y1167" s="93">
        <v>0</v>
      </c>
      <c r="Z1167" s="93">
        <v>0</v>
      </c>
      <c r="AA1167" s="93">
        <v>0</v>
      </c>
      <c r="AB1167" s="93">
        <v>0</v>
      </c>
      <c r="AC1167" s="93">
        <v>0</v>
      </c>
      <c r="AD1167" s="93">
        <v>0</v>
      </c>
      <c r="AE1167" s="93">
        <v>0</v>
      </c>
      <c r="AF1167" s="93">
        <v>0</v>
      </c>
      <c r="AG1167" s="93">
        <v>0</v>
      </c>
      <c r="AH1167" s="93">
        <v>0</v>
      </c>
      <c r="AI1167" s="93">
        <v>0</v>
      </c>
      <c r="AJ1167" s="93">
        <v>0</v>
      </c>
      <c r="AK1167" s="93">
        <v>0</v>
      </c>
      <c r="AL1167" s="93">
        <v>0</v>
      </c>
      <c r="AM1167" s="93">
        <v>0</v>
      </c>
      <c r="AN1167" s="93">
        <v>0</v>
      </c>
      <c r="AO1167" s="93">
        <v>0</v>
      </c>
      <c r="AP1167" s="93">
        <v>0</v>
      </c>
      <c r="AQ1167" s="93">
        <v>0</v>
      </c>
      <c r="AR1167" s="93">
        <v>0</v>
      </c>
      <c r="AS1167" s="93">
        <v>12111.291168523345</v>
      </c>
      <c r="AT1167" s="93">
        <v>12096.022485455584</v>
      </c>
      <c r="AU1167" s="93">
        <v>12063.171790403279</v>
      </c>
      <c r="AV1167" s="93">
        <v>11950.833443774703</v>
      </c>
      <c r="AW1167" s="93">
        <v>12102.549279929672</v>
      </c>
      <c r="AX1167" s="93">
        <v>12118.70158656748</v>
      </c>
      <c r="AY1167" s="93">
        <v>12352.584929637034</v>
      </c>
      <c r="AZ1167" s="93">
        <v>12232.247703614123</v>
      </c>
      <c r="BA1167" s="93">
        <v>12263.24639845421</v>
      </c>
      <c r="BB1167" s="93">
        <v>12262.970164681525</v>
      </c>
      <c r="BC1167" s="93">
        <v>12213.842862933936</v>
      </c>
      <c r="BD1167" s="93">
        <v>12176.094662758534</v>
      </c>
      <c r="BE1167" s="93">
        <v>0</v>
      </c>
      <c r="BF1167" s="93">
        <v>0</v>
      </c>
      <c r="BG1167" s="93">
        <v>0</v>
      </c>
      <c r="BH1167" s="93">
        <v>0</v>
      </c>
      <c r="BI1167" s="93">
        <v>0</v>
      </c>
      <c r="BJ1167" s="93">
        <v>0</v>
      </c>
      <c r="BK1167" s="93">
        <v>0</v>
      </c>
      <c r="BL1167" s="93">
        <v>0</v>
      </c>
      <c r="BM1167" s="93">
        <v>0</v>
      </c>
      <c r="BN1167" s="93">
        <v>0</v>
      </c>
      <c r="BO1167" s="93">
        <v>0</v>
      </c>
      <c r="BP1167" s="93">
        <v>0</v>
      </c>
      <c r="BQ1167" s="93">
        <v>0</v>
      </c>
      <c r="BR1167" s="93">
        <v>0</v>
      </c>
      <c r="BS1167" s="93">
        <v>0</v>
      </c>
      <c r="BT1167" s="93">
        <v>0</v>
      </c>
      <c r="BU1167" s="93">
        <v>0</v>
      </c>
      <c r="BV1167" s="93">
        <v>0</v>
      </c>
      <c r="BW1167" s="93">
        <v>0</v>
      </c>
      <c r="BX1167" s="93">
        <v>0</v>
      </c>
      <c r="BY1167" s="93">
        <v>0</v>
      </c>
      <c r="BZ1167" s="93">
        <v>0</v>
      </c>
      <c r="CA1167" s="93">
        <v>0</v>
      </c>
      <c r="CB1167" s="93">
        <v>0</v>
      </c>
      <c r="CC1167" s="93">
        <v>0</v>
      </c>
      <c r="CD1167" s="93">
        <v>0</v>
      </c>
      <c r="CE1167" s="93">
        <v>0</v>
      </c>
      <c r="CF1167" s="93">
        <v>0</v>
      </c>
      <c r="CG1167" s="93">
        <v>0</v>
      </c>
      <c r="CH1167" s="93">
        <v>0</v>
      </c>
      <c r="CJ1167" s="94">
        <v>145943.55647673341</v>
      </c>
    </row>
    <row r="1168" spans="1:88" x14ac:dyDescent="0.25">
      <c r="A1168">
        <v>1160</v>
      </c>
      <c r="B1168" s="96"/>
      <c r="C1168" s="97" t="s">
        <v>5361</v>
      </c>
      <c r="D1168" s="97" t="s">
        <v>6186</v>
      </c>
      <c r="E1168" s="97" t="s">
        <v>6186</v>
      </c>
      <c r="F1168" s="97" t="s">
        <v>7573</v>
      </c>
      <c r="G1168" s="96" t="s">
        <v>6172</v>
      </c>
      <c r="H1168" s="96" t="s">
        <v>7574</v>
      </c>
      <c r="I1168" s="96" t="s">
        <v>5340</v>
      </c>
      <c r="J1168" s="96" t="s">
        <v>5340</v>
      </c>
      <c r="K1168" s="96" t="s">
        <v>5365</v>
      </c>
      <c r="L1168" s="96" t="s">
        <v>5365</v>
      </c>
      <c r="M1168" s="96" t="s">
        <v>5342</v>
      </c>
      <c r="N1168" s="92">
        <v>57640.397789028058</v>
      </c>
      <c r="O1168" s="93">
        <v>0</v>
      </c>
      <c r="P1168" s="93">
        <v>0</v>
      </c>
      <c r="Q1168" s="93">
        <v>0</v>
      </c>
      <c r="R1168" s="93">
        <v>0</v>
      </c>
      <c r="S1168" s="93">
        <v>0</v>
      </c>
      <c r="T1168" s="93">
        <v>0</v>
      </c>
      <c r="U1168" s="93">
        <v>4826.5795296780389</v>
      </c>
      <c r="V1168" s="93">
        <v>4828.7960375563907</v>
      </c>
      <c r="W1168" s="93">
        <v>4792.6333050725734</v>
      </c>
      <c r="X1168" s="93">
        <v>4733.323425615019</v>
      </c>
      <c r="Y1168" s="93">
        <v>4831.2048463203027</v>
      </c>
      <c r="Z1168" s="93">
        <v>4839.8331776043069</v>
      </c>
      <c r="AA1168" s="93">
        <v>4867.4187395026693</v>
      </c>
      <c r="AB1168" s="93">
        <v>4780.1690703898721</v>
      </c>
      <c r="AC1168" s="93">
        <v>4796.1370194334286</v>
      </c>
      <c r="AD1168" s="93">
        <v>4801.0937033813861</v>
      </c>
      <c r="AE1168" s="93">
        <v>4778.5698356540706</v>
      </c>
      <c r="AF1168" s="93">
        <v>4764.6390988200083</v>
      </c>
      <c r="AG1168" s="93">
        <v>0</v>
      </c>
      <c r="AH1168" s="93">
        <v>0</v>
      </c>
      <c r="AI1168" s="93">
        <v>0</v>
      </c>
      <c r="AJ1168" s="93">
        <v>0</v>
      </c>
      <c r="AK1168" s="93">
        <v>0</v>
      </c>
      <c r="AL1168" s="93">
        <v>0</v>
      </c>
      <c r="AM1168" s="93">
        <v>0</v>
      </c>
      <c r="AN1168" s="93">
        <v>0</v>
      </c>
      <c r="AO1168" s="93">
        <v>0</v>
      </c>
      <c r="AP1168" s="93">
        <v>0</v>
      </c>
      <c r="AQ1168" s="93">
        <v>0</v>
      </c>
      <c r="AR1168" s="93">
        <v>0</v>
      </c>
      <c r="AS1168" s="93">
        <v>0</v>
      </c>
      <c r="AT1168" s="93">
        <v>0</v>
      </c>
      <c r="AU1168" s="93">
        <v>0</v>
      </c>
      <c r="AV1168" s="93">
        <v>0</v>
      </c>
      <c r="AW1168" s="93">
        <v>0</v>
      </c>
      <c r="AX1168" s="93">
        <v>0</v>
      </c>
      <c r="AY1168" s="93">
        <v>0</v>
      </c>
      <c r="AZ1168" s="93">
        <v>0</v>
      </c>
      <c r="BA1168" s="93">
        <v>0</v>
      </c>
      <c r="BB1168" s="93">
        <v>0</v>
      </c>
      <c r="BC1168" s="93">
        <v>0</v>
      </c>
      <c r="BD1168" s="93">
        <v>0</v>
      </c>
      <c r="BE1168" s="93">
        <v>0</v>
      </c>
      <c r="BF1168" s="93">
        <v>0</v>
      </c>
      <c r="BG1168" s="93">
        <v>0</v>
      </c>
      <c r="BH1168" s="93">
        <v>0</v>
      </c>
      <c r="BI1168" s="93">
        <v>0</v>
      </c>
      <c r="BJ1168" s="93">
        <v>0</v>
      </c>
      <c r="BK1168" s="93">
        <v>0</v>
      </c>
      <c r="BL1168" s="93">
        <v>0</v>
      </c>
      <c r="BM1168" s="93">
        <v>0</v>
      </c>
      <c r="BN1168" s="93">
        <v>0</v>
      </c>
      <c r="BO1168" s="93">
        <v>0</v>
      </c>
      <c r="BP1168" s="93">
        <v>0</v>
      </c>
      <c r="BQ1168" s="93">
        <v>0</v>
      </c>
      <c r="BR1168" s="93">
        <v>0</v>
      </c>
      <c r="BS1168" s="93">
        <v>0</v>
      </c>
      <c r="BT1168" s="93">
        <v>0</v>
      </c>
      <c r="BU1168" s="93">
        <v>0</v>
      </c>
      <c r="BV1168" s="93">
        <v>0</v>
      </c>
      <c r="BW1168" s="93">
        <v>0</v>
      </c>
      <c r="BX1168" s="93">
        <v>0</v>
      </c>
      <c r="BY1168" s="93">
        <v>0</v>
      </c>
      <c r="BZ1168" s="93">
        <v>0</v>
      </c>
      <c r="CA1168" s="93">
        <v>0</v>
      </c>
      <c r="CB1168" s="93">
        <v>0</v>
      </c>
      <c r="CC1168" s="93">
        <v>0</v>
      </c>
      <c r="CD1168" s="93">
        <v>0</v>
      </c>
      <c r="CE1168" s="93">
        <v>0</v>
      </c>
      <c r="CF1168" s="93">
        <v>0</v>
      </c>
      <c r="CG1168" s="93">
        <v>0</v>
      </c>
      <c r="CH1168" s="93">
        <v>0</v>
      </c>
      <c r="CJ1168" s="94">
        <v>28788.027467181437</v>
      </c>
    </row>
    <row r="1169" spans="1:88" x14ac:dyDescent="0.25">
      <c r="A1169">
        <v>1161</v>
      </c>
      <c r="B1169" s="96"/>
      <c r="C1169" s="97" t="s">
        <v>5361</v>
      </c>
      <c r="D1169" s="97" t="s">
        <v>6186</v>
      </c>
      <c r="E1169" s="97" t="s">
        <v>6186</v>
      </c>
      <c r="F1169" s="97" t="s">
        <v>7575</v>
      </c>
      <c r="G1169" s="96" t="s">
        <v>6172</v>
      </c>
      <c r="H1169" s="96" t="s">
        <v>7576</v>
      </c>
      <c r="I1169" s="96" t="s">
        <v>5340</v>
      </c>
      <c r="J1169" s="96" t="s">
        <v>5340</v>
      </c>
      <c r="K1169" s="96" t="s">
        <v>5365</v>
      </c>
      <c r="L1169" s="96" t="s">
        <v>5365</v>
      </c>
      <c r="M1169" s="96" t="s">
        <v>5342</v>
      </c>
      <c r="N1169" s="92">
        <v>115476.44884361528</v>
      </c>
      <c r="O1169" s="93">
        <v>0</v>
      </c>
      <c r="P1169" s="93">
        <v>0</v>
      </c>
      <c r="Q1169" s="93">
        <v>0</v>
      </c>
      <c r="R1169" s="93">
        <v>0</v>
      </c>
      <c r="S1169" s="93">
        <v>0</v>
      </c>
      <c r="T1169" s="93">
        <v>0</v>
      </c>
      <c r="U1169" s="93">
        <v>0</v>
      </c>
      <c r="V1169" s="93">
        <v>0</v>
      </c>
      <c r="W1169" s="93">
        <v>0</v>
      </c>
      <c r="X1169" s="93">
        <v>0</v>
      </c>
      <c r="Y1169" s="93">
        <v>0</v>
      </c>
      <c r="Z1169" s="93">
        <v>0</v>
      </c>
      <c r="AA1169" s="93">
        <v>0</v>
      </c>
      <c r="AB1169" s="93">
        <v>0</v>
      </c>
      <c r="AC1169" s="93">
        <v>0</v>
      </c>
      <c r="AD1169" s="93">
        <v>0</v>
      </c>
      <c r="AE1169" s="93">
        <v>0</v>
      </c>
      <c r="AF1169" s="93">
        <v>0</v>
      </c>
      <c r="AG1169" s="93">
        <v>9570.9937398567654</v>
      </c>
      <c r="AH1169" s="93">
        <v>9565.6228658091368</v>
      </c>
      <c r="AI1169" s="93">
        <v>9525.4704825011522</v>
      </c>
      <c r="AJ1169" s="93">
        <v>9450.9282732573138</v>
      </c>
      <c r="AK1169" s="93">
        <v>9566.2213371193466</v>
      </c>
      <c r="AL1169" s="93">
        <v>9577.4509152091814</v>
      </c>
      <c r="AM1169" s="93">
        <v>9790.7369342232905</v>
      </c>
      <c r="AN1169" s="93">
        <v>9699.2828282537575</v>
      </c>
      <c r="AO1169" s="93">
        <v>9707.3648658884686</v>
      </c>
      <c r="AP1169" s="93">
        <v>9708.7661287750925</v>
      </c>
      <c r="AQ1169" s="93">
        <v>9671.2194122031124</v>
      </c>
      <c r="AR1169" s="93">
        <v>9642.3910605186793</v>
      </c>
      <c r="AS1169" s="93">
        <v>0</v>
      </c>
      <c r="AT1169" s="93">
        <v>0</v>
      </c>
      <c r="AU1169" s="93">
        <v>0</v>
      </c>
      <c r="AV1169" s="93">
        <v>0</v>
      </c>
      <c r="AW1169" s="93">
        <v>0</v>
      </c>
      <c r="AX1169" s="93">
        <v>0</v>
      </c>
      <c r="AY1169" s="93">
        <v>0</v>
      </c>
      <c r="AZ1169" s="93">
        <v>0</v>
      </c>
      <c r="BA1169" s="93">
        <v>0</v>
      </c>
      <c r="BB1169" s="93">
        <v>0</v>
      </c>
      <c r="BC1169" s="93">
        <v>0</v>
      </c>
      <c r="BD1169" s="93">
        <v>0</v>
      </c>
      <c r="BE1169" s="93">
        <v>0</v>
      </c>
      <c r="BF1169" s="93">
        <v>0</v>
      </c>
      <c r="BG1169" s="93">
        <v>0</v>
      </c>
      <c r="BH1169" s="93">
        <v>0</v>
      </c>
      <c r="BI1169" s="93">
        <v>0</v>
      </c>
      <c r="BJ1169" s="93">
        <v>0</v>
      </c>
      <c r="BK1169" s="93">
        <v>0</v>
      </c>
      <c r="BL1169" s="93">
        <v>0</v>
      </c>
      <c r="BM1169" s="93">
        <v>0</v>
      </c>
      <c r="BN1169" s="93">
        <v>0</v>
      </c>
      <c r="BO1169" s="93">
        <v>0</v>
      </c>
      <c r="BP1169" s="93">
        <v>0</v>
      </c>
      <c r="BQ1169" s="93">
        <v>0</v>
      </c>
      <c r="BR1169" s="93">
        <v>0</v>
      </c>
      <c r="BS1169" s="93">
        <v>0</v>
      </c>
      <c r="BT1169" s="93">
        <v>0</v>
      </c>
      <c r="BU1169" s="93">
        <v>0</v>
      </c>
      <c r="BV1169" s="93">
        <v>0</v>
      </c>
      <c r="BW1169" s="93">
        <v>0</v>
      </c>
      <c r="BX1169" s="93">
        <v>0</v>
      </c>
      <c r="BY1169" s="93">
        <v>0</v>
      </c>
      <c r="BZ1169" s="93">
        <v>0</v>
      </c>
      <c r="CA1169" s="93">
        <v>0</v>
      </c>
      <c r="CB1169" s="93">
        <v>0</v>
      </c>
      <c r="CC1169" s="93">
        <v>0</v>
      </c>
      <c r="CD1169" s="93">
        <v>0</v>
      </c>
      <c r="CE1169" s="93">
        <v>0</v>
      </c>
      <c r="CF1169" s="93">
        <v>0</v>
      </c>
      <c r="CG1169" s="93">
        <v>0</v>
      </c>
      <c r="CH1169" s="93">
        <v>0</v>
      </c>
      <c r="CJ1169" s="94">
        <v>115476.44884361528</v>
      </c>
    </row>
    <row r="1170" spans="1:88" x14ac:dyDescent="0.25">
      <c r="A1170">
        <v>1162</v>
      </c>
      <c r="B1170" s="96"/>
      <c r="C1170" s="97" t="s">
        <v>5361</v>
      </c>
      <c r="D1170" s="97" t="s">
        <v>6186</v>
      </c>
      <c r="E1170" s="97" t="s">
        <v>6186</v>
      </c>
      <c r="F1170" s="97" t="s">
        <v>7577</v>
      </c>
      <c r="G1170" s="96" t="s">
        <v>6172</v>
      </c>
      <c r="H1170" s="96" t="s">
        <v>7578</v>
      </c>
      <c r="I1170" s="96" t="s">
        <v>5340</v>
      </c>
      <c r="J1170" s="96" t="s">
        <v>5340</v>
      </c>
      <c r="K1170" s="96" t="s">
        <v>5365</v>
      </c>
      <c r="L1170" s="96" t="s">
        <v>5365</v>
      </c>
      <c r="M1170" s="96" t="s">
        <v>5342</v>
      </c>
      <c r="N1170" s="92">
        <v>251897.63208050959</v>
      </c>
      <c r="O1170" s="93">
        <v>0</v>
      </c>
      <c r="P1170" s="93">
        <v>0</v>
      </c>
      <c r="Q1170" s="93">
        <v>0</v>
      </c>
      <c r="R1170" s="93">
        <v>0</v>
      </c>
      <c r="S1170" s="93">
        <v>0</v>
      </c>
      <c r="T1170" s="93">
        <v>0</v>
      </c>
      <c r="U1170" s="93">
        <v>0</v>
      </c>
      <c r="V1170" s="93">
        <v>0</v>
      </c>
      <c r="W1170" s="93">
        <v>0</v>
      </c>
      <c r="X1170" s="93">
        <v>0</v>
      </c>
      <c r="Y1170" s="93">
        <v>0</v>
      </c>
      <c r="Z1170" s="93">
        <v>0</v>
      </c>
      <c r="AA1170" s="93">
        <v>0</v>
      </c>
      <c r="AB1170" s="93">
        <v>0</v>
      </c>
      <c r="AC1170" s="93">
        <v>0</v>
      </c>
      <c r="AD1170" s="93">
        <v>0</v>
      </c>
      <c r="AE1170" s="93">
        <v>0</v>
      </c>
      <c r="AF1170" s="93">
        <v>0</v>
      </c>
      <c r="AG1170" s="93">
        <v>0</v>
      </c>
      <c r="AH1170" s="93">
        <v>0</v>
      </c>
      <c r="AI1170" s="93">
        <v>0</v>
      </c>
      <c r="AJ1170" s="93">
        <v>0</v>
      </c>
      <c r="AK1170" s="93">
        <v>0</v>
      </c>
      <c r="AL1170" s="93">
        <v>0</v>
      </c>
      <c r="AM1170" s="93">
        <v>0</v>
      </c>
      <c r="AN1170" s="93">
        <v>0</v>
      </c>
      <c r="AO1170" s="93">
        <v>0</v>
      </c>
      <c r="AP1170" s="93">
        <v>0</v>
      </c>
      <c r="AQ1170" s="93">
        <v>0</v>
      </c>
      <c r="AR1170" s="93">
        <v>0</v>
      </c>
      <c r="AS1170" s="93">
        <v>20882.134765606996</v>
      </c>
      <c r="AT1170" s="93">
        <v>20855.808695737371</v>
      </c>
      <c r="AU1170" s="93">
        <v>20799.167943592915</v>
      </c>
      <c r="AV1170" s="93">
        <v>20605.475589821308</v>
      </c>
      <c r="AW1170" s="93">
        <v>20867.062112065712</v>
      </c>
      <c r="AX1170" s="93">
        <v>20894.911714498314</v>
      </c>
      <c r="AY1170" s="93">
        <v>21342.471280502232</v>
      </c>
      <c r="AZ1170" s="93">
        <v>21134.555787105688</v>
      </c>
      <c r="BA1170" s="93">
        <v>21188.114516563863</v>
      </c>
      <c r="BB1170" s="93">
        <v>21187.637247118466</v>
      </c>
      <c r="BC1170" s="93">
        <v>21102.756387556688</v>
      </c>
      <c r="BD1170" s="93">
        <v>21037.536040340015</v>
      </c>
      <c r="BE1170" s="93">
        <v>0</v>
      </c>
      <c r="BF1170" s="93">
        <v>0</v>
      </c>
      <c r="BG1170" s="93">
        <v>0</v>
      </c>
      <c r="BH1170" s="93">
        <v>0</v>
      </c>
      <c r="BI1170" s="93">
        <v>0</v>
      </c>
      <c r="BJ1170" s="93">
        <v>0</v>
      </c>
      <c r="BK1170" s="93">
        <v>0</v>
      </c>
      <c r="BL1170" s="93">
        <v>0</v>
      </c>
      <c r="BM1170" s="93">
        <v>0</v>
      </c>
      <c r="BN1170" s="93">
        <v>0</v>
      </c>
      <c r="BO1170" s="93">
        <v>0</v>
      </c>
      <c r="BP1170" s="93">
        <v>0</v>
      </c>
      <c r="BQ1170" s="93">
        <v>0</v>
      </c>
      <c r="BR1170" s="93">
        <v>0</v>
      </c>
      <c r="BS1170" s="93">
        <v>0</v>
      </c>
      <c r="BT1170" s="93">
        <v>0</v>
      </c>
      <c r="BU1170" s="93">
        <v>0</v>
      </c>
      <c r="BV1170" s="93">
        <v>0</v>
      </c>
      <c r="BW1170" s="93">
        <v>0</v>
      </c>
      <c r="BX1170" s="93">
        <v>0</v>
      </c>
      <c r="BY1170" s="93">
        <v>0</v>
      </c>
      <c r="BZ1170" s="93">
        <v>0</v>
      </c>
      <c r="CA1170" s="93">
        <v>0</v>
      </c>
      <c r="CB1170" s="93">
        <v>0</v>
      </c>
      <c r="CC1170" s="93">
        <v>0</v>
      </c>
      <c r="CD1170" s="93">
        <v>0</v>
      </c>
      <c r="CE1170" s="93">
        <v>0</v>
      </c>
      <c r="CF1170" s="93">
        <v>0</v>
      </c>
      <c r="CG1170" s="93">
        <v>0</v>
      </c>
      <c r="CH1170" s="93">
        <v>0</v>
      </c>
      <c r="CJ1170" s="94">
        <v>251897.63208050959</v>
      </c>
    </row>
    <row r="1171" spans="1:88" x14ac:dyDescent="0.25">
      <c r="A1171">
        <v>1163</v>
      </c>
      <c r="B1171" s="96"/>
      <c r="C1171" s="97" t="s">
        <v>5361</v>
      </c>
      <c r="D1171" s="97" t="s">
        <v>6186</v>
      </c>
      <c r="E1171" s="97" t="s">
        <v>6186</v>
      </c>
      <c r="F1171" s="97" t="s">
        <v>7579</v>
      </c>
      <c r="G1171" s="96" t="s">
        <v>6172</v>
      </c>
      <c r="H1171" s="96" t="s">
        <v>7580</v>
      </c>
      <c r="I1171" s="96" t="s">
        <v>5340</v>
      </c>
      <c r="J1171" s="96" t="s">
        <v>5340</v>
      </c>
      <c r="K1171" s="96" t="s">
        <v>5552</v>
      </c>
      <c r="L1171" s="96" t="s">
        <v>5552</v>
      </c>
      <c r="M1171" s="96" t="s">
        <v>5342</v>
      </c>
      <c r="N1171" s="92">
        <v>29402.275433191557</v>
      </c>
      <c r="O1171" s="93">
        <v>0</v>
      </c>
      <c r="P1171" s="93">
        <v>0</v>
      </c>
      <c r="Q1171" s="93">
        <v>0</v>
      </c>
      <c r="R1171" s="93">
        <v>0</v>
      </c>
      <c r="S1171" s="93">
        <v>0</v>
      </c>
      <c r="T1171" s="93">
        <v>0</v>
      </c>
      <c r="U1171" s="93">
        <v>0</v>
      </c>
      <c r="V1171" s="93">
        <v>0</v>
      </c>
      <c r="W1171" s="93">
        <v>0</v>
      </c>
      <c r="X1171" s="93">
        <v>0</v>
      </c>
      <c r="Y1171" s="93">
        <v>0</v>
      </c>
      <c r="Z1171" s="93">
        <v>0</v>
      </c>
      <c r="AA1171" s="93">
        <v>0</v>
      </c>
      <c r="AB1171" s="93">
        <v>0</v>
      </c>
      <c r="AC1171" s="93">
        <v>0</v>
      </c>
      <c r="AD1171" s="93">
        <v>0</v>
      </c>
      <c r="AE1171" s="93">
        <v>0</v>
      </c>
      <c r="AF1171" s="93">
        <v>0</v>
      </c>
      <c r="AG1171" s="93">
        <v>0</v>
      </c>
      <c r="AH1171" s="93">
        <v>0</v>
      </c>
      <c r="AI1171" s="93">
        <v>0</v>
      </c>
      <c r="AJ1171" s="93">
        <v>0</v>
      </c>
      <c r="AK1171" s="93">
        <v>0</v>
      </c>
      <c r="AL1171" s="93">
        <v>0</v>
      </c>
      <c r="AM1171" s="93">
        <v>0</v>
      </c>
      <c r="AN1171" s="93">
        <v>0</v>
      </c>
      <c r="AO1171" s="93">
        <v>0</v>
      </c>
      <c r="AP1171" s="93">
        <v>0</v>
      </c>
      <c r="AQ1171" s="93">
        <v>0</v>
      </c>
      <c r="AR1171" s="93">
        <v>0</v>
      </c>
      <c r="AS1171" s="93">
        <v>0</v>
      </c>
      <c r="AT1171" s="93">
        <v>0</v>
      </c>
      <c r="AU1171" s="93">
        <v>0</v>
      </c>
      <c r="AV1171" s="93">
        <v>0</v>
      </c>
      <c r="AW1171" s="93">
        <v>0</v>
      </c>
      <c r="AX1171" s="93">
        <v>0</v>
      </c>
      <c r="AY1171" s="93">
        <v>0</v>
      </c>
      <c r="AZ1171" s="93">
        <v>0</v>
      </c>
      <c r="BA1171" s="93">
        <v>0</v>
      </c>
      <c r="BB1171" s="93">
        <v>0</v>
      </c>
      <c r="BC1171" s="93">
        <v>0</v>
      </c>
      <c r="BD1171" s="93">
        <v>0</v>
      </c>
      <c r="BE1171" s="93">
        <v>2445.5641364535136</v>
      </c>
      <c r="BF1171" s="93">
        <v>2442.8764193148663</v>
      </c>
      <c r="BG1171" s="93">
        <v>2436.4417290316019</v>
      </c>
      <c r="BH1171" s="93">
        <v>2414.7880527671755</v>
      </c>
      <c r="BI1171" s="93">
        <v>2443.7490514966562</v>
      </c>
      <c r="BJ1171" s="93">
        <v>2446.8771087580462</v>
      </c>
      <c r="BK1171" s="93">
        <v>2482.5316547966818</v>
      </c>
      <c r="BL1171" s="93">
        <v>2460.0643641679953</v>
      </c>
      <c r="BM1171" s="93">
        <v>2463.1320086713354</v>
      </c>
      <c r="BN1171" s="93">
        <v>2463.7236016894317</v>
      </c>
      <c r="BO1171" s="93">
        <v>2454.6633974359761</v>
      </c>
      <c r="BP1171" s="93">
        <v>2447.8639086082753</v>
      </c>
      <c r="BQ1171" s="93">
        <v>0</v>
      </c>
      <c r="BR1171" s="93">
        <v>0</v>
      </c>
      <c r="BS1171" s="93">
        <v>0</v>
      </c>
      <c r="BT1171" s="93">
        <v>0</v>
      </c>
      <c r="BU1171" s="93">
        <v>0</v>
      </c>
      <c r="BV1171" s="93">
        <v>0</v>
      </c>
      <c r="BW1171" s="93">
        <v>0</v>
      </c>
      <c r="BX1171" s="93">
        <v>0</v>
      </c>
      <c r="BY1171" s="93">
        <v>0</v>
      </c>
      <c r="BZ1171" s="93">
        <v>0</v>
      </c>
      <c r="CA1171" s="93">
        <v>0</v>
      </c>
      <c r="CB1171" s="93">
        <v>0</v>
      </c>
      <c r="CC1171" s="93">
        <v>0</v>
      </c>
      <c r="CD1171" s="93">
        <v>0</v>
      </c>
      <c r="CE1171" s="93">
        <v>0</v>
      </c>
      <c r="CF1171" s="93">
        <v>0</v>
      </c>
      <c r="CG1171" s="93">
        <v>0</v>
      </c>
      <c r="CH1171" s="93">
        <v>0</v>
      </c>
      <c r="CJ1171" s="94">
        <v>29402.275433191557</v>
      </c>
    </row>
    <row r="1172" spans="1:88" x14ac:dyDescent="0.25">
      <c r="A1172">
        <v>1164</v>
      </c>
      <c r="B1172" s="96"/>
      <c r="C1172" s="97" t="s">
        <v>5361</v>
      </c>
      <c r="D1172" s="97" t="s">
        <v>6186</v>
      </c>
      <c r="E1172" s="97" t="s">
        <v>6186</v>
      </c>
      <c r="F1172" s="97" t="s">
        <v>7581</v>
      </c>
      <c r="G1172" s="96" t="s">
        <v>6172</v>
      </c>
      <c r="H1172" s="96" t="s">
        <v>7582</v>
      </c>
      <c r="I1172" s="96" t="s">
        <v>5340</v>
      </c>
      <c r="J1172" s="96" t="s">
        <v>5340</v>
      </c>
      <c r="K1172" s="96" t="s">
        <v>5552</v>
      </c>
      <c r="L1172" s="96" t="s">
        <v>5552</v>
      </c>
      <c r="M1172" s="96" t="s">
        <v>5342</v>
      </c>
      <c r="N1172" s="92">
        <v>179353.29859719722</v>
      </c>
      <c r="O1172" s="93">
        <v>0</v>
      </c>
      <c r="P1172" s="93">
        <v>0</v>
      </c>
      <c r="Q1172" s="93">
        <v>0</v>
      </c>
      <c r="R1172" s="93">
        <v>0</v>
      </c>
      <c r="S1172" s="93">
        <v>0</v>
      </c>
      <c r="T1172" s="93">
        <v>0</v>
      </c>
      <c r="U1172" s="93">
        <v>0</v>
      </c>
      <c r="V1172" s="93">
        <v>0</v>
      </c>
      <c r="W1172" s="93">
        <v>0</v>
      </c>
      <c r="X1172" s="93">
        <v>0</v>
      </c>
      <c r="Y1172" s="93">
        <v>0</v>
      </c>
      <c r="Z1172" s="93">
        <v>0</v>
      </c>
      <c r="AA1172" s="93">
        <v>0</v>
      </c>
      <c r="AB1172" s="93">
        <v>0</v>
      </c>
      <c r="AC1172" s="93">
        <v>0</v>
      </c>
      <c r="AD1172" s="93">
        <v>0</v>
      </c>
      <c r="AE1172" s="93">
        <v>0</v>
      </c>
      <c r="AF1172" s="93">
        <v>0</v>
      </c>
      <c r="AG1172" s="93">
        <v>0</v>
      </c>
      <c r="AH1172" s="93">
        <v>0</v>
      </c>
      <c r="AI1172" s="93">
        <v>0</v>
      </c>
      <c r="AJ1172" s="93">
        <v>0</v>
      </c>
      <c r="AK1172" s="93">
        <v>0</v>
      </c>
      <c r="AL1172" s="93">
        <v>0</v>
      </c>
      <c r="AM1172" s="93">
        <v>0</v>
      </c>
      <c r="AN1172" s="93">
        <v>0</v>
      </c>
      <c r="AO1172" s="93">
        <v>0</v>
      </c>
      <c r="AP1172" s="93">
        <v>0</v>
      </c>
      <c r="AQ1172" s="93">
        <v>0</v>
      </c>
      <c r="AR1172" s="93">
        <v>0</v>
      </c>
      <c r="AS1172" s="93">
        <v>0</v>
      </c>
      <c r="AT1172" s="93">
        <v>0</v>
      </c>
      <c r="AU1172" s="93">
        <v>0</v>
      </c>
      <c r="AV1172" s="93">
        <v>0</v>
      </c>
      <c r="AW1172" s="93">
        <v>0</v>
      </c>
      <c r="AX1172" s="93">
        <v>0</v>
      </c>
      <c r="AY1172" s="93">
        <v>0</v>
      </c>
      <c r="AZ1172" s="93">
        <v>0</v>
      </c>
      <c r="BA1172" s="93">
        <v>0</v>
      </c>
      <c r="BB1172" s="93">
        <v>0</v>
      </c>
      <c r="BC1172" s="93">
        <v>0</v>
      </c>
      <c r="BD1172" s="93">
        <v>0</v>
      </c>
      <c r="BE1172" s="93">
        <v>0</v>
      </c>
      <c r="BF1172" s="93">
        <v>0</v>
      </c>
      <c r="BG1172" s="93">
        <v>0</v>
      </c>
      <c r="BH1172" s="93">
        <v>0</v>
      </c>
      <c r="BI1172" s="93">
        <v>0</v>
      </c>
      <c r="BJ1172" s="93">
        <v>0</v>
      </c>
      <c r="BK1172" s="93">
        <v>0</v>
      </c>
      <c r="BL1172" s="93">
        <v>0</v>
      </c>
      <c r="BM1172" s="93">
        <v>0</v>
      </c>
      <c r="BN1172" s="93">
        <v>0</v>
      </c>
      <c r="BO1172" s="93">
        <v>0</v>
      </c>
      <c r="BP1172" s="93">
        <v>0</v>
      </c>
      <c r="BQ1172" s="93">
        <v>14917.989322870468</v>
      </c>
      <c r="BR1172" s="93">
        <v>14896.55279544676</v>
      </c>
      <c r="BS1172" s="93">
        <v>14843.724662626721</v>
      </c>
      <c r="BT1172" s="93">
        <v>14671.003664353393</v>
      </c>
      <c r="BU1172" s="93">
        <v>14902.735373827105</v>
      </c>
      <c r="BV1172" s="93">
        <v>14928.634018265671</v>
      </c>
      <c r="BW1172" s="93">
        <v>15212.195672903226</v>
      </c>
      <c r="BX1172" s="93">
        <v>15022.67149321531</v>
      </c>
      <c r="BY1172" s="93">
        <v>15038.76967663996</v>
      </c>
      <c r="BZ1172" s="93">
        <v>15048.75228105598</v>
      </c>
      <c r="CA1172" s="93">
        <v>14962.728150916744</v>
      </c>
      <c r="CB1172" s="93">
        <v>14907.541485075857</v>
      </c>
      <c r="CC1172" s="93">
        <v>0</v>
      </c>
      <c r="CD1172" s="93">
        <v>0</v>
      </c>
      <c r="CE1172" s="93">
        <v>0</v>
      </c>
      <c r="CF1172" s="93">
        <v>0</v>
      </c>
      <c r="CG1172" s="93">
        <v>0</v>
      </c>
      <c r="CH1172" s="93">
        <v>0</v>
      </c>
      <c r="CJ1172" s="94">
        <v>179353.29859719722</v>
      </c>
    </row>
    <row r="1173" spans="1:88" x14ac:dyDescent="0.25">
      <c r="A1173">
        <v>1165</v>
      </c>
      <c r="B1173" s="96"/>
      <c r="C1173" s="97" t="s">
        <v>5361</v>
      </c>
      <c r="D1173" s="97" t="s">
        <v>6186</v>
      </c>
      <c r="E1173" s="97" t="s">
        <v>6186</v>
      </c>
      <c r="F1173" s="97" t="s">
        <v>7583</v>
      </c>
      <c r="G1173" s="96" t="s">
        <v>6172</v>
      </c>
      <c r="H1173" s="96" t="s">
        <v>7584</v>
      </c>
      <c r="I1173" s="96" t="s">
        <v>5340</v>
      </c>
      <c r="J1173" s="96" t="s">
        <v>5340</v>
      </c>
      <c r="K1173" s="96" t="s">
        <v>5552</v>
      </c>
      <c r="L1173" s="96" t="s">
        <v>5552</v>
      </c>
      <c r="M1173" s="96" t="s">
        <v>5342</v>
      </c>
      <c r="N1173" s="92">
        <v>5795.5307527146651</v>
      </c>
      <c r="O1173" s="93">
        <v>0</v>
      </c>
      <c r="P1173" s="93">
        <v>0</v>
      </c>
      <c r="Q1173" s="93">
        <v>0</v>
      </c>
      <c r="R1173" s="93">
        <v>0</v>
      </c>
      <c r="S1173" s="93">
        <v>0</v>
      </c>
      <c r="T1173" s="93">
        <v>0</v>
      </c>
      <c r="U1173" s="93">
        <v>0</v>
      </c>
      <c r="V1173" s="93">
        <v>0</v>
      </c>
      <c r="W1173" s="93">
        <v>0</v>
      </c>
      <c r="X1173" s="93">
        <v>0</v>
      </c>
      <c r="Y1173" s="93">
        <v>0</v>
      </c>
      <c r="Z1173" s="93">
        <v>0</v>
      </c>
      <c r="AA1173" s="93">
        <v>0</v>
      </c>
      <c r="AB1173" s="93">
        <v>0</v>
      </c>
      <c r="AC1173" s="93">
        <v>0</v>
      </c>
      <c r="AD1173" s="93">
        <v>0</v>
      </c>
      <c r="AE1173" s="93">
        <v>0</v>
      </c>
      <c r="AF1173" s="93">
        <v>0</v>
      </c>
      <c r="AG1173" s="93">
        <v>0</v>
      </c>
      <c r="AH1173" s="93">
        <v>0</v>
      </c>
      <c r="AI1173" s="93">
        <v>0</v>
      </c>
      <c r="AJ1173" s="93">
        <v>0</v>
      </c>
      <c r="AK1173" s="93">
        <v>0</v>
      </c>
      <c r="AL1173" s="93">
        <v>0</v>
      </c>
      <c r="AM1173" s="93">
        <v>0</v>
      </c>
      <c r="AN1173" s="93">
        <v>0</v>
      </c>
      <c r="AO1173" s="93">
        <v>0</v>
      </c>
      <c r="AP1173" s="93">
        <v>0</v>
      </c>
      <c r="AQ1173" s="93">
        <v>0</v>
      </c>
      <c r="AR1173" s="93">
        <v>0</v>
      </c>
      <c r="AS1173" s="93">
        <v>0</v>
      </c>
      <c r="AT1173" s="93">
        <v>0</v>
      </c>
      <c r="AU1173" s="93">
        <v>0</v>
      </c>
      <c r="AV1173" s="93">
        <v>0</v>
      </c>
      <c r="AW1173" s="93">
        <v>0</v>
      </c>
      <c r="AX1173" s="93">
        <v>0</v>
      </c>
      <c r="AY1173" s="93">
        <v>0</v>
      </c>
      <c r="AZ1173" s="93">
        <v>0</v>
      </c>
      <c r="BA1173" s="93">
        <v>0</v>
      </c>
      <c r="BB1173" s="93">
        <v>0</v>
      </c>
      <c r="BC1173" s="93">
        <v>0</v>
      </c>
      <c r="BD1173" s="93">
        <v>0</v>
      </c>
      <c r="BE1173" s="93">
        <v>0</v>
      </c>
      <c r="BF1173" s="93">
        <v>0</v>
      </c>
      <c r="BG1173" s="93">
        <v>0</v>
      </c>
      <c r="BH1173" s="93">
        <v>0</v>
      </c>
      <c r="BI1173" s="93">
        <v>0</v>
      </c>
      <c r="BJ1173" s="93">
        <v>0</v>
      </c>
      <c r="BK1173" s="93">
        <v>0</v>
      </c>
      <c r="BL1173" s="93">
        <v>0</v>
      </c>
      <c r="BM1173" s="93">
        <v>0</v>
      </c>
      <c r="BN1173" s="93">
        <v>0</v>
      </c>
      <c r="BO1173" s="93">
        <v>0</v>
      </c>
      <c r="BP1173" s="93">
        <v>0</v>
      </c>
      <c r="BQ1173" s="93">
        <v>0</v>
      </c>
      <c r="BR1173" s="93">
        <v>0</v>
      </c>
      <c r="BS1173" s="93">
        <v>0</v>
      </c>
      <c r="BT1173" s="93">
        <v>0</v>
      </c>
      <c r="BU1173" s="93">
        <v>0</v>
      </c>
      <c r="BV1173" s="93">
        <v>0</v>
      </c>
      <c r="BW1173" s="93">
        <v>0</v>
      </c>
      <c r="BX1173" s="93">
        <v>0</v>
      </c>
      <c r="BY1173" s="93">
        <v>0</v>
      </c>
      <c r="BZ1173" s="93">
        <v>0</v>
      </c>
      <c r="CA1173" s="93">
        <v>0</v>
      </c>
      <c r="CB1173" s="93">
        <v>0</v>
      </c>
      <c r="CC1173" s="93">
        <v>970.53914815193968</v>
      </c>
      <c r="CD1173" s="93">
        <v>968.8641292744453</v>
      </c>
      <c r="CE1173" s="93">
        <v>964.73580901599314</v>
      </c>
      <c r="CF1173" s="93">
        <v>950.87812448659179</v>
      </c>
      <c r="CG1173" s="93">
        <v>969.14445979365087</v>
      </c>
      <c r="CH1173" s="93">
        <v>971.36908199204356</v>
      </c>
      <c r="CJ1173" s="94">
        <v>5795.5307527146651</v>
      </c>
    </row>
    <row r="1174" spans="1:88" x14ac:dyDescent="0.25">
      <c r="A1174">
        <v>1166</v>
      </c>
      <c r="B1174" s="96"/>
      <c r="C1174" s="97" t="s">
        <v>5361</v>
      </c>
      <c r="D1174" s="97" t="s">
        <v>6186</v>
      </c>
      <c r="E1174" s="97" t="s">
        <v>6186</v>
      </c>
      <c r="F1174" s="97" t="s">
        <v>7585</v>
      </c>
      <c r="G1174" s="96" t="s">
        <v>6172</v>
      </c>
      <c r="H1174" s="96" t="s">
        <v>7586</v>
      </c>
      <c r="I1174" s="96" t="s">
        <v>5340</v>
      </c>
      <c r="J1174" s="96" t="s">
        <v>5340</v>
      </c>
      <c r="K1174" s="96" t="s">
        <v>5552</v>
      </c>
      <c r="L1174" s="96" t="s">
        <v>5552</v>
      </c>
      <c r="M1174" s="96" t="s">
        <v>5342</v>
      </c>
      <c r="N1174" s="92">
        <v>0</v>
      </c>
      <c r="O1174" s="93">
        <v>0</v>
      </c>
      <c r="P1174" s="93">
        <v>0</v>
      </c>
      <c r="Q1174" s="93">
        <v>0</v>
      </c>
      <c r="R1174" s="93">
        <v>0</v>
      </c>
      <c r="S1174" s="93">
        <v>0</v>
      </c>
      <c r="T1174" s="93">
        <v>0</v>
      </c>
      <c r="U1174" s="93">
        <v>0</v>
      </c>
      <c r="V1174" s="93">
        <v>0</v>
      </c>
      <c r="W1174" s="93">
        <v>0</v>
      </c>
      <c r="X1174" s="93">
        <v>0</v>
      </c>
      <c r="Y1174" s="93">
        <v>0</v>
      </c>
      <c r="Z1174" s="93">
        <v>0</v>
      </c>
      <c r="AA1174" s="93">
        <v>0</v>
      </c>
      <c r="AB1174" s="93">
        <v>0</v>
      </c>
      <c r="AC1174" s="93">
        <v>0</v>
      </c>
      <c r="AD1174" s="93">
        <v>0</v>
      </c>
      <c r="AE1174" s="93">
        <v>0</v>
      </c>
      <c r="AF1174" s="93">
        <v>0</v>
      </c>
      <c r="AG1174" s="93">
        <v>0</v>
      </c>
      <c r="AH1174" s="93">
        <v>0</v>
      </c>
      <c r="AI1174" s="93">
        <v>0</v>
      </c>
      <c r="AJ1174" s="93">
        <v>0</v>
      </c>
      <c r="AK1174" s="93">
        <v>0</v>
      </c>
      <c r="AL1174" s="93">
        <v>0</v>
      </c>
      <c r="AM1174" s="93">
        <v>0</v>
      </c>
      <c r="AN1174" s="93">
        <v>0</v>
      </c>
      <c r="AO1174" s="93">
        <v>0</v>
      </c>
      <c r="AP1174" s="93">
        <v>0</v>
      </c>
      <c r="AQ1174" s="93">
        <v>0</v>
      </c>
      <c r="AR1174" s="93">
        <v>0</v>
      </c>
      <c r="AS1174" s="93">
        <v>0</v>
      </c>
      <c r="AT1174" s="93">
        <v>0</v>
      </c>
      <c r="AU1174" s="93">
        <v>0</v>
      </c>
      <c r="AV1174" s="93">
        <v>0</v>
      </c>
      <c r="AW1174" s="93">
        <v>0</v>
      </c>
      <c r="AX1174" s="93">
        <v>0</v>
      </c>
      <c r="AY1174" s="93">
        <v>0</v>
      </c>
      <c r="AZ1174" s="93">
        <v>0</v>
      </c>
      <c r="BA1174" s="93">
        <v>0</v>
      </c>
      <c r="BB1174" s="93">
        <v>0</v>
      </c>
      <c r="BC1174" s="93">
        <v>0</v>
      </c>
      <c r="BD1174" s="93">
        <v>0</v>
      </c>
      <c r="BE1174" s="93">
        <v>0</v>
      </c>
      <c r="BF1174" s="93">
        <v>0</v>
      </c>
      <c r="BG1174" s="93">
        <v>0</v>
      </c>
      <c r="BH1174" s="93">
        <v>0</v>
      </c>
      <c r="BI1174" s="93">
        <v>0</v>
      </c>
      <c r="BJ1174" s="93">
        <v>0</v>
      </c>
      <c r="BK1174" s="93">
        <v>0</v>
      </c>
      <c r="BL1174" s="93">
        <v>0</v>
      </c>
      <c r="BM1174" s="93">
        <v>0</v>
      </c>
      <c r="BN1174" s="93">
        <v>0</v>
      </c>
      <c r="BO1174" s="93">
        <v>0</v>
      </c>
      <c r="BP1174" s="93">
        <v>0</v>
      </c>
      <c r="BQ1174" s="93">
        <v>0</v>
      </c>
      <c r="BR1174" s="93">
        <v>0</v>
      </c>
      <c r="BS1174" s="93">
        <v>0</v>
      </c>
      <c r="BT1174" s="93">
        <v>0</v>
      </c>
      <c r="BU1174" s="93">
        <v>0</v>
      </c>
      <c r="BV1174" s="93">
        <v>0</v>
      </c>
      <c r="BW1174" s="93">
        <v>0</v>
      </c>
      <c r="BX1174" s="93">
        <v>0</v>
      </c>
      <c r="BY1174" s="93">
        <v>0</v>
      </c>
      <c r="BZ1174" s="93">
        <v>0</v>
      </c>
      <c r="CA1174" s="93">
        <v>0</v>
      </c>
      <c r="CB1174" s="93">
        <v>0</v>
      </c>
      <c r="CC1174" s="93">
        <v>0</v>
      </c>
      <c r="CD1174" s="93">
        <v>0</v>
      </c>
      <c r="CE1174" s="93">
        <v>0</v>
      </c>
      <c r="CF1174" s="93">
        <v>0</v>
      </c>
      <c r="CG1174" s="93">
        <v>0</v>
      </c>
      <c r="CH1174" s="93">
        <v>0</v>
      </c>
      <c r="CJ1174" s="94">
        <v>0</v>
      </c>
    </row>
    <row r="1175" spans="1:88" x14ac:dyDescent="0.25">
      <c r="A1175">
        <v>1167</v>
      </c>
      <c r="B1175" s="96"/>
      <c r="C1175" s="97" t="s">
        <v>5361</v>
      </c>
      <c r="D1175" s="97" t="s">
        <v>6186</v>
      </c>
      <c r="E1175" s="97" t="s">
        <v>6186</v>
      </c>
      <c r="F1175" s="97" t="s">
        <v>7587</v>
      </c>
      <c r="G1175" s="96" t="s">
        <v>6172</v>
      </c>
      <c r="H1175" s="96" t="s">
        <v>7588</v>
      </c>
      <c r="I1175" s="96" t="s">
        <v>5340</v>
      </c>
      <c r="J1175" s="96" t="s">
        <v>5340</v>
      </c>
      <c r="K1175" s="96" t="s">
        <v>5552</v>
      </c>
      <c r="L1175" s="96" t="s">
        <v>5552</v>
      </c>
      <c r="M1175" s="96" t="s">
        <v>5342</v>
      </c>
      <c r="N1175" s="92">
        <v>0</v>
      </c>
      <c r="O1175" s="93">
        <v>0</v>
      </c>
      <c r="P1175" s="93">
        <v>0</v>
      </c>
      <c r="Q1175" s="93">
        <v>0</v>
      </c>
      <c r="R1175" s="93">
        <v>0</v>
      </c>
      <c r="S1175" s="93">
        <v>0</v>
      </c>
      <c r="T1175" s="93">
        <v>0</v>
      </c>
      <c r="U1175" s="93">
        <v>0</v>
      </c>
      <c r="V1175" s="93">
        <v>0</v>
      </c>
      <c r="W1175" s="93">
        <v>0</v>
      </c>
      <c r="X1175" s="93">
        <v>0</v>
      </c>
      <c r="Y1175" s="93">
        <v>0</v>
      </c>
      <c r="Z1175" s="93">
        <v>0</v>
      </c>
      <c r="AA1175" s="93">
        <v>0</v>
      </c>
      <c r="AB1175" s="93">
        <v>0</v>
      </c>
      <c r="AC1175" s="93">
        <v>0</v>
      </c>
      <c r="AD1175" s="93">
        <v>0</v>
      </c>
      <c r="AE1175" s="93">
        <v>0</v>
      </c>
      <c r="AF1175" s="93">
        <v>0</v>
      </c>
      <c r="AG1175" s="93">
        <v>0</v>
      </c>
      <c r="AH1175" s="93">
        <v>0</v>
      </c>
      <c r="AI1175" s="93">
        <v>0</v>
      </c>
      <c r="AJ1175" s="93">
        <v>0</v>
      </c>
      <c r="AK1175" s="93">
        <v>0</v>
      </c>
      <c r="AL1175" s="93">
        <v>0</v>
      </c>
      <c r="AM1175" s="93">
        <v>0</v>
      </c>
      <c r="AN1175" s="93">
        <v>0</v>
      </c>
      <c r="AO1175" s="93">
        <v>0</v>
      </c>
      <c r="AP1175" s="93">
        <v>0</v>
      </c>
      <c r="AQ1175" s="93">
        <v>0</v>
      </c>
      <c r="AR1175" s="93">
        <v>0</v>
      </c>
      <c r="AS1175" s="93">
        <v>0</v>
      </c>
      <c r="AT1175" s="93">
        <v>0</v>
      </c>
      <c r="AU1175" s="93">
        <v>0</v>
      </c>
      <c r="AV1175" s="93">
        <v>0</v>
      </c>
      <c r="AW1175" s="93">
        <v>0</v>
      </c>
      <c r="AX1175" s="93">
        <v>0</v>
      </c>
      <c r="AY1175" s="93">
        <v>0</v>
      </c>
      <c r="AZ1175" s="93">
        <v>0</v>
      </c>
      <c r="BA1175" s="93">
        <v>0</v>
      </c>
      <c r="BB1175" s="93">
        <v>0</v>
      </c>
      <c r="BC1175" s="93">
        <v>0</v>
      </c>
      <c r="BD1175" s="93">
        <v>0</v>
      </c>
      <c r="BE1175" s="93">
        <v>0</v>
      </c>
      <c r="BF1175" s="93">
        <v>0</v>
      </c>
      <c r="BG1175" s="93">
        <v>0</v>
      </c>
      <c r="BH1175" s="93">
        <v>0</v>
      </c>
      <c r="BI1175" s="93">
        <v>0</v>
      </c>
      <c r="BJ1175" s="93">
        <v>0</v>
      </c>
      <c r="BK1175" s="93">
        <v>0</v>
      </c>
      <c r="BL1175" s="93">
        <v>0</v>
      </c>
      <c r="BM1175" s="93">
        <v>0</v>
      </c>
      <c r="BN1175" s="93">
        <v>0</v>
      </c>
      <c r="BO1175" s="93">
        <v>0</v>
      </c>
      <c r="BP1175" s="93">
        <v>0</v>
      </c>
      <c r="BQ1175" s="93">
        <v>0</v>
      </c>
      <c r="BR1175" s="93">
        <v>0</v>
      </c>
      <c r="BS1175" s="93">
        <v>0</v>
      </c>
      <c r="BT1175" s="93">
        <v>0</v>
      </c>
      <c r="BU1175" s="93">
        <v>0</v>
      </c>
      <c r="BV1175" s="93">
        <v>0</v>
      </c>
      <c r="BW1175" s="93">
        <v>0</v>
      </c>
      <c r="BX1175" s="93">
        <v>0</v>
      </c>
      <c r="BY1175" s="93">
        <v>0</v>
      </c>
      <c r="BZ1175" s="93">
        <v>0</v>
      </c>
      <c r="CA1175" s="93">
        <v>0</v>
      </c>
      <c r="CB1175" s="93">
        <v>0</v>
      </c>
      <c r="CC1175" s="93">
        <v>0</v>
      </c>
      <c r="CD1175" s="93">
        <v>0</v>
      </c>
      <c r="CE1175" s="93">
        <v>0</v>
      </c>
      <c r="CF1175" s="93">
        <v>0</v>
      </c>
      <c r="CG1175" s="93">
        <v>0</v>
      </c>
      <c r="CH1175" s="93">
        <v>0</v>
      </c>
      <c r="CJ1175" s="94">
        <v>0</v>
      </c>
    </row>
    <row r="1176" spans="1:88" x14ac:dyDescent="0.25">
      <c r="A1176">
        <v>1168</v>
      </c>
      <c r="B1176" s="96"/>
      <c r="C1176" s="97" t="s">
        <v>5361</v>
      </c>
      <c r="D1176" s="97" t="s">
        <v>6186</v>
      </c>
      <c r="E1176" s="97" t="s">
        <v>6186</v>
      </c>
      <c r="F1176" s="97" t="s">
        <v>7589</v>
      </c>
      <c r="G1176" s="96" t="s">
        <v>6172</v>
      </c>
      <c r="H1176" s="96" t="s">
        <v>7590</v>
      </c>
      <c r="I1176" s="96" t="s">
        <v>5340</v>
      </c>
      <c r="J1176" s="96" t="s">
        <v>5340</v>
      </c>
      <c r="K1176" s="96" t="s">
        <v>5365</v>
      </c>
      <c r="L1176" s="96" t="s">
        <v>5365</v>
      </c>
      <c r="M1176" s="96" t="s">
        <v>5342</v>
      </c>
      <c r="N1176" s="92">
        <v>0</v>
      </c>
      <c r="O1176" s="93">
        <v>0</v>
      </c>
      <c r="P1176" s="93">
        <v>0</v>
      </c>
      <c r="Q1176" s="93">
        <v>0</v>
      </c>
      <c r="R1176" s="93">
        <v>0</v>
      </c>
      <c r="S1176" s="93">
        <v>0</v>
      </c>
      <c r="T1176" s="93">
        <v>0</v>
      </c>
      <c r="U1176" s="93">
        <v>0</v>
      </c>
      <c r="V1176" s="93">
        <v>0</v>
      </c>
      <c r="W1176" s="93">
        <v>0</v>
      </c>
      <c r="X1176" s="93">
        <v>0</v>
      </c>
      <c r="Y1176" s="93">
        <v>0</v>
      </c>
      <c r="Z1176" s="93">
        <v>0</v>
      </c>
      <c r="AA1176" s="93">
        <v>0</v>
      </c>
      <c r="AB1176" s="93">
        <v>0</v>
      </c>
      <c r="AC1176" s="93">
        <v>0</v>
      </c>
      <c r="AD1176" s="93">
        <v>0</v>
      </c>
      <c r="AE1176" s="93">
        <v>0</v>
      </c>
      <c r="AF1176" s="93">
        <v>0</v>
      </c>
      <c r="AG1176" s="93">
        <v>0</v>
      </c>
      <c r="AH1176" s="93">
        <v>0</v>
      </c>
      <c r="AI1176" s="93">
        <v>0</v>
      </c>
      <c r="AJ1176" s="93">
        <v>0</v>
      </c>
      <c r="AK1176" s="93">
        <v>0</v>
      </c>
      <c r="AL1176" s="93">
        <v>0</v>
      </c>
      <c r="AM1176" s="93">
        <v>0</v>
      </c>
      <c r="AN1176" s="93">
        <v>0</v>
      </c>
      <c r="AO1176" s="93">
        <v>0</v>
      </c>
      <c r="AP1176" s="93">
        <v>0</v>
      </c>
      <c r="AQ1176" s="93">
        <v>0</v>
      </c>
      <c r="AR1176" s="93">
        <v>0</v>
      </c>
      <c r="AS1176" s="93">
        <v>0</v>
      </c>
      <c r="AT1176" s="93">
        <v>0</v>
      </c>
      <c r="AU1176" s="93">
        <v>0</v>
      </c>
      <c r="AV1176" s="93">
        <v>0</v>
      </c>
      <c r="AW1176" s="93">
        <v>0</v>
      </c>
      <c r="AX1176" s="93">
        <v>0</v>
      </c>
      <c r="AY1176" s="93">
        <v>0</v>
      </c>
      <c r="AZ1176" s="93">
        <v>0</v>
      </c>
      <c r="BA1176" s="93">
        <v>0</v>
      </c>
      <c r="BB1176" s="93">
        <v>0</v>
      </c>
      <c r="BC1176" s="93">
        <v>0</v>
      </c>
      <c r="BD1176" s="93">
        <v>0</v>
      </c>
      <c r="BE1176" s="93">
        <v>0</v>
      </c>
      <c r="BF1176" s="93">
        <v>0</v>
      </c>
      <c r="BG1176" s="93">
        <v>0</v>
      </c>
      <c r="BH1176" s="93">
        <v>0</v>
      </c>
      <c r="BI1176" s="93">
        <v>0</v>
      </c>
      <c r="BJ1176" s="93">
        <v>0</v>
      </c>
      <c r="BK1176" s="93">
        <v>0</v>
      </c>
      <c r="BL1176" s="93">
        <v>0</v>
      </c>
      <c r="BM1176" s="93">
        <v>0</v>
      </c>
      <c r="BN1176" s="93">
        <v>0</v>
      </c>
      <c r="BO1176" s="93">
        <v>0</v>
      </c>
      <c r="BP1176" s="93">
        <v>0</v>
      </c>
      <c r="BQ1176" s="93">
        <v>0</v>
      </c>
      <c r="BR1176" s="93">
        <v>0</v>
      </c>
      <c r="BS1176" s="93">
        <v>0</v>
      </c>
      <c r="BT1176" s="93">
        <v>0</v>
      </c>
      <c r="BU1176" s="93">
        <v>0</v>
      </c>
      <c r="BV1176" s="93">
        <v>0</v>
      </c>
      <c r="BW1176" s="93">
        <v>0</v>
      </c>
      <c r="BX1176" s="93">
        <v>0</v>
      </c>
      <c r="BY1176" s="93">
        <v>0</v>
      </c>
      <c r="BZ1176" s="93">
        <v>0</v>
      </c>
      <c r="CA1176" s="93">
        <v>0</v>
      </c>
      <c r="CB1176" s="93">
        <v>0</v>
      </c>
      <c r="CC1176" s="93">
        <v>0</v>
      </c>
      <c r="CD1176" s="93">
        <v>0</v>
      </c>
      <c r="CE1176" s="93">
        <v>0</v>
      </c>
      <c r="CF1176" s="93">
        <v>0</v>
      </c>
      <c r="CG1176" s="93">
        <v>0</v>
      </c>
      <c r="CH1176" s="93">
        <v>0</v>
      </c>
      <c r="CJ1176" s="94">
        <v>0</v>
      </c>
    </row>
    <row r="1177" spans="1:88" x14ac:dyDescent="0.25">
      <c r="A1177">
        <v>1169</v>
      </c>
      <c r="B1177" s="96"/>
      <c r="C1177" s="97" t="s">
        <v>5361</v>
      </c>
      <c r="D1177" s="97" t="s">
        <v>6186</v>
      </c>
      <c r="E1177" s="97" t="s">
        <v>6186</v>
      </c>
      <c r="F1177" s="97" t="s">
        <v>7591</v>
      </c>
      <c r="G1177" s="96" t="s">
        <v>6172</v>
      </c>
      <c r="H1177" s="96" t="s">
        <v>7592</v>
      </c>
      <c r="I1177" s="96" t="s">
        <v>5340</v>
      </c>
      <c r="J1177" s="96" t="s">
        <v>5340</v>
      </c>
      <c r="K1177" s="96" t="s">
        <v>5365</v>
      </c>
      <c r="L1177" s="96" t="s">
        <v>5365</v>
      </c>
      <c r="M1177" s="96" t="s">
        <v>5342</v>
      </c>
      <c r="N1177" s="92">
        <v>0</v>
      </c>
      <c r="O1177" s="93">
        <v>0</v>
      </c>
      <c r="P1177" s="93">
        <v>0</v>
      </c>
      <c r="Q1177" s="93">
        <v>0</v>
      </c>
      <c r="R1177" s="93">
        <v>0</v>
      </c>
      <c r="S1177" s="93">
        <v>0</v>
      </c>
      <c r="T1177" s="93">
        <v>0</v>
      </c>
      <c r="U1177" s="93">
        <v>0</v>
      </c>
      <c r="V1177" s="93">
        <v>0</v>
      </c>
      <c r="W1177" s="93">
        <v>0</v>
      </c>
      <c r="X1177" s="93">
        <v>0</v>
      </c>
      <c r="Y1177" s="93">
        <v>0</v>
      </c>
      <c r="Z1177" s="93">
        <v>0</v>
      </c>
      <c r="AA1177" s="93">
        <v>0</v>
      </c>
      <c r="AB1177" s="93">
        <v>0</v>
      </c>
      <c r="AC1177" s="93">
        <v>0</v>
      </c>
      <c r="AD1177" s="93">
        <v>0</v>
      </c>
      <c r="AE1177" s="93">
        <v>0</v>
      </c>
      <c r="AF1177" s="93">
        <v>0</v>
      </c>
      <c r="AG1177" s="93">
        <v>0</v>
      </c>
      <c r="AH1177" s="93">
        <v>0</v>
      </c>
      <c r="AI1177" s="93">
        <v>0</v>
      </c>
      <c r="AJ1177" s="93">
        <v>0</v>
      </c>
      <c r="AK1177" s="93">
        <v>0</v>
      </c>
      <c r="AL1177" s="93">
        <v>0</v>
      </c>
      <c r="AM1177" s="93">
        <v>0</v>
      </c>
      <c r="AN1177" s="93">
        <v>0</v>
      </c>
      <c r="AO1177" s="93">
        <v>0</v>
      </c>
      <c r="AP1177" s="93">
        <v>0</v>
      </c>
      <c r="AQ1177" s="93">
        <v>0</v>
      </c>
      <c r="AR1177" s="93">
        <v>0</v>
      </c>
      <c r="AS1177" s="93">
        <v>0</v>
      </c>
      <c r="AT1177" s="93">
        <v>0</v>
      </c>
      <c r="AU1177" s="93">
        <v>0</v>
      </c>
      <c r="AV1177" s="93">
        <v>0</v>
      </c>
      <c r="AW1177" s="93">
        <v>0</v>
      </c>
      <c r="AX1177" s="93">
        <v>0</v>
      </c>
      <c r="AY1177" s="93">
        <v>0</v>
      </c>
      <c r="AZ1177" s="93">
        <v>0</v>
      </c>
      <c r="BA1177" s="93">
        <v>0</v>
      </c>
      <c r="BB1177" s="93">
        <v>0</v>
      </c>
      <c r="BC1177" s="93">
        <v>0</v>
      </c>
      <c r="BD1177" s="93">
        <v>0</v>
      </c>
      <c r="BE1177" s="93">
        <v>0</v>
      </c>
      <c r="BF1177" s="93">
        <v>0</v>
      </c>
      <c r="BG1177" s="93">
        <v>0</v>
      </c>
      <c r="BH1177" s="93">
        <v>0</v>
      </c>
      <c r="BI1177" s="93">
        <v>0</v>
      </c>
      <c r="BJ1177" s="93">
        <v>0</v>
      </c>
      <c r="BK1177" s="93">
        <v>0</v>
      </c>
      <c r="BL1177" s="93">
        <v>0</v>
      </c>
      <c r="BM1177" s="93">
        <v>0</v>
      </c>
      <c r="BN1177" s="93">
        <v>0</v>
      </c>
      <c r="BO1177" s="93">
        <v>0</v>
      </c>
      <c r="BP1177" s="93">
        <v>0</v>
      </c>
      <c r="BQ1177" s="93">
        <v>0</v>
      </c>
      <c r="BR1177" s="93">
        <v>0</v>
      </c>
      <c r="BS1177" s="93">
        <v>0</v>
      </c>
      <c r="BT1177" s="93">
        <v>0</v>
      </c>
      <c r="BU1177" s="93">
        <v>0</v>
      </c>
      <c r="BV1177" s="93">
        <v>0</v>
      </c>
      <c r="BW1177" s="93">
        <v>0</v>
      </c>
      <c r="BX1177" s="93">
        <v>0</v>
      </c>
      <c r="BY1177" s="93">
        <v>0</v>
      </c>
      <c r="BZ1177" s="93">
        <v>0</v>
      </c>
      <c r="CA1177" s="93">
        <v>0</v>
      </c>
      <c r="CB1177" s="93">
        <v>0</v>
      </c>
      <c r="CC1177" s="93">
        <v>0</v>
      </c>
      <c r="CD1177" s="93">
        <v>0</v>
      </c>
      <c r="CE1177" s="93">
        <v>0</v>
      </c>
      <c r="CF1177" s="93">
        <v>0</v>
      </c>
      <c r="CG1177" s="93">
        <v>0</v>
      </c>
      <c r="CH1177" s="93">
        <v>0</v>
      </c>
      <c r="CJ1177" s="94">
        <v>0</v>
      </c>
    </row>
    <row r="1178" spans="1:88" x14ac:dyDescent="0.25">
      <c r="A1178">
        <v>1170</v>
      </c>
      <c r="B1178" s="96"/>
      <c r="C1178" s="97" t="s">
        <v>5361</v>
      </c>
      <c r="D1178" s="97" t="s">
        <v>6186</v>
      </c>
      <c r="E1178" s="97" t="s">
        <v>6186</v>
      </c>
      <c r="F1178" s="97" t="s">
        <v>7593</v>
      </c>
      <c r="G1178" s="96" t="s">
        <v>6172</v>
      </c>
      <c r="H1178" s="96" t="s">
        <v>7594</v>
      </c>
      <c r="I1178" s="96" t="s">
        <v>5340</v>
      </c>
      <c r="J1178" s="96" t="s">
        <v>5340</v>
      </c>
      <c r="K1178" s="96" t="s">
        <v>5365</v>
      </c>
      <c r="L1178" s="96" t="s">
        <v>5365</v>
      </c>
      <c r="M1178" s="96" t="s">
        <v>5342</v>
      </c>
      <c r="N1178" s="92">
        <v>171812.72417883389</v>
      </c>
      <c r="O1178" s="93">
        <v>0</v>
      </c>
      <c r="P1178" s="93">
        <v>0</v>
      </c>
      <c r="Q1178" s="93">
        <v>0</v>
      </c>
      <c r="R1178" s="93">
        <v>0</v>
      </c>
      <c r="S1178" s="93">
        <v>0</v>
      </c>
      <c r="T1178" s="93">
        <v>0</v>
      </c>
      <c r="U1178" s="93">
        <v>14386.91975192497</v>
      </c>
      <c r="V1178" s="93">
        <v>14393.526650408516</v>
      </c>
      <c r="W1178" s="93">
        <v>14285.733890120202</v>
      </c>
      <c r="X1178" s="93">
        <v>14108.944826352476</v>
      </c>
      <c r="Y1178" s="93">
        <v>14400.706753454768</v>
      </c>
      <c r="Z1178" s="93">
        <v>14426.425817859019</v>
      </c>
      <c r="AA1178" s="93">
        <v>14508.652011979133</v>
      </c>
      <c r="AB1178" s="93">
        <v>14248.580882892911</v>
      </c>
      <c r="AC1178" s="93">
        <v>14296.177654080402</v>
      </c>
      <c r="AD1178" s="93">
        <v>14310.952385079145</v>
      </c>
      <c r="AE1178" s="93">
        <v>14243.813933199648</v>
      </c>
      <c r="AF1178" s="93">
        <v>14202.289621482692</v>
      </c>
      <c r="AG1178" s="93">
        <v>0</v>
      </c>
      <c r="AH1178" s="93">
        <v>0</v>
      </c>
      <c r="AI1178" s="93">
        <v>0</v>
      </c>
      <c r="AJ1178" s="93">
        <v>0</v>
      </c>
      <c r="AK1178" s="93">
        <v>0</v>
      </c>
      <c r="AL1178" s="93">
        <v>0</v>
      </c>
      <c r="AM1178" s="93">
        <v>0</v>
      </c>
      <c r="AN1178" s="93">
        <v>0</v>
      </c>
      <c r="AO1178" s="93">
        <v>0</v>
      </c>
      <c r="AP1178" s="93">
        <v>0</v>
      </c>
      <c r="AQ1178" s="93">
        <v>0</v>
      </c>
      <c r="AR1178" s="93">
        <v>0</v>
      </c>
      <c r="AS1178" s="93">
        <v>0</v>
      </c>
      <c r="AT1178" s="93">
        <v>0</v>
      </c>
      <c r="AU1178" s="93">
        <v>0</v>
      </c>
      <c r="AV1178" s="93">
        <v>0</v>
      </c>
      <c r="AW1178" s="93">
        <v>0</v>
      </c>
      <c r="AX1178" s="93">
        <v>0</v>
      </c>
      <c r="AY1178" s="93">
        <v>0</v>
      </c>
      <c r="AZ1178" s="93">
        <v>0</v>
      </c>
      <c r="BA1178" s="93">
        <v>0</v>
      </c>
      <c r="BB1178" s="93">
        <v>0</v>
      </c>
      <c r="BC1178" s="93">
        <v>0</v>
      </c>
      <c r="BD1178" s="93">
        <v>0</v>
      </c>
      <c r="BE1178" s="93">
        <v>0</v>
      </c>
      <c r="BF1178" s="93">
        <v>0</v>
      </c>
      <c r="BG1178" s="93">
        <v>0</v>
      </c>
      <c r="BH1178" s="93">
        <v>0</v>
      </c>
      <c r="BI1178" s="93">
        <v>0</v>
      </c>
      <c r="BJ1178" s="93">
        <v>0</v>
      </c>
      <c r="BK1178" s="93">
        <v>0</v>
      </c>
      <c r="BL1178" s="93">
        <v>0</v>
      </c>
      <c r="BM1178" s="93">
        <v>0</v>
      </c>
      <c r="BN1178" s="93">
        <v>0</v>
      </c>
      <c r="BO1178" s="93">
        <v>0</v>
      </c>
      <c r="BP1178" s="93">
        <v>0</v>
      </c>
      <c r="BQ1178" s="93">
        <v>0</v>
      </c>
      <c r="BR1178" s="93">
        <v>0</v>
      </c>
      <c r="BS1178" s="93">
        <v>0</v>
      </c>
      <c r="BT1178" s="93">
        <v>0</v>
      </c>
      <c r="BU1178" s="93">
        <v>0</v>
      </c>
      <c r="BV1178" s="93">
        <v>0</v>
      </c>
      <c r="BW1178" s="93">
        <v>0</v>
      </c>
      <c r="BX1178" s="93">
        <v>0</v>
      </c>
      <c r="BY1178" s="93">
        <v>0</v>
      </c>
      <c r="BZ1178" s="93">
        <v>0</v>
      </c>
      <c r="CA1178" s="93">
        <v>0</v>
      </c>
      <c r="CB1178" s="93">
        <v>0</v>
      </c>
      <c r="CC1178" s="93">
        <v>0</v>
      </c>
      <c r="CD1178" s="93">
        <v>0</v>
      </c>
      <c r="CE1178" s="93">
        <v>0</v>
      </c>
      <c r="CF1178" s="93">
        <v>0</v>
      </c>
      <c r="CG1178" s="93">
        <v>0</v>
      </c>
      <c r="CH1178" s="93">
        <v>0</v>
      </c>
      <c r="CJ1178" s="94">
        <v>85810.466488713937</v>
      </c>
    </row>
    <row r="1179" spans="1:88" x14ac:dyDescent="0.25">
      <c r="A1179">
        <v>1171</v>
      </c>
      <c r="B1179" s="96"/>
      <c r="C1179" s="97" t="s">
        <v>5361</v>
      </c>
      <c r="D1179" s="97" t="s">
        <v>6186</v>
      </c>
      <c r="E1179" s="97" t="s">
        <v>6186</v>
      </c>
      <c r="F1179" s="97" t="s">
        <v>7595</v>
      </c>
      <c r="G1179" s="96" t="s">
        <v>6172</v>
      </c>
      <c r="H1179" s="96" t="s">
        <v>7596</v>
      </c>
      <c r="I1179" s="96" t="s">
        <v>5340</v>
      </c>
      <c r="J1179" s="96" t="s">
        <v>5340</v>
      </c>
      <c r="K1179" s="96" t="s">
        <v>5365</v>
      </c>
      <c r="L1179" s="96" t="s">
        <v>5365</v>
      </c>
      <c r="M1179" s="96" t="s">
        <v>5342</v>
      </c>
      <c r="N1179" s="92">
        <v>115476.44884361528</v>
      </c>
      <c r="O1179" s="93">
        <v>0</v>
      </c>
      <c r="P1179" s="93">
        <v>0</v>
      </c>
      <c r="Q1179" s="93">
        <v>0</v>
      </c>
      <c r="R1179" s="93">
        <v>0</v>
      </c>
      <c r="S1179" s="93">
        <v>0</v>
      </c>
      <c r="T1179" s="93">
        <v>0</v>
      </c>
      <c r="U1179" s="93">
        <v>0</v>
      </c>
      <c r="V1179" s="93">
        <v>0</v>
      </c>
      <c r="W1179" s="93">
        <v>0</v>
      </c>
      <c r="X1179" s="93">
        <v>0</v>
      </c>
      <c r="Y1179" s="93">
        <v>0</v>
      </c>
      <c r="Z1179" s="93">
        <v>0</v>
      </c>
      <c r="AA1179" s="93">
        <v>0</v>
      </c>
      <c r="AB1179" s="93">
        <v>0</v>
      </c>
      <c r="AC1179" s="93">
        <v>0</v>
      </c>
      <c r="AD1179" s="93">
        <v>0</v>
      </c>
      <c r="AE1179" s="93">
        <v>0</v>
      </c>
      <c r="AF1179" s="93">
        <v>0</v>
      </c>
      <c r="AG1179" s="93">
        <v>9570.9937398567654</v>
      </c>
      <c r="AH1179" s="93">
        <v>9565.6228658091368</v>
      </c>
      <c r="AI1179" s="93">
        <v>9525.4704825011522</v>
      </c>
      <c r="AJ1179" s="93">
        <v>9450.9282732573138</v>
      </c>
      <c r="AK1179" s="93">
        <v>9566.2213371193466</v>
      </c>
      <c r="AL1179" s="93">
        <v>9577.4509152091814</v>
      </c>
      <c r="AM1179" s="93">
        <v>9790.7369342232905</v>
      </c>
      <c r="AN1179" s="93">
        <v>9699.2828282537575</v>
      </c>
      <c r="AO1179" s="93">
        <v>9707.3648658884686</v>
      </c>
      <c r="AP1179" s="93">
        <v>9708.7661287750925</v>
      </c>
      <c r="AQ1179" s="93">
        <v>9671.2194122031124</v>
      </c>
      <c r="AR1179" s="93">
        <v>9642.3910605186793</v>
      </c>
      <c r="AS1179" s="93">
        <v>0</v>
      </c>
      <c r="AT1179" s="93">
        <v>0</v>
      </c>
      <c r="AU1179" s="93">
        <v>0</v>
      </c>
      <c r="AV1179" s="93">
        <v>0</v>
      </c>
      <c r="AW1179" s="93">
        <v>0</v>
      </c>
      <c r="AX1179" s="93">
        <v>0</v>
      </c>
      <c r="AY1179" s="93">
        <v>0</v>
      </c>
      <c r="AZ1179" s="93">
        <v>0</v>
      </c>
      <c r="BA1179" s="93">
        <v>0</v>
      </c>
      <c r="BB1179" s="93">
        <v>0</v>
      </c>
      <c r="BC1179" s="93">
        <v>0</v>
      </c>
      <c r="BD1179" s="93">
        <v>0</v>
      </c>
      <c r="BE1179" s="93">
        <v>0</v>
      </c>
      <c r="BF1179" s="93">
        <v>0</v>
      </c>
      <c r="BG1179" s="93">
        <v>0</v>
      </c>
      <c r="BH1179" s="93">
        <v>0</v>
      </c>
      <c r="BI1179" s="93">
        <v>0</v>
      </c>
      <c r="BJ1179" s="93">
        <v>0</v>
      </c>
      <c r="BK1179" s="93">
        <v>0</v>
      </c>
      <c r="BL1179" s="93">
        <v>0</v>
      </c>
      <c r="BM1179" s="93">
        <v>0</v>
      </c>
      <c r="BN1179" s="93">
        <v>0</v>
      </c>
      <c r="BO1179" s="93">
        <v>0</v>
      </c>
      <c r="BP1179" s="93">
        <v>0</v>
      </c>
      <c r="BQ1179" s="93">
        <v>0</v>
      </c>
      <c r="BR1179" s="93">
        <v>0</v>
      </c>
      <c r="BS1179" s="93">
        <v>0</v>
      </c>
      <c r="BT1179" s="93">
        <v>0</v>
      </c>
      <c r="BU1179" s="93">
        <v>0</v>
      </c>
      <c r="BV1179" s="93">
        <v>0</v>
      </c>
      <c r="BW1179" s="93">
        <v>0</v>
      </c>
      <c r="BX1179" s="93">
        <v>0</v>
      </c>
      <c r="BY1179" s="93">
        <v>0</v>
      </c>
      <c r="BZ1179" s="93">
        <v>0</v>
      </c>
      <c r="CA1179" s="93">
        <v>0</v>
      </c>
      <c r="CB1179" s="93">
        <v>0</v>
      </c>
      <c r="CC1179" s="93">
        <v>0</v>
      </c>
      <c r="CD1179" s="93">
        <v>0</v>
      </c>
      <c r="CE1179" s="93">
        <v>0</v>
      </c>
      <c r="CF1179" s="93">
        <v>0</v>
      </c>
      <c r="CG1179" s="93">
        <v>0</v>
      </c>
      <c r="CH1179" s="93">
        <v>0</v>
      </c>
      <c r="CJ1179" s="94">
        <v>115476.44884361528</v>
      </c>
    </row>
    <row r="1180" spans="1:88" x14ac:dyDescent="0.25">
      <c r="A1180">
        <v>1172</v>
      </c>
      <c r="B1180" s="96"/>
      <c r="C1180" s="97" t="s">
        <v>5361</v>
      </c>
      <c r="D1180" s="97" t="s">
        <v>6186</v>
      </c>
      <c r="E1180" s="97" t="s">
        <v>6186</v>
      </c>
      <c r="F1180" s="97" t="s">
        <v>7597</v>
      </c>
      <c r="G1180" s="96" t="s">
        <v>6172</v>
      </c>
      <c r="H1180" s="96" t="s">
        <v>7598</v>
      </c>
      <c r="I1180" s="96" t="s">
        <v>5340</v>
      </c>
      <c r="J1180" s="96" t="s">
        <v>5340</v>
      </c>
      <c r="K1180" s="96" t="s">
        <v>5365</v>
      </c>
      <c r="L1180" s="96" t="s">
        <v>5365</v>
      </c>
      <c r="M1180" s="96" t="s">
        <v>5342</v>
      </c>
      <c r="N1180" s="92">
        <v>87714.354028034562</v>
      </c>
      <c r="O1180" s="93">
        <v>0</v>
      </c>
      <c r="P1180" s="93">
        <v>0</v>
      </c>
      <c r="Q1180" s="93">
        <v>0</v>
      </c>
      <c r="R1180" s="93">
        <v>0</v>
      </c>
      <c r="S1180" s="93">
        <v>0</v>
      </c>
      <c r="T1180" s="93">
        <v>0</v>
      </c>
      <c r="U1180" s="93">
        <v>0</v>
      </c>
      <c r="V1180" s="93">
        <v>0</v>
      </c>
      <c r="W1180" s="93">
        <v>0</v>
      </c>
      <c r="X1180" s="93">
        <v>0</v>
      </c>
      <c r="Y1180" s="93">
        <v>0</v>
      </c>
      <c r="Z1180" s="93">
        <v>0</v>
      </c>
      <c r="AA1180" s="93">
        <v>0</v>
      </c>
      <c r="AB1180" s="93">
        <v>0</v>
      </c>
      <c r="AC1180" s="93">
        <v>0</v>
      </c>
      <c r="AD1180" s="93">
        <v>0</v>
      </c>
      <c r="AE1180" s="93">
        <v>0</v>
      </c>
      <c r="AF1180" s="93">
        <v>0</v>
      </c>
      <c r="AG1180" s="93">
        <v>0</v>
      </c>
      <c r="AH1180" s="93">
        <v>0</v>
      </c>
      <c r="AI1180" s="93">
        <v>0</v>
      </c>
      <c r="AJ1180" s="93">
        <v>0</v>
      </c>
      <c r="AK1180" s="93">
        <v>0</v>
      </c>
      <c r="AL1180" s="93">
        <v>0</v>
      </c>
      <c r="AM1180" s="93">
        <v>0</v>
      </c>
      <c r="AN1180" s="93">
        <v>0</v>
      </c>
      <c r="AO1180" s="93">
        <v>0</v>
      </c>
      <c r="AP1180" s="93">
        <v>0</v>
      </c>
      <c r="AQ1180" s="93">
        <v>0</v>
      </c>
      <c r="AR1180" s="93">
        <v>0</v>
      </c>
      <c r="AS1180" s="93">
        <v>7271.4576415952943</v>
      </c>
      <c r="AT1180" s="93">
        <v>7262.2905279799679</v>
      </c>
      <c r="AU1180" s="93">
        <v>7242.5674089296544</v>
      </c>
      <c r="AV1180" s="93">
        <v>7175.1209643127795</v>
      </c>
      <c r="AW1180" s="93">
        <v>7266.2091283086065</v>
      </c>
      <c r="AX1180" s="93">
        <v>7275.9067577270753</v>
      </c>
      <c r="AY1180" s="93">
        <v>7431.7533923177571</v>
      </c>
      <c r="AZ1180" s="93">
        <v>7359.3542472957251</v>
      </c>
      <c r="BA1180" s="93">
        <v>7378.0041620177717</v>
      </c>
      <c r="BB1180" s="93">
        <v>7377.8379699787574</v>
      </c>
      <c r="BC1180" s="93">
        <v>7348.2812420956234</v>
      </c>
      <c r="BD1180" s="93">
        <v>7325.5705854755488</v>
      </c>
      <c r="BE1180" s="93">
        <v>0</v>
      </c>
      <c r="BF1180" s="93">
        <v>0</v>
      </c>
      <c r="BG1180" s="93">
        <v>0</v>
      </c>
      <c r="BH1180" s="93">
        <v>0</v>
      </c>
      <c r="BI1180" s="93">
        <v>0</v>
      </c>
      <c r="BJ1180" s="93">
        <v>0</v>
      </c>
      <c r="BK1180" s="93">
        <v>0</v>
      </c>
      <c r="BL1180" s="93">
        <v>0</v>
      </c>
      <c r="BM1180" s="93">
        <v>0</v>
      </c>
      <c r="BN1180" s="93">
        <v>0</v>
      </c>
      <c r="BO1180" s="93">
        <v>0</v>
      </c>
      <c r="BP1180" s="93">
        <v>0</v>
      </c>
      <c r="BQ1180" s="93">
        <v>0</v>
      </c>
      <c r="BR1180" s="93">
        <v>0</v>
      </c>
      <c r="BS1180" s="93">
        <v>0</v>
      </c>
      <c r="BT1180" s="93">
        <v>0</v>
      </c>
      <c r="BU1180" s="93">
        <v>0</v>
      </c>
      <c r="BV1180" s="93">
        <v>0</v>
      </c>
      <c r="BW1180" s="93">
        <v>0</v>
      </c>
      <c r="BX1180" s="93">
        <v>0</v>
      </c>
      <c r="BY1180" s="93">
        <v>0</v>
      </c>
      <c r="BZ1180" s="93">
        <v>0</v>
      </c>
      <c r="CA1180" s="93">
        <v>0</v>
      </c>
      <c r="CB1180" s="93">
        <v>0</v>
      </c>
      <c r="CC1180" s="93">
        <v>0</v>
      </c>
      <c r="CD1180" s="93">
        <v>0</v>
      </c>
      <c r="CE1180" s="93">
        <v>0</v>
      </c>
      <c r="CF1180" s="93">
        <v>0</v>
      </c>
      <c r="CG1180" s="93">
        <v>0</v>
      </c>
      <c r="CH1180" s="93">
        <v>0</v>
      </c>
      <c r="CJ1180" s="94">
        <v>87714.354028034562</v>
      </c>
    </row>
    <row r="1181" spans="1:88" x14ac:dyDescent="0.25">
      <c r="A1181">
        <v>1173</v>
      </c>
      <c r="B1181" s="96"/>
      <c r="C1181" s="97" t="s">
        <v>5361</v>
      </c>
      <c r="D1181" s="97" t="s">
        <v>6186</v>
      </c>
      <c r="E1181" s="97" t="s">
        <v>6186</v>
      </c>
      <c r="F1181" s="97" t="s">
        <v>7599</v>
      </c>
      <c r="G1181" s="96" t="s">
        <v>6172</v>
      </c>
      <c r="H1181" s="96" t="s">
        <v>7600</v>
      </c>
      <c r="I1181" s="96" t="s">
        <v>5340</v>
      </c>
      <c r="J1181" s="96" t="s">
        <v>5340</v>
      </c>
      <c r="K1181" s="96" t="s">
        <v>5365</v>
      </c>
      <c r="L1181" s="96" t="s">
        <v>5365</v>
      </c>
      <c r="M1181" s="96" t="s">
        <v>5342</v>
      </c>
      <c r="N1181" s="92">
        <v>246526.77093983709</v>
      </c>
      <c r="O1181" s="93">
        <v>0</v>
      </c>
      <c r="P1181" s="93">
        <v>0</v>
      </c>
      <c r="Q1181" s="93">
        <v>0</v>
      </c>
      <c r="R1181" s="93">
        <v>0</v>
      </c>
      <c r="S1181" s="93">
        <v>0</v>
      </c>
      <c r="T1181" s="93">
        <v>0</v>
      </c>
      <c r="U1181" s="93">
        <v>0</v>
      </c>
      <c r="V1181" s="93">
        <v>0</v>
      </c>
      <c r="W1181" s="93">
        <v>0</v>
      </c>
      <c r="X1181" s="93">
        <v>0</v>
      </c>
      <c r="Y1181" s="93">
        <v>0</v>
      </c>
      <c r="Z1181" s="93">
        <v>0</v>
      </c>
      <c r="AA1181" s="93">
        <v>0</v>
      </c>
      <c r="AB1181" s="93">
        <v>0</v>
      </c>
      <c r="AC1181" s="93">
        <v>0</v>
      </c>
      <c r="AD1181" s="93">
        <v>0</v>
      </c>
      <c r="AE1181" s="93">
        <v>0</v>
      </c>
      <c r="AF1181" s="93">
        <v>0</v>
      </c>
      <c r="AG1181" s="93">
        <v>0</v>
      </c>
      <c r="AH1181" s="93">
        <v>0</v>
      </c>
      <c r="AI1181" s="93">
        <v>0</v>
      </c>
      <c r="AJ1181" s="93">
        <v>0</v>
      </c>
      <c r="AK1181" s="93">
        <v>0</v>
      </c>
      <c r="AL1181" s="93">
        <v>0</v>
      </c>
      <c r="AM1181" s="93">
        <v>0</v>
      </c>
      <c r="AN1181" s="93">
        <v>0</v>
      </c>
      <c r="AO1181" s="93">
        <v>0</v>
      </c>
      <c r="AP1181" s="93">
        <v>0</v>
      </c>
      <c r="AQ1181" s="93">
        <v>0</v>
      </c>
      <c r="AR1181" s="93">
        <v>0</v>
      </c>
      <c r="AS1181" s="93">
        <v>0</v>
      </c>
      <c r="AT1181" s="93">
        <v>0</v>
      </c>
      <c r="AU1181" s="93">
        <v>0</v>
      </c>
      <c r="AV1181" s="93">
        <v>0</v>
      </c>
      <c r="AW1181" s="93">
        <v>0</v>
      </c>
      <c r="AX1181" s="93">
        <v>0</v>
      </c>
      <c r="AY1181" s="93">
        <v>0</v>
      </c>
      <c r="AZ1181" s="93">
        <v>0</v>
      </c>
      <c r="BA1181" s="93">
        <v>0</v>
      </c>
      <c r="BB1181" s="93">
        <v>0</v>
      </c>
      <c r="BC1181" s="93">
        <v>0</v>
      </c>
      <c r="BD1181" s="93">
        <v>0</v>
      </c>
      <c r="BE1181" s="93">
        <v>20505.114682571802</v>
      </c>
      <c r="BF1181" s="93">
        <v>20482.579208101495</v>
      </c>
      <c r="BG1181" s="93">
        <v>20428.62680495733</v>
      </c>
      <c r="BH1181" s="93">
        <v>20247.069057817142</v>
      </c>
      <c r="BI1181" s="93">
        <v>20489.895893318073</v>
      </c>
      <c r="BJ1181" s="93">
        <v>20516.123450355961</v>
      </c>
      <c r="BK1181" s="93">
        <v>20815.07310560294</v>
      </c>
      <c r="BL1181" s="93">
        <v>20626.693514947034</v>
      </c>
      <c r="BM1181" s="93">
        <v>20652.414534244264</v>
      </c>
      <c r="BN1181" s="93">
        <v>20657.374814165316</v>
      </c>
      <c r="BO1181" s="93">
        <v>20581.408486194043</v>
      </c>
      <c r="BP1181" s="93">
        <v>20524.397387561698</v>
      </c>
      <c r="BQ1181" s="93">
        <v>0</v>
      </c>
      <c r="BR1181" s="93">
        <v>0</v>
      </c>
      <c r="BS1181" s="93">
        <v>0</v>
      </c>
      <c r="BT1181" s="93">
        <v>0</v>
      </c>
      <c r="BU1181" s="93">
        <v>0</v>
      </c>
      <c r="BV1181" s="93">
        <v>0</v>
      </c>
      <c r="BW1181" s="93">
        <v>0</v>
      </c>
      <c r="BX1181" s="93">
        <v>0</v>
      </c>
      <c r="BY1181" s="93">
        <v>0</v>
      </c>
      <c r="BZ1181" s="93">
        <v>0</v>
      </c>
      <c r="CA1181" s="93">
        <v>0</v>
      </c>
      <c r="CB1181" s="93">
        <v>0</v>
      </c>
      <c r="CC1181" s="93">
        <v>0</v>
      </c>
      <c r="CD1181" s="93">
        <v>0</v>
      </c>
      <c r="CE1181" s="93">
        <v>0</v>
      </c>
      <c r="CF1181" s="93">
        <v>0</v>
      </c>
      <c r="CG1181" s="93">
        <v>0</v>
      </c>
      <c r="CH1181" s="93">
        <v>0</v>
      </c>
      <c r="CJ1181" s="94">
        <v>246526.77093983709</v>
      </c>
    </row>
    <row r="1182" spans="1:88" x14ac:dyDescent="0.25">
      <c r="A1182">
        <v>1174</v>
      </c>
      <c r="B1182" s="96"/>
      <c r="C1182" s="97" t="s">
        <v>5361</v>
      </c>
      <c r="D1182" s="97" t="s">
        <v>6186</v>
      </c>
      <c r="E1182" s="97" t="s">
        <v>6186</v>
      </c>
      <c r="F1182" s="97" t="s">
        <v>7601</v>
      </c>
      <c r="G1182" s="96" t="s">
        <v>6172</v>
      </c>
      <c r="H1182" s="96" t="s">
        <v>7602</v>
      </c>
      <c r="I1182" s="96" t="s">
        <v>5340</v>
      </c>
      <c r="J1182" s="96" t="s">
        <v>5340</v>
      </c>
      <c r="K1182" s="96" t="s">
        <v>5365</v>
      </c>
      <c r="L1182" s="96" t="s">
        <v>5365</v>
      </c>
      <c r="M1182" s="96" t="s">
        <v>5342</v>
      </c>
      <c r="N1182" s="92">
        <v>71281.439186065487</v>
      </c>
      <c r="O1182" s="93">
        <v>0</v>
      </c>
      <c r="P1182" s="93">
        <v>0</v>
      </c>
      <c r="Q1182" s="93">
        <v>0</v>
      </c>
      <c r="R1182" s="93">
        <v>0</v>
      </c>
      <c r="S1182" s="93">
        <v>0</v>
      </c>
      <c r="T1182" s="93">
        <v>0</v>
      </c>
      <c r="U1182" s="93">
        <v>0</v>
      </c>
      <c r="V1182" s="93">
        <v>0</v>
      </c>
      <c r="W1182" s="93">
        <v>0</v>
      </c>
      <c r="X1182" s="93">
        <v>0</v>
      </c>
      <c r="Y1182" s="93">
        <v>0</v>
      </c>
      <c r="Z1182" s="93">
        <v>0</v>
      </c>
      <c r="AA1182" s="93">
        <v>0</v>
      </c>
      <c r="AB1182" s="93">
        <v>0</v>
      </c>
      <c r="AC1182" s="93">
        <v>0</v>
      </c>
      <c r="AD1182" s="93">
        <v>0</v>
      </c>
      <c r="AE1182" s="93">
        <v>0</v>
      </c>
      <c r="AF1182" s="93">
        <v>0</v>
      </c>
      <c r="AG1182" s="93">
        <v>0</v>
      </c>
      <c r="AH1182" s="93">
        <v>0</v>
      </c>
      <c r="AI1182" s="93">
        <v>0</v>
      </c>
      <c r="AJ1182" s="93">
        <v>0</v>
      </c>
      <c r="AK1182" s="93">
        <v>0</v>
      </c>
      <c r="AL1182" s="93">
        <v>0</v>
      </c>
      <c r="AM1182" s="93">
        <v>0</v>
      </c>
      <c r="AN1182" s="93">
        <v>0</v>
      </c>
      <c r="AO1182" s="93">
        <v>0</v>
      </c>
      <c r="AP1182" s="93">
        <v>0</v>
      </c>
      <c r="AQ1182" s="93">
        <v>0</v>
      </c>
      <c r="AR1182" s="93">
        <v>0</v>
      </c>
      <c r="AS1182" s="93">
        <v>0</v>
      </c>
      <c r="AT1182" s="93">
        <v>0</v>
      </c>
      <c r="AU1182" s="93">
        <v>0</v>
      </c>
      <c r="AV1182" s="93">
        <v>0</v>
      </c>
      <c r="AW1182" s="93">
        <v>0</v>
      </c>
      <c r="AX1182" s="93">
        <v>0</v>
      </c>
      <c r="AY1182" s="93">
        <v>0</v>
      </c>
      <c r="AZ1182" s="93">
        <v>0</v>
      </c>
      <c r="BA1182" s="93">
        <v>0</v>
      </c>
      <c r="BB1182" s="93">
        <v>0</v>
      </c>
      <c r="BC1182" s="93">
        <v>0</v>
      </c>
      <c r="BD1182" s="93">
        <v>0</v>
      </c>
      <c r="BE1182" s="93">
        <v>0</v>
      </c>
      <c r="BF1182" s="93">
        <v>0</v>
      </c>
      <c r="BG1182" s="93">
        <v>0</v>
      </c>
      <c r="BH1182" s="93">
        <v>0</v>
      </c>
      <c r="BI1182" s="93">
        <v>0</v>
      </c>
      <c r="BJ1182" s="93">
        <v>0</v>
      </c>
      <c r="BK1182" s="93">
        <v>0</v>
      </c>
      <c r="BL1182" s="93">
        <v>0</v>
      </c>
      <c r="BM1182" s="93">
        <v>0</v>
      </c>
      <c r="BN1182" s="93">
        <v>0</v>
      </c>
      <c r="BO1182" s="93">
        <v>0</v>
      </c>
      <c r="BP1182" s="93">
        <v>0</v>
      </c>
      <c r="BQ1182" s="93">
        <v>5928.9444744741613</v>
      </c>
      <c r="BR1182" s="93">
        <v>5920.4248289596235</v>
      </c>
      <c r="BS1182" s="93">
        <v>5899.4290325824095</v>
      </c>
      <c r="BT1182" s="93">
        <v>5830.7835076276151</v>
      </c>
      <c r="BU1182" s="93">
        <v>5922.882007546672</v>
      </c>
      <c r="BV1182" s="93">
        <v>5933.1750585414638</v>
      </c>
      <c r="BW1182" s="93">
        <v>6045.8726392307599</v>
      </c>
      <c r="BX1182" s="93">
        <v>5970.5489267906842</v>
      </c>
      <c r="BY1182" s="93">
        <v>5976.9469227671552</v>
      </c>
      <c r="BZ1182" s="93">
        <v>5980.9143681120067</v>
      </c>
      <c r="CA1182" s="93">
        <v>5946.7252907489637</v>
      </c>
      <c r="CB1182" s="93">
        <v>5924.7921286839764</v>
      </c>
      <c r="CC1182" s="93">
        <v>0</v>
      </c>
      <c r="CD1182" s="93">
        <v>0</v>
      </c>
      <c r="CE1182" s="93">
        <v>0</v>
      </c>
      <c r="CF1182" s="93">
        <v>0</v>
      </c>
      <c r="CG1182" s="93">
        <v>0</v>
      </c>
      <c r="CH1182" s="93">
        <v>0</v>
      </c>
      <c r="CJ1182" s="94">
        <v>71281.439186065487</v>
      </c>
    </row>
    <row r="1183" spans="1:88" x14ac:dyDescent="0.25">
      <c r="A1183">
        <v>1175</v>
      </c>
      <c r="B1183" s="96"/>
      <c r="C1183" s="97" t="s">
        <v>5361</v>
      </c>
      <c r="D1183" s="97" t="s">
        <v>6186</v>
      </c>
      <c r="E1183" s="97" t="s">
        <v>6186</v>
      </c>
      <c r="F1183" s="97" t="s">
        <v>7603</v>
      </c>
      <c r="G1183" s="96" t="s">
        <v>6172</v>
      </c>
      <c r="H1183" s="96" t="s">
        <v>7604</v>
      </c>
      <c r="I1183" s="96" t="s">
        <v>5340</v>
      </c>
      <c r="J1183" s="96" t="s">
        <v>5340</v>
      </c>
      <c r="K1183" s="96" t="s">
        <v>5365</v>
      </c>
      <c r="L1183" s="96" t="s">
        <v>5365</v>
      </c>
      <c r="M1183" s="96" t="s">
        <v>5342</v>
      </c>
      <c r="N1183" s="92">
        <v>60273.519828232507</v>
      </c>
      <c r="O1183" s="93">
        <v>0</v>
      </c>
      <c r="P1183" s="93">
        <v>0</v>
      </c>
      <c r="Q1183" s="93">
        <v>0</v>
      </c>
      <c r="R1183" s="93">
        <v>0</v>
      </c>
      <c r="S1183" s="93">
        <v>0</v>
      </c>
      <c r="T1183" s="93">
        <v>0</v>
      </c>
      <c r="U1183" s="93">
        <v>0</v>
      </c>
      <c r="V1183" s="93">
        <v>0</v>
      </c>
      <c r="W1183" s="93">
        <v>0</v>
      </c>
      <c r="X1183" s="93">
        <v>0</v>
      </c>
      <c r="Y1183" s="93">
        <v>0</v>
      </c>
      <c r="Z1183" s="93">
        <v>0</v>
      </c>
      <c r="AA1183" s="93">
        <v>0</v>
      </c>
      <c r="AB1183" s="93">
        <v>0</v>
      </c>
      <c r="AC1183" s="93">
        <v>0</v>
      </c>
      <c r="AD1183" s="93">
        <v>0</v>
      </c>
      <c r="AE1183" s="93">
        <v>0</v>
      </c>
      <c r="AF1183" s="93">
        <v>0</v>
      </c>
      <c r="AG1183" s="93">
        <v>0</v>
      </c>
      <c r="AH1183" s="93">
        <v>0</v>
      </c>
      <c r="AI1183" s="93">
        <v>0</v>
      </c>
      <c r="AJ1183" s="93">
        <v>0</v>
      </c>
      <c r="AK1183" s="93">
        <v>0</v>
      </c>
      <c r="AL1183" s="93">
        <v>0</v>
      </c>
      <c r="AM1183" s="93">
        <v>0</v>
      </c>
      <c r="AN1183" s="93">
        <v>0</v>
      </c>
      <c r="AO1183" s="93">
        <v>0</v>
      </c>
      <c r="AP1183" s="93">
        <v>0</v>
      </c>
      <c r="AQ1183" s="93">
        <v>0</v>
      </c>
      <c r="AR1183" s="93">
        <v>0</v>
      </c>
      <c r="AS1183" s="93">
        <v>0</v>
      </c>
      <c r="AT1183" s="93">
        <v>0</v>
      </c>
      <c r="AU1183" s="93">
        <v>0</v>
      </c>
      <c r="AV1183" s="93">
        <v>0</v>
      </c>
      <c r="AW1183" s="93">
        <v>0</v>
      </c>
      <c r="AX1183" s="93">
        <v>0</v>
      </c>
      <c r="AY1183" s="93">
        <v>0</v>
      </c>
      <c r="AZ1183" s="93">
        <v>0</v>
      </c>
      <c r="BA1183" s="93">
        <v>0</v>
      </c>
      <c r="BB1183" s="93">
        <v>0</v>
      </c>
      <c r="BC1183" s="93">
        <v>0</v>
      </c>
      <c r="BD1183" s="93">
        <v>0</v>
      </c>
      <c r="BE1183" s="93">
        <v>0</v>
      </c>
      <c r="BF1183" s="93">
        <v>0</v>
      </c>
      <c r="BG1183" s="93">
        <v>0</v>
      </c>
      <c r="BH1183" s="93">
        <v>0</v>
      </c>
      <c r="BI1183" s="93">
        <v>0</v>
      </c>
      <c r="BJ1183" s="93">
        <v>0</v>
      </c>
      <c r="BK1183" s="93">
        <v>0</v>
      </c>
      <c r="BL1183" s="93">
        <v>0</v>
      </c>
      <c r="BM1183" s="93">
        <v>0</v>
      </c>
      <c r="BN1183" s="93">
        <v>0</v>
      </c>
      <c r="BO1183" s="93">
        <v>0</v>
      </c>
      <c r="BP1183" s="93">
        <v>0</v>
      </c>
      <c r="BQ1183" s="93">
        <v>0</v>
      </c>
      <c r="BR1183" s="93">
        <v>0</v>
      </c>
      <c r="BS1183" s="93">
        <v>0</v>
      </c>
      <c r="BT1183" s="93">
        <v>0</v>
      </c>
      <c r="BU1183" s="93">
        <v>0</v>
      </c>
      <c r="BV1183" s="93">
        <v>0</v>
      </c>
      <c r="BW1183" s="93">
        <v>0</v>
      </c>
      <c r="BX1183" s="93">
        <v>0</v>
      </c>
      <c r="BY1183" s="93">
        <v>0</v>
      </c>
      <c r="BZ1183" s="93">
        <v>0</v>
      </c>
      <c r="CA1183" s="93">
        <v>0</v>
      </c>
      <c r="CB1183" s="93">
        <v>0</v>
      </c>
      <c r="CC1183" s="93">
        <v>10093.607140780177</v>
      </c>
      <c r="CD1183" s="93">
        <v>10076.186944454234</v>
      </c>
      <c r="CE1183" s="93">
        <v>10033.252413766328</v>
      </c>
      <c r="CF1183" s="93">
        <v>9889.1324946605509</v>
      </c>
      <c r="CG1183" s="93">
        <v>10079.102381853969</v>
      </c>
      <c r="CH1183" s="93">
        <v>10102.238452717247</v>
      </c>
      <c r="CJ1183" s="94">
        <v>60273.519828232507</v>
      </c>
    </row>
    <row r="1184" spans="1:88" x14ac:dyDescent="0.25">
      <c r="A1184">
        <v>1176</v>
      </c>
      <c r="B1184" s="96"/>
      <c r="C1184" s="97" t="s">
        <v>5361</v>
      </c>
      <c r="D1184" s="97" t="s">
        <v>6186</v>
      </c>
      <c r="E1184" s="97" t="s">
        <v>6186</v>
      </c>
      <c r="F1184" s="97" t="s">
        <v>7605</v>
      </c>
      <c r="G1184" s="96" t="s">
        <v>6172</v>
      </c>
      <c r="H1184" s="96" t="s">
        <v>7606</v>
      </c>
      <c r="I1184" s="96" t="s">
        <v>5340</v>
      </c>
      <c r="J1184" s="96" t="s">
        <v>5340</v>
      </c>
      <c r="K1184" s="96" t="s">
        <v>5365</v>
      </c>
      <c r="L1184" s="96" t="s">
        <v>5365</v>
      </c>
      <c r="M1184" s="96" t="s">
        <v>5342</v>
      </c>
      <c r="N1184" s="92">
        <v>0</v>
      </c>
      <c r="O1184" s="93">
        <v>0</v>
      </c>
      <c r="P1184" s="93">
        <v>0</v>
      </c>
      <c r="Q1184" s="93">
        <v>0</v>
      </c>
      <c r="R1184" s="93">
        <v>0</v>
      </c>
      <c r="S1184" s="93">
        <v>0</v>
      </c>
      <c r="T1184" s="93">
        <v>0</v>
      </c>
      <c r="U1184" s="93">
        <v>0</v>
      </c>
      <c r="V1184" s="93">
        <v>0</v>
      </c>
      <c r="W1184" s="93">
        <v>0</v>
      </c>
      <c r="X1184" s="93">
        <v>0</v>
      </c>
      <c r="Y1184" s="93">
        <v>0</v>
      </c>
      <c r="Z1184" s="93">
        <v>0</v>
      </c>
      <c r="AA1184" s="93">
        <v>0</v>
      </c>
      <c r="AB1184" s="93">
        <v>0</v>
      </c>
      <c r="AC1184" s="93">
        <v>0</v>
      </c>
      <c r="AD1184" s="93">
        <v>0</v>
      </c>
      <c r="AE1184" s="93">
        <v>0</v>
      </c>
      <c r="AF1184" s="93">
        <v>0</v>
      </c>
      <c r="AG1184" s="93">
        <v>0</v>
      </c>
      <c r="AH1184" s="93">
        <v>0</v>
      </c>
      <c r="AI1184" s="93">
        <v>0</v>
      </c>
      <c r="AJ1184" s="93">
        <v>0</v>
      </c>
      <c r="AK1184" s="93">
        <v>0</v>
      </c>
      <c r="AL1184" s="93">
        <v>0</v>
      </c>
      <c r="AM1184" s="93">
        <v>0</v>
      </c>
      <c r="AN1184" s="93">
        <v>0</v>
      </c>
      <c r="AO1184" s="93">
        <v>0</v>
      </c>
      <c r="AP1184" s="93">
        <v>0</v>
      </c>
      <c r="AQ1184" s="93">
        <v>0</v>
      </c>
      <c r="AR1184" s="93">
        <v>0</v>
      </c>
      <c r="AS1184" s="93">
        <v>0</v>
      </c>
      <c r="AT1184" s="93">
        <v>0</v>
      </c>
      <c r="AU1184" s="93">
        <v>0</v>
      </c>
      <c r="AV1184" s="93">
        <v>0</v>
      </c>
      <c r="AW1184" s="93">
        <v>0</v>
      </c>
      <c r="AX1184" s="93">
        <v>0</v>
      </c>
      <c r="AY1184" s="93">
        <v>0</v>
      </c>
      <c r="AZ1184" s="93">
        <v>0</v>
      </c>
      <c r="BA1184" s="93">
        <v>0</v>
      </c>
      <c r="BB1184" s="93">
        <v>0</v>
      </c>
      <c r="BC1184" s="93">
        <v>0</v>
      </c>
      <c r="BD1184" s="93">
        <v>0</v>
      </c>
      <c r="BE1184" s="93">
        <v>0</v>
      </c>
      <c r="BF1184" s="93">
        <v>0</v>
      </c>
      <c r="BG1184" s="93">
        <v>0</v>
      </c>
      <c r="BH1184" s="93">
        <v>0</v>
      </c>
      <c r="BI1184" s="93">
        <v>0</v>
      </c>
      <c r="BJ1184" s="93">
        <v>0</v>
      </c>
      <c r="BK1184" s="93">
        <v>0</v>
      </c>
      <c r="BL1184" s="93">
        <v>0</v>
      </c>
      <c r="BM1184" s="93">
        <v>0</v>
      </c>
      <c r="BN1184" s="93">
        <v>0</v>
      </c>
      <c r="BO1184" s="93">
        <v>0</v>
      </c>
      <c r="BP1184" s="93">
        <v>0</v>
      </c>
      <c r="BQ1184" s="93">
        <v>0</v>
      </c>
      <c r="BR1184" s="93">
        <v>0</v>
      </c>
      <c r="BS1184" s="93">
        <v>0</v>
      </c>
      <c r="BT1184" s="93">
        <v>0</v>
      </c>
      <c r="BU1184" s="93">
        <v>0</v>
      </c>
      <c r="BV1184" s="93">
        <v>0</v>
      </c>
      <c r="BW1184" s="93">
        <v>0</v>
      </c>
      <c r="BX1184" s="93">
        <v>0</v>
      </c>
      <c r="BY1184" s="93">
        <v>0</v>
      </c>
      <c r="BZ1184" s="93">
        <v>0</v>
      </c>
      <c r="CA1184" s="93">
        <v>0</v>
      </c>
      <c r="CB1184" s="93">
        <v>0</v>
      </c>
      <c r="CC1184" s="93">
        <v>0</v>
      </c>
      <c r="CD1184" s="93">
        <v>0</v>
      </c>
      <c r="CE1184" s="93">
        <v>0</v>
      </c>
      <c r="CF1184" s="93">
        <v>0</v>
      </c>
      <c r="CG1184" s="93">
        <v>0</v>
      </c>
      <c r="CH1184" s="93">
        <v>0</v>
      </c>
      <c r="CJ1184" s="94">
        <v>0</v>
      </c>
    </row>
    <row r="1185" spans="1:88" x14ac:dyDescent="0.25">
      <c r="A1185">
        <v>1177</v>
      </c>
      <c r="B1185" s="96"/>
      <c r="C1185" s="97" t="s">
        <v>5361</v>
      </c>
      <c r="D1185" s="97" t="s">
        <v>6186</v>
      </c>
      <c r="E1185" s="97" t="s">
        <v>6186</v>
      </c>
      <c r="F1185" s="97" t="s">
        <v>7607</v>
      </c>
      <c r="G1185" s="96" t="s">
        <v>6172</v>
      </c>
      <c r="H1185" s="96" t="s">
        <v>7608</v>
      </c>
      <c r="I1185" s="96" t="s">
        <v>5340</v>
      </c>
      <c r="J1185" s="96" t="s">
        <v>5340</v>
      </c>
      <c r="K1185" s="96" t="s">
        <v>5365</v>
      </c>
      <c r="L1185" s="96" t="s">
        <v>5365</v>
      </c>
      <c r="M1185" s="96" t="s">
        <v>5342</v>
      </c>
      <c r="N1185" s="92">
        <v>0</v>
      </c>
      <c r="O1185" s="93">
        <v>0</v>
      </c>
      <c r="P1185" s="93">
        <v>0</v>
      </c>
      <c r="Q1185" s="93">
        <v>0</v>
      </c>
      <c r="R1185" s="93">
        <v>0</v>
      </c>
      <c r="S1185" s="93">
        <v>0</v>
      </c>
      <c r="T1185" s="93">
        <v>0</v>
      </c>
      <c r="U1185" s="93">
        <v>0</v>
      </c>
      <c r="V1185" s="93">
        <v>0</v>
      </c>
      <c r="W1185" s="93">
        <v>0</v>
      </c>
      <c r="X1185" s="93">
        <v>0</v>
      </c>
      <c r="Y1185" s="93">
        <v>0</v>
      </c>
      <c r="Z1185" s="93">
        <v>0</v>
      </c>
      <c r="AA1185" s="93">
        <v>0</v>
      </c>
      <c r="AB1185" s="93">
        <v>0</v>
      </c>
      <c r="AC1185" s="93">
        <v>0</v>
      </c>
      <c r="AD1185" s="93">
        <v>0</v>
      </c>
      <c r="AE1185" s="93">
        <v>0</v>
      </c>
      <c r="AF1185" s="93">
        <v>0</v>
      </c>
      <c r="AG1185" s="93">
        <v>0</v>
      </c>
      <c r="AH1185" s="93">
        <v>0</v>
      </c>
      <c r="AI1185" s="93">
        <v>0</v>
      </c>
      <c r="AJ1185" s="93">
        <v>0</v>
      </c>
      <c r="AK1185" s="93">
        <v>0</v>
      </c>
      <c r="AL1185" s="93">
        <v>0</v>
      </c>
      <c r="AM1185" s="93">
        <v>0</v>
      </c>
      <c r="AN1185" s="93">
        <v>0</v>
      </c>
      <c r="AO1185" s="93">
        <v>0</v>
      </c>
      <c r="AP1185" s="93">
        <v>0</v>
      </c>
      <c r="AQ1185" s="93">
        <v>0</v>
      </c>
      <c r="AR1185" s="93">
        <v>0</v>
      </c>
      <c r="AS1185" s="93">
        <v>0</v>
      </c>
      <c r="AT1185" s="93">
        <v>0</v>
      </c>
      <c r="AU1185" s="93">
        <v>0</v>
      </c>
      <c r="AV1185" s="93">
        <v>0</v>
      </c>
      <c r="AW1185" s="93">
        <v>0</v>
      </c>
      <c r="AX1185" s="93">
        <v>0</v>
      </c>
      <c r="AY1185" s="93">
        <v>0</v>
      </c>
      <c r="AZ1185" s="93">
        <v>0</v>
      </c>
      <c r="BA1185" s="93">
        <v>0</v>
      </c>
      <c r="BB1185" s="93">
        <v>0</v>
      </c>
      <c r="BC1185" s="93">
        <v>0</v>
      </c>
      <c r="BD1185" s="93">
        <v>0</v>
      </c>
      <c r="BE1185" s="93">
        <v>0</v>
      </c>
      <c r="BF1185" s="93">
        <v>0</v>
      </c>
      <c r="BG1185" s="93">
        <v>0</v>
      </c>
      <c r="BH1185" s="93">
        <v>0</v>
      </c>
      <c r="BI1185" s="93">
        <v>0</v>
      </c>
      <c r="BJ1185" s="93">
        <v>0</v>
      </c>
      <c r="BK1185" s="93">
        <v>0</v>
      </c>
      <c r="BL1185" s="93">
        <v>0</v>
      </c>
      <c r="BM1185" s="93">
        <v>0</v>
      </c>
      <c r="BN1185" s="93">
        <v>0</v>
      </c>
      <c r="BO1185" s="93">
        <v>0</v>
      </c>
      <c r="BP1185" s="93">
        <v>0</v>
      </c>
      <c r="BQ1185" s="93">
        <v>0</v>
      </c>
      <c r="BR1185" s="93">
        <v>0</v>
      </c>
      <c r="BS1185" s="93">
        <v>0</v>
      </c>
      <c r="BT1185" s="93">
        <v>0</v>
      </c>
      <c r="BU1185" s="93">
        <v>0</v>
      </c>
      <c r="BV1185" s="93">
        <v>0</v>
      </c>
      <c r="BW1185" s="93">
        <v>0</v>
      </c>
      <c r="BX1185" s="93">
        <v>0</v>
      </c>
      <c r="BY1185" s="93">
        <v>0</v>
      </c>
      <c r="BZ1185" s="93">
        <v>0</v>
      </c>
      <c r="CA1185" s="93">
        <v>0</v>
      </c>
      <c r="CB1185" s="93">
        <v>0</v>
      </c>
      <c r="CC1185" s="93">
        <v>0</v>
      </c>
      <c r="CD1185" s="93">
        <v>0</v>
      </c>
      <c r="CE1185" s="93">
        <v>0</v>
      </c>
      <c r="CF1185" s="93">
        <v>0</v>
      </c>
      <c r="CG1185" s="93">
        <v>0</v>
      </c>
      <c r="CH1185" s="93">
        <v>0</v>
      </c>
      <c r="CJ1185" s="94">
        <v>0</v>
      </c>
    </row>
    <row r="1186" spans="1:88" x14ac:dyDescent="0.25">
      <c r="A1186">
        <v>1178</v>
      </c>
      <c r="B1186" s="96"/>
      <c r="C1186" s="97" t="s">
        <v>5361</v>
      </c>
      <c r="D1186" s="97" t="s">
        <v>6186</v>
      </c>
      <c r="E1186" s="97" t="s">
        <v>6186</v>
      </c>
      <c r="F1186" s="97" t="s">
        <v>7609</v>
      </c>
      <c r="G1186" s="96" t="s">
        <v>6172</v>
      </c>
      <c r="H1186" s="96" t="s">
        <v>7610</v>
      </c>
      <c r="I1186" s="96" t="s">
        <v>5340</v>
      </c>
      <c r="J1186" s="96" t="s">
        <v>5340</v>
      </c>
      <c r="K1186" s="96" t="s">
        <v>5365</v>
      </c>
      <c r="L1186" s="96" t="s">
        <v>5365</v>
      </c>
      <c r="M1186" s="96" t="s">
        <v>5342</v>
      </c>
      <c r="N1186" s="92">
        <v>0</v>
      </c>
      <c r="O1186" s="93">
        <v>0</v>
      </c>
      <c r="P1186" s="93">
        <v>0</v>
      </c>
      <c r="Q1186" s="93">
        <v>0</v>
      </c>
      <c r="R1186" s="93">
        <v>0</v>
      </c>
      <c r="S1186" s="93">
        <v>0</v>
      </c>
      <c r="T1186" s="93">
        <v>0</v>
      </c>
      <c r="U1186" s="93">
        <v>0</v>
      </c>
      <c r="V1186" s="93">
        <v>0</v>
      </c>
      <c r="W1186" s="93">
        <v>0</v>
      </c>
      <c r="X1186" s="93">
        <v>0</v>
      </c>
      <c r="Y1186" s="93">
        <v>0</v>
      </c>
      <c r="Z1186" s="93">
        <v>0</v>
      </c>
      <c r="AA1186" s="93">
        <v>0</v>
      </c>
      <c r="AB1186" s="93">
        <v>0</v>
      </c>
      <c r="AC1186" s="93">
        <v>0</v>
      </c>
      <c r="AD1186" s="93">
        <v>0</v>
      </c>
      <c r="AE1186" s="93">
        <v>0</v>
      </c>
      <c r="AF1186" s="93">
        <v>0</v>
      </c>
      <c r="AG1186" s="93">
        <v>0</v>
      </c>
      <c r="AH1186" s="93">
        <v>0</v>
      </c>
      <c r="AI1186" s="93">
        <v>0</v>
      </c>
      <c r="AJ1186" s="93">
        <v>0</v>
      </c>
      <c r="AK1186" s="93">
        <v>0</v>
      </c>
      <c r="AL1186" s="93">
        <v>0</v>
      </c>
      <c r="AM1186" s="93">
        <v>0</v>
      </c>
      <c r="AN1186" s="93">
        <v>0</v>
      </c>
      <c r="AO1186" s="93">
        <v>0</v>
      </c>
      <c r="AP1186" s="93">
        <v>0</v>
      </c>
      <c r="AQ1186" s="93">
        <v>0</v>
      </c>
      <c r="AR1186" s="93">
        <v>0</v>
      </c>
      <c r="AS1186" s="93">
        <v>0</v>
      </c>
      <c r="AT1186" s="93">
        <v>0</v>
      </c>
      <c r="AU1186" s="93">
        <v>0</v>
      </c>
      <c r="AV1186" s="93">
        <v>0</v>
      </c>
      <c r="AW1186" s="93">
        <v>0</v>
      </c>
      <c r="AX1186" s="93">
        <v>0</v>
      </c>
      <c r="AY1186" s="93">
        <v>0</v>
      </c>
      <c r="AZ1186" s="93">
        <v>0</v>
      </c>
      <c r="BA1186" s="93">
        <v>0</v>
      </c>
      <c r="BB1186" s="93">
        <v>0</v>
      </c>
      <c r="BC1186" s="93">
        <v>0</v>
      </c>
      <c r="BD1186" s="93">
        <v>0</v>
      </c>
      <c r="BE1186" s="93">
        <v>0</v>
      </c>
      <c r="BF1186" s="93">
        <v>0</v>
      </c>
      <c r="BG1186" s="93">
        <v>0</v>
      </c>
      <c r="BH1186" s="93">
        <v>0</v>
      </c>
      <c r="BI1186" s="93">
        <v>0</v>
      </c>
      <c r="BJ1186" s="93">
        <v>0</v>
      </c>
      <c r="BK1186" s="93">
        <v>0</v>
      </c>
      <c r="BL1186" s="93">
        <v>0</v>
      </c>
      <c r="BM1186" s="93">
        <v>0</v>
      </c>
      <c r="BN1186" s="93">
        <v>0</v>
      </c>
      <c r="BO1186" s="93">
        <v>0</v>
      </c>
      <c r="BP1186" s="93">
        <v>0</v>
      </c>
      <c r="BQ1186" s="93">
        <v>0</v>
      </c>
      <c r="BR1186" s="93">
        <v>0</v>
      </c>
      <c r="BS1186" s="93">
        <v>0</v>
      </c>
      <c r="BT1186" s="93">
        <v>0</v>
      </c>
      <c r="BU1186" s="93">
        <v>0</v>
      </c>
      <c r="BV1186" s="93">
        <v>0</v>
      </c>
      <c r="BW1186" s="93">
        <v>0</v>
      </c>
      <c r="BX1186" s="93">
        <v>0</v>
      </c>
      <c r="BY1186" s="93">
        <v>0</v>
      </c>
      <c r="BZ1186" s="93">
        <v>0</v>
      </c>
      <c r="CA1186" s="93">
        <v>0</v>
      </c>
      <c r="CB1186" s="93">
        <v>0</v>
      </c>
      <c r="CC1186" s="93">
        <v>0</v>
      </c>
      <c r="CD1186" s="93">
        <v>0</v>
      </c>
      <c r="CE1186" s="93">
        <v>0</v>
      </c>
      <c r="CF1186" s="93">
        <v>0</v>
      </c>
      <c r="CG1186" s="93">
        <v>0</v>
      </c>
      <c r="CH1186" s="93">
        <v>0</v>
      </c>
      <c r="CJ1186" s="94">
        <v>0</v>
      </c>
    </row>
    <row r="1187" spans="1:88" x14ac:dyDescent="0.25">
      <c r="A1187">
        <v>1179</v>
      </c>
      <c r="B1187" s="96"/>
      <c r="C1187" s="97" t="s">
        <v>5361</v>
      </c>
      <c r="D1187" s="97" t="s">
        <v>6186</v>
      </c>
      <c r="E1187" s="97" t="s">
        <v>6186</v>
      </c>
      <c r="F1187" s="97" t="s">
        <v>7611</v>
      </c>
      <c r="G1187" s="96" t="s">
        <v>6172</v>
      </c>
      <c r="H1187" s="96" t="s">
        <v>7612</v>
      </c>
      <c r="I1187" s="96" t="s">
        <v>5340</v>
      </c>
      <c r="J1187" s="96" t="s">
        <v>5340</v>
      </c>
      <c r="K1187" s="96" t="s">
        <v>5365</v>
      </c>
      <c r="L1187" s="96" t="s">
        <v>5365</v>
      </c>
      <c r="M1187" s="96" t="s">
        <v>5342</v>
      </c>
      <c r="N1187" s="92">
        <v>0</v>
      </c>
      <c r="O1187" s="93">
        <v>0</v>
      </c>
      <c r="P1187" s="93">
        <v>0</v>
      </c>
      <c r="Q1187" s="93">
        <v>0</v>
      </c>
      <c r="R1187" s="93">
        <v>0</v>
      </c>
      <c r="S1187" s="93">
        <v>0</v>
      </c>
      <c r="T1187" s="93">
        <v>0</v>
      </c>
      <c r="U1187" s="93">
        <v>0</v>
      </c>
      <c r="V1187" s="93">
        <v>0</v>
      </c>
      <c r="W1187" s="93">
        <v>0</v>
      </c>
      <c r="X1187" s="93">
        <v>0</v>
      </c>
      <c r="Y1187" s="93">
        <v>0</v>
      </c>
      <c r="Z1187" s="93">
        <v>0</v>
      </c>
      <c r="AA1187" s="93">
        <v>0</v>
      </c>
      <c r="AB1187" s="93">
        <v>0</v>
      </c>
      <c r="AC1187" s="93">
        <v>0</v>
      </c>
      <c r="AD1187" s="93">
        <v>0</v>
      </c>
      <c r="AE1187" s="93">
        <v>0</v>
      </c>
      <c r="AF1187" s="93">
        <v>0</v>
      </c>
      <c r="AG1187" s="93">
        <v>0</v>
      </c>
      <c r="AH1187" s="93">
        <v>0</v>
      </c>
      <c r="AI1187" s="93">
        <v>0</v>
      </c>
      <c r="AJ1187" s="93">
        <v>0</v>
      </c>
      <c r="AK1187" s="93">
        <v>0</v>
      </c>
      <c r="AL1187" s="93">
        <v>0</v>
      </c>
      <c r="AM1187" s="93">
        <v>0</v>
      </c>
      <c r="AN1187" s="93">
        <v>0</v>
      </c>
      <c r="AO1187" s="93">
        <v>0</v>
      </c>
      <c r="AP1187" s="93">
        <v>0</v>
      </c>
      <c r="AQ1187" s="93">
        <v>0</v>
      </c>
      <c r="AR1187" s="93">
        <v>0</v>
      </c>
      <c r="AS1187" s="93">
        <v>0</v>
      </c>
      <c r="AT1187" s="93">
        <v>0</v>
      </c>
      <c r="AU1187" s="93">
        <v>0</v>
      </c>
      <c r="AV1187" s="93">
        <v>0</v>
      </c>
      <c r="AW1187" s="93">
        <v>0</v>
      </c>
      <c r="AX1187" s="93">
        <v>0</v>
      </c>
      <c r="AY1187" s="93">
        <v>0</v>
      </c>
      <c r="AZ1187" s="93">
        <v>0</v>
      </c>
      <c r="BA1187" s="93">
        <v>0</v>
      </c>
      <c r="BB1187" s="93">
        <v>0</v>
      </c>
      <c r="BC1187" s="93">
        <v>0</v>
      </c>
      <c r="BD1187" s="93">
        <v>0</v>
      </c>
      <c r="BE1187" s="93">
        <v>0</v>
      </c>
      <c r="BF1187" s="93">
        <v>0</v>
      </c>
      <c r="BG1187" s="93">
        <v>0</v>
      </c>
      <c r="BH1187" s="93">
        <v>0</v>
      </c>
      <c r="BI1187" s="93">
        <v>0</v>
      </c>
      <c r="BJ1187" s="93">
        <v>0</v>
      </c>
      <c r="BK1187" s="93">
        <v>0</v>
      </c>
      <c r="BL1187" s="93">
        <v>0</v>
      </c>
      <c r="BM1187" s="93">
        <v>0</v>
      </c>
      <c r="BN1187" s="93">
        <v>0</v>
      </c>
      <c r="BO1187" s="93">
        <v>0</v>
      </c>
      <c r="BP1187" s="93">
        <v>0</v>
      </c>
      <c r="BQ1187" s="93">
        <v>0</v>
      </c>
      <c r="BR1187" s="93">
        <v>0</v>
      </c>
      <c r="BS1187" s="93">
        <v>0</v>
      </c>
      <c r="BT1187" s="93">
        <v>0</v>
      </c>
      <c r="BU1187" s="93">
        <v>0</v>
      </c>
      <c r="BV1187" s="93">
        <v>0</v>
      </c>
      <c r="BW1187" s="93">
        <v>0</v>
      </c>
      <c r="BX1187" s="93">
        <v>0</v>
      </c>
      <c r="BY1187" s="93">
        <v>0</v>
      </c>
      <c r="BZ1187" s="93">
        <v>0</v>
      </c>
      <c r="CA1187" s="93">
        <v>0</v>
      </c>
      <c r="CB1187" s="93">
        <v>0</v>
      </c>
      <c r="CC1187" s="93">
        <v>0</v>
      </c>
      <c r="CD1187" s="93">
        <v>0</v>
      </c>
      <c r="CE1187" s="93">
        <v>0</v>
      </c>
      <c r="CF1187" s="93">
        <v>0</v>
      </c>
      <c r="CG1187" s="93">
        <v>0</v>
      </c>
      <c r="CH1187" s="93">
        <v>0</v>
      </c>
      <c r="CJ1187" s="94">
        <v>0</v>
      </c>
    </row>
    <row r="1188" spans="1:88" x14ac:dyDescent="0.25">
      <c r="A1188">
        <v>1180</v>
      </c>
      <c r="B1188" s="96"/>
      <c r="C1188" s="97" t="s">
        <v>5361</v>
      </c>
      <c r="D1188" s="97" t="s">
        <v>6186</v>
      </c>
      <c r="E1188" s="97" t="s">
        <v>6186</v>
      </c>
      <c r="F1188" s="97" t="s">
        <v>7613</v>
      </c>
      <c r="G1188" s="96" t="s">
        <v>6172</v>
      </c>
      <c r="H1188" s="96" t="s">
        <v>7614</v>
      </c>
      <c r="I1188" s="96" t="s">
        <v>5340</v>
      </c>
      <c r="J1188" s="96" t="s">
        <v>5340</v>
      </c>
      <c r="K1188" s="96" t="s">
        <v>5365</v>
      </c>
      <c r="L1188" s="96" t="s">
        <v>5365</v>
      </c>
      <c r="M1188" s="96" t="s">
        <v>5342</v>
      </c>
      <c r="N1188" s="92">
        <v>22169.383765010811</v>
      </c>
      <c r="O1188" s="93">
        <v>0</v>
      </c>
      <c r="P1188" s="93">
        <v>0</v>
      </c>
      <c r="Q1188" s="93">
        <v>0</v>
      </c>
      <c r="R1188" s="93">
        <v>0</v>
      </c>
      <c r="S1188" s="93">
        <v>0</v>
      </c>
      <c r="T1188" s="93">
        <v>0</v>
      </c>
      <c r="U1188" s="93">
        <v>1856.3767421838675</v>
      </c>
      <c r="V1188" s="93">
        <v>1857.229245214</v>
      </c>
      <c r="W1188" s="93">
        <v>1843.3205019509858</v>
      </c>
      <c r="X1188" s="93">
        <v>1820.5090098519327</v>
      </c>
      <c r="Y1188" s="93">
        <v>1858.1557101231892</v>
      </c>
      <c r="Z1188" s="93">
        <v>1861.4742990785799</v>
      </c>
      <c r="AA1188" s="93">
        <v>1872.0841305779554</v>
      </c>
      <c r="AB1188" s="93">
        <v>1838.526565534564</v>
      </c>
      <c r="AC1188" s="93">
        <v>1844.6680843974752</v>
      </c>
      <c r="AD1188" s="93">
        <v>1846.5745013005317</v>
      </c>
      <c r="AE1188" s="93">
        <v>1837.9114752515666</v>
      </c>
      <c r="AF1188" s="93">
        <v>1832.5534995461592</v>
      </c>
      <c r="AG1188" s="93">
        <v>0</v>
      </c>
      <c r="AH1188" s="93">
        <v>0</v>
      </c>
      <c r="AI1188" s="93">
        <v>0</v>
      </c>
      <c r="AJ1188" s="93">
        <v>0</v>
      </c>
      <c r="AK1188" s="93">
        <v>0</v>
      </c>
      <c r="AL1188" s="93">
        <v>0</v>
      </c>
      <c r="AM1188" s="93">
        <v>0</v>
      </c>
      <c r="AN1188" s="93">
        <v>0</v>
      </c>
      <c r="AO1188" s="93">
        <v>0</v>
      </c>
      <c r="AP1188" s="93">
        <v>0</v>
      </c>
      <c r="AQ1188" s="93">
        <v>0</v>
      </c>
      <c r="AR1188" s="93">
        <v>0</v>
      </c>
      <c r="AS1188" s="93">
        <v>0</v>
      </c>
      <c r="AT1188" s="93">
        <v>0</v>
      </c>
      <c r="AU1188" s="93">
        <v>0</v>
      </c>
      <c r="AV1188" s="93">
        <v>0</v>
      </c>
      <c r="AW1188" s="93">
        <v>0</v>
      </c>
      <c r="AX1188" s="93">
        <v>0</v>
      </c>
      <c r="AY1188" s="93">
        <v>0</v>
      </c>
      <c r="AZ1188" s="93">
        <v>0</v>
      </c>
      <c r="BA1188" s="93">
        <v>0</v>
      </c>
      <c r="BB1188" s="93">
        <v>0</v>
      </c>
      <c r="BC1188" s="93">
        <v>0</v>
      </c>
      <c r="BD1188" s="93">
        <v>0</v>
      </c>
      <c r="BE1188" s="93">
        <v>0</v>
      </c>
      <c r="BF1188" s="93">
        <v>0</v>
      </c>
      <c r="BG1188" s="93">
        <v>0</v>
      </c>
      <c r="BH1188" s="93">
        <v>0</v>
      </c>
      <c r="BI1188" s="93">
        <v>0</v>
      </c>
      <c r="BJ1188" s="93">
        <v>0</v>
      </c>
      <c r="BK1188" s="93">
        <v>0</v>
      </c>
      <c r="BL1188" s="93">
        <v>0</v>
      </c>
      <c r="BM1188" s="93">
        <v>0</v>
      </c>
      <c r="BN1188" s="93">
        <v>0</v>
      </c>
      <c r="BO1188" s="93">
        <v>0</v>
      </c>
      <c r="BP1188" s="93">
        <v>0</v>
      </c>
      <c r="BQ1188" s="93">
        <v>0</v>
      </c>
      <c r="BR1188" s="93">
        <v>0</v>
      </c>
      <c r="BS1188" s="93">
        <v>0</v>
      </c>
      <c r="BT1188" s="93">
        <v>0</v>
      </c>
      <c r="BU1188" s="93">
        <v>0</v>
      </c>
      <c r="BV1188" s="93">
        <v>0</v>
      </c>
      <c r="BW1188" s="93">
        <v>0</v>
      </c>
      <c r="BX1188" s="93">
        <v>0</v>
      </c>
      <c r="BY1188" s="93">
        <v>0</v>
      </c>
      <c r="BZ1188" s="93">
        <v>0</v>
      </c>
      <c r="CA1188" s="93">
        <v>0</v>
      </c>
      <c r="CB1188" s="93">
        <v>0</v>
      </c>
      <c r="CC1188" s="93">
        <v>0</v>
      </c>
      <c r="CD1188" s="93">
        <v>0</v>
      </c>
      <c r="CE1188" s="93">
        <v>0</v>
      </c>
      <c r="CF1188" s="93">
        <v>0</v>
      </c>
      <c r="CG1188" s="93">
        <v>0</v>
      </c>
      <c r="CH1188" s="93">
        <v>0</v>
      </c>
      <c r="CJ1188" s="94">
        <v>11072.318256608252</v>
      </c>
    </row>
    <row r="1189" spans="1:88" x14ac:dyDescent="0.25">
      <c r="A1189">
        <v>1181</v>
      </c>
      <c r="B1189" s="96"/>
      <c r="C1189" s="97" t="s">
        <v>5378</v>
      </c>
      <c r="D1189" s="97" t="s">
        <v>7349</v>
      </c>
      <c r="E1189" s="97" t="s">
        <v>7349</v>
      </c>
      <c r="F1189" s="97" t="s">
        <v>7615</v>
      </c>
      <c r="G1189" s="96" t="s">
        <v>6172</v>
      </c>
      <c r="H1189" s="96" t="s">
        <v>7616</v>
      </c>
      <c r="I1189" s="96" t="s">
        <v>5340</v>
      </c>
      <c r="J1189" s="96" t="s">
        <v>5382</v>
      </c>
      <c r="K1189" s="96" t="s">
        <v>5365</v>
      </c>
      <c r="L1189" s="96" t="s">
        <v>5365</v>
      </c>
      <c r="M1189" s="96" t="s">
        <v>5342</v>
      </c>
      <c r="N1189" s="92">
        <v>135308.51888966328</v>
      </c>
      <c r="O1189" s="93">
        <v>22894.451221210951</v>
      </c>
      <c r="P1189" s="93">
        <v>22516.799579279243</v>
      </c>
      <c r="Q1189" s="93">
        <v>22561.815699558036</v>
      </c>
      <c r="R1189" s="93">
        <v>22584.045498291282</v>
      </c>
      <c r="S1189" s="93">
        <v>22441.134647583989</v>
      </c>
      <c r="T1189" s="93">
        <v>22310.272243739768</v>
      </c>
      <c r="U1189" s="93">
        <v>0</v>
      </c>
      <c r="V1189" s="93">
        <v>0</v>
      </c>
      <c r="W1189" s="93">
        <v>0</v>
      </c>
      <c r="X1189" s="93">
        <v>0</v>
      </c>
      <c r="Y1189" s="93">
        <v>0</v>
      </c>
      <c r="Z1189" s="93">
        <v>0</v>
      </c>
      <c r="AA1189" s="93">
        <v>0</v>
      </c>
      <c r="AB1189" s="93">
        <v>0</v>
      </c>
      <c r="AC1189" s="93">
        <v>0</v>
      </c>
      <c r="AD1189" s="93">
        <v>0</v>
      </c>
      <c r="AE1189" s="93">
        <v>0</v>
      </c>
      <c r="AF1189" s="93">
        <v>0</v>
      </c>
      <c r="AG1189" s="93">
        <v>0</v>
      </c>
      <c r="AH1189" s="93">
        <v>0</v>
      </c>
      <c r="AI1189" s="93">
        <v>0</v>
      </c>
      <c r="AJ1189" s="93">
        <v>0</v>
      </c>
      <c r="AK1189" s="93">
        <v>0</v>
      </c>
      <c r="AL1189" s="93">
        <v>0</v>
      </c>
      <c r="AM1189" s="93">
        <v>0</v>
      </c>
      <c r="AN1189" s="93">
        <v>0</v>
      </c>
      <c r="AO1189" s="93">
        <v>0</v>
      </c>
      <c r="AP1189" s="93">
        <v>0</v>
      </c>
      <c r="AQ1189" s="93">
        <v>0</v>
      </c>
      <c r="AR1189" s="93">
        <v>0</v>
      </c>
      <c r="AS1189" s="93">
        <v>0</v>
      </c>
      <c r="AT1189" s="93">
        <v>0</v>
      </c>
      <c r="AU1189" s="93">
        <v>0</v>
      </c>
      <c r="AV1189" s="93">
        <v>0</v>
      </c>
      <c r="AW1189" s="93">
        <v>0</v>
      </c>
      <c r="AX1189" s="93">
        <v>0</v>
      </c>
      <c r="AY1189" s="93">
        <v>0</v>
      </c>
      <c r="AZ1189" s="93">
        <v>0</v>
      </c>
      <c r="BA1189" s="93">
        <v>0</v>
      </c>
      <c r="BB1189" s="93">
        <v>0</v>
      </c>
      <c r="BC1189" s="93">
        <v>0</v>
      </c>
      <c r="BD1189" s="93">
        <v>0</v>
      </c>
      <c r="BE1189" s="93">
        <v>0</v>
      </c>
      <c r="BF1189" s="93">
        <v>0</v>
      </c>
      <c r="BG1189" s="93">
        <v>0</v>
      </c>
      <c r="BH1189" s="93">
        <v>0</v>
      </c>
      <c r="BI1189" s="93">
        <v>0</v>
      </c>
      <c r="BJ1189" s="93">
        <v>0</v>
      </c>
      <c r="BK1189" s="93">
        <v>0</v>
      </c>
      <c r="BL1189" s="93">
        <v>0</v>
      </c>
      <c r="BM1189" s="93">
        <v>0</v>
      </c>
      <c r="BN1189" s="93">
        <v>0</v>
      </c>
      <c r="BO1189" s="93">
        <v>0</v>
      </c>
      <c r="BP1189" s="93">
        <v>0</v>
      </c>
      <c r="BQ1189" s="93">
        <v>0</v>
      </c>
      <c r="BR1189" s="93">
        <v>0</v>
      </c>
      <c r="BS1189" s="93">
        <v>0</v>
      </c>
      <c r="BT1189" s="93">
        <v>0</v>
      </c>
      <c r="BU1189" s="93">
        <v>0</v>
      </c>
      <c r="BV1189" s="93">
        <v>0</v>
      </c>
      <c r="BW1189" s="93">
        <v>0</v>
      </c>
      <c r="BX1189" s="93">
        <v>0</v>
      </c>
      <c r="BY1189" s="93">
        <v>0</v>
      </c>
      <c r="BZ1189" s="93">
        <v>0</v>
      </c>
      <c r="CA1189" s="93">
        <v>0</v>
      </c>
      <c r="CB1189" s="93">
        <v>0</v>
      </c>
      <c r="CC1189" s="93">
        <v>0</v>
      </c>
      <c r="CD1189" s="93">
        <v>0</v>
      </c>
      <c r="CE1189" s="93">
        <v>0</v>
      </c>
      <c r="CF1189" s="93">
        <v>0</v>
      </c>
      <c r="CG1189" s="93">
        <v>0</v>
      </c>
      <c r="CH1189" s="93">
        <v>0</v>
      </c>
      <c r="CJ1189" s="94">
        <v>0</v>
      </c>
    </row>
    <row r="1190" spans="1:88" x14ac:dyDescent="0.25">
      <c r="A1190">
        <v>1182</v>
      </c>
      <c r="B1190" s="96"/>
      <c r="C1190" s="97" t="s">
        <v>5378</v>
      </c>
      <c r="D1190" s="97" t="s">
        <v>7349</v>
      </c>
      <c r="E1190" s="97" t="s">
        <v>7349</v>
      </c>
      <c r="F1190" s="97" t="s">
        <v>7617</v>
      </c>
      <c r="G1190" s="96" t="s">
        <v>6172</v>
      </c>
      <c r="H1190" s="96" t="s">
        <v>7618</v>
      </c>
      <c r="I1190" s="96" t="s">
        <v>5340</v>
      </c>
      <c r="J1190" s="96" t="s">
        <v>5382</v>
      </c>
      <c r="K1190" s="96" t="s">
        <v>5365</v>
      </c>
      <c r="L1190" s="96" t="s">
        <v>5365</v>
      </c>
      <c r="M1190" s="96" t="s">
        <v>5342</v>
      </c>
      <c r="N1190" s="92">
        <v>0</v>
      </c>
      <c r="O1190" s="93">
        <v>0</v>
      </c>
      <c r="P1190" s="93">
        <v>0</v>
      </c>
      <c r="Q1190" s="93">
        <v>0</v>
      </c>
      <c r="R1190" s="93">
        <v>0</v>
      </c>
      <c r="S1190" s="93">
        <v>0</v>
      </c>
      <c r="T1190" s="93">
        <v>0</v>
      </c>
      <c r="U1190" s="93">
        <v>0</v>
      </c>
      <c r="V1190" s="93">
        <v>0</v>
      </c>
      <c r="W1190" s="93">
        <v>0</v>
      </c>
      <c r="X1190" s="93">
        <v>0</v>
      </c>
      <c r="Y1190" s="93">
        <v>0</v>
      </c>
      <c r="Z1190" s="93">
        <v>0</v>
      </c>
      <c r="AA1190" s="93">
        <v>0</v>
      </c>
      <c r="AB1190" s="93">
        <v>0</v>
      </c>
      <c r="AC1190" s="93">
        <v>0</v>
      </c>
      <c r="AD1190" s="93">
        <v>0</v>
      </c>
      <c r="AE1190" s="93">
        <v>0</v>
      </c>
      <c r="AF1190" s="93">
        <v>0</v>
      </c>
      <c r="AG1190" s="93">
        <v>0</v>
      </c>
      <c r="AH1190" s="93">
        <v>0</v>
      </c>
      <c r="AI1190" s="93">
        <v>0</v>
      </c>
      <c r="AJ1190" s="93">
        <v>0</v>
      </c>
      <c r="AK1190" s="93">
        <v>0</v>
      </c>
      <c r="AL1190" s="93">
        <v>0</v>
      </c>
      <c r="AM1190" s="93">
        <v>0</v>
      </c>
      <c r="AN1190" s="93">
        <v>0</v>
      </c>
      <c r="AO1190" s="93">
        <v>0</v>
      </c>
      <c r="AP1190" s="93">
        <v>0</v>
      </c>
      <c r="AQ1190" s="93">
        <v>0</v>
      </c>
      <c r="AR1190" s="93">
        <v>0</v>
      </c>
      <c r="AS1190" s="93">
        <v>0</v>
      </c>
      <c r="AT1190" s="93">
        <v>0</v>
      </c>
      <c r="AU1190" s="93">
        <v>0</v>
      </c>
      <c r="AV1190" s="93">
        <v>0</v>
      </c>
      <c r="AW1190" s="93">
        <v>0</v>
      </c>
      <c r="AX1190" s="93">
        <v>0</v>
      </c>
      <c r="AY1190" s="93">
        <v>0</v>
      </c>
      <c r="AZ1190" s="93">
        <v>0</v>
      </c>
      <c r="BA1190" s="93">
        <v>0</v>
      </c>
      <c r="BB1190" s="93">
        <v>0</v>
      </c>
      <c r="BC1190" s="93">
        <v>0</v>
      </c>
      <c r="BD1190" s="93">
        <v>0</v>
      </c>
      <c r="BE1190" s="93">
        <v>0</v>
      </c>
      <c r="BF1190" s="93">
        <v>0</v>
      </c>
      <c r="BG1190" s="93">
        <v>0</v>
      </c>
      <c r="BH1190" s="93">
        <v>0</v>
      </c>
      <c r="BI1190" s="93">
        <v>0</v>
      </c>
      <c r="BJ1190" s="93">
        <v>0</v>
      </c>
      <c r="BK1190" s="93">
        <v>0</v>
      </c>
      <c r="BL1190" s="93">
        <v>0</v>
      </c>
      <c r="BM1190" s="93">
        <v>0</v>
      </c>
      <c r="BN1190" s="93">
        <v>0</v>
      </c>
      <c r="BO1190" s="93">
        <v>0</v>
      </c>
      <c r="BP1190" s="93">
        <v>0</v>
      </c>
      <c r="BQ1190" s="93">
        <v>0</v>
      </c>
      <c r="BR1190" s="93">
        <v>0</v>
      </c>
      <c r="BS1190" s="93">
        <v>0</v>
      </c>
      <c r="BT1190" s="93">
        <v>0</v>
      </c>
      <c r="BU1190" s="93">
        <v>0</v>
      </c>
      <c r="BV1190" s="93">
        <v>0</v>
      </c>
      <c r="BW1190" s="93">
        <v>0</v>
      </c>
      <c r="BX1190" s="93">
        <v>0</v>
      </c>
      <c r="BY1190" s="93">
        <v>0</v>
      </c>
      <c r="BZ1190" s="93">
        <v>0</v>
      </c>
      <c r="CA1190" s="93">
        <v>0</v>
      </c>
      <c r="CB1190" s="93">
        <v>0</v>
      </c>
      <c r="CC1190" s="93">
        <v>0</v>
      </c>
      <c r="CD1190" s="93">
        <v>0</v>
      </c>
      <c r="CE1190" s="93">
        <v>0</v>
      </c>
      <c r="CF1190" s="93">
        <v>0</v>
      </c>
      <c r="CG1190" s="93">
        <v>0</v>
      </c>
      <c r="CH1190" s="93">
        <v>0</v>
      </c>
      <c r="CJ1190" s="94">
        <v>0</v>
      </c>
    </row>
    <row r="1191" spans="1:88" x14ac:dyDescent="0.25">
      <c r="A1191">
        <v>1183</v>
      </c>
      <c r="B1191" s="96"/>
      <c r="C1191" s="97" t="s">
        <v>5378</v>
      </c>
      <c r="D1191" s="97" t="s">
        <v>7349</v>
      </c>
      <c r="E1191" s="97" t="s">
        <v>7349</v>
      </c>
      <c r="F1191" s="97" t="s">
        <v>7619</v>
      </c>
      <c r="G1191" s="96" t="s">
        <v>6172</v>
      </c>
      <c r="H1191" s="96" t="s">
        <v>7620</v>
      </c>
      <c r="I1191" s="96" t="s">
        <v>5340</v>
      </c>
      <c r="J1191" s="96" t="s">
        <v>5382</v>
      </c>
      <c r="K1191" s="96" t="s">
        <v>5365</v>
      </c>
      <c r="L1191" s="96" t="s">
        <v>5365</v>
      </c>
      <c r="M1191" s="96" t="s">
        <v>5342</v>
      </c>
      <c r="N1191" s="92">
        <v>0</v>
      </c>
      <c r="O1191" s="93">
        <v>0</v>
      </c>
      <c r="P1191" s="93">
        <v>0</v>
      </c>
      <c r="Q1191" s="93">
        <v>0</v>
      </c>
      <c r="R1191" s="93">
        <v>0</v>
      </c>
      <c r="S1191" s="93">
        <v>0</v>
      </c>
      <c r="T1191" s="93">
        <v>0</v>
      </c>
      <c r="U1191" s="93">
        <v>0</v>
      </c>
      <c r="V1191" s="93">
        <v>0</v>
      </c>
      <c r="W1191" s="93">
        <v>0</v>
      </c>
      <c r="X1191" s="93">
        <v>0</v>
      </c>
      <c r="Y1191" s="93">
        <v>0</v>
      </c>
      <c r="Z1191" s="93">
        <v>0</v>
      </c>
      <c r="AA1191" s="93">
        <v>0</v>
      </c>
      <c r="AB1191" s="93">
        <v>0</v>
      </c>
      <c r="AC1191" s="93">
        <v>0</v>
      </c>
      <c r="AD1191" s="93">
        <v>0</v>
      </c>
      <c r="AE1191" s="93">
        <v>0</v>
      </c>
      <c r="AF1191" s="93">
        <v>0</v>
      </c>
      <c r="AG1191" s="93">
        <v>0</v>
      </c>
      <c r="AH1191" s="93">
        <v>0</v>
      </c>
      <c r="AI1191" s="93">
        <v>0</v>
      </c>
      <c r="AJ1191" s="93">
        <v>0</v>
      </c>
      <c r="AK1191" s="93">
        <v>0</v>
      </c>
      <c r="AL1191" s="93">
        <v>0</v>
      </c>
      <c r="AM1191" s="93">
        <v>0</v>
      </c>
      <c r="AN1191" s="93">
        <v>0</v>
      </c>
      <c r="AO1191" s="93">
        <v>0</v>
      </c>
      <c r="AP1191" s="93">
        <v>0</v>
      </c>
      <c r="AQ1191" s="93">
        <v>0</v>
      </c>
      <c r="AR1191" s="93">
        <v>0</v>
      </c>
      <c r="AS1191" s="93">
        <v>0</v>
      </c>
      <c r="AT1191" s="93">
        <v>0</v>
      </c>
      <c r="AU1191" s="93">
        <v>0</v>
      </c>
      <c r="AV1191" s="93">
        <v>0</v>
      </c>
      <c r="AW1191" s="93">
        <v>0</v>
      </c>
      <c r="AX1191" s="93">
        <v>0</v>
      </c>
      <c r="AY1191" s="93">
        <v>0</v>
      </c>
      <c r="AZ1191" s="93">
        <v>0</v>
      </c>
      <c r="BA1191" s="93">
        <v>0</v>
      </c>
      <c r="BB1191" s="93">
        <v>0</v>
      </c>
      <c r="BC1191" s="93">
        <v>0</v>
      </c>
      <c r="BD1191" s="93">
        <v>0</v>
      </c>
      <c r="BE1191" s="93">
        <v>0</v>
      </c>
      <c r="BF1191" s="93">
        <v>0</v>
      </c>
      <c r="BG1191" s="93">
        <v>0</v>
      </c>
      <c r="BH1191" s="93">
        <v>0</v>
      </c>
      <c r="BI1191" s="93">
        <v>0</v>
      </c>
      <c r="BJ1191" s="93">
        <v>0</v>
      </c>
      <c r="BK1191" s="93">
        <v>0</v>
      </c>
      <c r="BL1191" s="93">
        <v>0</v>
      </c>
      <c r="BM1191" s="93">
        <v>0</v>
      </c>
      <c r="BN1191" s="93">
        <v>0</v>
      </c>
      <c r="BO1191" s="93">
        <v>0</v>
      </c>
      <c r="BP1191" s="93">
        <v>0</v>
      </c>
      <c r="BQ1191" s="93">
        <v>0</v>
      </c>
      <c r="BR1191" s="93">
        <v>0</v>
      </c>
      <c r="BS1191" s="93">
        <v>0</v>
      </c>
      <c r="BT1191" s="93">
        <v>0</v>
      </c>
      <c r="BU1191" s="93">
        <v>0</v>
      </c>
      <c r="BV1191" s="93">
        <v>0</v>
      </c>
      <c r="BW1191" s="93">
        <v>0</v>
      </c>
      <c r="BX1191" s="93">
        <v>0</v>
      </c>
      <c r="BY1191" s="93">
        <v>0</v>
      </c>
      <c r="BZ1191" s="93">
        <v>0</v>
      </c>
      <c r="CA1191" s="93">
        <v>0</v>
      </c>
      <c r="CB1191" s="93">
        <v>0</v>
      </c>
      <c r="CC1191" s="93">
        <v>0</v>
      </c>
      <c r="CD1191" s="93">
        <v>0</v>
      </c>
      <c r="CE1191" s="93">
        <v>0</v>
      </c>
      <c r="CF1191" s="93">
        <v>0</v>
      </c>
      <c r="CG1191" s="93">
        <v>0</v>
      </c>
      <c r="CH1191" s="93">
        <v>0</v>
      </c>
      <c r="CJ1191" s="94">
        <v>0</v>
      </c>
    </row>
    <row r="1192" spans="1:88" x14ac:dyDescent="0.25">
      <c r="A1192">
        <v>1184</v>
      </c>
      <c r="B1192" s="96"/>
      <c r="C1192" s="97" t="s">
        <v>5378</v>
      </c>
      <c r="D1192" s="97" t="s">
        <v>7349</v>
      </c>
      <c r="E1192" s="97" t="s">
        <v>7349</v>
      </c>
      <c r="F1192" s="97" t="s">
        <v>7621</v>
      </c>
      <c r="G1192" s="96" t="s">
        <v>6172</v>
      </c>
      <c r="H1192" s="96" t="s">
        <v>7622</v>
      </c>
      <c r="I1192" s="96" t="s">
        <v>5340</v>
      </c>
      <c r="J1192" s="96" t="s">
        <v>5382</v>
      </c>
      <c r="K1192" s="96" t="s">
        <v>5365</v>
      </c>
      <c r="L1192" s="96" t="s">
        <v>5365</v>
      </c>
      <c r="M1192" s="96" t="s">
        <v>5342</v>
      </c>
      <c r="N1192" s="92">
        <v>0</v>
      </c>
      <c r="O1192" s="93">
        <v>0</v>
      </c>
      <c r="P1192" s="93">
        <v>0</v>
      </c>
      <c r="Q1192" s="93">
        <v>0</v>
      </c>
      <c r="R1192" s="93">
        <v>0</v>
      </c>
      <c r="S1192" s="93">
        <v>0</v>
      </c>
      <c r="T1192" s="93">
        <v>0</v>
      </c>
      <c r="U1192" s="93">
        <v>0</v>
      </c>
      <c r="V1192" s="93">
        <v>0</v>
      </c>
      <c r="W1192" s="93">
        <v>0</v>
      </c>
      <c r="X1192" s="93">
        <v>0</v>
      </c>
      <c r="Y1192" s="93">
        <v>0</v>
      </c>
      <c r="Z1192" s="93">
        <v>0</v>
      </c>
      <c r="AA1192" s="93">
        <v>0</v>
      </c>
      <c r="AB1192" s="93">
        <v>0</v>
      </c>
      <c r="AC1192" s="93">
        <v>0</v>
      </c>
      <c r="AD1192" s="93">
        <v>0</v>
      </c>
      <c r="AE1192" s="93">
        <v>0</v>
      </c>
      <c r="AF1192" s="93">
        <v>0</v>
      </c>
      <c r="AG1192" s="93">
        <v>0</v>
      </c>
      <c r="AH1192" s="93">
        <v>0</v>
      </c>
      <c r="AI1192" s="93">
        <v>0</v>
      </c>
      <c r="AJ1192" s="93">
        <v>0</v>
      </c>
      <c r="AK1192" s="93">
        <v>0</v>
      </c>
      <c r="AL1192" s="93">
        <v>0</v>
      </c>
      <c r="AM1192" s="93">
        <v>0</v>
      </c>
      <c r="AN1192" s="93">
        <v>0</v>
      </c>
      <c r="AO1192" s="93">
        <v>0</v>
      </c>
      <c r="AP1192" s="93">
        <v>0</v>
      </c>
      <c r="AQ1192" s="93">
        <v>0</v>
      </c>
      <c r="AR1192" s="93">
        <v>0</v>
      </c>
      <c r="AS1192" s="93">
        <v>0</v>
      </c>
      <c r="AT1192" s="93">
        <v>0</v>
      </c>
      <c r="AU1192" s="93">
        <v>0</v>
      </c>
      <c r="AV1192" s="93">
        <v>0</v>
      </c>
      <c r="AW1192" s="93">
        <v>0</v>
      </c>
      <c r="AX1192" s="93">
        <v>0</v>
      </c>
      <c r="AY1192" s="93">
        <v>0</v>
      </c>
      <c r="AZ1192" s="93">
        <v>0</v>
      </c>
      <c r="BA1192" s="93">
        <v>0</v>
      </c>
      <c r="BB1192" s="93">
        <v>0</v>
      </c>
      <c r="BC1192" s="93">
        <v>0</v>
      </c>
      <c r="BD1192" s="93">
        <v>0</v>
      </c>
      <c r="BE1192" s="93">
        <v>0</v>
      </c>
      <c r="BF1192" s="93">
        <v>0</v>
      </c>
      <c r="BG1192" s="93">
        <v>0</v>
      </c>
      <c r="BH1192" s="93">
        <v>0</v>
      </c>
      <c r="BI1192" s="93">
        <v>0</v>
      </c>
      <c r="BJ1192" s="93">
        <v>0</v>
      </c>
      <c r="BK1192" s="93">
        <v>0</v>
      </c>
      <c r="BL1192" s="93">
        <v>0</v>
      </c>
      <c r="BM1192" s="93">
        <v>0</v>
      </c>
      <c r="BN1192" s="93">
        <v>0</v>
      </c>
      <c r="BO1192" s="93">
        <v>0</v>
      </c>
      <c r="BP1192" s="93">
        <v>0</v>
      </c>
      <c r="BQ1192" s="93">
        <v>0</v>
      </c>
      <c r="BR1192" s="93">
        <v>0</v>
      </c>
      <c r="BS1192" s="93">
        <v>0</v>
      </c>
      <c r="BT1192" s="93">
        <v>0</v>
      </c>
      <c r="BU1192" s="93">
        <v>0</v>
      </c>
      <c r="BV1192" s="93">
        <v>0</v>
      </c>
      <c r="BW1192" s="93">
        <v>0</v>
      </c>
      <c r="BX1192" s="93">
        <v>0</v>
      </c>
      <c r="BY1192" s="93">
        <v>0</v>
      </c>
      <c r="BZ1192" s="93">
        <v>0</v>
      </c>
      <c r="CA1192" s="93">
        <v>0</v>
      </c>
      <c r="CB1192" s="93">
        <v>0</v>
      </c>
      <c r="CC1192" s="93">
        <v>0</v>
      </c>
      <c r="CD1192" s="93">
        <v>0</v>
      </c>
      <c r="CE1192" s="93">
        <v>0</v>
      </c>
      <c r="CF1192" s="93">
        <v>0</v>
      </c>
      <c r="CG1192" s="93">
        <v>0</v>
      </c>
      <c r="CH1192" s="93">
        <v>0</v>
      </c>
      <c r="CJ1192" s="94">
        <v>0</v>
      </c>
    </row>
    <row r="1193" spans="1:88" x14ac:dyDescent="0.25">
      <c r="A1193">
        <v>1185</v>
      </c>
      <c r="B1193" s="96"/>
      <c r="C1193" s="97" t="s">
        <v>5378</v>
      </c>
      <c r="D1193" s="97" t="s">
        <v>7349</v>
      </c>
      <c r="E1193" s="97" t="s">
        <v>7349</v>
      </c>
      <c r="F1193" s="97" t="s">
        <v>7623</v>
      </c>
      <c r="G1193" s="96" t="s">
        <v>6172</v>
      </c>
      <c r="H1193" s="96" t="s">
        <v>7624</v>
      </c>
      <c r="I1193" s="96" t="s">
        <v>5387</v>
      </c>
      <c r="J1193" s="96" t="s">
        <v>5382</v>
      </c>
      <c r="K1193" s="96" t="s">
        <v>5365</v>
      </c>
      <c r="L1193" s="96" t="s">
        <v>5365</v>
      </c>
      <c r="M1193" s="96" t="s">
        <v>5342</v>
      </c>
      <c r="N1193" s="92">
        <v>0</v>
      </c>
      <c r="O1193" s="93">
        <v>0</v>
      </c>
      <c r="P1193" s="93">
        <v>0</v>
      </c>
      <c r="Q1193" s="93">
        <v>0</v>
      </c>
      <c r="R1193" s="93">
        <v>0</v>
      </c>
      <c r="S1193" s="93">
        <v>0</v>
      </c>
      <c r="T1193" s="93">
        <v>0</v>
      </c>
      <c r="U1193" s="93">
        <v>0</v>
      </c>
      <c r="V1193" s="93">
        <v>0</v>
      </c>
      <c r="W1193" s="93">
        <v>0</v>
      </c>
      <c r="X1193" s="93">
        <v>0</v>
      </c>
      <c r="Y1193" s="93">
        <v>0</v>
      </c>
      <c r="Z1193" s="93">
        <v>0</v>
      </c>
      <c r="AA1193" s="93">
        <v>0</v>
      </c>
      <c r="AB1193" s="93">
        <v>0</v>
      </c>
      <c r="AC1193" s="93">
        <v>0</v>
      </c>
      <c r="AD1193" s="93">
        <v>0</v>
      </c>
      <c r="AE1193" s="93">
        <v>0</v>
      </c>
      <c r="AF1193" s="93">
        <v>0</v>
      </c>
      <c r="AG1193" s="93">
        <v>0</v>
      </c>
      <c r="AH1193" s="93">
        <v>0</v>
      </c>
      <c r="AI1193" s="93">
        <v>0</v>
      </c>
      <c r="AJ1193" s="93">
        <v>0</v>
      </c>
      <c r="AK1193" s="93">
        <v>0</v>
      </c>
      <c r="AL1193" s="93">
        <v>0</v>
      </c>
      <c r="AM1193" s="93">
        <v>0</v>
      </c>
      <c r="AN1193" s="93">
        <v>0</v>
      </c>
      <c r="AO1193" s="93">
        <v>0</v>
      </c>
      <c r="AP1193" s="93">
        <v>0</v>
      </c>
      <c r="AQ1193" s="93">
        <v>0</v>
      </c>
      <c r="AR1193" s="93">
        <v>0</v>
      </c>
      <c r="AS1193" s="93">
        <v>0</v>
      </c>
      <c r="AT1193" s="93">
        <v>0</v>
      </c>
      <c r="AU1193" s="93">
        <v>0</v>
      </c>
      <c r="AV1193" s="93">
        <v>0</v>
      </c>
      <c r="AW1193" s="93">
        <v>0</v>
      </c>
      <c r="AX1193" s="93">
        <v>0</v>
      </c>
      <c r="AY1193" s="93">
        <v>0</v>
      </c>
      <c r="AZ1193" s="93">
        <v>0</v>
      </c>
      <c r="BA1193" s="93">
        <v>0</v>
      </c>
      <c r="BB1193" s="93">
        <v>0</v>
      </c>
      <c r="BC1193" s="93">
        <v>0</v>
      </c>
      <c r="BD1193" s="93">
        <v>0</v>
      </c>
      <c r="BE1193" s="93">
        <v>0</v>
      </c>
      <c r="BF1193" s="93">
        <v>0</v>
      </c>
      <c r="BG1193" s="93">
        <v>0</v>
      </c>
      <c r="BH1193" s="93">
        <v>0</v>
      </c>
      <c r="BI1193" s="93">
        <v>0</v>
      </c>
      <c r="BJ1193" s="93">
        <v>0</v>
      </c>
      <c r="BK1193" s="93">
        <v>0</v>
      </c>
      <c r="BL1193" s="93">
        <v>0</v>
      </c>
      <c r="BM1193" s="93">
        <v>0</v>
      </c>
      <c r="BN1193" s="93">
        <v>0</v>
      </c>
      <c r="BO1193" s="93">
        <v>0</v>
      </c>
      <c r="BP1193" s="93">
        <v>0</v>
      </c>
      <c r="BQ1193" s="93">
        <v>0</v>
      </c>
      <c r="BR1193" s="93">
        <v>0</v>
      </c>
      <c r="BS1193" s="93">
        <v>0</v>
      </c>
      <c r="BT1193" s="93">
        <v>0</v>
      </c>
      <c r="BU1193" s="93">
        <v>0</v>
      </c>
      <c r="BV1193" s="93">
        <v>0</v>
      </c>
      <c r="BW1193" s="93">
        <v>0</v>
      </c>
      <c r="BX1193" s="93">
        <v>0</v>
      </c>
      <c r="BY1193" s="93">
        <v>0</v>
      </c>
      <c r="BZ1193" s="93">
        <v>0</v>
      </c>
      <c r="CA1193" s="93">
        <v>0</v>
      </c>
      <c r="CB1193" s="93">
        <v>0</v>
      </c>
      <c r="CC1193" s="93">
        <v>0</v>
      </c>
      <c r="CD1193" s="93">
        <v>0</v>
      </c>
      <c r="CE1193" s="93">
        <v>0</v>
      </c>
      <c r="CF1193" s="93">
        <v>0</v>
      </c>
      <c r="CG1193" s="93">
        <v>0</v>
      </c>
      <c r="CH1193" s="93">
        <v>0</v>
      </c>
      <c r="CJ1193" s="94">
        <v>0</v>
      </c>
    </row>
    <row r="1194" spans="1:88" x14ac:dyDescent="0.25">
      <c r="A1194">
        <v>1186</v>
      </c>
      <c r="B1194" s="96"/>
      <c r="C1194" s="97" t="s">
        <v>5378</v>
      </c>
      <c r="D1194" s="97" t="s">
        <v>7349</v>
      </c>
      <c r="E1194" s="97" t="s">
        <v>7349</v>
      </c>
      <c r="F1194" s="97" t="s">
        <v>7625</v>
      </c>
      <c r="G1194" s="96" t="s">
        <v>6172</v>
      </c>
      <c r="H1194" s="96" t="s">
        <v>7626</v>
      </c>
      <c r="I1194" s="96" t="s">
        <v>5387</v>
      </c>
      <c r="J1194" s="96" t="s">
        <v>5421</v>
      </c>
      <c r="K1194" s="96" t="s">
        <v>5552</v>
      </c>
      <c r="L1194" s="96" t="s">
        <v>5552</v>
      </c>
      <c r="M1194" s="96" t="s">
        <v>5342</v>
      </c>
      <c r="N1194" s="92">
        <v>0</v>
      </c>
      <c r="O1194" s="93">
        <v>0</v>
      </c>
      <c r="P1194" s="93">
        <v>0</v>
      </c>
      <c r="Q1194" s="93">
        <v>0</v>
      </c>
      <c r="R1194" s="93">
        <v>0</v>
      </c>
      <c r="S1194" s="93">
        <v>0</v>
      </c>
      <c r="T1194" s="93">
        <v>0</v>
      </c>
      <c r="U1194" s="93">
        <v>0</v>
      </c>
      <c r="V1194" s="93">
        <v>0</v>
      </c>
      <c r="W1194" s="93">
        <v>0</v>
      </c>
      <c r="X1194" s="93">
        <v>0</v>
      </c>
      <c r="Y1194" s="93">
        <v>0</v>
      </c>
      <c r="Z1194" s="93">
        <v>0</v>
      </c>
      <c r="AA1194" s="93">
        <v>0</v>
      </c>
      <c r="AB1194" s="93">
        <v>0</v>
      </c>
      <c r="AC1194" s="93">
        <v>0</v>
      </c>
      <c r="AD1194" s="93">
        <v>0</v>
      </c>
      <c r="AE1194" s="93">
        <v>0</v>
      </c>
      <c r="AF1194" s="93">
        <v>0</v>
      </c>
      <c r="AG1194" s="93">
        <v>0</v>
      </c>
      <c r="AH1194" s="93">
        <v>0</v>
      </c>
      <c r="AI1194" s="93">
        <v>0</v>
      </c>
      <c r="AJ1194" s="93">
        <v>0</v>
      </c>
      <c r="AK1194" s="93">
        <v>0</v>
      </c>
      <c r="AL1194" s="93">
        <v>0</v>
      </c>
      <c r="AM1194" s="93">
        <v>0</v>
      </c>
      <c r="AN1194" s="93">
        <v>0</v>
      </c>
      <c r="AO1194" s="93">
        <v>0</v>
      </c>
      <c r="AP1194" s="93">
        <v>0</v>
      </c>
      <c r="AQ1194" s="93">
        <v>0</v>
      </c>
      <c r="AR1194" s="93">
        <v>0</v>
      </c>
      <c r="AS1194" s="93">
        <v>0</v>
      </c>
      <c r="AT1194" s="93">
        <v>0</v>
      </c>
      <c r="AU1194" s="93">
        <v>0</v>
      </c>
      <c r="AV1194" s="93">
        <v>0</v>
      </c>
      <c r="AW1194" s="93">
        <v>0</v>
      </c>
      <c r="AX1194" s="93">
        <v>0</v>
      </c>
      <c r="AY1194" s="93">
        <v>0</v>
      </c>
      <c r="AZ1194" s="93">
        <v>0</v>
      </c>
      <c r="BA1194" s="93">
        <v>0</v>
      </c>
      <c r="BB1194" s="93">
        <v>0</v>
      </c>
      <c r="BC1194" s="93">
        <v>0</v>
      </c>
      <c r="BD1194" s="93">
        <v>0</v>
      </c>
      <c r="BE1194" s="93">
        <v>0</v>
      </c>
      <c r="BF1194" s="93">
        <v>0</v>
      </c>
      <c r="BG1194" s="93">
        <v>0</v>
      </c>
      <c r="BH1194" s="93">
        <v>0</v>
      </c>
      <c r="BI1194" s="93">
        <v>0</v>
      </c>
      <c r="BJ1194" s="93">
        <v>0</v>
      </c>
      <c r="BK1194" s="93">
        <v>0</v>
      </c>
      <c r="BL1194" s="93">
        <v>0</v>
      </c>
      <c r="BM1194" s="93">
        <v>0</v>
      </c>
      <c r="BN1194" s="93">
        <v>0</v>
      </c>
      <c r="BO1194" s="93">
        <v>0</v>
      </c>
      <c r="BP1194" s="93">
        <v>0</v>
      </c>
      <c r="BQ1194" s="93">
        <v>0</v>
      </c>
      <c r="BR1194" s="93">
        <v>0</v>
      </c>
      <c r="BS1194" s="93">
        <v>0</v>
      </c>
      <c r="BT1194" s="93">
        <v>0</v>
      </c>
      <c r="BU1194" s="93">
        <v>0</v>
      </c>
      <c r="BV1194" s="93">
        <v>0</v>
      </c>
      <c r="BW1194" s="93">
        <v>0</v>
      </c>
      <c r="BX1194" s="93">
        <v>0</v>
      </c>
      <c r="BY1194" s="93">
        <v>0</v>
      </c>
      <c r="BZ1194" s="93">
        <v>0</v>
      </c>
      <c r="CA1194" s="93">
        <v>0</v>
      </c>
      <c r="CB1194" s="93">
        <v>0</v>
      </c>
      <c r="CC1194" s="93">
        <v>0</v>
      </c>
      <c r="CD1194" s="93">
        <v>0</v>
      </c>
      <c r="CE1194" s="93">
        <v>0</v>
      </c>
      <c r="CF1194" s="93">
        <v>0</v>
      </c>
      <c r="CG1194" s="93">
        <v>0</v>
      </c>
      <c r="CH1194" s="93">
        <v>0</v>
      </c>
      <c r="CJ1194" s="94">
        <v>0</v>
      </c>
    </row>
    <row r="1195" spans="1:88" x14ac:dyDescent="0.25">
      <c r="A1195">
        <v>1187</v>
      </c>
      <c r="B1195" s="96"/>
      <c r="C1195" s="97" t="s">
        <v>5378</v>
      </c>
      <c r="D1195" s="97" t="s">
        <v>7349</v>
      </c>
      <c r="E1195" s="97" t="s">
        <v>7349</v>
      </c>
      <c r="F1195" s="97" t="s">
        <v>7627</v>
      </c>
      <c r="G1195" s="96" t="s">
        <v>6172</v>
      </c>
      <c r="H1195" s="96" t="s">
        <v>7628</v>
      </c>
      <c r="I1195" s="96" t="s">
        <v>5340</v>
      </c>
      <c r="J1195" s="96" t="s">
        <v>5382</v>
      </c>
      <c r="K1195" s="96" t="s">
        <v>5365</v>
      </c>
      <c r="L1195" s="96" t="s">
        <v>5365</v>
      </c>
      <c r="M1195" s="96" t="s">
        <v>5342</v>
      </c>
      <c r="N1195" s="92">
        <v>0</v>
      </c>
      <c r="O1195" s="93">
        <v>0</v>
      </c>
      <c r="P1195" s="93">
        <v>0</v>
      </c>
      <c r="Q1195" s="93">
        <v>0</v>
      </c>
      <c r="R1195" s="93">
        <v>0</v>
      </c>
      <c r="S1195" s="93">
        <v>0</v>
      </c>
      <c r="T1195" s="93">
        <v>0</v>
      </c>
      <c r="U1195" s="93">
        <v>0</v>
      </c>
      <c r="V1195" s="93">
        <v>0</v>
      </c>
      <c r="W1195" s="93">
        <v>0</v>
      </c>
      <c r="X1195" s="93">
        <v>0</v>
      </c>
      <c r="Y1195" s="93">
        <v>0</v>
      </c>
      <c r="Z1195" s="93">
        <v>0</v>
      </c>
      <c r="AA1195" s="93">
        <v>0</v>
      </c>
      <c r="AB1195" s="93">
        <v>0</v>
      </c>
      <c r="AC1195" s="93">
        <v>0</v>
      </c>
      <c r="AD1195" s="93">
        <v>0</v>
      </c>
      <c r="AE1195" s="93">
        <v>0</v>
      </c>
      <c r="AF1195" s="93">
        <v>0</v>
      </c>
      <c r="AG1195" s="93">
        <v>0</v>
      </c>
      <c r="AH1195" s="93">
        <v>0</v>
      </c>
      <c r="AI1195" s="93">
        <v>0</v>
      </c>
      <c r="AJ1195" s="93">
        <v>0</v>
      </c>
      <c r="AK1195" s="93">
        <v>0</v>
      </c>
      <c r="AL1195" s="93">
        <v>0</v>
      </c>
      <c r="AM1195" s="93">
        <v>0</v>
      </c>
      <c r="AN1195" s="93">
        <v>0</v>
      </c>
      <c r="AO1195" s="93">
        <v>0</v>
      </c>
      <c r="AP1195" s="93">
        <v>0</v>
      </c>
      <c r="AQ1195" s="93">
        <v>0</v>
      </c>
      <c r="AR1195" s="93">
        <v>0</v>
      </c>
      <c r="AS1195" s="93">
        <v>0</v>
      </c>
      <c r="AT1195" s="93">
        <v>0</v>
      </c>
      <c r="AU1195" s="93">
        <v>0</v>
      </c>
      <c r="AV1195" s="93">
        <v>0</v>
      </c>
      <c r="AW1195" s="93">
        <v>0</v>
      </c>
      <c r="AX1195" s="93">
        <v>0</v>
      </c>
      <c r="AY1195" s="93">
        <v>0</v>
      </c>
      <c r="AZ1195" s="93">
        <v>0</v>
      </c>
      <c r="BA1195" s="93">
        <v>0</v>
      </c>
      <c r="BB1195" s="93">
        <v>0</v>
      </c>
      <c r="BC1195" s="93">
        <v>0</v>
      </c>
      <c r="BD1195" s="93">
        <v>0</v>
      </c>
      <c r="BE1195" s="93">
        <v>0</v>
      </c>
      <c r="BF1195" s="93">
        <v>0</v>
      </c>
      <c r="BG1195" s="93">
        <v>0</v>
      </c>
      <c r="BH1195" s="93">
        <v>0</v>
      </c>
      <c r="BI1195" s="93">
        <v>0</v>
      </c>
      <c r="BJ1195" s="93">
        <v>0</v>
      </c>
      <c r="BK1195" s="93">
        <v>0</v>
      </c>
      <c r="BL1195" s="93">
        <v>0</v>
      </c>
      <c r="BM1195" s="93">
        <v>0</v>
      </c>
      <c r="BN1195" s="93">
        <v>0</v>
      </c>
      <c r="BO1195" s="93">
        <v>0</v>
      </c>
      <c r="BP1195" s="93">
        <v>0</v>
      </c>
      <c r="BQ1195" s="93">
        <v>0</v>
      </c>
      <c r="BR1195" s="93">
        <v>0</v>
      </c>
      <c r="BS1195" s="93">
        <v>0</v>
      </c>
      <c r="BT1195" s="93">
        <v>0</v>
      </c>
      <c r="BU1195" s="93">
        <v>0</v>
      </c>
      <c r="BV1195" s="93">
        <v>0</v>
      </c>
      <c r="BW1195" s="93">
        <v>0</v>
      </c>
      <c r="BX1195" s="93">
        <v>0</v>
      </c>
      <c r="BY1195" s="93">
        <v>0</v>
      </c>
      <c r="BZ1195" s="93">
        <v>0</v>
      </c>
      <c r="CA1195" s="93">
        <v>0</v>
      </c>
      <c r="CB1195" s="93">
        <v>0</v>
      </c>
      <c r="CC1195" s="93">
        <v>0</v>
      </c>
      <c r="CD1195" s="93">
        <v>0</v>
      </c>
      <c r="CE1195" s="93">
        <v>0</v>
      </c>
      <c r="CF1195" s="93">
        <v>0</v>
      </c>
      <c r="CG1195" s="93">
        <v>0</v>
      </c>
      <c r="CH1195" s="93">
        <v>0</v>
      </c>
      <c r="CJ1195" s="94">
        <v>0</v>
      </c>
    </row>
    <row r="1196" spans="1:88" x14ac:dyDescent="0.25">
      <c r="A1196">
        <v>1188</v>
      </c>
      <c r="B1196" s="96"/>
      <c r="C1196" s="97" t="s">
        <v>5378</v>
      </c>
      <c r="D1196" s="97" t="s">
        <v>7349</v>
      </c>
      <c r="E1196" s="97" t="s">
        <v>7349</v>
      </c>
      <c r="F1196" s="97" t="s">
        <v>7629</v>
      </c>
      <c r="G1196" s="96" t="s">
        <v>6172</v>
      </c>
      <c r="H1196" s="96" t="s">
        <v>7630</v>
      </c>
      <c r="I1196" s="96" t="s">
        <v>5387</v>
      </c>
      <c r="J1196" s="96" t="s">
        <v>5421</v>
      </c>
      <c r="K1196" s="96" t="s">
        <v>5552</v>
      </c>
      <c r="L1196" s="96" t="s">
        <v>5552</v>
      </c>
      <c r="M1196" s="96" t="s">
        <v>5342</v>
      </c>
      <c r="N1196" s="92">
        <v>145943.55647673341</v>
      </c>
      <c r="O1196" s="93">
        <v>0</v>
      </c>
      <c r="P1196" s="93">
        <v>0</v>
      </c>
      <c r="Q1196" s="93">
        <v>0</v>
      </c>
      <c r="R1196" s="93">
        <v>0</v>
      </c>
      <c r="S1196" s="93">
        <v>0</v>
      </c>
      <c r="T1196" s="93">
        <v>0</v>
      </c>
      <c r="U1196" s="93">
        <v>0</v>
      </c>
      <c r="V1196" s="93">
        <v>0</v>
      </c>
      <c r="W1196" s="93">
        <v>0</v>
      </c>
      <c r="X1196" s="93">
        <v>0</v>
      </c>
      <c r="Y1196" s="93">
        <v>0</v>
      </c>
      <c r="Z1196" s="93">
        <v>0</v>
      </c>
      <c r="AA1196" s="93">
        <v>0</v>
      </c>
      <c r="AB1196" s="93">
        <v>0</v>
      </c>
      <c r="AC1196" s="93">
        <v>0</v>
      </c>
      <c r="AD1196" s="93">
        <v>0</v>
      </c>
      <c r="AE1196" s="93">
        <v>0</v>
      </c>
      <c r="AF1196" s="93">
        <v>0</v>
      </c>
      <c r="AG1196" s="93">
        <v>0</v>
      </c>
      <c r="AH1196" s="93">
        <v>0</v>
      </c>
      <c r="AI1196" s="93">
        <v>0</v>
      </c>
      <c r="AJ1196" s="93">
        <v>0</v>
      </c>
      <c r="AK1196" s="93">
        <v>0</v>
      </c>
      <c r="AL1196" s="93">
        <v>0</v>
      </c>
      <c r="AM1196" s="93">
        <v>0</v>
      </c>
      <c r="AN1196" s="93">
        <v>0</v>
      </c>
      <c r="AO1196" s="93">
        <v>0</v>
      </c>
      <c r="AP1196" s="93">
        <v>0</v>
      </c>
      <c r="AQ1196" s="93">
        <v>0</v>
      </c>
      <c r="AR1196" s="93">
        <v>0</v>
      </c>
      <c r="AS1196" s="93">
        <v>12111.291168523345</v>
      </c>
      <c r="AT1196" s="93">
        <v>12096.022485455584</v>
      </c>
      <c r="AU1196" s="93">
        <v>12063.171790403279</v>
      </c>
      <c r="AV1196" s="93">
        <v>11950.833443774703</v>
      </c>
      <c r="AW1196" s="93">
        <v>12102.549279929672</v>
      </c>
      <c r="AX1196" s="93">
        <v>12118.70158656748</v>
      </c>
      <c r="AY1196" s="93">
        <v>12352.584929637034</v>
      </c>
      <c r="AZ1196" s="93">
        <v>12232.247703614123</v>
      </c>
      <c r="BA1196" s="93">
        <v>12263.24639845421</v>
      </c>
      <c r="BB1196" s="93">
        <v>12262.970164681525</v>
      </c>
      <c r="BC1196" s="93">
        <v>12213.842862933936</v>
      </c>
      <c r="BD1196" s="93">
        <v>12176.094662758534</v>
      </c>
      <c r="BE1196" s="93">
        <v>0</v>
      </c>
      <c r="BF1196" s="93">
        <v>0</v>
      </c>
      <c r="BG1196" s="93">
        <v>0</v>
      </c>
      <c r="BH1196" s="93">
        <v>0</v>
      </c>
      <c r="BI1196" s="93">
        <v>0</v>
      </c>
      <c r="BJ1196" s="93">
        <v>0</v>
      </c>
      <c r="BK1196" s="93">
        <v>0</v>
      </c>
      <c r="BL1196" s="93">
        <v>0</v>
      </c>
      <c r="BM1196" s="93">
        <v>0</v>
      </c>
      <c r="BN1196" s="93">
        <v>0</v>
      </c>
      <c r="BO1196" s="93">
        <v>0</v>
      </c>
      <c r="BP1196" s="93">
        <v>0</v>
      </c>
      <c r="BQ1196" s="93">
        <v>0</v>
      </c>
      <c r="BR1196" s="93">
        <v>0</v>
      </c>
      <c r="BS1196" s="93">
        <v>0</v>
      </c>
      <c r="BT1196" s="93">
        <v>0</v>
      </c>
      <c r="BU1196" s="93">
        <v>0</v>
      </c>
      <c r="BV1196" s="93">
        <v>0</v>
      </c>
      <c r="BW1196" s="93">
        <v>0</v>
      </c>
      <c r="BX1196" s="93">
        <v>0</v>
      </c>
      <c r="BY1196" s="93">
        <v>0</v>
      </c>
      <c r="BZ1196" s="93">
        <v>0</v>
      </c>
      <c r="CA1196" s="93">
        <v>0</v>
      </c>
      <c r="CB1196" s="93">
        <v>0</v>
      </c>
      <c r="CC1196" s="93">
        <v>0</v>
      </c>
      <c r="CD1196" s="93">
        <v>0</v>
      </c>
      <c r="CE1196" s="93">
        <v>0</v>
      </c>
      <c r="CF1196" s="93">
        <v>0</v>
      </c>
      <c r="CG1196" s="93">
        <v>0</v>
      </c>
      <c r="CH1196" s="93">
        <v>0</v>
      </c>
      <c r="CJ1196" s="94">
        <v>145943.55647673341</v>
      </c>
    </row>
    <row r="1197" spans="1:88" x14ac:dyDescent="0.25">
      <c r="A1197">
        <v>1189</v>
      </c>
      <c r="B1197" s="96"/>
      <c r="C1197" s="97" t="s">
        <v>5378</v>
      </c>
      <c r="D1197" s="97" t="s">
        <v>7349</v>
      </c>
      <c r="E1197" s="97" t="s">
        <v>7349</v>
      </c>
      <c r="F1197" s="97" t="s">
        <v>7631</v>
      </c>
      <c r="G1197" s="96" t="s">
        <v>6172</v>
      </c>
      <c r="H1197" s="96" t="s">
        <v>7632</v>
      </c>
      <c r="I1197" s="96" t="s">
        <v>5340</v>
      </c>
      <c r="J1197" s="96" t="s">
        <v>5382</v>
      </c>
      <c r="K1197" s="96" t="s">
        <v>5365</v>
      </c>
      <c r="L1197" s="96" t="s">
        <v>5365</v>
      </c>
      <c r="M1197" s="96" t="s">
        <v>5342</v>
      </c>
      <c r="N1197" s="92">
        <v>0</v>
      </c>
      <c r="O1197" s="93">
        <v>0</v>
      </c>
      <c r="P1197" s="93">
        <v>0</v>
      </c>
      <c r="Q1197" s="93">
        <v>0</v>
      </c>
      <c r="R1197" s="93">
        <v>0</v>
      </c>
      <c r="S1197" s="93">
        <v>0</v>
      </c>
      <c r="T1197" s="93">
        <v>0</v>
      </c>
      <c r="U1197" s="93">
        <v>0</v>
      </c>
      <c r="V1197" s="93">
        <v>0</v>
      </c>
      <c r="W1197" s="93">
        <v>0</v>
      </c>
      <c r="X1197" s="93">
        <v>0</v>
      </c>
      <c r="Y1197" s="93">
        <v>0</v>
      </c>
      <c r="Z1197" s="93">
        <v>0</v>
      </c>
      <c r="AA1197" s="93">
        <v>0</v>
      </c>
      <c r="AB1197" s="93">
        <v>0</v>
      </c>
      <c r="AC1197" s="93">
        <v>0</v>
      </c>
      <c r="AD1197" s="93">
        <v>0</v>
      </c>
      <c r="AE1197" s="93">
        <v>0</v>
      </c>
      <c r="AF1197" s="93">
        <v>0</v>
      </c>
      <c r="AG1197" s="93">
        <v>0</v>
      </c>
      <c r="AH1197" s="93">
        <v>0</v>
      </c>
      <c r="AI1197" s="93">
        <v>0</v>
      </c>
      <c r="AJ1197" s="93">
        <v>0</v>
      </c>
      <c r="AK1197" s="93">
        <v>0</v>
      </c>
      <c r="AL1197" s="93">
        <v>0</v>
      </c>
      <c r="AM1197" s="93">
        <v>0</v>
      </c>
      <c r="AN1197" s="93">
        <v>0</v>
      </c>
      <c r="AO1197" s="93">
        <v>0</v>
      </c>
      <c r="AP1197" s="93">
        <v>0</v>
      </c>
      <c r="AQ1197" s="93">
        <v>0</v>
      </c>
      <c r="AR1197" s="93">
        <v>0</v>
      </c>
      <c r="AS1197" s="93">
        <v>0</v>
      </c>
      <c r="AT1197" s="93">
        <v>0</v>
      </c>
      <c r="AU1197" s="93">
        <v>0</v>
      </c>
      <c r="AV1197" s="93">
        <v>0</v>
      </c>
      <c r="AW1197" s="93">
        <v>0</v>
      </c>
      <c r="AX1197" s="93">
        <v>0</v>
      </c>
      <c r="AY1197" s="93">
        <v>0</v>
      </c>
      <c r="AZ1197" s="93">
        <v>0</v>
      </c>
      <c r="BA1197" s="93">
        <v>0</v>
      </c>
      <c r="BB1197" s="93">
        <v>0</v>
      </c>
      <c r="BC1197" s="93">
        <v>0</v>
      </c>
      <c r="BD1197" s="93">
        <v>0</v>
      </c>
      <c r="BE1197" s="93">
        <v>0</v>
      </c>
      <c r="BF1197" s="93">
        <v>0</v>
      </c>
      <c r="BG1197" s="93">
        <v>0</v>
      </c>
      <c r="BH1197" s="93">
        <v>0</v>
      </c>
      <c r="BI1197" s="93">
        <v>0</v>
      </c>
      <c r="BJ1197" s="93">
        <v>0</v>
      </c>
      <c r="BK1197" s="93">
        <v>0</v>
      </c>
      <c r="BL1197" s="93">
        <v>0</v>
      </c>
      <c r="BM1197" s="93">
        <v>0</v>
      </c>
      <c r="BN1197" s="93">
        <v>0</v>
      </c>
      <c r="BO1197" s="93">
        <v>0</v>
      </c>
      <c r="BP1197" s="93">
        <v>0</v>
      </c>
      <c r="BQ1197" s="93">
        <v>0</v>
      </c>
      <c r="BR1197" s="93">
        <v>0</v>
      </c>
      <c r="BS1197" s="93">
        <v>0</v>
      </c>
      <c r="BT1197" s="93">
        <v>0</v>
      </c>
      <c r="BU1197" s="93">
        <v>0</v>
      </c>
      <c r="BV1197" s="93">
        <v>0</v>
      </c>
      <c r="BW1197" s="93">
        <v>0</v>
      </c>
      <c r="BX1197" s="93">
        <v>0</v>
      </c>
      <c r="BY1197" s="93">
        <v>0</v>
      </c>
      <c r="BZ1197" s="93">
        <v>0</v>
      </c>
      <c r="CA1197" s="93">
        <v>0</v>
      </c>
      <c r="CB1197" s="93">
        <v>0</v>
      </c>
      <c r="CC1197" s="93">
        <v>0</v>
      </c>
      <c r="CD1197" s="93">
        <v>0</v>
      </c>
      <c r="CE1197" s="93">
        <v>0</v>
      </c>
      <c r="CF1197" s="93">
        <v>0</v>
      </c>
      <c r="CG1197" s="93">
        <v>0</v>
      </c>
      <c r="CH1197" s="93">
        <v>0</v>
      </c>
      <c r="CJ1197" s="94">
        <v>0</v>
      </c>
    </row>
    <row r="1198" spans="1:88" x14ac:dyDescent="0.25">
      <c r="A1198">
        <v>1190</v>
      </c>
      <c r="B1198" s="96"/>
      <c r="C1198" s="97" t="s">
        <v>5378</v>
      </c>
      <c r="D1198" s="97" t="s">
        <v>7349</v>
      </c>
      <c r="E1198" s="97" t="s">
        <v>7349</v>
      </c>
      <c r="F1198" s="97" t="s">
        <v>7633</v>
      </c>
      <c r="G1198" s="96" t="s">
        <v>6172</v>
      </c>
      <c r="H1198" s="96" t="s">
        <v>7634</v>
      </c>
      <c r="I1198" s="96" t="s">
        <v>5387</v>
      </c>
      <c r="J1198" s="96" t="s">
        <v>5382</v>
      </c>
      <c r="K1198" s="96" t="s">
        <v>5365</v>
      </c>
      <c r="L1198" s="96" t="s">
        <v>5365</v>
      </c>
      <c r="M1198" s="96" t="s">
        <v>5342</v>
      </c>
      <c r="N1198" s="92">
        <v>0</v>
      </c>
      <c r="O1198" s="93">
        <v>0</v>
      </c>
      <c r="P1198" s="93">
        <v>0</v>
      </c>
      <c r="Q1198" s="93">
        <v>0</v>
      </c>
      <c r="R1198" s="93">
        <v>0</v>
      </c>
      <c r="S1198" s="93">
        <v>0</v>
      </c>
      <c r="T1198" s="93">
        <v>0</v>
      </c>
      <c r="U1198" s="93">
        <v>0</v>
      </c>
      <c r="V1198" s="93">
        <v>0</v>
      </c>
      <c r="W1198" s="93">
        <v>0</v>
      </c>
      <c r="X1198" s="93">
        <v>0</v>
      </c>
      <c r="Y1198" s="93">
        <v>0</v>
      </c>
      <c r="Z1198" s="93">
        <v>0</v>
      </c>
      <c r="AA1198" s="93">
        <v>0</v>
      </c>
      <c r="AB1198" s="93">
        <v>0</v>
      </c>
      <c r="AC1198" s="93">
        <v>0</v>
      </c>
      <c r="AD1198" s="93">
        <v>0</v>
      </c>
      <c r="AE1198" s="93">
        <v>0</v>
      </c>
      <c r="AF1198" s="93">
        <v>0</v>
      </c>
      <c r="AG1198" s="93">
        <v>0</v>
      </c>
      <c r="AH1198" s="93">
        <v>0</v>
      </c>
      <c r="AI1198" s="93">
        <v>0</v>
      </c>
      <c r="AJ1198" s="93">
        <v>0</v>
      </c>
      <c r="AK1198" s="93">
        <v>0</v>
      </c>
      <c r="AL1198" s="93">
        <v>0</v>
      </c>
      <c r="AM1198" s="93">
        <v>0</v>
      </c>
      <c r="AN1198" s="93">
        <v>0</v>
      </c>
      <c r="AO1198" s="93">
        <v>0</v>
      </c>
      <c r="AP1198" s="93">
        <v>0</v>
      </c>
      <c r="AQ1198" s="93">
        <v>0</v>
      </c>
      <c r="AR1198" s="93">
        <v>0</v>
      </c>
      <c r="AS1198" s="93">
        <v>0</v>
      </c>
      <c r="AT1198" s="93">
        <v>0</v>
      </c>
      <c r="AU1198" s="93">
        <v>0</v>
      </c>
      <c r="AV1198" s="93">
        <v>0</v>
      </c>
      <c r="AW1198" s="93">
        <v>0</v>
      </c>
      <c r="AX1198" s="93">
        <v>0</v>
      </c>
      <c r="AY1198" s="93">
        <v>0</v>
      </c>
      <c r="AZ1198" s="93">
        <v>0</v>
      </c>
      <c r="BA1198" s="93">
        <v>0</v>
      </c>
      <c r="BB1198" s="93">
        <v>0</v>
      </c>
      <c r="BC1198" s="93">
        <v>0</v>
      </c>
      <c r="BD1198" s="93">
        <v>0</v>
      </c>
      <c r="BE1198" s="93">
        <v>0</v>
      </c>
      <c r="BF1198" s="93">
        <v>0</v>
      </c>
      <c r="BG1198" s="93">
        <v>0</v>
      </c>
      <c r="BH1198" s="93">
        <v>0</v>
      </c>
      <c r="BI1198" s="93">
        <v>0</v>
      </c>
      <c r="BJ1198" s="93">
        <v>0</v>
      </c>
      <c r="BK1198" s="93">
        <v>0</v>
      </c>
      <c r="BL1198" s="93">
        <v>0</v>
      </c>
      <c r="BM1198" s="93">
        <v>0</v>
      </c>
      <c r="BN1198" s="93">
        <v>0</v>
      </c>
      <c r="BO1198" s="93">
        <v>0</v>
      </c>
      <c r="BP1198" s="93">
        <v>0</v>
      </c>
      <c r="BQ1198" s="93">
        <v>0</v>
      </c>
      <c r="BR1198" s="93">
        <v>0</v>
      </c>
      <c r="BS1198" s="93">
        <v>0</v>
      </c>
      <c r="BT1198" s="93">
        <v>0</v>
      </c>
      <c r="BU1198" s="93">
        <v>0</v>
      </c>
      <c r="BV1198" s="93">
        <v>0</v>
      </c>
      <c r="BW1198" s="93">
        <v>0</v>
      </c>
      <c r="BX1198" s="93">
        <v>0</v>
      </c>
      <c r="BY1198" s="93">
        <v>0</v>
      </c>
      <c r="BZ1198" s="93">
        <v>0</v>
      </c>
      <c r="CA1198" s="93">
        <v>0</v>
      </c>
      <c r="CB1198" s="93">
        <v>0</v>
      </c>
      <c r="CC1198" s="93">
        <v>0</v>
      </c>
      <c r="CD1198" s="93">
        <v>0</v>
      </c>
      <c r="CE1198" s="93">
        <v>0</v>
      </c>
      <c r="CF1198" s="93">
        <v>0</v>
      </c>
      <c r="CG1198" s="93">
        <v>0</v>
      </c>
      <c r="CH1198" s="93">
        <v>0</v>
      </c>
      <c r="CJ1198" s="94">
        <v>0</v>
      </c>
    </row>
    <row r="1199" spans="1:88" x14ac:dyDescent="0.25">
      <c r="A1199">
        <v>1191</v>
      </c>
      <c r="B1199" s="96"/>
      <c r="C1199" s="97" t="s">
        <v>5378</v>
      </c>
      <c r="D1199" s="97" t="s">
        <v>7349</v>
      </c>
      <c r="E1199" s="97" t="s">
        <v>7349</v>
      </c>
      <c r="F1199" s="97" t="s">
        <v>7635</v>
      </c>
      <c r="G1199" s="96" t="s">
        <v>6172</v>
      </c>
      <c r="H1199" s="96" t="s">
        <v>7636</v>
      </c>
      <c r="I1199" s="96" t="s">
        <v>5340</v>
      </c>
      <c r="J1199" s="96" t="s">
        <v>5382</v>
      </c>
      <c r="K1199" s="96" t="s">
        <v>5365</v>
      </c>
      <c r="L1199" s="96" t="s">
        <v>5365</v>
      </c>
      <c r="M1199" s="96" t="s">
        <v>5342</v>
      </c>
      <c r="N1199" s="92">
        <v>0</v>
      </c>
      <c r="O1199" s="93">
        <v>0</v>
      </c>
      <c r="P1199" s="93">
        <v>0</v>
      </c>
      <c r="Q1199" s="93">
        <v>0</v>
      </c>
      <c r="R1199" s="93">
        <v>0</v>
      </c>
      <c r="S1199" s="93">
        <v>0</v>
      </c>
      <c r="T1199" s="93">
        <v>0</v>
      </c>
      <c r="U1199" s="93">
        <v>0</v>
      </c>
      <c r="V1199" s="93">
        <v>0</v>
      </c>
      <c r="W1199" s="93">
        <v>0</v>
      </c>
      <c r="X1199" s="93">
        <v>0</v>
      </c>
      <c r="Y1199" s="93">
        <v>0</v>
      </c>
      <c r="Z1199" s="93">
        <v>0</v>
      </c>
      <c r="AA1199" s="93">
        <v>0</v>
      </c>
      <c r="AB1199" s="93">
        <v>0</v>
      </c>
      <c r="AC1199" s="93">
        <v>0</v>
      </c>
      <c r="AD1199" s="93">
        <v>0</v>
      </c>
      <c r="AE1199" s="93">
        <v>0</v>
      </c>
      <c r="AF1199" s="93">
        <v>0</v>
      </c>
      <c r="AG1199" s="93">
        <v>0</v>
      </c>
      <c r="AH1199" s="93">
        <v>0</v>
      </c>
      <c r="AI1199" s="93">
        <v>0</v>
      </c>
      <c r="AJ1199" s="93">
        <v>0</v>
      </c>
      <c r="AK1199" s="93">
        <v>0</v>
      </c>
      <c r="AL1199" s="93">
        <v>0</v>
      </c>
      <c r="AM1199" s="93">
        <v>0</v>
      </c>
      <c r="AN1199" s="93">
        <v>0</v>
      </c>
      <c r="AO1199" s="93">
        <v>0</v>
      </c>
      <c r="AP1199" s="93">
        <v>0</v>
      </c>
      <c r="AQ1199" s="93">
        <v>0</v>
      </c>
      <c r="AR1199" s="93">
        <v>0</v>
      </c>
      <c r="AS1199" s="93">
        <v>0</v>
      </c>
      <c r="AT1199" s="93">
        <v>0</v>
      </c>
      <c r="AU1199" s="93">
        <v>0</v>
      </c>
      <c r="AV1199" s="93">
        <v>0</v>
      </c>
      <c r="AW1199" s="93">
        <v>0</v>
      </c>
      <c r="AX1199" s="93">
        <v>0</v>
      </c>
      <c r="AY1199" s="93">
        <v>0</v>
      </c>
      <c r="AZ1199" s="93">
        <v>0</v>
      </c>
      <c r="BA1199" s="93">
        <v>0</v>
      </c>
      <c r="BB1199" s="93">
        <v>0</v>
      </c>
      <c r="BC1199" s="93">
        <v>0</v>
      </c>
      <c r="BD1199" s="93">
        <v>0</v>
      </c>
      <c r="BE1199" s="93">
        <v>0</v>
      </c>
      <c r="BF1199" s="93">
        <v>0</v>
      </c>
      <c r="BG1199" s="93">
        <v>0</v>
      </c>
      <c r="BH1199" s="93">
        <v>0</v>
      </c>
      <c r="BI1199" s="93">
        <v>0</v>
      </c>
      <c r="BJ1199" s="93">
        <v>0</v>
      </c>
      <c r="BK1199" s="93">
        <v>0</v>
      </c>
      <c r="BL1199" s="93">
        <v>0</v>
      </c>
      <c r="BM1199" s="93">
        <v>0</v>
      </c>
      <c r="BN1199" s="93">
        <v>0</v>
      </c>
      <c r="BO1199" s="93">
        <v>0</v>
      </c>
      <c r="BP1199" s="93">
        <v>0</v>
      </c>
      <c r="BQ1199" s="93">
        <v>0</v>
      </c>
      <c r="BR1199" s="93">
        <v>0</v>
      </c>
      <c r="BS1199" s="93">
        <v>0</v>
      </c>
      <c r="BT1199" s="93">
        <v>0</v>
      </c>
      <c r="BU1199" s="93">
        <v>0</v>
      </c>
      <c r="BV1199" s="93">
        <v>0</v>
      </c>
      <c r="BW1199" s="93">
        <v>0</v>
      </c>
      <c r="BX1199" s="93">
        <v>0</v>
      </c>
      <c r="BY1199" s="93">
        <v>0</v>
      </c>
      <c r="BZ1199" s="93">
        <v>0</v>
      </c>
      <c r="CA1199" s="93">
        <v>0</v>
      </c>
      <c r="CB1199" s="93">
        <v>0</v>
      </c>
      <c r="CC1199" s="93">
        <v>0</v>
      </c>
      <c r="CD1199" s="93">
        <v>0</v>
      </c>
      <c r="CE1199" s="93">
        <v>0</v>
      </c>
      <c r="CF1199" s="93">
        <v>0</v>
      </c>
      <c r="CG1199" s="93">
        <v>0</v>
      </c>
      <c r="CH1199" s="93">
        <v>0</v>
      </c>
      <c r="CJ1199" s="94">
        <v>0</v>
      </c>
    </row>
    <row r="1200" spans="1:88" x14ac:dyDescent="0.25">
      <c r="A1200">
        <v>1192</v>
      </c>
      <c r="B1200" s="96"/>
      <c r="C1200" s="97" t="s">
        <v>5355</v>
      </c>
      <c r="D1200" s="97" t="s">
        <v>5715</v>
      </c>
      <c r="E1200" s="97" t="s">
        <v>5715</v>
      </c>
      <c r="F1200" s="97" t="s">
        <v>7637</v>
      </c>
      <c r="G1200" s="96" t="s">
        <v>6172</v>
      </c>
      <c r="H1200" s="96" t="s">
        <v>7638</v>
      </c>
      <c r="I1200" s="96" t="s">
        <v>5340</v>
      </c>
      <c r="J1200" s="96" t="s">
        <v>5340</v>
      </c>
      <c r="K1200" s="96" t="s">
        <v>5358</v>
      </c>
      <c r="L1200" s="96" t="s">
        <v>5358</v>
      </c>
      <c r="M1200" s="96" t="s">
        <v>5342</v>
      </c>
      <c r="N1200" s="92">
        <v>0</v>
      </c>
      <c r="O1200" s="93">
        <v>0</v>
      </c>
      <c r="P1200" s="93">
        <v>0</v>
      </c>
      <c r="Q1200" s="93">
        <v>0</v>
      </c>
      <c r="R1200" s="93">
        <v>0</v>
      </c>
      <c r="S1200" s="93">
        <v>0</v>
      </c>
      <c r="T1200" s="93">
        <v>0</v>
      </c>
      <c r="U1200" s="93">
        <v>0</v>
      </c>
      <c r="V1200" s="93">
        <v>0</v>
      </c>
      <c r="W1200" s="93">
        <v>0</v>
      </c>
      <c r="X1200" s="93">
        <v>0</v>
      </c>
      <c r="Y1200" s="93">
        <v>0</v>
      </c>
      <c r="Z1200" s="93">
        <v>0</v>
      </c>
      <c r="AA1200" s="93">
        <v>0</v>
      </c>
      <c r="AB1200" s="93">
        <v>0</v>
      </c>
      <c r="AC1200" s="93">
        <v>0</v>
      </c>
      <c r="AD1200" s="93">
        <v>0</v>
      </c>
      <c r="AE1200" s="93">
        <v>0</v>
      </c>
      <c r="AF1200" s="93">
        <v>0</v>
      </c>
      <c r="AG1200" s="93">
        <v>0</v>
      </c>
      <c r="AH1200" s="93">
        <v>0</v>
      </c>
      <c r="AI1200" s="93">
        <v>0</v>
      </c>
      <c r="AJ1200" s="93">
        <v>0</v>
      </c>
      <c r="AK1200" s="93">
        <v>0</v>
      </c>
      <c r="AL1200" s="93">
        <v>0</v>
      </c>
      <c r="AM1200" s="93">
        <v>0</v>
      </c>
      <c r="AN1200" s="93">
        <v>0</v>
      </c>
      <c r="AO1200" s="93">
        <v>0</v>
      </c>
      <c r="AP1200" s="93">
        <v>0</v>
      </c>
      <c r="AQ1200" s="93">
        <v>0</v>
      </c>
      <c r="AR1200" s="93">
        <v>0</v>
      </c>
      <c r="AS1200" s="93">
        <v>0</v>
      </c>
      <c r="AT1200" s="93">
        <v>0</v>
      </c>
      <c r="AU1200" s="93">
        <v>0</v>
      </c>
      <c r="AV1200" s="93">
        <v>0</v>
      </c>
      <c r="AW1200" s="93">
        <v>0</v>
      </c>
      <c r="AX1200" s="93">
        <v>0</v>
      </c>
      <c r="AY1200" s="93">
        <v>0</v>
      </c>
      <c r="AZ1200" s="93">
        <v>0</v>
      </c>
      <c r="BA1200" s="93">
        <v>0</v>
      </c>
      <c r="BB1200" s="93">
        <v>0</v>
      </c>
      <c r="BC1200" s="93">
        <v>0</v>
      </c>
      <c r="BD1200" s="93">
        <v>0</v>
      </c>
      <c r="BE1200" s="93">
        <v>0</v>
      </c>
      <c r="BF1200" s="93">
        <v>0</v>
      </c>
      <c r="BG1200" s="93">
        <v>0</v>
      </c>
      <c r="BH1200" s="93">
        <v>0</v>
      </c>
      <c r="BI1200" s="93">
        <v>0</v>
      </c>
      <c r="BJ1200" s="93">
        <v>0</v>
      </c>
      <c r="BK1200" s="93">
        <v>0</v>
      </c>
      <c r="BL1200" s="93">
        <v>0</v>
      </c>
      <c r="BM1200" s="93">
        <v>0</v>
      </c>
      <c r="BN1200" s="93">
        <v>0</v>
      </c>
      <c r="BO1200" s="93">
        <v>0</v>
      </c>
      <c r="BP1200" s="93">
        <v>0</v>
      </c>
      <c r="BQ1200" s="93">
        <v>0</v>
      </c>
      <c r="BR1200" s="93">
        <v>0</v>
      </c>
      <c r="BS1200" s="93">
        <v>0</v>
      </c>
      <c r="BT1200" s="93">
        <v>0</v>
      </c>
      <c r="BU1200" s="93">
        <v>0</v>
      </c>
      <c r="BV1200" s="93">
        <v>0</v>
      </c>
      <c r="BW1200" s="93">
        <v>0</v>
      </c>
      <c r="BX1200" s="93">
        <v>0</v>
      </c>
      <c r="BY1200" s="93">
        <v>0</v>
      </c>
      <c r="BZ1200" s="93">
        <v>0</v>
      </c>
      <c r="CA1200" s="93">
        <v>0</v>
      </c>
      <c r="CB1200" s="93">
        <v>0</v>
      </c>
      <c r="CC1200" s="93">
        <v>0</v>
      </c>
      <c r="CD1200" s="93">
        <v>0</v>
      </c>
      <c r="CE1200" s="93">
        <v>0</v>
      </c>
      <c r="CF1200" s="93">
        <v>0</v>
      </c>
      <c r="CG1200" s="93">
        <v>0</v>
      </c>
      <c r="CH1200" s="93">
        <v>0</v>
      </c>
      <c r="CJ1200" s="94">
        <v>0</v>
      </c>
    </row>
    <row r="1201" spans="1:88" x14ac:dyDescent="0.25">
      <c r="A1201">
        <v>1193</v>
      </c>
      <c r="B1201" s="96"/>
      <c r="C1201" s="97" t="s">
        <v>5378</v>
      </c>
      <c r="D1201" s="97" t="s">
        <v>7349</v>
      </c>
      <c r="E1201" s="97" t="s">
        <v>7349</v>
      </c>
      <c r="F1201" s="97" t="s">
        <v>7639</v>
      </c>
      <c r="G1201" s="96" t="s">
        <v>6172</v>
      </c>
      <c r="H1201" s="96" t="s">
        <v>7640</v>
      </c>
      <c r="I1201" s="96" t="s">
        <v>5340</v>
      </c>
      <c r="J1201" s="96" t="s">
        <v>5382</v>
      </c>
      <c r="K1201" s="96" t="s">
        <v>5365</v>
      </c>
      <c r="L1201" s="96" t="s">
        <v>5365</v>
      </c>
      <c r="M1201" s="96" t="s">
        <v>5342</v>
      </c>
      <c r="N1201" s="92">
        <v>275865.09535332792</v>
      </c>
      <c r="O1201" s="93">
        <v>46676.88347362401</v>
      </c>
      <c r="P1201" s="93">
        <v>45906.932645200737</v>
      </c>
      <c r="Q1201" s="93">
        <v>45998.710874798169</v>
      </c>
      <c r="R1201" s="93">
        <v>46044.032674176073</v>
      </c>
      <c r="S1201" s="93">
        <v>45752.668052192836</v>
      </c>
      <c r="T1201" s="93">
        <v>45485.867633336093</v>
      </c>
      <c r="U1201" s="93">
        <v>0</v>
      </c>
      <c r="V1201" s="93">
        <v>0</v>
      </c>
      <c r="W1201" s="93">
        <v>0</v>
      </c>
      <c r="X1201" s="93">
        <v>0</v>
      </c>
      <c r="Y1201" s="93">
        <v>0</v>
      </c>
      <c r="Z1201" s="93">
        <v>0</v>
      </c>
      <c r="AA1201" s="93">
        <v>0</v>
      </c>
      <c r="AB1201" s="93">
        <v>0</v>
      </c>
      <c r="AC1201" s="93">
        <v>0</v>
      </c>
      <c r="AD1201" s="93">
        <v>0</v>
      </c>
      <c r="AE1201" s="93">
        <v>0</v>
      </c>
      <c r="AF1201" s="93">
        <v>0</v>
      </c>
      <c r="AG1201" s="93">
        <v>0</v>
      </c>
      <c r="AH1201" s="93">
        <v>0</v>
      </c>
      <c r="AI1201" s="93">
        <v>0</v>
      </c>
      <c r="AJ1201" s="93">
        <v>0</v>
      </c>
      <c r="AK1201" s="93">
        <v>0</v>
      </c>
      <c r="AL1201" s="93">
        <v>0</v>
      </c>
      <c r="AM1201" s="93">
        <v>0</v>
      </c>
      <c r="AN1201" s="93">
        <v>0</v>
      </c>
      <c r="AO1201" s="93">
        <v>0</v>
      </c>
      <c r="AP1201" s="93">
        <v>0</v>
      </c>
      <c r="AQ1201" s="93">
        <v>0</v>
      </c>
      <c r="AR1201" s="93">
        <v>0</v>
      </c>
      <c r="AS1201" s="93">
        <v>0</v>
      </c>
      <c r="AT1201" s="93">
        <v>0</v>
      </c>
      <c r="AU1201" s="93">
        <v>0</v>
      </c>
      <c r="AV1201" s="93">
        <v>0</v>
      </c>
      <c r="AW1201" s="93">
        <v>0</v>
      </c>
      <c r="AX1201" s="93">
        <v>0</v>
      </c>
      <c r="AY1201" s="93">
        <v>0</v>
      </c>
      <c r="AZ1201" s="93">
        <v>0</v>
      </c>
      <c r="BA1201" s="93">
        <v>0</v>
      </c>
      <c r="BB1201" s="93">
        <v>0</v>
      </c>
      <c r="BC1201" s="93">
        <v>0</v>
      </c>
      <c r="BD1201" s="93">
        <v>0</v>
      </c>
      <c r="BE1201" s="93">
        <v>0</v>
      </c>
      <c r="BF1201" s="93">
        <v>0</v>
      </c>
      <c r="BG1201" s="93">
        <v>0</v>
      </c>
      <c r="BH1201" s="93">
        <v>0</v>
      </c>
      <c r="BI1201" s="93">
        <v>0</v>
      </c>
      <c r="BJ1201" s="93">
        <v>0</v>
      </c>
      <c r="BK1201" s="93">
        <v>0</v>
      </c>
      <c r="BL1201" s="93">
        <v>0</v>
      </c>
      <c r="BM1201" s="93">
        <v>0</v>
      </c>
      <c r="BN1201" s="93">
        <v>0</v>
      </c>
      <c r="BO1201" s="93">
        <v>0</v>
      </c>
      <c r="BP1201" s="93">
        <v>0</v>
      </c>
      <c r="BQ1201" s="93">
        <v>0</v>
      </c>
      <c r="BR1201" s="93">
        <v>0</v>
      </c>
      <c r="BS1201" s="93">
        <v>0</v>
      </c>
      <c r="BT1201" s="93">
        <v>0</v>
      </c>
      <c r="BU1201" s="93">
        <v>0</v>
      </c>
      <c r="BV1201" s="93">
        <v>0</v>
      </c>
      <c r="BW1201" s="93">
        <v>0</v>
      </c>
      <c r="BX1201" s="93">
        <v>0</v>
      </c>
      <c r="BY1201" s="93">
        <v>0</v>
      </c>
      <c r="BZ1201" s="93">
        <v>0</v>
      </c>
      <c r="CA1201" s="93">
        <v>0</v>
      </c>
      <c r="CB1201" s="93">
        <v>0</v>
      </c>
      <c r="CC1201" s="93">
        <v>0</v>
      </c>
      <c r="CD1201" s="93">
        <v>0</v>
      </c>
      <c r="CE1201" s="93">
        <v>0</v>
      </c>
      <c r="CF1201" s="93">
        <v>0</v>
      </c>
      <c r="CG1201" s="93">
        <v>0</v>
      </c>
      <c r="CH1201" s="93">
        <v>0</v>
      </c>
      <c r="CJ1201" s="94">
        <v>0</v>
      </c>
    </row>
    <row r="1202" spans="1:88" x14ac:dyDescent="0.25">
      <c r="A1202">
        <v>1194</v>
      </c>
      <c r="B1202" s="96"/>
      <c r="C1202" s="97" t="s">
        <v>5378</v>
      </c>
      <c r="D1202" s="97" t="s">
        <v>7349</v>
      </c>
      <c r="E1202" s="97" t="s">
        <v>7349</v>
      </c>
      <c r="F1202" s="97" t="s">
        <v>7641</v>
      </c>
      <c r="G1202" s="96" t="s">
        <v>6172</v>
      </c>
      <c r="H1202" s="96" t="s">
        <v>7642</v>
      </c>
      <c r="I1202" s="96" t="s">
        <v>5340</v>
      </c>
      <c r="J1202" s="96" t="s">
        <v>5340</v>
      </c>
      <c r="K1202" s="96" t="s">
        <v>5365</v>
      </c>
      <c r="L1202" s="96" t="s">
        <v>5365</v>
      </c>
      <c r="M1202" s="96" t="s">
        <v>5342</v>
      </c>
      <c r="N1202" s="92">
        <v>16551.905721199684</v>
      </c>
      <c r="O1202" s="93">
        <v>2800.6130084174424</v>
      </c>
      <c r="P1202" s="93">
        <v>2754.4159587120425</v>
      </c>
      <c r="Q1202" s="93">
        <v>2759.92265248789</v>
      </c>
      <c r="R1202" s="93">
        <v>2762.6419604505645</v>
      </c>
      <c r="S1202" s="93">
        <v>2745.1600831315745</v>
      </c>
      <c r="T1202" s="93">
        <v>2729.1520580001702</v>
      </c>
      <c r="U1202" s="93">
        <v>0</v>
      </c>
      <c r="V1202" s="93">
        <v>0</v>
      </c>
      <c r="W1202" s="93">
        <v>0</v>
      </c>
      <c r="X1202" s="93">
        <v>0</v>
      </c>
      <c r="Y1202" s="93">
        <v>0</v>
      </c>
      <c r="Z1202" s="93">
        <v>0</v>
      </c>
      <c r="AA1202" s="93">
        <v>0</v>
      </c>
      <c r="AB1202" s="93">
        <v>0</v>
      </c>
      <c r="AC1202" s="93">
        <v>0</v>
      </c>
      <c r="AD1202" s="93">
        <v>0</v>
      </c>
      <c r="AE1202" s="93">
        <v>0</v>
      </c>
      <c r="AF1202" s="93">
        <v>0</v>
      </c>
      <c r="AG1202" s="93">
        <v>0</v>
      </c>
      <c r="AH1202" s="93">
        <v>0</v>
      </c>
      <c r="AI1202" s="93">
        <v>0</v>
      </c>
      <c r="AJ1202" s="93">
        <v>0</v>
      </c>
      <c r="AK1202" s="93">
        <v>0</v>
      </c>
      <c r="AL1202" s="93">
        <v>0</v>
      </c>
      <c r="AM1202" s="93">
        <v>0</v>
      </c>
      <c r="AN1202" s="93">
        <v>0</v>
      </c>
      <c r="AO1202" s="93">
        <v>0</v>
      </c>
      <c r="AP1202" s="93">
        <v>0</v>
      </c>
      <c r="AQ1202" s="93">
        <v>0</v>
      </c>
      <c r="AR1202" s="93">
        <v>0</v>
      </c>
      <c r="AS1202" s="93">
        <v>0</v>
      </c>
      <c r="AT1202" s="93">
        <v>0</v>
      </c>
      <c r="AU1202" s="93">
        <v>0</v>
      </c>
      <c r="AV1202" s="93">
        <v>0</v>
      </c>
      <c r="AW1202" s="93">
        <v>0</v>
      </c>
      <c r="AX1202" s="93">
        <v>0</v>
      </c>
      <c r="AY1202" s="93">
        <v>0</v>
      </c>
      <c r="AZ1202" s="93">
        <v>0</v>
      </c>
      <c r="BA1202" s="93">
        <v>0</v>
      </c>
      <c r="BB1202" s="93">
        <v>0</v>
      </c>
      <c r="BC1202" s="93">
        <v>0</v>
      </c>
      <c r="BD1202" s="93">
        <v>0</v>
      </c>
      <c r="BE1202" s="93">
        <v>0</v>
      </c>
      <c r="BF1202" s="93">
        <v>0</v>
      </c>
      <c r="BG1202" s="93">
        <v>0</v>
      </c>
      <c r="BH1202" s="93">
        <v>0</v>
      </c>
      <c r="BI1202" s="93">
        <v>0</v>
      </c>
      <c r="BJ1202" s="93">
        <v>0</v>
      </c>
      <c r="BK1202" s="93">
        <v>0</v>
      </c>
      <c r="BL1202" s="93">
        <v>0</v>
      </c>
      <c r="BM1202" s="93">
        <v>0</v>
      </c>
      <c r="BN1202" s="93">
        <v>0</v>
      </c>
      <c r="BO1202" s="93">
        <v>0</v>
      </c>
      <c r="BP1202" s="93">
        <v>0</v>
      </c>
      <c r="BQ1202" s="93">
        <v>0</v>
      </c>
      <c r="BR1202" s="93">
        <v>0</v>
      </c>
      <c r="BS1202" s="93">
        <v>0</v>
      </c>
      <c r="BT1202" s="93">
        <v>0</v>
      </c>
      <c r="BU1202" s="93">
        <v>0</v>
      </c>
      <c r="BV1202" s="93">
        <v>0</v>
      </c>
      <c r="BW1202" s="93">
        <v>0</v>
      </c>
      <c r="BX1202" s="93">
        <v>0</v>
      </c>
      <c r="BY1202" s="93">
        <v>0</v>
      </c>
      <c r="BZ1202" s="93">
        <v>0</v>
      </c>
      <c r="CA1202" s="93">
        <v>0</v>
      </c>
      <c r="CB1202" s="93">
        <v>0</v>
      </c>
      <c r="CC1202" s="93">
        <v>0</v>
      </c>
      <c r="CD1202" s="93">
        <v>0</v>
      </c>
      <c r="CE1202" s="93">
        <v>0</v>
      </c>
      <c r="CF1202" s="93">
        <v>0</v>
      </c>
      <c r="CG1202" s="93">
        <v>0</v>
      </c>
      <c r="CH1202" s="93">
        <v>0</v>
      </c>
      <c r="CJ1202" s="94">
        <v>0</v>
      </c>
    </row>
    <row r="1203" spans="1:88" x14ac:dyDescent="0.25">
      <c r="A1203">
        <v>1195</v>
      </c>
      <c r="B1203" s="96"/>
      <c r="C1203" s="97" t="s">
        <v>5378</v>
      </c>
      <c r="D1203" s="97" t="s">
        <v>7349</v>
      </c>
      <c r="E1203" s="97" t="s">
        <v>7349</v>
      </c>
      <c r="F1203" s="97" t="s">
        <v>7643</v>
      </c>
      <c r="G1203" s="96" t="s">
        <v>6172</v>
      </c>
      <c r="H1203" s="96" t="s">
        <v>7644</v>
      </c>
      <c r="I1203" s="96" t="s">
        <v>5387</v>
      </c>
      <c r="J1203" s="96" t="s">
        <v>5382</v>
      </c>
      <c r="K1203" s="96" t="s">
        <v>5552</v>
      </c>
      <c r="L1203" s="96" t="s">
        <v>5552</v>
      </c>
      <c r="M1203" s="96" t="s">
        <v>5342</v>
      </c>
      <c r="N1203" s="92">
        <v>120828.91176475755</v>
      </c>
      <c r="O1203" s="93">
        <v>20444.4749614473</v>
      </c>
      <c r="P1203" s="93">
        <v>20107.236498597904</v>
      </c>
      <c r="Q1203" s="93">
        <v>20147.435363161625</v>
      </c>
      <c r="R1203" s="93">
        <v>20167.28631128907</v>
      </c>
      <c r="S1203" s="93">
        <v>20039.668606860483</v>
      </c>
      <c r="T1203" s="93">
        <v>19922.810023401176</v>
      </c>
      <c r="U1203" s="93">
        <v>0</v>
      </c>
      <c r="V1203" s="93">
        <v>0</v>
      </c>
      <c r="W1203" s="93">
        <v>0</v>
      </c>
      <c r="X1203" s="93">
        <v>0</v>
      </c>
      <c r="Y1203" s="93">
        <v>0</v>
      </c>
      <c r="Z1203" s="93">
        <v>0</v>
      </c>
      <c r="AA1203" s="93">
        <v>0</v>
      </c>
      <c r="AB1203" s="93">
        <v>0</v>
      </c>
      <c r="AC1203" s="93">
        <v>0</v>
      </c>
      <c r="AD1203" s="93">
        <v>0</v>
      </c>
      <c r="AE1203" s="93">
        <v>0</v>
      </c>
      <c r="AF1203" s="93">
        <v>0</v>
      </c>
      <c r="AG1203" s="93">
        <v>0</v>
      </c>
      <c r="AH1203" s="93">
        <v>0</v>
      </c>
      <c r="AI1203" s="93">
        <v>0</v>
      </c>
      <c r="AJ1203" s="93">
        <v>0</v>
      </c>
      <c r="AK1203" s="93">
        <v>0</v>
      </c>
      <c r="AL1203" s="93">
        <v>0</v>
      </c>
      <c r="AM1203" s="93">
        <v>0</v>
      </c>
      <c r="AN1203" s="93">
        <v>0</v>
      </c>
      <c r="AO1203" s="93">
        <v>0</v>
      </c>
      <c r="AP1203" s="93">
        <v>0</v>
      </c>
      <c r="AQ1203" s="93">
        <v>0</v>
      </c>
      <c r="AR1203" s="93">
        <v>0</v>
      </c>
      <c r="AS1203" s="93">
        <v>0</v>
      </c>
      <c r="AT1203" s="93">
        <v>0</v>
      </c>
      <c r="AU1203" s="93">
        <v>0</v>
      </c>
      <c r="AV1203" s="93">
        <v>0</v>
      </c>
      <c r="AW1203" s="93">
        <v>0</v>
      </c>
      <c r="AX1203" s="93">
        <v>0</v>
      </c>
      <c r="AY1203" s="93">
        <v>0</v>
      </c>
      <c r="AZ1203" s="93">
        <v>0</v>
      </c>
      <c r="BA1203" s="93">
        <v>0</v>
      </c>
      <c r="BB1203" s="93">
        <v>0</v>
      </c>
      <c r="BC1203" s="93">
        <v>0</v>
      </c>
      <c r="BD1203" s="93">
        <v>0</v>
      </c>
      <c r="BE1203" s="93">
        <v>0</v>
      </c>
      <c r="BF1203" s="93">
        <v>0</v>
      </c>
      <c r="BG1203" s="93">
        <v>0</v>
      </c>
      <c r="BH1203" s="93">
        <v>0</v>
      </c>
      <c r="BI1203" s="93">
        <v>0</v>
      </c>
      <c r="BJ1203" s="93">
        <v>0</v>
      </c>
      <c r="BK1203" s="93">
        <v>0</v>
      </c>
      <c r="BL1203" s="93">
        <v>0</v>
      </c>
      <c r="BM1203" s="93">
        <v>0</v>
      </c>
      <c r="BN1203" s="93">
        <v>0</v>
      </c>
      <c r="BO1203" s="93">
        <v>0</v>
      </c>
      <c r="BP1203" s="93">
        <v>0</v>
      </c>
      <c r="BQ1203" s="93">
        <v>0</v>
      </c>
      <c r="BR1203" s="93">
        <v>0</v>
      </c>
      <c r="BS1203" s="93">
        <v>0</v>
      </c>
      <c r="BT1203" s="93">
        <v>0</v>
      </c>
      <c r="BU1203" s="93">
        <v>0</v>
      </c>
      <c r="BV1203" s="93">
        <v>0</v>
      </c>
      <c r="BW1203" s="93">
        <v>0</v>
      </c>
      <c r="BX1203" s="93">
        <v>0</v>
      </c>
      <c r="BY1203" s="93">
        <v>0</v>
      </c>
      <c r="BZ1203" s="93">
        <v>0</v>
      </c>
      <c r="CA1203" s="93">
        <v>0</v>
      </c>
      <c r="CB1203" s="93">
        <v>0</v>
      </c>
      <c r="CC1203" s="93">
        <v>0</v>
      </c>
      <c r="CD1203" s="93">
        <v>0</v>
      </c>
      <c r="CE1203" s="93">
        <v>0</v>
      </c>
      <c r="CF1203" s="93">
        <v>0</v>
      </c>
      <c r="CG1203" s="93">
        <v>0</v>
      </c>
      <c r="CH1203" s="93">
        <v>0</v>
      </c>
      <c r="CJ1203" s="94">
        <v>0</v>
      </c>
    </row>
    <row r="1204" spans="1:88" x14ac:dyDescent="0.25">
      <c r="A1204">
        <v>1196</v>
      </c>
      <c r="B1204" s="96"/>
      <c r="C1204" s="97" t="s">
        <v>5378</v>
      </c>
      <c r="D1204" s="97" t="s">
        <v>7645</v>
      </c>
      <c r="E1204" s="97" t="s">
        <v>7645</v>
      </c>
      <c r="F1204" s="97" t="s">
        <v>7646</v>
      </c>
      <c r="G1204" s="96" t="s">
        <v>6172</v>
      </c>
      <c r="H1204" s="96" t="s">
        <v>7647</v>
      </c>
      <c r="I1204" s="96" t="s">
        <v>5387</v>
      </c>
      <c r="J1204" s="96" t="s">
        <v>5382</v>
      </c>
      <c r="K1204" s="96" t="s">
        <v>5552</v>
      </c>
      <c r="L1204" s="96" t="s">
        <v>5552</v>
      </c>
      <c r="M1204" s="96" t="s">
        <v>5342</v>
      </c>
      <c r="N1204" s="92">
        <v>118859.78671412551</v>
      </c>
      <c r="O1204" s="93">
        <v>20111.295367212595</v>
      </c>
      <c r="P1204" s="93">
        <v>19779.552813376456</v>
      </c>
      <c r="Q1204" s="93">
        <v>19819.096564937237</v>
      </c>
      <c r="R1204" s="93">
        <v>19838.624006060883</v>
      </c>
      <c r="S1204" s="93">
        <v>19713.086062303882</v>
      </c>
      <c r="T1204" s="93">
        <v>19598.131900234468</v>
      </c>
      <c r="U1204" s="93">
        <v>0</v>
      </c>
      <c r="V1204" s="93">
        <v>0</v>
      </c>
      <c r="W1204" s="93">
        <v>0</v>
      </c>
      <c r="X1204" s="93">
        <v>0</v>
      </c>
      <c r="Y1204" s="93">
        <v>0</v>
      </c>
      <c r="Z1204" s="93">
        <v>0</v>
      </c>
      <c r="AA1204" s="93">
        <v>0</v>
      </c>
      <c r="AB1204" s="93">
        <v>0</v>
      </c>
      <c r="AC1204" s="93">
        <v>0</v>
      </c>
      <c r="AD1204" s="93">
        <v>0</v>
      </c>
      <c r="AE1204" s="93">
        <v>0</v>
      </c>
      <c r="AF1204" s="93">
        <v>0</v>
      </c>
      <c r="AG1204" s="93">
        <v>0</v>
      </c>
      <c r="AH1204" s="93">
        <v>0</v>
      </c>
      <c r="AI1204" s="93">
        <v>0</v>
      </c>
      <c r="AJ1204" s="93">
        <v>0</v>
      </c>
      <c r="AK1204" s="93">
        <v>0</v>
      </c>
      <c r="AL1204" s="93">
        <v>0</v>
      </c>
      <c r="AM1204" s="93">
        <v>0</v>
      </c>
      <c r="AN1204" s="93">
        <v>0</v>
      </c>
      <c r="AO1204" s="93">
        <v>0</v>
      </c>
      <c r="AP1204" s="93">
        <v>0</v>
      </c>
      <c r="AQ1204" s="93">
        <v>0</v>
      </c>
      <c r="AR1204" s="93">
        <v>0</v>
      </c>
      <c r="AS1204" s="93">
        <v>0</v>
      </c>
      <c r="AT1204" s="93">
        <v>0</v>
      </c>
      <c r="AU1204" s="93">
        <v>0</v>
      </c>
      <c r="AV1204" s="93">
        <v>0</v>
      </c>
      <c r="AW1204" s="93">
        <v>0</v>
      </c>
      <c r="AX1204" s="93">
        <v>0</v>
      </c>
      <c r="AY1204" s="93">
        <v>0</v>
      </c>
      <c r="AZ1204" s="93">
        <v>0</v>
      </c>
      <c r="BA1204" s="93">
        <v>0</v>
      </c>
      <c r="BB1204" s="93">
        <v>0</v>
      </c>
      <c r="BC1204" s="93">
        <v>0</v>
      </c>
      <c r="BD1204" s="93">
        <v>0</v>
      </c>
      <c r="BE1204" s="93">
        <v>0</v>
      </c>
      <c r="BF1204" s="93">
        <v>0</v>
      </c>
      <c r="BG1204" s="93">
        <v>0</v>
      </c>
      <c r="BH1204" s="93">
        <v>0</v>
      </c>
      <c r="BI1204" s="93">
        <v>0</v>
      </c>
      <c r="BJ1204" s="93">
        <v>0</v>
      </c>
      <c r="BK1204" s="93">
        <v>0</v>
      </c>
      <c r="BL1204" s="93">
        <v>0</v>
      </c>
      <c r="BM1204" s="93">
        <v>0</v>
      </c>
      <c r="BN1204" s="93">
        <v>0</v>
      </c>
      <c r="BO1204" s="93">
        <v>0</v>
      </c>
      <c r="BP1204" s="93">
        <v>0</v>
      </c>
      <c r="BQ1204" s="93">
        <v>0</v>
      </c>
      <c r="BR1204" s="93">
        <v>0</v>
      </c>
      <c r="BS1204" s="93">
        <v>0</v>
      </c>
      <c r="BT1204" s="93">
        <v>0</v>
      </c>
      <c r="BU1204" s="93">
        <v>0</v>
      </c>
      <c r="BV1204" s="93">
        <v>0</v>
      </c>
      <c r="BW1204" s="93">
        <v>0</v>
      </c>
      <c r="BX1204" s="93">
        <v>0</v>
      </c>
      <c r="BY1204" s="93">
        <v>0</v>
      </c>
      <c r="BZ1204" s="93">
        <v>0</v>
      </c>
      <c r="CA1204" s="93">
        <v>0</v>
      </c>
      <c r="CB1204" s="93">
        <v>0</v>
      </c>
      <c r="CC1204" s="93">
        <v>0</v>
      </c>
      <c r="CD1204" s="93">
        <v>0</v>
      </c>
      <c r="CE1204" s="93">
        <v>0</v>
      </c>
      <c r="CF1204" s="93">
        <v>0</v>
      </c>
      <c r="CG1204" s="93">
        <v>0</v>
      </c>
      <c r="CH1204" s="93">
        <v>0</v>
      </c>
      <c r="CJ1204" s="94">
        <v>0</v>
      </c>
    </row>
    <row r="1205" spans="1:88" x14ac:dyDescent="0.25">
      <c r="A1205">
        <v>1197</v>
      </c>
      <c r="B1205" s="96"/>
      <c r="C1205" s="97" t="s">
        <v>5378</v>
      </c>
      <c r="D1205" s="97" t="s">
        <v>7349</v>
      </c>
      <c r="E1205" s="97" t="s">
        <v>7349</v>
      </c>
      <c r="F1205" s="97" t="s">
        <v>7648</v>
      </c>
      <c r="G1205" s="96" t="s">
        <v>6172</v>
      </c>
      <c r="H1205" s="96" t="s">
        <v>7649</v>
      </c>
      <c r="I1205" s="96" t="s">
        <v>5387</v>
      </c>
      <c r="J1205" s="96" t="s">
        <v>5382</v>
      </c>
      <c r="K1205" s="96" t="s">
        <v>5365</v>
      </c>
      <c r="L1205" s="96" t="s">
        <v>5365</v>
      </c>
      <c r="M1205" s="96" t="s">
        <v>5342</v>
      </c>
      <c r="N1205" s="92">
        <v>266925.22192683991</v>
      </c>
      <c r="O1205" s="93">
        <v>0</v>
      </c>
      <c r="P1205" s="93">
        <v>0</v>
      </c>
      <c r="Q1205" s="93">
        <v>0</v>
      </c>
      <c r="R1205" s="93">
        <v>0</v>
      </c>
      <c r="S1205" s="93">
        <v>0</v>
      </c>
      <c r="T1205" s="93">
        <v>0</v>
      </c>
      <c r="U1205" s="93">
        <v>22355.695374260456</v>
      </c>
      <c r="V1205" s="93">
        <v>22365.96176987631</v>
      </c>
      <c r="W1205" s="93">
        <v>22198.463642820127</v>
      </c>
      <c r="X1205" s="93">
        <v>21923.752827493296</v>
      </c>
      <c r="Y1205" s="93">
        <v>22377.118862515024</v>
      </c>
      <c r="Z1205" s="93">
        <v>22417.083467798613</v>
      </c>
      <c r="AA1205" s="93">
        <v>22535.908471936211</v>
      </c>
      <c r="AB1205" s="93">
        <v>22131.946811236012</v>
      </c>
      <c r="AC1205" s="93">
        <v>22205.877627011054</v>
      </c>
      <c r="AD1205" s="93">
        <v>22228.826828991238</v>
      </c>
      <c r="AE1205" s="93">
        <v>22124.542433359311</v>
      </c>
      <c r="AF1205" s="93">
        <v>22060.04380954228</v>
      </c>
      <c r="AG1205" s="93">
        <v>0</v>
      </c>
      <c r="AH1205" s="93">
        <v>0</v>
      </c>
      <c r="AI1205" s="93">
        <v>0</v>
      </c>
      <c r="AJ1205" s="93">
        <v>0</v>
      </c>
      <c r="AK1205" s="93">
        <v>0</v>
      </c>
      <c r="AL1205" s="93">
        <v>0</v>
      </c>
      <c r="AM1205" s="93">
        <v>0</v>
      </c>
      <c r="AN1205" s="93">
        <v>0</v>
      </c>
      <c r="AO1205" s="93">
        <v>0</v>
      </c>
      <c r="AP1205" s="93">
        <v>0</v>
      </c>
      <c r="AQ1205" s="93">
        <v>0</v>
      </c>
      <c r="AR1205" s="93">
        <v>0</v>
      </c>
      <c r="AS1205" s="93">
        <v>0</v>
      </c>
      <c r="AT1205" s="93">
        <v>0</v>
      </c>
      <c r="AU1205" s="93">
        <v>0</v>
      </c>
      <c r="AV1205" s="93">
        <v>0</v>
      </c>
      <c r="AW1205" s="93">
        <v>0</v>
      </c>
      <c r="AX1205" s="93">
        <v>0</v>
      </c>
      <c r="AY1205" s="93">
        <v>0</v>
      </c>
      <c r="AZ1205" s="93">
        <v>0</v>
      </c>
      <c r="BA1205" s="93">
        <v>0</v>
      </c>
      <c r="BB1205" s="93">
        <v>0</v>
      </c>
      <c r="BC1205" s="93">
        <v>0</v>
      </c>
      <c r="BD1205" s="93">
        <v>0</v>
      </c>
      <c r="BE1205" s="93">
        <v>0</v>
      </c>
      <c r="BF1205" s="93">
        <v>0</v>
      </c>
      <c r="BG1205" s="93">
        <v>0</v>
      </c>
      <c r="BH1205" s="93">
        <v>0</v>
      </c>
      <c r="BI1205" s="93">
        <v>0</v>
      </c>
      <c r="BJ1205" s="93">
        <v>0</v>
      </c>
      <c r="BK1205" s="93">
        <v>0</v>
      </c>
      <c r="BL1205" s="93">
        <v>0</v>
      </c>
      <c r="BM1205" s="93">
        <v>0</v>
      </c>
      <c r="BN1205" s="93">
        <v>0</v>
      </c>
      <c r="BO1205" s="93">
        <v>0</v>
      </c>
      <c r="BP1205" s="93">
        <v>0</v>
      </c>
      <c r="BQ1205" s="93">
        <v>0</v>
      </c>
      <c r="BR1205" s="93">
        <v>0</v>
      </c>
      <c r="BS1205" s="93">
        <v>0</v>
      </c>
      <c r="BT1205" s="93">
        <v>0</v>
      </c>
      <c r="BU1205" s="93">
        <v>0</v>
      </c>
      <c r="BV1205" s="93">
        <v>0</v>
      </c>
      <c r="BW1205" s="93">
        <v>0</v>
      </c>
      <c r="BX1205" s="93">
        <v>0</v>
      </c>
      <c r="BY1205" s="93">
        <v>0</v>
      </c>
      <c r="BZ1205" s="93">
        <v>0</v>
      </c>
      <c r="CA1205" s="93">
        <v>0</v>
      </c>
      <c r="CB1205" s="93">
        <v>0</v>
      </c>
      <c r="CC1205" s="93">
        <v>0</v>
      </c>
      <c r="CD1205" s="93">
        <v>0</v>
      </c>
      <c r="CE1205" s="93">
        <v>0</v>
      </c>
      <c r="CF1205" s="93">
        <v>0</v>
      </c>
      <c r="CG1205" s="93">
        <v>0</v>
      </c>
      <c r="CH1205" s="93">
        <v>0</v>
      </c>
      <c r="CJ1205" s="94">
        <v>133287.14598207609</v>
      </c>
    </row>
    <row r="1206" spans="1:88" x14ac:dyDescent="0.25">
      <c r="A1206">
        <v>1198</v>
      </c>
      <c r="B1206" s="96"/>
      <c r="C1206" s="97" t="s">
        <v>5378</v>
      </c>
      <c r="D1206" s="97" t="s">
        <v>7349</v>
      </c>
      <c r="E1206" s="97" t="s">
        <v>7349</v>
      </c>
      <c r="F1206" s="97" t="s">
        <v>7650</v>
      </c>
      <c r="G1206" s="96" t="s">
        <v>6172</v>
      </c>
      <c r="H1206" s="96" t="s">
        <v>7651</v>
      </c>
      <c r="I1206" s="96" t="s">
        <v>5387</v>
      </c>
      <c r="J1206" s="96" t="s">
        <v>5382</v>
      </c>
      <c r="K1206" s="96" t="s">
        <v>5365</v>
      </c>
      <c r="L1206" s="96" t="s">
        <v>5365</v>
      </c>
      <c r="M1206" s="96" t="s">
        <v>5342</v>
      </c>
      <c r="N1206" s="92">
        <v>228645.11175649968</v>
      </c>
      <c r="O1206" s="93">
        <v>0</v>
      </c>
      <c r="P1206" s="93">
        <v>0</v>
      </c>
      <c r="Q1206" s="93">
        <v>0</v>
      </c>
      <c r="R1206" s="93">
        <v>0</v>
      </c>
      <c r="S1206" s="93">
        <v>0</v>
      </c>
      <c r="T1206" s="93">
        <v>0</v>
      </c>
      <c r="U1206" s="93">
        <v>0</v>
      </c>
      <c r="V1206" s="93">
        <v>0</v>
      </c>
      <c r="W1206" s="93">
        <v>0</v>
      </c>
      <c r="X1206" s="93">
        <v>0</v>
      </c>
      <c r="Y1206" s="93">
        <v>0</v>
      </c>
      <c r="Z1206" s="93">
        <v>0</v>
      </c>
      <c r="AA1206" s="93">
        <v>0</v>
      </c>
      <c r="AB1206" s="93">
        <v>0</v>
      </c>
      <c r="AC1206" s="93">
        <v>0</v>
      </c>
      <c r="AD1206" s="93">
        <v>0</v>
      </c>
      <c r="AE1206" s="93">
        <v>0</v>
      </c>
      <c r="AF1206" s="93">
        <v>0</v>
      </c>
      <c r="AG1206" s="93">
        <v>18953.075441825164</v>
      </c>
      <c r="AH1206" s="93">
        <v>18942.439703909138</v>
      </c>
      <c r="AI1206" s="93">
        <v>18862.927464042528</v>
      </c>
      <c r="AJ1206" s="93">
        <v>18715.314357838593</v>
      </c>
      <c r="AK1206" s="93">
        <v>18943.62483391762</v>
      </c>
      <c r="AL1206" s="93">
        <v>18965.862340962525</v>
      </c>
      <c r="AM1206" s="93">
        <v>19383.429277568917</v>
      </c>
      <c r="AN1206" s="93">
        <v>19202.370976532591</v>
      </c>
      <c r="AO1206" s="93">
        <v>19218.371570355499</v>
      </c>
      <c r="AP1206" s="93">
        <v>19221.145751731707</v>
      </c>
      <c r="AQ1206" s="93">
        <v>19146.811804229281</v>
      </c>
      <c r="AR1206" s="93">
        <v>19089.738233586129</v>
      </c>
      <c r="AS1206" s="93">
        <v>0</v>
      </c>
      <c r="AT1206" s="93">
        <v>0</v>
      </c>
      <c r="AU1206" s="93">
        <v>0</v>
      </c>
      <c r="AV1206" s="93">
        <v>0</v>
      </c>
      <c r="AW1206" s="93">
        <v>0</v>
      </c>
      <c r="AX1206" s="93">
        <v>0</v>
      </c>
      <c r="AY1206" s="93">
        <v>0</v>
      </c>
      <c r="AZ1206" s="93">
        <v>0</v>
      </c>
      <c r="BA1206" s="93">
        <v>0</v>
      </c>
      <c r="BB1206" s="93">
        <v>0</v>
      </c>
      <c r="BC1206" s="93">
        <v>0</v>
      </c>
      <c r="BD1206" s="93">
        <v>0</v>
      </c>
      <c r="BE1206" s="93">
        <v>0</v>
      </c>
      <c r="BF1206" s="93">
        <v>0</v>
      </c>
      <c r="BG1206" s="93">
        <v>0</v>
      </c>
      <c r="BH1206" s="93">
        <v>0</v>
      </c>
      <c r="BI1206" s="93">
        <v>0</v>
      </c>
      <c r="BJ1206" s="93">
        <v>0</v>
      </c>
      <c r="BK1206" s="93">
        <v>0</v>
      </c>
      <c r="BL1206" s="93">
        <v>0</v>
      </c>
      <c r="BM1206" s="93">
        <v>0</v>
      </c>
      <c r="BN1206" s="93">
        <v>0</v>
      </c>
      <c r="BO1206" s="93">
        <v>0</v>
      </c>
      <c r="BP1206" s="93">
        <v>0</v>
      </c>
      <c r="BQ1206" s="93">
        <v>0</v>
      </c>
      <c r="BR1206" s="93">
        <v>0</v>
      </c>
      <c r="BS1206" s="93">
        <v>0</v>
      </c>
      <c r="BT1206" s="93">
        <v>0</v>
      </c>
      <c r="BU1206" s="93">
        <v>0</v>
      </c>
      <c r="BV1206" s="93">
        <v>0</v>
      </c>
      <c r="BW1206" s="93">
        <v>0</v>
      </c>
      <c r="BX1206" s="93">
        <v>0</v>
      </c>
      <c r="BY1206" s="93">
        <v>0</v>
      </c>
      <c r="BZ1206" s="93">
        <v>0</v>
      </c>
      <c r="CA1206" s="93">
        <v>0</v>
      </c>
      <c r="CB1206" s="93">
        <v>0</v>
      </c>
      <c r="CC1206" s="93">
        <v>0</v>
      </c>
      <c r="CD1206" s="93">
        <v>0</v>
      </c>
      <c r="CE1206" s="93">
        <v>0</v>
      </c>
      <c r="CF1206" s="93">
        <v>0</v>
      </c>
      <c r="CG1206" s="93">
        <v>0</v>
      </c>
      <c r="CH1206" s="93">
        <v>0</v>
      </c>
      <c r="CJ1206" s="94">
        <v>228645.11175649968</v>
      </c>
    </row>
    <row r="1207" spans="1:88" x14ac:dyDescent="0.25">
      <c r="A1207">
        <v>1199</v>
      </c>
      <c r="B1207" s="96"/>
      <c r="C1207" s="97" t="s">
        <v>5378</v>
      </c>
      <c r="D1207" s="97" t="s">
        <v>7349</v>
      </c>
      <c r="E1207" s="97" t="s">
        <v>7349</v>
      </c>
      <c r="F1207" s="97" t="s">
        <v>7652</v>
      </c>
      <c r="G1207" s="96" t="s">
        <v>6172</v>
      </c>
      <c r="H1207" s="96" t="s">
        <v>7653</v>
      </c>
      <c r="I1207" s="96" t="s">
        <v>5387</v>
      </c>
      <c r="J1207" s="96" t="s">
        <v>5382</v>
      </c>
      <c r="K1207" s="96" t="s">
        <v>5365</v>
      </c>
      <c r="L1207" s="96" t="s">
        <v>5365</v>
      </c>
      <c r="M1207" s="96" t="s">
        <v>5342</v>
      </c>
      <c r="N1207" s="92">
        <v>265673.4049247611</v>
      </c>
      <c r="O1207" s="93">
        <v>0</v>
      </c>
      <c r="P1207" s="93">
        <v>0</v>
      </c>
      <c r="Q1207" s="93">
        <v>0</v>
      </c>
      <c r="R1207" s="93">
        <v>0</v>
      </c>
      <c r="S1207" s="93">
        <v>0</v>
      </c>
      <c r="T1207" s="93">
        <v>0</v>
      </c>
      <c r="U1207" s="93">
        <v>0</v>
      </c>
      <c r="V1207" s="93">
        <v>0</v>
      </c>
      <c r="W1207" s="93">
        <v>0</v>
      </c>
      <c r="X1207" s="93">
        <v>0</v>
      </c>
      <c r="Y1207" s="93">
        <v>0</v>
      </c>
      <c r="Z1207" s="93">
        <v>0</v>
      </c>
      <c r="AA1207" s="93">
        <v>0</v>
      </c>
      <c r="AB1207" s="93">
        <v>0</v>
      </c>
      <c r="AC1207" s="93">
        <v>0</v>
      </c>
      <c r="AD1207" s="93">
        <v>0</v>
      </c>
      <c r="AE1207" s="93">
        <v>0</v>
      </c>
      <c r="AF1207" s="93">
        <v>0</v>
      </c>
      <c r="AG1207" s="93">
        <v>0</v>
      </c>
      <c r="AH1207" s="93">
        <v>0</v>
      </c>
      <c r="AI1207" s="93">
        <v>0</v>
      </c>
      <c r="AJ1207" s="93">
        <v>0</v>
      </c>
      <c r="AK1207" s="93">
        <v>0</v>
      </c>
      <c r="AL1207" s="93">
        <v>0</v>
      </c>
      <c r="AM1207" s="93">
        <v>0</v>
      </c>
      <c r="AN1207" s="93">
        <v>0</v>
      </c>
      <c r="AO1207" s="93">
        <v>0</v>
      </c>
      <c r="AP1207" s="93">
        <v>0</v>
      </c>
      <c r="AQ1207" s="93">
        <v>0</v>
      </c>
      <c r="AR1207" s="93">
        <v>0</v>
      </c>
      <c r="AS1207" s="93">
        <v>22047.208115623489</v>
      </c>
      <c r="AT1207" s="93">
        <v>22019.413239869697</v>
      </c>
      <c r="AU1207" s="93">
        <v>21959.612339991843</v>
      </c>
      <c r="AV1207" s="93">
        <v>21755.113342071414</v>
      </c>
      <c r="AW1207" s="93">
        <v>22031.29451611804</v>
      </c>
      <c r="AX1207" s="93">
        <v>22060.697926624598</v>
      </c>
      <c r="AY1207" s="93">
        <v>22486.455566143082</v>
      </c>
      <c r="AZ1207" s="93">
        <v>22267.395531233004</v>
      </c>
      <c r="BA1207" s="93">
        <v>22323.825078416721</v>
      </c>
      <c r="BB1207" s="93">
        <v>22323.322226706838</v>
      </c>
      <c r="BC1207" s="93">
        <v>22233.891642410057</v>
      </c>
      <c r="BD1207" s="93">
        <v>22165.175399552285</v>
      </c>
      <c r="BE1207" s="93">
        <v>0</v>
      </c>
      <c r="BF1207" s="93">
        <v>0</v>
      </c>
      <c r="BG1207" s="93">
        <v>0</v>
      </c>
      <c r="BH1207" s="93">
        <v>0</v>
      </c>
      <c r="BI1207" s="93">
        <v>0</v>
      </c>
      <c r="BJ1207" s="93">
        <v>0</v>
      </c>
      <c r="BK1207" s="93">
        <v>0</v>
      </c>
      <c r="BL1207" s="93">
        <v>0</v>
      </c>
      <c r="BM1207" s="93">
        <v>0</v>
      </c>
      <c r="BN1207" s="93">
        <v>0</v>
      </c>
      <c r="BO1207" s="93">
        <v>0</v>
      </c>
      <c r="BP1207" s="93">
        <v>0</v>
      </c>
      <c r="BQ1207" s="93">
        <v>0</v>
      </c>
      <c r="BR1207" s="93">
        <v>0</v>
      </c>
      <c r="BS1207" s="93">
        <v>0</v>
      </c>
      <c r="BT1207" s="93">
        <v>0</v>
      </c>
      <c r="BU1207" s="93">
        <v>0</v>
      </c>
      <c r="BV1207" s="93">
        <v>0</v>
      </c>
      <c r="BW1207" s="93">
        <v>0</v>
      </c>
      <c r="BX1207" s="93">
        <v>0</v>
      </c>
      <c r="BY1207" s="93">
        <v>0</v>
      </c>
      <c r="BZ1207" s="93">
        <v>0</v>
      </c>
      <c r="CA1207" s="93">
        <v>0</v>
      </c>
      <c r="CB1207" s="93">
        <v>0</v>
      </c>
      <c r="CC1207" s="93">
        <v>0</v>
      </c>
      <c r="CD1207" s="93">
        <v>0</v>
      </c>
      <c r="CE1207" s="93">
        <v>0</v>
      </c>
      <c r="CF1207" s="93">
        <v>0</v>
      </c>
      <c r="CG1207" s="93">
        <v>0</v>
      </c>
      <c r="CH1207" s="93">
        <v>0</v>
      </c>
      <c r="CJ1207" s="94">
        <v>265673.4049247611</v>
      </c>
    </row>
    <row r="1208" spans="1:88" x14ac:dyDescent="0.25">
      <c r="A1208">
        <v>1200</v>
      </c>
      <c r="B1208" s="96"/>
      <c r="C1208" s="97" t="s">
        <v>5378</v>
      </c>
      <c r="D1208" s="97" t="s">
        <v>7349</v>
      </c>
      <c r="E1208" s="97" t="s">
        <v>7349</v>
      </c>
      <c r="F1208" s="97" t="s">
        <v>7654</v>
      </c>
      <c r="G1208" s="96" t="s">
        <v>6172</v>
      </c>
      <c r="H1208" s="96" t="s">
        <v>7655</v>
      </c>
      <c r="I1208" s="96" t="s">
        <v>5387</v>
      </c>
      <c r="J1208" s="96" t="s">
        <v>5382</v>
      </c>
      <c r="K1208" s="96" t="s">
        <v>5365</v>
      </c>
      <c r="L1208" s="96" t="s">
        <v>5365</v>
      </c>
      <c r="M1208" s="96" t="s">
        <v>5342</v>
      </c>
      <c r="N1208" s="92">
        <v>473206.59892966592</v>
      </c>
      <c r="O1208" s="93">
        <v>0</v>
      </c>
      <c r="P1208" s="93">
        <v>0</v>
      </c>
      <c r="Q1208" s="93">
        <v>0</v>
      </c>
      <c r="R1208" s="93">
        <v>0</v>
      </c>
      <c r="S1208" s="93">
        <v>0</v>
      </c>
      <c r="T1208" s="93">
        <v>0</v>
      </c>
      <c r="U1208" s="93">
        <v>0</v>
      </c>
      <c r="V1208" s="93">
        <v>0</v>
      </c>
      <c r="W1208" s="93">
        <v>0</v>
      </c>
      <c r="X1208" s="93">
        <v>0</v>
      </c>
      <c r="Y1208" s="93">
        <v>0</v>
      </c>
      <c r="Z1208" s="93">
        <v>0</v>
      </c>
      <c r="AA1208" s="93">
        <v>0</v>
      </c>
      <c r="AB1208" s="93">
        <v>0</v>
      </c>
      <c r="AC1208" s="93">
        <v>0</v>
      </c>
      <c r="AD1208" s="93">
        <v>0</v>
      </c>
      <c r="AE1208" s="93">
        <v>0</v>
      </c>
      <c r="AF1208" s="93">
        <v>0</v>
      </c>
      <c r="AG1208" s="93">
        <v>0</v>
      </c>
      <c r="AH1208" s="93">
        <v>0</v>
      </c>
      <c r="AI1208" s="93">
        <v>0</v>
      </c>
      <c r="AJ1208" s="93">
        <v>0</v>
      </c>
      <c r="AK1208" s="93">
        <v>0</v>
      </c>
      <c r="AL1208" s="93">
        <v>0</v>
      </c>
      <c r="AM1208" s="93">
        <v>0</v>
      </c>
      <c r="AN1208" s="93">
        <v>0</v>
      </c>
      <c r="AO1208" s="93">
        <v>0</v>
      </c>
      <c r="AP1208" s="93">
        <v>0</v>
      </c>
      <c r="AQ1208" s="93">
        <v>0</v>
      </c>
      <c r="AR1208" s="93">
        <v>0</v>
      </c>
      <c r="AS1208" s="93">
        <v>0</v>
      </c>
      <c r="AT1208" s="93">
        <v>0</v>
      </c>
      <c r="AU1208" s="93">
        <v>0</v>
      </c>
      <c r="AV1208" s="93">
        <v>0</v>
      </c>
      <c r="AW1208" s="93">
        <v>0</v>
      </c>
      <c r="AX1208" s="93">
        <v>0</v>
      </c>
      <c r="AY1208" s="93">
        <v>0</v>
      </c>
      <c r="AZ1208" s="93">
        <v>0</v>
      </c>
      <c r="BA1208" s="93">
        <v>0</v>
      </c>
      <c r="BB1208" s="93">
        <v>0</v>
      </c>
      <c r="BC1208" s="93">
        <v>0</v>
      </c>
      <c r="BD1208" s="93">
        <v>0</v>
      </c>
      <c r="BE1208" s="93">
        <v>39514.193474075197</v>
      </c>
      <c r="BF1208" s="93">
        <v>39470.766694365157</v>
      </c>
      <c r="BG1208" s="93">
        <v>39366.798209953595</v>
      </c>
      <c r="BH1208" s="93">
        <v>39016.929015936701</v>
      </c>
      <c r="BI1208" s="93">
        <v>39484.866245609366</v>
      </c>
      <c r="BJ1208" s="93">
        <v>39535.407819221109</v>
      </c>
      <c r="BK1208" s="93">
        <v>39798.81666545177</v>
      </c>
      <c r="BL1208" s="93">
        <v>39438.631296224783</v>
      </c>
      <c r="BM1208" s="93">
        <v>39487.81037555178</v>
      </c>
      <c r="BN1208" s="93">
        <v>39497.294525339923</v>
      </c>
      <c r="BO1208" s="93">
        <v>39352.045457785003</v>
      </c>
      <c r="BP1208" s="93">
        <v>39243.039150151548</v>
      </c>
      <c r="BQ1208" s="93">
        <v>0</v>
      </c>
      <c r="BR1208" s="93">
        <v>0</v>
      </c>
      <c r="BS1208" s="93">
        <v>0</v>
      </c>
      <c r="BT1208" s="93">
        <v>0</v>
      </c>
      <c r="BU1208" s="93">
        <v>0</v>
      </c>
      <c r="BV1208" s="93">
        <v>0</v>
      </c>
      <c r="BW1208" s="93">
        <v>0</v>
      </c>
      <c r="BX1208" s="93">
        <v>0</v>
      </c>
      <c r="BY1208" s="93">
        <v>0</v>
      </c>
      <c r="BZ1208" s="93">
        <v>0</v>
      </c>
      <c r="CA1208" s="93">
        <v>0</v>
      </c>
      <c r="CB1208" s="93">
        <v>0</v>
      </c>
      <c r="CC1208" s="93">
        <v>0</v>
      </c>
      <c r="CD1208" s="93">
        <v>0</v>
      </c>
      <c r="CE1208" s="93">
        <v>0</v>
      </c>
      <c r="CF1208" s="93">
        <v>0</v>
      </c>
      <c r="CG1208" s="93">
        <v>0</v>
      </c>
      <c r="CH1208" s="93">
        <v>0</v>
      </c>
      <c r="CJ1208" s="94">
        <v>473206.59892966592</v>
      </c>
    </row>
    <row r="1209" spans="1:88" x14ac:dyDescent="0.25">
      <c r="A1209">
        <v>1201</v>
      </c>
      <c r="B1209" s="96"/>
      <c r="C1209" s="97" t="s">
        <v>5378</v>
      </c>
      <c r="D1209" s="97" t="s">
        <v>7349</v>
      </c>
      <c r="E1209" s="97" t="s">
        <v>7349</v>
      </c>
      <c r="F1209" s="97" t="s">
        <v>7656</v>
      </c>
      <c r="G1209" s="96" t="s">
        <v>6172</v>
      </c>
      <c r="H1209" s="96" t="s">
        <v>7657</v>
      </c>
      <c r="I1209" s="96" t="s">
        <v>5387</v>
      </c>
      <c r="J1209" s="96" t="s">
        <v>5382</v>
      </c>
      <c r="K1209" s="96" t="s">
        <v>5365</v>
      </c>
      <c r="L1209" s="96" t="s">
        <v>5365</v>
      </c>
      <c r="M1209" s="96" t="s">
        <v>5342</v>
      </c>
      <c r="N1209" s="92">
        <v>322209.7664082289</v>
      </c>
      <c r="O1209" s="93">
        <v>0</v>
      </c>
      <c r="P1209" s="93">
        <v>0</v>
      </c>
      <c r="Q1209" s="93">
        <v>0</v>
      </c>
      <c r="R1209" s="93">
        <v>0</v>
      </c>
      <c r="S1209" s="93">
        <v>0</v>
      </c>
      <c r="T1209" s="93">
        <v>0</v>
      </c>
      <c r="U1209" s="93">
        <v>0</v>
      </c>
      <c r="V1209" s="93">
        <v>0</v>
      </c>
      <c r="W1209" s="93">
        <v>0</v>
      </c>
      <c r="X1209" s="93">
        <v>0</v>
      </c>
      <c r="Y1209" s="93">
        <v>0</v>
      </c>
      <c r="Z1209" s="93">
        <v>0</v>
      </c>
      <c r="AA1209" s="93">
        <v>0</v>
      </c>
      <c r="AB1209" s="93">
        <v>0</v>
      </c>
      <c r="AC1209" s="93">
        <v>0</v>
      </c>
      <c r="AD1209" s="93">
        <v>0</v>
      </c>
      <c r="AE1209" s="93">
        <v>0</v>
      </c>
      <c r="AF1209" s="93">
        <v>0</v>
      </c>
      <c r="AG1209" s="93">
        <v>0</v>
      </c>
      <c r="AH1209" s="93">
        <v>0</v>
      </c>
      <c r="AI1209" s="93">
        <v>0</v>
      </c>
      <c r="AJ1209" s="93">
        <v>0</v>
      </c>
      <c r="AK1209" s="93">
        <v>0</v>
      </c>
      <c r="AL1209" s="93">
        <v>0</v>
      </c>
      <c r="AM1209" s="93">
        <v>0</v>
      </c>
      <c r="AN1209" s="93">
        <v>0</v>
      </c>
      <c r="AO1209" s="93">
        <v>0</v>
      </c>
      <c r="AP1209" s="93">
        <v>0</v>
      </c>
      <c r="AQ1209" s="93">
        <v>0</v>
      </c>
      <c r="AR1209" s="93">
        <v>0</v>
      </c>
      <c r="AS1209" s="93">
        <v>0</v>
      </c>
      <c r="AT1209" s="93">
        <v>0</v>
      </c>
      <c r="AU1209" s="93">
        <v>0</v>
      </c>
      <c r="AV1209" s="93">
        <v>0</v>
      </c>
      <c r="AW1209" s="93">
        <v>0</v>
      </c>
      <c r="AX1209" s="93">
        <v>0</v>
      </c>
      <c r="AY1209" s="93">
        <v>0</v>
      </c>
      <c r="AZ1209" s="93">
        <v>0</v>
      </c>
      <c r="BA1209" s="93">
        <v>0</v>
      </c>
      <c r="BB1209" s="93">
        <v>0</v>
      </c>
      <c r="BC1209" s="93">
        <v>0</v>
      </c>
      <c r="BD1209" s="93">
        <v>0</v>
      </c>
      <c r="BE1209" s="93">
        <v>0</v>
      </c>
      <c r="BF1209" s="93">
        <v>0</v>
      </c>
      <c r="BG1209" s="93">
        <v>0</v>
      </c>
      <c r="BH1209" s="93">
        <v>0</v>
      </c>
      <c r="BI1209" s="93">
        <v>0</v>
      </c>
      <c r="BJ1209" s="93">
        <v>0</v>
      </c>
      <c r="BK1209" s="93">
        <v>0</v>
      </c>
      <c r="BL1209" s="93">
        <v>0</v>
      </c>
      <c r="BM1209" s="93">
        <v>0</v>
      </c>
      <c r="BN1209" s="93">
        <v>0</v>
      </c>
      <c r="BO1209" s="93">
        <v>0</v>
      </c>
      <c r="BP1209" s="93">
        <v>0</v>
      </c>
      <c r="BQ1209" s="93">
        <v>26858.387185849759</v>
      </c>
      <c r="BR1209" s="93">
        <v>26819.792805534536</v>
      </c>
      <c r="BS1209" s="93">
        <v>26724.680896357044</v>
      </c>
      <c r="BT1209" s="93">
        <v>26413.713557103118</v>
      </c>
      <c r="BU1209" s="93">
        <v>26830.923935900104</v>
      </c>
      <c r="BV1209" s="93">
        <v>26877.551923416642</v>
      </c>
      <c r="BW1209" s="93">
        <v>27270.285326026562</v>
      </c>
      <c r="BX1209" s="93">
        <v>26930.533026792229</v>
      </c>
      <c r="BY1209" s="93">
        <v>26959.391586375616</v>
      </c>
      <c r="BZ1209" s="93">
        <v>26977.286995860039</v>
      </c>
      <c r="CA1209" s="93">
        <v>26823.075031705546</v>
      </c>
      <c r="CB1209" s="93">
        <v>26724.144137307685</v>
      </c>
      <c r="CC1209" s="93">
        <v>0</v>
      </c>
      <c r="CD1209" s="93">
        <v>0</v>
      </c>
      <c r="CE1209" s="93">
        <v>0</v>
      </c>
      <c r="CF1209" s="93">
        <v>0</v>
      </c>
      <c r="CG1209" s="93">
        <v>0</v>
      </c>
      <c r="CH1209" s="93">
        <v>0</v>
      </c>
      <c r="CJ1209" s="94">
        <v>322209.7664082289</v>
      </c>
    </row>
    <row r="1210" spans="1:88" x14ac:dyDescent="0.25">
      <c r="A1210">
        <v>1202</v>
      </c>
      <c r="B1210" s="96"/>
      <c r="C1210" s="97" t="s">
        <v>5378</v>
      </c>
      <c r="D1210" s="97" t="s">
        <v>7349</v>
      </c>
      <c r="E1210" s="97" t="s">
        <v>7349</v>
      </c>
      <c r="F1210" s="97" t="s">
        <v>7658</v>
      </c>
      <c r="G1210" s="96" t="s">
        <v>6172</v>
      </c>
      <c r="H1210" s="96" t="s">
        <v>7659</v>
      </c>
      <c r="I1210" s="96" t="s">
        <v>5387</v>
      </c>
      <c r="J1210" s="96" t="s">
        <v>5382</v>
      </c>
      <c r="K1210" s="96" t="s">
        <v>5365</v>
      </c>
      <c r="L1210" s="96" t="s">
        <v>5365</v>
      </c>
      <c r="M1210" s="96" t="s">
        <v>5342</v>
      </c>
      <c r="N1210" s="92">
        <v>256282.78718427831</v>
      </c>
      <c r="O1210" s="93">
        <v>0</v>
      </c>
      <c r="P1210" s="93">
        <v>0</v>
      </c>
      <c r="Q1210" s="93">
        <v>0</v>
      </c>
      <c r="R1210" s="93">
        <v>0</v>
      </c>
      <c r="S1210" s="93">
        <v>0</v>
      </c>
      <c r="T1210" s="93">
        <v>0</v>
      </c>
      <c r="U1210" s="93">
        <v>0</v>
      </c>
      <c r="V1210" s="93">
        <v>0</v>
      </c>
      <c r="W1210" s="93">
        <v>0</v>
      </c>
      <c r="X1210" s="93">
        <v>0</v>
      </c>
      <c r="Y1210" s="93">
        <v>0</v>
      </c>
      <c r="Z1210" s="93">
        <v>0</v>
      </c>
      <c r="AA1210" s="93">
        <v>0</v>
      </c>
      <c r="AB1210" s="93">
        <v>0</v>
      </c>
      <c r="AC1210" s="93">
        <v>0</v>
      </c>
      <c r="AD1210" s="93">
        <v>0</v>
      </c>
      <c r="AE1210" s="93">
        <v>0</v>
      </c>
      <c r="AF1210" s="93">
        <v>0</v>
      </c>
      <c r="AG1210" s="93">
        <v>0</v>
      </c>
      <c r="AH1210" s="93">
        <v>0</v>
      </c>
      <c r="AI1210" s="93">
        <v>0</v>
      </c>
      <c r="AJ1210" s="93">
        <v>0</v>
      </c>
      <c r="AK1210" s="93">
        <v>0</v>
      </c>
      <c r="AL1210" s="93">
        <v>0</v>
      </c>
      <c r="AM1210" s="93">
        <v>0</v>
      </c>
      <c r="AN1210" s="93">
        <v>0</v>
      </c>
      <c r="AO1210" s="93">
        <v>0</v>
      </c>
      <c r="AP1210" s="93">
        <v>0</v>
      </c>
      <c r="AQ1210" s="93">
        <v>0</v>
      </c>
      <c r="AR1210" s="93">
        <v>0</v>
      </c>
      <c r="AS1210" s="93">
        <v>0</v>
      </c>
      <c r="AT1210" s="93">
        <v>0</v>
      </c>
      <c r="AU1210" s="93">
        <v>0</v>
      </c>
      <c r="AV1210" s="93">
        <v>0</v>
      </c>
      <c r="AW1210" s="93">
        <v>0</v>
      </c>
      <c r="AX1210" s="93">
        <v>0</v>
      </c>
      <c r="AY1210" s="93">
        <v>0</v>
      </c>
      <c r="AZ1210" s="93">
        <v>0</v>
      </c>
      <c r="BA1210" s="93">
        <v>0</v>
      </c>
      <c r="BB1210" s="93">
        <v>0</v>
      </c>
      <c r="BC1210" s="93">
        <v>0</v>
      </c>
      <c r="BD1210" s="93">
        <v>0</v>
      </c>
      <c r="BE1210" s="93">
        <v>0</v>
      </c>
      <c r="BF1210" s="93">
        <v>0</v>
      </c>
      <c r="BG1210" s="93">
        <v>0</v>
      </c>
      <c r="BH1210" s="93">
        <v>0</v>
      </c>
      <c r="BI1210" s="93">
        <v>0</v>
      </c>
      <c r="BJ1210" s="93">
        <v>0</v>
      </c>
      <c r="BK1210" s="93">
        <v>0</v>
      </c>
      <c r="BL1210" s="93">
        <v>0</v>
      </c>
      <c r="BM1210" s="93">
        <v>0</v>
      </c>
      <c r="BN1210" s="93">
        <v>0</v>
      </c>
      <c r="BO1210" s="93">
        <v>0</v>
      </c>
      <c r="BP1210" s="93">
        <v>0</v>
      </c>
      <c r="BQ1210" s="93">
        <v>0</v>
      </c>
      <c r="BR1210" s="93">
        <v>0</v>
      </c>
      <c r="BS1210" s="93">
        <v>0</v>
      </c>
      <c r="BT1210" s="93">
        <v>0</v>
      </c>
      <c r="BU1210" s="93">
        <v>0</v>
      </c>
      <c r="BV1210" s="93">
        <v>0</v>
      </c>
      <c r="BW1210" s="93">
        <v>0</v>
      </c>
      <c r="BX1210" s="93">
        <v>0</v>
      </c>
      <c r="BY1210" s="93">
        <v>0</v>
      </c>
      <c r="BZ1210" s="93">
        <v>0</v>
      </c>
      <c r="CA1210" s="93">
        <v>0</v>
      </c>
      <c r="CB1210" s="93">
        <v>0</v>
      </c>
      <c r="CC1210" s="93">
        <v>42917.98086712361</v>
      </c>
      <c r="CD1210" s="93">
        <v>42843.910255677089</v>
      </c>
      <c r="CE1210" s="93">
        <v>42661.352787281314</v>
      </c>
      <c r="CF1210" s="93">
        <v>42048.555415193921</v>
      </c>
      <c r="CG1210" s="93">
        <v>42856.306684901618</v>
      </c>
      <c r="CH1210" s="93">
        <v>42954.681174100755</v>
      </c>
      <c r="CJ1210" s="94">
        <v>256282.78718427831</v>
      </c>
    </row>
    <row r="1211" spans="1:88" x14ac:dyDescent="0.25">
      <c r="A1211">
        <v>1203</v>
      </c>
      <c r="B1211" s="96"/>
      <c r="C1211" s="97" t="s">
        <v>5378</v>
      </c>
      <c r="D1211" s="97" t="s">
        <v>7349</v>
      </c>
      <c r="E1211" s="97" t="s">
        <v>7349</v>
      </c>
      <c r="F1211" s="97" t="s">
        <v>7660</v>
      </c>
      <c r="G1211" s="96" t="s">
        <v>6172</v>
      </c>
      <c r="H1211" s="96" t="s">
        <v>7661</v>
      </c>
      <c r="I1211" s="96" t="s">
        <v>5387</v>
      </c>
      <c r="J1211" s="96" t="s">
        <v>5382</v>
      </c>
      <c r="K1211" s="96" t="s">
        <v>5365</v>
      </c>
      <c r="L1211" s="96" t="s">
        <v>5365</v>
      </c>
      <c r="M1211" s="96" t="s">
        <v>5342</v>
      </c>
      <c r="N1211" s="92">
        <v>0</v>
      </c>
      <c r="O1211" s="93">
        <v>0</v>
      </c>
      <c r="P1211" s="93">
        <v>0</v>
      </c>
      <c r="Q1211" s="93">
        <v>0</v>
      </c>
      <c r="R1211" s="93">
        <v>0</v>
      </c>
      <c r="S1211" s="93">
        <v>0</v>
      </c>
      <c r="T1211" s="93">
        <v>0</v>
      </c>
      <c r="U1211" s="93">
        <v>0</v>
      </c>
      <c r="V1211" s="93">
        <v>0</v>
      </c>
      <c r="W1211" s="93">
        <v>0</v>
      </c>
      <c r="X1211" s="93">
        <v>0</v>
      </c>
      <c r="Y1211" s="93">
        <v>0</v>
      </c>
      <c r="Z1211" s="93">
        <v>0</v>
      </c>
      <c r="AA1211" s="93">
        <v>0</v>
      </c>
      <c r="AB1211" s="93">
        <v>0</v>
      </c>
      <c r="AC1211" s="93">
        <v>0</v>
      </c>
      <c r="AD1211" s="93">
        <v>0</v>
      </c>
      <c r="AE1211" s="93">
        <v>0</v>
      </c>
      <c r="AF1211" s="93">
        <v>0</v>
      </c>
      <c r="AG1211" s="93">
        <v>0</v>
      </c>
      <c r="AH1211" s="93">
        <v>0</v>
      </c>
      <c r="AI1211" s="93">
        <v>0</v>
      </c>
      <c r="AJ1211" s="93">
        <v>0</v>
      </c>
      <c r="AK1211" s="93">
        <v>0</v>
      </c>
      <c r="AL1211" s="93">
        <v>0</v>
      </c>
      <c r="AM1211" s="93">
        <v>0</v>
      </c>
      <c r="AN1211" s="93">
        <v>0</v>
      </c>
      <c r="AO1211" s="93">
        <v>0</v>
      </c>
      <c r="AP1211" s="93">
        <v>0</v>
      </c>
      <c r="AQ1211" s="93">
        <v>0</v>
      </c>
      <c r="AR1211" s="93">
        <v>0</v>
      </c>
      <c r="AS1211" s="93">
        <v>0</v>
      </c>
      <c r="AT1211" s="93">
        <v>0</v>
      </c>
      <c r="AU1211" s="93">
        <v>0</v>
      </c>
      <c r="AV1211" s="93">
        <v>0</v>
      </c>
      <c r="AW1211" s="93">
        <v>0</v>
      </c>
      <c r="AX1211" s="93">
        <v>0</v>
      </c>
      <c r="AY1211" s="93">
        <v>0</v>
      </c>
      <c r="AZ1211" s="93">
        <v>0</v>
      </c>
      <c r="BA1211" s="93">
        <v>0</v>
      </c>
      <c r="BB1211" s="93">
        <v>0</v>
      </c>
      <c r="BC1211" s="93">
        <v>0</v>
      </c>
      <c r="BD1211" s="93">
        <v>0</v>
      </c>
      <c r="BE1211" s="93">
        <v>0</v>
      </c>
      <c r="BF1211" s="93">
        <v>0</v>
      </c>
      <c r="BG1211" s="93">
        <v>0</v>
      </c>
      <c r="BH1211" s="93">
        <v>0</v>
      </c>
      <c r="BI1211" s="93">
        <v>0</v>
      </c>
      <c r="BJ1211" s="93">
        <v>0</v>
      </c>
      <c r="BK1211" s="93">
        <v>0</v>
      </c>
      <c r="BL1211" s="93">
        <v>0</v>
      </c>
      <c r="BM1211" s="93">
        <v>0</v>
      </c>
      <c r="BN1211" s="93">
        <v>0</v>
      </c>
      <c r="BO1211" s="93">
        <v>0</v>
      </c>
      <c r="BP1211" s="93">
        <v>0</v>
      </c>
      <c r="BQ1211" s="93">
        <v>0</v>
      </c>
      <c r="BR1211" s="93">
        <v>0</v>
      </c>
      <c r="BS1211" s="93">
        <v>0</v>
      </c>
      <c r="BT1211" s="93">
        <v>0</v>
      </c>
      <c r="BU1211" s="93">
        <v>0</v>
      </c>
      <c r="BV1211" s="93">
        <v>0</v>
      </c>
      <c r="BW1211" s="93">
        <v>0</v>
      </c>
      <c r="BX1211" s="93">
        <v>0</v>
      </c>
      <c r="BY1211" s="93">
        <v>0</v>
      </c>
      <c r="BZ1211" s="93">
        <v>0</v>
      </c>
      <c r="CA1211" s="93">
        <v>0</v>
      </c>
      <c r="CB1211" s="93">
        <v>0</v>
      </c>
      <c r="CC1211" s="93">
        <v>0</v>
      </c>
      <c r="CD1211" s="93">
        <v>0</v>
      </c>
      <c r="CE1211" s="93">
        <v>0</v>
      </c>
      <c r="CF1211" s="93">
        <v>0</v>
      </c>
      <c r="CG1211" s="93">
        <v>0</v>
      </c>
      <c r="CH1211" s="93">
        <v>0</v>
      </c>
      <c r="CJ1211" s="94">
        <v>0</v>
      </c>
    </row>
    <row r="1212" spans="1:88" x14ac:dyDescent="0.25">
      <c r="A1212">
        <v>1204</v>
      </c>
      <c r="B1212" s="96"/>
      <c r="C1212" s="97" t="s">
        <v>5378</v>
      </c>
      <c r="D1212" s="97" t="s">
        <v>7349</v>
      </c>
      <c r="E1212" s="97" t="s">
        <v>7349</v>
      </c>
      <c r="F1212" s="97" t="s">
        <v>7662</v>
      </c>
      <c r="G1212" s="96" t="s">
        <v>6172</v>
      </c>
      <c r="H1212" s="96" t="s">
        <v>7663</v>
      </c>
      <c r="I1212" s="96" t="s">
        <v>5387</v>
      </c>
      <c r="J1212" s="96" t="s">
        <v>5382</v>
      </c>
      <c r="K1212" s="96" t="s">
        <v>5365</v>
      </c>
      <c r="L1212" s="96" t="s">
        <v>5365</v>
      </c>
      <c r="M1212" s="96" t="s">
        <v>5342</v>
      </c>
      <c r="N1212" s="92">
        <v>0</v>
      </c>
      <c r="O1212" s="93">
        <v>0</v>
      </c>
      <c r="P1212" s="93">
        <v>0</v>
      </c>
      <c r="Q1212" s="93">
        <v>0</v>
      </c>
      <c r="R1212" s="93">
        <v>0</v>
      </c>
      <c r="S1212" s="93">
        <v>0</v>
      </c>
      <c r="T1212" s="93">
        <v>0</v>
      </c>
      <c r="U1212" s="93">
        <v>0</v>
      </c>
      <c r="V1212" s="93">
        <v>0</v>
      </c>
      <c r="W1212" s="93">
        <v>0</v>
      </c>
      <c r="X1212" s="93">
        <v>0</v>
      </c>
      <c r="Y1212" s="93">
        <v>0</v>
      </c>
      <c r="Z1212" s="93">
        <v>0</v>
      </c>
      <c r="AA1212" s="93">
        <v>0</v>
      </c>
      <c r="AB1212" s="93">
        <v>0</v>
      </c>
      <c r="AC1212" s="93">
        <v>0</v>
      </c>
      <c r="AD1212" s="93">
        <v>0</v>
      </c>
      <c r="AE1212" s="93">
        <v>0</v>
      </c>
      <c r="AF1212" s="93">
        <v>0</v>
      </c>
      <c r="AG1212" s="93">
        <v>0</v>
      </c>
      <c r="AH1212" s="93">
        <v>0</v>
      </c>
      <c r="AI1212" s="93">
        <v>0</v>
      </c>
      <c r="AJ1212" s="93">
        <v>0</v>
      </c>
      <c r="AK1212" s="93">
        <v>0</v>
      </c>
      <c r="AL1212" s="93">
        <v>0</v>
      </c>
      <c r="AM1212" s="93">
        <v>0</v>
      </c>
      <c r="AN1212" s="93">
        <v>0</v>
      </c>
      <c r="AO1212" s="93">
        <v>0</v>
      </c>
      <c r="AP1212" s="93">
        <v>0</v>
      </c>
      <c r="AQ1212" s="93">
        <v>0</v>
      </c>
      <c r="AR1212" s="93">
        <v>0</v>
      </c>
      <c r="AS1212" s="93">
        <v>0</v>
      </c>
      <c r="AT1212" s="93">
        <v>0</v>
      </c>
      <c r="AU1212" s="93">
        <v>0</v>
      </c>
      <c r="AV1212" s="93">
        <v>0</v>
      </c>
      <c r="AW1212" s="93">
        <v>0</v>
      </c>
      <c r="AX1212" s="93">
        <v>0</v>
      </c>
      <c r="AY1212" s="93">
        <v>0</v>
      </c>
      <c r="AZ1212" s="93">
        <v>0</v>
      </c>
      <c r="BA1212" s="93">
        <v>0</v>
      </c>
      <c r="BB1212" s="93">
        <v>0</v>
      </c>
      <c r="BC1212" s="93">
        <v>0</v>
      </c>
      <c r="BD1212" s="93">
        <v>0</v>
      </c>
      <c r="BE1212" s="93">
        <v>0</v>
      </c>
      <c r="BF1212" s="93">
        <v>0</v>
      </c>
      <c r="BG1212" s="93">
        <v>0</v>
      </c>
      <c r="BH1212" s="93">
        <v>0</v>
      </c>
      <c r="BI1212" s="93">
        <v>0</v>
      </c>
      <c r="BJ1212" s="93">
        <v>0</v>
      </c>
      <c r="BK1212" s="93">
        <v>0</v>
      </c>
      <c r="BL1212" s="93">
        <v>0</v>
      </c>
      <c r="BM1212" s="93">
        <v>0</v>
      </c>
      <c r="BN1212" s="93">
        <v>0</v>
      </c>
      <c r="BO1212" s="93">
        <v>0</v>
      </c>
      <c r="BP1212" s="93">
        <v>0</v>
      </c>
      <c r="BQ1212" s="93">
        <v>0</v>
      </c>
      <c r="BR1212" s="93">
        <v>0</v>
      </c>
      <c r="BS1212" s="93">
        <v>0</v>
      </c>
      <c r="BT1212" s="93">
        <v>0</v>
      </c>
      <c r="BU1212" s="93">
        <v>0</v>
      </c>
      <c r="BV1212" s="93">
        <v>0</v>
      </c>
      <c r="BW1212" s="93">
        <v>0</v>
      </c>
      <c r="BX1212" s="93">
        <v>0</v>
      </c>
      <c r="BY1212" s="93">
        <v>0</v>
      </c>
      <c r="BZ1212" s="93">
        <v>0</v>
      </c>
      <c r="CA1212" s="93">
        <v>0</v>
      </c>
      <c r="CB1212" s="93">
        <v>0</v>
      </c>
      <c r="CC1212" s="93">
        <v>0</v>
      </c>
      <c r="CD1212" s="93">
        <v>0</v>
      </c>
      <c r="CE1212" s="93">
        <v>0</v>
      </c>
      <c r="CF1212" s="93">
        <v>0</v>
      </c>
      <c r="CG1212" s="93">
        <v>0</v>
      </c>
      <c r="CH1212" s="93">
        <v>0</v>
      </c>
      <c r="CJ1212" s="94">
        <v>0</v>
      </c>
    </row>
    <row r="1213" spans="1:88" x14ac:dyDescent="0.25">
      <c r="A1213">
        <v>1205</v>
      </c>
      <c r="B1213" s="96"/>
      <c r="C1213" s="97" t="s">
        <v>5378</v>
      </c>
      <c r="D1213" s="97" t="s">
        <v>7349</v>
      </c>
      <c r="E1213" s="97" t="s">
        <v>7349</v>
      </c>
      <c r="F1213" s="97" t="s">
        <v>7664</v>
      </c>
      <c r="G1213" s="96" t="s">
        <v>6172</v>
      </c>
      <c r="H1213" s="96" t="s">
        <v>7665</v>
      </c>
      <c r="I1213" s="96" t="s">
        <v>5340</v>
      </c>
      <c r="J1213" s="96" t="s">
        <v>5382</v>
      </c>
      <c r="K1213" s="96" t="s">
        <v>5552</v>
      </c>
      <c r="L1213" s="96" t="s">
        <v>5552</v>
      </c>
      <c r="M1213" s="96" t="s">
        <v>5342</v>
      </c>
      <c r="N1213" s="92">
        <v>0</v>
      </c>
      <c r="O1213" s="93">
        <v>0</v>
      </c>
      <c r="P1213" s="93">
        <v>0</v>
      </c>
      <c r="Q1213" s="93">
        <v>0</v>
      </c>
      <c r="R1213" s="93">
        <v>0</v>
      </c>
      <c r="S1213" s="93">
        <v>0</v>
      </c>
      <c r="T1213" s="93">
        <v>0</v>
      </c>
      <c r="U1213" s="93">
        <v>0</v>
      </c>
      <c r="V1213" s="93">
        <v>0</v>
      </c>
      <c r="W1213" s="93">
        <v>0</v>
      </c>
      <c r="X1213" s="93">
        <v>0</v>
      </c>
      <c r="Y1213" s="93">
        <v>0</v>
      </c>
      <c r="Z1213" s="93">
        <v>0</v>
      </c>
      <c r="AA1213" s="93">
        <v>0</v>
      </c>
      <c r="AB1213" s="93">
        <v>0</v>
      </c>
      <c r="AC1213" s="93">
        <v>0</v>
      </c>
      <c r="AD1213" s="93">
        <v>0</v>
      </c>
      <c r="AE1213" s="93">
        <v>0</v>
      </c>
      <c r="AF1213" s="93">
        <v>0</v>
      </c>
      <c r="AG1213" s="93">
        <v>0</v>
      </c>
      <c r="AH1213" s="93">
        <v>0</v>
      </c>
      <c r="AI1213" s="93">
        <v>0</v>
      </c>
      <c r="AJ1213" s="93">
        <v>0</v>
      </c>
      <c r="AK1213" s="93">
        <v>0</v>
      </c>
      <c r="AL1213" s="93">
        <v>0</v>
      </c>
      <c r="AM1213" s="93">
        <v>0</v>
      </c>
      <c r="AN1213" s="93">
        <v>0</v>
      </c>
      <c r="AO1213" s="93">
        <v>0</v>
      </c>
      <c r="AP1213" s="93">
        <v>0</v>
      </c>
      <c r="AQ1213" s="93">
        <v>0</v>
      </c>
      <c r="AR1213" s="93">
        <v>0</v>
      </c>
      <c r="AS1213" s="93">
        <v>0</v>
      </c>
      <c r="AT1213" s="93">
        <v>0</v>
      </c>
      <c r="AU1213" s="93">
        <v>0</v>
      </c>
      <c r="AV1213" s="93">
        <v>0</v>
      </c>
      <c r="AW1213" s="93">
        <v>0</v>
      </c>
      <c r="AX1213" s="93">
        <v>0</v>
      </c>
      <c r="AY1213" s="93">
        <v>0</v>
      </c>
      <c r="AZ1213" s="93">
        <v>0</v>
      </c>
      <c r="BA1213" s="93">
        <v>0</v>
      </c>
      <c r="BB1213" s="93">
        <v>0</v>
      </c>
      <c r="BC1213" s="93">
        <v>0</v>
      </c>
      <c r="BD1213" s="93">
        <v>0</v>
      </c>
      <c r="BE1213" s="93">
        <v>0</v>
      </c>
      <c r="BF1213" s="93">
        <v>0</v>
      </c>
      <c r="BG1213" s="93">
        <v>0</v>
      </c>
      <c r="BH1213" s="93">
        <v>0</v>
      </c>
      <c r="BI1213" s="93">
        <v>0</v>
      </c>
      <c r="BJ1213" s="93">
        <v>0</v>
      </c>
      <c r="BK1213" s="93">
        <v>0</v>
      </c>
      <c r="BL1213" s="93">
        <v>0</v>
      </c>
      <c r="BM1213" s="93">
        <v>0</v>
      </c>
      <c r="BN1213" s="93">
        <v>0</v>
      </c>
      <c r="BO1213" s="93">
        <v>0</v>
      </c>
      <c r="BP1213" s="93">
        <v>0</v>
      </c>
      <c r="BQ1213" s="93">
        <v>0</v>
      </c>
      <c r="BR1213" s="93">
        <v>0</v>
      </c>
      <c r="BS1213" s="93">
        <v>0</v>
      </c>
      <c r="BT1213" s="93">
        <v>0</v>
      </c>
      <c r="BU1213" s="93">
        <v>0</v>
      </c>
      <c r="BV1213" s="93">
        <v>0</v>
      </c>
      <c r="BW1213" s="93">
        <v>0</v>
      </c>
      <c r="BX1213" s="93">
        <v>0</v>
      </c>
      <c r="BY1213" s="93">
        <v>0</v>
      </c>
      <c r="BZ1213" s="93">
        <v>0</v>
      </c>
      <c r="CA1213" s="93">
        <v>0</v>
      </c>
      <c r="CB1213" s="93">
        <v>0</v>
      </c>
      <c r="CC1213" s="93">
        <v>0</v>
      </c>
      <c r="CD1213" s="93">
        <v>0</v>
      </c>
      <c r="CE1213" s="93">
        <v>0</v>
      </c>
      <c r="CF1213" s="93">
        <v>0</v>
      </c>
      <c r="CG1213" s="93">
        <v>0</v>
      </c>
      <c r="CH1213" s="93">
        <v>0</v>
      </c>
      <c r="CJ1213" s="94">
        <v>0</v>
      </c>
    </row>
    <row r="1214" spans="1:88" x14ac:dyDescent="0.25">
      <c r="A1214">
        <v>1206</v>
      </c>
      <c r="B1214" s="96"/>
      <c r="C1214" s="97" t="s">
        <v>5378</v>
      </c>
      <c r="D1214" s="97" t="s">
        <v>7349</v>
      </c>
      <c r="E1214" s="97" t="s">
        <v>7349</v>
      </c>
      <c r="F1214" s="97" t="s">
        <v>7666</v>
      </c>
      <c r="G1214" s="96" t="s">
        <v>6172</v>
      </c>
      <c r="H1214" s="96" t="s">
        <v>7667</v>
      </c>
      <c r="I1214" s="96" t="s">
        <v>5387</v>
      </c>
      <c r="J1214" s="96" t="s">
        <v>5382</v>
      </c>
      <c r="K1214" s="96" t="s">
        <v>5552</v>
      </c>
      <c r="L1214" s="96" t="s">
        <v>5552</v>
      </c>
      <c r="M1214" s="96" t="s">
        <v>5342</v>
      </c>
      <c r="N1214" s="92">
        <v>98863.429412344223</v>
      </c>
      <c r="O1214" s="93">
        <v>16727.874791743536</v>
      </c>
      <c r="P1214" s="93">
        <v>16451.942893656415</v>
      </c>
      <c r="Q1214" s="93">
        <v>16484.834008466663</v>
      </c>
      <c r="R1214" s="93">
        <v>16501.076253640509</v>
      </c>
      <c r="S1214" s="93">
        <v>16396.658165872705</v>
      </c>
      <c r="T1214" s="93">
        <v>16301.043298964409</v>
      </c>
      <c r="U1214" s="93">
        <v>0</v>
      </c>
      <c r="V1214" s="93">
        <v>0</v>
      </c>
      <c r="W1214" s="93">
        <v>0</v>
      </c>
      <c r="X1214" s="93">
        <v>0</v>
      </c>
      <c r="Y1214" s="93">
        <v>0</v>
      </c>
      <c r="Z1214" s="93">
        <v>0</v>
      </c>
      <c r="AA1214" s="93">
        <v>0</v>
      </c>
      <c r="AB1214" s="93">
        <v>0</v>
      </c>
      <c r="AC1214" s="93">
        <v>0</v>
      </c>
      <c r="AD1214" s="93">
        <v>0</v>
      </c>
      <c r="AE1214" s="93">
        <v>0</v>
      </c>
      <c r="AF1214" s="93">
        <v>0</v>
      </c>
      <c r="AG1214" s="93">
        <v>0</v>
      </c>
      <c r="AH1214" s="93">
        <v>0</v>
      </c>
      <c r="AI1214" s="93">
        <v>0</v>
      </c>
      <c r="AJ1214" s="93">
        <v>0</v>
      </c>
      <c r="AK1214" s="93">
        <v>0</v>
      </c>
      <c r="AL1214" s="93">
        <v>0</v>
      </c>
      <c r="AM1214" s="93">
        <v>0</v>
      </c>
      <c r="AN1214" s="93">
        <v>0</v>
      </c>
      <c r="AO1214" s="93">
        <v>0</v>
      </c>
      <c r="AP1214" s="93">
        <v>0</v>
      </c>
      <c r="AQ1214" s="93">
        <v>0</v>
      </c>
      <c r="AR1214" s="93">
        <v>0</v>
      </c>
      <c r="AS1214" s="93">
        <v>0</v>
      </c>
      <c r="AT1214" s="93">
        <v>0</v>
      </c>
      <c r="AU1214" s="93">
        <v>0</v>
      </c>
      <c r="AV1214" s="93">
        <v>0</v>
      </c>
      <c r="AW1214" s="93">
        <v>0</v>
      </c>
      <c r="AX1214" s="93">
        <v>0</v>
      </c>
      <c r="AY1214" s="93">
        <v>0</v>
      </c>
      <c r="AZ1214" s="93">
        <v>0</v>
      </c>
      <c r="BA1214" s="93">
        <v>0</v>
      </c>
      <c r="BB1214" s="93">
        <v>0</v>
      </c>
      <c r="BC1214" s="93">
        <v>0</v>
      </c>
      <c r="BD1214" s="93">
        <v>0</v>
      </c>
      <c r="BE1214" s="93">
        <v>0</v>
      </c>
      <c r="BF1214" s="93">
        <v>0</v>
      </c>
      <c r="BG1214" s="93">
        <v>0</v>
      </c>
      <c r="BH1214" s="93">
        <v>0</v>
      </c>
      <c r="BI1214" s="93">
        <v>0</v>
      </c>
      <c r="BJ1214" s="93">
        <v>0</v>
      </c>
      <c r="BK1214" s="93">
        <v>0</v>
      </c>
      <c r="BL1214" s="93">
        <v>0</v>
      </c>
      <c r="BM1214" s="93">
        <v>0</v>
      </c>
      <c r="BN1214" s="93">
        <v>0</v>
      </c>
      <c r="BO1214" s="93">
        <v>0</v>
      </c>
      <c r="BP1214" s="93">
        <v>0</v>
      </c>
      <c r="BQ1214" s="93">
        <v>0</v>
      </c>
      <c r="BR1214" s="93">
        <v>0</v>
      </c>
      <c r="BS1214" s="93">
        <v>0</v>
      </c>
      <c r="BT1214" s="93">
        <v>0</v>
      </c>
      <c r="BU1214" s="93">
        <v>0</v>
      </c>
      <c r="BV1214" s="93">
        <v>0</v>
      </c>
      <c r="BW1214" s="93">
        <v>0</v>
      </c>
      <c r="BX1214" s="93">
        <v>0</v>
      </c>
      <c r="BY1214" s="93">
        <v>0</v>
      </c>
      <c r="BZ1214" s="93">
        <v>0</v>
      </c>
      <c r="CA1214" s="93">
        <v>0</v>
      </c>
      <c r="CB1214" s="93">
        <v>0</v>
      </c>
      <c r="CC1214" s="93">
        <v>0</v>
      </c>
      <c r="CD1214" s="93">
        <v>0</v>
      </c>
      <c r="CE1214" s="93">
        <v>0</v>
      </c>
      <c r="CF1214" s="93">
        <v>0</v>
      </c>
      <c r="CG1214" s="93">
        <v>0</v>
      </c>
      <c r="CH1214" s="93">
        <v>0</v>
      </c>
      <c r="CJ1214" s="94">
        <v>0</v>
      </c>
    </row>
    <row r="1215" spans="1:88" x14ac:dyDescent="0.25">
      <c r="A1215">
        <v>1207</v>
      </c>
      <c r="B1215" s="96"/>
      <c r="C1215" s="97" t="s">
        <v>5378</v>
      </c>
      <c r="D1215" s="97" t="s">
        <v>7349</v>
      </c>
      <c r="E1215" s="97" t="s">
        <v>7349</v>
      </c>
      <c r="F1215" s="97" t="s">
        <v>7668</v>
      </c>
      <c r="G1215" s="96" t="s">
        <v>6172</v>
      </c>
      <c r="H1215" s="96" t="s">
        <v>7669</v>
      </c>
      <c r="I1215" s="96" t="s">
        <v>5387</v>
      </c>
      <c r="J1215" s="96" t="s">
        <v>5382</v>
      </c>
      <c r="K1215" s="96" t="s">
        <v>5365</v>
      </c>
      <c r="L1215" s="96" t="s">
        <v>5365</v>
      </c>
      <c r="M1215" s="96" t="s">
        <v>5342</v>
      </c>
      <c r="N1215" s="92">
        <v>59586.860596318817</v>
      </c>
      <c r="O1215" s="93">
        <v>10082.206830302794</v>
      </c>
      <c r="P1215" s="93">
        <v>9915.8974513633493</v>
      </c>
      <c r="Q1215" s="93">
        <v>9935.7215489563987</v>
      </c>
      <c r="R1215" s="93">
        <v>9945.5110576220213</v>
      </c>
      <c r="S1215" s="93">
        <v>9882.5762992736545</v>
      </c>
      <c r="T1215" s="93">
        <v>9824.9474088005991</v>
      </c>
      <c r="U1215" s="93">
        <v>0</v>
      </c>
      <c r="V1215" s="93">
        <v>0</v>
      </c>
      <c r="W1215" s="93">
        <v>0</v>
      </c>
      <c r="X1215" s="93">
        <v>0</v>
      </c>
      <c r="Y1215" s="93">
        <v>0</v>
      </c>
      <c r="Z1215" s="93">
        <v>0</v>
      </c>
      <c r="AA1215" s="93">
        <v>0</v>
      </c>
      <c r="AB1215" s="93">
        <v>0</v>
      </c>
      <c r="AC1215" s="93">
        <v>0</v>
      </c>
      <c r="AD1215" s="93">
        <v>0</v>
      </c>
      <c r="AE1215" s="93">
        <v>0</v>
      </c>
      <c r="AF1215" s="93">
        <v>0</v>
      </c>
      <c r="AG1215" s="93">
        <v>0</v>
      </c>
      <c r="AH1215" s="93">
        <v>0</v>
      </c>
      <c r="AI1215" s="93">
        <v>0</v>
      </c>
      <c r="AJ1215" s="93">
        <v>0</v>
      </c>
      <c r="AK1215" s="93">
        <v>0</v>
      </c>
      <c r="AL1215" s="93">
        <v>0</v>
      </c>
      <c r="AM1215" s="93">
        <v>0</v>
      </c>
      <c r="AN1215" s="93">
        <v>0</v>
      </c>
      <c r="AO1215" s="93">
        <v>0</v>
      </c>
      <c r="AP1215" s="93">
        <v>0</v>
      </c>
      <c r="AQ1215" s="93">
        <v>0</v>
      </c>
      <c r="AR1215" s="93">
        <v>0</v>
      </c>
      <c r="AS1215" s="93">
        <v>0</v>
      </c>
      <c r="AT1215" s="93">
        <v>0</v>
      </c>
      <c r="AU1215" s="93">
        <v>0</v>
      </c>
      <c r="AV1215" s="93">
        <v>0</v>
      </c>
      <c r="AW1215" s="93">
        <v>0</v>
      </c>
      <c r="AX1215" s="93">
        <v>0</v>
      </c>
      <c r="AY1215" s="93">
        <v>0</v>
      </c>
      <c r="AZ1215" s="93">
        <v>0</v>
      </c>
      <c r="BA1215" s="93">
        <v>0</v>
      </c>
      <c r="BB1215" s="93">
        <v>0</v>
      </c>
      <c r="BC1215" s="93">
        <v>0</v>
      </c>
      <c r="BD1215" s="93">
        <v>0</v>
      </c>
      <c r="BE1215" s="93">
        <v>0</v>
      </c>
      <c r="BF1215" s="93">
        <v>0</v>
      </c>
      <c r="BG1215" s="93">
        <v>0</v>
      </c>
      <c r="BH1215" s="93">
        <v>0</v>
      </c>
      <c r="BI1215" s="93">
        <v>0</v>
      </c>
      <c r="BJ1215" s="93">
        <v>0</v>
      </c>
      <c r="BK1215" s="93">
        <v>0</v>
      </c>
      <c r="BL1215" s="93">
        <v>0</v>
      </c>
      <c r="BM1215" s="93">
        <v>0</v>
      </c>
      <c r="BN1215" s="93">
        <v>0</v>
      </c>
      <c r="BO1215" s="93">
        <v>0</v>
      </c>
      <c r="BP1215" s="93">
        <v>0</v>
      </c>
      <c r="BQ1215" s="93">
        <v>0</v>
      </c>
      <c r="BR1215" s="93">
        <v>0</v>
      </c>
      <c r="BS1215" s="93">
        <v>0</v>
      </c>
      <c r="BT1215" s="93">
        <v>0</v>
      </c>
      <c r="BU1215" s="93">
        <v>0</v>
      </c>
      <c r="BV1215" s="93">
        <v>0</v>
      </c>
      <c r="BW1215" s="93">
        <v>0</v>
      </c>
      <c r="BX1215" s="93">
        <v>0</v>
      </c>
      <c r="BY1215" s="93">
        <v>0</v>
      </c>
      <c r="BZ1215" s="93">
        <v>0</v>
      </c>
      <c r="CA1215" s="93">
        <v>0</v>
      </c>
      <c r="CB1215" s="93">
        <v>0</v>
      </c>
      <c r="CC1215" s="93">
        <v>0</v>
      </c>
      <c r="CD1215" s="93">
        <v>0</v>
      </c>
      <c r="CE1215" s="93">
        <v>0</v>
      </c>
      <c r="CF1215" s="93">
        <v>0</v>
      </c>
      <c r="CG1215" s="93">
        <v>0</v>
      </c>
      <c r="CH1215" s="93">
        <v>0</v>
      </c>
      <c r="CJ1215" s="94">
        <v>0</v>
      </c>
    </row>
    <row r="1216" spans="1:88" x14ac:dyDescent="0.25">
      <c r="A1216">
        <v>1208</v>
      </c>
      <c r="B1216" s="96"/>
      <c r="C1216" s="97" t="s">
        <v>5378</v>
      </c>
      <c r="D1216" s="97" t="s">
        <v>7349</v>
      </c>
      <c r="E1216" s="97" t="s">
        <v>7349</v>
      </c>
      <c r="F1216" s="97" t="s">
        <v>7670</v>
      </c>
      <c r="G1216" s="96" t="s">
        <v>6172</v>
      </c>
      <c r="H1216" s="96" t="s">
        <v>7671</v>
      </c>
      <c r="I1216" s="96" t="s">
        <v>5387</v>
      </c>
      <c r="J1216" s="96" t="s">
        <v>5382</v>
      </c>
      <c r="K1216" s="96" t="s">
        <v>5365</v>
      </c>
      <c r="L1216" s="96" t="s">
        <v>5365</v>
      </c>
      <c r="M1216" s="96" t="s">
        <v>5342</v>
      </c>
      <c r="N1216" s="92">
        <v>343725.80549568933</v>
      </c>
      <c r="O1216" s="93">
        <v>0</v>
      </c>
      <c r="P1216" s="93">
        <v>0</v>
      </c>
      <c r="Q1216" s="93">
        <v>0</v>
      </c>
      <c r="R1216" s="93">
        <v>0</v>
      </c>
      <c r="S1216" s="93">
        <v>0</v>
      </c>
      <c r="T1216" s="93">
        <v>0</v>
      </c>
      <c r="U1216" s="93">
        <v>28787.947967090426</v>
      </c>
      <c r="V1216" s="93">
        <v>28801.168243080603</v>
      </c>
      <c r="W1216" s="93">
        <v>28585.477016055152</v>
      </c>
      <c r="X1216" s="93">
        <v>28231.725521179767</v>
      </c>
      <c r="Y1216" s="93">
        <v>28815.535490306458</v>
      </c>
      <c r="Z1216" s="93">
        <v>28866.998840390923</v>
      </c>
      <c r="AA1216" s="93">
        <v>29020.012556986811</v>
      </c>
      <c r="AB1216" s="93">
        <v>28499.821747698581</v>
      </c>
      <c r="AC1216" s="93">
        <v>28595.024175628743</v>
      </c>
      <c r="AD1216" s="93">
        <v>28624.5763958319</v>
      </c>
      <c r="AE1216" s="93">
        <v>28490.28695839901</v>
      </c>
      <c r="AF1216" s="93">
        <v>28407.230583041001</v>
      </c>
      <c r="AG1216" s="93">
        <v>0</v>
      </c>
      <c r="AH1216" s="93">
        <v>0</v>
      </c>
      <c r="AI1216" s="93">
        <v>0</v>
      </c>
      <c r="AJ1216" s="93">
        <v>0</v>
      </c>
      <c r="AK1216" s="93">
        <v>0</v>
      </c>
      <c r="AL1216" s="93">
        <v>0</v>
      </c>
      <c r="AM1216" s="93">
        <v>0</v>
      </c>
      <c r="AN1216" s="93">
        <v>0</v>
      </c>
      <c r="AO1216" s="93">
        <v>0</v>
      </c>
      <c r="AP1216" s="93">
        <v>0</v>
      </c>
      <c r="AQ1216" s="93">
        <v>0</v>
      </c>
      <c r="AR1216" s="93">
        <v>0</v>
      </c>
      <c r="AS1216" s="93">
        <v>0</v>
      </c>
      <c r="AT1216" s="93">
        <v>0</v>
      </c>
      <c r="AU1216" s="93">
        <v>0</v>
      </c>
      <c r="AV1216" s="93">
        <v>0</v>
      </c>
      <c r="AW1216" s="93">
        <v>0</v>
      </c>
      <c r="AX1216" s="93">
        <v>0</v>
      </c>
      <c r="AY1216" s="93">
        <v>0</v>
      </c>
      <c r="AZ1216" s="93">
        <v>0</v>
      </c>
      <c r="BA1216" s="93">
        <v>0</v>
      </c>
      <c r="BB1216" s="93">
        <v>0</v>
      </c>
      <c r="BC1216" s="93">
        <v>0</v>
      </c>
      <c r="BD1216" s="93">
        <v>0</v>
      </c>
      <c r="BE1216" s="93">
        <v>0</v>
      </c>
      <c r="BF1216" s="93">
        <v>0</v>
      </c>
      <c r="BG1216" s="93">
        <v>0</v>
      </c>
      <c r="BH1216" s="93">
        <v>0</v>
      </c>
      <c r="BI1216" s="93">
        <v>0</v>
      </c>
      <c r="BJ1216" s="93">
        <v>0</v>
      </c>
      <c r="BK1216" s="93">
        <v>0</v>
      </c>
      <c r="BL1216" s="93">
        <v>0</v>
      </c>
      <c r="BM1216" s="93">
        <v>0</v>
      </c>
      <c r="BN1216" s="93">
        <v>0</v>
      </c>
      <c r="BO1216" s="93">
        <v>0</v>
      </c>
      <c r="BP1216" s="93">
        <v>0</v>
      </c>
      <c r="BQ1216" s="93">
        <v>0</v>
      </c>
      <c r="BR1216" s="93">
        <v>0</v>
      </c>
      <c r="BS1216" s="93">
        <v>0</v>
      </c>
      <c r="BT1216" s="93">
        <v>0</v>
      </c>
      <c r="BU1216" s="93">
        <v>0</v>
      </c>
      <c r="BV1216" s="93">
        <v>0</v>
      </c>
      <c r="BW1216" s="93">
        <v>0</v>
      </c>
      <c r="BX1216" s="93">
        <v>0</v>
      </c>
      <c r="BY1216" s="93">
        <v>0</v>
      </c>
      <c r="BZ1216" s="93">
        <v>0</v>
      </c>
      <c r="CA1216" s="93">
        <v>0</v>
      </c>
      <c r="CB1216" s="93">
        <v>0</v>
      </c>
      <c r="CC1216" s="93">
        <v>0</v>
      </c>
      <c r="CD1216" s="93">
        <v>0</v>
      </c>
      <c r="CE1216" s="93">
        <v>0</v>
      </c>
      <c r="CF1216" s="93">
        <v>0</v>
      </c>
      <c r="CG1216" s="93">
        <v>0</v>
      </c>
      <c r="CH1216" s="93">
        <v>0</v>
      </c>
      <c r="CJ1216" s="94">
        <v>171636.95241758606</v>
      </c>
    </row>
    <row r="1217" spans="1:88" x14ac:dyDescent="0.25">
      <c r="A1217">
        <v>1209</v>
      </c>
      <c r="B1217" s="96"/>
      <c r="C1217" s="97" t="s">
        <v>5378</v>
      </c>
      <c r="D1217" s="97" t="s">
        <v>7349</v>
      </c>
      <c r="E1217" s="97" t="s">
        <v>7349</v>
      </c>
      <c r="F1217" s="97" t="s">
        <v>7672</v>
      </c>
      <c r="G1217" s="96" t="s">
        <v>6172</v>
      </c>
      <c r="H1217" s="96" t="s">
        <v>7673</v>
      </c>
      <c r="I1217" s="96" t="s">
        <v>5387</v>
      </c>
      <c r="J1217" s="96" t="s">
        <v>5382</v>
      </c>
      <c r="K1217" s="96" t="s">
        <v>5365</v>
      </c>
      <c r="L1217" s="96" t="s">
        <v>5365</v>
      </c>
      <c r="M1217" s="96" t="s">
        <v>5342</v>
      </c>
      <c r="N1217" s="92">
        <v>203189.17315819269</v>
      </c>
      <c r="O1217" s="93">
        <v>0</v>
      </c>
      <c r="P1217" s="93">
        <v>0</v>
      </c>
      <c r="Q1217" s="93">
        <v>0</v>
      </c>
      <c r="R1217" s="93">
        <v>0</v>
      </c>
      <c r="S1217" s="93">
        <v>0</v>
      </c>
      <c r="T1217" s="93">
        <v>0</v>
      </c>
      <c r="U1217" s="93">
        <v>0</v>
      </c>
      <c r="V1217" s="93">
        <v>0</v>
      </c>
      <c r="W1217" s="93">
        <v>0</v>
      </c>
      <c r="X1217" s="93">
        <v>0</v>
      </c>
      <c r="Y1217" s="93">
        <v>0</v>
      </c>
      <c r="Z1217" s="93">
        <v>0</v>
      </c>
      <c r="AA1217" s="93">
        <v>0</v>
      </c>
      <c r="AB1217" s="93">
        <v>0</v>
      </c>
      <c r="AC1217" s="93">
        <v>0</v>
      </c>
      <c r="AD1217" s="93">
        <v>0</v>
      </c>
      <c r="AE1217" s="93">
        <v>0</v>
      </c>
      <c r="AF1217" s="93">
        <v>0</v>
      </c>
      <c r="AG1217" s="93">
        <v>16842.956747444368</v>
      </c>
      <c r="AH1217" s="93">
        <v>16833.505127086144</v>
      </c>
      <c r="AI1217" s="93">
        <v>16762.845290318386</v>
      </c>
      <c r="AJ1217" s="93">
        <v>16631.666518262071</v>
      </c>
      <c r="AK1217" s="93">
        <v>16834.558312018253</v>
      </c>
      <c r="AL1217" s="93">
        <v>16854.320031981712</v>
      </c>
      <c r="AM1217" s="93">
        <v>17225.397637513986</v>
      </c>
      <c r="AN1217" s="93">
        <v>17064.497252640816</v>
      </c>
      <c r="AO1217" s="93">
        <v>17078.716438889493</v>
      </c>
      <c r="AP1217" s="93">
        <v>17081.181759996485</v>
      </c>
      <c r="AQ1217" s="93">
        <v>17015.123696412371</v>
      </c>
      <c r="AR1217" s="93">
        <v>16964.404345628602</v>
      </c>
      <c r="AS1217" s="93">
        <v>0</v>
      </c>
      <c r="AT1217" s="93">
        <v>0</v>
      </c>
      <c r="AU1217" s="93">
        <v>0</v>
      </c>
      <c r="AV1217" s="93">
        <v>0</v>
      </c>
      <c r="AW1217" s="93">
        <v>0</v>
      </c>
      <c r="AX1217" s="93">
        <v>0</v>
      </c>
      <c r="AY1217" s="93">
        <v>0</v>
      </c>
      <c r="AZ1217" s="93">
        <v>0</v>
      </c>
      <c r="BA1217" s="93">
        <v>0</v>
      </c>
      <c r="BB1217" s="93">
        <v>0</v>
      </c>
      <c r="BC1217" s="93">
        <v>0</v>
      </c>
      <c r="BD1217" s="93">
        <v>0</v>
      </c>
      <c r="BE1217" s="93">
        <v>0</v>
      </c>
      <c r="BF1217" s="93">
        <v>0</v>
      </c>
      <c r="BG1217" s="93">
        <v>0</v>
      </c>
      <c r="BH1217" s="93">
        <v>0</v>
      </c>
      <c r="BI1217" s="93">
        <v>0</v>
      </c>
      <c r="BJ1217" s="93">
        <v>0</v>
      </c>
      <c r="BK1217" s="93">
        <v>0</v>
      </c>
      <c r="BL1217" s="93">
        <v>0</v>
      </c>
      <c r="BM1217" s="93">
        <v>0</v>
      </c>
      <c r="BN1217" s="93">
        <v>0</v>
      </c>
      <c r="BO1217" s="93">
        <v>0</v>
      </c>
      <c r="BP1217" s="93">
        <v>0</v>
      </c>
      <c r="BQ1217" s="93">
        <v>0</v>
      </c>
      <c r="BR1217" s="93">
        <v>0</v>
      </c>
      <c r="BS1217" s="93">
        <v>0</v>
      </c>
      <c r="BT1217" s="93">
        <v>0</v>
      </c>
      <c r="BU1217" s="93">
        <v>0</v>
      </c>
      <c r="BV1217" s="93">
        <v>0</v>
      </c>
      <c r="BW1217" s="93">
        <v>0</v>
      </c>
      <c r="BX1217" s="93">
        <v>0</v>
      </c>
      <c r="BY1217" s="93">
        <v>0</v>
      </c>
      <c r="BZ1217" s="93">
        <v>0</v>
      </c>
      <c r="CA1217" s="93">
        <v>0</v>
      </c>
      <c r="CB1217" s="93">
        <v>0</v>
      </c>
      <c r="CC1217" s="93">
        <v>0</v>
      </c>
      <c r="CD1217" s="93">
        <v>0</v>
      </c>
      <c r="CE1217" s="93">
        <v>0</v>
      </c>
      <c r="CF1217" s="93">
        <v>0</v>
      </c>
      <c r="CG1217" s="93">
        <v>0</v>
      </c>
      <c r="CH1217" s="93">
        <v>0</v>
      </c>
      <c r="CJ1217" s="94">
        <v>203189.17315819269</v>
      </c>
    </row>
    <row r="1218" spans="1:88" x14ac:dyDescent="0.25">
      <c r="A1218">
        <v>1210</v>
      </c>
      <c r="B1218" s="96"/>
      <c r="C1218" s="97" t="s">
        <v>5378</v>
      </c>
      <c r="D1218" s="97" t="s">
        <v>7349</v>
      </c>
      <c r="E1218" s="97" t="s">
        <v>7349</v>
      </c>
      <c r="F1218" s="97" t="s">
        <v>7674</v>
      </c>
      <c r="G1218" s="96" t="s">
        <v>6172</v>
      </c>
      <c r="H1218" s="96" t="s">
        <v>7675</v>
      </c>
      <c r="I1218" s="96" t="s">
        <v>5387</v>
      </c>
      <c r="J1218" s="96" t="s">
        <v>5382</v>
      </c>
      <c r="K1218" s="96" t="s">
        <v>5365</v>
      </c>
      <c r="L1218" s="96" t="s">
        <v>5365</v>
      </c>
      <c r="M1218" s="96" t="s">
        <v>5342</v>
      </c>
      <c r="N1218" s="92">
        <v>399840.43903656438</v>
      </c>
      <c r="O1218" s="93">
        <v>0</v>
      </c>
      <c r="P1218" s="93">
        <v>0</v>
      </c>
      <c r="Q1218" s="93">
        <v>0</v>
      </c>
      <c r="R1218" s="93">
        <v>0</v>
      </c>
      <c r="S1218" s="93">
        <v>0</v>
      </c>
      <c r="T1218" s="93">
        <v>0</v>
      </c>
      <c r="U1218" s="93">
        <v>0</v>
      </c>
      <c r="V1218" s="93">
        <v>0</v>
      </c>
      <c r="W1218" s="93">
        <v>0</v>
      </c>
      <c r="X1218" s="93">
        <v>0</v>
      </c>
      <c r="Y1218" s="93">
        <v>0</v>
      </c>
      <c r="Z1218" s="93">
        <v>0</v>
      </c>
      <c r="AA1218" s="93">
        <v>0</v>
      </c>
      <c r="AB1218" s="93">
        <v>0</v>
      </c>
      <c r="AC1218" s="93">
        <v>0</v>
      </c>
      <c r="AD1218" s="93">
        <v>0</v>
      </c>
      <c r="AE1218" s="93">
        <v>0</v>
      </c>
      <c r="AF1218" s="93">
        <v>0</v>
      </c>
      <c r="AG1218" s="93">
        <v>0</v>
      </c>
      <c r="AH1218" s="93">
        <v>0</v>
      </c>
      <c r="AI1218" s="93">
        <v>0</v>
      </c>
      <c r="AJ1218" s="93">
        <v>0</v>
      </c>
      <c r="AK1218" s="93">
        <v>0</v>
      </c>
      <c r="AL1218" s="93">
        <v>0</v>
      </c>
      <c r="AM1218" s="93">
        <v>0</v>
      </c>
      <c r="AN1218" s="93">
        <v>0</v>
      </c>
      <c r="AO1218" s="93">
        <v>0</v>
      </c>
      <c r="AP1218" s="93">
        <v>0</v>
      </c>
      <c r="AQ1218" s="93">
        <v>0</v>
      </c>
      <c r="AR1218" s="93">
        <v>0</v>
      </c>
      <c r="AS1218" s="93">
        <v>33181.211250625223</v>
      </c>
      <c r="AT1218" s="93">
        <v>33139.379757075942</v>
      </c>
      <c r="AU1218" s="93">
        <v>33049.378960538692</v>
      </c>
      <c r="AV1218" s="93">
        <v>32741.606456421534</v>
      </c>
      <c r="AW1218" s="93">
        <v>33157.261165690295</v>
      </c>
      <c r="AX1218" s="93">
        <v>33201.513515937608</v>
      </c>
      <c r="AY1218" s="93">
        <v>33842.281911842525</v>
      </c>
      <c r="AZ1218" s="93">
        <v>33512.59493937857</v>
      </c>
      <c r="BA1218" s="93">
        <v>33597.521825180236</v>
      </c>
      <c r="BB1218" s="93">
        <v>33596.765029638387</v>
      </c>
      <c r="BC1218" s="93">
        <v>33462.171338942593</v>
      </c>
      <c r="BD1218" s="93">
        <v>33358.752885292801</v>
      </c>
      <c r="BE1218" s="93">
        <v>0</v>
      </c>
      <c r="BF1218" s="93">
        <v>0</v>
      </c>
      <c r="BG1218" s="93">
        <v>0</v>
      </c>
      <c r="BH1218" s="93">
        <v>0</v>
      </c>
      <c r="BI1218" s="93">
        <v>0</v>
      </c>
      <c r="BJ1218" s="93">
        <v>0</v>
      </c>
      <c r="BK1218" s="93">
        <v>0</v>
      </c>
      <c r="BL1218" s="93">
        <v>0</v>
      </c>
      <c r="BM1218" s="93">
        <v>0</v>
      </c>
      <c r="BN1218" s="93">
        <v>0</v>
      </c>
      <c r="BO1218" s="93">
        <v>0</v>
      </c>
      <c r="BP1218" s="93">
        <v>0</v>
      </c>
      <c r="BQ1218" s="93">
        <v>0</v>
      </c>
      <c r="BR1218" s="93">
        <v>0</v>
      </c>
      <c r="BS1218" s="93">
        <v>0</v>
      </c>
      <c r="BT1218" s="93">
        <v>0</v>
      </c>
      <c r="BU1218" s="93">
        <v>0</v>
      </c>
      <c r="BV1218" s="93">
        <v>0</v>
      </c>
      <c r="BW1218" s="93">
        <v>0</v>
      </c>
      <c r="BX1218" s="93">
        <v>0</v>
      </c>
      <c r="BY1218" s="93">
        <v>0</v>
      </c>
      <c r="BZ1218" s="93">
        <v>0</v>
      </c>
      <c r="CA1218" s="93">
        <v>0</v>
      </c>
      <c r="CB1218" s="93">
        <v>0</v>
      </c>
      <c r="CC1218" s="93">
        <v>0</v>
      </c>
      <c r="CD1218" s="93">
        <v>0</v>
      </c>
      <c r="CE1218" s="93">
        <v>0</v>
      </c>
      <c r="CF1218" s="93">
        <v>0</v>
      </c>
      <c r="CG1218" s="93">
        <v>0</v>
      </c>
      <c r="CH1218" s="93">
        <v>0</v>
      </c>
      <c r="CJ1218" s="94">
        <v>399840.43903656438</v>
      </c>
    </row>
    <row r="1219" spans="1:88" x14ac:dyDescent="0.25">
      <c r="A1219">
        <v>1211</v>
      </c>
      <c r="B1219" s="96"/>
      <c r="C1219" s="97" t="s">
        <v>5378</v>
      </c>
      <c r="D1219" s="97" t="s">
        <v>7349</v>
      </c>
      <c r="E1219" s="97" t="s">
        <v>7349</v>
      </c>
      <c r="F1219" s="97" t="s">
        <v>7676</v>
      </c>
      <c r="G1219" s="96" t="s">
        <v>6172</v>
      </c>
      <c r="H1219" s="96" t="s">
        <v>7677</v>
      </c>
      <c r="I1219" s="96" t="s">
        <v>5387</v>
      </c>
      <c r="J1219" s="96" t="s">
        <v>5382</v>
      </c>
      <c r="K1219" s="96" t="s">
        <v>5365</v>
      </c>
      <c r="L1219" s="96" t="s">
        <v>5365</v>
      </c>
      <c r="M1219" s="96" t="s">
        <v>5342</v>
      </c>
      <c r="N1219" s="92">
        <v>244797.12942540873</v>
      </c>
      <c r="O1219" s="93">
        <v>0</v>
      </c>
      <c r="P1219" s="93">
        <v>0</v>
      </c>
      <c r="Q1219" s="93">
        <v>0</v>
      </c>
      <c r="R1219" s="93">
        <v>0</v>
      </c>
      <c r="S1219" s="93">
        <v>0</v>
      </c>
      <c r="T1219" s="93">
        <v>0</v>
      </c>
      <c r="U1219" s="93">
        <v>0</v>
      </c>
      <c r="V1219" s="93">
        <v>0</v>
      </c>
      <c r="W1219" s="93">
        <v>0</v>
      </c>
      <c r="X1219" s="93">
        <v>0</v>
      </c>
      <c r="Y1219" s="93">
        <v>0</v>
      </c>
      <c r="Z1219" s="93">
        <v>0</v>
      </c>
      <c r="AA1219" s="93">
        <v>0</v>
      </c>
      <c r="AB1219" s="93">
        <v>0</v>
      </c>
      <c r="AC1219" s="93">
        <v>0</v>
      </c>
      <c r="AD1219" s="93">
        <v>0</v>
      </c>
      <c r="AE1219" s="93">
        <v>0</v>
      </c>
      <c r="AF1219" s="93">
        <v>0</v>
      </c>
      <c r="AG1219" s="93">
        <v>0</v>
      </c>
      <c r="AH1219" s="93">
        <v>0</v>
      </c>
      <c r="AI1219" s="93">
        <v>0</v>
      </c>
      <c r="AJ1219" s="93">
        <v>0</v>
      </c>
      <c r="AK1219" s="93">
        <v>0</v>
      </c>
      <c r="AL1219" s="93">
        <v>0</v>
      </c>
      <c r="AM1219" s="93">
        <v>0</v>
      </c>
      <c r="AN1219" s="93">
        <v>0</v>
      </c>
      <c r="AO1219" s="93">
        <v>0</v>
      </c>
      <c r="AP1219" s="93">
        <v>0</v>
      </c>
      <c r="AQ1219" s="93">
        <v>0</v>
      </c>
      <c r="AR1219" s="93">
        <v>0</v>
      </c>
      <c r="AS1219" s="93">
        <v>0</v>
      </c>
      <c r="AT1219" s="93">
        <v>0</v>
      </c>
      <c r="AU1219" s="93">
        <v>0</v>
      </c>
      <c r="AV1219" s="93">
        <v>0</v>
      </c>
      <c r="AW1219" s="93">
        <v>0</v>
      </c>
      <c r="AX1219" s="93">
        <v>0</v>
      </c>
      <c r="AY1219" s="93">
        <v>0</v>
      </c>
      <c r="AZ1219" s="93">
        <v>0</v>
      </c>
      <c r="BA1219" s="93">
        <v>0</v>
      </c>
      <c r="BB1219" s="93">
        <v>0</v>
      </c>
      <c r="BC1219" s="93">
        <v>0</v>
      </c>
      <c r="BD1219" s="93">
        <v>0</v>
      </c>
      <c r="BE1219" s="93">
        <v>20441.306515785778</v>
      </c>
      <c r="BF1219" s="93">
        <v>20418.841167590712</v>
      </c>
      <c r="BG1219" s="93">
        <v>20365.056654457865</v>
      </c>
      <c r="BH1219" s="93">
        <v>20184.063881822356</v>
      </c>
      <c r="BI1219" s="93">
        <v>20426.135084620972</v>
      </c>
      <c r="BJ1219" s="93">
        <v>20452.281026297875</v>
      </c>
      <c r="BK1219" s="93">
        <v>20588.546517033647</v>
      </c>
      <c r="BL1219" s="93">
        <v>20402.217026601214</v>
      </c>
      <c r="BM1219" s="93">
        <v>20427.658128805382</v>
      </c>
      <c r="BN1219" s="93">
        <v>20432.564426917987</v>
      </c>
      <c r="BO1219" s="93">
        <v>20357.424826435668</v>
      </c>
      <c r="BP1219" s="93">
        <v>20301.034169039292</v>
      </c>
      <c r="BQ1219" s="93">
        <v>0</v>
      </c>
      <c r="BR1219" s="93">
        <v>0</v>
      </c>
      <c r="BS1219" s="93">
        <v>0</v>
      </c>
      <c r="BT1219" s="93">
        <v>0</v>
      </c>
      <c r="BU1219" s="93">
        <v>0</v>
      </c>
      <c r="BV1219" s="93">
        <v>0</v>
      </c>
      <c r="BW1219" s="93">
        <v>0</v>
      </c>
      <c r="BX1219" s="93">
        <v>0</v>
      </c>
      <c r="BY1219" s="93">
        <v>0</v>
      </c>
      <c r="BZ1219" s="93">
        <v>0</v>
      </c>
      <c r="CA1219" s="93">
        <v>0</v>
      </c>
      <c r="CB1219" s="93">
        <v>0</v>
      </c>
      <c r="CC1219" s="93">
        <v>0</v>
      </c>
      <c r="CD1219" s="93">
        <v>0</v>
      </c>
      <c r="CE1219" s="93">
        <v>0</v>
      </c>
      <c r="CF1219" s="93">
        <v>0</v>
      </c>
      <c r="CG1219" s="93">
        <v>0</v>
      </c>
      <c r="CH1219" s="93">
        <v>0</v>
      </c>
      <c r="CJ1219" s="94">
        <v>244797.12942540873</v>
      </c>
    </row>
    <row r="1220" spans="1:88" x14ac:dyDescent="0.25">
      <c r="A1220">
        <v>1212</v>
      </c>
      <c r="B1220" s="96"/>
      <c r="C1220" s="97" t="s">
        <v>5378</v>
      </c>
      <c r="D1220" s="97" t="s">
        <v>7349</v>
      </c>
      <c r="E1220" s="97" t="s">
        <v>7349</v>
      </c>
      <c r="F1220" s="97" t="s">
        <v>7678</v>
      </c>
      <c r="G1220" s="96" t="s">
        <v>6172</v>
      </c>
      <c r="H1220" s="96" t="s">
        <v>7679</v>
      </c>
      <c r="I1220" s="96" t="s">
        <v>5387</v>
      </c>
      <c r="J1220" s="96" t="s">
        <v>5382</v>
      </c>
      <c r="K1220" s="96" t="s">
        <v>5365</v>
      </c>
      <c r="L1220" s="96" t="s">
        <v>5365</v>
      </c>
      <c r="M1220" s="96" t="s">
        <v>5342</v>
      </c>
      <c r="N1220" s="92">
        <v>178035.80739819203</v>
      </c>
      <c r="O1220" s="93">
        <v>0</v>
      </c>
      <c r="P1220" s="93">
        <v>0</v>
      </c>
      <c r="Q1220" s="93">
        <v>0</v>
      </c>
      <c r="R1220" s="93">
        <v>0</v>
      </c>
      <c r="S1220" s="93">
        <v>0</v>
      </c>
      <c r="T1220" s="93">
        <v>0</v>
      </c>
      <c r="U1220" s="93">
        <v>0</v>
      </c>
      <c r="V1220" s="93">
        <v>0</v>
      </c>
      <c r="W1220" s="93">
        <v>0</v>
      </c>
      <c r="X1220" s="93">
        <v>0</v>
      </c>
      <c r="Y1220" s="93">
        <v>0</v>
      </c>
      <c r="Z1220" s="93">
        <v>0</v>
      </c>
      <c r="AA1220" s="93">
        <v>0</v>
      </c>
      <c r="AB1220" s="93">
        <v>0</v>
      </c>
      <c r="AC1220" s="93">
        <v>0</v>
      </c>
      <c r="AD1220" s="93">
        <v>0</v>
      </c>
      <c r="AE1220" s="93">
        <v>0</v>
      </c>
      <c r="AF1220" s="93">
        <v>0</v>
      </c>
      <c r="AG1220" s="93">
        <v>0</v>
      </c>
      <c r="AH1220" s="93">
        <v>0</v>
      </c>
      <c r="AI1220" s="93">
        <v>0</v>
      </c>
      <c r="AJ1220" s="93">
        <v>0</v>
      </c>
      <c r="AK1220" s="93">
        <v>0</v>
      </c>
      <c r="AL1220" s="93">
        <v>0</v>
      </c>
      <c r="AM1220" s="93">
        <v>0</v>
      </c>
      <c r="AN1220" s="93">
        <v>0</v>
      </c>
      <c r="AO1220" s="93">
        <v>0</v>
      </c>
      <c r="AP1220" s="93">
        <v>0</v>
      </c>
      <c r="AQ1220" s="93">
        <v>0</v>
      </c>
      <c r="AR1220" s="93">
        <v>0</v>
      </c>
      <c r="AS1220" s="93">
        <v>0</v>
      </c>
      <c r="AT1220" s="93">
        <v>0</v>
      </c>
      <c r="AU1220" s="93">
        <v>0</v>
      </c>
      <c r="AV1220" s="93">
        <v>0</v>
      </c>
      <c r="AW1220" s="93">
        <v>0</v>
      </c>
      <c r="AX1220" s="93">
        <v>0</v>
      </c>
      <c r="AY1220" s="93">
        <v>0</v>
      </c>
      <c r="AZ1220" s="93">
        <v>0</v>
      </c>
      <c r="BA1220" s="93">
        <v>0</v>
      </c>
      <c r="BB1220" s="93">
        <v>0</v>
      </c>
      <c r="BC1220" s="93">
        <v>0</v>
      </c>
      <c r="BD1220" s="93">
        <v>0</v>
      </c>
      <c r="BE1220" s="93">
        <v>0</v>
      </c>
      <c r="BF1220" s="93">
        <v>0</v>
      </c>
      <c r="BG1220" s="93">
        <v>0</v>
      </c>
      <c r="BH1220" s="93">
        <v>0</v>
      </c>
      <c r="BI1220" s="93">
        <v>0</v>
      </c>
      <c r="BJ1220" s="93">
        <v>0</v>
      </c>
      <c r="BK1220" s="93">
        <v>0</v>
      </c>
      <c r="BL1220" s="93">
        <v>0</v>
      </c>
      <c r="BM1220" s="93">
        <v>0</v>
      </c>
      <c r="BN1220" s="93">
        <v>0</v>
      </c>
      <c r="BO1220" s="93">
        <v>0</v>
      </c>
      <c r="BP1220" s="93">
        <v>0</v>
      </c>
      <c r="BQ1220" s="93">
        <v>14840.50189213601</v>
      </c>
      <c r="BR1220" s="93">
        <v>14819.176710913078</v>
      </c>
      <c r="BS1220" s="93">
        <v>14766.622979434445</v>
      </c>
      <c r="BT1220" s="93">
        <v>14594.799133324257</v>
      </c>
      <c r="BU1220" s="93">
        <v>14825.327175574581</v>
      </c>
      <c r="BV1220" s="93">
        <v>14851.091296561341</v>
      </c>
      <c r="BW1220" s="93">
        <v>15068.094676704994</v>
      </c>
      <c r="BX1220" s="93">
        <v>14880.36580807435</v>
      </c>
      <c r="BY1220" s="93">
        <v>14896.311497781548</v>
      </c>
      <c r="BZ1220" s="93">
        <v>14906.199539698457</v>
      </c>
      <c r="CA1220" s="93">
        <v>14820.990292769775</v>
      </c>
      <c r="CB1220" s="93">
        <v>14766.326395219234</v>
      </c>
      <c r="CC1220" s="93">
        <v>0</v>
      </c>
      <c r="CD1220" s="93">
        <v>0</v>
      </c>
      <c r="CE1220" s="93">
        <v>0</v>
      </c>
      <c r="CF1220" s="93">
        <v>0</v>
      </c>
      <c r="CG1220" s="93">
        <v>0</v>
      </c>
      <c r="CH1220" s="93">
        <v>0</v>
      </c>
      <c r="CJ1220" s="94">
        <v>178035.80739819203</v>
      </c>
    </row>
    <row r="1221" spans="1:88" x14ac:dyDescent="0.25">
      <c r="A1221">
        <v>1213</v>
      </c>
      <c r="B1221" s="96"/>
      <c r="C1221" s="97" t="s">
        <v>5378</v>
      </c>
      <c r="D1221" s="97" t="s">
        <v>7349</v>
      </c>
      <c r="E1221" s="97" t="s">
        <v>7349</v>
      </c>
      <c r="F1221" s="97" t="s">
        <v>7680</v>
      </c>
      <c r="G1221" s="96" t="s">
        <v>6172</v>
      </c>
      <c r="H1221" s="96" t="s">
        <v>7681</v>
      </c>
      <c r="I1221" s="96" t="s">
        <v>5387</v>
      </c>
      <c r="J1221" s="96" t="s">
        <v>5382</v>
      </c>
      <c r="K1221" s="96" t="s">
        <v>5365</v>
      </c>
      <c r="L1221" s="96" t="s">
        <v>5365</v>
      </c>
      <c r="M1221" s="96" t="s">
        <v>5342</v>
      </c>
      <c r="N1221" s="92">
        <v>79930.523599582142</v>
      </c>
      <c r="O1221" s="93">
        <v>0</v>
      </c>
      <c r="P1221" s="93">
        <v>0</v>
      </c>
      <c r="Q1221" s="93">
        <v>0</v>
      </c>
      <c r="R1221" s="93">
        <v>0</v>
      </c>
      <c r="S1221" s="93">
        <v>0</v>
      </c>
      <c r="T1221" s="93">
        <v>0</v>
      </c>
      <c r="U1221" s="93">
        <v>0</v>
      </c>
      <c r="V1221" s="93">
        <v>0</v>
      </c>
      <c r="W1221" s="93">
        <v>0</v>
      </c>
      <c r="X1221" s="93">
        <v>0</v>
      </c>
      <c r="Y1221" s="93">
        <v>0</v>
      </c>
      <c r="Z1221" s="93">
        <v>0</v>
      </c>
      <c r="AA1221" s="93">
        <v>0</v>
      </c>
      <c r="AB1221" s="93">
        <v>0</v>
      </c>
      <c r="AC1221" s="93">
        <v>0</v>
      </c>
      <c r="AD1221" s="93">
        <v>0</v>
      </c>
      <c r="AE1221" s="93">
        <v>0</v>
      </c>
      <c r="AF1221" s="93">
        <v>0</v>
      </c>
      <c r="AG1221" s="93">
        <v>0</v>
      </c>
      <c r="AH1221" s="93">
        <v>0</v>
      </c>
      <c r="AI1221" s="93">
        <v>0</v>
      </c>
      <c r="AJ1221" s="93">
        <v>0</v>
      </c>
      <c r="AK1221" s="93">
        <v>0</v>
      </c>
      <c r="AL1221" s="93">
        <v>0</v>
      </c>
      <c r="AM1221" s="93">
        <v>0</v>
      </c>
      <c r="AN1221" s="93">
        <v>0</v>
      </c>
      <c r="AO1221" s="93">
        <v>0</v>
      </c>
      <c r="AP1221" s="93">
        <v>0</v>
      </c>
      <c r="AQ1221" s="93">
        <v>0</v>
      </c>
      <c r="AR1221" s="93">
        <v>0</v>
      </c>
      <c r="AS1221" s="93">
        <v>0</v>
      </c>
      <c r="AT1221" s="93">
        <v>0</v>
      </c>
      <c r="AU1221" s="93">
        <v>0</v>
      </c>
      <c r="AV1221" s="93">
        <v>0</v>
      </c>
      <c r="AW1221" s="93">
        <v>0</v>
      </c>
      <c r="AX1221" s="93">
        <v>0</v>
      </c>
      <c r="AY1221" s="93">
        <v>0</v>
      </c>
      <c r="AZ1221" s="93">
        <v>0</v>
      </c>
      <c r="BA1221" s="93">
        <v>0</v>
      </c>
      <c r="BB1221" s="93">
        <v>0</v>
      </c>
      <c r="BC1221" s="93">
        <v>0</v>
      </c>
      <c r="BD1221" s="93">
        <v>0</v>
      </c>
      <c r="BE1221" s="93">
        <v>0</v>
      </c>
      <c r="BF1221" s="93">
        <v>0</v>
      </c>
      <c r="BG1221" s="93">
        <v>0</v>
      </c>
      <c r="BH1221" s="93">
        <v>0</v>
      </c>
      <c r="BI1221" s="93">
        <v>0</v>
      </c>
      <c r="BJ1221" s="93">
        <v>0</v>
      </c>
      <c r="BK1221" s="93">
        <v>0</v>
      </c>
      <c r="BL1221" s="93">
        <v>0</v>
      </c>
      <c r="BM1221" s="93">
        <v>0</v>
      </c>
      <c r="BN1221" s="93">
        <v>0</v>
      </c>
      <c r="BO1221" s="93">
        <v>0</v>
      </c>
      <c r="BP1221" s="93">
        <v>0</v>
      </c>
      <c r="BQ1221" s="93">
        <v>0</v>
      </c>
      <c r="BR1221" s="93">
        <v>0</v>
      </c>
      <c r="BS1221" s="93">
        <v>0</v>
      </c>
      <c r="BT1221" s="93">
        <v>0</v>
      </c>
      <c r="BU1221" s="93">
        <v>0</v>
      </c>
      <c r="BV1221" s="93">
        <v>0</v>
      </c>
      <c r="BW1221" s="93">
        <v>0</v>
      </c>
      <c r="BX1221" s="93">
        <v>0</v>
      </c>
      <c r="BY1221" s="93">
        <v>0</v>
      </c>
      <c r="BZ1221" s="93">
        <v>0</v>
      </c>
      <c r="CA1221" s="93">
        <v>0</v>
      </c>
      <c r="CB1221" s="93">
        <v>0</v>
      </c>
      <c r="CC1221" s="93">
        <v>13385.435363161574</v>
      </c>
      <c r="CD1221" s="93">
        <v>13362.333917991053</v>
      </c>
      <c r="CE1221" s="93">
        <v>13305.397148275839</v>
      </c>
      <c r="CF1221" s="93">
        <v>13114.275398159349</v>
      </c>
      <c r="CG1221" s="93">
        <v>13366.200167026294</v>
      </c>
      <c r="CH1221" s="93">
        <v>13396.881604968039</v>
      </c>
      <c r="CJ1221" s="94">
        <v>79930.523599582142</v>
      </c>
    </row>
    <row r="1222" spans="1:88" x14ac:dyDescent="0.25">
      <c r="A1222">
        <v>1214</v>
      </c>
      <c r="B1222" s="96"/>
      <c r="C1222" s="97" t="s">
        <v>5378</v>
      </c>
      <c r="D1222" s="97" t="s">
        <v>7349</v>
      </c>
      <c r="E1222" s="97" t="s">
        <v>7349</v>
      </c>
      <c r="F1222" s="97" t="s">
        <v>7682</v>
      </c>
      <c r="G1222" s="96" t="s">
        <v>6172</v>
      </c>
      <c r="H1222" s="96" t="s">
        <v>7683</v>
      </c>
      <c r="I1222" s="96" t="s">
        <v>5387</v>
      </c>
      <c r="J1222" s="96" t="s">
        <v>5382</v>
      </c>
      <c r="K1222" s="96" t="s">
        <v>5365</v>
      </c>
      <c r="L1222" s="96" t="s">
        <v>5365</v>
      </c>
      <c r="M1222" s="96" t="s">
        <v>5342</v>
      </c>
      <c r="N1222" s="92">
        <v>0</v>
      </c>
      <c r="O1222" s="93">
        <v>0</v>
      </c>
      <c r="P1222" s="93">
        <v>0</v>
      </c>
      <c r="Q1222" s="93">
        <v>0</v>
      </c>
      <c r="R1222" s="93">
        <v>0</v>
      </c>
      <c r="S1222" s="93">
        <v>0</v>
      </c>
      <c r="T1222" s="93">
        <v>0</v>
      </c>
      <c r="U1222" s="93">
        <v>0</v>
      </c>
      <c r="V1222" s="93">
        <v>0</v>
      </c>
      <c r="W1222" s="93">
        <v>0</v>
      </c>
      <c r="X1222" s="93">
        <v>0</v>
      </c>
      <c r="Y1222" s="93">
        <v>0</v>
      </c>
      <c r="Z1222" s="93">
        <v>0</v>
      </c>
      <c r="AA1222" s="93">
        <v>0</v>
      </c>
      <c r="AB1222" s="93">
        <v>0</v>
      </c>
      <c r="AC1222" s="93">
        <v>0</v>
      </c>
      <c r="AD1222" s="93">
        <v>0</v>
      </c>
      <c r="AE1222" s="93">
        <v>0</v>
      </c>
      <c r="AF1222" s="93">
        <v>0</v>
      </c>
      <c r="AG1222" s="93">
        <v>0</v>
      </c>
      <c r="AH1222" s="93">
        <v>0</v>
      </c>
      <c r="AI1222" s="93">
        <v>0</v>
      </c>
      <c r="AJ1222" s="93">
        <v>0</v>
      </c>
      <c r="AK1222" s="93">
        <v>0</v>
      </c>
      <c r="AL1222" s="93">
        <v>0</v>
      </c>
      <c r="AM1222" s="93">
        <v>0</v>
      </c>
      <c r="AN1222" s="93">
        <v>0</v>
      </c>
      <c r="AO1222" s="93">
        <v>0</v>
      </c>
      <c r="AP1222" s="93">
        <v>0</v>
      </c>
      <c r="AQ1222" s="93">
        <v>0</v>
      </c>
      <c r="AR1222" s="93">
        <v>0</v>
      </c>
      <c r="AS1222" s="93">
        <v>0</v>
      </c>
      <c r="AT1222" s="93">
        <v>0</v>
      </c>
      <c r="AU1222" s="93">
        <v>0</v>
      </c>
      <c r="AV1222" s="93">
        <v>0</v>
      </c>
      <c r="AW1222" s="93">
        <v>0</v>
      </c>
      <c r="AX1222" s="93">
        <v>0</v>
      </c>
      <c r="AY1222" s="93">
        <v>0</v>
      </c>
      <c r="AZ1222" s="93">
        <v>0</v>
      </c>
      <c r="BA1222" s="93">
        <v>0</v>
      </c>
      <c r="BB1222" s="93">
        <v>0</v>
      </c>
      <c r="BC1222" s="93">
        <v>0</v>
      </c>
      <c r="BD1222" s="93">
        <v>0</v>
      </c>
      <c r="BE1222" s="93">
        <v>0</v>
      </c>
      <c r="BF1222" s="93">
        <v>0</v>
      </c>
      <c r="BG1222" s="93">
        <v>0</v>
      </c>
      <c r="BH1222" s="93">
        <v>0</v>
      </c>
      <c r="BI1222" s="93">
        <v>0</v>
      </c>
      <c r="BJ1222" s="93">
        <v>0</v>
      </c>
      <c r="BK1222" s="93">
        <v>0</v>
      </c>
      <c r="BL1222" s="93">
        <v>0</v>
      </c>
      <c r="BM1222" s="93">
        <v>0</v>
      </c>
      <c r="BN1222" s="93">
        <v>0</v>
      </c>
      <c r="BO1222" s="93">
        <v>0</v>
      </c>
      <c r="BP1222" s="93">
        <v>0</v>
      </c>
      <c r="BQ1222" s="93">
        <v>0</v>
      </c>
      <c r="BR1222" s="93">
        <v>0</v>
      </c>
      <c r="BS1222" s="93">
        <v>0</v>
      </c>
      <c r="BT1222" s="93">
        <v>0</v>
      </c>
      <c r="BU1222" s="93">
        <v>0</v>
      </c>
      <c r="BV1222" s="93">
        <v>0</v>
      </c>
      <c r="BW1222" s="93">
        <v>0</v>
      </c>
      <c r="BX1222" s="93">
        <v>0</v>
      </c>
      <c r="BY1222" s="93">
        <v>0</v>
      </c>
      <c r="BZ1222" s="93">
        <v>0</v>
      </c>
      <c r="CA1222" s="93">
        <v>0</v>
      </c>
      <c r="CB1222" s="93">
        <v>0</v>
      </c>
      <c r="CC1222" s="93">
        <v>0</v>
      </c>
      <c r="CD1222" s="93">
        <v>0</v>
      </c>
      <c r="CE1222" s="93">
        <v>0</v>
      </c>
      <c r="CF1222" s="93">
        <v>0</v>
      </c>
      <c r="CG1222" s="93">
        <v>0</v>
      </c>
      <c r="CH1222" s="93">
        <v>0</v>
      </c>
      <c r="CJ1222" s="94">
        <v>0</v>
      </c>
    </row>
    <row r="1223" spans="1:88" x14ac:dyDescent="0.25">
      <c r="A1223">
        <v>1215</v>
      </c>
      <c r="B1223" s="96"/>
      <c r="C1223" s="97" t="s">
        <v>5378</v>
      </c>
      <c r="D1223" s="97" t="s">
        <v>7349</v>
      </c>
      <c r="E1223" s="97" t="s">
        <v>7349</v>
      </c>
      <c r="F1223" s="97" t="s">
        <v>7684</v>
      </c>
      <c r="G1223" s="96" t="s">
        <v>6172</v>
      </c>
      <c r="H1223" s="96" t="s">
        <v>7685</v>
      </c>
      <c r="I1223" s="96" t="s">
        <v>5387</v>
      </c>
      <c r="J1223" s="96" t="s">
        <v>5382</v>
      </c>
      <c r="K1223" s="96" t="s">
        <v>5365</v>
      </c>
      <c r="L1223" s="96" t="s">
        <v>5365</v>
      </c>
      <c r="M1223" s="96" t="s">
        <v>5342</v>
      </c>
      <c r="N1223" s="92">
        <v>0</v>
      </c>
      <c r="O1223" s="93">
        <v>0</v>
      </c>
      <c r="P1223" s="93">
        <v>0</v>
      </c>
      <c r="Q1223" s="93">
        <v>0</v>
      </c>
      <c r="R1223" s="93">
        <v>0</v>
      </c>
      <c r="S1223" s="93">
        <v>0</v>
      </c>
      <c r="T1223" s="93">
        <v>0</v>
      </c>
      <c r="U1223" s="93">
        <v>0</v>
      </c>
      <c r="V1223" s="93">
        <v>0</v>
      </c>
      <c r="W1223" s="93">
        <v>0</v>
      </c>
      <c r="X1223" s="93">
        <v>0</v>
      </c>
      <c r="Y1223" s="93">
        <v>0</v>
      </c>
      <c r="Z1223" s="93">
        <v>0</v>
      </c>
      <c r="AA1223" s="93">
        <v>0</v>
      </c>
      <c r="AB1223" s="93">
        <v>0</v>
      </c>
      <c r="AC1223" s="93">
        <v>0</v>
      </c>
      <c r="AD1223" s="93">
        <v>0</v>
      </c>
      <c r="AE1223" s="93">
        <v>0</v>
      </c>
      <c r="AF1223" s="93">
        <v>0</v>
      </c>
      <c r="AG1223" s="93">
        <v>0</v>
      </c>
      <c r="AH1223" s="93">
        <v>0</v>
      </c>
      <c r="AI1223" s="93">
        <v>0</v>
      </c>
      <c r="AJ1223" s="93">
        <v>0</v>
      </c>
      <c r="AK1223" s="93">
        <v>0</v>
      </c>
      <c r="AL1223" s="93">
        <v>0</v>
      </c>
      <c r="AM1223" s="93">
        <v>0</v>
      </c>
      <c r="AN1223" s="93">
        <v>0</v>
      </c>
      <c r="AO1223" s="93">
        <v>0</v>
      </c>
      <c r="AP1223" s="93">
        <v>0</v>
      </c>
      <c r="AQ1223" s="93">
        <v>0</v>
      </c>
      <c r="AR1223" s="93">
        <v>0</v>
      </c>
      <c r="AS1223" s="93">
        <v>0</v>
      </c>
      <c r="AT1223" s="93">
        <v>0</v>
      </c>
      <c r="AU1223" s="93">
        <v>0</v>
      </c>
      <c r="AV1223" s="93">
        <v>0</v>
      </c>
      <c r="AW1223" s="93">
        <v>0</v>
      </c>
      <c r="AX1223" s="93">
        <v>0</v>
      </c>
      <c r="AY1223" s="93">
        <v>0</v>
      </c>
      <c r="AZ1223" s="93">
        <v>0</v>
      </c>
      <c r="BA1223" s="93">
        <v>0</v>
      </c>
      <c r="BB1223" s="93">
        <v>0</v>
      </c>
      <c r="BC1223" s="93">
        <v>0</v>
      </c>
      <c r="BD1223" s="93">
        <v>0</v>
      </c>
      <c r="BE1223" s="93">
        <v>0</v>
      </c>
      <c r="BF1223" s="93">
        <v>0</v>
      </c>
      <c r="BG1223" s="93">
        <v>0</v>
      </c>
      <c r="BH1223" s="93">
        <v>0</v>
      </c>
      <c r="BI1223" s="93">
        <v>0</v>
      </c>
      <c r="BJ1223" s="93">
        <v>0</v>
      </c>
      <c r="BK1223" s="93">
        <v>0</v>
      </c>
      <c r="BL1223" s="93">
        <v>0</v>
      </c>
      <c r="BM1223" s="93">
        <v>0</v>
      </c>
      <c r="BN1223" s="93">
        <v>0</v>
      </c>
      <c r="BO1223" s="93">
        <v>0</v>
      </c>
      <c r="BP1223" s="93">
        <v>0</v>
      </c>
      <c r="BQ1223" s="93">
        <v>0</v>
      </c>
      <c r="BR1223" s="93">
        <v>0</v>
      </c>
      <c r="BS1223" s="93">
        <v>0</v>
      </c>
      <c r="BT1223" s="93">
        <v>0</v>
      </c>
      <c r="BU1223" s="93">
        <v>0</v>
      </c>
      <c r="BV1223" s="93">
        <v>0</v>
      </c>
      <c r="BW1223" s="93">
        <v>0</v>
      </c>
      <c r="BX1223" s="93">
        <v>0</v>
      </c>
      <c r="BY1223" s="93">
        <v>0</v>
      </c>
      <c r="BZ1223" s="93">
        <v>0</v>
      </c>
      <c r="CA1223" s="93">
        <v>0</v>
      </c>
      <c r="CB1223" s="93">
        <v>0</v>
      </c>
      <c r="CC1223" s="93">
        <v>0</v>
      </c>
      <c r="CD1223" s="93">
        <v>0</v>
      </c>
      <c r="CE1223" s="93">
        <v>0</v>
      </c>
      <c r="CF1223" s="93">
        <v>0</v>
      </c>
      <c r="CG1223" s="93">
        <v>0</v>
      </c>
      <c r="CH1223" s="93">
        <v>0</v>
      </c>
      <c r="CJ1223" s="94">
        <v>0</v>
      </c>
    </row>
    <row r="1224" spans="1:88" x14ac:dyDescent="0.25">
      <c r="A1224">
        <v>1216</v>
      </c>
      <c r="B1224" s="96"/>
      <c r="C1224" s="97" t="s">
        <v>5378</v>
      </c>
      <c r="D1224" s="97" t="s">
        <v>7349</v>
      </c>
      <c r="E1224" s="97" t="s">
        <v>7349</v>
      </c>
      <c r="F1224" s="97" t="s">
        <v>7686</v>
      </c>
      <c r="G1224" s="96" t="s">
        <v>6172</v>
      </c>
      <c r="H1224" s="96" t="s">
        <v>7687</v>
      </c>
      <c r="I1224" s="96" t="s">
        <v>5340</v>
      </c>
      <c r="J1224" s="96" t="s">
        <v>5382</v>
      </c>
      <c r="K1224" s="96" t="s">
        <v>5365</v>
      </c>
      <c r="L1224" s="96" t="s">
        <v>5365</v>
      </c>
      <c r="M1224" s="96" t="s">
        <v>5342</v>
      </c>
      <c r="N1224" s="92">
        <v>0</v>
      </c>
      <c r="O1224" s="93">
        <v>0</v>
      </c>
      <c r="P1224" s="93">
        <v>0</v>
      </c>
      <c r="Q1224" s="93">
        <v>0</v>
      </c>
      <c r="R1224" s="93">
        <v>0</v>
      </c>
      <c r="S1224" s="93">
        <v>0</v>
      </c>
      <c r="T1224" s="93">
        <v>0</v>
      </c>
      <c r="U1224" s="93">
        <v>0</v>
      </c>
      <c r="V1224" s="93">
        <v>0</v>
      </c>
      <c r="W1224" s="93">
        <v>0</v>
      </c>
      <c r="X1224" s="93">
        <v>0</v>
      </c>
      <c r="Y1224" s="93">
        <v>0</v>
      </c>
      <c r="Z1224" s="93">
        <v>0</v>
      </c>
      <c r="AA1224" s="93">
        <v>0</v>
      </c>
      <c r="AB1224" s="93">
        <v>0</v>
      </c>
      <c r="AC1224" s="93">
        <v>0</v>
      </c>
      <c r="AD1224" s="93">
        <v>0</v>
      </c>
      <c r="AE1224" s="93">
        <v>0</v>
      </c>
      <c r="AF1224" s="93">
        <v>0</v>
      </c>
      <c r="AG1224" s="93">
        <v>0</v>
      </c>
      <c r="AH1224" s="93">
        <v>0</v>
      </c>
      <c r="AI1224" s="93">
        <v>0</v>
      </c>
      <c r="AJ1224" s="93">
        <v>0</v>
      </c>
      <c r="AK1224" s="93">
        <v>0</v>
      </c>
      <c r="AL1224" s="93">
        <v>0</v>
      </c>
      <c r="AM1224" s="93">
        <v>0</v>
      </c>
      <c r="AN1224" s="93">
        <v>0</v>
      </c>
      <c r="AO1224" s="93">
        <v>0</v>
      </c>
      <c r="AP1224" s="93">
        <v>0</v>
      </c>
      <c r="AQ1224" s="93">
        <v>0</v>
      </c>
      <c r="AR1224" s="93">
        <v>0</v>
      </c>
      <c r="AS1224" s="93">
        <v>0</v>
      </c>
      <c r="AT1224" s="93">
        <v>0</v>
      </c>
      <c r="AU1224" s="93">
        <v>0</v>
      </c>
      <c r="AV1224" s="93">
        <v>0</v>
      </c>
      <c r="AW1224" s="93">
        <v>0</v>
      </c>
      <c r="AX1224" s="93">
        <v>0</v>
      </c>
      <c r="AY1224" s="93">
        <v>0</v>
      </c>
      <c r="AZ1224" s="93">
        <v>0</v>
      </c>
      <c r="BA1224" s="93">
        <v>0</v>
      </c>
      <c r="BB1224" s="93">
        <v>0</v>
      </c>
      <c r="BC1224" s="93">
        <v>0</v>
      </c>
      <c r="BD1224" s="93">
        <v>0</v>
      </c>
      <c r="BE1224" s="93">
        <v>0</v>
      </c>
      <c r="BF1224" s="93">
        <v>0</v>
      </c>
      <c r="BG1224" s="93">
        <v>0</v>
      </c>
      <c r="BH1224" s="93">
        <v>0</v>
      </c>
      <c r="BI1224" s="93">
        <v>0</v>
      </c>
      <c r="BJ1224" s="93">
        <v>0</v>
      </c>
      <c r="BK1224" s="93">
        <v>0</v>
      </c>
      <c r="BL1224" s="93">
        <v>0</v>
      </c>
      <c r="BM1224" s="93">
        <v>0</v>
      </c>
      <c r="BN1224" s="93">
        <v>0</v>
      </c>
      <c r="BO1224" s="93">
        <v>0</v>
      </c>
      <c r="BP1224" s="93">
        <v>0</v>
      </c>
      <c r="BQ1224" s="93">
        <v>0</v>
      </c>
      <c r="BR1224" s="93">
        <v>0</v>
      </c>
      <c r="BS1224" s="93">
        <v>0</v>
      </c>
      <c r="BT1224" s="93">
        <v>0</v>
      </c>
      <c r="BU1224" s="93">
        <v>0</v>
      </c>
      <c r="BV1224" s="93">
        <v>0</v>
      </c>
      <c r="BW1224" s="93">
        <v>0</v>
      </c>
      <c r="BX1224" s="93">
        <v>0</v>
      </c>
      <c r="BY1224" s="93">
        <v>0</v>
      </c>
      <c r="BZ1224" s="93">
        <v>0</v>
      </c>
      <c r="CA1224" s="93">
        <v>0</v>
      </c>
      <c r="CB1224" s="93">
        <v>0</v>
      </c>
      <c r="CC1224" s="93">
        <v>0</v>
      </c>
      <c r="CD1224" s="93">
        <v>0</v>
      </c>
      <c r="CE1224" s="93">
        <v>0</v>
      </c>
      <c r="CF1224" s="93">
        <v>0</v>
      </c>
      <c r="CG1224" s="93">
        <v>0</v>
      </c>
      <c r="CH1224" s="93">
        <v>0</v>
      </c>
      <c r="CJ1224" s="94">
        <v>0</v>
      </c>
    </row>
    <row r="1225" spans="1:88" x14ac:dyDescent="0.25">
      <c r="A1225">
        <v>1217</v>
      </c>
      <c r="B1225" s="96"/>
      <c r="C1225" s="97" t="s">
        <v>5378</v>
      </c>
      <c r="D1225" s="97" t="s">
        <v>7645</v>
      </c>
      <c r="E1225" s="97" t="s">
        <v>7645</v>
      </c>
      <c r="F1225" s="97" t="s">
        <v>7688</v>
      </c>
      <c r="G1225" s="96" t="s">
        <v>6184</v>
      </c>
      <c r="H1225" s="96" t="s">
        <v>7689</v>
      </c>
      <c r="I1225" s="96" t="s">
        <v>5387</v>
      </c>
      <c r="J1225" s="96" t="s">
        <v>5382</v>
      </c>
      <c r="K1225" s="96" t="s">
        <v>5365</v>
      </c>
      <c r="L1225" s="96" t="s">
        <v>5365</v>
      </c>
      <c r="M1225" s="96" t="s">
        <v>5342</v>
      </c>
      <c r="N1225" s="92">
        <v>185381.34407743637</v>
      </c>
      <c r="O1225" s="93">
        <v>31366.865694275381</v>
      </c>
      <c r="P1225" s="93">
        <v>30849.458737574863</v>
      </c>
      <c r="Q1225" s="93">
        <v>30911.133707864356</v>
      </c>
      <c r="R1225" s="93">
        <v>30941.589957046319</v>
      </c>
      <c r="S1225" s="93">
        <v>30745.792931073622</v>
      </c>
      <c r="T1225" s="93">
        <v>30566.503049601815</v>
      </c>
      <c r="U1225" s="93">
        <v>0</v>
      </c>
      <c r="V1225" s="93">
        <v>0</v>
      </c>
      <c r="W1225" s="93">
        <v>0</v>
      </c>
      <c r="X1225" s="93">
        <v>0</v>
      </c>
      <c r="Y1225" s="93">
        <v>0</v>
      </c>
      <c r="Z1225" s="93">
        <v>0</v>
      </c>
      <c r="AA1225" s="93">
        <v>0</v>
      </c>
      <c r="AB1225" s="93">
        <v>0</v>
      </c>
      <c r="AC1225" s="93">
        <v>0</v>
      </c>
      <c r="AD1225" s="93">
        <v>0</v>
      </c>
      <c r="AE1225" s="93">
        <v>0</v>
      </c>
      <c r="AF1225" s="93">
        <v>0</v>
      </c>
      <c r="AG1225" s="93">
        <v>0</v>
      </c>
      <c r="AH1225" s="93">
        <v>0</v>
      </c>
      <c r="AI1225" s="93">
        <v>0</v>
      </c>
      <c r="AJ1225" s="93">
        <v>0</v>
      </c>
      <c r="AK1225" s="93">
        <v>0</v>
      </c>
      <c r="AL1225" s="93">
        <v>0</v>
      </c>
      <c r="AM1225" s="93">
        <v>0</v>
      </c>
      <c r="AN1225" s="93">
        <v>0</v>
      </c>
      <c r="AO1225" s="93">
        <v>0</v>
      </c>
      <c r="AP1225" s="93">
        <v>0</v>
      </c>
      <c r="AQ1225" s="93">
        <v>0</v>
      </c>
      <c r="AR1225" s="93">
        <v>0</v>
      </c>
      <c r="AS1225" s="93">
        <v>0</v>
      </c>
      <c r="AT1225" s="93">
        <v>0</v>
      </c>
      <c r="AU1225" s="93">
        <v>0</v>
      </c>
      <c r="AV1225" s="93">
        <v>0</v>
      </c>
      <c r="AW1225" s="93">
        <v>0</v>
      </c>
      <c r="AX1225" s="93">
        <v>0</v>
      </c>
      <c r="AY1225" s="93">
        <v>0</v>
      </c>
      <c r="AZ1225" s="93">
        <v>0</v>
      </c>
      <c r="BA1225" s="93">
        <v>0</v>
      </c>
      <c r="BB1225" s="93">
        <v>0</v>
      </c>
      <c r="BC1225" s="93">
        <v>0</v>
      </c>
      <c r="BD1225" s="93">
        <v>0</v>
      </c>
      <c r="BE1225" s="93">
        <v>0</v>
      </c>
      <c r="BF1225" s="93">
        <v>0</v>
      </c>
      <c r="BG1225" s="93">
        <v>0</v>
      </c>
      <c r="BH1225" s="93">
        <v>0</v>
      </c>
      <c r="BI1225" s="93">
        <v>0</v>
      </c>
      <c r="BJ1225" s="93">
        <v>0</v>
      </c>
      <c r="BK1225" s="93">
        <v>0</v>
      </c>
      <c r="BL1225" s="93">
        <v>0</v>
      </c>
      <c r="BM1225" s="93">
        <v>0</v>
      </c>
      <c r="BN1225" s="93">
        <v>0</v>
      </c>
      <c r="BO1225" s="93">
        <v>0</v>
      </c>
      <c r="BP1225" s="93">
        <v>0</v>
      </c>
      <c r="BQ1225" s="93">
        <v>0</v>
      </c>
      <c r="BR1225" s="93">
        <v>0</v>
      </c>
      <c r="BS1225" s="93">
        <v>0</v>
      </c>
      <c r="BT1225" s="93">
        <v>0</v>
      </c>
      <c r="BU1225" s="93">
        <v>0</v>
      </c>
      <c r="BV1225" s="93">
        <v>0</v>
      </c>
      <c r="BW1225" s="93">
        <v>0</v>
      </c>
      <c r="BX1225" s="93">
        <v>0</v>
      </c>
      <c r="BY1225" s="93">
        <v>0</v>
      </c>
      <c r="BZ1225" s="93">
        <v>0</v>
      </c>
      <c r="CA1225" s="93">
        <v>0</v>
      </c>
      <c r="CB1225" s="93">
        <v>0</v>
      </c>
      <c r="CC1225" s="93">
        <v>0</v>
      </c>
      <c r="CD1225" s="93">
        <v>0</v>
      </c>
      <c r="CE1225" s="93">
        <v>0</v>
      </c>
      <c r="CF1225" s="93">
        <v>0</v>
      </c>
      <c r="CG1225" s="93">
        <v>0</v>
      </c>
      <c r="CH1225" s="93">
        <v>0</v>
      </c>
      <c r="CJ1225" s="94">
        <v>0</v>
      </c>
    </row>
    <row r="1226" spans="1:88" x14ac:dyDescent="0.25">
      <c r="A1226">
        <v>1218</v>
      </c>
      <c r="B1226" s="96"/>
      <c r="C1226" s="97" t="s">
        <v>5378</v>
      </c>
      <c r="D1226" s="97" t="s">
        <v>7645</v>
      </c>
      <c r="E1226" s="97" t="s">
        <v>7645</v>
      </c>
      <c r="F1226" s="97" t="s">
        <v>7690</v>
      </c>
      <c r="G1226" s="96" t="s">
        <v>6184</v>
      </c>
      <c r="H1226" s="96" t="s">
        <v>7691</v>
      </c>
      <c r="I1226" s="96" t="s">
        <v>5387</v>
      </c>
      <c r="J1226" s="96" t="s">
        <v>5382</v>
      </c>
      <c r="K1226" s="96" t="s">
        <v>5365</v>
      </c>
      <c r="L1226" s="96" t="s">
        <v>5365</v>
      </c>
      <c r="M1226" s="96" t="s">
        <v>5342</v>
      </c>
      <c r="N1226" s="92">
        <v>468887.65105821728</v>
      </c>
      <c r="O1226" s="93">
        <v>0</v>
      </c>
      <c r="P1226" s="93">
        <v>0</v>
      </c>
      <c r="Q1226" s="93">
        <v>0</v>
      </c>
      <c r="R1226" s="93">
        <v>0</v>
      </c>
      <c r="S1226" s="93">
        <v>0</v>
      </c>
      <c r="T1226" s="93">
        <v>0</v>
      </c>
      <c r="U1226" s="93">
        <v>38983.911585861104</v>
      </c>
      <c r="V1226" s="93">
        <v>39001.814149493948</v>
      </c>
      <c r="W1226" s="93">
        <v>38709.730540970748</v>
      </c>
      <c r="X1226" s="93">
        <v>38230.689206890471</v>
      </c>
      <c r="Y1226" s="93">
        <v>39021.269912586977</v>
      </c>
      <c r="Z1226" s="93">
        <v>39090.960280650172</v>
      </c>
      <c r="AA1226" s="93">
        <v>39876.896185402977</v>
      </c>
      <c r="AB1226" s="93">
        <v>39162.093086753339</v>
      </c>
      <c r="AC1226" s="93">
        <v>39292.912373192805</v>
      </c>
      <c r="AD1226" s="93">
        <v>39333.520585018101</v>
      </c>
      <c r="AE1226" s="93">
        <v>39148.991169505513</v>
      </c>
      <c r="AF1226" s="93">
        <v>39034.861981891139</v>
      </c>
      <c r="AG1226" s="93">
        <v>0</v>
      </c>
      <c r="AH1226" s="93">
        <v>0</v>
      </c>
      <c r="AI1226" s="93">
        <v>0</v>
      </c>
      <c r="AJ1226" s="93">
        <v>0</v>
      </c>
      <c r="AK1226" s="93">
        <v>0</v>
      </c>
      <c r="AL1226" s="93">
        <v>0</v>
      </c>
      <c r="AM1226" s="93">
        <v>0</v>
      </c>
      <c r="AN1226" s="93">
        <v>0</v>
      </c>
      <c r="AO1226" s="93">
        <v>0</v>
      </c>
      <c r="AP1226" s="93">
        <v>0</v>
      </c>
      <c r="AQ1226" s="93">
        <v>0</v>
      </c>
      <c r="AR1226" s="93">
        <v>0</v>
      </c>
      <c r="AS1226" s="93">
        <v>0</v>
      </c>
      <c r="AT1226" s="93">
        <v>0</v>
      </c>
      <c r="AU1226" s="93">
        <v>0</v>
      </c>
      <c r="AV1226" s="93">
        <v>0</v>
      </c>
      <c r="AW1226" s="93">
        <v>0</v>
      </c>
      <c r="AX1226" s="93">
        <v>0</v>
      </c>
      <c r="AY1226" s="93">
        <v>0</v>
      </c>
      <c r="AZ1226" s="93">
        <v>0</v>
      </c>
      <c r="BA1226" s="93">
        <v>0</v>
      </c>
      <c r="BB1226" s="93">
        <v>0</v>
      </c>
      <c r="BC1226" s="93">
        <v>0</v>
      </c>
      <c r="BD1226" s="93">
        <v>0</v>
      </c>
      <c r="BE1226" s="93">
        <v>0</v>
      </c>
      <c r="BF1226" s="93">
        <v>0</v>
      </c>
      <c r="BG1226" s="93">
        <v>0</v>
      </c>
      <c r="BH1226" s="93">
        <v>0</v>
      </c>
      <c r="BI1226" s="93">
        <v>0</v>
      </c>
      <c r="BJ1226" s="93">
        <v>0</v>
      </c>
      <c r="BK1226" s="93">
        <v>0</v>
      </c>
      <c r="BL1226" s="93">
        <v>0</v>
      </c>
      <c r="BM1226" s="93">
        <v>0</v>
      </c>
      <c r="BN1226" s="93">
        <v>0</v>
      </c>
      <c r="BO1226" s="93">
        <v>0</v>
      </c>
      <c r="BP1226" s="93">
        <v>0</v>
      </c>
      <c r="BQ1226" s="93">
        <v>0</v>
      </c>
      <c r="BR1226" s="93">
        <v>0</v>
      </c>
      <c r="BS1226" s="93">
        <v>0</v>
      </c>
      <c r="BT1226" s="93">
        <v>0</v>
      </c>
      <c r="BU1226" s="93">
        <v>0</v>
      </c>
      <c r="BV1226" s="93">
        <v>0</v>
      </c>
      <c r="BW1226" s="93">
        <v>0</v>
      </c>
      <c r="BX1226" s="93">
        <v>0</v>
      </c>
      <c r="BY1226" s="93">
        <v>0</v>
      </c>
      <c r="BZ1226" s="93">
        <v>0</v>
      </c>
      <c r="CA1226" s="93">
        <v>0</v>
      </c>
      <c r="CB1226" s="93">
        <v>0</v>
      </c>
      <c r="CC1226" s="93">
        <v>0</v>
      </c>
      <c r="CD1226" s="93">
        <v>0</v>
      </c>
      <c r="CE1226" s="93">
        <v>0</v>
      </c>
      <c r="CF1226" s="93">
        <v>0</v>
      </c>
      <c r="CG1226" s="93">
        <v>0</v>
      </c>
      <c r="CH1226" s="93">
        <v>0</v>
      </c>
      <c r="CJ1226" s="94">
        <v>235849.27538176387</v>
      </c>
    </row>
    <row r="1227" spans="1:88" x14ac:dyDescent="0.25">
      <c r="A1227">
        <v>1219</v>
      </c>
      <c r="B1227" s="96"/>
      <c r="C1227" s="97" t="s">
        <v>5378</v>
      </c>
      <c r="D1227" s="97" t="s">
        <v>7645</v>
      </c>
      <c r="E1227" s="97" t="s">
        <v>7645</v>
      </c>
      <c r="F1227" s="97" t="s">
        <v>7692</v>
      </c>
      <c r="G1227" s="96" t="s">
        <v>6184</v>
      </c>
      <c r="H1227" s="96" t="s">
        <v>7693</v>
      </c>
      <c r="I1227" s="96" t="s">
        <v>5387</v>
      </c>
      <c r="J1227" s="96" t="s">
        <v>5382</v>
      </c>
      <c r="K1227" s="96" t="s">
        <v>5365</v>
      </c>
      <c r="L1227" s="96" t="s">
        <v>5365</v>
      </c>
      <c r="M1227" s="96" t="s">
        <v>5342</v>
      </c>
      <c r="N1227" s="92">
        <v>381536.09571119177</v>
      </c>
      <c r="O1227" s="93">
        <v>0</v>
      </c>
      <c r="P1227" s="93">
        <v>0</v>
      </c>
      <c r="Q1227" s="93">
        <v>0</v>
      </c>
      <c r="R1227" s="93">
        <v>0</v>
      </c>
      <c r="S1227" s="93">
        <v>0</v>
      </c>
      <c r="T1227" s="93">
        <v>0</v>
      </c>
      <c r="U1227" s="93">
        <v>0</v>
      </c>
      <c r="V1227" s="93">
        <v>0</v>
      </c>
      <c r="W1227" s="93">
        <v>0</v>
      </c>
      <c r="X1227" s="93">
        <v>0</v>
      </c>
      <c r="Y1227" s="93">
        <v>0</v>
      </c>
      <c r="Z1227" s="93">
        <v>0</v>
      </c>
      <c r="AA1227" s="93">
        <v>0</v>
      </c>
      <c r="AB1227" s="93">
        <v>0</v>
      </c>
      <c r="AC1227" s="93">
        <v>0</v>
      </c>
      <c r="AD1227" s="93">
        <v>0</v>
      </c>
      <c r="AE1227" s="93">
        <v>0</v>
      </c>
      <c r="AF1227" s="93">
        <v>0</v>
      </c>
      <c r="AG1227" s="93">
        <v>31364.593365098986</v>
      </c>
      <c r="AH1227" s="93">
        <v>31346.992760073215</v>
      </c>
      <c r="AI1227" s="93">
        <v>31215.411525216721</v>
      </c>
      <c r="AJ1227" s="93">
        <v>30971.133225071873</v>
      </c>
      <c r="AK1227" s="93">
        <v>31348.953978500052</v>
      </c>
      <c r="AL1227" s="93">
        <v>31385.753830221067</v>
      </c>
      <c r="AM1227" s="93">
        <v>32608.443252542365</v>
      </c>
      <c r="AN1227" s="93">
        <v>32303.851673302306</v>
      </c>
      <c r="AO1227" s="93">
        <v>32330.769224794796</v>
      </c>
      <c r="AP1227" s="93">
        <v>32335.436187213225</v>
      </c>
      <c r="AQ1227" s="93">
        <v>32210.385337120697</v>
      </c>
      <c r="AR1227" s="93">
        <v>32114.371352036484</v>
      </c>
      <c r="AS1227" s="93">
        <v>0</v>
      </c>
      <c r="AT1227" s="93">
        <v>0</v>
      </c>
      <c r="AU1227" s="93">
        <v>0</v>
      </c>
      <c r="AV1227" s="93">
        <v>0</v>
      </c>
      <c r="AW1227" s="93">
        <v>0</v>
      </c>
      <c r="AX1227" s="93">
        <v>0</v>
      </c>
      <c r="AY1227" s="93">
        <v>0</v>
      </c>
      <c r="AZ1227" s="93">
        <v>0</v>
      </c>
      <c r="BA1227" s="93">
        <v>0</v>
      </c>
      <c r="BB1227" s="93">
        <v>0</v>
      </c>
      <c r="BC1227" s="93">
        <v>0</v>
      </c>
      <c r="BD1227" s="93">
        <v>0</v>
      </c>
      <c r="BE1227" s="93">
        <v>0</v>
      </c>
      <c r="BF1227" s="93">
        <v>0</v>
      </c>
      <c r="BG1227" s="93">
        <v>0</v>
      </c>
      <c r="BH1227" s="93">
        <v>0</v>
      </c>
      <c r="BI1227" s="93">
        <v>0</v>
      </c>
      <c r="BJ1227" s="93">
        <v>0</v>
      </c>
      <c r="BK1227" s="93">
        <v>0</v>
      </c>
      <c r="BL1227" s="93">
        <v>0</v>
      </c>
      <c r="BM1227" s="93">
        <v>0</v>
      </c>
      <c r="BN1227" s="93">
        <v>0</v>
      </c>
      <c r="BO1227" s="93">
        <v>0</v>
      </c>
      <c r="BP1227" s="93">
        <v>0</v>
      </c>
      <c r="BQ1227" s="93">
        <v>0</v>
      </c>
      <c r="BR1227" s="93">
        <v>0</v>
      </c>
      <c r="BS1227" s="93">
        <v>0</v>
      </c>
      <c r="BT1227" s="93">
        <v>0</v>
      </c>
      <c r="BU1227" s="93">
        <v>0</v>
      </c>
      <c r="BV1227" s="93">
        <v>0</v>
      </c>
      <c r="BW1227" s="93">
        <v>0</v>
      </c>
      <c r="BX1227" s="93">
        <v>0</v>
      </c>
      <c r="BY1227" s="93">
        <v>0</v>
      </c>
      <c r="BZ1227" s="93">
        <v>0</v>
      </c>
      <c r="CA1227" s="93">
        <v>0</v>
      </c>
      <c r="CB1227" s="93">
        <v>0</v>
      </c>
      <c r="CC1227" s="93">
        <v>0</v>
      </c>
      <c r="CD1227" s="93">
        <v>0</v>
      </c>
      <c r="CE1227" s="93">
        <v>0</v>
      </c>
      <c r="CF1227" s="93">
        <v>0</v>
      </c>
      <c r="CG1227" s="93">
        <v>0</v>
      </c>
      <c r="CH1227" s="93">
        <v>0</v>
      </c>
      <c r="CJ1227" s="94">
        <v>381536.09571119177</v>
      </c>
    </row>
    <row r="1228" spans="1:88" x14ac:dyDescent="0.25">
      <c r="A1228">
        <v>1220</v>
      </c>
      <c r="B1228" s="96"/>
      <c r="C1228" s="97" t="s">
        <v>5378</v>
      </c>
      <c r="D1228" s="97" t="s">
        <v>7645</v>
      </c>
      <c r="E1228" s="97" t="s">
        <v>7645</v>
      </c>
      <c r="F1228" s="97" t="s">
        <v>7694</v>
      </c>
      <c r="G1228" s="96" t="s">
        <v>6184</v>
      </c>
      <c r="H1228" s="96" t="s">
        <v>7695</v>
      </c>
      <c r="I1228" s="96" t="s">
        <v>5387</v>
      </c>
      <c r="J1228" s="96" t="s">
        <v>5382</v>
      </c>
      <c r="K1228" s="96" t="s">
        <v>5365</v>
      </c>
      <c r="L1228" s="96" t="s">
        <v>5365</v>
      </c>
      <c r="M1228" s="96" t="s">
        <v>5342</v>
      </c>
      <c r="N1228" s="92">
        <v>293182.87581271399</v>
      </c>
      <c r="O1228" s="93">
        <v>0</v>
      </c>
      <c r="P1228" s="93">
        <v>0</v>
      </c>
      <c r="Q1228" s="93">
        <v>0</v>
      </c>
      <c r="R1228" s="93">
        <v>0</v>
      </c>
      <c r="S1228" s="93">
        <v>0</v>
      </c>
      <c r="T1228" s="93">
        <v>0</v>
      </c>
      <c r="U1228" s="93">
        <v>0</v>
      </c>
      <c r="V1228" s="93">
        <v>0</v>
      </c>
      <c r="W1228" s="93">
        <v>0</v>
      </c>
      <c r="X1228" s="93">
        <v>0</v>
      </c>
      <c r="Y1228" s="93">
        <v>0</v>
      </c>
      <c r="Z1228" s="93">
        <v>0</v>
      </c>
      <c r="AA1228" s="93">
        <v>0</v>
      </c>
      <c r="AB1228" s="93">
        <v>0</v>
      </c>
      <c r="AC1228" s="93">
        <v>0</v>
      </c>
      <c r="AD1228" s="93">
        <v>0</v>
      </c>
      <c r="AE1228" s="93">
        <v>0</v>
      </c>
      <c r="AF1228" s="93">
        <v>0</v>
      </c>
      <c r="AG1228" s="93">
        <v>0</v>
      </c>
      <c r="AH1228" s="93">
        <v>0</v>
      </c>
      <c r="AI1228" s="93">
        <v>0</v>
      </c>
      <c r="AJ1228" s="93">
        <v>0</v>
      </c>
      <c r="AK1228" s="93">
        <v>0</v>
      </c>
      <c r="AL1228" s="93">
        <v>0</v>
      </c>
      <c r="AM1228" s="93">
        <v>0</v>
      </c>
      <c r="AN1228" s="93">
        <v>0</v>
      </c>
      <c r="AO1228" s="93">
        <v>0</v>
      </c>
      <c r="AP1228" s="93">
        <v>0</v>
      </c>
      <c r="AQ1228" s="93">
        <v>0</v>
      </c>
      <c r="AR1228" s="93">
        <v>0</v>
      </c>
      <c r="AS1228" s="93">
        <v>24217.882214811671</v>
      </c>
      <c r="AT1228" s="93">
        <v>24187.350774111812</v>
      </c>
      <c r="AU1228" s="93">
        <v>24121.662132630041</v>
      </c>
      <c r="AV1228" s="93">
        <v>23897.02903538202</v>
      </c>
      <c r="AW1228" s="93">
        <v>24200.401830156348</v>
      </c>
      <c r="AX1228" s="93">
        <v>24232.7001750819</v>
      </c>
      <c r="AY1228" s="93">
        <v>24927.660658445071</v>
      </c>
      <c r="AZ1228" s="93">
        <v>24684.818730867682</v>
      </c>
      <c r="BA1228" s="93">
        <v>24747.374459100134</v>
      </c>
      <c r="BB1228" s="93">
        <v>24746.817016120702</v>
      </c>
      <c r="BC1228" s="93">
        <v>24647.677547417941</v>
      </c>
      <c r="BD1228" s="93">
        <v>24571.501238588688</v>
      </c>
      <c r="BE1228" s="93">
        <v>0</v>
      </c>
      <c r="BF1228" s="93">
        <v>0</v>
      </c>
      <c r="BG1228" s="93">
        <v>0</v>
      </c>
      <c r="BH1228" s="93">
        <v>0</v>
      </c>
      <c r="BI1228" s="93">
        <v>0</v>
      </c>
      <c r="BJ1228" s="93">
        <v>0</v>
      </c>
      <c r="BK1228" s="93">
        <v>0</v>
      </c>
      <c r="BL1228" s="93">
        <v>0</v>
      </c>
      <c r="BM1228" s="93">
        <v>0</v>
      </c>
      <c r="BN1228" s="93">
        <v>0</v>
      </c>
      <c r="BO1228" s="93">
        <v>0</v>
      </c>
      <c r="BP1228" s="93">
        <v>0</v>
      </c>
      <c r="BQ1228" s="93">
        <v>0</v>
      </c>
      <c r="BR1228" s="93">
        <v>0</v>
      </c>
      <c r="BS1228" s="93">
        <v>0</v>
      </c>
      <c r="BT1228" s="93">
        <v>0</v>
      </c>
      <c r="BU1228" s="93">
        <v>0</v>
      </c>
      <c r="BV1228" s="93">
        <v>0</v>
      </c>
      <c r="BW1228" s="93">
        <v>0</v>
      </c>
      <c r="BX1228" s="93">
        <v>0</v>
      </c>
      <c r="BY1228" s="93">
        <v>0</v>
      </c>
      <c r="BZ1228" s="93">
        <v>0</v>
      </c>
      <c r="CA1228" s="93">
        <v>0</v>
      </c>
      <c r="CB1228" s="93">
        <v>0</v>
      </c>
      <c r="CC1228" s="93">
        <v>0</v>
      </c>
      <c r="CD1228" s="93">
        <v>0</v>
      </c>
      <c r="CE1228" s="93">
        <v>0</v>
      </c>
      <c r="CF1228" s="93">
        <v>0</v>
      </c>
      <c r="CG1228" s="93">
        <v>0</v>
      </c>
      <c r="CH1228" s="93">
        <v>0</v>
      </c>
      <c r="CJ1228" s="94">
        <v>293182.87581271399</v>
      </c>
    </row>
    <row r="1229" spans="1:88" x14ac:dyDescent="0.25">
      <c r="A1229">
        <v>1221</v>
      </c>
      <c r="B1229" s="96"/>
      <c r="C1229" s="97" t="s">
        <v>5378</v>
      </c>
      <c r="D1229" s="97" t="s">
        <v>7645</v>
      </c>
      <c r="E1229" s="97" t="s">
        <v>7645</v>
      </c>
      <c r="F1229" s="97" t="s">
        <v>7696</v>
      </c>
      <c r="G1229" s="96" t="s">
        <v>6184</v>
      </c>
      <c r="H1229" s="96" t="s">
        <v>7697</v>
      </c>
      <c r="I1229" s="96" t="s">
        <v>5387</v>
      </c>
      <c r="J1229" s="96" t="s">
        <v>5382</v>
      </c>
      <c r="K1229" s="96" t="s">
        <v>5365</v>
      </c>
      <c r="L1229" s="96" t="s">
        <v>5365</v>
      </c>
      <c r="M1229" s="96" t="s">
        <v>5342</v>
      </c>
      <c r="N1229" s="92">
        <v>195010.09155834868</v>
      </c>
      <c r="O1229" s="93">
        <v>0</v>
      </c>
      <c r="P1229" s="93">
        <v>0</v>
      </c>
      <c r="Q1229" s="93">
        <v>0</v>
      </c>
      <c r="R1229" s="93">
        <v>0</v>
      </c>
      <c r="S1229" s="93">
        <v>0</v>
      </c>
      <c r="T1229" s="93">
        <v>0</v>
      </c>
      <c r="U1229" s="93">
        <v>0</v>
      </c>
      <c r="V1229" s="93">
        <v>0</v>
      </c>
      <c r="W1229" s="93">
        <v>0</v>
      </c>
      <c r="X1229" s="93">
        <v>0</v>
      </c>
      <c r="Y1229" s="93">
        <v>0</v>
      </c>
      <c r="Z1229" s="93">
        <v>0</v>
      </c>
      <c r="AA1229" s="93">
        <v>0</v>
      </c>
      <c r="AB1229" s="93">
        <v>0</v>
      </c>
      <c r="AC1229" s="93">
        <v>0</v>
      </c>
      <c r="AD1229" s="93">
        <v>0</v>
      </c>
      <c r="AE1229" s="93">
        <v>0</v>
      </c>
      <c r="AF1229" s="93">
        <v>0</v>
      </c>
      <c r="AG1229" s="93">
        <v>0</v>
      </c>
      <c r="AH1229" s="93">
        <v>0</v>
      </c>
      <c r="AI1229" s="93">
        <v>0</v>
      </c>
      <c r="AJ1229" s="93">
        <v>0</v>
      </c>
      <c r="AK1229" s="93">
        <v>0</v>
      </c>
      <c r="AL1229" s="93">
        <v>0</v>
      </c>
      <c r="AM1229" s="93">
        <v>0</v>
      </c>
      <c r="AN1229" s="93">
        <v>0</v>
      </c>
      <c r="AO1229" s="93">
        <v>0</v>
      </c>
      <c r="AP1229" s="93">
        <v>0</v>
      </c>
      <c r="AQ1229" s="93">
        <v>0</v>
      </c>
      <c r="AR1229" s="93">
        <v>0</v>
      </c>
      <c r="AS1229" s="93">
        <v>0</v>
      </c>
      <c r="AT1229" s="93">
        <v>0</v>
      </c>
      <c r="AU1229" s="93">
        <v>0</v>
      </c>
      <c r="AV1229" s="93">
        <v>0</v>
      </c>
      <c r="AW1229" s="93">
        <v>0</v>
      </c>
      <c r="AX1229" s="93">
        <v>0</v>
      </c>
      <c r="AY1229" s="93">
        <v>0</v>
      </c>
      <c r="AZ1229" s="93">
        <v>0</v>
      </c>
      <c r="BA1229" s="93">
        <v>0</v>
      </c>
      <c r="BB1229" s="93">
        <v>0</v>
      </c>
      <c r="BC1229" s="93">
        <v>0</v>
      </c>
      <c r="BD1229" s="93">
        <v>0</v>
      </c>
      <c r="BE1229" s="93">
        <v>16405.870780102523</v>
      </c>
      <c r="BF1229" s="93">
        <v>16387.840445337195</v>
      </c>
      <c r="BG1229" s="93">
        <v>16344.673841884185</v>
      </c>
      <c r="BH1229" s="93">
        <v>16199.411892130727</v>
      </c>
      <c r="BI1229" s="93">
        <v>16393.694428309704</v>
      </c>
      <c r="BJ1229" s="93">
        <v>16414.678749455943</v>
      </c>
      <c r="BK1229" s="93">
        <v>16278.641621937273</v>
      </c>
      <c r="BL1229" s="93">
        <v>16131.31742904987</v>
      </c>
      <c r="BM1229" s="93">
        <v>16151.432816258313</v>
      </c>
      <c r="BN1229" s="93">
        <v>16155.312054095575</v>
      </c>
      <c r="BO1229" s="93">
        <v>16095.901807391014</v>
      </c>
      <c r="BP1229" s="93">
        <v>16051.315692396323</v>
      </c>
      <c r="BQ1229" s="93">
        <v>0</v>
      </c>
      <c r="BR1229" s="93">
        <v>0</v>
      </c>
      <c r="BS1229" s="93">
        <v>0</v>
      </c>
      <c r="BT1229" s="93">
        <v>0</v>
      </c>
      <c r="BU1229" s="93">
        <v>0</v>
      </c>
      <c r="BV1229" s="93">
        <v>0</v>
      </c>
      <c r="BW1229" s="93">
        <v>0</v>
      </c>
      <c r="BX1229" s="93">
        <v>0</v>
      </c>
      <c r="BY1229" s="93">
        <v>0</v>
      </c>
      <c r="BZ1229" s="93">
        <v>0</v>
      </c>
      <c r="CA1229" s="93">
        <v>0</v>
      </c>
      <c r="CB1229" s="93">
        <v>0</v>
      </c>
      <c r="CC1229" s="93">
        <v>0</v>
      </c>
      <c r="CD1229" s="93">
        <v>0</v>
      </c>
      <c r="CE1229" s="93">
        <v>0</v>
      </c>
      <c r="CF1229" s="93">
        <v>0</v>
      </c>
      <c r="CG1229" s="93">
        <v>0</v>
      </c>
      <c r="CH1229" s="93">
        <v>0</v>
      </c>
      <c r="CJ1229" s="94">
        <v>195010.09155834868</v>
      </c>
    </row>
    <row r="1230" spans="1:88" x14ac:dyDescent="0.25">
      <c r="A1230">
        <v>1222</v>
      </c>
      <c r="B1230" s="96"/>
      <c r="C1230" s="97" t="s">
        <v>5378</v>
      </c>
      <c r="D1230" s="97" t="s">
        <v>7645</v>
      </c>
      <c r="E1230" s="97" t="s">
        <v>7645</v>
      </c>
      <c r="F1230" s="97" t="s">
        <v>7698</v>
      </c>
      <c r="G1230" s="96" t="s">
        <v>6184</v>
      </c>
      <c r="H1230" s="96" t="s">
        <v>7699</v>
      </c>
      <c r="I1230" s="96" t="s">
        <v>5387</v>
      </c>
      <c r="J1230" s="96" t="s">
        <v>5382</v>
      </c>
      <c r="K1230" s="96" t="s">
        <v>5365</v>
      </c>
      <c r="L1230" s="96" t="s">
        <v>5365</v>
      </c>
      <c r="M1230" s="96" t="s">
        <v>5342</v>
      </c>
      <c r="N1230" s="92">
        <v>97264.097964727625</v>
      </c>
      <c r="O1230" s="93">
        <v>0</v>
      </c>
      <c r="P1230" s="93">
        <v>0</v>
      </c>
      <c r="Q1230" s="93">
        <v>0</v>
      </c>
      <c r="R1230" s="93">
        <v>0</v>
      </c>
      <c r="S1230" s="93">
        <v>0</v>
      </c>
      <c r="T1230" s="93">
        <v>0</v>
      </c>
      <c r="U1230" s="93">
        <v>0</v>
      </c>
      <c r="V1230" s="93">
        <v>0</v>
      </c>
      <c r="W1230" s="93">
        <v>0</v>
      </c>
      <c r="X1230" s="93">
        <v>0</v>
      </c>
      <c r="Y1230" s="93">
        <v>0</v>
      </c>
      <c r="Z1230" s="93">
        <v>0</v>
      </c>
      <c r="AA1230" s="93">
        <v>0</v>
      </c>
      <c r="AB1230" s="93">
        <v>0</v>
      </c>
      <c r="AC1230" s="93">
        <v>0</v>
      </c>
      <c r="AD1230" s="93">
        <v>0</v>
      </c>
      <c r="AE1230" s="93">
        <v>0</v>
      </c>
      <c r="AF1230" s="93">
        <v>0</v>
      </c>
      <c r="AG1230" s="93">
        <v>0</v>
      </c>
      <c r="AH1230" s="93">
        <v>0</v>
      </c>
      <c r="AI1230" s="93">
        <v>0</v>
      </c>
      <c r="AJ1230" s="93">
        <v>0</v>
      </c>
      <c r="AK1230" s="93">
        <v>0</v>
      </c>
      <c r="AL1230" s="93">
        <v>0</v>
      </c>
      <c r="AM1230" s="93">
        <v>0</v>
      </c>
      <c r="AN1230" s="93">
        <v>0</v>
      </c>
      <c r="AO1230" s="93">
        <v>0</v>
      </c>
      <c r="AP1230" s="93">
        <v>0</v>
      </c>
      <c r="AQ1230" s="93">
        <v>0</v>
      </c>
      <c r="AR1230" s="93">
        <v>0</v>
      </c>
      <c r="AS1230" s="93">
        <v>0</v>
      </c>
      <c r="AT1230" s="93">
        <v>0</v>
      </c>
      <c r="AU1230" s="93">
        <v>0</v>
      </c>
      <c r="AV1230" s="93">
        <v>0</v>
      </c>
      <c r="AW1230" s="93">
        <v>0</v>
      </c>
      <c r="AX1230" s="93">
        <v>0</v>
      </c>
      <c r="AY1230" s="93">
        <v>0</v>
      </c>
      <c r="AZ1230" s="93">
        <v>0</v>
      </c>
      <c r="BA1230" s="93">
        <v>0</v>
      </c>
      <c r="BB1230" s="93">
        <v>0</v>
      </c>
      <c r="BC1230" s="93">
        <v>0</v>
      </c>
      <c r="BD1230" s="93">
        <v>0</v>
      </c>
      <c r="BE1230" s="93">
        <v>0</v>
      </c>
      <c r="BF1230" s="93">
        <v>0</v>
      </c>
      <c r="BG1230" s="93">
        <v>0</v>
      </c>
      <c r="BH1230" s="93">
        <v>0</v>
      </c>
      <c r="BI1230" s="93">
        <v>0</v>
      </c>
      <c r="BJ1230" s="93">
        <v>0</v>
      </c>
      <c r="BK1230" s="93">
        <v>0</v>
      </c>
      <c r="BL1230" s="93">
        <v>0</v>
      </c>
      <c r="BM1230" s="93">
        <v>0</v>
      </c>
      <c r="BN1230" s="93">
        <v>0</v>
      </c>
      <c r="BO1230" s="93">
        <v>0</v>
      </c>
      <c r="BP1230" s="93">
        <v>0</v>
      </c>
      <c r="BQ1230" s="93">
        <v>8151.7793015071511</v>
      </c>
      <c r="BR1230" s="93">
        <v>8140.065535210194</v>
      </c>
      <c r="BS1230" s="93">
        <v>8111.1981543360353</v>
      </c>
      <c r="BT1230" s="93">
        <v>8016.8165705858819</v>
      </c>
      <c r="BU1230" s="93">
        <v>8143.4439405287521</v>
      </c>
      <c r="BV1230" s="93">
        <v>8157.5959840181122</v>
      </c>
      <c r="BW1230" s="93">
        <v>8187.4583142151396</v>
      </c>
      <c r="BX1230" s="93">
        <v>8085.4532286840113</v>
      </c>
      <c r="BY1230" s="93">
        <v>8094.1175404347896</v>
      </c>
      <c r="BZ1230" s="93">
        <v>8099.4903452080989</v>
      </c>
      <c r="CA1230" s="93">
        <v>8053.1907186008611</v>
      </c>
      <c r="CB1230" s="93">
        <v>8023.4883313985911</v>
      </c>
      <c r="CC1230" s="93">
        <v>0</v>
      </c>
      <c r="CD1230" s="93">
        <v>0</v>
      </c>
      <c r="CE1230" s="93">
        <v>0</v>
      </c>
      <c r="CF1230" s="93">
        <v>0</v>
      </c>
      <c r="CG1230" s="93">
        <v>0</v>
      </c>
      <c r="CH1230" s="93">
        <v>0</v>
      </c>
      <c r="CJ1230" s="94">
        <v>97264.097964727625</v>
      </c>
    </row>
    <row r="1231" spans="1:88" x14ac:dyDescent="0.25">
      <c r="A1231">
        <v>1223</v>
      </c>
      <c r="B1231" s="96"/>
      <c r="C1231" s="97" t="s">
        <v>5378</v>
      </c>
      <c r="D1231" s="97" t="s">
        <v>7645</v>
      </c>
      <c r="E1231" s="97" t="s">
        <v>7645</v>
      </c>
      <c r="F1231" s="97" t="s">
        <v>7700</v>
      </c>
      <c r="G1231" s="96" t="s">
        <v>6184</v>
      </c>
      <c r="H1231" s="96" t="s">
        <v>7701</v>
      </c>
      <c r="I1231" s="96" t="s">
        <v>5387</v>
      </c>
      <c r="J1231" s="96" t="s">
        <v>5382</v>
      </c>
      <c r="K1231" s="96" t="s">
        <v>5365</v>
      </c>
      <c r="L1231" s="96" t="s">
        <v>5365</v>
      </c>
      <c r="M1231" s="96" t="s">
        <v>5342</v>
      </c>
      <c r="N1231" s="92">
        <v>48660.325733618331</v>
      </c>
      <c r="O1231" s="93">
        <v>0</v>
      </c>
      <c r="P1231" s="93">
        <v>0</v>
      </c>
      <c r="Q1231" s="93">
        <v>0</v>
      </c>
      <c r="R1231" s="93">
        <v>0</v>
      </c>
      <c r="S1231" s="93">
        <v>0</v>
      </c>
      <c r="T1231" s="93">
        <v>0</v>
      </c>
      <c r="U1231" s="93">
        <v>0</v>
      </c>
      <c r="V1231" s="93">
        <v>0</v>
      </c>
      <c r="W1231" s="93">
        <v>0</v>
      </c>
      <c r="X1231" s="93">
        <v>0</v>
      </c>
      <c r="Y1231" s="93">
        <v>0</v>
      </c>
      <c r="Z1231" s="93">
        <v>0</v>
      </c>
      <c r="AA1231" s="93">
        <v>0</v>
      </c>
      <c r="AB1231" s="93">
        <v>0</v>
      </c>
      <c r="AC1231" s="93">
        <v>0</v>
      </c>
      <c r="AD1231" s="93">
        <v>0</v>
      </c>
      <c r="AE1231" s="93">
        <v>0</v>
      </c>
      <c r="AF1231" s="93">
        <v>0</v>
      </c>
      <c r="AG1231" s="93">
        <v>0</v>
      </c>
      <c r="AH1231" s="93">
        <v>0</v>
      </c>
      <c r="AI1231" s="93">
        <v>0</v>
      </c>
      <c r="AJ1231" s="93">
        <v>0</v>
      </c>
      <c r="AK1231" s="93">
        <v>0</v>
      </c>
      <c r="AL1231" s="93">
        <v>0</v>
      </c>
      <c r="AM1231" s="93">
        <v>0</v>
      </c>
      <c r="AN1231" s="93">
        <v>0</v>
      </c>
      <c r="AO1231" s="93">
        <v>0</v>
      </c>
      <c r="AP1231" s="93">
        <v>0</v>
      </c>
      <c r="AQ1231" s="93">
        <v>0</v>
      </c>
      <c r="AR1231" s="93">
        <v>0</v>
      </c>
      <c r="AS1231" s="93">
        <v>0</v>
      </c>
      <c r="AT1231" s="93">
        <v>0</v>
      </c>
      <c r="AU1231" s="93">
        <v>0</v>
      </c>
      <c r="AV1231" s="93">
        <v>0</v>
      </c>
      <c r="AW1231" s="93">
        <v>0</v>
      </c>
      <c r="AX1231" s="93">
        <v>0</v>
      </c>
      <c r="AY1231" s="93">
        <v>0</v>
      </c>
      <c r="AZ1231" s="93">
        <v>0</v>
      </c>
      <c r="BA1231" s="93">
        <v>0</v>
      </c>
      <c r="BB1231" s="93">
        <v>0</v>
      </c>
      <c r="BC1231" s="93">
        <v>0</v>
      </c>
      <c r="BD1231" s="93">
        <v>0</v>
      </c>
      <c r="BE1231" s="93">
        <v>0</v>
      </c>
      <c r="BF1231" s="93">
        <v>0</v>
      </c>
      <c r="BG1231" s="93">
        <v>0</v>
      </c>
      <c r="BH1231" s="93">
        <v>0</v>
      </c>
      <c r="BI1231" s="93">
        <v>0</v>
      </c>
      <c r="BJ1231" s="93">
        <v>0</v>
      </c>
      <c r="BK1231" s="93">
        <v>0</v>
      </c>
      <c r="BL1231" s="93">
        <v>0</v>
      </c>
      <c r="BM1231" s="93">
        <v>0</v>
      </c>
      <c r="BN1231" s="93">
        <v>0</v>
      </c>
      <c r="BO1231" s="93">
        <v>0</v>
      </c>
      <c r="BP1231" s="93">
        <v>0</v>
      </c>
      <c r="BQ1231" s="93">
        <v>0</v>
      </c>
      <c r="BR1231" s="93">
        <v>0</v>
      </c>
      <c r="BS1231" s="93">
        <v>0</v>
      </c>
      <c r="BT1231" s="93">
        <v>0</v>
      </c>
      <c r="BU1231" s="93">
        <v>0</v>
      </c>
      <c r="BV1231" s="93">
        <v>0</v>
      </c>
      <c r="BW1231" s="93">
        <v>0</v>
      </c>
      <c r="BX1231" s="93">
        <v>0</v>
      </c>
      <c r="BY1231" s="93">
        <v>0</v>
      </c>
      <c r="BZ1231" s="93">
        <v>0</v>
      </c>
      <c r="CA1231" s="93">
        <v>0</v>
      </c>
      <c r="CB1231" s="93">
        <v>0</v>
      </c>
      <c r="CC1231" s="93">
        <v>8148.8224463618853</v>
      </c>
      <c r="CD1231" s="93">
        <v>8134.7586845311589</v>
      </c>
      <c r="CE1231" s="93">
        <v>8100.0965600286027</v>
      </c>
      <c r="CF1231" s="93">
        <v>7983.7449311810551</v>
      </c>
      <c r="CG1231" s="93">
        <v>8137.1123903364814</v>
      </c>
      <c r="CH1231" s="93">
        <v>8155.7907211791462</v>
      </c>
      <c r="CJ1231" s="94">
        <v>48660.325733618331</v>
      </c>
    </row>
    <row r="1232" spans="1:88" x14ac:dyDescent="0.25">
      <c r="A1232">
        <v>1224</v>
      </c>
      <c r="B1232" s="96"/>
      <c r="C1232" s="97" t="s">
        <v>5378</v>
      </c>
      <c r="D1232" s="97" t="s">
        <v>7645</v>
      </c>
      <c r="E1232" s="97" t="s">
        <v>7645</v>
      </c>
      <c r="F1232" s="97" t="s">
        <v>7702</v>
      </c>
      <c r="G1232" s="96" t="s">
        <v>6184</v>
      </c>
      <c r="H1232" s="96" t="s">
        <v>7703</v>
      </c>
      <c r="I1232" s="96" t="s">
        <v>5387</v>
      </c>
      <c r="J1232" s="96" t="s">
        <v>5382</v>
      </c>
      <c r="K1232" s="96" t="s">
        <v>5365</v>
      </c>
      <c r="L1232" s="96" t="s">
        <v>5365</v>
      </c>
      <c r="M1232" s="96" t="s">
        <v>5342</v>
      </c>
      <c r="N1232" s="92">
        <v>0</v>
      </c>
      <c r="O1232" s="93">
        <v>0</v>
      </c>
      <c r="P1232" s="93">
        <v>0</v>
      </c>
      <c r="Q1232" s="93">
        <v>0</v>
      </c>
      <c r="R1232" s="93">
        <v>0</v>
      </c>
      <c r="S1232" s="93">
        <v>0</v>
      </c>
      <c r="T1232" s="93">
        <v>0</v>
      </c>
      <c r="U1232" s="93">
        <v>0</v>
      </c>
      <c r="V1232" s="93">
        <v>0</v>
      </c>
      <c r="W1232" s="93">
        <v>0</v>
      </c>
      <c r="X1232" s="93">
        <v>0</v>
      </c>
      <c r="Y1232" s="93">
        <v>0</v>
      </c>
      <c r="Z1232" s="93">
        <v>0</v>
      </c>
      <c r="AA1232" s="93">
        <v>0</v>
      </c>
      <c r="AB1232" s="93">
        <v>0</v>
      </c>
      <c r="AC1232" s="93">
        <v>0</v>
      </c>
      <c r="AD1232" s="93">
        <v>0</v>
      </c>
      <c r="AE1232" s="93">
        <v>0</v>
      </c>
      <c r="AF1232" s="93">
        <v>0</v>
      </c>
      <c r="AG1232" s="93">
        <v>0</v>
      </c>
      <c r="AH1232" s="93">
        <v>0</v>
      </c>
      <c r="AI1232" s="93">
        <v>0</v>
      </c>
      <c r="AJ1232" s="93">
        <v>0</v>
      </c>
      <c r="AK1232" s="93">
        <v>0</v>
      </c>
      <c r="AL1232" s="93">
        <v>0</v>
      </c>
      <c r="AM1232" s="93">
        <v>0</v>
      </c>
      <c r="AN1232" s="93">
        <v>0</v>
      </c>
      <c r="AO1232" s="93">
        <v>0</v>
      </c>
      <c r="AP1232" s="93">
        <v>0</v>
      </c>
      <c r="AQ1232" s="93">
        <v>0</v>
      </c>
      <c r="AR1232" s="93">
        <v>0</v>
      </c>
      <c r="AS1232" s="93">
        <v>0</v>
      </c>
      <c r="AT1232" s="93">
        <v>0</v>
      </c>
      <c r="AU1232" s="93">
        <v>0</v>
      </c>
      <c r="AV1232" s="93">
        <v>0</v>
      </c>
      <c r="AW1232" s="93">
        <v>0</v>
      </c>
      <c r="AX1232" s="93">
        <v>0</v>
      </c>
      <c r="AY1232" s="93">
        <v>0</v>
      </c>
      <c r="AZ1232" s="93">
        <v>0</v>
      </c>
      <c r="BA1232" s="93">
        <v>0</v>
      </c>
      <c r="BB1232" s="93">
        <v>0</v>
      </c>
      <c r="BC1232" s="93">
        <v>0</v>
      </c>
      <c r="BD1232" s="93">
        <v>0</v>
      </c>
      <c r="BE1232" s="93">
        <v>0</v>
      </c>
      <c r="BF1232" s="93">
        <v>0</v>
      </c>
      <c r="BG1232" s="93">
        <v>0</v>
      </c>
      <c r="BH1232" s="93">
        <v>0</v>
      </c>
      <c r="BI1232" s="93">
        <v>0</v>
      </c>
      <c r="BJ1232" s="93">
        <v>0</v>
      </c>
      <c r="BK1232" s="93">
        <v>0</v>
      </c>
      <c r="BL1232" s="93">
        <v>0</v>
      </c>
      <c r="BM1232" s="93">
        <v>0</v>
      </c>
      <c r="BN1232" s="93">
        <v>0</v>
      </c>
      <c r="BO1232" s="93">
        <v>0</v>
      </c>
      <c r="BP1232" s="93">
        <v>0</v>
      </c>
      <c r="BQ1232" s="93">
        <v>0</v>
      </c>
      <c r="BR1232" s="93">
        <v>0</v>
      </c>
      <c r="BS1232" s="93">
        <v>0</v>
      </c>
      <c r="BT1232" s="93">
        <v>0</v>
      </c>
      <c r="BU1232" s="93">
        <v>0</v>
      </c>
      <c r="BV1232" s="93">
        <v>0</v>
      </c>
      <c r="BW1232" s="93">
        <v>0</v>
      </c>
      <c r="BX1232" s="93">
        <v>0</v>
      </c>
      <c r="BY1232" s="93">
        <v>0</v>
      </c>
      <c r="BZ1232" s="93">
        <v>0</v>
      </c>
      <c r="CA1232" s="93">
        <v>0</v>
      </c>
      <c r="CB1232" s="93">
        <v>0</v>
      </c>
      <c r="CC1232" s="93">
        <v>0</v>
      </c>
      <c r="CD1232" s="93">
        <v>0</v>
      </c>
      <c r="CE1232" s="93">
        <v>0</v>
      </c>
      <c r="CF1232" s="93">
        <v>0</v>
      </c>
      <c r="CG1232" s="93">
        <v>0</v>
      </c>
      <c r="CH1232" s="93">
        <v>0</v>
      </c>
      <c r="CJ1232" s="94">
        <v>0</v>
      </c>
    </row>
    <row r="1233" spans="1:88" x14ac:dyDescent="0.25">
      <c r="A1233">
        <v>1225</v>
      </c>
      <c r="B1233" s="96"/>
      <c r="C1233" s="97" t="s">
        <v>5378</v>
      </c>
      <c r="D1233" s="97" t="s">
        <v>7645</v>
      </c>
      <c r="E1233" s="97" t="s">
        <v>7645</v>
      </c>
      <c r="F1233" s="97" t="s">
        <v>7704</v>
      </c>
      <c r="G1233" s="96" t="s">
        <v>6184</v>
      </c>
      <c r="H1233" s="96" t="s">
        <v>7705</v>
      </c>
      <c r="I1233" s="96" t="s">
        <v>5387</v>
      </c>
      <c r="J1233" s="96" t="s">
        <v>5382</v>
      </c>
      <c r="K1233" s="96" t="s">
        <v>5365</v>
      </c>
      <c r="L1233" s="96" t="s">
        <v>5365</v>
      </c>
      <c r="M1233" s="96" t="s">
        <v>5342</v>
      </c>
      <c r="N1233" s="92">
        <v>0</v>
      </c>
      <c r="O1233" s="93">
        <v>0</v>
      </c>
      <c r="P1233" s="93">
        <v>0</v>
      </c>
      <c r="Q1233" s="93">
        <v>0</v>
      </c>
      <c r="R1233" s="93">
        <v>0</v>
      </c>
      <c r="S1233" s="93">
        <v>0</v>
      </c>
      <c r="T1233" s="93">
        <v>0</v>
      </c>
      <c r="U1233" s="93">
        <v>0</v>
      </c>
      <c r="V1233" s="93">
        <v>0</v>
      </c>
      <c r="W1233" s="93">
        <v>0</v>
      </c>
      <c r="X1233" s="93">
        <v>0</v>
      </c>
      <c r="Y1233" s="93">
        <v>0</v>
      </c>
      <c r="Z1233" s="93">
        <v>0</v>
      </c>
      <c r="AA1233" s="93">
        <v>0</v>
      </c>
      <c r="AB1233" s="93">
        <v>0</v>
      </c>
      <c r="AC1233" s="93">
        <v>0</v>
      </c>
      <c r="AD1233" s="93">
        <v>0</v>
      </c>
      <c r="AE1233" s="93">
        <v>0</v>
      </c>
      <c r="AF1233" s="93">
        <v>0</v>
      </c>
      <c r="AG1233" s="93">
        <v>0</v>
      </c>
      <c r="AH1233" s="93">
        <v>0</v>
      </c>
      <c r="AI1233" s="93">
        <v>0</v>
      </c>
      <c r="AJ1233" s="93">
        <v>0</v>
      </c>
      <c r="AK1233" s="93">
        <v>0</v>
      </c>
      <c r="AL1233" s="93">
        <v>0</v>
      </c>
      <c r="AM1233" s="93">
        <v>0</v>
      </c>
      <c r="AN1233" s="93">
        <v>0</v>
      </c>
      <c r="AO1233" s="93">
        <v>0</v>
      </c>
      <c r="AP1233" s="93">
        <v>0</v>
      </c>
      <c r="AQ1233" s="93">
        <v>0</v>
      </c>
      <c r="AR1233" s="93">
        <v>0</v>
      </c>
      <c r="AS1233" s="93">
        <v>0</v>
      </c>
      <c r="AT1233" s="93">
        <v>0</v>
      </c>
      <c r="AU1233" s="93">
        <v>0</v>
      </c>
      <c r="AV1233" s="93">
        <v>0</v>
      </c>
      <c r="AW1233" s="93">
        <v>0</v>
      </c>
      <c r="AX1233" s="93">
        <v>0</v>
      </c>
      <c r="AY1233" s="93">
        <v>0</v>
      </c>
      <c r="AZ1233" s="93">
        <v>0</v>
      </c>
      <c r="BA1233" s="93">
        <v>0</v>
      </c>
      <c r="BB1233" s="93">
        <v>0</v>
      </c>
      <c r="BC1233" s="93">
        <v>0</v>
      </c>
      <c r="BD1233" s="93">
        <v>0</v>
      </c>
      <c r="BE1233" s="93">
        <v>0</v>
      </c>
      <c r="BF1233" s="93">
        <v>0</v>
      </c>
      <c r="BG1233" s="93">
        <v>0</v>
      </c>
      <c r="BH1233" s="93">
        <v>0</v>
      </c>
      <c r="BI1233" s="93">
        <v>0</v>
      </c>
      <c r="BJ1233" s="93">
        <v>0</v>
      </c>
      <c r="BK1233" s="93">
        <v>0</v>
      </c>
      <c r="BL1233" s="93">
        <v>0</v>
      </c>
      <c r="BM1233" s="93">
        <v>0</v>
      </c>
      <c r="BN1233" s="93">
        <v>0</v>
      </c>
      <c r="BO1233" s="93">
        <v>0</v>
      </c>
      <c r="BP1233" s="93">
        <v>0</v>
      </c>
      <c r="BQ1233" s="93">
        <v>0</v>
      </c>
      <c r="BR1233" s="93">
        <v>0</v>
      </c>
      <c r="BS1233" s="93">
        <v>0</v>
      </c>
      <c r="BT1233" s="93">
        <v>0</v>
      </c>
      <c r="BU1233" s="93">
        <v>0</v>
      </c>
      <c r="BV1233" s="93">
        <v>0</v>
      </c>
      <c r="BW1233" s="93">
        <v>0</v>
      </c>
      <c r="BX1233" s="93">
        <v>0</v>
      </c>
      <c r="BY1233" s="93">
        <v>0</v>
      </c>
      <c r="BZ1233" s="93">
        <v>0</v>
      </c>
      <c r="CA1233" s="93">
        <v>0</v>
      </c>
      <c r="CB1233" s="93">
        <v>0</v>
      </c>
      <c r="CC1233" s="93">
        <v>0</v>
      </c>
      <c r="CD1233" s="93">
        <v>0</v>
      </c>
      <c r="CE1233" s="93">
        <v>0</v>
      </c>
      <c r="CF1233" s="93">
        <v>0</v>
      </c>
      <c r="CG1233" s="93">
        <v>0</v>
      </c>
      <c r="CH1233" s="93">
        <v>0</v>
      </c>
      <c r="CJ1233" s="94">
        <v>0</v>
      </c>
    </row>
    <row r="1234" spans="1:88" x14ac:dyDescent="0.25">
      <c r="A1234">
        <v>1226</v>
      </c>
      <c r="B1234" s="96"/>
      <c r="C1234" s="97" t="s">
        <v>5378</v>
      </c>
      <c r="D1234" s="97" t="s">
        <v>7645</v>
      </c>
      <c r="E1234" s="97" t="s">
        <v>7645</v>
      </c>
      <c r="F1234" s="97" t="s">
        <v>7706</v>
      </c>
      <c r="G1234" s="96" t="s">
        <v>6184</v>
      </c>
      <c r="H1234" s="96" t="s">
        <v>7707</v>
      </c>
      <c r="I1234" s="96" t="s">
        <v>5387</v>
      </c>
      <c r="J1234" s="96" t="s">
        <v>5382</v>
      </c>
      <c r="K1234" s="96" t="s">
        <v>5365</v>
      </c>
      <c r="L1234" s="96" t="s">
        <v>5365</v>
      </c>
      <c r="M1234" s="96" t="s">
        <v>5342</v>
      </c>
      <c r="N1234" s="92">
        <v>0</v>
      </c>
      <c r="O1234" s="93">
        <v>0</v>
      </c>
      <c r="P1234" s="93">
        <v>0</v>
      </c>
      <c r="Q1234" s="93">
        <v>0</v>
      </c>
      <c r="R1234" s="93">
        <v>0</v>
      </c>
      <c r="S1234" s="93">
        <v>0</v>
      </c>
      <c r="T1234" s="93">
        <v>0</v>
      </c>
      <c r="U1234" s="93">
        <v>0</v>
      </c>
      <c r="V1234" s="93">
        <v>0</v>
      </c>
      <c r="W1234" s="93">
        <v>0</v>
      </c>
      <c r="X1234" s="93">
        <v>0</v>
      </c>
      <c r="Y1234" s="93">
        <v>0</v>
      </c>
      <c r="Z1234" s="93">
        <v>0</v>
      </c>
      <c r="AA1234" s="93">
        <v>0</v>
      </c>
      <c r="AB1234" s="93">
        <v>0</v>
      </c>
      <c r="AC1234" s="93">
        <v>0</v>
      </c>
      <c r="AD1234" s="93">
        <v>0</v>
      </c>
      <c r="AE1234" s="93">
        <v>0</v>
      </c>
      <c r="AF1234" s="93">
        <v>0</v>
      </c>
      <c r="AG1234" s="93">
        <v>0</v>
      </c>
      <c r="AH1234" s="93">
        <v>0</v>
      </c>
      <c r="AI1234" s="93">
        <v>0</v>
      </c>
      <c r="AJ1234" s="93">
        <v>0</v>
      </c>
      <c r="AK1234" s="93">
        <v>0</v>
      </c>
      <c r="AL1234" s="93">
        <v>0</v>
      </c>
      <c r="AM1234" s="93">
        <v>0</v>
      </c>
      <c r="AN1234" s="93">
        <v>0</v>
      </c>
      <c r="AO1234" s="93">
        <v>0</v>
      </c>
      <c r="AP1234" s="93">
        <v>0</v>
      </c>
      <c r="AQ1234" s="93">
        <v>0</v>
      </c>
      <c r="AR1234" s="93">
        <v>0</v>
      </c>
      <c r="AS1234" s="93">
        <v>0</v>
      </c>
      <c r="AT1234" s="93">
        <v>0</v>
      </c>
      <c r="AU1234" s="93">
        <v>0</v>
      </c>
      <c r="AV1234" s="93">
        <v>0</v>
      </c>
      <c r="AW1234" s="93">
        <v>0</v>
      </c>
      <c r="AX1234" s="93">
        <v>0</v>
      </c>
      <c r="AY1234" s="93">
        <v>0</v>
      </c>
      <c r="AZ1234" s="93">
        <v>0</v>
      </c>
      <c r="BA1234" s="93">
        <v>0</v>
      </c>
      <c r="BB1234" s="93">
        <v>0</v>
      </c>
      <c r="BC1234" s="93">
        <v>0</v>
      </c>
      <c r="BD1234" s="93">
        <v>0</v>
      </c>
      <c r="BE1234" s="93">
        <v>0</v>
      </c>
      <c r="BF1234" s="93">
        <v>0</v>
      </c>
      <c r="BG1234" s="93">
        <v>0</v>
      </c>
      <c r="BH1234" s="93">
        <v>0</v>
      </c>
      <c r="BI1234" s="93">
        <v>0</v>
      </c>
      <c r="BJ1234" s="93">
        <v>0</v>
      </c>
      <c r="BK1234" s="93">
        <v>0</v>
      </c>
      <c r="BL1234" s="93">
        <v>0</v>
      </c>
      <c r="BM1234" s="93">
        <v>0</v>
      </c>
      <c r="BN1234" s="93">
        <v>0</v>
      </c>
      <c r="BO1234" s="93">
        <v>0</v>
      </c>
      <c r="BP1234" s="93">
        <v>0</v>
      </c>
      <c r="BQ1234" s="93">
        <v>0</v>
      </c>
      <c r="BR1234" s="93">
        <v>0</v>
      </c>
      <c r="BS1234" s="93">
        <v>0</v>
      </c>
      <c r="BT1234" s="93">
        <v>0</v>
      </c>
      <c r="BU1234" s="93">
        <v>0</v>
      </c>
      <c r="BV1234" s="93">
        <v>0</v>
      </c>
      <c r="BW1234" s="93">
        <v>0</v>
      </c>
      <c r="BX1234" s="93">
        <v>0</v>
      </c>
      <c r="BY1234" s="93">
        <v>0</v>
      </c>
      <c r="BZ1234" s="93">
        <v>0</v>
      </c>
      <c r="CA1234" s="93">
        <v>0</v>
      </c>
      <c r="CB1234" s="93">
        <v>0</v>
      </c>
      <c r="CC1234" s="93">
        <v>0</v>
      </c>
      <c r="CD1234" s="93">
        <v>0</v>
      </c>
      <c r="CE1234" s="93">
        <v>0</v>
      </c>
      <c r="CF1234" s="93">
        <v>0</v>
      </c>
      <c r="CG1234" s="93">
        <v>0</v>
      </c>
      <c r="CH1234" s="93">
        <v>0</v>
      </c>
      <c r="CJ1234" s="94">
        <v>0</v>
      </c>
    </row>
    <row r="1235" spans="1:88" x14ac:dyDescent="0.25">
      <c r="A1235">
        <v>1227</v>
      </c>
      <c r="B1235" s="96"/>
      <c r="C1235" s="97" t="s">
        <v>5378</v>
      </c>
      <c r="D1235" s="97" t="s">
        <v>7645</v>
      </c>
      <c r="E1235" s="97" t="s">
        <v>7645</v>
      </c>
      <c r="F1235" s="97" t="s">
        <v>7708</v>
      </c>
      <c r="G1235" s="96" t="s">
        <v>6184</v>
      </c>
      <c r="H1235" s="96" t="s">
        <v>7709</v>
      </c>
      <c r="I1235" s="96" t="s">
        <v>5387</v>
      </c>
      <c r="J1235" s="96" t="s">
        <v>5382</v>
      </c>
      <c r="K1235" s="96" t="s">
        <v>5365</v>
      </c>
      <c r="L1235" s="96" t="s">
        <v>5365</v>
      </c>
      <c r="M1235" s="96" t="s">
        <v>5342</v>
      </c>
      <c r="N1235" s="92">
        <v>960985.56297380105</v>
      </c>
      <c r="O1235" s="93">
        <v>0</v>
      </c>
      <c r="P1235" s="93">
        <v>0</v>
      </c>
      <c r="Q1235" s="93">
        <v>0</v>
      </c>
      <c r="R1235" s="93">
        <v>0</v>
      </c>
      <c r="S1235" s="93">
        <v>0</v>
      </c>
      <c r="T1235" s="93">
        <v>0</v>
      </c>
      <c r="U1235" s="93">
        <v>19491.955792930552</v>
      </c>
      <c r="V1235" s="93">
        <v>19500.907074746974</v>
      </c>
      <c r="W1235" s="93">
        <v>19354.865270485428</v>
      </c>
      <c r="X1235" s="93">
        <v>19115.344603445235</v>
      </c>
      <c r="Y1235" s="93">
        <v>19510.634956293488</v>
      </c>
      <c r="Z1235" s="93">
        <v>19545.480140325035</v>
      </c>
      <c r="AA1235" s="93">
        <v>19938.448092701434</v>
      </c>
      <c r="AB1235" s="93">
        <v>19581.046543376615</v>
      </c>
      <c r="AC1235" s="93">
        <v>19646.456186596402</v>
      </c>
      <c r="AD1235" s="93">
        <v>19666.76029250905</v>
      </c>
      <c r="AE1235" s="93">
        <v>19574.495584752698</v>
      </c>
      <c r="AF1235" s="93">
        <v>19517.430990945621</v>
      </c>
      <c r="AG1235" s="93">
        <v>19602.870853186865</v>
      </c>
      <c r="AH1235" s="93">
        <v>19591.870475045762</v>
      </c>
      <c r="AI1235" s="93">
        <v>19509.632203260451</v>
      </c>
      <c r="AJ1235" s="93">
        <v>19356.958265669924</v>
      </c>
      <c r="AK1235" s="93">
        <v>19593.096236562571</v>
      </c>
      <c r="AL1235" s="93">
        <v>19616.096143888219</v>
      </c>
      <c r="AM1235" s="93">
        <v>20380.277032839058</v>
      </c>
      <c r="AN1235" s="93">
        <v>20189.907295813886</v>
      </c>
      <c r="AO1235" s="93">
        <v>20206.730765496759</v>
      </c>
      <c r="AP1235" s="93">
        <v>20209.647617008188</v>
      </c>
      <c r="AQ1235" s="93">
        <v>20131.490835700395</v>
      </c>
      <c r="AR1235" s="93">
        <v>20071.482095022733</v>
      </c>
      <c r="AS1235" s="93">
        <v>20181.568512343056</v>
      </c>
      <c r="AT1235" s="93">
        <v>20156.125645093249</v>
      </c>
      <c r="AU1235" s="93">
        <v>20101.385110525</v>
      </c>
      <c r="AV1235" s="93">
        <v>19914.190862818275</v>
      </c>
      <c r="AW1235" s="93">
        <v>20167.00152513033</v>
      </c>
      <c r="AX1235" s="93">
        <v>20193.916812568263</v>
      </c>
      <c r="AY1235" s="93">
        <v>20773.050548704283</v>
      </c>
      <c r="AZ1235" s="93">
        <v>20570.682275723069</v>
      </c>
      <c r="BA1235" s="93">
        <v>20622.812049250042</v>
      </c>
      <c r="BB1235" s="93">
        <v>20622.347513433993</v>
      </c>
      <c r="BC1235" s="93">
        <v>20539.731289514901</v>
      </c>
      <c r="BD1235" s="93">
        <v>20476.251032157237</v>
      </c>
      <c r="BE1235" s="93">
        <v>20507.338475128097</v>
      </c>
      <c r="BF1235" s="93">
        <v>20484.800556671467</v>
      </c>
      <c r="BG1235" s="93">
        <v>20430.842302355282</v>
      </c>
      <c r="BH1235" s="93">
        <v>20249.26486516347</v>
      </c>
      <c r="BI1235" s="93">
        <v>20492.118035387182</v>
      </c>
      <c r="BJ1235" s="93">
        <v>20518.348436820012</v>
      </c>
      <c r="BK1235" s="93">
        <v>20348.302027421589</v>
      </c>
      <c r="BL1235" s="93">
        <v>20164.14678631234</v>
      </c>
      <c r="BM1235" s="93">
        <v>20189.291020322889</v>
      </c>
      <c r="BN1235" s="93">
        <v>20194.140067619493</v>
      </c>
      <c r="BO1235" s="93">
        <v>20119.877259238765</v>
      </c>
      <c r="BP1235" s="93">
        <v>20064.144615495403</v>
      </c>
      <c r="BQ1235" s="93">
        <v>0</v>
      </c>
      <c r="BR1235" s="93">
        <v>0</v>
      </c>
      <c r="BS1235" s="93">
        <v>0</v>
      </c>
      <c r="BT1235" s="93">
        <v>0</v>
      </c>
      <c r="BU1235" s="93">
        <v>0</v>
      </c>
      <c r="BV1235" s="93">
        <v>0</v>
      </c>
      <c r="BW1235" s="93">
        <v>0</v>
      </c>
      <c r="BX1235" s="93">
        <v>0</v>
      </c>
      <c r="BY1235" s="93">
        <v>0</v>
      </c>
      <c r="BZ1235" s="93">
        <v>0</v>
      </c>
      <c r="CA1235" s="93">
        <v>0</v>
      </c>
      <c r="CB1235" s="93">
        <v>0</v>
      </c>
      <c r="CC1235" s="93">
        <v>0</v>
      </c>
      <c r="CD1235" s="93">
        <v>0</v>
      </c>
      <c r="CE1235" s="93">
        <v>0</v>
      </c>
      <c r="CF1235" s="93">
        <v>0</v>
      </c>
      <c r="CG1235" s="93">
        <v>0</v>
      </c>
      <c r="CH1235" s="93">
        <v>0</v>
      </c>
      <c r="CJ1235" s="94">
        <v>844466.37513557426</v>
      </c>
    </row>
    <row r="1236" spans="1:88" x14ac:dyDescent="0.25">
      <c r="A1236">
        <v>1228</v>
      </c>
      <c r="B1236" s="96"/>
      <c r="C1236" s="97" t="s">
        <v>5378</v>
      </c>
      <c r="D1236" s="97" t="s">
        <v>5379</v>
      </c>
      <c r="E1236" s="97" t="s">
        <v>5379</v>
      </c>
      <c r="F1236" s="97" t="s">
        <v>7710</v>
      </c>
      <c r="G1236" s="96" t="s">
        <v>6184</v>
      </c>
      <c r="H1236" s="96" t="s">
        <v>7711</v>
      </c>
      <c r="I1236" s="96" t="s">
        <v>5340</v>
      </c>
      <c r="J1236" s="96" t="s">
        <v>5421</v>
      </c>
      <c r="K1236" s="96" t="s">
        <v>5552</v>
      </c>
      <c r="L1236" s="96" t="s">
        <v>5552</v>
      </c>
      <c r="M1236" s="96" t="s">
        <v>5342</v>
      </c>
      <c r="N1236" s="92">
        <v>1214302.5317041869</v>
      </c>
      <c r="O1236" s="93">
        <v>0</v>
      </c>
      <c r="P1236" s="93">
        <v>0</v>
      </c>
      <c r="Q1236" s="93">
        <v>0</v>
      </c>
      <c r="R1236" s="93">
        <v>0</v>
      </c>
      <c r="S1236" s="93">
        <v>0</v>
      </c>
      <c r="T1236" s="93">
        <v>0</v>
      </c>
      <c r="U1236" s="93">
        <v>0</v>
      </c>
      <c r="V1236" s="93">
        <v>0</v>
      </c>
      <c r="W1236" s="93">
        <v>0</v>
      </c>
      <c r="X1236" s="93">
        <v>0</v>
      </c>
      <c r="Y1236" s="93">
        <v>0</v>
      </c>
      <c r="Z1236" s="93">
        <v>0</v>
      </c>
      <c r="AA1236" s="93">
        <v>0</v>
      </c>
      <c r="AB1236" s="93">
        <v>0</v>
      </c>
      <c r="AC1236" s="93">
        <v>0</v>
      </c>
      <c r="AD1236" s="93">
        <v>0</v>
      </c>
      <c r="AE1236" s="93">
        <v>0</v>
      </c>
      <c r="AF1236" s="93">
        <v>0</v>
      </c>
      <c r="AG1236" s="93">
        <v>100409.22061363958</v>
      </c>
      <c r="AH1236" s="93">
        <v>100352.87481593099</v>
      </c>
      <c r="AI1236" s="93">
        <v>99931.636476076514</v>
      </c>
      <c r="AJ1236" s="93">
        <v>99149.614740776131</v>
      </c>
      <c r="AK1236" s="93">
        <v>100359.1533737748</v>
      </c>
      <c r="AL1236" s="93">
        <v>100476.96278985716</v>
      </c>
      <c r="AM1236" s="93">
        <v>103192.14502775483</v>
      </c>
      <c r="AN1236" s="93">
        <v>102228.2395086918</v>
      </c>
      <c r="AO1236" s="93">
        <v>102313.42235093596</v>
      </c>
      <c r="AP1236" s="93">
        <v>102328.19134370828</v>
      </c>
      <c r="AQ1236" s="93">
        <v>101932.45747323032</v>
      </c>
      <c r="AR1236" s="93">
        <v>101628.61318981041</v>
      </c>
      <c r="AS1236" s="93">
        <v>0</v>
      </c>
      <c r="AT1236" s="93">
        <v>0</v>
      </c>
      <c r="AU1236" s="93">
        <v>0</v>
      </c>
      <c r="AV1236" s="93">
        <v>0</v>
      </c>
      <c r="AW1236" s="93">
        <v>0</v>
      </c>
      <c r="AX1236" s="93">
        <v>0</v>
      </c>
      <c r="AY1236" s="93">
        <v>0</v>
      </c>
      <c r="AZ1236" s="93">
        <v>0</v>
      </c>
      <c r="BA1236" s="93">
        <v>0</v>
      </c>
      <c r="BB1236" s="93">
        <v>0</v>
      </c>
      <c r="BC1236" s="93">
        <v>0</v>
      </c>
      <c r="BD1236" s="93">
        <v>0</v>
      </c>
      <c r="BE1236" s="93">
        <v>0</v>
      </c>
      <c r="BF1236" s="93">
        <v>0</v>
      </c>
      <c r="BG1236" s="93">
        <v>0</v>
      </c>
      <c r="BH1236" s="93">
        <v>0</v>
      </c>
      <c r="BI1236" s="93">
        <v>0</v>
      </c>
      <c r="BJ1236" s="93">
        <v>0</v>
      </c>
      <c r="BK1236" s="93">
        <v>0</v>
      </c>
      <c r="BL1236" s="93">
        <v>0</v>
      </c>
      <c r="BM1236" s="93">
        <v>0</v>
      </c>
      <c r="BN1236" s="93">
        <v>0</v>
      </c>
      <c r="BO1236" s="93">
        <v>0</v>
      </c>
      <c r="BP1236" s="93">
        <v>0</v>
      </c>
      <c r="BQ1236" s="93">
        <v>0</v>
      </c>
      <c r="BR1236" s="93">
        <v>0</v>
      </c>
      <c r="BS1236" s="93">
        <v>0</v>
      </c>
      <c r="BT1236" s="93">
        <v>0</v>
      </c>
      <c r="BU1236" s="93">
        <v>0</v>
      </c>
      <c r="BV1236" s="93">
        <v>0</v>
      </c>
      <c r="BW1236" s="93">
        <v>0</v>
      </c>
      <c r="BX1236" s="93">
        <v>0</v>
      </c>
      <c r="BY1236" s="93">
        <v>0</v>
      </c>
      <c r="BZ1236" s="93">
        <v>0</v>
      </c>
      <c r="CA1236" s="93">
        <v>0</v>
      </c>
      <c r="CB1236" s="93">
        <v>0</v>
      </c>
      <c r="CC1236" s="93">
        <v>0</v>
      </c>
      <c r="CD1236" s="93">
        <v>0</v>
      </c>
      <c r="CE1236" s="93">
        <v>0</v>
      </c>
      <c r="CF1236" s="93">
        <v>0</v>
      </c>
      <c r="CG1236" s="93">
        <v>0</v>
      </c>
      <c r="CH1236" s="93">
        <v>0</v>
      </c>
      <c r="CJ1236" s="94">
        <v>1214302.5317041869</v>
      </c>
    </row>
    <row r="1237" spans="1:88" x14ac:dyDescent="0.25">
      <c r="A1237">
        <v>1229</v>
      </c>
      <c r="B1237" s="96"/>
      <c r="C1237" s="97" t="s">
        <v>5378</v>
      </c>
      <c r="D1237" s="97" t="s">
        <v>5379</v>
      </c>
      <c r="E1237" s="97" t="s">
        <v>5379</v>
      </c>
      <c r="F1237" s="97" t="s">
        <v>7712</v>
      </c>
      <c r="G1237" s="96" t="s">
        <v>6184</v>
      </c>
      <c r="H1237" s="96" t="s">
        <v>7713</v>
      </c>
      <c r="I1237" s="96" t="s">
        <v>5340</v>
      </c>
      <c r="J1237" s="96" t="s">
        <v>5421</v>
      </c>
      <c r="K1237" s="96" t="s">
        <v>5552</v>
      </c>
      <c r="L1237" s="96" t="s">
        <v>5552</v>
      </c>
      <c r="M1237" s="96" t="s">
        <v>5342</v>
      </c>
      <c r="N1237" s="92">
        <v>1194175.9704052221</v>
      </c>
      <c r="O1237" s="93">
        <v>0</v>
      </c>
      <c r="P1237" s="93">
        <v>0</v>
      </c>
      <c r="Q1237" s="93">
        <v>0</v>
      </c>
      <c r="R1237" s="93">
        <v>0</v>
      </c>
      <c r="S1237" s="93">
        <v>0</v>
      </c>
      <c r="T1237" s="93">
        <v>0</v>
      </c>
      <c r="U1237" s="93">
        <v>0</v>
      </c>
      <c r="V1237" s="93">
        <v>0</v>
      </c>
      <c r="W1237" s="93">
        <v>0</v>
      </c>
      <c r="X1237" s="93">
        <v>0</v>
      </c>
      <c r="Y1237" s="93">
        <v>0</v>
      </c>
      <c r="Z1237" s="93">
        <v>0</v>
      </c>
      <c r="AA1237" s="93">
        <v>0</v>
      </c>
      <c r="AB1237" s="93">
        <v>0</v>
      </c>
      <c r="AC1237" s="93">
        <v>0</v>
      </c>
      <c r="AD1237" s="93">
        <v>0</v>
      </c>
      <c r="AE1237" s="93">
        <v>0</v>
      </c>
      <c r="AF1237" s="93">
        <v>0</v>
      </c>
      <c r="AG1237" s="93">
        <v>98744.979387999148</v>
      </c>
      <c r="AH1237" s="93">
        <v>98689.567498539865</v>
      </c>
      <c r="AI1237" s="93">
        <v>98275.311009622164</v>
      </c>
      <c r="AJ1237" s="93">
        <v>97506.250960542282</v>
      </c>
      <c r="AK1237" s="93">
        <v>98695.741991889023</v>
      </c>
      <c r="AL1237" s="93">
        <v>98811.598765715898</v>
      </c>
      <c r="AM1237" s="93">
        <v>101481.7779830959</v>
      </c>
      <c r="AN1237" s="93">
        <v>100533.84879860295</v>
      </c>
      <c r="AO1237" s="93">
        <v>100617.61977053373</v>
      </c>
      <c r="AP1237" s="93">
        <v>100632.14397337055</v>
      </c>
      <c r="AQ1237" s="93">
        <v>100242.96922781764</v>
      </c>
      <c r="AR1237" s="93">
        <v>99944.161037493133</v>
      </c>
      <c r="AS1237" s="93">
        <v>0</v>
      </c>
      <c r="AT1237" s="93">
        <v>0</v>
      </c>
      <c r="AU1237" s="93">
        <v>0</v>
      </c>
      <c r="AV1237" s="93">
        <v>0</v>
      </c>
      <c r="AW1237" s="93">
        <v>0</v>
      </c>
      <c r="AX1237" s="93">
        <v>0</v>
      </c>
      <c r="AY1237" s="93">
        <v>0</v>
      </c>
      <c r="AZ1237" s="93">
        <v>0</v>
      </c>
      <c r="BA1237" s="93">
        <v>0</v>
      </c>
      <c r="BB1237" s="93">
        <v>0</v>
      </c>
      <c r="BC1237" s="93">
        <v>0</v>
      </c>
      <c r="BD1237" s="93">
        <v>0</v>
      </c>
      <c r="BE1237" s="93">
        <v>0</v>
      </c>
      <c r="BF1237" s="93">
        <v>0</v>
      </c>
      <c r="BG1237" s="93">
        <v>0</v>
      </c>
      <c r="BH1237" s="93">
        <v>0</v>
      </c>
      <c r="BI1237" s="93">
        <v>0</v>
      </c>
      <c r="BJ1237" s="93">
        <v>0</v>
      </c>
      <c r="BK1237" s="93">
        <v>0</v>
      </c>
      <c r="BL1237" s="93">
        <v>0</v>
      </c>
      <c r="BM1237" s="93">
        <v>0</v>
      </c>
      <c r="BN1237" s="93">
        <v>0</v>
      </c>
      <c r="BO1237" s="93">
        <v>0</v>
      </c>
      <c r="BP1237" s="93">
        <v>0</v>
      </c>
      <c r="BQ1237" s="93">
        <v>0</v>
      </c>
      <c r="BR1237" s="93">
        <v>0</v>
      </c>
      <c r="BS1237" s="93">
        <v>0</v>
      </c>
      <c r="BT1237" s="93">
        <v>0</v>
      </c>
      <c r="BU1237" s="93">
        <v>0</v>
      </c>
      <c r="BV1237" s="93">
        <v>0</v>
      </c>
      <c r="BW1237" s="93">
        <v>0</v>
      </c>
      <c r="BX1237" s="93">
        <v>0</v>
      </c>
      <c r="BY1237" s="93">
        <v>0</v>
      </c>
      <c r="BZ1237" s="93">
        <v>0</v>
      </c>
      <c r="CA1237" s="93">
        <v>0</v>
      </c>
      <c r="CB1237" s="93">
        <v>0</v>
      </c>
      <c r="CC1237" s="93">
        <v>0</v>
      </c>
      <c r="CD1237" s="93">
        <v>0</v>
      </c>
      <c r="CE1237" s="93">
        <v>0</v>
      </c>
      <c r="CF1237" s="93">
        <v>0</v>
      </c>
      <c r="CG1237" s="93">
        <v>0</v>
      </c>
      <c r="CH1237" s="93">
        <v>0</v>
      </c>
      <c r="CJ1237" s="94">
        <v>1194175.9704052221</v>
      </c>
    </row>
    <row r="1238" spans="1:88" x14ac:dyDescent="0.25">
      <c r="A1238">
        <v>1230</v>
      </c>
      <c r="B1238" s="96"/>
      <c r="C1238" s="97" t="s">
        <v>5378</v>
      </c>
      <c r="D1238" s="97" t="s">
        <v>5379</v>
      </c>
      <c r="E1238" s="97" t="s">
        <v>5379</v>
      </c>
      <c r="F1238" s="97" t="s">
        <v>7714</v>
      </c>
      <c r="G1238" s="96" t="s">
        <v>6184</v>
      </c>
      <c r="H1238" s="96" t="s">
        <v>7715</v>
      </c>
      <c r="I1238" s="96" t="s">
        <v>5340</v>
      </c>
      <c r="J1238" s="96" t="s">
        <v>5421</v>
      </c>
      <c r="K1238" s="96" t="s">
        <v>5552</v>
      </c>
      <c r="L1238" s="96" t="s">
        <v>5552</v>
      </c>
      <c r="M1238" s="96" t="s">
        <v>5342</v>
      </c>
      <c r="N1238" s="92">
        <v>1039872.3337798284</v>
      </c>
      <c r="O1238" s="93">
        <v>0</v>
      </c>
      <c r="P1238" s="93">
        <v>0</v>
      </c>
      <c r="Q1238" s="93">
        <v>0</v>
      </c>
      <c r="R1238" s="93">
        <v>0</v>
      </c>
      <c r="S1238" s="93">
        <v>0</v>
      </c>
      <c r="T1238" s="93">
        <v>0</v>
      </c>
      <c r="U1238" s="93">
        <v>0</v>
      </c>
      <c r="V1238" s="93">
        <v>0</v>
      </c>
      <c r="W1238" s="93">
        <v>0</v>
      </c>
      <c r="X1238" s="93">
        <v>0</v>
      </c>
      <c r="Y1238" s="93">
        <v>0</v>
      </c>
      <c r="Z1238" s="93">
        <v>0</v>
      </c>
      <c r="AA1238" s="93">
        <v>0</v>
      </c>
      <c r="AB1238" s="93">
        <v>0</v>
      </c>
      <c r="AC1238" s="93">
        <v>0</v>
      </c>
      <c r="AD1238" s="93">
        <v>0</v>
      </c>
      <c r="AE1238" s="93">
        <v>0</v>
      </c>
      <c r="AF1238" s="93">
        <v>0</v>
      </c>
      <c r="AG1238" s="93">
        <v>85985.796658089152</v>
      </c>
      <c r="AH1238" s="93">
        <v>85937.544731874674</v>
      </c>
      <c r="AI1238" s="93">
        <v>85576.815766805768</v>
      </c>
      <c r="AJ1238" s="93">
        <v>84907.128645415942</v>
      </c>
      <c r="AK1238" s="93">
        <v>85942.921397431419</v>
      </c>
      <c r="AL1238" s="93">
        <v>86043.807913966026</v>
      </c>
      <c r="AM1238" s="93">
        <v>88368.963974044149</v>
      </c>
      <c r="AN1238" s="93">
        <v>87543.520021255419</v>
      </c>
      <c r="AO1238" s="93">
        <v>87616.46665411639</v>
      </c>
      <c r="AP1238" s="93">
        <v>87629.11413411476</v>
      </c>
      <c r="AQ1238" s="93">
        <v>87290.226012987259</v>
      </c>
      <c r="AR1238" s="93">
        <v>87030.027869727186</v>
      </c>
      <c r="AS1238" s="93">
        <v>0</v>
      </c>
      <c r="AT1238" s="93">
        <v>0</v>
      </c>
      <c r="AU1238" s="93">
        <v>0</v>
      </c>
      <c r="AV1238" s="93">
        <v>0</v>
      </c>
      <c r="AW1238" s="93">
        <v>0</v>
      </c>
      <c r="AX1238" s="93">
        <v>0</v>
      </c>
      <c r="AY1238" s="93">
        <v>0</v>
      </c>
      <c r="AZ1238" s="93">
        <v>0</v>
      </c>
      <c r="BA1238" s="93">
        <v>0</v>
      </c>
      <c r="BB1238" s="93">
        <v>0</v>
      </c>
      <c r="BC1238" s="93">
        <v>0</v>
      </c>
      <c r="BD1238" s="93">
        <v>0</v>
      </c>
      <c r="BE1238" s="93">
        <v>0</v>
      </c>
      <c r="BF1238" s="93">
        <v>0</v>
      </c>
      <c r="BG1238" s="93">
        <v>0</v>
      </c>
      <c r="BH1238" s="93">
        <v>0</v>
      </c>
      <c r="BI1238" s="93">
        <v>0</v>
      </c>
      <c r="BJ1238" s="93">
        <v>0</v>
      </c>
      <c r="BK1238" s="93">
        <v>0</v>
      </c>
      <c r="BL1238" s="93">
        <v>0</v>
      </c>
      <c r="BM1238" s="93">
        <v>0</v>
      </c>
      <c r="BN1238" s="93">
        <v>0</v>
      </c>
      <c r="BO1238" s="93">
        <v>0</v>
      </c>
      <c r="BP1238" s="93">
        <v>0</v>
      </c>
      <c r="BQ1238" s="93">
        <v>0</v>
      </c>
      <c r="BR1238" s="93">
        <v>0</v>
      </c>
      <c r="BS1238" s="93">
        <v>0</v>
      </c>
      <c r="BT1238" s="93">
        <v>0</v>
      </c>
      <c r="BU1238" s="93">
        <v>0</v>
      </c>
      <c r="BV1238" s="93">
        <v>0</v>
      </c>
      <c r="BW1238" s="93">
        <v>0</v>
      </c>
      <c r="BX1238" s="93">
        <v>0</v>
      </c>
      <c r="BY1238" s="93">
        <v>0</v>
      </c>
      <c r="BZ1238" s="93">
        <v>0</v>
      </c>
      <c r="CA1238" s="93">
        <v>0</v>
      </c>
      <c r="CB1238" s="93">
        <v>0</v>
      </c>
      <c r="CC1238" s="93">
        <v>0</v>
      </c>
      <c r="CD1238" s="93">
        <v>0</v>
      </c>
      <c r="CE1238" s="93">
        <v>0</v>
      </c>
      <c r="CF1238" s="93">
        <v>0</v>
      </c>
      <c r="CG1238" s="93">
        <v>0</v>
      </c>
      <c r="CH1238" s="93">
        <v>0</v>
      </c>
      <c r="CJ1238" s="94">
        <v>1039872.3337798284</v>
      </c>
    </row>
    <row r="1239" spans="1:88" x14ac:dyDescent="0.25">
      <c r="A1239">
        <v>1231</v>
      </c>
      <c r="B1239" s="96"/>
      <c r="C1239" s="97" t="s">
        <v>5378</v>
      </c>
      <c r="D1239" s="97" t="s">
        <v>5379</v>
      </c>
      <c r="E1239" s="97" t="s">
        <v>5379</v>
      </c>
      <c r="F1239" s="97" t="s">
        <v>7716</v>
      </c>
      <c r="G1239" s="96" t="s">
        <v>6184</v>
      </c>
      <c r="H1239" s="96" t="s">
        <v>7717</v>
      </c>
      <c r="I1239" s="96" t="s">
        <v>5340</v>
      </c>
      <c r="J1239" s="96" t="s">
        <v>5421</v>
      </c>
      <c r="K1239" s="96" t="s">
        <v>5552</v>
      </c>
      <c r="L1239" s="96" t="s">
        <v>5552</v>
      </c>
      <c r="M1239" s="96" t="s">
        <v>5342</v>
      </c>
      <c r="N1239" s="92">
        <v>906993.50714067649</v>
      </c>
      <c r="O1239" s="93">
        <v>0</v>
      </c>
      <c r="P1239" s="93">
        <v>0</v>
      </c>
      <c r="Q1239" s="93">
        <v>0</v>
      </c>
      <c r="R1239" s="93">
        <v>0</v>
      </c>
      <c r="S1239" s="93">
        <v>0</v>
      </c>
      <c r="T1239" s="93">
        <v>0</v>
      </c>
      <c r="U1239" s="93">
        <v>0</v>
      </c>
      <c r="V1239" s="93">
        <v>0</v>
      </c>
      <c r="W1239" s="93">
        <v>0</v>
      </c>
      <c r="X1239" s="93">
        <v>0</v>
      </c>
      <c r="Y1239" s="93">
        <v>0</v>
      </c>
      <c r="Z1239" s="93">
        <v>0</v>
      </c>
      <c r="AA1239" s="93">
        <v>0</v>
      </c>
      <c r="AB1239" s="93">
        <v>0</v>
      </c>
      <c r="AC1239" s="93">
        <v>0</v>
      </c>
      <c r="AD1239" s="93">
        <v>0</v>
      </c>
      <c r="AE1239" s="93">
        <v>0</v>
      </c>
      <c r="AF1239" s="93">
        <v>0</v>
      </c>
      <c r="AG1239" s="93">
        <v>0</v>
      </c>
      <c r="AH1239" s="93">
        <v>0</v>
      </c>
      <c r="AI1239" s="93">
        <v>0</v>
      </c>
      <c r="AJ1239" s="93">
        <v>0</v>
      </c>
      <c r="AK1239" s="93">
        <v>0</v>
      </c>
      <c r="AL1239" s="93">
        <v>0</v>
      </c>
      <c r="AM1239" s="93">
        <v>0</v>
      </c>
      <c r="AN1239" s="93">
        <v>0</v>
      </c>
      <c r="AO1239" s="93">
        <v>0</v>
      </c>
      <c r="AP1239" s="93">
        <v>0</v>
      </c>
      <c r="AQ1239" s="93">
        <v>0</v>
      </c>
      <c r="AR1239" s="93">
        <v>0</v>
      </c>
      <c r="AS1239" s="93">
        <v>0</v>
      </c>
      <c r="AT1239" s="93">
        <v>0</v>
      </c>
      <c r="AU1239" s="93">
        <v>0</v>
      </c>
      <c r="AV1239" s="93">
        <v>0</v>
      </c>
      <c r="AW1239" s="93">
        <v>0</v>
      </c>
      <c r="AX1239" s="93">
        <v>0</v>
      </c>
      <c r="AY1239" s="93">
        <v>0</v>
      </c>
      <c r="AZ1239" s="93">
        <v>0</v>
      </c>
      <c r="BA1239" s="93">
        <v>0</v>
      </c>
      <c r="BB1239" s="93">
        <v>0</v>
      </c>
      <c r="BC1239" s="93">
        <v>0</v>
      </c>
      <c r="BD1239" s="93">
        <v>0</v>
      </c>
      <c r="BE1239" s="93">
        <v>75827.990292335933</v>
      </c>
      <c r="BF1239" s="93">
        <v>75744.654024003903</v>
      </c>
      <c r="BG1239" s="93">
        <v>75545.137836691618</v>
      </c>
      <c r="BH1239" s="93">
        <v>74873.73661310575</v>
      </c>
      <c r="BI1239" s="93">
        <v>75771.711153123295</v>
      </c>
      <c r="BJ1239" s="93">
        <v>75868.700756509716</v>
      </c>
      <c r="BK1239" s="93">
        <v>76190.500241495873</v>
      </c>
      <c r="BL1239" s="93">
        <v>75500.964577866602</v>
      </c>
      <c r="BM1239" s="93">
        <v>75595.11256942233</v>
      </c>
      <c r="BN1239" s="93">
        <v>75613.268941326518</v>
      </c>
      <c r="BO1239" s="93">
        <v>75335.205419748789</v>
      </c>
      <c r="BP1239" s="93">
        <v>75126.524715046224</v>
      </c>
      <c r="BQ1239" s="93">
        <v>0</v>
      </c>
      <c r="BR1239" s="93">
        <v>0</v>
      </c>
      <c r="BS1239" s="93">
        <v>0</v>
      </c>
      <c r="BT1239" s="93">
        <v>0</v>
      </c>
      <c r="BU1239" s="93">
        <v>0</v>
      </c>
      <c r="BV1239" s="93">
        <v>0</v>
      </c>
      <c r="BW1239" s="93">
        <v>0</v>
      </c>
      <c r="BX1239" s="93">
        <v>0</v>
      </c>
      <c r="BY1239" s="93">
        <v>0</v>
      </c>
      <c r="BZ1239" s="93">
        <v>0</v>
      </c>
      <c r="CA1239" s="93">
        <v>0</v>
      </c>
      <c r="CB1239" s="93">
        <v>0</v>
      </c>
      <c r="CC1239" s="93">
        <v>0</v>
      </c>
      <c r="CD1239" s="93">
        <v>0</v>
      </c>
      <c r="CE1239" s="93">
        <v>0</v>
      </c>
      <c r="CF1239" s="93">
        <v>0</v>
      </c>
      <c r="CG1239" s="93">
        <v>0</v>
      </c>
      <c r="CH1239" s="93">
        <v>0</v>
      </c>
      <c r="CJ1239" s="94">
        <v>906993.50714067649</v>
      </c>
    </row>
    <row r="1240" spans="1:88" x14ac:dyDescent="0.25">
      <c r="A1240">
        <v>1232</v>
      </c>
      <c r="B1240" s="96"/>
      <c r="C1240" s="97" t="s">
        <v>5378</v>
      </c>
      <c r="D1240" s="97" t="s">
        <v>5379</v>
      </c>
      <c r="E1240" s="97" t="s">
        <v>5379</v>
      </c>
      <c r="F1240" s="97" t="s">
        <v>7718</v>
      </c>
      <c r="G1240" s="96" t="s">
        <v>6184</v>
      </c>
      <c r="H1240" s="96" t="s">
        <v>7719</v>
      </c>
      <c r="I1240" s="96" t="s">
        <v>5340</v>
      </c>
      <c r="J1240" s="96" t="s">
        <v>5421</v>
      </c>
      <c r="K1240" s="96" t="s">
        <v>5552</v>
      </c>
      <c r="L1240" s="96" t="s">
        <v>5552</v>
      </c>
      <c r="M1240" s="96" t="s">
        <v>5342</v>
      </c>
      <c r="N1240" s="92">
        <v>1778268.4657937204</v>
      </c>
      <c r="O1240" s="93">
        <v>0</v>
      </c>
      <c r="P1240" s="93">
        <v>0</v>
      </c>
      <c r="Q1240" s="93">
        <v>0</v>
      </c>
      <c r="R1240" s="93">
        <v>0</v>
      </c>
      <c r="S1240" s="93">
        <v>0</v>
      </c>
      <c r="T1240" s="93">
        <v>0</v>
      </c>
      <c r="U1240" s="93">
        <v>0</v>
      </c>
      <c r="V1240" s="93">
        <v>0</v>
      </c>
      <c r="W1240" s="93">
        <v>0</v>
      </c>
      <c r="X1240" s="93">
        <v>0</v>
      </c>
      <c r="Y1240" s="93">
        <v>0</v>
      </c>
      <c r="Z1240" s="93">
        <v>0</v>
      </c>
      <c r="AA1240" s="93">
        <v>0</v>
      </c>
      <c r="AB1240" s="93">
        <v>0</v>
      </c>
      <c r="AC1240" s="93">
        <v>0</v>
      </c>
      <c r="AD1240" s="93">
        <v>0</v>
      </c>
      <c r="AE1240" s="93">
        <v>0</v>
      </c>
      <c r="AF1240" s="93">
        <v>0</v>
      </c>
      <c r="AG1240" s="93">
        <v>0</v>
      </c>
      <c r="AH1240" s="93">
        <v>0</v>
      </c>
      <c r="AI1240" s="93">
        <v>0</v>
      </c>
      <c r="AJ1240" s="93">
        <v>0</v>
      </c>
      <c r="AK1240" s="93">
        <v>0</v>
      </c>
      <c r="AL1240" s="93">
        <v>0</v>
      </c>
      <c r="AM1240" s="93">
        <v>0</v>
      </c>
      <c r="AN1240" s="93">
        <v>0</v>
      </c>
      <c r="AO1240" s="93">
        <v>0</v>
      </c>
      <c r="AP1240" s="93">
        <v>0</v>
      </c>
      <c r="AQ1240" s="93">
        <v>0</v>
      </c>
      <c r="AR1240" s="93">
        <v>0</v>
      </c>
      <c r="AS1240" s="93">
        <v>147351.1080568441</v>
      </c>
      <c r="AT1240" s="93">
        <v>147165.34277903059</v>
      </c>
      <c r="AU1240" s="93">
        <v>146765.66728208793</v>
      </c>
      <c r="AV1240" s="93">
        <v>145398.91128368353</v>
      </c>
      <c r="AW1240" s="93">
        <v>147244.75053039473</v>
      </c>
      <c r="AX1240" s="93">
        <v>147441.26634754776</v>
      </c>
      <c r="AY1240" s="93">
        <v>150733.36362071233</v>
      </c>
      <c r="AZ1240" s="93">
        <v>149264.93940419887</v>
      </c>
      <c r="BA1240" s="93">
        <v>149643.2033520049</v>
      </c>
      <c r="BB1240" s="93">
        <v>149639.83258823893</v>
      </c>
      <c r="BC1240" s="93">
        <v>149040.35292627267</v>
      </c>
      <c r="BD1240" s="93">
        <v>148579.72762270406</v>
      </c>
      <c r="BE1240" s="93">
        <v>0</v>
      </c>
      <c r="BF1240" s="93">
        <v>0</v>
      </c>
      <c r="BG1240" s="93">
        <v>0</v>
      </c>
      <c r="BH1240" s="93">
        <v>0</v>
      </c>
      <c r="BI1240" s="93">
        <v>0</v>
      </c>
      <c r="BJ1240" s="93">
        <v>0</v>
      </c>
      <c r="BK1240" s="93">
        <v>0</v>
      </c>
      <c r="BL1240" s="93">
        <v>0</v>
      </c>
      <c r="BM1240" s="93">
        <v>0</v>
      </c>
      <c r="BN1240" s="93">
        <v>0</v>
      </c>
      <c r="BO1240" s="93">
        <v>0</v>
      </c>
      <c r="BP1240" s="93">
        <v>0</v>
      </c>
      <c r="BQ1240" s="93">
        <v>0</v>
      </c>
      <c r="BR1240" s="93">
        <v>0</v>
      </c>
      <c r="BS1240" s="93">
        <v>0</v>
      </c>
      <c r="BT1240" s="93">
        <v>0</v>
      </c>
      <c r="BU1240" s="93">
        <v>0</v>
      </c>
      <c r="BV1240" s="93">
        <v>0</v>
      </c>
      <c r="BW1240" s="93">
        <v>0</v>
      </c>
      <c r="BX1240" s="93">
        <v>0</v>
      </c>
      <c r="BY1240" s="93">
        <v>0</v>
      </c>
      <c r="BZ1240" s="93">
        <v>0</v>
      </c>
      <c r="CA1240" s="93">
        <v>0</v>
      </c>
      <c r="CB1240" s="93">
        <v>0</v>
      </c>
      <c r="CC1240" s="93">
        <v>0</v>
      </c>
      <c r="CD1240" s="93">
        <v>0</v>
      </c>
      <c r="CE1240" s="93">
        <v>0</v>
      </c>
      <c r="CF1240" s="93">
        <v>0</v>
      </c>
      <c r="CG1240" s="93">
        <v>0</v>
      </c>
      <c r="CH1240" s="93">
        <v>0</v>
      </c>
      <c r="CJ1240" s="94">
        <v>1778268.4657937204</v>
      </c>
    </row>
    <row r="1241" spans="1:88" x14ac:dyDescent="0.25">
      <c r="A1241">
        <v>1233</v>
      </c>
      <c r="B1241" s="96"/>
      <c r="C1241" s="97" t="s">
        <v>5378</v>
      </c>
      <c r="D1241" s="97" t="s">
        <v>5379</v>
      </c>
      <c r="E1241" s="97" t="s">
        <v>5379</v>
      </c>
      <c r="F1241" s="97" t="s">
        <v>7720</v>
      </c>
      <c r="G1241" s="96" t="s">
        <v>6184</v>
      </c>
      <c r="H1241" s="96" t="s">
        <v>7721</v>
      </c>
      <c r="I1241" s="96" t="s">
        <v>5340</v>
      </c>
      <c r="J1241" s="96" t="s">
        <v>5421</v>
      </c>
      <c r="K1241" s="96" t="s">
        <v>5552</v>
      </c>
      <c r="L1241" s="96" t="s">
        <v>5552</v>
      </c>
      <c r="M1241" s="96" t="s">
        <v>5342</v>
      </c>
      <c r="N1241" s="92">
        <v>1100907.5566004028</v>
      </c>
      <c r="O1241" s="93">
        <v>0</v>
      </c>
      <c r="P1241" s="93">
        <v>0</v>
      </c>
      <c r="Q1241" s="93">
        <v>0</v>
      </c>
      <c r="R1241" s="93">
        <v>0</v>
      </c>
      <c r="S1241" s="93">
        <v>0</v>
      </c>
      <c r="T1241" s="93">
        <v>0</v>
      </c>
      <c r="U1241" s="93">
        <v>0</v>
      </c>
      <c r="V1241" s="93">
        <v>0</v>
      </c>
      <c r="W1241" s="93">
        <v>0</v>
      </c>
      <c r="X1241" s="93">
        <v>0</v>
      </c>
      <c r="Y1241" s="93">
        <v>0</v>
      </c>
      <c r="Z1241" s="93">
        <v>0</v>
      </c>
      <c r="AA1241" s="93">
        <v>0</v>
      </c>
      <c r="AB1241" s="93">
        <v>0</v>
      </c>
      <c r="AC1241" s="93">
        <v>0</v>
      </c>
      <c r="AD1241" s="93">
        <v>0</v>
      </c>
      <c r="AE1241" s="93">
        <v>0</v>
      </c>
      <c r="AF1241" s="93">
        <v>0</v>
      </c>
      <c r="AG1241" s="93">
        <v>0</v>
      </c>
      <c r="AH1241" s="93">
        <v>0</v>
      </c>
      <c r="AI1241" s="93">
        <v>0</v>
      </c>
      <c r="AJ1241" s="93">
        <v>0</v>
      </c>
      <c r="AK1241" s="93">
        <v>0</v>
      </c>
      <c r="AL1241" s="93">
        <v>0</v>
      </c>
      <c r="AM1241" s="93">
        <v>0</v>
      </c>
      <c r="AN1241" s="93">
        <v>0</v>
      </c>
      <c r="AO1241" s="93">
        <v>0</v>
      </c>
      <c r="AP1241" s="93">
        <v>0</v>
      </c>
      <c r="AQ1241" s="93">
        <v>0</v>
      </c>
      <c r="AR1241" s="93">
        <v>0</v>
      </c>
      <c r="AS1241" s="93">
        <v>0</v>
      </c>
      <c r="AT1241" s="93">
        <v>0</v>
      </c>
      <c r="AU1241" s="93">
        <v>0</v>
      </c>
      <c r="AV1241" s="93">
        <v>0</v>
      </c>
      <c r="AW1241" s="93">
        <v>0</v>
      </c>
      <c r="AX1241" s="93">
        <v>0</v>
      </c>
      <c r="AY1241" s="93">
        <v>0</v>
      </c>
      <c r="AZ1241" s="93">
        <v>0</v>
      </c>
      <c r="BA1241" s="93">
        <v>0</v>
      </c>
      <c r="BB1241" s="93">
        <v>0</v>
      </c>
      <c r="BC1241" s="93">
        <v>0</v>
      </c>
      <c r="BD1241" s="93">
        <v>0</v>
      </c>
      <c r="BE1241" s="93">
        <v>0</v>
      </c>
      <c r="BF1241" s="93">
        <v>0</v>
      </c>
      <c r="BG1241" s="93">
        <v>0</v>
      </c>
      <c r="BH1241" s="93">
        <v>0</v>
      </c>
      <c r="BI1241" s="93">
        <v>0</v>
      </c>
      <c r="BJ1241" s="93">
        <v>0</v>
      </c>
      <c r="BK1241" s="93">
        <v>0</v>
      </c>
      <c r="BL1241" s="93">
        <v>0</v>
      </c>
      <c r="BM1241" s="93">
        <v>0</v>
      </c>
      <c r="BN1241" s="93">
        <v>0</v>
      </c>
      <c r="BO1241" s="93">
        <v>0</v>
      </c>
      <c r="BP1241" s="93">
        <v>0</v>
      </c>
      <c r="BQ1241" s="93">
        <v>91798.041019025055</v>
      </c>
      <c r="BR1241" s="93">
        <v>91666.13106915477</v>
      </c>
      <c r="BS1241" s="93">
        <v>91341.052467835412</v>
      </c>
      <c r="BT1241" s="93">
        <v>90278.211562054785</v>
      </c>
      <c r="BU1241" s="93">
        <v>91704.175645503245</v>
      </c>
      <c r="BV1241" s="93">
        <v>91863.543290368107</v>
      </c>
      <c r="BW1241" s="93">
        <v>93145.412913384236</v>
      </c>
      <c r="BX1241" s="93">
        <v>91984.942173085466</v>
      </c>
      <c r="BY1241" s="93">
        <v>92083.51255532926</v>
      </c>
      <c r="BZ1241" s="93">
        <v>92144.636789481869</v>
      </c>
      <c r="CA1241" s="93">
        <v>91617.904600741487</v>
      </c>
      <c r="CB1241" s="93">
        <v>91279.992514439262</v>
      </c>
      <c r="CC1241" s="93">
        <v>0</v>
      </c>
      <c r="CD1241" s="93">
        <v>0</v>
      </c>
      <c r="CE1241" s="93">
        <v>0</v>
      </c>
      <c r="CF1241" s="93">
        <v>0</v>
      </c>
      <c r="CG1241" s="93">
        <v>0</v>
      </c>
      <c r="CH1241" s="93">
        <v>0</v>
      </c>
      <c r="CJ1241" s="94">
        <v>1100907.5566004028</v>
      </c>
    </row>
    <row r="1242" spans="1:88" x14ac:dyDescent="0.25">
      <c r="A1242">
        <v>1234</v>
      </c>
      <c r="B1242" s="96"/>
      <c r="C1242" s="97" t="s">
        <v>5378</v>
      </c>
      <c r="D1242" s="97" t="s">
        <v>5379</v>
      </c>
      <c r="E1242" s="97" t="s">
        <v>5379</v>
      </c>
      <c r="F1242" s="97" t="s">
        <v>7722</v>
      </c>
      <c r="G1242" s="96" t="s">
        <v>6184</v>
      </c>
      <c r="H1242" s="96" t="s">
        <v>7723</v>
      </c>
      <c r="I1242" s="96" t="s">
        <v>5340</v>
      </c>
      <c r="J1242" s="96" t="s">
        <v>5421</v>
      </c>
      <c r="K1242" s="96" t="s">
        <v>5552</v>
      </c>
      <c r="L1242" s="96" t="s">
        <v>5552</v>
      </c>
      <c r="M1242" s="96" t="s">
        <v>5342</v>
      </c>
      <c r="N1242" s="92">
        <v>0</v>
      </c>
      <c r="O1242" s="93">
        <v>0</v>
      </c>
      <c r="P1242" s="93">
        <v>0</v>
      </c>
      <c r="Q1242" s="93">
        <v>0</v>
      </c>
      <c r="R1242" s="93">
        <v>0</v>
      </c>
      <c r="S1242" s="93">
        <v>0</v>
      </c>
      <c r="T1242" s="93">
        <v>0</v>
      </c>
      <c r="U1242" s="93">
        <v>0</v>
      </c>
      <c r="V1242" s="93">
        <v>0</v>
      </c>
      <c r="W1242" s="93">
        <v>0</v>
      </c>
      <c r="X1242" s="93">
        <v>0</v>
      </c>
      <c r="Y1242" s="93">
        <v>0</v>
      </c>
      <c r="Z1242" s="93">
        <v>0</v>
      </c>
      <c r="AA1242" s="93">
        <v>0</v>
      </c>
      <c r="AB1242" s="93">
        <v>0</v>
      </c>
      <c r="AC1242" s="93">
        <v>0</v>
      </c>
      <c r="AD1242" s="93">
        <v>0</v>
      </c>
      <c r="AE1242" s="93">
        <v>0</v>
      </c>
      <c r="AF1242" s="93">
        <v>0</v>
      </c>
      <c r="AG1242" s="93">
        <v>0</v>
      </c>
      <c r="AH1242" s="93">
        <v>0</v>
      </c>
      <c r="AI1242" s="93">
        <v>0</v>
      </c>
      <c r="AJ1242" s="93">
        <v>0</v>
      </c>
      <c r="AK1242" s="93">
        <v>0</v>
      </c>
      <c r="AL1242" s="93">
        <v>0</v>
      </c>
      <c r="AM1242" s="93">
        <v>0</v>
      </c>
      <c r="AN1242" s="93">
        <v>0</v>
      </c>
      <c r="AO1242" s="93">
        <v>0</v>
      </c>
      <c r="AP1242" s="93">
        <v>0</v>
      </c>
      <c r="AQ1242" s="93">
        <v>0</v>
      </c>
      <c r="AR1242" s="93">
        <v>0</v>
      </c>
      <c r="AS1242" s="93">
        <v>0</v>
      </c>
      <c r="AT1242" s="93">
        <v>0</v>
      </c>
      <c r="AU1242" s="93">
        <v>0</v>
      </c>
      <c r="AV1242" s="93">
        <v>0</v>
      </c>
      <c r="AW1242" s="93">
        <v>0</v>
      </c>
      <c r="AX1242" s="93">
        <v>0</v>
      </c>
      <c r="AY1242" s="93">
        <v>0</v>
      </c>
      <c r="AZ1242" s="93">
        <v>0</v>
      </c>
      <c r="BA1242" s="93">
        <v>0</v>
      </c>
      <c r="BB1242" s="93">
        <v>0</v>
      </c>
      <c r="BC1242" s="93">
        <v>0</v>
      </c>
      <c r="BD1242" s="93">
        <v>0</v>
      </c>
      <c r="BE1242" s="93">
        <v>0</v>
      </c>
      <c r="BF1242" s="93">
        <v>0</v>
      </c>
      <c r="BG1242" s="93">
        <v>0</v>
      </c>
      <c r="BH1242" s="93">
        <v>0</v>
      </c>
      <c r="BI1242" s="93">
        <v>0</v>
      </c>
      <c r="BJ1242" s="93">
        <v>0</v>
      </c>
      <c r="BK1242" s="93">
        <v>0</v>
      </c>
      <c r="BL1242" s="93">
        <v>0</v>
      </c>
      <c r="BM1242" s="93">
        <v>0</v>
      </c>
      <c r="BN1242" s="93">
        <v>0</v>
      </c>
      <c r="BO1242" s="93">
        <v>0</v>
      </c>
      <c r="BP1242" s="93">
        <v>0</v>
      </c>
      <c r="BQ1242" s="93">
        <v>0</v>
      </c>
      <c r="BR1242" s="93">
        <v>0</v>
      </c>
      <c r="BS1242" s="93">
        <v>0</v>
      </c>
      <c r="BT1242" s="93">
        <v>0</v>
      </c>
      <c r="BU1242" s="93">
        <v>0</v>
      </c>
      <c r="BV1242" s="93">
        <v>0</v>
      </c>
      <c r="BW1242" s="93">
        <v>0</v>
      </c>
      <c r="BX1242" s="93">
        <v>0</v>
      </c>
      <c r="BY1242" s="93">
        <v>0</v>
      </c>
      <c r="BZ1242" s="93">
        <v>0</v>
      </c>
      <c r="CA1242" s="93">
        <v>0</v>
      </c>
      <c r="CB1242" s="93">
        <v>0</v>
      </c>
      <c r="CC1242" s="93">
        <v>0</v>
      </c>
      <c r="CD1242" s="93">
        <v>0</v>
      </c>
      <c r="CE1242" s="93">
        <v>0</v>
      </c>
      <c r="CF1242" s="93">
        <v>0</v>
      </c>
      <c r="CG1242" s="93">
        <v>0</v>
      </c>
      <c r="CH1242" s="93">
        <v>0</v>
      </c>
      <c r="CJ1242" s="94">
        <v>0</v>
      </c>
    </row>
    <row r="1243" spans="1:88" x14ac:dyDescent="0.25">
      <c r="A1243">
        <v>1235</v>
      </c>
      <c r="B1243" s="96"/>
      <c r="C1243" s="97" t="s">
        <v>5378</v>
      </c>
      <c r="D1243" s="97" t="s">
        <v>5379</v>
      </c>
      <c r="E1243" s="97" t="s">
        <v>5379</v>
      </c>
      <c r="F1243" s="97" t="s">
        <v>7724</v>
      </c>
      <c r="G1243" s="96" t="s">
        <v>6184</v>
      </c>
      <c r="H1243" s="96" t="s">
        <v>7725</v>
      </c>
      <c r="I1243" s="96" t="s">
        <v>5340</v>
      </c>
      <c r="J1243" s="96" t="s">
        <v>5421</v>
      </c>
      <c r="K1243" s="96" t="s">
        <v>5552</v>
      </c>
      <c r="L1243" s="96" t="s">
        <v>5552</v>
      </c>
      <c r="M1243" s="96" t="s">
        <v>5342</v>
      </c>
      <c r="N1243" s="92">
        <v>0</v>
      </c>
      <c r="O1243" s="93">
        <v>0</v>
      </c>
      <c r="P1243" s="93">
        <v>0</v>
      </c>
      <c r="Q1243" s="93">
        <v>0</v>
      </c>
      <c r="R1243" s="93">
        <v>0</v>
      </c>
      <c r="S1243" s="93">
        <v>0</v>
      </c>
      <c r="T1243" s="93">
        <v>0</v>
      </c>
      <c r="U1243" s="93">
        <v>0</v>
      </c>
      <c r="V1243" s="93">
        <v>0</v>
      </c>
      <c r="W1243" s="93">
        <v>0</v>
      </c>
      <c r="X1243" s="93">
        <v>0</v>
      </c>
      <c r="Y1243" s="93">
        <v>0</v>
      </c>
      <c r="Z1243" s="93">
        <v>0</v>
      </c>
      <c r="AA1243" s="93">
        <v>0</v>
      </c>
      <c r="AB1243" s="93">
        <v>0</v>
      </c>
      <c r="AC1243" s="93">
        <v>0</v>
      </c>
      <c r="AD1243" s="93">
        <v>0</v>
      </c>
      <c r="AE1243" s="93">
        <v>0</v>
      </c>
      <c r="AF1243" s="93">
        <v>0</v>
      </c>
      <c r="AG1243" s="93">
        <v>0</v>
      </c>
      <c r="AH1243" s="93">
        <v>0</v>
      </c>
      <c r="AI1243" s="93">
        <v>0</v>
      </c>
      <c r="AJ1243" s="93">
        <v>0</v>
      </c>
      <c r="AK1243" s="93">
        <v>0</v>
      </c>
      <c r="AL1243" s="93">
        <v>0</v>
      </c>
      <c r="AM1243" s="93">
        <v>0</v>
      </c>
      <c r="AN1243" s="93">
        <v>0</v>
      </c>
      <c r="AO1243" s="93">
        <v>0</v>
      </c>
      <c r="AP1243" s="93">
        <v>0</v>
      </c>
      <c r="AQ1243" s="93">
        <v>0</v>
      </c>
      <c r="AR1243" s="93">
        <v>0</v>
      </c>
      <c r="AS1243" s="93">
        <v>0</v>
      </c>
      <c r="AT1243" s="93">
        <v>0</v>
      </c>
      <c r="AU1243" s="93">
        <v>0</v>
      </c>
      <c r="AV1243" s="93">
        <v>0</v>
      </c>
      <c r="AW1243" s="93">
        <v>0</v>
      </c>
      <c r="AX1243" s="93">
        <v>0</v>
      </c>
      <c r="AY1243" s="93">
        <v>0</v>
      </c>
      <c r="AZ1243" s="93">
        <v>0</v>
      </c>
      <c r="BA1243" s="93">
        <v>0</v>
      </c>
      <c r="BB1243" s="93">
        <v>0</v>
      </c>
      <c r="BC1243" s="93">
        <v>0</v>
      </c>
      <c r="BD1243" s="93">
        <v>0</v>
      </c>
      <c r="BE1243" s="93">
        <v>0</v>
      </c>
      <c r="BF1243" s="93">
        <v>0</v>
      </c>
      <c r="BG1243" s="93">
        <v>0</v>
      </c>
      <c r="BH1243" s="93">
        <v>0</v>
      </c>
      <c r="BI1243" s="93">
        <v>0</v>
      </c>
      <c r="BJ1243" s="93">
        <v>0</v>
      </c>
      <c r="BK1243" s="93">
        <v>0</v>
      </c>
      <c r="BL1243" s="93">
        <v>0</v>
      </c>
      <c r="BM1243" s="93">
        <v>0</v>
      </c>
      <c r="BN1243" s="93">
        <v>0</v>
      </c>
      <c r="BO1243" s="93">
        <v>0</v>
      </c>
      <c r="BP1243" s="93">
        <v>0</v>
      </c>
      <c r="BQ1243" s="93">
        <v>0</v>
      </c>
      <c r="BR1243" s="93">
        <v>0</v>
      </c>
      <c r="BS1243" s="93">
        <v>0</v>
      </c>
      <c r="BT1243" s="93">
        <v>0</v>
      </c>
      <c r="BU1243" s="93">
        <v>0</v>
      </c>
      <c r="BV1243" s="93">
        <v>0</v>
      </c>
      <c r="BW1243" s="93">
        <v>0</v>
      </c>
      <c r="BX1243" s="93">
        <v>0</v>
      </c>
      <c r="BY1243" s="93">
        <v>0</v>
      </c>
      <c r="BZ1243" s="93">
        <v>0</v>
      </c>
      <c r="CA1243" s="93">
        <v>0</v>
      </c>
      <c r="CB1243" s="93">
        <v>0</v>
      </c>
      <c r="CC1243" s="93">
        <v>0</v>
      </c>
      <c r="CD1243" s="93">
        <v>0</v>
      </c>
      <c r="CE1243" s="93">
        <v>0</v>
      </c>
      <c r="CF1243" s="93">
        <v>0</v>
      </c>
      <c r="CG1243" s="93">
        <v>0</v>
      </c>
      <c r="CH1243" s="93">
        <v>0</v>
      </c>
      <c r="CJ1243" s="94">
        <v>0</v>
      </c>
    </row>
    <row r="1244" spans="1:88" x14ac:dyDescent="0.25">
      <c r="A1244">
        <v>1236</v>
      </c>
      <c r="B1244" s="96"/>
      <c r="C1244" s="97" t="s">
        <v>5378</v>
      </c>
      <c r="D1244" s="97" t="s">
        <v>5379</v>
      </c>
      <c r="E1244" s="97" t="s">
        <v>5379</v>
      </c>
      <c r="F1244" s="97" t="s">
        <v>7726</v>
      </c>
      <c r="G1244" s="96" t="s">
        <v>6184</v>
      </c>
      <c r="H1244" s="96" t="s">
        <v>7727</v>
      </c>
      <c r="I1244" s="96" t="s">
        <v>5340</v>
      </c>
      <c r="J1244" s="96" t="s">
        <v>5421</v>
      </c>
      <c r="K1244" s="96" t="s">
        <v>5552</v>
      </c>
      <c r="L1244" s="96" t="s">
        <v>5552</v>
      </c>
      <c r="M1244" s="96" t="s">
        <v>5342</v>
      </c>
      <c r="N1244" s="92">
        <v>0</v>
      </c>
      <c r="O1244" s="93">
        <v>0</v>
      </c>
      <c r="P1244" s="93">
        <v>0</v>
      </c>
      <c r="Q1244" s="93">
        <v>0</v>
      </c>
      <c r="R1244" s="93">
        <v>0</v>
      </c>
      <c r="S1244" s="93">
        <v>0</v>
      </c>
      <c r="T1244" s="93">
        <v>0</v>
      </c>
      <c r="U1244" s="93">
        <v>0</v>
      </c>
      <c r="V1244" s="93">
        <v>0</v>
      </c>
      <c r="W1244" s="93">
        <v>0</v>
      </c>
      <c r="X1244" s="93">
        <v>0</v>
      </c>
      <c r="Y1244" s="93">
        <v>0</v>
      </c>
      <c r="Z1244" s="93">
        <v>0</v>
      </c>
      <c r="AA1244" s="93">
        <v>0</v>
      </c>
      <c r="AB1244" s="93">
        <v>0</v>
      </c>
      <c r="AC1244" s="93">
        <v>0</v>
      </c>
      <c r="AD1244" s="93">
        <v>0</v>
      </c>
      <c r="AE1244" s="93">
        <v>0</v>
      </c>
      <c r="AF1244" s="93">
        <v>0</v>
      </c>
      <c r="AG1244" s="93">
        <v>0</v>
      </c>
      <c r="AH1244" s="93">
        <v>0</v>
      </c>
      <c r="AI1244" s="93">
        <v>0</v>
      </c>
      <c r="AJ1244" s="93">
        <v>0</v>
      </c>
      <c r="AK1244" s="93">
        <v>0</v>
      </c>
      <c r="AL1244" s="93">
        <v>0</v>
      </c>
      <c r="AM1244" s="93">
        <v>0</v>
      </c>
      <c r="AN1244" s="93">
        <v>0</v>
      </c>
      <c r="AO1244" s="93">
        <v>0</v>
      </c>
      <c r="AP1244" s="93">
        <v>0</v>
      </c>
      <c r="AQ1244" s="93">
        <v>0</v>
      </c>
      <c r="AR1244" s="93">
        <v>0</v>
      </c>
      <c r="AS1244" s="93">
        <v>0</v>
      </c>
      <c r="AT1244" s="93">
        <v>0</v>
      </c>
      <c r="AU1244" s="93">
        <v>0</v>
      </c>
      <c r="AV1244" s="93">
        <v>0</v>
      </c>
      <c r="AW1244" s="93">
        <v>0</v>
      </c>
      <c r="AX1244" s="93">
        <v>0</v>
      </c>
      <c r="AY1244" s="93">
        <v>0</v>
      </c>
      <c r="AZ1244" s="93">
        <v>0</v>
      </c>
      <c r="BA1244" s="93">
        <v>0</v>
      </c>
      <c r="BB1244" s="93">
        <v>0</v>
      </c>
      <c r="BC1244" s="93">
        <v>0</v>
      </c>
      <c r="BD1244" s="93">
        <v>0</v>
      </c>
      <c r="BE1244" s="93">
        <v>0</v>
      </c>
      <c r="BF1244" s="93">
        <v>0</v>
      </c>
      <c r="BG1244" s="93">
        <v>0</v>
      </c>
      <c r="BH1244" s="93">
        <v>0</v>
      </c>
      <c r="BI1244" s="93">
        <v>0</v>
      </c>
      <c r="BJ1244" s="93">
        <v>0</v>
      </c>
      <c r="BK1244" s="93">
        <v>0</v>
      </c>
      <c r="BL1244" s="93">
        <v>0</v>
      </c>
      <c r="BM1244" s="93">
        <v>0</v>
      </c>
      <c r="BN1244" s="93">
        <v>0</v>
      </c>
      <c r="BO1244" s="93">
        <v>0</v>
      </c>
      <c r="BP1244" s="93">
        <v>0</v>
      </c>
      <c r="BQ1244" s="93">
        <v>0</v>
      </c>
      <c r="BR1244" s="93">
        <v>0</v>
      </c>
      <c r="BS1244" s="93">
        <v>0</v>
      </c>
      <c r="BT1244" s="93">
        <v>0</v>
      </c>
      <c r="BU1244" s="93">
        <v>0</v>
      </c>
      <c r="BV1244" s="93">
        <v>0</v>
      </c>
      <c r="BW1244" s="93">
        <v>0</v>
      </c>
      <c r="BX1244" s="93">
        <v>0</v>
      </c>
      <c r="BY1244" s="93">
        <v>0</v>
      </c>
      <c r="BZ1244" s="93">
        <v>0</v>
      </c>
      <c r="CA1244" s="93">
        <v>0</v>
      </c>
      <c r="CB1244" s="93">
        <v>0</v>
      </c>
      <c r="CC1244" s="93">
        <v>0</v>
      </c>
      <c r="CD1244" s="93">
        <v>0</v>
      </c>
      <c r="CE1244" s="93">
        <v>0</v>
      </c>
      <c r="CF1244" s="93">
        <v>0</v>
      </c>
      <c r="CG1244" s="93">
        <v>0</v>
      </c>
      <c r="CH1244" s="93">
        <v>0</v>
      </c>
      <c r="CJ1244" s="94">
        <v>0</v>
      </c>
    </row>
    <row r="1245" spans="1:88" x14ac:dyDescent="0.25">
      <c r="A1245">
        <v>1237</v>
      </c>
      <c r="B1245" s="96"/>
      <c r="C1245" s="97" t="s">
        <v>5378</v>
      </c>
      <c r="D1245" s="97" t="s">
        <v>5379</v>
      </c>
      <c r="E1245" s="97" t="s">
        <v>5379</v>
      </c>
      <c r="F1245" s="97" t="s">
        <v>7728</v>
      </c>
      <c r="G1245" s="96" t="s">
        <v>6184</v>
      </c>
      <c r="H1245" s="96" t="s">
        <v>7729</v>
      </c>
      <c r="I1245" s="96" t="s">
        <v>5340</v>
      </c>
      <c r="J1245" s="96" t="s">
        <v>5421</v>
      </c>
      <c r="K1245" s="96" t="s">
        <v>5552</v>
      </c>
      <c r="L1245" s="96" t="s">
        <v>5552</v>
      </c>
      <c r="M1245" s="96" t="s">
        <v>5342</v>
      </c>
      <c r="N1245" s="92">
        <v>0</v>
      </c>
      <c r="O1245" s="93">
        <v>0</v>
      </c>
      <c r="P1245" s="93">
        <v>0</v>
      </c>
      <c r="Q1245" s="93">
        <v>0</v>
      </c>
      <c r="R1245" s="93">
        <v>0</v>
      </c>
      <c r="S1245" s="93">
        <v>0</v>
      </c>
      <c r="T1245" s="93">
        <v>0</v>
      </c>
      <c r="U1245" s="93">
        <v>0</v>
      </c>
      <c r="V1245" s="93">
        <v>0</v>
      </c>
      <c r="W1245" s="93">
        <v>0</v>
      </c>
      <c r="X1245" s="93">
        <v>0</v>
      </c>
      <c r="Y1245" s="93">
        <v>0</v>
      </c>
      <c r="Z1245" s="93">
        <v>0</v>
      </c>
      <c r="AA1245" s="93">
        <v>0</v>
      </c>
      <c r="AB1245" s="93">
        <v>0</v>
      </c>
      <c r="AC1245" s="93">
        <v>0</v>
      </c>
      <c r="AD1245" s="93">
        <v>0</v>
      </c>
      <c r="AE1245" s="93">
        <v>0</v>
      </c>
      <c r="AF1245" s="93">
        <v>0</v>
      </c>
      <c r="AG1245" s="93">
        <v>0</v>
      </c>
      <c r="AH1245" s="93">
        <v>0</v>
      </c>
      <c r="AI1245" s="93">
        <v>0</v>
      </c>
      <c r="AJ1245" s="93">
        <v>0</v>
      </c>
      <c r="AK1245" s="93">
        <v>0</v>
      </c>
      <c r="AL1245" s="93">
        <v>0</v>
      </c>
      <c r="AM1245" s="93">
        <v>0</v>
      </c>
      <c r="AN1245" s="93">
        <v>0</v>
      </c>
      <c r="AO1245" s="93">
        <v>0</v>
      </c>
      <c r="AP1245" s="93">
        <v>0</v>
      </c>
      <c r="AQ1245" s="93">
        <v>0</v>
      </c>
      <c r="AR1245" s="93">
        <v>0</v>
      </c>
      <c r="AS1245" s="93">
        <v>0</v>
      </c>
      <c r="AT1245" s="93">
        <v>0</v>
      </c>
      <c r="AU1245" s="93">
        <v>0</v>
      </c>
      <c r="AV1245" s="93">
        <v>0</v>
      </c>
      <c r="AW1245" s="93">
        <v>0</v>
      </c>
      <c r="AX1245" s="93">
        <v>0</v>
      </c>
      <c r="AY1245" s="93">
        <v>0</v>
      </c>
      <c r="AZ1245" s="93">
        <v>0</v>
      </c>
      <c r="BA1245" s="93">
        <v>0</v>
      </c>
      <c r="BB1245" s="93">
        <v>0</v>
      </c>
      <c r="BC1245" s="93">
        <v>0</v>
      </c>
      <c r="BD1245" s="93">
        <v>0</v>
      </c>
      <c r="BE1245" s="93">
        <v>0</v>
      </c>
      <c r="BF1245" s="93">
        <v>0</v>
      </c>
      <c r="BG1245" s="93">
        <v>0</v>
      </c>
      <c r="BH1245" s="93">
        <v>0</v>
      </c>
      <c r="BI1245" s="93">
        <v>0</v>
      </c>
      <c r="BJ1245" s="93">
        <v>0</v>
      </c>
      <c r="BK1245" s="93">
        <v>0</v>
      </c>
      <c r="BL1245" s="93">
        <v>0</v>
      </c>
      <c r="BM1245" s="93">
        <v>0</v>
      </c>
      <c r="BN1245" s="93">
        <v>0</v>
      </c>
      <c r="BO1245" s="93">
        <v>0</v>
      </c>
      <c r="BP1245" s="93">
        <v>0</v>
      </c>
      <c r="BQ1245" s="93">
        <v>0</v>
      </c>
      <c r="BR1245" s="93">
        <v>0</v>
      </c>
      <c r="BS1245" s="93">
        <v>0</v>
      </c>
      <c r="BT1245" s="93">
        <v>0</v>
      </c>
      <c r="BU1245" s="93">
        <v>0</v>
      </c>
      <c r="BV1245" s="93">
        <v>0</v>
      </c>
      <c r="BW1245" s="93">
        <v>0</v>
      </c>
      <c r="BX1245" s="93">
        <v>0</v>
      </c>
      <c r="BY1245" s="93">
        <v>0</v>
      </c>
      <c r="BZ1245" s="93">
        <v>0</v>
      </c>
      <c r="CA1245" s="93">
        <v>0</v>
      </c>
      <c r="CB1245" s="93">
        <v>0</v>
      </c>
      <c r="CC1245" s="93">
        <v>0</v>
      </c>
      <c r="CD1245" s="93">
        <v>0</v>
      </c>
      <c r="CE1245" s="93">
        <v>0</v>
      </c>
      <c r="CF1245" s="93">
        <v>0</v>
      </c>
      <c r="CG1245" s="93">
        <v>0</v>
      </c>
      <c r="CH1245" s="93">
        <v>0</v>
      </c>
      <c r="CJ1245" s="94">
        <v>0</v>
      </c>
    </row>
    <row r="1246" spans="1:88" x14ac:dyDescent="0.25">
      <c r="A1246">
        <v>1238</v>
      </c>
      <c r="B1246" s="96"/>
      <c r="C1246" s="97" t="s">
        <v>5378</v>
      </c>
      <c r="D1246" s="97" t="s">
        <v>5379</v>
      </c>
      <c r="E1246" s="97" t="s">
        <v>5379</v>
      </c>
      <c r="F1246" s="97" t="s">
        <v>7730</v>
      </c>
      <c r="G1246" s="96" t="s">
        <v>6184</v>
      </c>
      <c r="H1246" s="96" t="s">
        <v>7731</v>
      </c>
      <c r="I1246" s="96" t="s">
        <v>5387</v>
      </c>
      <c r="J1246" s="96" t="s">
        <v>5382</v>
      </c>
      <c r="K1246" s="96" t="s">
        <v>5365</v>
      </c>
      <c r="L1246" s="96" t="s">
        <v>5365</v>
      </c>
      <c r="M1246" s="96" t="s">
        <v>5342</v>
      </c>
      <c r="N1246" s="92">
        <v>223450.72723619555</v>
      </c>
      <c r="O1246" s="93">
        <v>37808.275613635524</v>
      </c>
      <c r="P1246" s="93">
        <v>37184.615442612609</v>
      </c>
      <c r="Q1246" s="93">
        <v>37258.955808586477</v>
      </c>
      <c r="R1246" s="93">
        <v>37295.666466082563</v>
      </c>
      <c r="S1246" s="93">
        <v>37059.661122276186</v>
      </c>
      <c r="T1246" s="93">
        <v>36843.552783002197</v>
      </c>
      <c r="U1246" s="93">
        <v>0</v>
      </c>
      <c r="V1246" s="93">
        <v>0</v>
      </c>
      <c r="W1246" s="93">
        <v>0</v>
      </c>
      <c r="X1246" s="93">
        <v>0</v>
      </c>
      <c r="Y1246" s="93">
        <v>0</v>
      </c>
      <c r="Z1246" s="93">
        <v>0</v>
      </c>
      <c r="AA1246" s="93">
        <v>0</v>
      </c>
      <c r="AB1246" s="93">
        <v>0</v>
      </c>
      <c r="AC1246" s="93">
        <v>0</v>
      </c>
      <c r="AD1246" s="93">
        <v>0</v>
      </c>
      <c r="AE1246" s="93">
        <v>0</v>
      </c>
      <c r="AF1246" s="93">
        <v>0</v>
      </c>
      <c r="AG1246" s="93">
        <v>0</v>
      </c>
      <c r="AH1246" s="93">
        <v>0</v>
      </c>
      <c r="AI1246" s="93">
        <v>0</v>
      </c>
      <c r="AJ1246" s="93">
        <v>0</v>
      </c>
      <c r="AK1246" s="93">
        <v>0</v>
      </c>
      <c r="AL1246" s="93">
        <v>0</v>
      </c>
      <c r="AM1246" s="93">
        <v>0</v>
      </c>
      <c r="AN1246" s="93">
        <v>0</v>
      </c>
      <c r="AO1246" s="93">
        <v>0</v>
      </c>
      <c r="AP1246" s="93">
        <v>0</v>
      </c>
      <c r="AQ1246" s="93">
        <v>0</v>
      </c>
      <c r="AR1246" s="93">
        <v>0</v>
      </c>
      <c r="AS1246" s="93">
        <v>0</v>
      </c>
      <c r="AT1246" s="93">
        <v>0</v>
      </c>
      <c r="AU1246" s="93">
        <v>0</v>
      </c>
      <c r="AV1246" s="93">
        <v>0</v>
      </c>
      <c r="AW1246" s="93">
        <v>0</v>
      </c>
      <c r="AX1246" s="93">
        <v>0</v>
      </c>
      <c r="AY1246" s="93">
        <v>0</v>
      </c>
      <c r="AZ1246" s="93">
        <v>0</v>
      </c>
      <c r="BA1246" s="93">
        <v>0</v>
      </c>
      <c r="BB1246" s="93">
        <v>0</v>
      </c>
      <c r="BC1246" s="93">
        <v>0</v>
      </c>
      <c r="BD1246" s="93">
        <v>0</v>
      </c>
      <c r="BE1246" s="93">
        <v>0</v>
      </c>
      <c r="BF1246" s="93">
        <v>0</v>
      </c>
      <c r="BG1246" s="93">
        <v>0</v>
      </c>
      <c r="BH1246" s="93">
        <v>0</v>
      </c>
      <c r="BI1246" s="93">
        <v>0</v>
      </c>
      <c r="BJ1246" s="93">
        <v>0</v>
      </c>
      <c r="BK1246" s="93">
        <v>0</v>
      </c>
      <c r="BL1246" s="93">
        <v>0</v>
      </c>
      <c r="BM1246" s="93">
        <v>0</v>
      </c>
      <c r="BN1246" s="93">
        <v>0</v>
      </c>
      <c r="BO1246" s="93">
        <v>0</v>
      </c>
      <c r="BP1246" s="93">
        <v>0</v>
      </c>
      <c r="BQ1246" s="93">
        <v>0</v>
      </c>
      <c r="BR1246" s="93">
        <v>0</v>
      </c>
      <c r="BS1246" s="93">
        <v>0</v>
      </c>
      <c r="BT1246" s="93">
        <v>0</v>
      </c>
      <c r="BU1246" s="93">
        <v>0</v>
      </c>
      <c r="BV1246" s="93">
        <v>0</v>
      </c>
      <c r="BW1246" s="93">
        <v>0</v>
      </c>
      <c r="BX1246" s="93">
        <v>0</v>
      </c>
      <c r="BY1246" s="93">
        <v>0</v>
      </c>
      <c r="BZ1246" s="93">
        <v>0</v>
      </c>
      <c r="CA1246" s="93">
        <v>0</v>
      </c>
      <c r="CB1246" s="93">
        <v>0</v>
      </c>
      <c r="CC1246" s="93">
        <v>0</v>
      </c>
      <c r="CD1246" s="93">
        <v>0</v>
      </c>
      <c r="CE1246" s="93">
        <v>0</v>
      </c>
      <c r="CF1246" s="93">
        <v>0</v>
      </c>
      <c r="CG1246" s="93">
        <v>0</v>
      </c>
      <c r="CH1246" s="93">
        <v>0</v>
      </c>
      <c r="CJ1246" s="94">
        <v>0</v>
      </c>
    </row>
    <row r="1247" spans="1:88" x14ac:dyDescent="0.25">
      <c r="A1247">
        <v>1239</v>
      </c>
      <c r="B1247" s="96"/>
      <c r="C1247" s="97" t="s">
        <v>5378</v>
      </c>
      <c r="D1247" s="97" t="s">
        <v>5379</v>
      </c>
      <c r="E1247" s="97" t="s">
        <v>5379</v>
      </c>
      <c r="F1247" s="97" t="s">
        <v>7732</v>
      </c>
      <c r="G1247" s="96" t="s">
        <v>6184</v>
      </c>
      <c r="H1247" s="96" t="s">
        <v>7733</v>
      </c>
      <c r="I1247" s="96" t="s">
        <v>5387</v>
      </c>
      <c r="J1247" s="96" t="s">
        <v>5382</v>
      </c>
      <c r="K1247" s="96" t="s">
        <v>5365</v>
      </c>
      <c r="L1247" s="96" t="s">
        <v>5365</v>
      </c>
      <c r="M1247" s="96" t="s">
        <v>5342</v>
      </c>
      <c r="N1247" s="92">
        <v>249986.31215135005</v>
      </c>
      <c r="O1247" s="93">
        <v>0</v>
      </c>
      <c r="P1247" s="93">
        <v>0</v>
      </c>
      <c r="Q1247" s="93">
        <v>0</v>
      </c>
      <c r="R1247" s="93">
        <v>0</v>
      </c>
      <c r="S1247" s="93">
        <v>0</v>
      </c>
      <c r="T1247" s="93">
        <v>0</v>
      </c>
      <c r="U1247" s="93">
        <v>20884.238349568419</v>
      </c>
      <c r="V1247" s="93">
        <v>20893.829008657438</v>
      </c>
      <c r="W1247" s="93">
        <v>20737.355646948679</v>
      </c>
      <c r="X1247" s="93">
        <v>20480.726360834153</v>
      </c>
      <c r="Y1247" s="93">
        <v>20904.251738885931</v>
      </c>
      <c r="Z1247" s="93">
        <v>20941.585864633998</v>
      </c>
      <c r="AA1247" s="93">
        <v>21159.137569492246</v>
      </c>
      <c r="AB1247" s="93">
        <v>20779.854863308025</v>
      </c>
      <c r="AC1247" s="93">
        <v>20849.269074124357</v>
      </c>
      <c r="AD1247" s="93">
        <v>20870.816256143484</v>
      </c>
      <c r="AE1247" s="93">
        <v>20772.902836044344</v>
      </c>
      <c r="AF1247" s="93">
        <v>20712.344582708993</v>
      </c>
      <c r="AG1247" s="93">
        <v>0</v>
      </c>
      <c r="AH1247" s="93">
        <v>0</v>
      </c>
      <c r="AI1247" s="93">
        <v>0</v>
      </c>
      <c r="AJ1247" s="93">
        <v>0</v>
      </c>
      <c r="AK1247" s="93">
        <v>0</v>
      </c>
      <c r="AL1247" s="93">
        <v>0</v>
      </c>
      <c r="AM1247" s="93">
        <v>0</v>
      </c>
      <c r="AN1247" s="93">
        <v>0</v>
      </c>
      <c r="AO1247" s="93">
        <v>0</v>
      </c>
      <c r="AP1247" s="93">
        <v>0</v>
      </c>
      <c r="AQ1247" s="93">
        <v>0</v>
      </c>
      <c r="AR1247" s="93">
        <v>0</v>
      </c>
      <c r="AS1247" s="93">
        <v>0</v>
      </c>
      <c r="AT1247" s="93">
        <v>0</v>
      </c>
      <c r="AU1247" s="93">
        <v>0</v>
      </c>
      <c r="AV1247" s="93">
        <v>0</v>
      </c>
      <c r="AW1247" s="93">
        <v>0</v>
      </c>
      <c r="AX1247" s="93">
        <v>0</v>
      </c>
      <c r="AY1247" s="93">
        <v>0</v>
      </c>
      <c r="AZ1247" s="93">
        <v>0</v>
      </c>
      <c r="BA1247" s="93">
        <v>0</v>
      </c>
      <c r="BB1247" s="93">
        <v>0</v>
      </c>
      <c r="BC1247" s="93">
        <v>0</v>
      </c>
      <c r="BD1247" s="93">
        <v>0</v>
      </c>
      <c r="BE1247" s="93">
        <v>0</v>
      </c>
      <c r="BF1247" s="93">
        <v>0</v>
      </c>
      <c r="BG1247" s="93">
        <v>0</v>
      </c>
      <c r="BH1247" s="93">
        <v>0</v>
      </c>
      <c r="BI1247" s="93">
        <v>0</v>
      </c>
      <c r="BJ1247" s="93">
        <v>0</v>
      </c>
      <c r="BK1247" s="93">
        <v>0</v>
      </c>
      <c r="BL1247" s="93">
        <v>0</v>
      </c>
      <c r="BM1247" s="93">
        <v>0</v>
      </c>
      <c r="BN1247" s="93">
        <v>0</v>
      </c>
      <c r="BO1247" s="93">
        <v>0</v>
      </c>
      <c r="BP1247" s="93">
        <v>0</v>
      </c>
      <c r="BQ1247" s="93">
        <v>0</v>
      </c>
      <c r="BR1247" s="93">
        <v>0</v>
      </c>
      <c r="BS1247" s="93">
        <v>0</v>
      </c>
      <c r="BT1247" s="93">
        <v>0</v>
      </c>
      <c r="BU1247" s="93">
        <v>0</v>
      </c>
      <c r="BV1247" s="93">
        <v>0</v>
      </c>
      <c r="BW1247" s="93">
        <v>0</v>
      </c>
      <c r="BX1247" s="93">
        <v>0</v>
      </c>
      <c r="BY1247" s="93">
        <v>0</v>
      </c>
      <c r="BZ1247" s="93">
        <v>0</v>
      </c>
      <c r="CA1247" s="93">
        <v>0</v>
      </c>
      <c r="CB1247" s="93">
        <v>0</v>
      </c>
      <c r="CC1247" s="93">
        <v>0</v>
      </c>
      <c r="CD1247" s="93">
        <v>0</v>
      </c>
      <c r="CE1247" s="93">
        <v>0</v>
      </c>
      <c r="CF1247" s="93">
        <v>0</v>
      </c>
      <c r="CG1247" s="93">
        <v>0</v>
      </c>
      <c r="CH1247" s="93">
        <v>0</v>
      </c>
      <c r="CJ1247" s="94">
        <v>125144.32518182145</v>
      </c>
    </row>
    <row r="1248" spans="1:88" x14ac:dyDescent="0.25">
      <c r="A1248">
        <v>1240</v>
      </c>
      <c r="B1248" s="96"/>
      <c r="C1248" s="97" t="s">
        <v>5378</v>
      </c>
      <c r="D1248" s="97" t="s">
        <v>5379</v>
      </c>
      <c r="E1248" s="97" t="s">
        <v>5379</v>
      </c>
      <c r="F1248" s="97" t="s">
        <v>7734</v>
      </c>
      <c r="G1248" s="96" t="s">
        <v>6184</v>
      </c>
      <c r="H1248" s="96" t="s">
        <v>7735</v>
      </c>
      <c r="I1248" s="96" t="s">
        <v>5387</v>
      </c>
      <c r="J1248" s="96" t="s">
        <v>5382</v>
      </c>
      <c r="K1248" s="96" t="s">
        <v>5365</v>
      </c>
      <c r="L1248" s="96" t="s">
        <v>5365</v>
      </c>
      <c r="M1248" s="96" t="s">
        <v>5342</v>
      </c>
      <c r="N1248" s="92">
        <v>251582.01623705527</v>
      </c>
      <c r="O1248" s="93">
        <v>0</v>
      </c>
      <c r="P1248" s="93">
        <v>0</v>
      </c>
      <c r="Q1248" s="93">
        <v>0</v>
      </c>
      <c r="R1248" s="93">
        <v>0</v>
      </c>
      <c r="S1248" s="93">
        <v>0</v>
      </c>
      <c r="T1248" s="93">
        <v>0</v>
      </c>
      <c r="U1248" s="93">
        <v>0</v>
      </c>
      <c r="V1248" s="93">
        <v>0</v>
      </c>
      <c r="W1248" s="93">
        <v>0</v>
      </c>
      <c r="X1248" s="93">
        <v>0</v>
      </c>
      <c r="Y1248" s="93">
        <v>0</v>
      </c>
      <c r="Z1248" s="93">
        <v>0</v>
      </c>
      <c r="AA1248" s="93">
        <v>0</v>
      </c>
      <c r="AB1248" s="93">
        <v>0</v>
      </c>
      <c r="AC1248" s="93">
        <v>0</v>
      </c>
      <c r="AD1248" s="93">
        <v>0</v>
      </c>
      <c r="AE1248" s="93">
        <v>0</v>
      </c>
      <c r="AF1248" s="93">
        <v>0</v>
      </c>
      <c r="AG1248" s="93">
        <v>20803.015320505441</v>
      </c>
      <c r="AH1248" s="93">
        <v>20791.341467388967</v>
      </c>
      <c r="AI1248" s="93">
        <v>20704.068330678874</v>
      </c>
      <c r="AJ1248" s="93">
        <v>20542.047252923265</v>
      </c>
      <c r="AK1248" s="93">
        <v>20792.642273572092</v>
      </c>
      <c r="AL1248" s="93">
        <v>20817.050301765994</v>
      </c>
      <c r="AM1248" s="93">
        <v>21379.588058236455</v>
      </c>
      <c r="AN1248" s="93">
        <v>21179.883876110147</v>
      </c>
      <c r="AO1248" s="93">
        <v>21197.532255028193</v>
      </c>
      <c r="AP1248" s="93">
        <v>21200.592129221321</v>
      </c>
      <c r="AQ1248" s="93">
        <v>21118.603067658223</v>
      </c>
      <c r="AR1248" s="93">
        <v>21055.65190396626</v>
      </c>
      <c r="AS1248" s="93">
        <v>0</v>
      </c>
      <c r="AT1248" s="93">
        <v>0</v>
      </c>
      <c r="AU1248" s="93">
        <v>0</v>
      </c>
      <c r="AV1248" s="93">
        <v>0</v>
      </c>
      <c r="AW1248" s="93">
        <v>0</v>
      </c>
      <c r="AX1248" s="93">
        <v>0</v>
      </c>
      <c r="AY1248" s="93">
        <v>0</v>
      </c>
      <c r="AZ1248" s="93">
        <v>0</v>
      </c>
      <c r="BA1248" s="93">
        <v>0</v>
      </c>
      <c r="BB1248" s="93">
        <v>0</v>
      </c>
      <c r="BC1248" s="93">
        <v>0</v>
      </c>
      <c r="BD1248" s="93">
        <v>0</v>
      </c>
      <c r="BE1248" s="93">
        <v>0</v>
      </c>
      <c r="BF1248" s="93">
        <v>0</v>
      </c>
      <c r="BG1248" s="93">
        <v>0</v>
      </c>
      <c r="BH1248" s="93">
        <v>0</v>
      </c>
      <c r="BI1248" s="93">
        <v>0</v>
      </c>
      <c r="BJ1248" s="93">
        <v>0</v>
      </c>
      <c r="BK1248" s="93">
        <v>0</v>
      </c>
      <c r="BL1248" s="93">
        <v>0</v>
      </c>
      <c r="BM1248" s="93">
        <v>0</v>
      </c>
      <c r="BN1248" s="93">
        <v>0</v>
      </c>
      <c r="BO1248" s="93">
        <v>0</v>
      </c>
      <c r="BP1248" s="93">
        <v>0</v>
      </c>
      <c r="BQ1248" s="93">
        <v>0</v>
      </c>
      <c r="BR1248" s="93">
        <v>0</v>
      </c>
      <c r="BS1248" s="93">
        <v>0</v>
      </c>
      <c r="BT1248" s="93">
        <v>0</v>
      </c>
      <c r="BU1248" s="93">
        <v>0</v>
      </c>
      <c r="BV1248" s="93">
        <v>0</v>
      </c>
      <c r="BW1248" s="93">
        <v>0</v>
      </c>
      <c r="BX1248" s="93">
        <v>0</v>
      </c>
      <c r="BY1248" s="93">
        <v>0</v>
      </c>
      <c r="BZ1248" s="93">
        <v>0</v>
      </c>
      <c r="CA1248" s="93">
        <v>0</v>
      </c>
      <c r="CB1248" s="93">
        <v>0</v>
      </c>
      <c r="CC1248" s="93">
        <v>0</v>
      </c>
      <c r="CD1248" s="93">
        <v>0</v>
      </c>
      <c r="CE1248" s="93">
        <v>0</v>
      </c>
      <c r="CF1248" s="93">
        <v>0</v>
      </c>
      <c r="CG1248" s="93">
        <v>0</v>
      </c>
      <c r="CH1248" s="93">
        <v>0</v>
      </c>
      <c r="CJ1248" s="94">
        <v>251582.01623705527</v>
      </c>
    </row>
    <row r="1249" spans="1:88" x14ac:dyDescent="0.25">
      <c r="A1249">
        <v>1241</v>
      </c>
      <c r="B1249" s="96"/>
      <c r="C1249" s="97" t="s">
        <v>5378</v>
      </c>
      <c r="D1249" s="97" t="s">
        <v>5379</v>
      </c>
      <c r="E1249" s="97" t="s">
        <v>5379</v>
      </c>
      <c r="F1249" s="97" t="s">
        <v>7736</v>
      </c>
      <c r="G1249" s="96" t="s">
        <v>6184</v>
      </c>
      <c r="H1249" s="96" t="s">
        <v>7737</v>
      </c>
      <c r="I1249" s="96" t="s">
        <v>5387</v>
      </c>
      <c r="J1249" s="96" t="s">
        <v>5382</v>
      </c>
      <c r="K1249" s="96" t="s">
        <v>5365</v>
      </c>
      <c r="L1249" s="96" t="s">
        <v>5365</v>
      </c>
      <c r="M1249" s="96" t="s">
        <v>5342</v>
      </c>
      <c r="N1249" s="92">
        <v>255498.34278645428</v>
      </c>
      <c r="O1249" s="93">
        <v>0</v>
      </c>
      <c r="P1249" s="93">
        <v>0</v>
      </c>
      <c r="Q1249" s="93">
        <v>0</v>
      </c>
      <c r="R1249" s="93">
        <v>0</v>
      </c>
      <c r="S1249" s="93">
        <v>0</v>
      </c>
      <c r="T1249" s="93">
        <v>0</v>
      </c>
      <c r="U1249" s="93">
        <v>0</v>
      </c>
      <c r="V1249" s="93">
        <v>0</v>
      </c>
      <c r="W1249" s="93">
        <v>0</v>
      </c>
      <c r="X1249" s="93">
        <v>0</v>
      </c>
      <c r="Y1249" s="93">
        <v>0</v>
      </c>
      <c r="Z1249" s="93">
        <v>0</v>
      </c>
      <c r="AA1249" s="93">
        <v>0</v>
      </c>
      <c r="AB1249" s="93">
        <v>0</v>
      </c>
      <c r="AC1249" s="93">
        <v>0</v>
      </c>
      <c r="AD1249" s="93">
        <v>0</v>
      </c>
      <c r="AE1249" s="93">
        <v>0</v>
      </c>
      <c r="AF1249" s="93">
        <v>0</v>
      </c>
      <c r="AG1249" s="93">
        <v>0</v>
      </c>
      <c r="AH1249" s="93">
        <v>0</v>
      </c>
      <c r="AI1249" s="93">
        <v>0</v>
      </c>
      <c r="AJ1249" s="93">
        <v>0</v>
      </c>
      <c r="AK1249" s="93">
        <v>0</v>
      </c>
      <c r="AL1249" s="93">
        <v>0</v>
      </c>
      <c r="AM1249" s="93">
        <v>0</v>
      </c>
      <c r="AN1249" s="93">
        <v>0</v>
      </c>
      <c r="AO1249" s="93">
        <v>0</v>
      </c>
      <c r="AP1249" s="93">
        <v>0</v>
      </c>
      <c r="AQ1249" s="93">
        <v>0</v>
      </c>
      <c r="AR1249" s="93">
        <v>0</v>
      </c>
      <c r="AS1249" s="93">
        <v>21171.136215063834</v>
      </c>
      <c r="AT1249" s="93">
        <v>21144.445801584814</v>
      </c>
      <c r="AU1249" s="93">
        <v>21087.021161219593</v>
      </c>
      <c r="AV1249" s="93">
        <v>20890.648172942987</v>
      </c>
      <c r="AW1249" s="93">
        <v>21155.854961263525</v>
      </c>
      <c r="AX1249" s="93">
        <v>21184.089992463836</v>
      </c>
      <c r="AY1249" s="93">
        <v>21657.092474240271</v>
      </c>
      <c r="AZ1249" s="93">
        <v>21446.111983361949</v>
      </c>
      <c r="BA1249" s="93">
        <v>21500.460251724788</v>
      </c>
      <c r="BB1249" s="93">
        <v>21499.975946586132</v>
      </c>
      <c r="BC1249" s="93">
        <v>21413.843811246097</v>
      </c>
      <c r="BD1249" s="93">
        <v>21347.662014756435</v>
      </c>
      <c r="BE1249" s="93">
        <v>0</v>
      </c>
      <c r="BF1249" s="93">
        <v>0</v>
      </c>
      <c r="BG1249" s="93">
        <v>0</v>
      </c>
      <c r="BH1249" s="93">
        <v>0</v>
      </c>
      <c r="BI1249" s="93">
        <v>0</v>
      </c>
      <c r="BJ1249" s="93">
        <v>0</v>
      </c>
      <c r="BK1249" s="93">
        <v>0</v>
      </c>
      <c r="BL1249" s="93">
        <v>0</v>
      </c>
      <c r="BM1249" s="93">
        <v>0</v>
      </c>
      <c r="BN1249" s="93">
        <v>0</v>
      </c>
      <c r="BO1249" s="93">
        <v>0</v>
      </c>
      <c r="BP1249" s="93">
        <v>0</v>
      </c>
      <c r="BQ1249" s="93">
        <v>0</v>
      </c>
      <c r="BR1249" s="93">
        <v>0</v>
      </c>
      <c r="BS1249" s="93">
        <v>0</v>
      </c>
      <c r="BT1249" s="93">
        <v>0</v>
      </c>
      <c r="BU1249" s="93">
        <v>0</v>
      </c>
      <c r="BV1249" s="93">
        <v>0</v>
      </c>
      <c r="BW1249" s="93">
        <v>0</v>
      </c>
      <c r="BX1249" s="93">
        <v>0</v>
      </c>
      <c r="BY1249" s="93">
        <v>0</v>
      </c>
      <c r="BZ1249" s="93">
        <v>0</v>
      </c>
      <c r="CA1249" s="93">
        <v>0</v>
      </c>
      <c r="CB1249" s="93">
        <v>0</v>
      </c>
      <c r="CC1249" s="93">
        <v>0</v>
      </c>
      <c r="CD1249" s="93">
        <v>0</v>
      </c>
      <c r="CE1249" s="93">
        <v>0</v>
      </c>
      <c r="CF1249" s="93">
        <v>0</v>
      </c>
      <c r="CG1249" s="93">
        <v>0</v>
      </c>
      <c r="CH1249" s="93">
        <v>0</v>
      </c>
      <c r="CJ1249" s="94">
        <v>255498.34278645428</v>
      </c>
    </row>
    <row r="1250" spans="1:88" x14ac:dyDescent="0.25">
      <c r="A1250">
        <v>1242</v>
      </c>
      <c r="B1250" s="96"/>
      <c r="C1250" s="97" t="s">
        <v>5378</v>
      </c>
      <c r="D1250" s="97" t="s">
        <v>5379</v>
      </c>
      <c r="E1250" s="97" t="s">
        <v>5379</v>
      </c>
      <c r="F1250" s="97" t="s">
        <v>7738</v>
      </c>
      <c r="G1250" s="96" t="s">
        <v>6184</v>
      </c>
      <c r="H1250" s="96" t="s">
        <v>7739</v>
      </c>
      <c r="I1250" s="96" t="s">
        <v>5387</v>
      </c>
      <c r="J1250" s="96" t="s">
        <v>5382</v>
      </c>
      <c r="K1250" s="96" t="s">
        <v>5365</v>
      </c>
      <c r="L1250" s="96" t="s">
        <v>5365</v>
      </c>
      <c r="M1250" s="96" t="s">
        <v>5342</v>
      </c>
      <c r="N1250" s="92">
        <v>255731.25201334857</v>
      </c>
      <c r="O1250" s="93">
        <v>0</v>
      </c>
      <c r="P1250" s="93">
        <v>0</v>
      </c>
      <c r="Q1250" s="93">
        <v>0</v>
      </c>
      <c r="R1250" s="93">
        <v>0</v>
      </c>
      <c r="S1250" s="93">
        <v>0</v>
      </c>
      <c r="T1250" s="93">
        <v>0</v>
      </c>
      <c r="U1250" s="93">
        <v>0</v>
      </c>
      <c r="V1250" s="93">
        <v>0</v>
      </c>
      <c r="W1250" s="93">
        <v>0</v>
      </c>
      <c r="X1250" s="93">
        <v>0</v>
      </c>
      <c r="Y1250" s="93">
        <v>0</v>
      </c>
      <c r="Z1250" s="93">
        <v>0</v>
      </c>
      <c r="AA1250" s="93">
        <v>0</v>
      </c>
      <c r="AB1250" s="93">
        <v>0</v>
      </c>
      <c r="AC1250" s="93">
        <v>0</v>
      </c>
      <c r="AD1250" s="93">
        <v>0</v>
      </c>
      <c r="AE1250" s="93">
        <v>0</v>
      </c>
      <c r="AF1250" s="93">
        <v>0</v>
      </c>
      <c r="AG1250" s="93">
        <v>0</v>
      </c>
      <c r="AH1250" s="93">
        <v>0</v>
      </c>
      <c r="AI1250" s="93">
        <v>0</v>
      </c>
      <c r="AJ1250" s="93">
        <v>0</v>
      </c>
      <c r="AK1250" s="93">
        <v>0</v>
      </c>
      <c r="AL1250" s="93">
        <v>0</v>
      </c>
      <c r="AM1250" s="93">
        <v>0</v>
      </c>
      <c r="AN1250" s="93">
        <v>0</v>
      </c>
      <c r="AO1250" s="93">
        <v>0</v>
      </c>
      <c r="AP1250" s="93">
        <v>0</v>
      </c>
      <c r="AQ1250" s="93">
        <v>0</v>
      </c>
      <c r="AR1250" s="93">
        <v>0</v>
      </c>
      <c r="AS1250" s="93">
        <v>0</v>
      </c>
      <c r="AT1250" s="93">
        <v>0</v>
      </c>
      <c r="AU1250" s="93">
        <v>0</v>
      </c>
      <c r="AV1250" s="93">
        <v>0</v>
      </c>
      <c r="AW1250" s="93">
        <v>0</v>
      </c>
      <c r="AX1250" s="93">
        <v>0</v>
      </c>
      <c r="AY1250" s="93">
        <v>0</v>
      </c>
      <c r="AZ1250" s="93">
        <v>0</v>
      </c>
      <c r="BA1250" s="93">
        <v>0</v>
      </c>
      <c r="BB1250" s="93">
        <v>0</v>
      </c>
      <c r="BC1250" s="93">
        <v>0</v>
      </c>
      <c r="BD1250" s="93">
        <v>0</v>
      </c>
      <c r="BE1250" s="93">
        <v>21380.072450846565</v>
      </c>
      <c r="BF1250" s="93">
        <v>21356.575382707848</v>
      </c>
      <c r="BG1250" s="93">
        <v>21300.320818616088</v>
      </c>
      <c r="BH1250" s="93">
        <v>21111.015962341819</v>
      </c>
      <c r="BI1250" s="93">
        <v>21364.204272497169</v>
      </c>
      <c r="BJ1250" s="93">
        <v>21391.55096518129</v>
      </c>
      <c r="BK1250" s="93">
        <v>21482.283902677365</v>
      </c>
      <c r="BL1250" s="93">
        <v>21287.865952405959</v>
      </c>
      <c r="BM1250" s="93">
        <v>21314.41143874692</v>
      </c>
      <c r="BN1250" s="93">
        <v>21319.530716539412</v>
      </c>
      <c r="BO1250" s="93">
        <v>21241.129347673555</v>
      </c>
      <c r="BP1250" s="93">
        <v>21182.290803114556</v>
      </c>
      <c r="BQ1250" s="93">
        <v>0</v>
      </c>
      <c r="BR1250" s="93">
        <v>0</v>
      </c>
      <c r="BS1250" s="93">
        <v>0</v>
      </c>
      <c r="BT1250" s="93">
        <v>0</v>
      </c>
      <c r="BU1250" s="93">
        <v>0</v>
      </c>
      <c r="BV1250" s="93">
        <v>0</v>
      </c>
      <c r="BW1250" s="93">
        <v>0</v>
      </c>
      <c r="BX1250" s="93">
        <v>0</v>
      </c>
      <c r="BY1250" s="93">
        <v>0</v>
      </c>
      <c r="BZ1250" s="93">
        <v>0</v>
      </c>
      <c r="CA1250" s="93">
        <v>0</v>
      </c>
      <c r="CB1250" s="93">
        <v>0</v>
      </c>
      <c r="CC1250" s="93">
        <v>0</v>
      </c>
      <c r="CD1250" s="93">
        <v>0</v>
      </c>
      <c r="CE1250" s="93">
        <v>0</v>
      </c>
      <c r="CF1250" s="93">
        <v>0</v>
      </c>
      <c r="CG1250" s="93">
        <v>0</v>
      </c>
      <c r="CH1250" s="93">
        <v>0</v>
      </c>
      <c r="CJ1250" s="94">
        <v>255731.25201334857</v>
      </c>
    </row>
    <row r="1251" spans="1:88" x14ac:dyDescent="0.25">
      <c r="A1251">
        <v>1243</v>
      </c>
      <c r="B1251" s="96"/>
      <c r="C1251" s="97" t="s">
        <v>5378</v>
      </c>
      <c r="D1251" s="97" t="s">
        <v>5379</v>
      </c>
      <c r="E1251" s="97" t="s">
        <v>5379</v>
      </c>
      <c r="F1251" s="97" t="s">
        <v>7740</v>
      </c>
      <c r="G1251" s="96" t="s">
        <v>6184</v>
      </c>
      <c r="H1251" s="96" t="s">
        <v>7741</v>
      </c>
      <c r="I1251" s="96" t="s">
        <v>5387</v>
      </c>
      <c r="J1251" s="96" t="s">
        <v>5382</v>
      </c>
      <c r="K1251" s="96" t="s">
        <v>5365</v>
      </c>
      <c r="L1251" s="96" t="s">
        <v>5365</v>
      </c>
      <c r="M1251" s="96" t="s">
        <v>5342</v>
      </c>
      <c r="N1251" s="92">
        <v>258025.20857821943</v>
      </c>
      <c r="O1251" s="93">
        <v>0</v>
      </c>
      <c r="P1251" s="93">
        <v>0</v>
      </c>
      <c r="Q1251" s="93">
        <v>0</v>
      </c>
      <c r="R1251" s="93">
        <v>0</v>
      </c>
      <c r="S1251" s="93">
        <v>0</v>
      </c>
      <c r="T1251" s="93">
        <v>0</v>
      </c>
      <c r="U1251" s="93">
        <v>0</v>
      </c>
      <c r="V1251" s="93">
        <v>0</v>
      </c>
      <c r="W1251" s="93">
        <v>0</v>
      </c>
      <c r="X1251" s="93">
        <v>0</v>
      </c>
      <c r="Y1251" s="93">
        <v>0</v>
      </c>
      <c r="Z1251" s="93">
        <v>0</v>
      </c>
      <c r="AA1251" s="93">
        <v>0</v>
      </c>
      <c r="AB1251" s="93">
        <v>0</v>
      </c>
      <c r="AC1251" s="93">
        <v>0</v>
      </c>
      <c r="AD1251" s="93">
        <v>0</v>
      </c>
      <c r="AE1251" s="93">
        <v>0</v>
      </c>
      <c r="AF1251" s="93">
        <v>0</v>
      </c>
      <c r="AG1251" s="93">
        <v>0</v>
      </c>
      <c r="AH1251" s="93">
        <v>0</v>
      </c>
      <c r="AI1251" s="93">
        <v>0</v>
      </c>
      <c r="AJ1251" s="93">
        <v>0</v>
      </c>
      <c r="AK1251" s="93">
        <v>0</v>
      </c>
      <c r="AL1251" s="93">
        <v>0</v>
      </c>
      <c r="AM1251" s="93">
        <v>0</v>
      </c>
      <c r="AN1251" s="93">
        <v>0</v>
      </c>
      <c r="AO1251" s="93">
        <v>0</v>
      </c>
      <c r="AP1251" s="93">
        <v>0</v>
      </c>
      <c r="AQ1251" s="93">
        <v>0</v>
      </c>
      <c r="AR1251" s="93">
        <v>0</v>
      </c>
      <c r="AS1251" s="93">
        <v>0</v>
      </c>
      <c r="AT1251" s="93">
        <v>0</v>
      </c>
      <c r="AU1251" s="93">
        <v>0</v>
      </c>
      <c r="AV1251" s="93">
        <v>0</v>
      </c>
      <c r="AW1251" s="93">
        <v>0</v>
      </c>
      <c r="AX1251" s="93">
        <v>0</v>
      </c>
      <c r="AY1251" s="93">
        <v>0</v>
      </c>
      <c r="AZ1251" s="93">
        <v>0</v>
      </c>
      <c r="BA1251" s="93">
        <v>0</v>
      </c>
      <c r="BB1251" s="93">
        <v>0</v>
      </c>
      <c r="BC1251" s="93">
        <v>0</v>
      </c>
      <c r="BD1251" s="93">
        <v>0</v>
      </c>
      <c r="BE1251" s="93">
        <v>0</v>
      </c>
      <c r="BF1251" s="93">
        <v>0</v>
      </c>
      <c r="BG1251" s="93">
        <v>0</v>
      </c>
      <c r="BH1251" s="93">
        <v>0</v>
      </c>
      <c r="BI1251" s="93">
        <v>0</v>
      </c>
      <c r="BJ1251" s="93">
        <v>0</v>
      </c>
      <c r="BK1251" s="93">
        <v>0</v>
      </c>
      <c r="BL1251" s="93">
        <v>0</v>
      </c>
      <c r="BM1251" s="93">
        <v>0</v>
      </c>
      <c r="BN1251" s="93">
        <v>0</v>
      </c>
      <c r="BO1251" s="93">
        <v>0</v>
      </c>
      <c r="BP1251" s="93">
        <v>0</v>
      </c>
      <c r="BQ1251" s="93">
        <v>21515.165863833965</v>
      </c>
      <c r="BR1251" s="93">
        <v>21484.249469333201</v>
      </c>
      <c r="BS1251" s="93">
        <v>21408.059172148911</v>
      </c>
      <c r="BT1251" s="93">
        <v>21158.955834856555</v>
      </c>
      <c r="BU1251" s="93">
        <v>21493.166166914831</v>
      </c>
      <c r="BV1251" s="93">
        <v>21530.517958680033</v>
      </c>
      <c r="BW1251" s="93">
        <v>21830.956151574417</v>
      </c>
      <c r="BX1251" s="93">
        <v>21558.970821816914</v>
      </c>
      <c r="BY1251" s="93">
        <v>21582.073255155276</v>
      </c>
      <c r="BZ1251" s="93">
        <v>21596.399247534791</v>
      </c>
      <c r="CA1251" s="93">
        <v>21472.946390798814</v>
      </c>
      <c r="CB1251" s="93">
        <v>21393.748245571729</v>
      </c>
      <c r="CC1251" s="93">
        <v>0</v>
      </c>
      <c r="CD1251" s="93">
        <v>0</v>
      </c>
      <c r="CE1251" s="93">
        <v>0</v>
      </c>
      <c r="CF1251" s="93">
        <v>0</v>
      </c>
      <c r="CG1251" s="93">
        <v>0</v>
      </c>
      <c r="CH1251" s="93">
        <v>0</v>
      </c>
      <c r="CJ1251" s="94">
        <v>258025.20857821943</v>
      </c>
    </row>
    <row r="1252" spans="1:88" x14ac:dyDescent="0.25">
      <c r="A1252">
        <v>1244</v>
      </c>
      <c r="B1252" s="96"/>
      <c r="C1252" s="97" t="s">
        <v>5378</v>
      </c>
      <c r="D1252" s="97" t="s">
        <v>5379</v>
      </c>
      <c r="E1252" s="97" t="s">
        <v>5379</v>
      </c>
      <c r="F1252" s="97" t="s">
        <v>7742</v>
      </c>
      <c r="G1252" s="96" t="s">
        <v>6184</v>
      </c>
      <c r="H1252" s="96" t="s">
        <v>7743</v>
      </c>
      <c r="I1252" s="96" t="s">
        <v>5387</v>
      </c>
      <c r="J1252" s="96" t="s">
        <v>5382</v>
      </c>
      <c r="K1252" s="96" t="s">
        <v>5365</v>
      </c>
      <c r="L1252" s="96" t="s">
        <v>5365</v>
      </c>
      <c r="M1252" s="96" t="s">
        <v>5342</v>
      </c>
      <c r="N1252" s="92">
        <v>129747.40104234457</v>
      </c>
      <c r="O1252" s="93">
        <v>0</v>
      </c>
      <c r="P1252" s="93">
        <v>0</v>
      </c>
      <c r="Q1252" s="93">
        <v>0</v>
      </c>
      <c r="R1252" s="93">
        <v>0</v>
      </c>
      <c r="S1252" s="93">
        <v>0</v>
      </c>
      <c r="T1252" s="93">
        <v>0</v>
      </c>
      <c r="U1252" s="93">
        <v>0</v>
      </c>
      <c r="V1252" s="93">
        <v>0</v>
      </c>
      <c r="W1252" s="93">
        <v>0</v>
      </c>
      <c r="X1252" s="93">
        <v>0</v>
      </c>
      <c r="Y1252" s="93">
        <v>0</v>
      </c>
      <c r="Z1252" s="93">
        <v>0</v>
      </c>
      <c r="AA1252" s="93">
        <v>0</v>
      </c>
      <c r="AB1252" s="93">
        <v>0</v>
      </c>
      <c r="AC1252" s="93">
        <v>0</v>
      </c>
      <c r="AD1252" s="93">
        <v>0</v>
      </c>
      <c r="AE1252" s="93">
        <v>0</v>
      </c>
      <c r="AF1252" s="93">
        <v>0</v>
      </c>
      <c r="AG1252" s="93">
        <v>0</v>
      </c>
      <c r="AH1252" s="93">
        <v>0</v>
      </c>
      <c r="AI1252" s="93">
        <v>0</v>
      </c>
      <c r="AJ1252" s="93">
        <v>0</v>
      </c>
      <c r="AK1252" s="93">
        <v>0</v>
      </c>
      <c r="AL1252" s="93">
        <v>0</v>
      </c>
      <c r="AM1252" s="93">
        <v>0</v>
      </c>
      <c r="AN1252" s="93">
        <v>0</v>
      </c>
      <c r="AO1252" s="93">
        <v>0</v>
      </c>
      <c r="AP1252" s="93">
        <v>0</v>
      </c>
      <c r="AQ1252" s="93">
        <v>0</v>
      </c>
      <c r="AR1252" s="93">
        <v>0</v>
      </c>
      <c r="AS1252" s="93">
        <v>0</v>
      </c>
      <c r="AT1252" s="93">
        <v>0</v>
      </c>
      <c r="AU1252" s="93">
        <v>0</v>
      </c>
      <c r="AV1252" s="93">
        <v>0</v>
      </c>
      <c r="AW1252" s="93">
        <v>0</v>
      </c>
      <c r="AX1252" s="93">
        <v>0</v>
      </c>
      <c r="AY1252" s="93">
        <v>0</v>
      </c>
      <c r="AZ1252" s="93">
        <v>0</v>
      </c>
      <c r="BA1252" s="93">
        <v>0</v>
      </c>
      <c r="BB1252" s="93">
        <v>0</v>
      </c>
      <c r="BC1252" s="93">
        <v>0</v>
      </c>
      <c r="BD1252" s="93">
        <v>0</v>
      </c>
      <c r="BE1252" s="93">
        <v>0</v>
      </c>
      <c r="BF1252" s="93">
        <v>0</v>
      </c>
      <c r="BG1252" s="93">
        <v>0</v>
      </c>
      <c r="BH1252" s="93">
        <v>0</v>
      </c>
      <c r="BI1252" s="93">
        <v>0</v>
      </c>
      <c r="BJ1252" s="93">
        <v>0</v>
      </c>
      <c r="BK1252" s="93">
        <v>0</v>
      </c>
      <c r="BL1252" s="93">
        <v>0</v>
      </c>
      <c r="BM1252" s="93">
        <v>0</v>
      </c>
      <c r="BN1252" s="93">
        <v>0</v>
      </c>
      <c r="BO1252" s="93">
        <v>0</v>
      </c>
      <c r="BP1252" s="93">
        <v>0</v>
      </c>
      <c r="BQ1252" s="93">
        <v>0</v>
      </c>
      <c r="BR1252" s="93">
        <v>0</v>
      </c>
      <c r="BS1252" s="93">
        <v>0</v>
      </c>
      <c r="BT1252" s="93">
        <v>0</v>
      </c>
      <c r="BU1252" s="93">
        <v>0</v>
      </c>
      <c r="BV1252" s="93">
        <v>0</v>
      </c>
      <c r="BW1252" s="93">
        <v>0</v>
      </c>
      <c r="BX1252" s="93">
        <v>0</v>
      </c>
      <c r="BY1252" s="93">
        <v>0</v>
      </c>
      <c r="BZ1252" s="93">
        <v>0</v>
      </c>
      <c r="CA1252" s="93">
        <v>0</v>
      </c>
      <c r="CB1252" s="93">
        <v>0</v>
      </c>
      <c r="CC1252" s="93">
        <v>21727.937863772193</v>
      </c>
      <c r="CD1252" s="93">
        <v>21690.438391277883</v>
      </c>
      <c r="CE1252" s="93">
        <v>21598.015652609087</v>
      </c>
      <c r="CF1252" s="93">
        <v>21287.776844660006</v>
      </c>
      <c r="CG1252" s="93">
        <v>21696.714288663534</v>
      </c>
      <c r="CH1252" s="93">
        <v>21746.518001361874</v>
      </c>
      <c r="CJ1252" s="94">
        <v>129747.40104234457</v>
      </c>
    </row>
    <row r="1253" spans="1:88" x14ac:dyDescent="0.25">
      <c r="A1253">
        <v>1245</v>
      </c>
      <c r="B1253" s="96"/>
      <c r="C1253" s="97" t="s">
        <v>5378</v>
      </c>
      <c r="D1253" s="97" t="s">
        <v>5379</v>
      </c>
      <c r="E1253" s="97" t="s">
        <v>5379</v>
      </c>
      <c r="F1253" s="97" t="s">
        <v>7744</v>
      </c>
      <c r="G1253" s="96" t="s">
        <v>6184</v>
      </c>
      <c r="H1253" s="96" t="s">
        <v>7745</v>
      </c>
      <c r="I1253" s="96" t="s">
        <v>5387</v>
      </c>
      <c r="J1253" s="96" t="s">
        <v>5382</v>
      </c>
      <c r="K1253" s="96" t="s">
        <v>5365</v>
      </c>
      <c r="L1253" s="96" t="s">
        <v>5365</v>
      </c>
      <c r="M1253" s="96" t="s">
        <v>5342</v>
      </c>
      <c r="N1253" s="92">
        <v>0</v>
      </c>
      <c r="O1253" s="93">
        <v>0</v>
      </c>
      <c r="P1253" s="93">
        <v>0</v>
      </c>
      <c r="Q1253" s="93">
        <v>0</v>
      </c>
      <c r="R1253" s="93">
        <v>0</v>
      </c>
      <c r="S1253" s="93">
        <v>0</v>
      </c>
      <c r="T1253" s="93">
        <v>0</v>
      </c>
      <c r="U1253" s="93">
        <v>0</v>
      </c>
      <c r="V1253" s="93">
        <v>0</v>
      </c>
      <c r="W1253" s="93">
        <v>0</v>
      </c>
      <c r="X1253" s="93">
        <v>0</v>
      </c>
      <c r="Y1253" s="93">
        <v>0</v>
      </c>
      <c r="Z1253" s="93">
        <v>0</v>
      </c>
      <c r="AA1253" s="93">
        <v>0</v>
      </c>
      <c r="AB1253" s="93">
        <v>0</v>
      </c>
      <c r="AC1253" s="93">
        <v>0</v>
      </c>
      <c r="AD1253" s="93">
        <v>0</v>
      </c>
      <c r="AE1253" s="93">
        <v>0</v>
      </c>
      <c r="AF1253" s="93">
        <v>0</v>
      </c>
      <c r="AG1253" s="93">
        <v>0</v>
      </c>
      <c r="AH1253" s="93">
        <v>0</v>
      </c>
      <c r="AI1253" s="93">
        <v>0</v>
      </c>
      <c r="AJ1253" s="93">
        <v>0</v>
      </c>
      <c r="AK1253" s="93">
        <v>0</v>
      </c>
      <c r="AL1253" s="93">
        <v>0</v>
      </c>
      <c r="AM1253" s="93">
        <v>0</v>
      </c>
      <c r="AN1253" s="93">
        <v>0</v>
      </c>
      <c r="AO1253" s="93">
        <v>0</v>
      </c>
      <c r="AP1253" s="93">
        <v>0</v>
      </c>
      <c r="AQ1253" s="93">
        <v>0</v>
      </c>
      <c r="AR1253" s="93">
        <v>0</v>
      </c>
      <c r="AS1253" s="93">
        <v>0</v>
      </c>
      <c r="AT1253" s="93">
        <v>0</v>
      </c>
      <c r="AU1253" s="93">
        <v>0</v>
      </c>
      <c r="AV1253" s="93">
        <v>0</v>
      </c>
      <c r="AW1253" s="93">
        <v>0</v>
      </c>
      <c r="AX1253" s="93">
        <v>0</v>
      </c>
      <c r="AY1253" s="93">
        <v>0</v>
      </c>
      <c r="AZ1253" s="93">
        <v>0</v>
      </c>
      <c r="BA1253" s="93">
        <v>0</v>
      </c>
      <c r="BB1253" s="93">
        <v>0</v>
      </c>
      <c r="BC1253" s="93">
        <v>0</v>
      </c>
      <c r="BD1253" s="93">
        <v>0</v>
      </c>
      <c r="BE1253" s="93">
        <v>0</v>
      </c>
      <c r="BF1253" s="93">
        <v>0</v>
      </c>
      <c r="BG1253" s="93">
        <v>0</v>
      </c>
      <c r="BH1253" s="93">
        <v>0</v>
      </c>
      <c r="BI1253" s="93">
        <v>0</v>
      </c>
      <c r="BJ1253" s="93">
        <v>0</v>
      </c>
      <c r="BK1253" s="93">
        <v>0</v>
      </c>
      <c r="BL1253" s="93">
        <v>0</v>
      </c>
      <c r="BM1253" s="93">
        <v>0</v>
      </c>
      <c r="BN1253" s="93">
        <v>0</v>
      </c>
      <c r="BO1253" s="93">
        <v>0</v>
      </c>
      <c r="BP1253" s="93">
        <v>0</v>
      </c>
      <c r="BQ1253" s="93">
        <v>0</v>
      </c>
      <c r="BR1253" s="93">
        <v>0</v>
      </c>
      <c r="BS1253" s="93">
        <v>0</v>
      </c>
      <c r="BT1253" s="93">
        <v>0</v>
      </c>
      <c r="BU1253" s="93">
        <v>0</v>
      </c>
      <c r="BV1253" s="93">
        <v>0</v>
      </c>
      <c r="BW1253" s="93">
        <v>0</v>
      </c>
      <c r="BX1253" s="93">
        <v>0</v>
      </c>
      <c r="BY1253" s="93">
        <v>0</v>
      </c>
      <c r="BZ1253" s="93">
        <v>0</v>
      </c>
      <c r="CA1253" s="93">
        <v>0</v>
      </c>
      <c r="CB1253" s="93">
        <v>0</v>
      </c>
      <c r="CC1253" s="93">
        <v>0</v>
      </c>
      <c r="CD1253" s="93">
        <v>0</v>
      </c>
      <c r="CE1253" s="93">
        <v>0</v>
      </c>
      <c r="CF1253" s="93">
        <v>0</v>
      </c>
      <c r="CG1253" s="93">
        <v>0</v>
      </c>
      <c r="CH1253" s="93">
        <v>0</v>
      </c>
      <c r="CJ1253" s="94">
        <v>0</v>
      </c>
    </row>
    <row r="1254" spans="1:88" x14ac:dyDescent="0.25">
      <c r="A1254">
        <v>1246</v>
      </c>
      <c r="B1254" s="96"/>
      <c r="C1254" s="97" t="s">
        <v>5378</v>
      </c>
      <c r="D1254" s="97" t="s">
        <v>5379</v>
      </c>
      <c r="E1254" s="97" t="s">
        <v>5379</v>
      </c>
      <c r="F1254" s="97" t="s">
        <v>7746</v>
      </c>
      <c r="G1254" s="96" t="s">
        <v>6184</v>
      </c>
      <c r="H1254" s="96" t="s">
        <v>7747</v>
      </c>
      <c r="I1254" s="96" t="s">
        <v>5387</v>
      </c>
      <c r="J1254" s="96" t="s">
        <v>5382</v>
      </c>
      <c r="K1254" s="96" t="s">
        <v>5365</v>
      </c>
      <c r="L1254" s="96" t="s">
        <v>5365</v>
      </c>
      <c r="M1254" s="96" t="s">
        <v>5342</v>
      </c>
      <c r="N1254" s="92">
        <v>0</v>
      </c>
      <c r="O1254" s="93">
        <v>0</v>
      </c>
      <c r="P1254" s="93">
        <v>0</v>
      </c>
      <c r="Q1254" s="93">
        <v>0</v>
      </c>
      <c r="R1254" s="93">
        <v>0</v>
      </c>
      <c r="S1254" s="93">
        <v>0</v>
      </c>
      <c r="T1254" s="93">
        <v>0</v>
      </c>
      <c r="U1254" s="93">
        <v>0</v>
      </c>
      <c r="V1254" s="93">
        <v>0</v>
      </c>
      <c r="W1254" s="93">
        <v>0</v>
      </c>
      <c r="X1254" s="93">
        <v>0</v>
      </c>
      <c r="Y1254" s="93">
        <v>0</v>
      </c>
      <c r="Z1254" s="93">
        <v>0</v>
      </c>
      <c r="AA1254" s="93">
        <v>0</v>
      </c>
      <c r="AB1254" s="93">
        <v>0</v>
      </c>
      <c r="AC1254" s="93">
        <v>0</v>
      </c>
      <c r="AD1254" s="93">
        <v>0</v>
      </c>
      <c r="AE1254" s="93">
        <v>0</v>
      </c>
      <c r="AF1254" s="93">
        <v>0</v>
      </c>
      <c r="AG1254" s="93">
        <v>0</v>
      </c>
      <c r="AH1254" s="93">
        <v>0</v>
      </c>
      <c r="AI1254" s="93">
        <v>0</v>
      </c>
      <c r="AJ1254" s="93">
        <v>0</v>
      </c>
      <c r="AK1254" s="93">
        <v>0</v>
      </c>
      <c r="AL1254" s="93">
        <v>0</v>
      </c>
      <c r="AM1254" s="93">
        <v>0</v>
      </c>
      <c r="AN1254" s="93">
        <v>0</v>
      </c>
      <c r="AO1254" s="93">
        <v>0</v>
      </c>
      <c r="AP1254" s="93">
        <v>0</v>
      </c>
      <c r="AQ1254" s="93">
        <v>0</v>
      </c>
      <c r="AR1254" s="93">
        <v>0</v>
      </c>
      <c r="AS1254" s="93">
        <v>0</v>
      </c>
      <c r="AT1254" s="93">
        <v>0</v>
      </c>
      <c r="AU1254" s="93">
        <v>0</v>
      </c>
      <c r="AV1254" s="93">
        <v>0</v>
      </c>
      <c r="AW1254" s="93">
        <v>0</v>
      </c>
      <c r="AX1254" s="93">
        <v>0</v>
      </c>
      <c r="AY1254" s="93">
        <v>0</v>
      </c>
      <c r="AZ1254" s="93">
        <v>0</v>
      </c>
      <c r="BA1254" s="93">
        <v>0</v>
      </c>
      <c r="BB1254" s="93">
        <v>0</v>
      </c>
      <c r="BC1254" s="93">
        <v>0</v>
      </c>
      <c r="BD1254" s="93">
        <v>0</v>
      </c>
      <c r="BE1254" s="93">
        <v>0</v>
      </c>
      <c r="BF1254" s="93">
        <v>0</v>
      </c>
      <c r="BG1254" s="93">
        <v>0</v>
      </c>
      <c r="BH1254" s="93">
        <v>0</v>
      </c>
      <c r="BI1254" s="93">
        <v>0</v>
      </c>
      <c r="BJ1254" s="93">
        <v>0</v>
      </c>
      <c r="BK1254" s="93">
        <v>0</v>
      </c>
      <c r="BL1254" s="93">
        <v>0</v>
      </c>
      <c r="BM1254" s="93">
        <v>0</v>
      </c>
      <c r="BN1254" s="93">
        <v>0</v>
      </c>
      <c r="BO1254" s="93">
        <v>0</v>
      </c>
      <c r="BP1254" s="93">
        <v>0</v>
      </c>
      <c r="BQ1254" s="93">
        <v>0</v>
      </c>
      <c r="BR1254" s="93">
        <v>0</v>
      </c>
      <c r="BS1254" s="93">
        <v>0</v>
      </c>
      <c r="BT1254" s="93">
        <v>0</v>
      </c>
      <c r="BU1254" s="93">
        <v>0</v>
      </c>
      <c r="BV1254" s="93">
        <v>0</v>
      </c>
      <c r="BW1254" s="93">
        <v>0</v>
      </c>
      <c r="BX1254" s="93">
        <v>0</v>
      </c>
      <c r="BY1254" s="93">
        <v>0</v>
      </c>
      <c r="BZ1254" s="93">
        <v>0</v>
      </c>
      <c r="CA1254" s="93">
        <v>0</v>
      </c>
      <c r="CB1254" s="93">
        <v>0</v>
      </c>
      <c r="CC1254" s="93">
        <v>0</v>
      </c>
      <c r="CD1254" s="93">
        <v>0</v>
      </c>
      <c r="CE1254" s="93">
        <v>0</v>
      </c>
      <c r="CF1254" s="93">
        <v>0</v>
      </c>
      <c r="CG1254" s="93">
        <v>0</v>
      </c>
      <c r="CH1254" s="93">
        <v>0</v>
      </c>
      <c r="CJ1254" s="94">
        <v>0</v>
      </c>
    </row>
    <row r="1255" spans="1:88" x14ac:dyDescent="0.25">
      <c r="A1255">
        <v>1247</v>
      </c>
      <c r="B1255" s="96"/>
      <c r="C1255" s="97" t="s">
        <v>5378</v>
      </c>
      <c r="D1255" s="97" t="s">
        <v>5379</v>
      </c>
      <c r="E1255" s="97" t="s">
        <v>5379</v>
      </c>
      <c r="F1255" s="97" t="s">
        <v>7748</v>
      </c>
      <c r="G1255" s="96" t="s">
        <v>6184</v>
      </c>
      <c r="H1255" s="96" t="s">
        <v>7749</v>
      </c>
      <c r="I1255" s="96" t="s">
        <v>5387</v>
      </c>
      <c r="J1255" s="96" t="s">
        <v>5382</v>
      </c>
      <c r="K1255" s="96" t="s">
        <v>5365</v>
      </c>
      <c r="L1255" s="96" t="s">
        <v>5365</v>
      </c>
      <c r="M1255" s="96" t="s">
        <v>5342</v>
      </c>
      <c r="N1255" s="92">
        <v>0</v>
      </c>
      <c r="O1255" s="93">
        <v>0</v>
      </c>
      <c r="P1255" s="93">
        <v>0</v>
      </c>
      <c r="Q1255" s="93">
        <v>0</v>
      </c>
      <c r="R1255" s="93">
        <v>0</v>
      </c>
      <c r="S1255" s="93">
        <v>0</v>
      </c>
      <c r="T1255" s="93">
        <v>0</v>
      </c>
      <c r="U1255" s="93">
        <v>0</v>
      </c>
      <c r="V1255" s="93">
        <v>0</v>
      </c>
      <c r="W1255" s="93">
        <v>0</v>
      </c>
      <c r="X1255" s="93">
        <v>0</v>
      </c>
      <c r="Y1255" s="93">
        <v>0</v>
      </c>
      <c r="Z1255" s="93">
        <v>0</v>
      </c>
      <c r="AA1255" s="93">
        <v>0</v>
      </c>
      <c r="AB1255" s="93">
        <v>0</v>
      </c>
      <c r="AC1255" s="93">
        <v>0</v>
      </c>
      <c r="AD1255" s="93">
        <v>0</v>
      </c>
      <c r="AE1255" s="93">
        <v>0</v>
      </c>
      <c r="AF1255" s="93">
        <v>0</v>
      </c>
      <c r="AG1255" s="93">
        <v>0</v>
      </c>
      <c r="AH1255" s="93">
        <v>0</v>
      </c>
      <c r="AI1255" s="93">
        <v>0</v>
      </c>
      <c r="AJ1255" s="93">
        <v>0</v>
      </c>
      <c r="AK1255" s="93">
        <v>0</v>
      </c>
      <c r="AL1255" s="93">
        <v>0</v>
      </c>
      <c r="AM1255" s="93">
        <v>0</v>
      </c>
      <c r="AN1255" s="93">
        <v>0</v>
      </c>
      <c r="AO1255" s="93">
        <v>0</v>
      </c>
      <c r="AP1255" s="93">
        <v>0</v>
      </c>
      <c r="AQ1255" s="93">
        <v>0</v>
      </c>
      <c r="AR1255" s="93">
        <v>0</v>
      </c>
      <c r="AS1255" s="93">
        <v>0</v>
      </c>
      <c r="AT1255" s="93">
        <v>0</v>
      </c>
      <c r="AU1255" s="93">
        <v>0</v>
      </c>
      <c r="AV1255" s="93">
        <v>0</v>
      </c>
      <c r="AW1255" s="93">
        <v>0</v>
      </c>
      <c r="AX1255" s="93">
        <v>0</v>
      </c>
      <c r="AY1255" s="93">
        <v>0</v>
      </c>
      <c r="AZ1255" s="93">
        <v>0</v>
      </c>
      <c r="BA1255" s="93">
        <v>0</v>
      </c>
      <c r="BB1255" s="93">
        <v>0</v>
      </c>
      <c r="BC1255" s="93">
        <v>0</v>
      </c>
      <c r="BD1255" s="93">
        <v>0</v>
      </c>
      <c r="BE1255" s="93">
        <v>0</v>
      </c>
      <c r="BF1255" s="93">
        <v>0</v>
      </c>
      <c r="BG1255" s="93">
        <v>0</v>
      </c>
      <c r="BH1255" s="93">
        <v>0</v>
      </c>
      <c r="BI1255" s="93">
        <v>0</v>
      </c>
      <c r="BJ1255" s="93">
        <v>0</v>
      </c>
      <c r="BK1255" s="93">
        <v>0</v>
      </c>
      <c r="BL1255" s="93">
        <v>0</v>
      </c>
      <c r="BM1255" s="93">
        <v>0</v>
      </c>
      <c r="BN1255" s="93">
        <v>0</v>
      </c>
      <c r="BO1255" s="93">
        <v>0</v>
      </c>
      <c r="BP1255" s="93">
        <v>0</v>
      </c>
      <c r="BQ1255" s="93">
        <v>0</v>
      </c>
      <c r="BR1255" s="93">
        <v>0</v>
      </c>
      <c r="BS1255" s="93">
        <v>0</v>
      </c>
      <c r="BT1255" s="93">
        <v>0</v>
      </c>
      <c r="BU1255" s="93">
        <v>0</v>
      </c>
      <c r="BV1255" s="93">
        <v>0</v>
      </c>
      <c r="BW1255" s="93">
        <v>0</v>
      </c>
      <c r="BX1255" s="93">
        <v>0</v>
      </c>
      <c r="BY1255" s="93">
        <v>0</v>
      </c>
      <c r="BZ1255" s="93">
        <v>0</v>
      </c>
      <c r="CA1255" s="93">
        <v>0</v>
      </c>
      <c r="CB1255" s="93">
        <v>0</v>
      </c>
      <c r="CC1255" s="93">
        <v>0</v>
      </c>
      <c r="CD1255" s="93">
        <v>0</v>
      </c>
      <c r="CE1255" s="93">
        <v>0</v>
      </c>
      <c r="CF1255" s="93">
        <v>0</v>
      </c>
      <c r="CG1255" s="93">
        <v>0</v>
      </c>
      <c r="CH1255" s="93">
        <v>0</v>
      </c>
      <c r="CJ1255" s="94">
        <v>0</v>
      </c>
    </row>
    <row r="1256" spans="1:88" x14ac:dyDescent="0.25">
      <c r="A1256">
        <v>1248</v>
      </c>
      <c r="B1256" s="96"/>
      <c r="C1256" s="97" t="s">
        <v>5378</v>
      </c>
      <c r="D1256" s="97" t="s">
        <v>5379</v>
      </c>
      <c r="E1256" s="97" t="s">
        <v>5379</v>
      </c>
      <c r="F1256" s="97" t="s">
        <v>7750</v>
      </c>
      <c r="G1256" s="96" t="s">
        <v>6184</v>
      </c>
      <c r="H1256" s="96" t="s">
        <v>7751</v>
      </c>
      <c r="I1256" s="96" t="s">
        <v>5340</v>
      </c>
      <c r="J1256" s="96" t="s">
        <v>5421</v>
      </c>
      <c r="K1256" s="96" t="s">
        <v>5552</v>
      </c>
      <c r="L1256" s="96" t="s">
        <v>5552</v>
      </c>
      <c r="M1256" s="96" t="s">
        <v>5342</v>
      </c>
      <c r="N1256" s="92">
        <v>0</v>
      </c>
      <c r="O1256" s="93">
        <v>0</v>
      </c>
      <c r="P1256" s="93">
        <v>0</v>
      </c>
      <c r="Q1256" s="93">
        <v>0</v>
      </c>
      <c r="R1256" s="93">
        <v>0</v>
      </c>
      <c r="S1256" s="93">
        <v>0</v>
      </c>
      <c r="T1256" s="93">
        <v>0</v>
      </c>
      <c r="U1256" s="93">
        <v>0</v>
      </c>
      <c r="V1256" s="93">
        <v>0</v>
      </c>
      <c r="W1256" s="93">
        <v>0</v>
      </c>
      <c r="X1256" s="93">
        <v>0</v>
      </c>
      <c r="Y1256" s="93">
        <v>0</v>
      </c>
      <c r="Z1256" s="93">
        <v>0</v>
      </c>
      <c r="AA1256" s="93">
        <v>0</v>
      </c>
      <c r="AB1256" s="93">
        <v>0</v>
      </c>
      <c r="AC1256" s="93">
        <v>0</v>
      </c>
      <c r="AD1256" s="93">
        <v>0</v>
      </c>
      <c r="AE1256" s="93">
        <v>0</v>
      </c>
      <c r="AF1256" s="93">
        <v>0</v>
      </c>
      <c r="AG1256" s="93">
        <v>0</v>
      </c>
      <c r="AH1256" s="93">
        <v>0</v>
      </c>
      <c r="AI1256" s="93">
        <v>0</v>
      </c>
      <c r="AJ1256" s="93">
        <v>0</v>
      </c>
      <c r="AK1256" s="93">
        <v>0</v>
      </c>
      <c r="AL1256" s="93">
        <v>0</v>
      </c>
      <c r="AM1256" s="93">
        <v>0</v>
      </c>
      <c r="AN1256" s="93">
        <v>0</v>
      </c>
      <c r="AO1256" s="93">
        <v>0</v>
      </c>
      <c r="AP1256" s="93">
        <v>0</v>
      </c>
      <c r="AQ1256" s="93">
        <v>0</v>
      </c>
      <c r="AR1256" s="93">
        <v>0</v>
      </c>
      <c r="AS1256" s="93">
        <v>0</v>
      </c>
      <c r="AT1256" s="93">
        <v>0</v>
      </c>
      <c r="AU1256" s="93">
        <v>0</v>
      </c>
      <c r="AV1256" s="93">
        <v>0</v>
      </c>
      <c r="AW1256" s="93">
        <v>0</v>
      </c>
      <c r="AX1256" s="93">
        <v>0</v>
      </c>
      <c r="AY1256" s="93">
        <v>0</v>
      </c>
      <c r="AZ1256" s="93">
        <v>0</v>
      </c>
      <c r="BA1256" s="93">
        <v>0</v>
      </c>
      <c r="BB1256" s="93">
        <v>0</v>
      </c>
      <c r="BC1256" s="93">
        <v>0</v>
      </c>
      <c r="BD1256" s="93">
        <v>0</v>
      </c>
      <c r="BE1256" s="93">
        <v>0</v>
      </c>
      <c r="BF1256" s="93">
        <v>0</v>
      </c>
      <c r="BG1256" s="93">
        <v>0</v>
      </c>
      <c r="BH1256" s="93">
        <v>0</v>
      </c>
      <c r="BI1256" s="93">
        <v>0</v>
      </c>
      <c r="BJ1256" s="93">
        <v>0</v>
      </c>
      <c r="BK1256" s="93">
        <v>0</v>
      </c>
      <c r="BL1256" s="93">
        <v>0</v>
      </c>
      <c r="BM1256" s="93">
        <v>0</v>
      </c>
      <c r="BN1256" s="93">
        <v>0</v>
      </c>
      <c r="BO1256" s="93">
        <v>0</v>
      </c>
      <c r="BP1256" s="93">
        <v>0</v>
      </c>
      <c r="BQ1256" s="93">
        <v>0</v>
      </c>
      <c r="BR1256" s="93">
        <v>0</v>
      </c>
      <c r="BS1256" s="93">
        <v>0</v>
      </c>
      <c r="BT1256" s="93">
        <v>0</v>
      </c>
      <c r="BU1256" s="93">
        <v>0</v>
      </c>
      <c r="BV1256" s="93">
        <v>0</v>
      </c>
      <c r="BW1256" s="93">
        <v>0</v>
      </c>
      <c r="BX1256" s="93">
        <v>0</v>
      </c>
      <c r="BY1256" s="93">
        <v>0</v>
      </c>
      <c r="BZ1256" s="93">
        <v>0</v>
      </c>
      <c r="CA1256" s="93">
        <v>0</v>
      </c>
      <c r="CB1256" s="93">
        <v>0</v>
      </c>
      <c r="CC1256" s="93">
        <v>0</v>
      </c>
      <c r="CD1256" s="93">
        <v>0</v>
      </c>
      <c r="CE1256" s="93">
        <v>0</v>
      </c>
      <c r="CF1256" s="93">
        <v>0</v>
      </c>
      <c r="CG1256" s="93">
        <v>0</v>
      </c>
      <c r="CH1256" s="93">
        <v>0</v>
      </c>
      <c r="CJ1256" s="94">
        <v>0</v>
      </c>
    </row>
    <row r="1257" spans="1:88" x14ac:dyDescent="0.25">
      <c r="A1257">
        <v>1249</v>
      </c>
      <c r="B1257" s="96"/>
      <c r="C1257" s="97" t="s">
        <v>5378</v>
      </c>
      <c r="D1257" s="97" t="s">
        <v>5379</v>
      </c>
      <c r="E1257" s="97" t="s">
        <v>5379</v>
      </c>
      <c r="F1257" s="97" t="s">
        <v>7752</v>
      </c>
      <c r="G1257" s="96" t="s">
        <v>6184</v>
      </c>
      <c r="H1257" s="96" t="s">
        <v>7753</v>
      </c>
      <c r="I1257" s="96" t="s">
        <v>5340</v>
      </c>
      <c r="J1257" s="96" t="s">
        <v>5421</v>
      </c>
      <c r="K1257" s="96" t="s">
        <v>5552</v>
      </c>
      <c r="L1257" s="96" t="s">
        <v>5552</v>
      </c>
      <c r="M1257" s="96" t="s">
        <v>5342</v>
      </c>
      <c r="N1257" s="92">
        <v>0</v>
      </c>
      <c r="O1257" s="93">
        <v>0</v>
      </c>
      <c r="P1257" s="93">
        <v>0</v>
      </c>
      <c r="Q1257" s="93">
        <v>0</v>
      </c>
      <c r="R1257" s="93">
        <v>0</v>
      </c>
      <c r="S1257" s="93">
        <v>0</v>
      </c>
      <c r="T1257" s="93">
        <v>0</v>
      </c>
      <c r="U1257" s="93">
        <v>0</v>
      </c>
      <c r="V1257" s="93">
        <v>0</v>
      </c>
      <c r="W1257" s="93">
        <v>0</v>
      </c>
      <c r="X1257" s="93">
        <v>0</v>
      </c>
      <c r="Y1257" s="93">
        <v>0</v>
      </c>
      <c r="Z1257" s="93">
        <v>0</v>
      </c>
      <c r="AA1257" s="93">
        <v>0</v>
      </c>
      <c r="AB1257" s="93">
        <v>0</v>
      </c>
      <c r="AC1257" s="93">
        <v>0</v>
      </c>
      <c r="AD1257" s="93">
        <v>0</v>
      </c>
      <c r="AE1257" s="93">
        <v>0</v>
      </c>
      <c r="AF1257" s="93">
        <v>0</v>
      </c>
      <c r="AG1257" s="93">
        <v>0</v>
      </c>
      <c r="AH1257" s="93">
        <v>0</v>
      </c>
      <c r="AI1257" s="93">
        <v>0</v>
      </c>
      <c r="AJ1257" s="93">
        <v>0</v>
      </c>
      <c r="AK1257" s="93">
        <v>0</v>
      </c>
      <c r="AL1257" s="93">
        <v>0</v>
      </c>
      <c r="AM1257" s="93">
        <v>0</v>
      </c>
      <c r="AN1257" s="93">
        <v>0</v>
      </c>
      <c r="AO1257" s="93">
        <v>0</v>
      </c>
      <c r="AP1257" s="93">
        <v>0</v>
      </c>
      <c r="AQ1257" s="93">
        <v>0</v>
      </c>
      <c r="AR1257" s="93">
        <v>0</v>
      </c>
      <c r="AS1257" s="93">
        <v>0</v>
      </c>
      <c r="AT1257" s="93">
        <v>0</v>
      </c>
      <c r="AU1257" s="93">
        <v>0</v>
      </c>
      <c r="AV1257" s="93">
        <v>0</v>
      </c>
      <c r="AW1257" s="93">
        <v>0</v>
      </c>
      <c r="AX1257" s="93">
        <v>0</v>
      </c>
      <c r="AY1257" s="93">
        <v>0</v>
      </c>
      <c r="AZ1257" s="93">
        <v>0</v>
      </c>
      <c r="BA1257" s="93">
        <v>0</v>
      </c>
      <c r="BB1257" s="93">
        <v>0</v>
      </c>
      <c r="BC1257" s="93">
        <v>0</v>
      </c>
      <c r="BD1257" s="93">
        <v>0</v>
      </c>
      <c r="BE1257" s="93">
        <v>0</v>
      </c>
      <c r="BF1257" s="93">
        <v>0</v>
      </c>
      <c r="BG1257" s="93">
        <v>0</v>
      </c>
      <c r="BH1257" s="93">
        <v>0</v>
      </c>
      <c r="BI1257" s="93">
        <v>0</v>
      </c>
      <c r="BJ1257" s="93">
        <v>0</v>
      </c>
      <c r="BK1257" s="93">
        <v>0</v>
      </c>
      <c r="BL1257" s="93">
        <v>0</v>
      </c>
      <c r="BM1257" s="93">
        <v>0</v>
      </c>
      <c r="BN1257" s="93">
        <v>0</v>
      </c>
      <c r="BO1257" s="93">
        <v>0</v>
      </c>
      <c r="BP1257" s="93">
        <v>0</v>
      </c>
      <c r="BQ1257" s="93">
        <v>0</v>
      </c>
      <c r="BR1257" s="93">
        <v>0</v>
      </c>
      <c r="BS1257" s="93">
        <v>0</v>
      </c>
      <c r="BT1257" s="93">
        <v>0</v>
      </c>
      <c r="BU1257" s="93">
        <v>0</v>
      </c>
      <c r="BV1257" s="93">
        <v>0</v>
      </c>
      <c r="BW1257" s="93">
        <v>0</v>
      </c>
      <c r="BX1257" s="93">
        <v>0</v>
      </c>
      <c r="BY1257" s="93">
        <v>0</v>
      </c>
      <c r="BZ1257" s="93">
        <v>0</v>
      </c>
      <c r="CA1257" s="93">
        <v>0</v>
      </c>
      <c r="CB1257" s="93">
        <v>0</v>
      </c>
      <c r="CC1257" s="93">
        <v>0</v>
      </c>
      <c r="CD1257" s="93">
        <v>0</v>
      </c>
      <c r="CE1257" s="93">
        <v>0</v>
      </c>
      <c r="CF1257" s="93">
        <v>0</v>
      </c>
      <c r="CG1257" s="93">
        <v>0</v>
      </c>
      <c r="CH1257" s="93">
        <v>0</v>
      </c>
      <c r="CJ1257" s="94">
        <v>0</v>
      </c>
    </row>
    <row r="1258" spans="1:88" x14ac:dyDescent="0.25">
      <c r="A1258">
        <v>1250</v>
      </c>
      <c r="B1258" s="96"/>
      <c r="C1258" s="97" t="s">
        <v>5378</v>
      </c>
      <c r="D1258" s="97" t="s">
        <v>5379</v>
      </c>
      <c r="E1258" s="97" t="s">
        <v>5379</v>
      </c>
      <c r="F1258" s="97" t="s">
        <v>7754</v>
      </c>
      <c r="G1258" s="96" t="s">
        <v>6184</v>
      </c>
      <c r="H1258" s="96" t="s">
        <v>7755</v>
      </c>
      <c r="I1258" s="96" t="s">
        <v>5340</v>
      </c>
      <c r="J1258" s="96" t="s">
        <v>5421</v>
      </c>
      <c r="K1258" s="96" t="s">
        <v>5552</v>
      </c>
      <c r="L1258" s="96" t="s">
        <v>5552</v>
      </c>
      <c r="M1258" s="96" t="s">
        <v>5342</v>
      </c>
      <c r="N1258" s="92">
        <v>0</v>
      </c>
      <c r="O1258" s="93">
        <v>0</v>
      </c>
      <c r="P1258" s="93">
        <v>0</v>
      </c>
      <c r="Q1258" s="93">
        <v>0</v>
      </c>
      <c r="R1258" s="93">
        <v>0</v>
      </c>
      <c r="S1258" s="93">
        <v>0</v>
      </c>
      <c r="T1258" s="93">
        <v>0</v>
      </c>
      <c r="U1258" s="93">
        <v>0</v>
      </c>
      <c r="V1258" s="93">
        <v>0</v>
      </c>
      <c r="W1258" s="93">
        <v>0</v>
      </c>
      <c r="X1258" s="93">
        <v>0</v>
      </c>
      <c r="Y1258" s="93">
        <v>0</v>
      </c>
      <c r="Z1258" s="93">
        <v>0</v>
      </c>
      <c r="AA1258" s="93">
        <v>0</v>
      </c>
      <c r="AB1258" s="93">
        <v>0</v>
      </c>
      <c r="AC1258" s="93">
        <v>0</v>
      </c>
      <c r="AD1258" s="93">
        <v>0</v>
      </c>
      <c r="AE1258" s="93">
        <v>0</v>
      </c>
      <c r="AF1258" s="93">
        <v>0</v>
      </c>
      <c r="AG1258" s="93">
        <v>0</v>
      </c>
      <c r="AH1258" s="93">
        <v>0</v>
      </c>
      <c r="AI1258" s="93">
        <v>0</v>
      </c>
      <c r="AJ1258" s="93">
        <v>0</v>
      </c>
      <c r="AK1258" s="93">
        <v>0</v>
      </c>
      <c r="AL1258" s="93">
        <v>0</v>
      </c>
      <c r="AM1258" s="93">
        <v>0</v>
      </c>
      <c r="AN1258" s="93">
        <v>0</v>
      </c>
      <c r="AO1258" s="93">
        <v>0</v>
      </c>
      <c r="AP1258" s="93">
        <v>0</v>
      </c>
      <c r="AQ1258" s="93">
        <v>0</v>
      </c>
      <c r="AR1258" s="93">
        <v>0</v>
      </c>
      <c r="AS1258" s="93">
        <v>0</v>
      </c>
      <c r="AT1258" s="93">
        <v>0</v>
      </c>
      <c r="AU1258" s="93">
        <v>0</v>
      </c>
      <c r="AV1258" s="93">
        <v>0</v>
      </c>
      <c r="AW1258" s="93">
        <v>0</v>
      </c>
      <c r="AX1258" s="93">
        <v>0</v>
      </c>
      <c r="AY1258" s="93">
        <v>0</v>
      </c>
      <c r="AZ1258" s="93">
        <v>0</v>
      </c>
      <c r="BA1258" s="93">
        <v>0</v>
      </c>
      <c r="BB1258" s="93">
        <v>0</v>
      </c>
      <c r="BC1258" s="93">
        <v>0</v>
      </c>
      <c r="BD1258" s="93">
        <v>0</v>
      </c>
      <c r="BE1258" s="93">
        <v>0</v>
      </c>
      <c r="BF1258" s="93">
        <v>0</v>
      </c>
      <c r="BG1258" s="93">
        <v>0</v>
      </c>
      <c r="BH1258" s="93">
        <v>0</v>
      </c>
      <c r="BI1258" s="93">
        <v>0</v>
      </c>
      <c r="BJ1258" s="93">
        <v>0</v>
      </c>
      <c r="BK1258" s="93">
        <v>0</v>
      </c>
      <c r="BL1258" s="93">
        <v>0</v>
      </c>
      <c r="BM1258" s="93">
        <v>0</v>
      </c>
      <c r="BN1258" s="93">
        <v>0</v>
      </c>
      <c r="BO1258" s="93">
        <v>0</v>
      </c>
      <c r="BP1258" s="93">
        <v>0</v>
      </c>
      <c r="BQ1258" s="93">
        <v>0</v>
      </c>
      <c r="BR1258" s="93">
        <v>0</v>
      </c>
      <c r="BS1258" s="93">
        <v>0</v>
      </c>
      <c r="BT1258" s="93">
        <v>0</v>
      </c>
      <c r="BU1258" s="93">
        <v>0</v>
      </c>
      <c r="BV1258" s="93">
        <v>0</v>
      </c>
      <c r="BW1258" s="93">
        <v>0</v>
      </c>
      <c r="BX1258" s="93">
        <v>0</v>
      </c>
      <c r="BY1258" s="93">
        <v>0</v>
      </c>
      <c r="BZ1258" s="93">
        <v>0</v>
      </c>
      <c r="CA1258" s="93">
        <v>0</v>
      </c>
      <c r="CB1258" s="93">
        <v>0</v>
      </c>
      <c r="CC1258" s="93">
        <v>0</v>
      </c>
      <c r="CD1258" s="93">
        <v>0</v>
      </c>
      <c r="CE1258" s="93">
        <v>0</v>
      </c>
      <c r="CF1258" s="93">
        <v>0</v>
      </c>
      <c r="CG1258" s="93">
        <v>0</v>
      </c>
      <c r="CH1258" s="93">
        <v>0</v>
      </c>
      <c r="CJ1258" s="94">
        <v>0</v>
      </c>
    </row>
    <row r="1259" spans="1:88" x14ac:dyDescent="0.25">
      <c r="A1259">
        <v>1251</v>
      </c>
      <c r="B1259" s="96"/>
      <c r="C1259" s="97" t="s">
        <v>5378</v>
      </c>
      <c r="D1259" s="97" t="s">
        <v>5379</v>
      </c>
      <c r="E1259" s="97" t="s">
        <v>5379</v>
      </c>
      <c r="F1259" s="97" t="s">
        <v>7756</v>
      </c>
      <c r="G1259" s="96" t="s">
        <v>6184</v>
      </c>
      <c r="H1259" s="96" t="s">
        <v>7757</v>
      </c>
      <c r="I1259" s="96" t="s">
        <v>5340</v>
      </c>
      <c r="J1259" s="96" t="s">
        <v>5421</v>
      </c>
      <c r="K1259" s="96" t="s">
        <v>5552</v>
      </c>
      <c r="L1259" s="96" t="s">
        <v>5552</v>
      </c>
      <c r="M1259" s="96" t="s">
        <v>5342</v>
      </c>
      <c r="N1259" s="92">
        <v>0</v>
      </c>
      <c r="O1259" s="93">
        <v>0</v>
      </c>
      <c r="P1259" s="93">
        <v>0</v>
      </c>
      <c r="Q1259" s="93">
        <v>0</v>
      </c>
      <c r="R1259" s="93">
        <v>0</v>
      </c>
      <c r="S1259" s="93">
        <v>0</v>
      </c>
      <c r="T1259" s="93">
        <v>0</v>
      </c>
      <c r="U1259" s="93">
        <v>0</v>
      </c>
      <c r="V1259" s="93">
        <v>0</v>
      </c>
      <c r="W1259" s="93">
        <v>0</v>
      </c>
      <c r="X1259" s="93">
        <v>0</v>
      </c>
      <c r="Y1259" s="93">
        <v>0</v>
      </c>
      <c r="Z1259" s="93">
        <v>0</v>
      </c>
      <c r="AA1259" s="93">
        <v>0</v>
      </c>
      <c r="AB1259" s="93">
        <v>0</v>
      </c>
      <c r="AC1259" s="93">
        <v>0</v>
      </c>
      <c r="AD1259" s="93">
        <v>0</v>
      </c>
      <c r="AE1259" s="93">
        <v>0</v>
      </c>
      <c r="AF1259" s="93">
        <v>0</v>
      </c>
      <c r="AG1259" s="93">
        <v>0</v>
      </c>
      <c r="AH1259" s="93">
        <v>0</v>
      </c>
      <c r="AI1259" s="93">
        <v>0</v>
      </c>
      <c r="AJ1259" s="93">
        <v>0</v>
      </c>
      <c r="AK1259" s="93">
        <v>0</v>
      </c>
      <c r="AL1259" s="93">
        <v>0</v>
      </c>
      <c r="AM1259" s="93">
        <v>0</v>
      </c>
      <c r="AN1259" s="93">
        <v>0</v>
      </c>
      <c r="AO1259" s="93">
        <v>0</v>
      </c>
      <c r="AP1259" s="93">
        <v>0</v>
      </c>
      <c r="AQ1259" s="93">
        <v>0</v>
      </c>
      <c r="AR1259" s="93">
        <v>0</v>
      </c>
      <c r="AS1259" s="93">
        <v>0</v>
      </c>
      <c r="AT1259" s="93">
        <v>0</v>
      </c>
      <c r="AU1259" s="93">
        <v>0</v>
      </c>
      <c r="AV1259" s="93">
        <v>0</v>
      </c>
      <c r="AW1259" s="93">
        <v>0</v>
      </c>
      <c r="AX1259" s="93">
        <v>0</v>
      </c>
      <c r="AY1259" s="93">
        <v>0</v>
      </c>
      <c r="AZ1259" s="93">
        <v>0</v>
      </c>
      <c r="BA1259" s="93">
        <v>0</v>
      </c>
      <c r="BB1259" s="93">
        <v>0</v>
      </c>
      <c r="BC1259" s="93">
        <v>0</v>
      </c>
      <c r="BD1259" s="93">
        <v>0</v>
      </c>
      <c r="BE1259" s="93">
        <v>0</v>
      </c>
      <c r="BF1259" s="93">
        <v>0</v>
      </c>
      <c r="BG1259" s="93">
        <v>0</v>
      </c>
      <c r="BH1259" s="93">
        <v>0</v>
      </c>
      <c r="BI1259" s="93">
        <v>0</v>
      </c>
      <c r="BJ1259" s="93">
        <v>0</v>
      </c>
      <c r="BK1259" s="93">
        <v>0</v>
      </c>
      <c r="BL1259" s="93">
        <v>0</v>
      </c>
      <c r="BM1259" s="93">
        <v>0</v>
      </c>
      <c r="BN1259" s="93">
        <v>0</v>
      </c>
      <c r="BO1259" s="93">
        <v>0</v>
      </c>
      <c r="BP1259" s="93">
        <v>0</v>
      </c>
      <c r="BQ1259" s="93">
        <v>0</v>
      </c>
      <c r="BR1259" s="93">
        <v>0</v>
      </c>
      <c r="BS1259" s="93">
        <v>0</v>
      </c>
      <c r="BT1259" s="93">
        <v>0</v>
      </c>
      <c r="BU1259" s="93">
        <v>0</v>
      </c>
      <c r="BV1259" s="93">
        <v>0</v>
      </c>
      <c r="BW1259" s="93">
        <v>0</v>
      </c>
      <c r="BX1259" s="93">
        <v>0</v>
      </c>
      <c r="BY1259" s="93">
        <v>0</v>
      </c>
      <c r="BZ1259" s="93">
        <v>0</v>
      </c>
      <c r="CA1259" s="93">
        <v>0</v>
      </c>
      <c r="CB1259" s="93">
        <v>0</v>
      </c>
      <c r="CC1259" s="93">
        <v>0</v>
      </c>
      <c r="CD1259" s="93">
        <v>0</v>
      </c>
      <c r="CE1259" s="93">
        <v>0</v>
      </c>
      <c r="CF1259" s="93">
        <v>0</v>
      </c>
      <c r="CG1259" s="93">
        <v>0</v>
      </c>
      <c r="CH1259" s="93">
        <v>0</v>
      </c>
      <c r="CJ1259" s="94">
        <v>0</v>
      </c>
    </row>
    <row r="1260" spans="1:88" x14ac:dyDescent="0.25">
      <c r="A1260">
        <v>1252</v>
      </c>
      <c r="B1260" s="96"/>
      <c r="C1260" s="97" t="s">
        <v>5378</v>
      </c>
      <c r="D1260" s="97" t="s">
        <v>5379</v>
      </c>
      <c r="E1260" s="97" t="s">
        <v>5379</v>
      </c>
      <c r="F1260" s="97" t="s">
        <v>7758</v>
      </c>
      <c r="G1260" s="96" t="s">
        <v>6184</v>
      </c>
      <c r="H1260" s="96" t="s">
        <v>7759</v>
      </c>
      <c r="I1260" s="96" t="s">
        <v>5340</v>
      </c>
      <c r="J1260" s="96" t="s">
        <v>5421</v>
      </c>
      <c r="K1260" s="96" t="s">
        <v>5552</v>
      </c>
      <c r="L1260" s="96" t="s">
        <v>5552</v>
      </c>
      <c r="M1260" s="96" t="s">
        <v>5342</v>
      </c>
      <c r="N1260" s="92">
        <v>0</v>
      </c>
      <c r="O1260" s="93">
        <v>0</v>
      </c>
      <c r="P1260" s="93">
        <v>0</v>
      </c>
      <c r="Q1260" s="93">
        <v>0</v>
      </c>
      <c r="R1260" s="93">
        <v>0</v>
      </c>
      <c r="S1260" s="93">
        <v>0</v>
      </c>
      <c r="T1260" s="93">
        <v>0</v>
      </c>
      <c r="U1260" s="93">
        <v>0</v>
      </c>
      <c r="V1260" s="93">
        <v>0</v>
      </c>
      <c r="W1260" s="93">
        <v>0</v>
      </c>
      <c r="X1260" s="93">
        <v>0</v>
      </c>
      <c r="Y1260" s="93">
        <v>0</v>
      </c>
      <c r="Z1260" s="93">
        <v>0</v>
      </c>
      <c r="AA1260" s="93">
        <v>0</v>
      </c>
      <c r="AB1260" s="93">
        <v>0</v>
      </c>
      <c r="AC1260" s="93">
        <v>0</v>
      </c>
      <c r="AD1260" s="93">
        <v>0</v>
      </c>
      <c r="AE1260" s="93">
        <v>0</v>
      </c>
      <c r="AF1260" s="93">
        <v>0</v>
      </c>
      <c r="AG1260" s="93">
        <v>0</v>
      </c>
      <c r="AH1260" s="93">
        <v>0</v>
      </c>
      <c r="AI1260" s="93">
        <v>0</v>
      </c>
      <c r="AJ1260" s="93">
        <v>0</v>
      </c>
      <c r="AK1260" s="93">
        <v>0</v>
      </c>
      <c r="AL1260" s="93">
        <v>0</v>
      </c>
      <c r="AM1260" s="93">
        <v>0</v>
      </c>
      <c r="AN1260" s="93">
        <v>0</v>
      </c>
      <c r="AO1260" s="93">
        <v>0</v>
      </c>
      <c r="AP1260" s="93">
        <v>0</v>
      </c>
      <c r="AQ1260" s="93">
        <v>0</v>
      </c>
      <c r="AR1260" s="93">
        <v>0</v>
      </c>
      <c r="AS1260" s="93">
        <v>0</v>
      </c>
      <c r="AT1260" s="93">
        <v>0</v>
      </c>
      <c r="AU1260" s="93">
        <v>0</v>
      </c>
      <c r="AV1260" s="93">
        <v>0</v>
      </c>
      <c r="AW1260" s="93">
        <v>0</v>
      </c>
      <c r="AX1260" s="93">
        <v>0</v>
      </c>
      <c r="AY1260" s="93">
        <v>0</v>
      </c>
      <c r="AZ1260" s="93">
        <v>0</v>
      </c>
      <c r="BA1260" s="93">
        <v>0</v>
      </c>
      <c r="BB1260" s="93">
        <v>0</v>
      </c>
      <c r="BC1260" s="93">
        <v>0</v>
      </c>
      <c r="BD1260" s="93">
        <v>0</v>
      </c>
      <c r="BE1260" s="93">
        <v>0</v>
      </c>
      <c r="BF1260" s="93">
        <v>0</v>
      </c>
      <c r="BG1260" s="93">
        <v>0</v>
      </c>
      <c r="BH1260" s="93">
        <v>0</v>
      </c>
      <c r="BI1260" s="93">
        <v>0</v>
      </c>
      <c r="BJ1260" s="93">
        <v>0</v>
      </c>
      <c r="BK1260" s="93">
        <v>0</v>
      </c>
      <c r="BL1260" s="93">
        <v>0</v>
      </c>
      <c r="BM1260" s="93">
        <v>0</v>
      </c>
      <c r="BN1260" s="93">
        <v>0</v>
      </c>
      <c r="BO1260" s="93">
        <v>0</v>
      </c>
      <c r="BP1260" s="93">
        <v>0</v>
      </c>
      <c r="BQ1260" s="93">
        <v>0</v>
      </c>
      <c r="BR1260" s="93">
        <v>0</v>
      </c>
      <c r="BS1260" s="93">
        <v>0</v>
      </c>
      <c r="BT1260" s="93">
        <v>0</v>
      </c>
      <c r="BU1260" s="93">
        <v>0</v>
      </c>
      <c r="BV1260" s="93">
        <v>0</v>
      </c>
      <c r="BW1260" s="93">
        <v>0</v>
      </c>
      <c r="BX1260" s="93">
        <v>0</v>
      </c>
      <c r="BY1260" s="93">
        <v>0</v>
      </c>
      <c r="BZ1260" s="93">
        <v>0</v>
      </c>
      <c r="CA1260" s="93">
        <v>0</v>
      </c>
      <c r="CB1260" s="93">
        <v>0</v>
      </c>
      <c r="CC1260" s="93">
        <v>0</v>
      </c>
      <c r="CD1260" s="93">
        <v>0</v>
      </c>
      <c r="CE1260" s="93">
        <v>0</v>
      </c>
      <c r="CF1260" s="93">
        <v>0</v>
      </c>
      <c r="CG1260" s="93">
        <v>0</v>
      </c>
      <c r="CH1260" s="93">
        <v>0</v>
      </c>
      <c r="CJ1260" s="94">
        <v>0</v>
      </c>
    </row>
    <row r="1261" spans="1:88" x14ac:dyDescent="0.25">
      <c r="A1261">
        <v>1253</v>
      </c>
      <c r="B1261" s="96"/>
      <c r="C1261" s="97" t="s">
        <v>5378</v>
      </c>
      <c r="D1261" s="97" t="s">
        <v>5379</v>
      </c>
      <c r="E1261" s="97" t="s">
        <v>5379</v>
      </c>
      <c r="F1261" s="97" t="s">
        <v>7760</v>
      </c>
      <c r="G1261" s="96" t="s">
        <v>6184</v>
      </c>
      <c r="H1261" s="96" t="s">
        <v>7761</v>
      </c>
      <c r="I1261" s="96" t="s">
        <v>5340</v>
      </c>
      <c r="J1261" s="96" t="s">
        <v>5421</v>
      </c>
      <c r="K1261" s="96" t="s">
        <v>5552</v>
      </c>
      <c r="L1261" s="96" t="s">
        <v>5552</v>
      </c>
      <c r="M1261" s="96" t="s">
        <v>5342</v>
      </c>
      <c r="N1261" s="92">
        <v>0</v>
      </c>
      <c r="O1261" s="93">
        <v>0</v>
      </c>
      <c r="P1261" s="93">
        <v>0</v>
      </c>
      <c r="Q1261" s="93">
        <v>0</v>
      </c>
      <c r="R1261" s="93">
        <v>0</v>
      </c>
      <c r="S1261" s="93">
        <v>0</v>
      </c>
      <c r="T1261" s="93">
        <v>0</v>
      </c>
      <c r="U1261" s="93">
        <v>0</v>
      </c>
      <c r="V1261" s="93">
        <v>0</v>
      </c>
      <c r="W1261" s="93">
        <v>0</v>
      </c>
      <c r="X1261" s="93">
        <v>0</v>
      </c>
      <c r="Y1261" s="93">
        <v>0</v>
      </c>
      <c r="Z1261" s="93">
        <v>0</v>
      </c>
      <c r="AA1261" s="93">
        <v>0</v>
      </c>
      <c r="AB1261" s="93">
        <v>0</v>
      </c>
      <c r="AC1261" s="93">
        <v>0</v>
      </c>
      <c r="AD1261" s="93">
        <v>0</v>
      </c>
      <c r="AE1261" s="93">
        <v>0</v>
      </c>
      <c r="AF1261" s="93">
        <v>0</v>
      </c>
      <c r="AG1261" s="93">
        <v>0</v>
      </c>
      <c r="AH1261" s="93">
        <v>0</v>
      </c>
      <c r="AI1261" s="93">
        <v>0</v>
      </c>
      <c r="AJ1261" s="93">
        <v>0</v>
      </c>
      <c r="AK1261" s="93">
        <v>0</v>
      </c>
      <c r="AL1261" s="93">
        <v>0</v>
      </c>
      <c r="AM1261" s="93">
        <v>0</v>
      </c>
      <c r="AN1261" s="93">
        <v>0</v>
      </c>
      <c r="AO1261" s="93">
        <v>0</v>
      </c>
      <c r="AP1261" s="93">
        <v>0</v>
      </c>
      <c r="AQ1261" s="93">
        <v>0</v>
      </c>
      <c r="AR1261" s="93">
        <v>0</v>
      </c>
      <c r="AS1261" s="93">
        <v>0</v>
      </c>
      <c r="AT1261" s="93">
        <v>0</v>
      </c>
      <c r="AU1261" s="93">
        <v>0</v>
      </c>
      <c r="AV1261" s="93">
        <v>0</v>
      </c>
      <c r="AW1261" s="93">
        <v>0</v>
      </c>
      <c r="AX1261" s="93">
        <v>0</v>
      </c>
      <c r="AY1261" s="93">
        <v>0</v>
      </c>
      <c r="AZ1261" s="93">
        <v>0</v>
      </c>
      <c r="BA1261" s="93">
        <v>0</v>
      </c>
      <c r="BB1261" s="93">
        <v>0</v>
      </c>
      <c r="BC1261" s="93">
        <v>0</v>
      </c>
      <c r="BD1261" s="93">
        <v>0</v>
      </c>
      <c r="BE1261" s="93">
        <v>0</v>
      </c>
      <c r="BF1261" s="93">
        <v>0</v>
      </c>
      <c r="BG1261" s="93">
        <v>0</v>
      </c>
      <c r="BH1261" s="93">
        <v>0</v>
      </c>
      <c r="BI1261" s="93">
        <v>0</v>
      </c>
      <c r="BJ1261" s="93">
        <v>0</v>
      </c>
      <c r="BK1261" s="93">
        <v>0</v>
      </c>
      <c r="BL1261" s="93">
        <v>0</v>
      </c>
      <c r="BM1261" s="93">
        <v>0</v>
      </c>
      <c r="BN1261" s="93">
        <v>0</v>
      </c>
      <c r="BO1261" s="93">
        <v>0</v>
      </c>
      <c r="BP1261" s="93">
        <v>0</v>
      </c>
      <c r="BQ1261" s="93">
        <v>0</v>
      </c>
      <c r="BR1261" s="93">
        <v>0</v>
      </c>
      <c r="BS1261" s="93">
        <v>0</v>
      </c>
      <c r="BT1261" s="93">
        <v>0</v>
      </c>
      <c r="BU1261" s="93">
        <v>0</v>
      </c>
      <c r="BV1261" s="93">
        <v>0</v>
      </c>
      <c r="BW1261" s="93">
        <v>0</v>
      </c>
      <c r="BX1261" s="93">
        <v>0</v>
      </c>
      <c r="BY1261" s="93">
        <v>0</v>
      </c>
      <c r="BZ1261" s="93">
        <v>0</v>
      </c>
      <c r="CA1261" s="93">
        <v>0</v>
      </c>
      <c r="CB1261" s="93">
        <v>0</v>
      </c>
      <c r="CC1261" s="93">
        <v>0</v>
      </c>
      <c r="CD1261" s="93">
        <v>0</v>
      </c>
      <c r="CE1261" s="93">
        <v>0</v>
      </c>
      <c r="CF1261" s="93">
        <v>0</v>
      </c>
      <c r="CG1261" s="93">
        <v>0</v>
      </c>
      <c r="CH1261" s="93">
        <v>0</v>
      </c>
      <c r="CJ1261" s="94">
        <v>0</v>
      </c>
    </row>
    <row r="1262" spans="1:88" x14ac:dyDescent="0.25">
      <c r="A1262">
        <v>1254</v>
      </c>
      <c r="B1262" s="96"/>
      <c r="C1262" s="97" t="s">
        <v>5378</v>
      </c>
      <c r="D1262" s="97" t="s">
        <v>5379</v>
      </c>
      <c r="E1262" s="97" t="s">
        <v>5379</v>
      </c>
      <c r="F1262" s="97" t="s">
        <v>7762</v>
      </c>
      <c r="G1262" s="96" t="s">
        <v>6184</v>
      </c>
      <c r="H1262" s="96" t="s">
        <v>7763</v>
      </c>
      <c r="I1262" s="96" t="s">
        <v>5340</v>
      </c>
      <c r="J1262" s="96" t="s">
        <v>5421</v>
      </c>
      <c r="K1262" s="96" t="s">
        <v>5552</v>
      </c>
      <c r="L1262" s="96" t="s">
        <v>5552</v>
      </c>
      <c r="M1262" s="96" t="s">
        <v>5342</v>
      </c>
      <c r="N1262" s="92">
        <v>0</v>
      </c>
      <c r="O1262" s="93">
        <v>0</v>
      </c>
      <c r="P1262" s="93">
        <v>0</v>
      </c>
      <c r="Q1262" s="93">
        <v>0</v>
      </c>
      <c r="R1262" s="93">
        <v>0</v>
      </c>
      <c r="S1262" s="93">
        <v>0</v>
      </c>
      <c r="T1262" s="93">
        <v>0</v>
      </c>
      <c r="U1262" s="93">
        <v>0</v>
      </c>
      <c r="V1262" s="93">
        <v>0</v>
      </c>
      <c r="W1262" s="93">
        <v>0</v>
      </c>
      <c r="X1262" s="93">
        <v>0</v>
      </c>
      <c r="Y1262" s="93">
        <v>0</v>
      </c>
      <c r="Z1262" s="93">
        <v>0</v>
      </c>
      <c r="AA1262" s="93">
        <v>0</v>
      </c>
      <c r="AB1262" s="93">
        <v>0</v>
      </c>
      <c r="AC1262" s="93">
        <v>0</v>
      </c>
      <c r="AD1262" s="93">
        <v>0</v>
      </c>
      <c r="AE1262" s="93">
        <v>0</v>
      </c>
      <c r="AF1262" s="93">
        <v>0</v>
      </c>
      <c r="AG1262" s="93">
        <v>0</v>
      </c>
      <c r="AH1262" s="93">
        <v>0</v>
      </c>
      <c r="AI1262" s="93">
        <v>0</v>
      </c>
      <c r="AJ1262" s="93">
        <v>0</v>
      </c>
      <c r="AK1262" s="93">
        <v>0</v>
      </c>
      <c r="AL1262" s="93">
        <v>0</v>
      </c>
      <c r="AM1262" s="93">
        <v>0</v>
      </c>
      <c r="AN1262" s="93">
        <v>0</v>
      </c>
      <c r="AO1262" s="93">
        <v>0</v>
      </c>
      <c r="AP1262" s="93">
        <v>0</v>
      </c>
      <c r="AQ1262" s="93">
        <v>0</v>
      </c>
      <c r="AR1262" s="93">
        <v>0</v>
      </c>
      <c r="AS1262" s="93">
        <v>0</v>
      </c>
      <c r="AT1262" s="93">
        <v>0</v>
      </c>
      <c r="AU1262" s="93">
        <v>0</v>
      </c>
      <c r="AV1262" s="93">
        <v>0</v>
      </c>
      <c r="AW1262" s="93">
        <v>0</v>
      </c>
      <c r="AX1262" s="93">
        <v>0</v>
      </c>
      <c r="AY1262" s="93">
        <v>0</v>
      </c>
      <c r="AZ1262" s="93">
        <v>0</v>
      </c>
      <c r="BA1262" s="93">
        <v>0</v>
      </c>
      <c r="BB1262" s="93">
        <v>0</v>
      </c>
      <c r="BC1262" s="93">
        <v>0</v>
      </c>
      <c r="BD1262" s="93">
        <v>0</v>
      </c>
      <c r="BE1262" s="93">
        <v>0</v>
      </c>
      <c r="BF1262" s="93">
        <v>0</v>
      </c>
      <c r="BG1262" s="93">
        <v>0</v>
      </c>
      <c r="BH1262" s="93">
        <v>0</v>
      </c>
      <c r="BI1262" s="93">
        <v>0</v>
      </c>
      <c r="BJ1262" s="93">
        <v>0</v>
      </c>
      <c r="BK1262" s="93">
        <v>0</v>
      </c>
      <c r="BL1262" s="93">
        <v>0</v>
      </c>
      <c r="BM1262" s="93">
        <v>0</v>
      </c>
      <c r="BN1262" s="93">
        <v>0</v>
      </c>
      <c r="BO1262" s="93">
        <v>0</v>
      </c>
      <c r="BP1262" s="93">
        <v>0</v>
      </c>
      <c r="BQ1262" s="93">
        <v>0</v>
      </c>
      <c r="BR1262" s="93">
        <v>0</v>
      </c>
      <c r="BS1262" s="93">
        <v>0</v>
      </c>
      <c r="BT1262" s="93">
        <v>0</v>
      </c>
      <c r="BU1262" s="93">
        <v>0</v>
      </c>
      <c r="BV1262" s="93">
        <v>0</v>
      </c>
      <c r="BW1262" s="93">
        <v>0</v>
      </c>
      <c r="BX1262" s="93">
        <v>0</v>
      </c>
      <c r="BY1262" s="93">
        <v>0</v>
      </c>
      <c r="BZ1262" s="93">
        <v>0</v>
      </c>
      <c r="CA1262" s="93">
        <v>0</v>
      </c>
      <c r="CB1262" s="93">
        <v>0</v>
      </c>
      <c r="CC1262" s="93">
        <v>0</v>
      </c>
      <c r="CD1262" s="93">
        <v>0</v>
      </c>
      <c r="CE1262" s="93">
        <v>0</v>
      </c>
      <c r="CF1262" s="93">
        <v>0</v>
      </c>
      <c r="CG1262" s="93">
        <v>0</v>
      </c>
      <c r="CH1262" s="93">
        <v>0</v>
      </c>
      <c r="CJ1262" s="94">
        <v>0</v>
      </c>
    </row>
    <row r="1263" spans="1:88" x14ac:dyDescent="0.25">
      <c r="A1263">
        <v>1255</v>
      </c>
      <c r="B1263" s="96"/>
      <c r="C1263" s="97" t="s">
        <v>5378</v>
      </c>
      <c r="D1263" s="97" t="s">
        <v>5379</v>
      </c>
      <c r="E1263" s="97" t="s">
        <v>5379</v>
      </c>
      <c r="F1263" s="97" t="s">
        <v>7764</v>
      </c>
      <c r="G1263" s="96" t="s">
        <v>6184</v>
      </c>
      <c r="H1263" s="96" t="s">
        <v>7765</v>
      </c>
      <c r="I1263" s="96" t="s">
        <v>5340</v>
      </c>
      <c r="J1263" s="96" t="s">
        <v>5421</v>
      </c>
      <c r="K1263" s="96" t="s">
        <v>5552</v>
      </c>
      <c r="L1263" s="96" t="s">
        <v>5552</v>
      </c>
      <c r="M1263" s="96" t="s">
        <v>5342</v>
      </c>
      <c r="N1263" s="92">
        <v>0</v>
      </c>
      <c r="O1263" s="93">
        <v>0</v>
      </c>
      <c r="P1263" s="93">
        <v>0</v>
      </c>
      <c r="Q1263" s="93">
        <v>0</v>
      </c>
      <c r="R1263" s="93">
        <v>0</v>
      </c>
      <c r="S1263" s="93">
        <v>0</v>
      </c>
      <c r="T1263" s="93">
        <v>0</v>
      </c>
      <c r="U1263" s="93">
        <v>0</v>
      </c>
      <c r="V1263" s="93">
        <v>0</v>
      </c>
      <c r="W1263" s="93">
        <v>0</v>
      </c>
      <c r="X1263" s="93">
        <v>0</v>
      </c>
      <c r="Y1263" s="93">
        <v>0</v>
      </c>
      <c r="Z1263" s="93">
        <v>0</v>
      </c>
      <c r="AA1263" s="93">
        <v>0</v>
      </c>
      <c r="AB1263" s="93">
        <v>0</v>
      </c>
      <c r="AC1263" s="93">
        <v>0</v>
      </c>
      <c r="AD1263" s="93">
        <v>0</v>
      </c>
      <c r="AE1263" s="93">
        <v>0</v>
      </c>
      <c r="AF1263" s="93">
        <v>0</v>
      </c>
      <c r="AG1263" s="93">
        <v>0</v>
      </c>
      <c r="AH1263" s="93">
        <v>0</v>
      </c>
      <c r="AI1263" s="93">
        <v>0</v>
      </c>
      <c r="AJ1263" s="93">
        <v>0</v>
      </c>
      <c r="AK1263" s="93">
        <v>0</v>
      </c>
      <c r="AL1263" s="93">
        <v>0</v>
      </c>
      <c r="AM1263" s="93">
        <v>0</v>
      </c>
      <c r="AN1263" s="93">
        <v>0</v>
      </c>
      <c r="AO1263" s="93">
        <v>0</v>
      </c>
      <c r="AP1263" s="93">
        <v>0</v>
      </c>
      <c r="AQ1263" s="93">
        <v>0</v>
      </c>
      <c r="AR1263" s="93">
        <v>0</v>
      </c>
      <c r="AS1263" s="93">
        <v>0</v>
      </c>
      <c r="AT1263" s="93">
        <v>0</v>
      </c>
      <c r="AU1263" s="93">
        <v>0</v>
      </c>
      <c r="AV1263" s="93">
        <v>0</v>
      </c>
      <c r="AW1263" s="93">
        <v>0</v>
      </c>
      <c r="AX1263" s="93">
        <v>0</v>
      </c>
      <c r="AY1263" s="93">
        <v>0</v>
      </c>
      <c r="AZ1263" s="93">
        <v>0</v>
      </c>
      <c r="BA1263" s="93">
        <v>0</v>
      </c>
      <c r="BB1263" s="93">
        <v>0</v>
      </c>
      <c r="BC1263" s="93">
        <v>0</v>
      </c>
      <c r="BD1263" s="93">
        <v>0</v>
      </c>
      <c r="BE1263" s="93">
        <v>0</v>
      </c>
      <c r="BF1263" s="93">
        <v>0</v>
      </c>
      <c r="BG1263" s="93">
        <v>0</v>
      </c>
      <c r="BH1263" s="93">
        <v>0</v>
      </c>
      <c r="BI1263" s="93">
        <v>0</v>
      </c>
      <c r="BJ1263" s="93">
        <v>0</v>
      </c>
      <c r="BK1263" s="93">
        <v>0</v>
      </c>
      <c r="BL1263" s="93">
        <v>0</v>
      </c>
      <c r="BM1263" s="93">
        <v>0</v>
      </c>
      <c r="BN1263" s="93">
        <v>0</v>
      </c>
      <c r="BO1263" s="93">
        <v>0</v>
      </c>
      <c r="BP1263" s="93">
        <v>0</v>
      </c>
      <c r="BQ1263" s="93">
        <v>0</v>
      </c>
      <c r="BR1263" s="93">
        <v>0</v>
      </c>
      <c r="BS1263" s="93">
        <v>0</v>
      </c>
      <c r="BT1263" s="93">
        <v>0</v>
      </c>
      <c r="BU1263" s="93">
        <v>0</v>
      </c>
      <c r="BV1263" s="93">
        <v>0</v>
      </c>
      <c r="BW1263" s="93">
        <v>0</v>
      </c>
      <c r="BX1263" s="93">
        <v>0</v>
      </c>
      <c r="BY1263" s="93">
        <v>0</v>
      </c>
      <c r="BZ1263" s="93">
        <v>0</v>
      </c>
      <c r="CA1263" s="93">
        <v>0</v>
      </c>
      <c r="CB1263" s="93">
        <v>0</v>
      </c>
      <c r="CC1263" s="93">
        <v>0</v>
      </c>
      <c r="CD1263" s="93">
        <v>0</v>
      </c>
      <c r="CE1263" s="93">
        <v>0</v>
      </c>
      <c r="CF1263" s="93">
        <v>0</v>
      </c>
      <c r="CG1263" s="93">
        <v>0</v>
      </c>
      <c r="CH1263" s="93">
        <v>0</v>
      </c>
      <c r="CJ1263" s="94">
        <v>0</v>
      </c>
    </row>
    <row r="1264" spans="1:88" x14ac:dyDescent="0.25">
      <c r="A1264">
        <v>1256</v>
      </c>
      <c r="B1264" s="96"/>
      <c r="C1264" s="97" t="s">
        <v>5378</v>
      </c>
      <c r="D1264" s="97" t="s">
        <v>5379</v>
      </c>
      <c r="E1264" s="97" t="s">
        <v>5379</v>
      </c>
      <c r="F1264" s="97" t="s">
        <v>7766</v>
      </c>
      <c r="G1264" s="96" t="s">
        <v>6184</v>
      </c>
      <c r="H1264" s="96" t="s">
        <v>7767</v>
      </c>
      <c r="I1264" s="96" t="s">
        <v>5340</v>
      </c>
      <c r="J1264" s="96" t="s">
        <v>5421</v>
      </c>
      <c r="K1264" s="96" t="s">
        <v>5552</v>
      </c>
      <c r="L1264" s="96" t="s">
        <v>5552</v>
      </c>
      <c r="M1264" s="96" t="s">
        <v>5342</v>
      </c>
      <c r="N1264" s="92">
        <v>0</v>
      </c>
      <c r="O1264" s="93">
        <v>0</v>
      </c>
      <c r="P1264" s="93">
        <v>0</v>
      </c>
      <c r="Q1264" s="93">
        <v>0</v>
      </c>
      <c r="R1264" s="93">
        <v>0</v>
      </c>
      <c r="S1264" s="93">
        <v>0</v>
      </c>
      <c r="T1264" s="93">
        <v>0</v>
      </c>
      <c r="U1264" s="93">
        <v>0</v>
      </c>
      <c r="V1264" s="93">
        <v>0</v>
      </c>
      <c r="W1264" s="93">
        <v>0</v>
      </c>
      <c r="X1264" s="93">
        <v>0</v>
      </c>
      <c r="Y1264" s="93">
        <v>0</v>
      </c>
      <c r="Z1264" s="93">
        <v>0</v>
      </c>
      <c r="AA1264" s="93">
        <v>0</v>
      </c>
      <c r="AB1264" s="93">
        <v>0</v>
      </c>
      <c r="AC1264" s="93">
        <v>0</v>
      </c>
      <c r="AD1264" s="93">
        <v>0</v>
      </c>
      <c r="AE1264" s="93">
        <v>0</v>
      </c>
      <c r="AF1264" s="93">
        <v>0</v>
      </c>
      <c r="AG1264" s="93">
        <v>0</v>
      </c>
      <c r="AH1264" s="93">
        <v>0</v>
      </c>
      <c r="AI1264" s="93">
        <v>0</v>
      </c>
      <c r="AJ1264" s="93">
        <v>0</v>
      </c>
      <c r="AK1264" s="93">
        <v>0</v>
      </c>
      <c r="AL1264" s="93">
        <v>0</v>
      </c>
      <c r="AM1264" s="93">
        <v>0</v>
      </c>
      <c r="AN1264" s="93">
        <v>0</v>
      </c>
      <c r="AO1264" s="93">
        <v>0</v>
      </c>
      <c r="AP1264" s="93">
        <v>0</v>
      </c>
      <c r="AQ1264" s="93">
        <v>0</v>
      </c>
      <c r="AR1264" s="93">
        <v>0</v>
      </c>
      <c r="AS1264" s="93">
        <v>0</v>
      </c>
      <c r="AT1264" s="93">
        <v>0</v>
      </c>
      <c r="AU1264" s="93">
        <v>0</v>
      </c>
      <c r="AV1264" s="93">
        <v>0</v>
      </c>
      <c r="AW1264" s="93">
        <v>0</v>
      </c>
      <c r="AX1264" s="93">
        <v>0</v>
      </c>
      <c r="AY1264" s="93">
        <v>0</v>
      </c>
      <c r="AZ1264" s="93">
        <v>0</v>
      </c>
      <c r="BA1264" s="93">
        <v>0</v>
      </c>
      <c r="BB1264" s="93">
        <v>0</v>
      </c>
      <c r="BC1264" s="93">
        <v>0</v>
      </c>
      <c r="BD1264" s="93">
        <v>0</v>
      </c>
      <c r="BE1264" s="93">
        <v>0</v>
      </c>
      <c r="BF1264" s="93">
        <v>0</v>
      </c>
      <c r="BG1264" s="93">
        <v>0</v>
      </c>
      <c r="BH1264" s="93">
        <v>0</v>
      </c>
      <c r="BI1264" s="93">
        <v>0</v>
      </c>
      <c r="BJ1264" s="93">
        <v>0</v>
      </c>
      <c r="BK1264" s="93">
        <v>0</v>
      </c>
      <c r="BL1264" s="93">
        <v>0</v>
      </c>
      <c r="BM1264" s="93">
        <v>0</v>
      </c>
      <c r="BN1264" s="93">
        <v>0</v>
      </c>
      <c r="BO1264" s="93">
        <v>0</v>
      </c>
      <c r="BP1264" s="93">
        <v>0</v>
      </c>
      <c r="BQ1264" s="93">
        <v>0</v>
      </c>
      <c r="BR1264" s="93">
        <v>0</v>
      </c>
      <c r="BS1264" s="93">
        <v>0</v>
      </c>
      <c r="BT1264" s="93">
        <v>0</v>
      </c>
      <c r="BU1264" s="93">
        <v>0</v>
      </c>
      <c r="BV1264" s="93">
        <v>0</v>
      </c>
      <c r="BW1264" s="93">
        <v>0</v>
      </c>
      <c r="BX1264" s="93">
        <v>0</v>
      </c>
      <c r="BY1264" s="93">
        <v>0</v>
      </c>
      <c r="BZ1264" s="93">
        <v>0</v>
      </c>
      <c r="CA1264" s="93">
        <v>0</v>
      </c>
      <c r="CB1264" s="93">
        <v>0</v>
      </c>
      <c r="CC1264" s="93">
        <v>0</v>
      </c>
      <c r="CD1264" s="93">
        <v>0</v>
      </c>
      <c r="CE1264" s="93">
        <v>0</v>
      </c>
      <c r="CF1264" s="93">
        <v>0</v>
      </c>
      <c r="CG1264" s="93">
        <v>0</v>
      </c>
      <c r="CH1264" s="93">
        <v>0</v>
      </c>
      <c r="CJ1264" s="94">
        <v>0</v>
      </c>
    </row>
    <row r="1265" spans="1:88" x14ac:dyDescent="0.25">
      <c r="A1265">
        <v>1257</v>
      </c>
      <c r="B1265" s="96"/>
      <c r="C1265" s="97" t="s">
        <v>5378</v>
      </c>
      <c r="D1265" s="97" t="s">
        <v>5379</v>
      </c>
      <c r="E1265" s="97" t="s">
        <v>5379</v>
      </c>
      <c r="F1265" s="97" t="s">
        <v>7768</v>
      </c>
      <c r="G1265" s="96" t="s">
        <v>6184</v>
      </c>
      <c r="H1265" s="96" t="s">
        <v>7769</v>
      </c>
      <c r="I1265" s="96" t="s">
        <v>5340</v>
      </c>
      <c r="J1265" s="96" t="s">
        <v>5421</v>
      </c>
      <c r="K1265" s="96" t="s">
        <v>5552</v>
      </c>
      <c r="L1265" s="96" t="s">
        <v>5552</v>
      </c>
      <c r="M1265" s="96" t="s">
        <v>5342</v>
      </c>
      <c r="N1265" s="92">
        <v>0</v>
      </c>
      <c r="O1265" s="93">
        <v>0</v>
      </c>
      <c r="P1265" s="93">
        <v>0</v>
      </c>
      <c r="Q1265" s="93">
        <v>0</v>
      </c>
      <c r="R1265" s="93">
        <v>0</v>
      </c>
      <c r="S1265" s="93">
        <v>0</v>
      </c>
      <c r="T1265" s="93">
        <v>0</v>
      </c>
      <c r="U1265" s="93">
        <v>0</v>
      </c>
      <c r="V1265" s="93">
        <v>0</v>
      </c>
      <c r="W1265" s="93">
        <v>0</v>
      </c>
      <c r="X1265" s="93">
        <v>0</v>
      </c>
      <c r="Y1265" s="93">
        <v>0</v>
      </c>
      <c r="Z1265" s="93">
        <v>0</v>
      </c>
      <c r="AA1265" s="93">
        <v>0</v>
      </c>
      <c r="AB1265" s="93">
        <v>0</v>
      </c>
      <c r="AC1265" s="93">
        <v>0</v>
      </c>
      <c r="AD1265" s="93">
        <v>0</v>
      </c>
      <c r="AE1265" s="93">
        <v>0</v>
      </c>
      <c r="AF1265" s="93">
        <v>0</v>
      </c>
      <c r="AG1265" s="93">
        <v>0</v>
      </c>
      <c r="AH1265" s="93">
        <v>0</v>
      </c>
      <c r="AI1265" s="93">
        <v>0</v>
      </c>
      <c r="AJ1265" s="93">
        <v>0</v>
      </c>
      <c r="AK1265" s="93">
        <v>0</v>
      </c>
      <c r="AL1265" s="93">
        <v>0</v>
      </c>
      <c r="AM1265" s="93">
        <v>0</v>
      </c>
      <c r="AN1265" s="93">
        <v>0</v>
      </c>
      <c r="AO1265" s="93">
        <v>0</v>
      </c>
      <c r="AP1265" s="93">
        <v>0</v>
      </c>
      <c r="AQ1265" s="93">
        <v>0</v>
      </c>
      <c r="AR1265" s="93">
        <v>0</v>
      </c>
      <c r="AS1265" s="93">
        <v>0</v>
      </c>
      <c r="AT1265" s="93">
        <v>0</v>
      </c>
      <c r="AU1265" s="93">
        <v>0</v>
      </c>
      <c r="AV1265" s="93">
        <v>0</v>
      </c>
      <c r="AW1265" s="93">
        <v>0</v>
      </c>
      <c r="AX1265" s="93">
        <v>0</v>
      </c>
      <c r="AY1265" s="93">
        <v>0</v>
      </c>
      <c r="AZ1265" s="93">
        <v>0</v>
      </c>
      <c r="BA1265" s="93">
        <v>0</v>
      </c>
      <c r="BB1265" s="93">
        <v>0</v>
      </c>
      <c r="BC1265" s="93">
        <v>0</v>
      </c>
      <c r="BD1265" s="93">
        <v>0</v>
      </c>
      <c r="BE1265" s="93">
        <v>0</v>
      </c>
      <c r="BF1265" s="93">
        <v>0</v>
      </c>
      <c r="BG1265" s="93">
        <v>0</v>
      </c>
      <c r="BH1265" s="93">
        <v>0</v>
      </c>
      <c r="BI1265" s="93">
        <v>0</v>
      </c>
      <c r="BJ1265" s="93">
        <v>0</v>
      </c>
      <c r="BK1265" s="93">
        <v>0</v>
      </c>
      <c r="BL1265" s="93">
        <v>0</v>
      </c>
      <c r="BM1265" s="93">
        <v>0</v>
      </c>
      <c r="BN1265" s="93">
        <v>0</v>
      </c>
      <c r="BO1265" s="93">
        <v>0</v>
      </c>
      <c r="BP1265" s="93">
        <v>0</v>
      </c>
      <c r="BQ1265" s="93">
        <v>0</v>
      </c>
      <c r="BR1265" s="93">
        <v>0</v>
      </c>
      <c r="BS1265" s="93">
        <v>0</v>
      </c>
      <c r="BT1265" s="93">
        <v>0</v>
      </c>
      <c r="BU1265" s="93">
        <v>0</v>
      </c>
      <c r="BV1265" s="93">
        <v>0</v>
      </c>
      <c r="BW1265" s="93">
        <v>0</v>
      </c>
      <c r="BX1265" s="93">
        <v>0</v>
      </c>
      <c r="BY1265" s="93">
        <v>0</v>
      </c>
      <c r="BZ1265" s="93">
        <v>0</v>
      </c>
      <c r="CA1265" s="93">
        <v>0</v>
      </c>
      <c r="CB1265" s="93">
        <v>0</v>
      </c>
      <c r="CC1265" s="93">
        <v>0</v>
      </c>
      <c r="CD1265" s="93">
        <v>0</v>
      </c>
      <c r="CE1265" s="93">
        <v>0</v>
      </c>
      <c r="CF1265" s="93">
        <v>0</v>
      </c>
      <c r="CG1265" s="93">
        <v>0</v>
      </c>
      <c r="CH1265" s="93">
        <v>0</v>
      </c>
      <c r="CJ1265" s="94">
        <v>0</v>
      </c>
    </row>
    <row r="1266" spans="1:88" x14ac:dyDescent="0.25">
      <c r="A1266">
        <v>1258</v>
      </c>
      <c r="B1266" s="96"/>
      <c r="C1266" s="97" t="s">
        <v>5378</v>
      </c>
      <c r="D1266" s="97" t="s">
        <v>7645</v>
      </c>
      <c r="E1266" s="97" t="s">
        <v>7645</v>
      </c>
      <c r="F1266" s="97" t="s">
        <v>7770</v>
      </c>
      <c r="G1266" s="96" t="s">
        <v>6184</v>
      </c>
      <c r="H1266" s="96" t="s">
        <v>7771</v>
      </c>
      <c r="I1266" s="96" t="s">
        <v>5340</v>
      </c>
      <c r="J1266" s="96" t="s">
        <v>5382</v>
      </c>
      <c r="K1266" s="96" t="s">
        <v>5365</v>
      </c>
      <c r="L1266" s="96" t="s">
        <v>5365</v>
      </c>
      <c r="M1266" s="96" t="s">
        <v>5342</v>
      </c>
      <c r="N1266" s="92">
        <v>111725.36361809778</v>
      </c>
      <c r="O1266" s="93">
        <v>18904.137806817707</v>
      </c>
      <c r="P1266" s="93">
        <v>18592.307721306253</v>
      </c>
      <c r="Q1266" s="93">
        <v>18629.47790429329</v>
      </c>
      <c r="R1266" s="93">
        <v>18647.833233041281</v>
      </c>
      <c r="S1266" s="93">
        <v>18529.830561138093</v>
      </c>
      <c r="T1266" s="93">
        <v>18421.776391501149</v>
      </c>
      <c r="U1266" s="93">
        <v>0</v>
      </c>
      <c r="V1266" s="93">
        <v>0</v>
      </c>
      <c r="W1266" s="93">
        <v>0</v>
      </c>
      <c r="X1266" s="93">
        <v>0</v>
      </c>
      <c r="Y1266" s="93">
        <v>0</v>
      </c>
      <c r="Z1266" s="93">
        <v>0</v>
      </c>
      <c r="AA1266" s="93">
        <v>0</v>
      </c>
      <c r="AB1266" s="93">
        <v>0</v>
      </c>
      <c r="AC1266" s="93">
        <v>0</v>
      </c>
      <c r="AD1266" s="93">
        <v>0</v>
      </c>
      <c r="AE1266" s="93">
        <v>0</v>
      </c>
      <c r="AF1266" s="93">
        <v>0</v>
      </c>
      <c r="AG1266" s="93">
        <v>0</v>
      </c>
      <c r="AH1266" s="93">
        <v>0</v>
      </c>
      <c r="AI1266" s="93">
        <v>0</v>
      </c>
      <c r="AJ1266" s="93">
        <v>0</v>
      </c>
      <c r="AK1266" s="93">
        <v>0</v>
      </c>
      <c r="AL1266" s="93">
        <v>0</v>
      </c>
      <c r="AM1266" s="93">
        <v>0</v>
      </c>
      <c r="AN1266" s="93">
        <v>0</v>
      </c>
      <c r="AO1266" s="93">
        <v>0</v>
      </c>
      <c r="AP1266" s="93">
        <v>0</v>
      </c>
      <c r="AQ1266" s="93">
        <v>0</v>
      </c>
      <c r="AR1266" s="93">
        <v>0</v>
      </c>
      <c r="AS1266" s="93">
        <v>0</v>
      </c>
      <c r="AT1266" s="93">
        <v>0</v>
      </c>
      <c r="AU1266" s="93">
        <v>0</v>
      </c>
      <c r="AV1266" s="93">
        <v>0</v>
      </c>
      <c r="AW1266" s="93">
        <v>0</v>
      </c>
      <c r="AX1266" s="93">
        <v>0</v>
      </c>
      <c r="AY1266" s="93">
        <v>0</v>
      </c>
      <c r="AZ1266" s="93">
        <v>0</v>
      </c>
      <c r="BA1266" s="93">
        <v>0</v>
      </c>
      <c r="BB1266" s="93">
        <v>0</v>
      </c>
      <c r="BC1266" s="93">
        <v>0</v>
      </c>
      <c r="BD1266" s="93">
        <v>0</v>
      </c>
      <c r="BE1266" s="93">
        <v>0</v>
      </c>
      <c r="BF1266" s="93">
        <v>0</v>
      </c>
      <c r="BG1266" s="93">
        <v>0</v>
      </c>
      <c r="BH1266" s="93">
        <v>0</v>
      </c>
      <c r="BI1266" s="93">
        <v>0</v>
      </c>
      <c r="BJ1266" s="93">
        <v>0</v>
      </c>
      <c r="BK1266" s="93">
        <v>0</v>
      </c>
      <c r="BL1266" s="93">
        <v>0</v>
      </c>
      <c r="BM1266" s="93">
        <v>0</v>
      </c>
      <c r="BN1266" s="93">
        <v>0</v>
      </c>
      <c r="BO1266" s="93">
        <v>0</v>
      </c>
      <c r="BP1266" s="93">
        <v>0</v>
      </c>
      <c r="BQ1266" s="93">
        <v>0</v>
      </c>
      <c r="BR1266" s="93">
        <v>0</v>
      </c>
      <c r="BS1266" s="93">
        <v>0</v>
      </c>
      <c r="BT1266" s="93">
        <v>0</v>
      </c>
      <c r="BU1266" s="93">
        <v>0</v>
      </c>
      <c r="BV1266" s="93">
        <v>0</v>
      </c>
      <c r="BW1266" s="93">
        <v>0</v>
      </c>
      <c r="BX1266" s="93">
        <v>0</v>
      </c>
      <c r="BY1266" s="93">
        <v>0</v>
      </c>
      <c r="BZ1266" s="93">
        <v>0</v>
      </c>
      <c r="CA1266" s="93">
        <v>0</v>
      </c>
      <c r="CB1266" s="93">
        <v>0</v>
      </c>
      <c r="CC1266" s="93">
        <v>0</v>
      </c>
      <c r="CD1266" s="93">
        <v>0</v>
      </c>
      <c r="CE1266" s="93">
        <v>0</v>
      </c>
      <c r="CF1266" s="93">
        <v>0</v>
      </c>
      <c r="CG1266" s="93">
        <v>0</v>
      </c>
      <c r="CH1266" s="93">
        <v>0</v>
      </c>
      <c r="CJ1266" s="94">
        <v>0</v>
      </c>
    </row>
    <row r="1267" spans="1:88" x14ac:dyDescent="0.25">
      <c r="A1267">
        <v>1259</v>
      </c>
      <c r="B1267" s="96"/>
      <c r="C1267" s="97" t="s">
        <v>5378</v>
      </c>
      <c r="D1267" s="97" t="s">
        <v>7645</v>
      </c>
      <c r="E1267" s="97" t="s">
        <v>7645</v>
      </c>
      <c r="F1267" s="97" t="s">
        <v>7772</v>
      </c>
      <c r="G1267" s="96" t="s">
        <v>6184</v>
      </c>
      <c r="H1267" s="96" t="s">
        <v>7773</v>
      </c>
      <c r="I1267" s="96" t="s">
        <v>5340</v>
      </c>
      <c r="J1267" s="96" t="s">
        <v>5382</v>
      </c>
      <c r="K1267" s="96" t="s">
        <v>5365</v>
      </c>
      <c r="L1267" s="96" t="s">
        <v>5365</v>
      </c>
      <c r="M1267" s="96" t="s">
        <v>5342</v>
      </c>
      <c r="N1267" s="92">
        <v>226070.83176021191</v>
      </c>
      <c r="O1267" s="93">
        <v>0</v>
      </c>
      <c r="P1267" s="93">
        <v>0</v>
      </c>
      <c r="Q1267" s="93">
        <v>0</v>
      </c>
      <c r="R1267" s="93">
        <v>0</v>
      </c>
      <c r="S1267" s="93">
        <v>0</v>
      </c>
      <c r="T1267" s="93">
        <v>0</v>
      </c>
      <c r="U1267" s="93">
        <v>18795.814514611619</v>
      </c>
      <c r="V1267" s="93">
        <v>18804.446107791697</v>
      </c>
      <c r="W1267" s="93">
        <v>18663.620082253747</v>
      </c>
      <c r="X1267" s="93">
        <v>18432.653724750828</v>
      </c>
      <c r="Y1267" s="93">
        <v>18813.826564997365</v>
      </c>
      <c r="Z1267" s="93">
        <v>18847.427278170606</v>
      </c>
      <c r="AA1267" s="93">
        <v>19226.360660819231</v>
      </c>
      <c r="AB1267" s="93">
        <v>18881.723452541773</v>
      </c>
      <c r="AC1267" s="93">
        <v>18944.797037075081</v>
      </c>
      <c r="AD1267" s="93">
        <v>18964.375996348019</v>
      </c>
      <c r="AE1267" s="93">
        <v>18875.406456725817</v>
      </c>
      <c r="AF1267" s="93">
        <v>18820.379884126149</v>
      </c>
      <c r="AG1267" s="93">
        <v>0</v>
      </c>
      <c r="AH1267" s="93">
        <v>0</v>
      </c>
      <c r="AI1267" s="93">
        <v>0</v>
      </c>
      <c r="AJ1267" s="93">
        <v>0</v>
      </c>
      <c r="AK1267" s="93">
        <v>0</v>
      </c>
      <c r="AL1267" s="93">
        <v>0</v>
      </c>
      <c r="AM1267" s="93">
        <v>0</v>
      </c>
      <c r="AN1267" s="93">
        <v>0</v>
      </c>
      <c r="AO1267" s="93">
        <v>0</v>
      </c>
      <c r="AP1267" s="93">
        <v>0</v>
      </c>
      <c r="AQ1267" s="93">
        <v>0</v>
      </c>
      <c r="AR1267" s="93">
        <v>0</v>
      </c>
      <c r="AS1267" s="93">
        <v>0</v>
      </c>
      <c r="AT1267" s="93">
        <v>0</v>
      </c>
      <c r="AU1267" s="93">
        <v>0</v>
      </c>
      <c r="AV1267" s="93">
        <v>0</v>
      </c>
      <c r="AW1267" s="93">
        <v>0</v>
      </c>
      <c r="AX1267" s="93">
        <v>0</v>
      </c>
      <c r="AY1267" s="93">
        <v>0</v>
      </c>
      <c r="AZ1267" s="93">
        <v>0</v>
      </c>
      <c r="BA1267" s="93">
        <v>0</v>
      </c>
      <c r="BB1267" s="93">
        <v>0</v>
      </c>
      <c r="BC1267" s="93">
        <v>0</v>
      </c>
      <c r="BD1267" s="93">
        <v>0</v>
      </c>
      <c r="BE1267" s="93">
        <v>0</v>
      </c>
      <c r="BF1267" s="93">
        <v>0</v>
      </c>
      <c r="BG1267" s="93">
        <v>0</v>
      </c>
      <c r="BH1267" s="93">
        <v>0</v>
      </c>
      <c r="BI1267" s="93">
        <v>0</v>
      </c>
      <c r="BJ1267" s="93">
        <v>0</v>
      </c>
      <c r="BK1267" s="93">
        <v>0</v>
      </c>
      <c r="BL1267" s="93">
        <v>0</v>
      </c>
      <c r="BM1267" s="93">
        <v>0</v>
      </c>
      <c r="BN1267" s="93">
        <v>0</v>
      </c>
      <c r="BO1267" s="93">
        <v>0</v>
      </c>
      <c r="BP1267" s="93">
        <v>0</v>
      </c>
      <c r="BQ1267" s="93">
        <v>0</v>
      </c>
      <c r="BR1267" s="93">
        <v>0</v>
      </c>
      <c r="BS1267" s="93">
        <v>0</v>
      </c>
      <c r="BT1267" s="93">
        <v>0</v>
      </c>
      <c r="BU1267" s="93">
        <v>0</v>
      </c>
      <c r="BV1267" s="93">
        <v>0</v>
      </c>
      <c r="BW1267" s="93">
        <v>0</v>
      </c>
      <c r="BX1267" s="93">
        <v>0</v>
      </c>
      <c r="BY1267" s="93">
        <v>0</v>
      </c>
      <c r="BZ1267" s="93">
        <v>0</v>
      </c>
      <c r="CA1267" s="93">
        <v>0</v>
      </c>
      <c r="CB1267" s="93">
        <v>0</v>
      </c>
      <c r="CC1267" s="93">
        <v>0</v>
      </c>
      <c r="CD1267" s="93">
        <v>0</v>
      </c>
      <c r="CE1267" s="93">
        <v>0</v>
      </c>
      <c r="CF1267" s="93">
        <v>0</v>
      </c>
      <c r="CG1267" s="93">
        <v>0</v>
      </c>
      <c r="CH1267" s="93">
        <v>0</v>
      </c>
      <c r="CJ1267" s="94">
        <v>113713.04348763607</v>
      </c>
    </row>
    <row r="1268" spans="1:88" x14ac:dyDescent="0.25">
      <c r="A1268">
        <v>1260</v>
      </c>
      <c r="B1268" s="96"/>
      <c r="C1268" s="97" t="s">
        <v>5378</v>
      </c>
      <c r="D1268" s="97" t="s">
        <v>7645</v>
      </c>
      <c r="E1268" s="97" t="s">
        <v>7645</v>
      </c>
      <c r="F1268" s="97" t="s">
        <v>7774</v>
      </c>
      <c r="G1268" s="96" t="s">
        <v>6184</v>
      </c>
      <c r="H1268" s="96" t="s">
        <v>7775</v>
      </c>
      <c r="I1268" s="96" t="s">
        <v>5340</v>
      </c>
      <c r="J1268" s="96" t="s">
        <v>5382</v>
      </c>
      <c r="K1268" s="96" t="s">
        <v>5365</v>
      </c>
      <c r="L1268" s="96" t="s">
        <v>5365</v>
      </c>
      <c r="M1268" s="96" t="s">
        <v>5342</v>
      </c>
      <c r="N1268" s="92">
        <v>229943.62911165573</v>
      </c>
      <c r="O1268" s="93">
        <v>0</v>
      </c>
      <c r="P1268" s="93">
        <v>0</v>
      </c>
      <c r="Q1268" s="93">
        <v>0</v>
      </c>
      <c r="R1268" s="93">
        <v>0</v>
      </c>
      <c r="S1268" s="93">
        <v>0</v>
      </c>
      <c r="T1268" s="93">
        <v>0</v>
      </c>
      <c r="U1268" s="93">
        <v>0</v>
      </c>
      <c r="V1268" s="93">
        <v>0</v>
      </c>
      <c r="W1268" s="93">
        <v>0</v>
      </c>
      <c r="X1268" s="93">
        <v>0</v>
      </c>
      <c r="Y1268" s="93">
        <v>0</v>
      </c>
      <c r="Z1268" s="93">
        <v>0</v>
      </c>
      <c r="AA1268" s="93">
        <v>0</v>
      </c>
      <c r="AB1268" s="93">
        <v>0</v>
      </c>
      <c r="AC1268" s="93">
        <v>0</v>
      </c>
      <c r="AD1268" s="93">
        <v>0</v>
      </c>
      <c r="AE1268" s="93">
        <v>0</v>
      </c>
      <c r="AF1268" s="93">
        <v>0</v>
      </c>
      <c r="AG1268" s="93">
        <v>18902.76832271591</v>
      </c>
      <c r="AH1268" s="93">
        <v>18892.160815222709</v>
      </c>
      <c r="AI1268" s="93">
        <v>18812.85962457256</v>
      </c>
      <c r="AJ1268" s="93">
        <v>18665.638327610253</v>
      </c>
      <c r="AK1268" s="93">
        <v>18893.342799542457</v>
      </c>
      <c r="AL1268" s="93">
        <v>18915.521281606412</v>
      </c>
      <c r="AM1268" s="93">
        <v>19652.409995951944</v>
      </c>
      <c r="AN1268" s="93">
        <v>19468.839178106293</v>
      </c>
      <c r="AO1268" s="93">
        <v>19485.061809586197</v>
      </c>
      <c r="AP1268" s="93">
        <v>19487.874487829351</v>
      </c>
      <c r="AQ1268" s="93">
        <v>19412.509020139645</v>
      </c>
      <c r="AR1268" s="93">
        <v>19354.643448772003</v>
      </c>
      <c r="AS1268" s="93">
        <v>0</v>
      </c>
      <c r="AT1268" s="93">
        <v>0</v>
      </c>
      <c r="AU1268" s="93">
        <v>0</v>
      </c>
      <c r="AV1268" s="93">
        <v>0</v>
      </c>
      <c r="AW1268" s="93">
        <v>0</v>
      </c>
      <c r="AX1268" s="93">
        <v>0</v>
      </c>
      <c r="AY1268" s="93">
        <v>0</v>
      </c>
      <c r="AZ1268" s="93">
        <v>0</v>
      </c>
      <c r="BA1268" s="93">
        <v>0</v>
      </c>
      <c r="BB1268" s="93">
        <v>0</v>
      </c>
      <c r="BC1268" s="93">
        <v>0</v>
      </c>
      <c r="BD1268" s="93">
        <v>0</v>
      </c>
      <c r="BE1268" s="93">
        <v>0</v>
      </c>
      <c r="BF1268" s="93">
        <v>0</v>
      </c>
      <c r="BG1268" s="93">
        <v>0</v>
      </c>
      <c r="BH1268" s="93">
        <v>0</v>
      </c>
      <c r="BI1268" s="93">
        <v>0</v>
      </c>
      <c r="BJ1268" s="93">
        <v>0</v>
      </c>
      <c r="BK1268" s="93">
        <v>0</v>
      </c>
      <c r="BL1268" s="93">
        <v>0</v>
      </c>
      <c r="BM1268" s="93">
        <v>0</v>
      </c>
      <c r="BN1268" s="93">
        <v>0</v>
      </c>
      <c r="BO1268" s="93">
        <v>0</v>
      </c>
      <c r="BP1268" s="93">
        <v>0</v>
      </c>
      <c r="BQ1268" s="93">
        <v>0</v>
      </c>
      <c r="BR1268" s="93">
        <v>0</v>
      </c>
      <c r="BS1268" s="93">
        <v>0</v>
      </c>
      <c r="BT1268" s="93">
        <v>0</v>
      </c>
      <c r="BU1268" s="93">
        <v>0</v>
      </c>
      <c r="BV1268" s="93">
        <v>0</v>
      </c>
      <c r="BW1268" s="93">
        <v>0</v>
      </c>
      <c r="BX1268" s="93">
        <v>0</v>
      </c>
      <c r="BY1268" s="93">
        <v>0</v>
      </c>
      <c r="BZ1268" s="93">
        <v>0</v>
      </c>
      <c r="CA1268" s="93">
        <v>0</v>
      </c>
      <c r="CB1268" s="93">
        <v>0</v>
      </c>
      <c r="CC1268" s="93">
        <v>0</v>
      </c>
      <c r="CD1268" s="93">
        <v>0</v>
      </c>
      <c r="CE1268" s="93">
        <v>0</v>
      </c>
      <c r="CF1268" s="93">
        <v>0</v>
      </c>
      <c r="CG1268" s="93">
        <v>0</v>
      </c>
      <c r="CH1268" s="93">
        <v>0</v>
      </c>
      <c r="CJ1268" s="94">
        <v>229943.62911165573</v>
      </c>
    </row>
    <row r="1269" spans="1:88" x14ac:dyDescent="0.25">
      <c r="A1269">
        <v>1261</v>
      </c>
      <c r="B1269" s="96"/>
      <c r="C1269" s="97" t="s">
        <v>5378</v>
      </c>
      <c r="D1269" s="97" t="s">
        <v>7645</v>
      </c>
      <c r="E1269" s="97" t="s">
        <v>7645</v>
      </c>
      <c r="F1269" s="97" t="s">
        <v>7776</v>
      </c>
      <c r="G1269" s="96" t="s">
        <v>6184</v>
      </c>
      <c r="H1269" s="96" t="s">
        <v>7777</v>
      </c>
      <c r="I1269" s="96" t="s">
        <v>5340</v>
      </c>
      <c r="J1269" s="96" t="s">
        <v>5382</v>
      </c>
      <c r="K1269" s="96" t="s">
        <v>5365</v>
      </c>
      <c r="L1269" s="96" t="s">
        <v>5365</v>
      </c>
      <c r="M1269" s="96" t="s">
        <v>5342</v>
      </c>
      <c r="N1269" s="92">
        <v>235593.38234950227</v>
      </c>
      <c r="O1269" s="93">
        <v>0</v>
      </c>
      <c r="P1269" s="93">
        <v>0</v>
      </c>
      <c r="Q1269" s="93">
        <v>0</v>
      </c>
      <c r="R1269" s="93">
        <v>0</v>
      </c>
      <c r="S1269" s="93">
        <v>0</v>
      </c>
      <c r="T1269" s="93">
        <v>0</v>
      </c>
      <c r="U1269" s="93">
        <v>0</v>
      </c>
      <c r="V1269" s="93">
        <v>0</v>
      </c>
      <c r="W1269" s="93">
        <v>0</v>
      </c>
      <c r="X1269" s="93">
        <v>0</v>
      </c>
      <c r="Y1269" s="93">
        <v>0</v>
      </c>
      <c r="Z1269" s="93">
        <v>0</v>
      </c>
      <c r="AA1269" s="93">
        <v>0</v>
      </c>
      <c r="AB1269" s="93">
        <v>0</v>
      </c>
      <c r="AC1269" s="93">
        <v>0</v>
      </c>
      <c r="AD1269" s="93">
        <v>0</v>
      </c>
      <c r="AE1269" s="93">
        <v>0</v>
      </c>
      <c r="AF1269" s="93">
        <v>0</v>
      </c>
      <c r="AG1269" s="93">
        <v>0</v>
      </c>
      <c r="AH1269" s="93">
        <v>0</v>
      </c>
      <c r="AI1269" s="93">
        <v>0</v>
      </c>
      <c r="AJ1269" s="93">
        <v>0</v>
      </c>
      <c r="AK1269" s="93">
        <v>0</v>
      </c>
      <c r="AL1269" s="93">
        <v>0</v>
      </c>
      <c r="AM1269" s="93">
        <v>0</v>
      </c>
      <c r="AN1269" s="93">
        <v>0</v>
      </c>
      <c r="AO1269" s="93">
        <v>0</v>
      </c>
      <c r="AP1269" s="93">
        <v>0</v>
      </c>
      <c r="AQ1269" s="93">
        <v>0</v>
      </c>
      <c r="AR1269" s="93">
        <v>0</v>
      </c>
      <c r="AS1269" s="93">
        <v>19460.798208330791</v>
      </c>
      <c r="AT1269" s="93">
        <v>19436.264014911281</v>
      </c>
      <c r="AU1269" s="93">
        <v>19383.478499434852</v>
      </c>
      <c r="AV1269" s="93">
        <v>19202.969760574757</v>
      </c>
      <c r="AW1269" s="93">
        <v>19446.751470661417</v>
      </c>
      <c r="AX1269" s="93">
        <v>19472.705497833584</v>
      </c>
      <c r="AY1269" s="93">
        <v>20031.155886250537</v>
      </c>
      <c r="AZ1269" s="93">
        <v>19836.015051590122</v>
      </c>
      <c r="BA1269" s="93">
        <v>19886.283047491106</v>
      </c>
      <c r="BB1269" s="93">
        <v>19885.835102239875</v>
      </c>
      <c r="BC1269" s="93">
        <v>19806.169457746582</v>
      </c>
      <c r="BD1269" s="93">
        <v>19744.956352437363</v>
      </c>
      <c r="BE1269" s="93">
        <v>0</v>
      </c>
      <c r="BF1269" s="93">
        <v>0</v>
      </c>
      <c r="BG1269" s="93">
        <v>0</v>
      </c>
      <c r="BH1269" s="93">
        <v>0</v>
      </c>
      <c r="BI1269" s="93">
        <v>0</v>
      </c>
      <c r="BJ1269" s="93">
        <v>0</v>
      </c>
      <c r="BK1269" s="93">
        <v>0</v>
      </c>
      <c r="BL1269" s="93">
        <v>0</v>
      </c>
      <c r="BM1269" s="93">
        <v>0</v>
      </c>
      <c r="BN1269" s="93">
        <v>0</v>
      </c>
      <c r="BO1269" s="93">
        <v>0</v>
      </c>
      <c r="BP1269" s="93">
        <v>0</v>
      </c>
      <c r="BQ1269" s="93">
        <v>0</v>
      </c>
      <c r="BR1269" s="93">
        <v>0</v>
      </c>
      <c r="BS1269" s="93">
        <v>0</v>
      </c>
      <c r="BT1269" s="93">
        <v>0</v>
      </c>
      <c r="BU1269" s="93">
        <v>0</v>
      </c>
      <c r="BV1269" s="93">
        <v>0</v>
      </c>
      <c r="BW1269" s="93">
        <v>0</v>
      </c>
      <c r="BX1269" s="93">
        <v>0</v>
      </c>
      <c r="BY1269" s="93">
        <v>0</v>
      </c>
      <c r="BZ1269" s="93">
        <v>0</v>
      </c>
      <c r="CA1269" s="93">
        <v>0</v>
      </c>
      <c r="CB1269" s="93">
        <v>0</v>
      </c>
      <c r="CC1269" s="93">
        <v>0</v>
      </c>
      <c r="CD1269" s="93">
        <v>0</v>
      </c>
      <c r="CE1269" s="93">
        <v>0</v>
      </c>
      <c r="CF1269" s="93">
        <v>0</v>
      </c>
      <c r="CG1269" s="93">
        <v>0</v>
      </c>
      <c r="CH1269" s="93">
        <v>0</v>
      </c>
      <c r="CJ1269" s="94">
        <v>235593.38234950227</v>
      </c>
    </row>
    <row r="1270" spans="1:88" x14ac:dyDescent="0.25">
      <c r="A1270">
        <v>1262</v>
      </c>
      <c r="B1270" s="96"/>
      <c r="C1270" s="97" t="s">
        <v>5378</v>
      </c>
      <c r="D1270" s="97" t="s">
        <v>7645</v>
      </c>
      <c r="E1270" s="97" t="s">
        <v>7645</v>
      </c>
      <c r="F1270" s="97" t="s">
        <v>7778</v>
      </c>
      <c r="G1270" s="96" t="s">
        <v>6184</v>
      </c>
      <c r="H1270" s="96" t="s">
        <v>7779</v>
      </c>
      <c r="I1270" s="96" t="s">
        <v>5340</v>
      </c>
      <c r="J1270" s="96" t="s">
        <v>5382</v>
      </c>
      <c r="K1270" s="96" t="s">
        <v>5365</v>
      </c>
      <c r="L1270" s="96" t="s">
        <v>5365</v>
      </c>
      <c r="M1270" s="96" t="s">
        <v>5342</v>
      </c>
      <c r="N1270" s="92">
        <v>235056.80678908108</v>
      </c>
      <c r="O1270" s="93">
        <v>0</v>
      </c>
      <c r="P1270" s="93">
        <v>0</v>
      </c>
      <c r="Q1270" s="93">
        <v>0</v>
      </c>
      <c r="R1270" s="93">
        <v>0</v>
      </c>
      <c r="S1270" s="93">
        <v>0</v>
      </c>
      <c r="T1270" s="93">
        <v>0</v>
      </c>
      <c r="U1270" s="93">
        <v>0</v>
      </c>
      <c r="V1270" s="93">
        <v>0</v>
      </c>
      <c r="W1270" s="93">
        <v>0</v>
      </c>
      <c r="X1270" s="93">
        <v>0</v>
      </c>
      <c r="Y1270" s="93">
        <v>0</v>
      </c>
      <c r="Z1270" s="93">
        <v>0</v>
      </c>
      <c r="AA1270" s="93">
        <v>0</v>
      </c>
      <c r="AB1270" s="93">
        <v>0</v>
      </c>
      <c r="AC1270" s="93">
        <v>0</v>
      </c>
      <c r="AD1270" s="93">
        <v>0</v>
      </c>
      <c r="AE1270" s="93">
        <v>0</v>
      </c>
      <c r="AF1270" s="93">
        <v>0</v>
      </c>
      <c r="AG1270" s="93">
        <v>0</v>
      </c>
      <c r="AH1270" s="93">
        <v>0</v>
      </c>
      <c r="AI1270" s="93">
        <v>0</v>
      </c>
      <c r="AJ1270" s="93">
        <v>0</v>
      </c>
      <c r="AK1270" s="93">
        <v>0</v>
      </c>
      <c r="AL1270" s="93">
        <v>0</v>
      </c>
      <c r="AM1270" s="93">
        <v>0</v>
      </c>
      <c r="AN1270" s="93">
        <v>0</v>
      </c>
      <c r="AO1270" s="93">
        <v>0</v>
      </c>
      <c r="AP1270" s="93">
        <v>0</v>
      </c>
      <c r="AQ1270" s="93">
        <v>0</v>
      </c>
      <c r="AR1270" s="93">
        <v>0</v>
      </c>
      <c r="AS1270" s="93">
        <v>0</v>
      </c>
      <c r="AT1270" s="93">
        <v>0</v>
      </c>
      <c r="AU1270" s="93">
        <v>0</v>
      </c>
      <c r="AV1270" s="93">
        <v>0</v>
      </c>
      <c r="AW1270" s="93">
        <v>0</v>
      </c>
      <c r="AX1270" s="93">
        <v>0</v>
      </c>
      <c r="AY1270" s="93">
        <v>0</v>
      </c>
      <c r="AZ1270" s="93">
        <v>0</v>
      </c>
      <c r="BA1270" s="93">
        <v>0</v>
      </c>
      <c r="BB1270" s="93">
        <v>0</v>
      </c>
      <c r="BC1270" s="93">
        <v>0</v>
      </c>
      <c r="BD1270" s="93">
        <v>0</v>
      </c>
      <c r="BE1270" s="93">
        <v>19774.933529587819</v>
      </c>
      <c r="BF1270" s="93">
        <v>19753.200536790348</v>
      </c>
      <c r="BG1270" s="93">
        <v>19701.169362985504</v>
      </c>
      <c r="BH1270" s="93">
        <v>19526.076834264753</v>
      </c>
      <c r="BI1270" s="93">
        <v>19760.256676980465</v>
      </c>
      <c r="BJ1270" s="93">
        <v>19785.550278362116</v>
      </c>
      <c r="BK1270" s="93">
        <v>19621.576955013701</v>
      </c>
      <c r="BL1270" s="93">
        <v>19443.998686801206</v>
      </c>
      <c r="BM1270" s="93">
        <v>19468.244912454164</v>
      </c>
      <c r="BN1270" s="93">
        <v>19472.92077949021</v>
      </c>
      <c r="BO1270" s="93">
        <v>19401.310214265905</v>
      </c>
      <c r="BP1270" s="93">
        <v>19347.568022084881</v>
      </c>
      <c r="BQ1270" s="93">
        <v>0</v>
      </c>
      <c r="BR1270" s="93">
        <v>0</v>
      </c>
      <c r="BS1270" s="93">
        <v>0</v>
      </c>
      <c r="BT1270" s="93">
        <v>0</v>
      </c>
      <c r="BU1270" s="93">
        <v>0</v>
      </c>
      <c r="BV1270" s="93">
        <v>0</v>
      </c>
      <c r="BW1270" s="93">
        <v>0</v>
      </c>
      <c r="BX1270" s="93">
        <v>0</v>
      </c>
      <c r="BY1270" s="93">
        <v>0</v>
      </c>
      <c r="BZ1270" s="93">
        <v>0</v>
      </c>
      <c r="CA1270" s="93">
        <v>0</v>
      </c>
      <c r="CB1270" s="93">
        <v>0</v>
      </c>
      <c r="CC1270" s="93">
        <v>0</v>
      </c>
      <c r="CD1270" s="93">
        <v>0</v>
      </c>
      <c r="CE1270" s="93">
        <v>0</v>
      </c>
      <c r="CF1270" s="93">
        <v>0</v>
      </c>
      <c r="CG1270" s="93">
        <v>0</v>
      </c>
      <c r="CH1270" s="93">
        <v>0</v>
      </c>
      <c r="CJ1270" s="94">
        <v>235056.80678908108</v>
      </c>
    </row>
    <row r="1271" spans="1:88" x14ac:dyDescent="0.25">
      <c r="A1271">
        <v>1263</v>
      </c>
      <c r="B1271" s="96"/>
      <c r="C1271" s="97" t="s">
        <v>5378</v>
      </c>
      <c r="D1271" s="97" t="s">
        <v>7645</v>
      </c>
      <c r="E1271" s="97" t="s">
        <v>7645</v>
      </c>
      <c r="F1271" s="97" t="s">
        <v>7780</v>
      </c>
      <c r="G1271" s="96" t="s">
        <v>6184</v>
      </c>
      <c r="H1271" s="96" t="s">
        <v>7781</v>
      </c>
      <c r="I1271" s="96" t="s">
        <v>5340</v>
      </c>
      <c r="J1271" s="96" t="s">
        <v>5382</v>
      </c>
      <c r="K1271" s="96" t="s">
        <v>5365</v>
      </c>
      <c r="L1271" s="96" t="s">
        <v>5365</v>
      </c>
      <c r="M1271" s="96" t="s">
        <v>5342</v>
      </c>
      <c r="N1271" s="92">
        <v>234475.95045068243</v>
      </c>
      <c r="O1271" s="93">
        <v>0</v>
      </c>
      <c r="P1271" s="93">
        <v>0</v>
      </c>
      <c r="Q1271" s="93">
        <v>0</v>
      </c>
      <c r="R1271" s="93">
        <v>0</v>
      </c>
      <c r="S1271" s="93">
        <v>0</v>
      </c>
      <c r="T1271" s="93">
        <v>0</v>
      </c>
      <c r="U1271" s="93">
        <v>0</v>
      </c>
      <c r="V1271" s="93">
        <v>0</v>
      </c>
      <c r="W1271" s="93">
        <v>0</v>
      </c>
      <c r="X1271" s="93">
        <v>0</v>
      </c>
      <c r="Y1271" s="93">
        <v>0</v>
      </c>
      <c r="Z1271" s="93">
        <v>0</v>
      </c>
      <c r="AA1271" s="93">
        <v>0</v>
      </c>
      <c r="AB1271" s="93">
        <v>0</v>
      </c>
      <c r="AC1271" s="93">
        <v>0</v>
      </c>
      <c r="AD1271" s="93">
        <v>0</v>
      </c>
      <c r="AE1271" s="93">
        <v>0</v>
      </c>
      <c r="AF1271" s="93">
        <v>0</v>
      </c>
      <c r="AG1271" s="93">
        <v>0</v>
      </c>
      <c r="AH1271" s="93">
        <v>0</v>
      </c>
      <c r="AI1271" s="93">
        <v>0</v>
      </c>
      <c r="AJ1271" s="93">
        <v>0</v>
      </c>
      <c r="AK1271" s="93">
        <v>0</v>
      </c>
      <c r="AL1271" s="93">
        <v>0</v>
      </c>
      <c r="AM1271" s="93">
        <v>0</v>
      </c>
      <c r="AN1271" s="93">
        <v>0</v>
      </c>
      <c r="AO1271" s="93">
        <v>0</v>
      </c>
      <c r="AP1271" s="93">
        <v>0</v>
      </c>
      <c r="AQ1271" s="93">
        <v>0</v>
      </c>
      <c r="AR1271" s="93">
        <v>0</v>
      </c>
      <c r="AS1271" s="93">
        <v>0</v>
      </c>
      <c r="AT1271" s="93">
        <v>0</v>
      </c>
      <c r="AU1271" s="93">
        <v>0</v>
      </c>
      <c r="AV1271" s="93">
        <v>0</v>
      </c>
      <c r="AW1271" s="93">
        <v>0</v>
      </c>
      <c r="AX1271" s="93">
        <v>0</v>
      </c>
      <c r="AY1271" s="93">
        <v>0</v>
      </c>
      <c r="AZ1271" s="93">
        <v>0</v>
      </c>
      <c r="BA1271" s="93">
        <v>0</v>
      </c>
      <c r="BB1271" s="93">
        <v>0</v>
      </c>
      <c r="BC1271" s="93">
        <v>0</v>
      </c>
      <c r="BD1271" s="93">
        <v>0</v>
      </c>
      <c r="BE1271" s="93">
        <v>0</v>
      </c>
      <c r="BF1271" s="93">
        <v>0</v>
      </c>
      <c r="BG1271" s="93">
        <v>0</v>
      </c>
      <c r="BH1271" s="93">
        <v>0</v>
      </c>
      <c r="BI1271" s="93">
        <v>0</v>
      </c>
      <c r="BJ1271" s="93">
        <v>0</v>
      </c>
      <c r="BK1271" s="93">
        <v>0</v>
      </c>
      <c r="BL1271" s="93">
        <v>0</v>
      </c>
      <c r="BM1271" s="93">
        <v>0</v>
      </c>
      <c r="BN1271" s="93">
        <v>0</v>
      </c>
      <c r="BO1271" s="93">
        <v>0</v>
      </c>
      <c r="BP1271" s="93">
        <v>0</v>
      </c>
      <c r="BQ1271" s="93">
        <v>19651.610816133336</v>
      </c>
      <c r="BR1271" s="93">
        <v>19623.372272381715</v>
      </c>
      <c r="BS1271" s="93">
        <v>19553.781264917205</v>
      </c>
      <c r="BT1271" s="93">
        <v>19326.254232662352</v>
      </c>
      <c r="BU1271" s="93">
        <v>19631.51664234596</v>
      </c>
      <c r="BV1271" s="93">
        <v>19665.633175757983</v>
      </c>
      <c r="BW1271" s="93">
        <v>19737.622721768672</v>
      </c>
      <c r="BX1271" s="93">
        <v>19491.717604863254</v>
      </c>
      <c r="BY1271" s="93">
        <v>19512.604784976767</v>
      </c>
      <c r="BZ1271" s="93">
        <v>19525.557082197949</v>
      </c>
      <c r="CA1271" s="93">
        <v>19413.941910912767</v>
      </c>
      <c r="CB1271" s="93">
        <v>19342.337941764436</v>
      </c>
      <c r="CC1271" s="93">
        <v>0</v>
      </c>
      <c r="CD1271" s="93">
        <v>0</v>
      </c>
      <c r="CE1271" s="93">
        <v>0</v>
      </c>
      <c r="CF1271" s="93">
        <v>0</v>
      </c>
      <c r="CG1271" s="93">
        <v>0</v>
      </c>
      <c r="CH1271" s="93">
        <v>0</v>
      </c>
      <c r="CJ1271" s="94">
        <v>234475.95045068243</v>
      </c>
    </row>
    <row r="1272" spans="1:88" x14ac:dyDescent="0.25">
      <c r="A1272">
        <v>1264</v>
      </c>
      <c r="B1272" s="96"/>
      <c r="C1272" s="97" t="s">
        <v>5378</v>
      </c>
      <c r="D1272" s="97" t="s">
        <v>7645</v>
      </c>
      <c r="E1272" s="97" t="s">
        <v>7645</v>
      </c>
      <c r="F1272" s="97" t="s">
        <v>7782</v>
      </c>
      <c r="G1272" s="96" t="s">
        <v>6184</v>
      </c>
      <c r="H1272" s="96" t="s">
        <v>7783</v>
      </c>
      <c r="I1272" s="96" t="s">
        <v>5340</v>
      </c>
      <c r="J1272" s="96" t="s">
        <v>5382</v>
      </c>
      <c r="K1272" s="96" t="s">
        <v>5365</v>
      </c>
      <c r="L1272" s="96" t="s">
        <v>5365</v>
      </c>
      <c r="M1272" s="96" t="s">
        <v>5342</v>
      </c>
      <c r="N1272" s="92">
        <v>117306.14239354408</v>
      </c>
      <c r="O1272" s="93">
        <v>0</v>
      </c>
      <c r="P1272" s="93">
        <v>0</v>
      </c>
      <c r="Q1272" s="93">
        <v>0</v>
      </c>
      <c r="R1272" s="93">
        <v>0</v>
      </c>
      <c r="S1272" s="93">
        <v>0</v>
      </c>
      <c r="T1272" s="93">
        <v>0</v>
      </c>
      <c r="U1272" s="93">
        <v>0</v>
      </c>
      <c r="V1272" s="93">
        <v>0</v>
      </c>
      <c r="W1272" s="93">
        <v>0</v>
      </c>
      <c r="X1272" s="93">
        <v>0</v>
      </c>
      <c r="Y1272" s="93">
        <v>0</v>
      </c>
      <c r="Z1272" s="93">
        <v>0</v>
      </c>
      <c r="AA1272" s="93">
        <v>0</v>
      </c>
      <c r="AB1272" s="93">
        <v>0</v>
      </c>
      <c r="AC1272" s="93">
        <v>0</v>
      </c>
      <c r="AD1272" s="93">
        <v>0</v>
      </c>
      <c r="AE1272" s="93">
        <v>0</v>
      </c>
      <c r="AF1272" s="93">
        <v>0</v>
      </c>
      <c r="AG1272" s="93">
        <v>0</v>
      </c>
      <c r="AH1272" s="93">
        <v>0</v>
      </c>
      <c r="AI1272" s="93">
        <v>0</v>
      </c>
      <c r="AJ1272" s="93">
        <v>0</v>
      </c>
      <c r="AK1272" s="93">
        <v>0</v>
      </c>
      <c r="AL1272" s="93">
        <v>0</v>
      </c>
      <c r="AM1272" s="93">
        <v>0</v>
      </c>
      <c r="AN1272" s="93">
        <v>0</v>
      </c>
      <c r="AO1272" s="93">
        <v>0</v>
      </c>
      <c r="AP1272" s="93">
        <v>0</v>
      </c>
      <c r="AQ1272" s="93">
        <v>0</v>
      </c>
      <c r="AR1272" s="93">
        <v>0</v>
      </c>
      <c r="AS1272" s="93">
        <v>0</v>
      </c>
      <c r="AT1272" s="93">
        <v>0</v>
      </c>
      <c r="AU1272" s="93">
        <v>0</v>
      </c>
      <c r="AV1272" s="93">
        <v>0</v>
      </c>
      <c r="AW1272" s="93">
        <v>0</v>
      </c>
      <c r="AX1272" s="93">
        <v>0</v>
      </c>
      <c r="AY1272" s="93">
        <v>0</v>
      </c>
      <c r="AZ1272" s="93">
        <v>0</v>
      </c>
      <c r="BA1272" s="93">
        <v>0</v>
      </c>
      <c r="BB1272" s="93">
        <v>0</v>
      </c>
      <c r="BC1272" s="93">
        <v>0</v>
      </c>
      <c r="BD1272" s="93">
        <v>0</v>
      </c>
      <c r="BE1272" s="93">
        <v>0</v>
      </c>
      <c r="BF1272" s="93">
        <v>0</v>
      </c>
      <c r="BG1272" s="93">
        <v>0</v>
      </c>
      <c r="BH1272" s="93">
        <v>0</v>
      </c>
      <c r="BI1272" s="93">
        <v>0</v>
      </c>
      <c r="BJ1272" s="93">
        <v>0</v>
      </c>
      <c r="BK1272" s="93">
        <v>0</v>
      </c>
      <c r="BL1272" s="93">
        <v>0</v>
      </c>
      <c r="BM1272" s="93">
        <v>0</v>
      </c>
      <c r="BN1272" s="93">
        <v>0</v>
      </c>
      <c r="BO1272" s="93">
        <v>0</v>
      </c>
      <c r="BP1272" s="93">
        <v>0</v>
      </c>
      <c r="BQ1272" s="93">
        <v>0</v>
      </c>
      <c r="BR1272" s="93">
        <v>0</v>
      </c>
      <c r="BS1272" s="93">
        <v>0</v>
      </c>
      <c r="BT1272" s="93">
        <v>0</v>
      </c>
      <c r="BU1272" s="93">
        <v>0</v>
      </c>
      <c r="BV1272" s="93">
        <v>0</v>
      </c>
      <c r="BW1272" s="93">
        <v>0</v>
      </c>
      <c r="BX1272" s="93">
        <v>0</v>
      </c>
      <c r="BY1272" s="93">
        <v>0</v>
      </c>
      <c r="BZ1272" s="93">
        <v>0</v>
      </c>
      <c r="CA1272" s="93">
        <v>0</v>
      </c>
      <c r="CB1272" s="93">
        <v>0</v>
      </c>
      <c r="CC1272" s="93">
        <v>19644.482683193804</v>
      </c>
      <c r="CD1272" s="93">
        <v>19610.578971637584</v>
      </c>
      <c r="CE1272" s="93">
        <v>19527.018492926087</v>
      </c>
      <c r="CF1272" s="93">
        <v>19246.527959097159</v>
      </c>
      <c r="CG1272" s="93">
        <v>19616.253083846892</v>
      </c>
      <c r="CH1272" s="93">
        <v>19661.281202842547</v>
      </c>
      <c r="CJ1272" s="94">
        <v>117306.14239354408</v>
      </c>
    </row>
    <row r="1273" spans="1:88" x14ac:dyDescent="0.25">
      <c r="A1273">
        <v>1265</v>
      </c>
      <c r="B1273" s="96"/>
      <c r="C1273" s="97" t="s">
        <v>5378</v>
      </c>
      <c r="D1273" s="97" t="s">
        <v>7645</v>
      </c>
      <c r="E1273" s="97" t="s">
        <v>7645</v>
      </c>
      <c r="F1273" s="97" t="s">
        <v>7784</v>
      </c>
      <c r="G1273" s="96" t="s">
        <v>6184</v>
      </c>
      <c r="H1273" s="96" t="s">
        <v>7785</v>
      </c>
      <c r="I1273" s="96" t="s">
        <v>5340</v>
      </c>
      <c r="J1273" s="96" t="s">
        <v>5382</v>
      </c>
      <c r="K1273" s="96" t="s">
        <v>5365</v>
      </c>
      <c r="L1273" s="96" t="s">
        <v>5365</v>
      </c>
      <c r="M1273" s="96" t="s">
        <v>5342</v>
      </c>
      <c r="N1273" s="92">
        <v>0</v>
      </c>
      <c r="O1273" s="93">
        <v>0</v>
      </c>
      <c r="P1273" s="93">
        <v>0</v>
      </c>
      <c r="Q1273" s="93">
        <v>0</v>
      </c>
      <c r="R1273" s="93">
        <v>0</v>
      </c>
      <c r="S1273" s="93">
        <v>0</v>
      </c>
      <c r="T1273" s="93">
        <v>0</v>
      </c>
      <c r="U1273" s="93">
        <v>0</v>
      </c>
      <c r="V1273" s="93">
        <v>0</v>
      </c>
      <c r="W1273" s="93">
        <v>0</v>
      </c>
      <c r="X1273" s="93">
        <v>0</v>
      </c>
      <c r="Y1273" s="93">
        <v>0</v>
      </c>
      <c r="Z1273" s="93">
        <v>0</v>
      </c>
      <c r="AA1273" s="93">
        <v>0</v>
      </c>
      <c r="AB1273" s="93">
        <v>0</v>
      </c>
      <c r="AC1273" s="93">
        <v>0</v>
      </c>
      <c r="AD1273" s="93">
        <v>0</v>
      </c>
      <c r="AE1273" s="93">
        <v>0</v>
      </c>
      <c r="AF1273" s="93">
        <v>0</v>
      </c>
      <c r="AG1273" s="93">
        <v>0</v>
      </c>
      <c r="AH1273" s="93">
        <v>0</v>
      </c>
      <c r="AI1273" s="93">
        <v>0</v>
      </c>
      <c r="AJ1273" s="93">
        <v>0</v>
      </c>
      <c r="AK1273" s="93">
        <v>0</v>
      </c>
      <c r="AL1273" s="93">
        <v>0</v>
      </c>
      <c r="AM1273" s="93">
        <v>0</v>
      </c>
      <c r="AN1273" s="93">
        <v>0</v>
      </c>
      <c r="AO1273" s="93">
        <v>0</v>
      </c>
      <c r="AP1273" s="93">
        <v>0</v>
      </c>
      <c r="AQ1273" s="93">
        <v>0</v>
      </c>
      <c r="AR1273" s="93">
        <v>0</v>
      </c>
      <c r="AS1273" s="93">
        <v>0</v>
      </c>
      <c r="AT1273" s="93">
        <v>0</v>
      </c>
      <c r="AU1273" s="93">
        <v>0</v>
      </c>
      <c r="AV1273" s="93">
        <v>0</v>
      </c>
      <c r="AW1273" s="93">
        <v>0</v>
      </c>
      <c r="AX1273" s="93">
        <v>0</v>
      </c>
      <c r="AY1273" s="93">
        <v>0</v>
      </c>
      <c r="AZ1273" s="93">
        <v>0</v>
      </c>
      <c r="BA1273" s="93">
        <v>0</v>
      </c>
      <c r="BB1273" s="93">
        <v>0</v>
      </c>
      <c r="BC1273" s="93">
        <v>0</v>
      </c>
      <c r="BD1273" s="93">
        <v>0</v>
      </c>
      <c r="BE1273" s="93">
        <v>0</v>
      </c>
      <c r="BF1273" s="93">
        <v>0</v>
      </c>
      <c r="BG1273" s="93">
        <v>0</v>
      </c>
      <c r="BH1273" s="93">
        <v>0</v>
      </c>
      <c r="BI1273" s="93">
        <v>0</v>
      </c>
      <c r="BJ1273" s="93">
        <v>0</v>
      </c>
      <c r="BK1273" s="93">
        <v>0</v>
      </c>
      <c r="BL1273" s="93">
        <v>0</v>
      </c>
      <c r="BM1273" s="93">
        <v>0</v>
      </c>
      <c r="BN1273" s="93">
        <v>0</v>
      </c>
      <c r="BO1273" s="93">
        <v>0</v>
      </c>
      <c r="BP1273" s="93">
        <v>0</v>
      </c>
      <c r="BQ1273" s="93">
        <v>0</v>
      </c>
      <c r="BR1273" s="93">
        <v>0</v>
      </c>
      <c r="BS1273" s="93">
        <v>0</v>
      </c>
      <c r="BT1273" s="93">
        <v>0</v>
      </c>
      <c r="BU1273" s="93">
        <v>0</v>
      </c>
      <c r="BV1273" s="93">
        <v>0</v>
      </c>
      <c r="BW1273" s="93">
        <v>0</v>
      </c>
      <c r="BX1273" s="93">
        <v>0</v>
      </c>
      <c r="BY1273" s="93">
        <v>0</v>
      </c>
      <c r="BZ1273" s="93">
        <v>0</v>
      </c>
      <c r="CA1273" s="93">
        <v>0</v>
      </c>
      <c r="CB1273" s="93">
        <v>0</v>
      </c>
      <c r="CC1273" s="93">
        <v>0</v>
      </c>
      <c r="CD1273" s="93">
        <v>0</v>
      </c>
      <c r="CE1273" s="93">
        <v>0</v>
      </c>
      <c r="CF1273" s="93">
        <v>0</v>
      </c>
      <c r="CG1273" s="93">
        <v>0</v>
      </c>
      <c r="CH1273" s="93">
        <v>0</v>
      </c>
      <c r="CJ1273" s="94">
        <v>0</v>
      </c>
    </row>
    <row r="1274" spans="1:88" x14ac:dyDescent="0.25">
      <c r="A1274">
        <v>1266</v>
      </c>
      <c r="B1274" s="96"/>
      <c r="C1274" s="97" t="s">
        <v>5378</v>
      </c>
      <c r="D1274" s="97" t="s">
        <v>7645</v>
      </c>
      <c r="E1274" s="97" t="s">
        <v>7645</v>
      </c>
      <c r="F1274" s="97" t="s">
        <v>7786</v>
      </c>
      <c r="G1274" s="96" t="s">
        <v>6184</v>
      </c>
      <c r="H1274" s="96" t="s">
        <v>7787</v>
      </c>
      <c r="I1274" s="96" t="s">
        <v>5340</v>
      </c>
      <c r="J1274" s="96" t="s">
        <v>5382</v>
      </c>
      <c r="K1274" s="96" t="s">
        <v>5365</v>
      </c>
      <c r="L1274" s="96" t="s">
        <v>5365</v>
      </c>
      <c r="M1274" s="96" t="s">
        <v>5342</v>
      </c>
      <c r="N1274" s="92">
        <v>0</v>
      </c>
      <c r="O1274" s="93">
        <v>0</v>
      </c>
      <c r="P1274" s="93">
        <v>0</v>
      </c>
      <c r="Q1274" s="93">
        <v>0</v>
      </c>
      <c r="R1274" s="93">
        <v>0</v>
      </c>
      <c r="S1274" s="93">
        <v>0</v>
      </c>
      <c r="T1274" s="93">
        <v>0</v>
      </c>
      <c r="U1274" s="93">
        <v>0</v>
      </c>
      <c r="V1274" s="93">
        <v>0</v>
      </c>
      <c r="W1274" s="93">
        <v>0</v>
      </c>
      <c r="X1274" s="93">
        <v>0</v>
      </c>
      <c r="Y1274" s="93">
        <v>0</v>
      </c>
      <c r="Z1274" s="93">
        <v>0</v>
      </c>
      <c r="AA1274" s="93">
        <v>0</v>
      </c>
      <c r="AB1274" s="93">
        <v>0</v>
      </c>
      <c r="AC1274" s="93">
        <v>0</v>
      </c>
      <c r="AD1274" s="93">
        <v>0</v>
      </c>
      <c r="AE1274" s="93">
        <v>0</v>
      </c>
      <c r="AF1274" s="93">
        <v>0</v>
      </c>
      <c r="AG1274" s="93">
        <v>0</v>
      </c>
      <c r="AH1274" s="93">
        <v>0</v>
      </c>
      <c r="AI1274" s="93">
        <v>0</v>
      </c>
      <c r="AJ1274" s="93">
        <v>0</v>
      </c>
      <c r="AK1274" s="93">
        <v>0</v>
      </c>
      <c r="AL1274" s="93">
        <v>0</v>
      </c>
      <c r="AM1274" s="93">
        <v>0</v>
      </c>
      <c r="AN1274" s="93">
        <v>0</v>
      </c>
      <c r="AO1274" s="93">
        <v>0</v>
      </c>
      <c r="AP1274" s="93">
        <v>0</v>
      </c>
      <c r="AQ1274" s="93">
        <v>0</v>
      </c>
      <c r="AR1274" s="93">
        <v>0</v>
      </c>
      <c r="AS1274" s="93">
        <v>0</v>
      </c>
      <c r="AT1274" s="93">
        <v>0</v>
      </c>
      <c r="AU1274" s="93">
        <v>0</v>
      </c>
      <c r="AV1274" s="93">
        <v>0</v>
      </c>
      <c r="AW1274" s="93">
        <v>0</v>
      </c>
      <c r="AX1274" s="93">
        <v>0</v>
      </c>
      <c r="AY1274" s="93">
        <v>0</v>
      </c>
      <c r="AZ1274" s="93">
        <v>0</v>
      </c>
      <c r="BA1274" s="93">
        <v>0</v>
      </c>
      <c r="BB1274" s="93">
        <v>0</v>
      </c>
      <c r="BC1274" s="93">
        <v>0</v>
      </c>
      <c r="BD1274" s="93">
        <v>0</v>
      </c>
      <c r="BE1274" s="93">
        <v>0</v>
      </c>
      <c r="BF1274" s="93">
        <v>0</v>
      </c>
      <c r="BG1274" s="93">
        <v>0</v>
      </c>
      <c r="BH1274" s="93">
        <v>0</v>
      </c>
      <c r="BI1274" s="93">
        <v>0</v>
      </c>
      <c r="BJ1274" s="93">
        <v>0</v>
      </c>
      <c r="BK1274" s="93">
        <v>0</v>
      </c>
      <c r="BL1274" s="93">
        <v>0</v>
      </c>
      <c r="BM1274" s="93">
        <v>0</v>
      </c>
      <c r="BN1274" s="93">
        <v>0</v>
      </c>
      <c r="BO1274" s="93">
        <v>0</v>
      </c>
      <c r="BP1274" s="93">
        <v>0</v>
      </c>
      <c r="BQ1274" s="93">
        <v>0</v>
      </c>
      <c r="BR1274" s="93">
        <v>0</v>
      </c>
      <c r="BS1274" s="93">
        <v>0</v>
      </c>
      <c r="BT1274" s="93">
        <v>0</v>
      </c>
      <c r="BU1274" s="93">
        <v>0</v>
      </c>
      <c r="BV1274" s="93">
        <v>0</v>
      </c>
      <c r="BW1274" s="93">
        <v>0</v>
      </c>
      <c r="BX1274" s="93">
        <v>0</v>
      </c>
      <c r="BY1274" s="93">
        <v>0</v>
      </c>
      <c r="BZ1274" s="93">
        <v>0</v>
      </c>
      <c r="CA1274" s="93">
        <v>0</v>
      </c>
      <c r="CB1274" s="93">
        <v>0</v>
      </c>
      <c r="CC1274" s="93">
        <v>0</v>
      </c>
      <c r="CD1274" s="93">
        <v>0</v>
      </c>
      <c r="CE1274" s="93">
        <v>0</v>
      </c>
      <c r="CF1274" s="93">
        <v>0</v>
      </c>
      <c r="CG1274" s="93">
        <v>0</v>
      </c>
      <c r="CH1274" s="93">
        <v>0</v>
      </c>
      <c r="CJ1274" s="94">
        <v>0</v>
      </c>
    </row>
    <row r="1275" spans="1:88" x14ac:dyDescent="0.25">
      <c r="A1275">
        <v>1267</v>
      </c>
      <c r="B1275" s="96"/>
      <c r="C1275" s="97" t="s">
        <v>5378</v>
      </c>
      <c r="D1275" s="97" t="s">
        <v>7645</v>
      </c>
      <c r="E1275" s="97" t="s">
        <v>7645</v>
      </c>
      <c r="F1275" s="97" t="s">
        <v>7788</v>
      </c>
      <c r="G1275" s="96" t="s">
        <v>6184</v>
      </c>
      <c r="H1275" s="96" t="s">
        <v>7789</v>
      </c>
      <c r="I1275" s="96" t="s">
        <v>5340</v>
      </c>
      <c r="J1275" s="96" t="s">
        <v>5382</v>
      </c>
      <c r="K1275" s="96" t="s">
        <v>5365</v>
      </c>
      <c r="L1275" s="96" t="s">
        <v>5365</v>
      </c>
      <c r="M1275" s="96" t="s">
        <v>5342</v>
      </c>
      <c r="N1275" s="92">
        <v>0</v>
      </c>
      <c r="O1275" s="93">
        <v>0</v>
      </c>
      <c r="P1275" s="93">
        <v>0</v>
      </c>
      <c r="Q1275" s="93">
        <v>0</v>
      </c>
      <c r="R1275" s="93">
        <v>0</v>
      </c>
      <c r="S1275" s="93">
        <v>0</v>
      </c>
      <c r="T1275" s="93">
        <v>0</v>
      </c>
      <c r="U1275" s="93">
        <v>0</v>
      </c>
      <c r="V1275" s="93">
        <v>0</v>
      </c>
      <c r="W1275" s="93">
        <v>0</v>
      </c>
      <c r="X1275" s="93">
        <v>0</v>
      </c>
      <c r="Y1275" s="93">
        <v>0</v>
      </c>
      <c r="Z1275" s="93">
        <v>0</v>
      </c>
      <c r="AA1275" s="93">
        <v>0</v>
      </c>
      <c r="AB1275" s="93">
        <v>0</v>
      </c>
      <c r="AC1275" s="93">
        <v>0</v>
      </c>
      <c r="AD1275" s="93">
        <v>0</v>
      </c>
      <c r="AE1275" s="93">
        <v>0</v>
      </c>
      <c r="AF1275" s="93">
        <v>0</v>
      </c>
      <c r="AG1275" s="93">
        <v>0</v>
      </c>
      <c r="AH1275" s="93">
        <v>0</v>
      </c>
      <c r="AI1275" s="93">
        <v>0</v>
      </c>
      <c r="AJ1275" s="93">
        <v>0</v>
      </c>
      <c r="AK1275" s="93">
        <v>0</v>
      </c>
      <c r="AL1275" s="93">
        <v>0</v>
      </c>
      <c r="AM1275" s="93">
        <v>0</v>
      </c>
      <c r="AN1275" s="93">
        <v>0</v>
      </c>
      <c r="AO1275" s="93">
        <v>0</v>
      </c>
      <c r="AP1275" s="93">
        <v>0</v>
      </c>
      <c r="AQ1275" s="93">
        <v>0</v>
      </c>
      <c r="AR1275" s="93">
        <v>0</v>
      </c>
      <c r="AS1275" s="93">
        <v>0</v>
      </c>
      <c r="AT1275" s="93">
        <v>0</v>
      </c>
      <c r="AU1275" s="93">
        <v>0</v>
      </c>
      <c r="AV1275" s="93">
        <v>0</v>
      </c>
      <c r="AW1275" s="93">
        <v>0</v>
      </c>
      <c r="AX1275" s="93">
        <v>0</v>
      </c>
      <c r="AY1275" s="93">
        <v>0</v>
      </c>
      <c r="AZ1275" s="93">
        <v>0</v>
      </c>
      <c r="BA1275" s="93">
        <v>0</v>
      </c>
      <c r="BB1275" s="93">
        <v>0</v>
      </c>
      <c r="BC1275" s="93">
        <v>0</v>
      </c>
      <c r="BD1275" s="93">
        <v>0</v>
      </c>
      <c r="BE1275" s="93">
        <v>0</v>
      </c>
      <c r="BF1275" s="93">
        <v>0</v>
      </c>
      <c r="BG1275" s="93">
        <v>0</v>
      </c>
      <c r="BH1275" s="93">
        <v>0</v>
      </c>
      <c r="BI1275" s="93">
        <v>0</v>
      </c>
      <c r="BJ1275" s="93">
        <v>0</v>
      </c>
      <c r="BK1275" s="93">
        <v>0</v>
      </c>
      <c r="BL1275" s="93">
        <v>0</v>
      </c>
      <c r="BM1275" s="93">
        <v>0</v>
      </c>
      <c r="BN1275" s="93">
        <v>0</v>
      </c>
      <c r="BO1275" s="93">
        <v>0</v>
      </c>
      <c r="BP1275" s="93">
        <v>0</v>
      </c>
      <c r="BQ1275" s="93">
        <v>0</v>
      </c>
      <c r="BR1275" s="93">
        <v>0</v>
      </c>
      <c r="BS1275" s="93">
        <v>0</v>
      </c>
      <c r="BT1275" s="93">
        <v>0</v>
      </c>
      <c r="BU1275" s="93">
        <v>0</v>
      </c>
      <c r="BV1275" s="93">
        <v>0</v>
      </c>
      <c r="BW1275" s="93">
        <v>0</v>
      </c>
      <c r="BX1275" s="93">
        <v>0</v>
      </c>
      <c r="BY1275" s="93">
        <v>0</v>
      </c>
      <c r="BZ1275" s="93">
        <v>0</v>
      </c>
      <c r="CA1275" s="93">
        <v>0</v>
      </c>
      <c r="CB1275" s="93">
        <v>0</v>
      </c>
      <c r="CC1275" s="93">
        <v>0</v>
      </c>
      <c r="CD1275" s="93">
        <v>0</v>
      </c>
      <c r="CE1275" s="93">
        <v>0</v>
      </c>
      <c r="CF1275" s="93">
        <v>0</v>
      </c>
      <c r="CG1275" s="93">
        <v>0</v>
      </c>
      <c r="CH1275" s="93">
        <v>0</v>
      </c>
      <c r="CJ1275" s="94">
        <v>0</v>
      </c>
    </row>
    <row r="1276" spans="1:88" x14ac:dyDescent="0.25">
      <c r="A1276">
        <v>1268</v>
      </c>
      <c r="B1276" s="96"/>
      <c r="C1276" s="97" t="s">
        <v>5378</v>
      </c>
      <c r="D1276" s="97" t="s">
        <v>7645</v>
      </c>
      <c r="E1276" s="97" t="s">
        <v>7645</v>
      </c>
      <c r="F1276" s="97" t="s">
        <v>7790</v>
      </c>
      <c r="G1276" s="96" t="s">
        <v>6184</v>
      </c>
      <c r="H1276" s="96" t="s">
        <v>7689</v>
      </c>
      <c r="I1276" s="96" t="s">
        <v>5387</v>
      </c>
      <c r="J1276" s="96" t="s">
        <v>5382</v>
      </c>
      <c r="K1276" s="96" t="s">
        <v>5365</v>
      </c>
      <c r="L1276" s="96" t="s">
        <v>5365</v>
      </c>
      <c r="M1276" s="96" t="s">
        <v>5342</v>
      </c>
      <c r="N1276" s="92">
        <v>185381.34407743637</v>
      </c>
      <c r="O1276" s="93">
        <v>31366.865694275381</v>
      </c>
      <c r="P1276" s="93">
        <v>30849.458737574863</v>
      </c>
      <c r="Q1276" s="93">
        <v>30911.133707864356</v>
      </c>
      <c r="R1276" s="93">
        <v>30941.589957046319</v>
      </c>
      <c r="S1276" s="93">
        <v>30745.792931073622</v>
      </c>
      <c r="T1276" s="93">
        <v>30566.503049601815</v>
      </c>
      <c r="U1276" s="93">
        <v>0</v>
      </c>
      <c r="V1276" s="93">
        <v>0</v>
      </c>
      <c r="W1276" s="93">
        <v>0</v>
      </c>
      <c r="X1276" s="93">
        <v>0</v>
      </c>
      <c r="Y1276" s="93">
        <v>0</v>
      </c>
      <c r="Z1276" s="93">
        <v>0</v>
      </c>
      <c r="AA1276" s="93">
        <v>0</v>
      </c>
      <c r="AB1276" s="93">
        <v>0</v>
      </c>
      <c r="AC1276" s="93">
        <v>0</v>
      </c>
      <c r="AD1276" s="93">
        <v>0</v>
      </c>
      <c r="AE1276" s="93">
        <v>0</v>
      </c>
      <c r="AF1276" s="93">
        <v>0</v>
      </c>
      <c r="AG1276" s="93">
        <v>0</v>
      </c>
      <c r="AH1276" s="93">
        <v>0</v>
      </c>
      <c r="AI1276" s="93">
        <v>0</v>
      </c>
      <c r="AJ1276" s="93">
        <v>0</v>
      </c>
      <c r="AK1276" s="93">
        <v>0</v>
      </c>
      <c r="AL1276" s="93">
        <v>0</v>
      </c>
      <c r="AM1276" s="93">
        <v>0</v>
      </c>
      <c r="AN1276" s="93">
        <v>0</v>
      </c>
      <c r="AO1276" s="93">
        <v>0</v>
      </c>
      <c r="AP1276" s="93">
        <v>0</v>
      </c>
      <c r="AQ1276" s="93">
        <v>0</v>
      </c>
      <c r="AR1276" s="93">
        <v>0</v>
      </c>
      <c r="AS1276" s="93">
        <v>0</v>
      </c>
      <c r="AT1276" s="93">
        <v>0</v>
      </c>
      <c r="AU1276" s="93">
        <v>0</v>
      </c>
      <c r="AV1276" s="93">
        <v>0</v>
      </c>
      <c r="AW1276" s="93">
        <v>0</v>
      </c>
      <c r="AX1276" s="93">
        <v>0</v>
      </c>
      <c r="AY1276" s="93">
        <v>0</v>
      </c>
      <c r="AZ1276" s="93">
        <v>0</v>
      </c>
      <c r="BA1276" s="93">
        <v>0</v>
      </c>
      <c r="BB1276" s="93">
        <v>0</v>
      </c>
      <c r="BC1276" s="93">
        <v>0</v>
      </c>
      <c r="BD1276" s="93">
        <v>0</v>
      </c>
      <c r="BE1276" s="93">
        <v>0</v>
      </c>
      <c r="BF1276" s="93">
        <v>0</v>
      </c>
      <c r="BG1276" s="93">
        <v>0</v>
      </c>
      <c r="BH1276" s="93">
        <v>0</v>
      </c>
      <c r="BI1276" s="93">
        <v>0</v>
      </c>
      <c r="BJ1276" s="93">
        <v>0</v>
      </c>
      <c r="BK1276" s="93">
        <v>0</v>
      </c>
      <c r="BL1276" s="93">
        <v>0</v>
      </c>
      <c r="BM1276" s="93">
        <v>0</v>
      </c>
      <c r="BN1276" s="93">
        <v>0</v>
      </c>
      <c r="BO1276" s="93">
        <v>0</v>
      </c>
      <c r="BP1276" s="93">
        <v>0</v>
      </c>
      <c r="BQ1276" s="93">
        <v>0</v>
      </c>
      <c r="BR1276" s="93">
        <v>0</v>
      </c>
      <c r="BS1276" s="93">
        <v>0</v>
      </c>
      <c r="BT1276" s="93">
        <v>0</v>
      </c>
      <c r="BU1276" s="93">
        <v>0</v>
      </c>
      <c r="BV1276" s="93">
        <v>0</v>
      </c>
      <c r="BW1276" s="93">
        <v>0</v>
      </c>
      <c r="BX1276" s="93">
        <v>0</v>
      </c>
      <c r="BY1276" s="93">
        <v>0</v>
      </c>
      <c r="BZ1276" s="93">
        <v>0</v>
      </c>
      <c r="CA1276" s="93">
        <v>0</v>
      </c>
      <c r="CB1276" s="93">
        <v>0</v>
      </c>
      <c r="CC1276" s="93">
        <v>0</v>
      </c>
      <c r="CD1276" s="93">
        <v>0</v>
      </c>
      <c r="CE1276" s="93">
        <v>0</v>
      </c>
      <c r="CF1276" s="93">
        <v>0</v>
      </c>
      <c r="CG1276" s="93">
        <v>0</v>
      </c>
      <c r="CH1276" s="93">
        <v>0</v>
      </c>
      <c r="CJ1276" s="94">
        <v>0</v>
      </c>
    </row>
    <row r="1277" spans="1:88" x14ac:dyDescent="0.25">
      <c r="A1277">
        <v>1269</v>
      </c>
      <c r="B1277" s="96"/>
      <c r="C1277" s="97" t="s">
        <v>5378</v>
      </c>
      <c r="D1277" s="97" t="s">
        <v>7645</v>
      </c>
      <c r="E1277" s="97" t="s">
        <v>7645</v>
      </c>
      <c r="F1277" s="97" t="s">
        <v>7791</v>
      </c>
      <c r="G1277" s="96" t="s">
        <v>6184</v>
      </c>
      <c r="H1277" s="96" t="s">
        <v>7691</v>
      </c>
      <c r="I1277" s="96" t="s">
        <v>5387</v>
      </c>
      <c r="J1277" s="96" t="s">
        <v>5382</v>
      </c>
      <c r="K1277" s="96" t="s">
        <v>5365</v>
      </c>
      <c r="L1277" s="96" t="s">
        <v>5365</v>
      </c>
      <c r="M1277" s="96" t="s">
        <v>5342</v>
      </c>
      <c r="N1277" s="92">
        <v>468887.65105821728</v>
      </c>
      <c r="O1277" s="93">
        <v>0</v>
      </c>
      <c r="P1277" s="93">
        <v>0</v>
      </c>
      <c r="Q1277" s="93">
        <v>0</v>
      </c>
      <c r="R1277" s="93">
        <v>0</v>
      </c>
      <c r="S1277" s="93">
        <v>0</v>
      </c>
      <c r="T1277" s="93">
        <v>0</v>
      </c>
      <c r="U1277" s="93">
        <v>38983.911585861104</v>
      </c>
      <c r="V1277" s="93">
        <v>39001.814149493948</v>
      </c>
      <c r="W1277" s="93">
        <v>38709.730540970748</v>
      </c>
      <c r="X1277" s="93">
        <v>38230.689206890471</v>
      </c>
      <c r="Y1277" s="93">
        <v>39021.269912586977</v>
      </c>
      <c r="Z1277" s="93">
        <v>39090.960280650172</v>
      </c>
      <c r="AA1277" s="93">
        <v>39876.896185402977</v>
      </c>
      <c r="AB1277" s="93">
        <v>39162.093086753339</v>
      </c>
      <c r="AC1277" s="93">
        <v>39292.912373192805</v>
      </c>
      <c r="AD1277" s="93">
        <v>39333.520585018101</v>
      </c>
      <c r="AE1277" s="93">
        <v>39148.991169505513</v>
      </c>
      <c r="AF1277" s="93">
        <v>39034.861981891139</v>
      </c>
      <c r="AG1277" s="93">
        <v>0</v>
      </c>
      <c r="AH1277" s="93">
        <v>0</v>
      </c>
      <c r="AI1277" s="93">
        <v>0</v>
      </c>
      <c r="AJ1277" s="93">
        <v>0</v>
      </c>
      <c r="AK1277" s="93">
        <v>0</v>
      </c>
      <c r="AL1277" s="93">
        <v>0</v>
      </c>
      <c r="AM1277" s="93">
        <v>0</v>
      </c>
      <c r="AN1277" s="93">
        <v>0</v>
      </c>
      <c r="AO1277" s="93">
        <v>0</v>
      </c>
      <c r="AP1277" s="93">
        <v>0</v>
      </c>
      <c r="AQ1277" s="93">
        <v>0</v>
      </c>
      <c r="AR1277" s="93">
        <v>0</v>
      </c>
      <c r="AS1277" s="93">
        <v>0</v>
      </c>
      <c r="AT1277" s="93">
        <v>0</v>
      </c>
      <c r="AU1277" s="93">
        <v>0</v>
      </c>
      <c r="AV1277" s="93">
        <v>0</v>
      </c>
      <c r="AW1277" s="93">
        <v>0</v>
      </c>
      <c r="AX1277" s="93">
        <v>0</v>
      </c>
      <c r="AY1277" s="93">
        <v>0</v>
      </c>
      <c r="AZ1277" s="93">
        <v>0</v>
      </c>
      <c r="BA1277" s="93">
        <v>0</v>
      </c>
      <c r="BB1277" s="93">
        <v>0</v>
      </c>
      <c r="BC1277" s="93">
        <v>0</v>
      </c>
      <c r="BD1277" s="93">
        <v>0</v>
      </c>
      <c r="BE1277" s="93">
        <v>0</v>
      </c>
      <c r="BF1277" s="93">
        <v>0</v>
      </c>
      <c r="BG1277" s="93">
        <v>0</v>
      </c>
      <c r="BH1277" s="93">
        <v>0</v>
      </c>
      <c r="BI1277" s="93">
        <v>0</v>
      </c>
      <c r="BJ1277" s="93">
        <v>0</v>
      </c>
      <c r="BK1277" s="93">
        <v>0</v>
      </c>
      <c r="BL1277" s="93">
        <v>0</v>
      </c>
      <c r="BM1277" s="93">
        <v>0</v>
      </c>
      <c r="BN1277" s="93">
        <v>0</v>
      </c>
      <c r="BO1277" s="93">
        <v>0</v>
      </c>
      <c r="BP1277" s="93">
        <v>0</v>
      </c>
      <c r="BQ1277" s="93">
        <v>0</v>
      </c>
      <c r="BR1277" s="93">
        <v>0</v>
      </c>
      <c r="BS1277" s="93">
        <v>0</v>
      </c>
      <c r="BT1277" s="93">
        <v>0</v>
      </c>
      <c r="BU1277" s="93">
        <v>0</v>
      </c>
      <c r="BV1277" s="93">
        <v>0</v>
      </c>
      <c r="BW1277" s="93">
        <v>0</v>
      </c>
      <c r="BX1277" s="93">
        <v>0</v>
      </c>
      <c r="BY1277" s="93">
        <v>0</v>
      </c>
      <c r="BZ1277" s="93">
        <v>0</v>
      </c>
      <c r="CA1277" s="93">
        <v>0</v>
      </c>
      <c r="CB1277" s="93">
        <v>0</v>
      </c>
      <c r="CC1277" s="93">
        <v>0</v>
      </c>
      <c r="CD1277" s="93">
        <v>0</v>
      </c>
      <c r="CE1277" s="93">
        <v>0</v>
      </c>
      <c r="CF1277" s="93">
        <v>0</v>
      </c>
      <c r="CG1277" s="93">
        <v>0</v>
      </c>
      <c r="CH1277" s="93">
        <v>0</v>
      </c>
      <c r="CJ1277" s="94">
        <v>235849.27538176387</v>
      </c>
    </row>
    <row r="1278" spans="1:88" x14ac:dyDescent="0.25">
      <c r="A1278">
        <v>1270</v>
      </c>
      <c r="B1278" s="96"/>
      <c r="C1278" s="97" t="s">
        <v>5378</v>
      </c>
      <c r="D1278" s="97" t="s">
        <v>7645</v>
      </c>
      <c r="E1278" s="97" t="s">
        <v>7645</v>
      </c>
      <c r="F1278" s="97" t="s">
        <v>7792</v>
      </c>
      <c r="G1278" s="96" t="s">
        <v>6184</v>
      </c>
      <c r="H1278" s="96" t="s">
        <v>7693</v>
      </c>
      <c r="I1278" s="96" t="s">
        <v>5387</v>
      </c>
      <c r="J1278" s="96" t="s">
        <v>5382</v>
      </c>
      <c r="K1278" s="96" t="s">
        <v>5365</v>
      </c>
      <c r="L1278" s="96" t="s">
        <v>5365</v>
      </c>
      <c r="M1278" s="96" t="s">
        <v>5342</v>
      </c>
      <c r="N1278" s="92">
        <v>381536.09571119177</v>
      </c>
      <c r="O1278" s="93">
        <v>0</v>
      </c>
      <c r="P1278" s="93">
        <v>0</v>
      </c>
      <c r="Q1278" s="93">
        <v>0</v>
      </c>
      <c r="R1278" s="93">
        <v>0</v>
      </c>
      <c r="S1278" s="93">
        <v>0</v>
      </c>
      <c r="T1278" s="93">
        <v>0</v>
      </c>
      <c r="U1278" s="93">
        <v>0</v>
      </c>
      <c r="V1278" s="93">
        <v>0</v>
      </c>
      <c r="W1278" s="93">
        <v>0</v>
      </c>
      <c r="X1278" s="93">
        <v>0</v>
      </c>
      <c r="Y1278" s="93">
        <v>0</v>
      </c>
      <c r="Z1278" s="93">
        <v>0</v>
      </c>
      <c r="AA1278" s="93">
        <v>0</v>
      </c>
      <c r="AB1278" s="93">
        <v>0</v>
      </c>
      <c r="AC1278" s="93">
        <v>0</v>
      </c>
      <c r="AD1278" s="93">
        <v>0</v>
      </c>
      <c r="AE1278" s="93">
        <v>0</v>
      </c>
      <c r="AF1278" s="93">
        <v>0</v>
      </c>
      <c r="AG1278" s="93">
        <v>31364.593365098986</v>
      </c>
      <c r="AH1278" s="93">
        <v>31346.992760073215</v>
      </c>
      <c r="AI1278" s="93">
        <v>31215.411525216721</v>
      </c>
      <c r="AJ1278" s="93">
        <v>30971.133225071873</v>
      </c>
      <c r="AK1278" s="93">
        <v>31348.953978500052</v>
      </c>
      <c r="AL1278" s="93">
        <v>31385.753830221067</v>
      </c>
      <c r="AM1278" s="93">
        <v>32608.443252542365</v>
      </c>
      <c r="AN1278" s="93">
        <v>32303.851673302306</v>
      </c>
      <c r="AO1278" s="93">
        <v>32330.769224794796</v>
      </c>
      <c r="AP1278" s="93">
        <v>32335.436187213225</v>
      </c>
      <c r="AQ1278" s="93">
        <v>32210.385337120697</v>
      </c>
      <c r="AR1278" s="93">
        <v>32114.371352036484</v>
      </c>
      <c r="AS1278" s="93">
        <v>0</v>
      </c>
      <c r="AT1278" s="93">
        <v>0</v>
      </c>
      <c r="AU1278" s="93">
        <v>0</v>
      </c>
      <c r="AV1278" s="93">
        <v>0</v>
      </c>
      <c r="AW1278" s="93">
        <v>0</v>
      </c>
      <c r="AX1278" s="93">
        <v>0</v>
      </c>
      <c r="AY1278" s="93">
        <v>0</v>
      </c>
      <c r="AZ1278" s="93">
        <v>0</v>
      </c>
      <c r="BA1278" s="93">
        <v>0</v>
      </c>
      <c r="BB1278" s="93">
        <v>0</v>
      </c>
      <c r="BC1278" s="93">
        <v>0</v>
      </c>
      <c r="BD1278" s="93">
        <v>0</v>
      </c>
      <c r="BE1278" s="93">
        <v>0</v>
      </c>
      <c r="BF1278" s="93">
        <v>0</v>
      </c>
      <c r="BG1278" s="93">
        <v>0</v>
      </c>
      <c r="BH1278" s="93">
        <v>0</v>
      </c>
      <c r="BI1278" s="93">
        <v>0</v>
      </c>
      <c r="BJ1278" s="93">
        <v>0</v>
      </c>
      <c r="BK1278" s="93">
        <v>0</v>
      </c>
      <c r="BL1278" s="93">
        <v>0</v>
      </c>
      <c r="BM1278" s="93">
        <v>0</v>
      </c>
      <c r="BN1278" s="93">
        <v>0</v>
      </c>
      <c r="BO1278" s="93">
        <v>0</v>
      </c>
      <c r="BP1278" s="93">
        <v>0</v>
      </c>
      <c r="BQ1278" s="93">
        <v>0</v>
      </c>
      <c r="BR1278" s="93">
        <v>0</v>
      </c>
      <c r="BS1278" s="93">
        <v>0</v>
      </c>
      <c r="BT1278" s="93">
        <v>0</v>
      </c>
      <c r="BU1278" s="93">
        <v>0</v>
      </c>
      <c r="BV1278" s="93">
        <v>0</v>
      </c>
      <c r="BW1278" s="93">
        <v>0</v>
      </c>
      <c r="BX1278" s="93">
        <v>0</v>
      </c>
      <c r="BY1278" s="93">
        <v>0</v>
      </c>
      <c r="BZ1278" s="93">
        <v>0</v>
      </c>
      <c r="CA1278" s="93">
        <v>0</v>
      </c>
      <c r="CB1278" s="93">
        <v>0</v>
      </c>
      <c r="CC1278" s="93">
        <v>0</v>
      </c>
      <c r="CD1278" s="93">
        <v>0</v>
      </c>
      <c r="CE1278" s="93">
        <v>0</v>
      </c>
      <c r="CF1278" s="93">
        <v>0</v>
      </c>
      <c r="CG1278" s="93">
        <v>0</v>
      </c>
      <c r="CH1278" s="93">
        <v>0</v>
      </c>
      <c r="CJ1278" s="94">
        <v>381536.09571119177</v>
      </c>
    </row>
    <row r="1279" spans="1:88" x14ac:dyDescent="0.25">
      <c r="A1279">
        <v>1271</v>
      </c>
      <c r="B1279" s="96"/>
      <c r="C1279" s="97" t="s">
        <v>5378</v>
      </c>
      <c r="D1279" s="97" t="s">
        <v>7645</v>
      </c>
      <c r="E1279" s="97" t="s">
        <v>7645</v>
      </c>
      <c r="F1279" s="97" t="s">
        <v>7793</v>
      </c>
      <c r="G1279" s="96" t="s">
        <v>6184</v>
      </c>
      <c r="H1279" s="96" t="s">
        <v>7695</v>
      </c>
      <c r="I1279" s="96" t="s">
        <v>5387</v>
      </c>
      <c r="J1279" s="96" t="s">
        <v>5382</v>
      </c>
      <c r="K1279" s="96" t="s">
        <v>5365</v>
      </c>
      <c r="L1279" s="96" t="s">
        <v>5365</v>
      </c>
      <c r="M1279" s="96" t="s">
        <v>5342</v>
      </c>
      <c r="N1279" s="92">
        <v>293182.87581271399</v>
      </c>
      <c r="O1279" s="93">
        <v>0</v>
      </c>
      <c r="P1279" s="93">
        <v>0</v>
      </c>
      <c r="Q1279" s="93">
        <v>0</v>
      </c>
      <c r="R1279" s="93">
        <v>0</v>
      </c>
      <c r="S1279" s="93">
        <v>0</v>
      </c>
      <c r="T1279" s="93">
        <v>0</v>
      </c>
      <c r="U1279" s="93">
        <v>0</v>
      </c>
      <c r="V1279" s="93">
        <v>0</v>
      </c>
      <c r="W1279" s="93">
        <v>0</v>
      </c>
      <c r="X1279" s="93">
        <v>0</v>
      </c>
      <c r="Y1279" s="93">
        <v>0</v>
      </c>
      <c r="Z1279" s="93">
        <v>0</v>
      </c>
      <c r="AA1279" s="93">
        <v>0</v>
      </c>
      <c r="AB1279" s="93">
        <v>0</v>
      </c>
      <c r="AC1279" s="93">
        <v>0</v>
      </c>
      <c r="AD1279" s="93">
        <v>0</v>
      </c>
      <c r="AE1279" s="93">
        <v>0</v>
      </c>
      <c r="AF1279" s="93">
        <v>0</v>
      </c>
      <c r="AG1279" s="93">
        <v>0</v>
      </c>
      <c r="AH1279" s="93">
        <v>0</v>
      </c>
      <c r="AI1279" s="93">
        <v>0</v>
      </c>
      <c r="AJ1279" s="93">
        <v>0</v>
      </c>
      <c r="AK1279" s="93">
        <v>0</v>
      </c>
      <c r="AL1279" s="93">
        <v>0</v>
      </c>
      <c r="AM1279" s="93">
        <v>0</v>
      </c>
      <c r="AN1279" s="93">
        <v>0</v>
      </c>
      <c r="AO1279" s="93">
        <v>0</v>
      </c>
      <c r="AP1279" s="93">
        <v>0</v>
      </c>
      <c r="AQ1279" s="93">
        <v>0</v>
      </c>
      <c r="AR1279" s="93">
        <v>0</v>
      </c>
      <c r="AS1279" s="93">
        <v>24217.882214811671</v>
      </c>
      <c r="AT1279" s="93">
        <v>24187.350774111812</v>
      </c>
      <c r="AU1279" s="93">
        <v>24121.662132630041</v>
      </c>
      <c r="AV1279" s="93">
        <v>23897.02903538202</v>
      </c>
      <c r="AW1279" s="93">
        <v>24200.401830156348</v>
      </c>
      <c r="AX1279" s="93">
        <v>24232.7001750819</v>
      </c>
      <c r="AY1279" s="93">
        <v>24927.660658445071</v>
      </c>
      <c r="AZ1279" s="93">
        <v>24684.818730867682</v>
      </c>
      <c r="BA1279" s="93">
        <v>24747.374459100134</v>
      </c>
      <c r="BB1279" s="93">
        <v>24746.817016120702</v>
      </c>
      <c r="BC1279" s="93">
        <v>24647.677547417941</v>
      </c>
      <c r="BD1279" s="93">
        <v>24571.501238588688</v>
      </c>
      <c r="BE1279" s="93">
        <v>0</v>
      </c>
      <c r="BF1279" s="93">
        <v>0</v>
      </c>
      <c r="BG1279" s="93">
        <v>0</v>
      </c>
      <c r="BH1279" s="93">
        <v>0</v>
      </c>
      <c r="BI1279" s="93">
        <v>0</v>
      </c>
      <c r="BJ1279" s="93">
        <v>0</v>
      </c>
      <c r="BK1279" s="93">
        <v>0</v>
      </c>
      <c r="BL1279" s="93">
        <v>0</v>
      </c>
      <c r="BM1279" s="93">
        <v>0</v>
      </c>
      <c r="BN1279" s="93">
        <v>0</v>
      </c>
      <c r="BO1279" s="93">
        <v>0</v>
      </c>
      <c r="BP1279" s="93">
        <v>0</v>
      </c>
      <c r="BQ1279" s="93">
        <v>0</v>
      </c>
      <c r="BR1279" s="93">
        <v>0</v>
      </c>
      <c r="BS1279" s="93">
        <v>0</v>
      </c>
      <c r="BT1279" s="93">
        <v>0</v>
      </c>
      <c r="BU1279" s="93">
        <v>0</v>
      </c>
      <c r="BV1279" s="93">
        <v>0</v>
      </c>
      <c r="BW1279" s="93">
        <v>0</v>
      </c>
      <c r="BX1279" s="93">
        <v>0</v>
      </c>
      <c r="BY1279" s="93">
        <v>0</v>
      </c>
      <c r="BZ1279" s="93">
        <v>0</v>
      </c>
      <c r="CA1279" s="93">
        <v>0</v>
      </c>
      <c r="CB1279" s="93">
        <v>0</v>
      </c>
      <c r="CC1279" s="93">
        <v>0</v>
      </c>
      <c r="CD1279" s="93">
        <v>0</v>
      </c>
      <c r="CE1279" s="93">
        <v>0</v>
      </c>
      <c r="CF1279" s="93">
        <v>0</v>
      </c>
      <c r="CG1279" s="93">
        <v>0</v>
      </c>
      <c r="CH1279" s="93">
        <v>0</v>
      </c>
      <c r="CJ1279" s="94">
        <v>293182.87581271399</v>
      </c>
    </row>
    <row r="1280" spans="1:88" x14ac:dyDescent="0.25">
      <c r="A1280">
        <v>1272</v>
      </c>
      <c r="B1280" s="96"/>
      <c r="C1280" s="97" t="s">
        <v>5378</v>
      </c>
      <c r="D1280" s="97" t="s">
        <v>7645</v>
      </c>
      <c r="E1280" s="97" t="s">
        <v>7645</v>
      </c>
      <c r="F1280" s="97" t="s">
        <v>7794</v>
      </c>
      <c r="G1280" s="96" t="s">
        <v>6184</v>
      </c>
      <c r="H1280" s="96" t="s">
        <v>7697</v>
      </c>
      <c r="I1280" s="96" t="s">
        <v>5387</v>
      </c>
      <c r="J1280" s="96" t="s">
        <v>5382</v>
      </c>
      <c r="K1280" s="96" t="s">
        <v>5365</v>
      </c>
      <c r="L1280" s="96" t="s">
        <v>5365</v>
      </c>
      <c r="M1280" s="96" t="s">
        <v>5342</v>
      </c>
      <c r="N1280" s="92">
        <v>195010.09155834868</v>
      </c>
      <c r="O1280" s="93">
        <v>0</v>
      </c>
      <c r="P1280" s="93">
        <v>0</v>
      </c>
      <c r="Q1280" s="93">
        <v>0</v>
      </c>
      <c r="R1280" s="93">
        <v>0</v>
      </c>
      <c r="S1280" s="93">
        <v>0</v>
      </c>
      <c r="T1280" s="93">
        <v>0</v>
      </c>
      <c r="U1280" s="93">
        <v>0</v>
      </c>
      <c r="V1280" s="93">
        <v>0</v>
      </c>
      <c r="W1280" s="93">
        <v>0</v>
      </c>
      <c r="X1280" s="93">
        <v>0</v>
      </c>
      <c r="Y1280" s="93">
        <v>0</v>
      </c>
      <c r="Z1280" s="93">
        <v>0</v>
      </c>
      <c r="AA1280" s="93">
        <v>0</v>
      </c>
      <c r="AB1280" s="93">
        <v>0</v>
      </c>
      <c r="AC1280" s="93">
        <v>0</v>
      </c>
      <c r="AD1280" s="93">
        <v>0</v>
      </c>
      <c r="AE1280" s="93">
        <v>0</v>
      </c>
      <c r="AF1280" s="93">
        <v>0</v>
      </c>
      <c r="AG1280" s="93">
        <v>0</v>
      </c>
      <c r="AH1280" s="93">
        <v>0</v>
      </c>
      <c r="AI1280" s="93">
        <v>0</v>
      </c>
      <c r="AJ1280" s="93">
        <v>0</v>
      </c>
      <c r="AK1280" s="93">
        <v>0</v>
      </c>
      <c r="AL1280" s="93">
        <v>0</v>
      </c>
      <c r="AM1280" s="93">
        <v>0</v>
      </c>
      <c r="AN1280" s="93">
        <v>0</v>
      </c>
      <c r="AO1280" s="93">
        <v>0</v>
      </c>
      <c r="AP1280" s="93">
        <v>0</v>
      </c>
      <c r="AQ1280" s="93">
        <v>0</v>
      </c>
      <c r="AR1280" s="93">
        <v>0</v>
      </c>
      <c r="AS1280" s="93">
        <v>0</v>
      </c>
      <c r="AT1280" s="93">
        <v>0</v>
      </c>
      <c r="AU1280" s="93">
        <v>0</v>
      </c>
      <c r="AV1280" s="93">
        <v>0</v>
      </c>
      <c r="AW1280" s="93">
        <v>0</v>
      </c>
      <c r="AX1280" s="93">
        <v>0</v>
      </c>
      <c r="AY1280" s="93">
        <v>0</v>
      </c>
      <c r="AZ1280" s="93">
        <v>0</v>
      </c>
      <c r="BA1280" s="93">
        <v>0</v>
      </c>
      <c r="BB1280" s="93">
        <v>0</v>
      </c>
      <c r="BC1280" s="93">
        <v>0</v>
      </c>
      <c r="BD1280" s="93">
        <v>0</v>
      </c>
      <c r="BE1280" s="93">
        <v>16405.870780102523</v>
      </c>
      <c r="BF1280" s="93">
        <v>16387.840445337195</v>
      </c>
      <c r="BG1280" s="93">
        <v>16344.673841884185</v>
      </c>
      <c r="BH1280" s="93">
        <v>16199.411892130727</v>
      </c>
      <c r="BI1280" s="93">
        <v>16393.694428309704</v>
      </c>
      <c r="BJ1280" s="93">
        <v>16414.678749455943</v>
      </c>
      <c r="BK1280" s="93">
        <v>16278.641621937273</v>
      </c>
      <c r="BL1280" s="93">
        <v>16131.31742904987</v>
      </c>
      <c r="BM1280" s="93">
        <v>16151.432816258313</v>
      </c>
      <c r="BN1280" s="93">
        <v>16155.312054095575</v>
      </c>
      <c r="BO1280" s="93">
        <v>16095.901807391014</v>
      </c>
      <c r="BP1280" s="93">
        <v>16051.315692396323</v>
      </c>
      <c r="BQ1280" s="93">
        <v>0</v>
      </c>
      <c r="BR1280" s="93">
        <v>0</v>
      </c>
      <c r="BS1280" s="93">
        <v>0</v>
      </c>
      <c r="BT1280" s="93">
        <v>0</v>
      </c>
      <c r="BU1280" s="93">
        <v>0</v>
      </c>
      <c r="BV1280" s="93">
        <v>0</v>
      </c>
      <c r="BW1280" s="93">
        <v>0</v>
      </c>
      <c r="BX1280" s="93">
        <v>0</v>
      </c>
      <c r="BY1280" s="93">
        <v>0</v>
      </c>
      <c r="BZ1280" s="93">
        <v>0</v>
      </c>
      <c r="CA1280" s="93">
        <v>0</v>
      </c>
      <c r="CB1280" s="93">
        <v>0</v>
      </c>
      <c r="CC1280" s="93">
        <v>0</v>
      </c>
      <c r="CD1280" s="93">
        <v>0</v>
      </c>
      <c r="CE1280" s="93">
        <v>0</v>
      </c>
      <c r="CF1280" s="93">
        <v>0</v>
      </c>
      <c r="CG1280" s="93">
        <v>0</v>
      </c>
      <c r="CH1280" s="93">
        <v>0</v>
      </c>
      <c r="CJ1280" s="94">
        <v>195010.09155834868</v>
      </c>
    </row>
    <row r="1281" spans="1:88" x14ac:dyDescent="0.25">
      <c r="A1281">
        <v>1273</v>
      </c>
      <c r="B1281" s="96"/>
      <c r="C1281" s="97" t="s">
        <v>5378</v>
      </c>
      <c r="D1281" s="97" t="s">
        <v>7645</v>
      </c>
      <c r="E1281" s="97" t="s">
        <v>7645</v>
      </c>
      <c r="F1281" s="97" t="s">
        <v>7795</v>
      </c>
      <c r="G1281" s="96" t="s">
        <v>6184</v>
      </c>
      <c r="H1281" s="96" t="s">
        <v>7699</v>
      </c>
      <c r="I1281" s="96" t="s">
        <v>5387</v>
      </c>
      <c r="J1281" s="96" t="s">
        <v>5382</v>
      </c>
      <c r="K1281" s="96" t="s">
        <v>5365</v>
      </c>
      <c r="L1281" s="96" t="s">
        <v>5365</v>
      </c>
      <c r="M1281" s="96" t="s">
        <v>5342</v>
      </c>
      <c r="N1281" s="92">
        <v>97264.097964727625</v>
      </c>
      <c r="O1281" s="93">
        <v>0</v>
      </c>
      <c r="P1281" s="93">
        <v>0</v>
      </c>
      <c r="Q1281" s="93">
        <v>0</v>
      </c>
      <c r="R1281" s="93">
        <v>0</v>
      </c>
      <c r="S1281" s="93">
        <v>0</v>
      </c>
      <c r="T1281" s="93">
        <v>0</v>
      </c>
      <c r="U1281" s="93">
        <v>0</v>
      </c>
      <c r="V1281" s="93">
        <v>0</v>
      </c>
      <c r="W1281" s="93">
        <v>0</v>
      </c>
      <c r="X1281" s="93">
        <v>0</v>
      </c>
      <c r="Y1281" s="93">
        <v>0</v>
      </c>
      <c r="Z1281" s="93">
        <v>0</v>
      </c>
      <c r="AA1281" s="93">
        <v>0</v>
      </c>
      <c r="AB1281" s="93">
        <v>0</v>
      </c>
      <c r="AC1281" s="93">
        <v>0</v>
      </c>
      <c r="AD1281" s="93">
        <v>0</v>
      </c>
      <c r="AE1281" s="93">
        <v>0</v>
      </c>
      <c r="AF1281" s="93">
        <v>0</v>
      </c>
      <c r="AG1281" s="93">
        <v>0</v>
      </c>
      <c r="AH1281" s="93">
        <v>0</v>
      </c>
      <c r="AI1281" s="93">
        <v>0</v>
      </c>
      <c r="AJ1281" s="93">
        <v>0</v>
      </c>
      <c r="AK1281" s="93">
        <v>0</v>
      </c>
      <c r="AL1281" s="93">
        <v>0</v>
      </c>
      <c r="AM1281" s="93">
        <v>0</v>
      </c>
      <c r="AN1281" s="93">
        <v>0</v>
      </c>
      <c r="AO1281" s="93">
        <v>0</v>
      </c>
      <c r="AP1281" s="93">
        <v>0</v>
      </c>
      <c r="AQ1281" s="93">
        <v>0</v>
      </c>
      <c r="AR1281" s="93">
        <v>0</v>
      </c>
      <c r="AS1281" s="93">
        <v>0</v>
      </c>
      <c r="AT1281" s="93">
        <v>0</v>
      </c>
      <c r="AU1281" s="93">
        <v>0</v>
      </c>
      <c r="AV1281" s="93">
        <v>0</v>
      </c>
      <c r="AW1281" s="93">
        <v>0</v>
      </c>
      <c r="AX1281" s="93">
        <v>0</v>
      </c>
      <c r="AY1281" s="93">
        <v>0</v>
      </c>
      <c r="AZ1281" s="93">
        <v>0</v>
      </c>
      <c r="BA1281" s="93">
        <v>0</v>
      </c>
      <c r="BB1281" s="93">
        <v>0</v>
      </c>
      <c r="BC1281" s="93">
        <v>0</v>
      </c>
      <c r="BD1281" s="93">
        <v>0</v>
      </c>
      <c r="BE1281" s="93">
        <v>0</v>
      </c>
      <c r="BF1281" s="93">
        <v>0</v>
      </c>
      <c r="BG1281" s="93">
        <v>0</v>
      </c>
      <c r="BH1281" s="93">
        <v>0</v>
      </c>
      <c r="BI1281" s="93">
        <v>0</v>
      </c>
      <c r="BJ1281" s="93">
        <v>0</v>
      </c>
      <c r="BK1281" s="93">
        <v>0</v>
      </c>
      <c r="BL1281" s="93">
        <v>0</v>
      </c>
      <c r="BM1281" s="93">
        <v>0</v>
      </c>
      <c r="BN1281" s="93">
        <v>0</v>
      </c>
      <c r="BO1281" s="93">
        <v>0</v>
      </c>
      <c r="BP1281" s="93">
        <v>0</v>
      </c>
      <c r="BQ1281" s="93">
        <v>8151.7793015071511</v>
      </c>
      <c r="BR1281" s="93">
        <v>8140.065535210194</v>
      </c>
      <c r="BS1281" s="93">
        <v>8111.1981543360353</v>
      </c>
      <c r="BT1281" s="93">
        <v>8016.8165705858819</v>
      </c>
      <c r="BU1281" s="93">
        <v>8143.4439405287521</v>
      </c>
      <c r="BV1281" s="93">
        <v>8157.5959840181122</v>
      </c>
      <c r="BW1281" s="93">
        <v>8187.4583142151396</v>
      </c>
      <c r="BX1281" s="93">
        <v>8085.4532286840113</v>
      </c>
      <c r="BY1281" s="93">
        <v>8094.1175404347896</v>
      </c>
      <c r="BZ1281" s="93">
        <v>8099.4903452080989</v>
      </c>
      <c r="CA1281" s="93">
        <v>8053.1907186008611</v>
      </c>
      <c r="CB1281" s="93">
        <v>8023.4883313985911</v>
      </c>
      <c r="CC1281" s="93">
        <v>0</v>
      </c>
      <c r="CD1281" s="93">
        <v>0</v>
      </c>
      <c r="CE1281" s="93">
        <v>0</v>
      </c>
      <c r="CF1281" s="93">
        <v>0</v>
      </c>
      <c r="CG1281" s="93">
        <v>0</v>
      </c>
      <c r="CH1281" s="93">
        <v>0</v>
      </c>
      <c r="CJ1281" s="94">
        <v>97264.097964727625</v>
      </c>
    </row>
    <row r="1282" spans="1:88" x14ac:dyDescent="0.25">
      <c r="A1282">
        <v>1274</v>
      </c>
      <c r="B1282" s="96"/>
      <c r="C1282" s="97" t="s">
        <v>5378</v>
      </c>
      <c r="D1282" s="97" t="s">
        <v>7645</v>
      </c>
      <c r="E1282" s="97" t="s">
        <v>7645</v>
      </c>
      <c r="F1282" s="97" t="s">
        <v>7796</v>
      </c>
      <c r="G1282" s="96" t="s">
        <v>6184</v>
      </c>
      <c r="H1282" s="96" t="s">
        <v>7701</v>
      </c>
      <c r="I1282" s="96" t="s">
        <v>5387</v>
      </c>
      <c r="J1282" s="96" t="s">
        <v>5382</v>
      </c>
      <c r="K1282" s="96" t="s">
        <v>5365</v>
      </c>
      <c r="L1282" s="96" t="s">
        <v>5365</v>
      </c>
      <c r="M1282" s="96" t="s">
        <v>5342</v>
      </c>
      <c r="N1282" s="92">
        <v>48660.325733618331</v>
      </c>
      <c r="O1282" s="93">
        <v>0</v>
      </c>
      <c r="P1282" s="93">
        <v>0</v>
      </c>
      <c r="Q1282" s="93">
        <v>0</v>
      </c>
      <c r="R1282" s="93">
        <v>0</v>
      </c>
      <c r="S1282" s="93">
        <v>0</v>
      </c>
      <c r="T1282" s="93">
        <v>0</v>
      </c>
      <c r="U1282" s="93">
        <v>0</v>
      </c>
      <c r="V1282" s="93">
        <v>0</v>
      </c>
      <c r="W1282" s="93">
        <v>0</v>
      </c>
      <c r="X1282" s="93">
        <v>0</v>
      </c>
      <c r="Y1282" s="93">
        <v>0</v>
      </c>
      <c r="Z1282" s="93">
        <v>0</v>
      </c>
      <c r="AA1282" s="93">
        <v>0</v>
      </c>
      <c r="AB1282" s="93">
        <v>0</v>
      </c>
      <c r="AC1282" s="93">
        <v>0</v>
      </c>
      <c r="AD1282" s="93">
        <v>0</v>
      </c>
      <c r="AE1282" s="93">
        <v>0</v>
      </c>
      <c r="AF1282" s="93">
        <v>0</v>
      </c>
      <c r="AG1282" s="93">
        <v>0</v>
      </c>
      <c r="AH1282" s="93">
        <v>0</v>
      </c>
      <c r="AI1282" s="93">
        <v>0</v>
      </c>
      <c r="AJ1282" s="93">
        <v>0</v>
      </c>
      <c r="AK1282" s="93">
        <v>0</v>
      </c>
      <c r="AL1282" s="93">
        <v>0</v>
      </c>
      <c r="AM1282" s="93">
        <v>0</v>
      </c>
      <c r="AN1282" s="93">
        <v>0</v>
      </c>
      <c r="AO1282" s="93">
        <v>0</v>
      </c>
      <c r="AP1282" s="93">
        <v>0</v>
      </c>
      <c r="AQ1282" s="93">
        <v>0</v>
      </c>
      <c r="AR1282" s="93">
        <v>0</v>
      </c>
      <c r="AS1282" s="93">
        <v>0</v>
      </c>
      <c r="AT1282" s="93">
        <v>0</v>
      </c>
      <c r="AU1282" s="93">
        <v>0</v>
      </c>
      <c r="AV1282" s="93">
        <v>0</v>
      </c>
      <c r="AW1282" s="93">
        <v>0</v>
      </c>
      <c r="AX1282" s="93">
        <v>0</v>
      </c>
      <c r="AY1282" s="93">
        <v>0</v>
      </c>
      <c r="AZ1282" s="93">
        <v>0</v>
      </c>
      <c r="BA1282" s="93">
        <v>0</v>
      </c>
      <c r="BB1282" s="93">
        <v>0</v>
      </c>
      <c r="BC1282" s="93">
        <v>0</v>
      </c>
      <c r="BD1282" s="93">
        <v>0</v>
      </c>
      <c r="BE1282" s="93">
        <v>0</v>
      </c>
      <c r="BF1282" s="93">
        <v>0</v>
      </c>
      <c r="BG1282" s="93">
        <v>0</v>
      </c>
      <c r="BH1282" s="93">
        <v>0</v>
      </c>
      <c r="BI1282" s="93">
        <v>0</v>
      </c>
      <c r="BJ1282" s="93">
        <v>0</v>
      </c>
      <c r="BK1282" s="93">
        <v>0</v>
      </c>
      <c r="BL1282" s="93">
        <v>0</v>
      </c>
      <c r="BM1282" s="93">
        <v>0</v>
      </c>
      <c r="BN1282" s="93">
        <v>0</v>
      </c>
      <c r="BO1282" s="93">
        <v>0</v>
      </c>
      <c r="BP1282" s="93">
        <v>0</v>
      </c>
      <c r="BQ1282" s="93">
        <v>0</v>
      </c>
      <c r="BR1282" s="93">
        <v>0</v>
      </c>
      <c r="BS1282" s="93">
        <v>0</v>
      </c>
      <c r="BT1282" s="93">
        <v>0</v>
      </c>
      <c r="BU1282" s="93">
        <v>0</v>
      </c>
      <c r="BV1282" s="93">
        <v>0</v>
      </c>
      <c r="BW1282" s="93">
        <v>0</v>
      </c>
      <c r="BX1282" s="93">
        <v>0</v>
      </c>
      <c r="BY1282" s="93">
        <v>0</v>
      </c>
      <c r="BZ1282" s="93">
        <v>0</v>
      </c>
      <c r="CA1282" s="93">
        <v>0</v>
      </c>
      <c r="CB1282" s="93">
        <v>0</v>
      </c>
      <c r="CC1282" s="93">
        <v>8148.8224463618853</v>
      </c>
      <c r="CD1282" s="93">
        <v>8134.7586845311589</v>
      </c>
      <c r="CE1282" s="93">
        <v>8100.0965600286027</v>
      </c>
      <c r="CF1282" s="93">
        <v>7983.7449311810551</v>
      </c>
      <c r="CG1282" s="93">
        <v>8137.1123903364814</v>
      </c>
      <c r="CH1282" s="93">
        <v>8155.7907211791462</v>
      </c>
      <c r="CJ1282" s="94">
        <v>48660.325733618331</v>
      </c>
    </row>
    <row r="1283" spans="1:88" x14ac:dyDescent="0.25">
      <c r="A1283">
        <v>1275</v>
      </c>
      <c r="B1283" s="96"/>
      <c r="C1283" s="97" t="s">
        <v>5378</v>
      </c>
      <c r="D1283" s="97" t="s">
        <v>7645</v>
      </c>
      <c r="E1283" s="97" t="s">
        <v>7645</v>
      </c>
      <c r="F1283" s="97" t="s">
        <v>7797</v>
      </c>
      <c r="G1283" s="96" t="s">
        <v>6184</v>
      </c>
      <c r="H1283" s="96" t="s">
        <v>7703</v>
      </c>
      <c r="I1283" s="96" t="s">
        <v>5387</v>
      </c>
      <c r="J1283" s="96" t="s">
        <v>5382</v>
      </c>
      <c r="K1283" s="96" t="s">
        <v>5365</v>
      </c>
      <c r="L1283" s="96" t="s">
        <v>5365</v>
      </c>
      <c r="M1283" s="96" t="s">
        <v>5342</v>
      </c>
      <c r="N1283" s="92">
        <v>0</v>
      </c>
      <c r="O1283" s="93">
        <v>0</v>
      </c>
      <c r="P1283" s="93">
        <v>0</v>
      </c>
      <c r="Q1283" s="93">
        <v>0</v>
      </c>
      <c r="R1283" s="93">
        <v>0</v>
      </c>
      <c r="S1283" s="93">
        <v>0</v>
      </c>
      <c r="T1283" s="93">
        <v>0</v>
      </c>
      <c r="U1283" s="93">
        <v>0</v>
      </c>
      <c r="V1283" s="93">
        <v>0</v>
      </c>
      <c r="W1283" s="93">
        <v>0</v>
      </c>
      <c r="X1283" s="93">
        <v>0</v>
      </c>
      <c r="Y1283" s="93">
        <v>0</v>
      </c>
      <c r="Z1283" s="93">
        <v>0</v>
      </c>
      <c r="AA1283" s="93">
        <v>0</v>
      </c>
      <c r="AB1283" s="93">
        <v>0</v>
      </c>
      <c r="AC1283" s="93">
        <v>0</v>
      </c>
      <c r="AD1283" s="93">
        <v>0</v>
      </c>
      <c r="AE1283" s="93">
        <v>0</v>
      </c>
      <c r="AF1283" s="93">
        <v>0</v>
      </c>
      <c r="AG1283" s="93">
        <v>0</v>
      </c>
      <c r="AH1283" s="93">
        <v>0</v>
      </c>
      <c r="AI1283" s="93">
        <v>0</v>
      </c>
      <c r="AJ1283" s="93">
        <v>0</v>
      </c>
      <c r="AK1283" s="93">
        <v>0</v>
      </c>
      <c r="AL1283" s="93">
        <v>0</v>
      </c>
      <c r="AM1283" s="93">
        <v>0</v>
      </c>
      <c r="AN1283" s="93">
        <v>0</v>
      </c>
      <c r="AO1283" s="93">
        <v>0</v>
      </c>
      <c r="AP1283" s="93">
        <v>0</v>
      </c>
      <c r="AQ1283" s="93">
        <v>0</v>
      </c>
      <c r="AR1283" s="93">
        <v>0</v>
      </c>
      <c r="AS1283" s="93">
        <v>0</v>
      </c>
      <c r="AT1283" s="93">
        <v>0</v>
      </c>
      <c r="AU1283" s="93">
        <v>0</v>
      </c>
      <c r="AV1283" s="93">
        <v>0</v>
      </c>
      <c r="AW1283" s="93">
        <v>0</v>
      </c>
      <c r="AX1283" s="93">
        <v>0</v>
      </c>
      <c r="AY1283" s="93">
        <v>0</v>
      </c>
      <c r="AZ1283" s="93">
        <v>0</v>
      </c>
      <c r="BA1283" s="93">
        <v>0</v>
      </c>
      <c r="BB1283" s="93">
        <v>0</v>
      </c>
      <c r="BC1283" s="93">
        <v>0</v>
      </c>
      <c r="BD1283" s="93">
        <v>0</v>
      </c>
      <c r="BE1283" s="93">
        <v>0</v>
      </c>
      <c r="BF1283" s="93">
        <v>0</v>
      </c>
      <c r="BG1283" s="93">
        <v>0</v>
      </c>
      <c r="BH1283" s="93">
        <v>0</v>
      </c>
      <c r="BI1283" s="93">
        <v>0</v>
      </c>
      <c r="BJ1283" s="93">
        <v>0</v>
      </c>
      <c r="BK1283" s="93">
        <v>0</v>
      </c>
      <c r="BL1283" s="93">
        <v>0</v>
      </c>
      <c r="BM1283" s="93">
        <v>0</v>
      </c>
      <c r="BN1283" s="93">
        <v>0</v>
      </c>
      <c r="BO1283" s="93">
        <v>0</v>
      </c>
      <c r="BP1283" s="93">
        <v>0</v>
      </c>
      <c r="BQ1283" s="93">
        <v>0</v>
      </c>
      <c r="BR1283" s="93">
        <v>0</v>
      </c>
      <c r="BS1283" s="93">
        <v>0</v>
      </c>
      <c r="BT1283" s="93">
        <v>0</v>
      </c>
      <c r="BU1283" s="93">
        <v>0</v>
      </c>
      <c r="BV1283" s="93">
        <v>0</v>
      </c>
      <c r="BW1283" s="93">
        <v>0</v>
      </c>
      <c r="BX1283" s="93">
        <v>0</v>
      </c>
      <c r="BY1283" s="93">
        <v>0</v>
      </c>
      <c r="BZ1283" s="93">
        <v>0</v>
      </c>
      <c r="CA1283" s="93">
        <v>0</v>
      </c>
      <c r="CB1283" s="93">
        <v>0</v>
      </c>
      <c r="CC1283" s="93">
        <v>0</v>
      </c>
      <c r="CD1283" s="93">
        <v>0</v>
      </c>
      <c r="CE1283" s="93">
        <v>0</v>
      </c>
      <c r="CF1283" s="93">
        <v>0</v>
      </c>
      <c r="CG1283" s="93">
        <v>0</v>
      </c>
      <c r="CH1283" s="93">
        <v>0</v>
      </c>
      <c r="CJ1283" s="94">
        <v>0</v>
      </c>
    </row>
    <row r="1284" spans="1:88" x14ac:dyDescent="0.25">
      <c r="A1284">
        <v>1276</v>
      </c>
      <c r="B1284" s="96"/>
      <c r="C1284" s="97" t="s">
        <v>5378</v>
      </c>
      <c r="D1284" s="97" t="s">
        <v>7645</v>
      </c>
      <c r="E1284" s="97" t="s">
        <v>7645</v>
      </c>
      <c r="F1284" s="97" t="s">
        <v>7798</v>
      </c>
      <c r="G1284" s="96" t="s">
        <v>6184</v>
      </c>
      <c r="H1284" s="96" t="s">
        <v>7705</v>
      </c>
      <c r="I1284" s="96" t="s">
        <v>5387</v>
      </c>
      <c r="J1284" s="96" t="s">
        <v>5382</v>
      </c>
      <c r="K1284" s="96" t="s">
        <v>5365</v>
      </c>
      <c r="L1284" s="96" t="s">
        <v>5365</v>
      </c>
      <c r="M1284" s="96" t="s">
        <v>5342</v>
      </c>
      <c r="N1284" s="92">
        <v>0</v>
      </c>
      <c r="O1284" s="93">
        <v>0</v>
      </c>
      <c r="P1284" s="93">
        <v>0</v>
      </c>
      <c r="Q1284" s="93">
        <v>0</v>
      </c>
      <c r="R1284" s="93">
        <v>0</v>
      </c>
      <c r="S1284" s="93">
        <v>0</v>
      </c>
      <c r="T1284" s="93">
        <v>0</v>
      </c>
      <c r="U1284" s="93">
        <v>0</v>
      </c>
      <c r="V1284" s="93">
        <v>0</v>
      </c>
      <c r="W1284" s="93">
        <v>0</v>
      </c>
      <c r="X1284" s="93">
        <v>0</v>
      </c>
      <c r="Y1284" s="93">
        <v>0</v>
      </c>
      <c r="Z1284" s="93">
        <v>0</v>
      </c>
      <c r="AA1284" s="93">
        <v>0</v>
      </c>
      <c r="AB1284" s="93">
        <v>0</v>
      </c>
      <c r="AC1284" s="93">
        <v>0</v>
      </c>
      <c r="AD1284" s="93">
        <v>0</v>
      </c>
      <c r="AE1284" s="93">
        <v>0</v>
      </c>
      <c r="AF1284" s="93">
        <v>0</v>
      </c>
      <c r="AG1284" s="93">
        <v>0</v>
      </c>
      <c r="AH1284" s="93">
        <v>0</v>
      </c>
      <c r="AI1284" s="93">
        <v>0</v>
      </c>
      <c r="AJ1284" s="93">
        <v>0</v>
      </c>
      <c r="AK1284" s="93">
        <v>0</v>
      </c>
      <c r="AL1284" s="93">
        <v>0</v>
      </c>
      <c r="AM1284" s="93">
        <v>0</v>
      </c>
      <c r="AN1284" s="93">
        <v>0</v>
      </c>
      <c r="AO1284" s="93">
        <v>0</v>
      </c>
      <c r="AP1284" s="93">
        <v>0</v>
      </c>
      <c r="AQ1284" s="93">
        <v>0</v>
      </c>
      <c r="AR1284" s="93">
        <v>0</v>
      </c>
      <c r="AS1284" s="93">
        <v>0</v>
      </c>
      <c r="AT1284" s="93">
        <v>0</v>
      </c>
      <c r="AU1284" s="93">
        <v>0</v>
      </c>
      <c r="AV1284" s="93">
        <v>0</v>
      </c>
      <c r="AW1284" s="93">
        <v>0</v>
      </c>
      <c r="AX1284" s="93">
        <v>0</v>
      </c>
      <c r="AY1284" s="93">
        <v>0</v>
      </c>
      <c r="AZ1284" s="93">
        <v>0</v>
      </c>
      <c r="BA1284" s="93">
        <v>0</v>
      </c>
      <c r="BB1284" s="93">
        <v>0</v>
      </c>
      <c r="BC1284" s="93">
        <v>0</v>
      </c>
      <c r="BD1284" s="93">
        <v>0</v>
      </c>
      <c r="BE1284" s="93">
        <v>0</v>
      </c>
      <c r="BF1284" s="93">
        <v>0</v>
      </c>
      <c r="BG1284" s="93">
        <v>0</v>
      </c>
      <c r="BH1284" s="93">
        <v>0</v>
      </c>
      <c r="BI1284" s="93">
        <v>0</v>
      </c>
      <c r="BJ1284" s="93">
        <v>0</v>
      </c>
      <c r="BK1284" s="93">
        <v>0</v>
      </c>
      <c r="BL1284" s="93">
        <v>0</v>
      </c>
      <c r="BM1284" s="93">
        <v>0</v>
      </c>
      <c r="BN1284" s="93">
        <v>0</v>
      </c>
      <c r="BO1284" s="93">
        <v>0</v>
      </c>
      <c r="BP1284" s="93">
        <v>0</v>
      </c>
      <c r="BQ1284" s="93">
        <v>0</v>
      </c>
      <c r="BR1284" s="93">
        <v>0</v>
      </c>
      <c r="BS1284" s="93">
        <v>0</v>
      </c>
      <c r="BT1284" s="93">
        <v>0</v>
      </c>
      <c r="BU1284" s="93">
        <v>0</v>
      </c>
      <c r="BV1284" s="93">
        <v>0</v>
      </c>
      <c r="BW1284" s="93">
        <v>0</v>
      </c>
      <c r="BX1284" s="93">
        <v>0</v>
      </c>
      <c r="BY1284" s="93">
        <v>0</v>
      </c>
      <c r="BZ1284" s="93">
        <v>0</v>
      </c>
      <c r="CA1284" s="93">
        <v>0</v>
      </c>
      <c r="CB1284" s="93">
        <v>0</v>
      </c>
      <c r="CC1284" s="93">
        <v>0</v>
      </c>
      <c r="CD1284" s="93">
        <v>0</v>
      </c>
      <c r="CE1284" s="93">
        <v>0</v>
      </c>
      <c r="CF1284" s="93">
        <v>0</v>
      </c>
      <c r="CG1284" s="93">
        <v>0</v>
      </c>
      <c r="CH1284" s="93">
        <v>0</v>
      </c>
      <c r="CJ1284" s="94">
        <v>0</v>
      </c>
    </row>
    <row r="1285" spans="1:88" x14ac:dyDescent="0.25">
      <c r="A1285">
        <v>1277</v>
      </c>
      <c r="B1285" s="96"/>
      <c r="C1285" s="97" t="s">
        <v>5378</v>
      </c>
      <c r="D1285" s="97" t="s">
        <v>7645</v>
      </c>
      <c r="E1285" s="97" t="s">
        <v>7645</v>
      </c>
      <c r="F1285" s="97" t="s">
        <v>7799</v>
      </c>
      <c r="G1285" s="96" t="s">
        <v>6184</v>
      </c>
      <c r="H1285" s="96" t="s">
        <v>7707</v>
      </c>
      <c r="I1285" s="96" t="s">
        <v>5387</v>
      </c>
      <c r="J1285" s="96" t="s">
        <v>5382</v>
      </c>
      <c r="K1285" s="96" t="s">
        <v>5365</v>
      </c>
      <c r="L1285" s="96" t="s">
        <v>5365</v>
      </c>
      <c r="M1285" s="96" t="s">
        <v>5342</v>
      </c>
      <c r="N1285" s="92">
        <v>0</v>
      </c>
      <c r="O1285" s="93">
        <v>0</v>
      </c>
      <c r="P1285" s="93">
        <v>0</v>
      </c>
      <c r="Q1285" s="93">
        <v>0</v>
      </c>
      <c r="R1285" s="93">
        <v>0</v>
      </c>
      <c r="S1285" s="93">
        <v>0</v>
      </c>
      <c r="T1285" s="93">
        <v>0</v>
      </c>
      <c r="U1285" s="93">
        <v>0</v>
      </c>
      <c r="V1285" s="93">
        <v>0</v>
      </c>
      <c r="W1285" s="93">
        <v>0</v>
      </c>
      <c r="X1285" s="93">
        <v>0</v>
      </c>
      <c r="Y1285" s="93">
        <v>0</v>
      </c>
      <c r="Z1285" s="93">
        <v>0</v>
      </c>
      <c r="AA1285" s="93">
        <v>0</v>
      </c>
      <c r="AB1285" s="93">
        <v>0</v>
      </c>
      <c r="AC1285" s="93">
        <v>0</v>
      </c>
      <c r="AD1285" s="93">
        <v>0</v>
      </c>
      <c r="AE1285" s="93">
        <v>0</v>
      </c>
      <c r="AF1285" s="93">
        <v>0</v>
      </c>
      <c r="AG1285" s="93">
        <v>0</v>
      </c>
      <c r="AH1285" s="93">
        <v>0</v>
      </c>
      <c r="AI1285" s="93">
        <v>0</v>
      </c>
      <c r="AJ1285" s="93">
        <v>0</v>
      </c>
      <c r="AK1285" s="93">
        <v>0</v>
      </c>
      <c r="AL1285" s="93">
        <v>0</v>
      </c>
      <c r="AM1285" s="93">
        <v>0</v>
      </c>
      <c r="AN1285" s="93">
        <v>0</v>
      </c>
      <c r="AO1285" s="93">
        <v>0</v>
      </c>
      <c r="AP1285" s="93">
        <v>0</v>
      </c>
      <c r="AQ1285" s="93">
        <v>0</v>
      </c>
      <c r="AR1285" s="93">
        <v>0</v>
      </c>
      <c r="AS1285" s="93">
        <v>0</v>
      </c>
      <c r="AT1285" s="93">
        <v>0</v>
      </c>
      <c r="AU1285" s="93">
        <v>0</v>
      </c>
      <c r="AV1285" s="93">
        <v>0</v>
      </c>
      <c r="AW1285" s="93">
        <v>0</v>
      </c>
      <c r="AX1285" s="93">
        <v>0</v>
      </c>
      <c r="AY1285" s="93">
        <v>0</v>
      </c>
      <c r="AZ1285" s="93">
        <v>0</v>
      </c>
      <c r="BA1285" s="93">
        <v>0</v>
      </c>
      <c r="BB1285" s="93">
        <v>0</v>
      </c>
      <c r="BC1285" s="93">
        <v>0</v>
      </c>
      <c r="BD1285" s="93">
        <v>0</v>
      </c>
      <c r="BE1285" s="93">
        <v>0</v>
      </c>
      <c r="BF1285" s="93">
        <v>0</v>
      </c>
      <c r="BG1285" s="93">
        <v>0</v>
      </c>
      <c r="BH1285" s="93">
        <v>0</v>
      </c>
      <c r="BI1285" s="93">
        <v>0</v>
      </c>
      <c r="BJ1285" s="93">
        <v>0</v>
      </c>
      <c r="BK1285" s="93">
        <v>0</v>
      </c>
      <c r="BL1285" s="93">
        <v>0</v>
      </c>
      <c r="BM1285" s="93">
        <v>0</v>
      </c>
      <c r="BN1285" s="93">
        <v>0</v>
      </c>
      <c r="BO1285" s="93">
        <v>0</v>
      </c>
      <c r="BP1285" s="93">
        <v>0</v>
      </c>
      <c r="BQ1285" s="93">
        <v>0</v>
      </c>
      <c r="BR1285" s="93">
        <v>0</v>
      </c>
      <c r="BS1285" s="93">
        <v>0</v>
      </c>
      <c r="BT1285" s="93">
        <v>0</v>
      </c>
      <c r="BU1285" s="93">
        <v>0</v>
      </c>
      <c r="BV1285" s="93">
        <v>0</v>
      </c>
      <c r="BW1285" s="93">
        <v>0</v>
      </c>
      <c r="BX1285" s="93">
        <v>0</v>
      </c>
      <c r="BY1285" s="93">
        <v>0</v>
      </c>
      <c r="BZ1285" s="93">
        <v>0</v>
      </c>
      <c r="CA1285" s="93">
        <v>0</v>
      </c>
      <c r="CB1285" s="93">
        <v>0</v>
      </c>
      <c r="CC1285" s="93">
        <v>0</v>
      </c>
      <c r="CD1285" s="93">
        <v>0</v>
      </c>
      <c r="CE1285" s="93">
        <v>0</v>
      </c>
      <c r="CF1285" s="93">
        <v>0</v>
      </c>
      <c r="CG1285" s="93">
        <v>0</v>
      </c>
      <c r="CH1285" s="93">
        <v>0</v>
      </c>
      <c r="CJ1285" s="94">
        <v>0</v>
      </c>
    </row>
    <row r="1286" spans="1:88" x14ac:dyDescent="0.25">
      <c r="A1286">
        <v>1278</v>
      </c>
      <c r="B1286" s="96"/>
      <c r="C1286" s="97" t="s">
        <v>5378</v>
      </c>
      <c r="D1286" s="97" t="s">
        <v>7645</v>
      </c>
      <c r="E1286" s="97" t="s">
        <v>7645</v>
      </c>
      <c r="F1286" s="97" t="s">
        <v>7800</v>
      </c>
      <c r="G1286" s="96" t="s">
        <v>6184</v>
      </c>
      <c r="H1286" s="96" t="s">
        <v>7709</v>
      </c>
      <c r="I1286" s="96" t="s">
        <v>5387</v>
      </c>
      <c r="J1286" s="96" t="s">
        <v>5382</v>
      </c>
      <c r="K1286" s="96" t="s">
        <v>5365</v>
      </c>
      <c r="L1286" s="96" t="s">
        <v>5365</v>
      </c>
      <c r="M1286" s="96" t="s">
        <v>5342</v>
      </c>
      <c r="N1286" s="92">
        <v>960985.56297380105</v>
      </c>
      <c r="O1286" s="93">
        <v>0</v>
      </c>
      <c r="P1286" s="93">
        <v>0</v>
      </c>
      <c r="Q1286" s="93">
        <v>0</v>
      </c>
      <c r="R1286" s="93">
        <v>0</v>
      </c>
      <c r="S1286" s="93">
        <v>0</v>
      </c>
      <c r="T1286" s="93">
        <v>0</v>
      </c>
      <c r="U1286" s="93">
        <v>19491.955792930552</v>
      </c>
      <c r="V1286" s="93">
        <v>19500.907074746974</v>
      </c>
      <c r="W1286" s="93">
        <v>19354.865270485428</v>
      </c>
      <c r="X1286" s="93">
        <v>19115.344603445235</v>
      </c>
      <c r="Y1286" s="93">
        <v>19510.634956293488</v>
      </c>
      <c r="Z1286" s="93">
        <v>19545.480140325035</v>
      </c>
      <c r="AA1286" s="93">
        <v>19938.448092701434</v>
      </c>
      <c r="AB1286" s="93">
        <v>19581.046543376615</v>
      </c>
      <c r="AC1286" s="93">
        <v>19646.456186596402</v>
      </c>
      <c r="AD1286" s="93">
        <v>19666.76029250905</v>
      </c>
      <c r="AE1286" s="93">
        <v>19574.495584752698</v>
      </c>
      <c r="AF1286" s="93">
        <v>19517.430990945621</v>
      </c>
      <c r="AG1286" s="93">
        <v>19602.870853186865</v>
      </c>
      <c r="AH1286" s="93">
        <v>19591.870475045762</v>
      </c>
      <c r="AI1286" s="93">
        <v>19509.632203260451</v>
      </c>
      <c r="AJ1286" s="93">
        <v>19356.958265669924</v>
      </c>
      <c r="AK1286" s="93">
        <v>19593.096236562571</v>
      </c>
      <c r="AL1286" s="93">
        <v>19616.096143888219</v>
      </c>
      <c r="AM1286" s="93">
        <v>20380.277032839058</v>
      </c>
      <c r="AN1286" s="93">
        <v>20189.907295813886</v>
      </c>
      <c r="AO1286" s="93">
        <v>20206.730765496759</v>
      </c>
      <c r="AP1286" s="93">
        <v>20209.647617008188</v>
      </c>
      <c r="AQ1286" s="93">
        <v>20131.490835700395</v>
      </c>
      <c r="AR1286" s="93">
        <v>20071.482095022733</v>
      </c>
      <c r="AS1286" s="93">
        <v>20181.568512343056</v>
      </c>
      <c r="AT1286" s="93">
        <v>20156.125645093249</v>
      </c>
      <c r="AU1286" s="93">
        <v>20101.385110525</v>
      </c>
      <c r="AV1286" s="93">
        <v>19914.190862818275</v>
      </c>
      <c r="AW1286" s="93">
        <v>20167.00152513033</v>
      </c>
      <c r="AX1286" s="93">
        <v>20193.916812568263</v>
      </c>
      <c r="AY1286" s="93">
        <v>20773.050548704283</v>
      </c>
      <c r="AZ1286" s="93">
        <v>20570.682275723069</v>
      </c>
      <c r="BA1286" s="93">
        <v>20622.812049250042</v>
      </c>
      <c r="BB1286" s="93">
        <v>20622.347513433993</v>
      </c>
      <c r="BC1286" s="93">
        <v>20539.731289514901</v>
      </c>
      <c r="BD1286" s="93">
        <v>20476.251032157237</v>
      </c>
      <c r="BE1286" s="93">
        <v>20507.338475128097</v>
      </c>
      <c r="BF1286" s="93">
        <v>20484.800556671467</v>
      </c>
      <c r="BG1286" s="93">
        <v>20430.842302355282</v>
      </c>
      <c r="BH1286" s="93">
        <v>20249.26486516347</v>
      </c>
      <c r="BI1286" s="93">
        <v>20492.118035387182</v>
      </c>
      <c r="BJ1286" s="93">
        <v>20518.348436820012</v>
      </c>
      <c r="BK1286" s="93">
        <v>20348.302027421589</v>
      </c>
      <c r="BL1286" s="93">
        <v>20164.14678631234</v>
      </c>
      <c r="BM1286" s="93">
        <v>20189.291020322889</v>
      </c>
      <c r="BN1286" s="93">
        <v>20194.140067619493</v>
      </c>
      <c r="BO1286" s="93">
        <v>20119.877259238765</v>
      </c>
      <c r="BP1286" s="93">
        <v>20064.144615495403</v>
      </c>
      <c r="BQ1286" s="93">
        <v>0</v>
      </c>
      <c r="BR1286" s="93">
        <v>0</v>
      </c>
      <c r="BS1286" s="93">
        <v>0</v>
      </c>
      <c r="BT1286" s="93">
        <v>0</v>
      </c>
      <c r="BU1286" s="93">
        <v>0</v>
      </c>
      <c r="BV1286" s="93">
        <v>0</v>
      </c>
      <c r="BW1286" s="93">
        <v>0</v>
      </c>
      <c r="BX1286" s="93">
        <v>0</v>
      </c>
      <c r="BY1286" s="93">
        <v>0</v>
      </c>
      <c r="BZ1286" s="93">
        <v>0</v>
      </c>
      <c r="CA1286" s="93">
        <v>0</v>
      </c>
      <c r="CB1286" s="93">
        <v>0</v>
      </c>
      <c r="CC1286" s="93">
        <v>0</v>
      </c>
      <c r="CD1286" s="93">
        <v>0</v>
      </c>
      <c r="CE1286" s="93">
        <v>0</v>
      </c>
      <c r="CF1286" s="93">
        <v>0</v>
      </c>
      <c r="CG1286" s="93">
        <v>0</v>
      </c>
      <c r="CH1286" s="93">
        <v>0</v>
      </c>
      <c r="CJ1286" s="94">
        <v>844466.37513557426</v>
      </c>
    </row>
    <row r="1287" spans="1:88" x14ac:dyDescent="0.25">
      <c r="A1287">
        <v>1279</v>
      </c>
      <c r="B1287" s="96"/>
      <c r="C1287" s="97" t="s">
        <v>5378</v>
      </c>
      <c r="D1287" s="97" t="s">
        <v>5379</v>
      </c>
      <c r="E1287" s="97" t="s">
        <v>5379</v>
      </c>
      <c r="F1287" s="97" t="s">
        <v>7801</v>
      </c>
      <c r="G1287" s="96" t="s">
        <v>6184</v>
      </c>
      <c r="H1287" s="96" t="s">
        <v>7711</v>
      </c>
      <c r="I1287" s="96" t="s">
        <v>5340</v>
      </c>
      <c r="J1287" s="96" t="s">
        <v>5421</v>
      </c>
      <c r="K1287" s="96" t="s">
        <v>5552</v>
      </c>
      <c r="L1287" s="96" t="s">
        <v>5552</v>
      </c>
      <c r="M1287" s="96" t="s">
        <v>5342</v>
      </c>
      <c r="N1287" s="92">
        <v>1214302.5317041869</v>
      </c>
      <c r="O1287" s="93">
        <v>0</v>
      </c>
      <c r="P1287" s="93">
        <v>0</v>
      </c>
      <c r="Q1287" s="93">
        <v>0</v>
      </c>
      <c r="R1287" s="93">
        <v>0</v>
      </c>
      <c r="S1287" s="93">
        <v>0</v>
      </c>
      <c r="T1287" s="93">
        <v>0</v>
      </c>
      <c r="U1287" s="93">
        <v>0</v>
      </c>
      <c r="V1287" s="93">
        <v>0</v>
      </c>
      <c r="W1287" s="93">
        <v>0</v>
      </c>
      <c r="X1287" s="93">
        <v>0</v>
      </c>
      <c r="Y1287" s="93">
        <v>0</v>
      </c>
      <c r="Z1287" s="93">
        <v>0</v>
      </c>
      <c r="AA1287" s="93">
        <v>0</v>
      </c>
      <c r="AB1287" s="93">
        <v>0</v>
      </c>
      <c r="AC1287" s="93">
        <v>0</v>
      </c>
      <c r="AD1287" s="93">
        <v>0</v>
      </c>
      <c r="AE1287" s="93">
        <v>0</v>
      </c>
      <c r="AF1287" s="93">
        <v>0</v>
      </c>
      <c r="AG1287" s="93">
        <v>100409.22061363958</v>
      </c>
      <c r="AH1287" s="93">
        <v>100352.87481593099</v>
      </c>
      <c r="AI1287" s="93">
        <v>99931.636476076514</v>
      </c>
      <c r="AJ1287" s="93">
        <v>99149.614740776131</v>
      </c>
      <c r="AK1287" s="93">
        <v>100359.1533737748</v>
      </c>
      <c r="AL1287" s="93">
        <v>100476.96278985716</v>
      </c>
      <c r="AM1287" s="93">
        <v>103192.14502775483</v>
      </c>
      <c r="AN1287" s="93">
        <v>102228.2395086918</v>
      </c>
      <c r="AO1287" s="93">
        <v>102313.42235093596</v>
      </c>
      <c r="AP1287" s="93">
        <v>102328.19134370828</v>
      </c>
      <c r="AQ1287" s="93">
        <v>101932.45747323032</v>
      </c>
      <c r="AR1287" s="93">
        <v>101628.61318981041</v>
      </c>
      <c r="AS1287" s="93">
        <v>0</v>
      </c>
      <c r="AT1287" s="93">
        <v>0</v>
      </c>
      <c r="AU1287" s="93">
        <v>0</v>
      </c>
      <c r="AV1287" s="93">
        <v>0</v>
      </c>
      <c r="AW1287" s="93">
        <v>0</v>
      </c>
      <c r="AX1287" s="93">
        <v>0</v>
      </c>
      <c r="AY1287" s="93">
        <v>0</v>
      </c>
      <c r="AZ1287" s="93">
        <v>0</v>
      </c>
      <c r="BA1287" s="93">
        <v>0</v>
      </c>
      <c r="BB1287" s="93">
        <v>0</v>
      </c>
      <c r="BC1287" s="93">
        <v>0</v>
      </c>
      <c r="BD1287" s="93">
        <v>0</v>
      </c>
      <c r="BE1287" s="93">
        <v>0</v>
      </c>
      <c r="BF1287" s="93">
        <v>0</v>
      </c>
      <c r="BG1287" s="93">
        <v>0</v>
      </c>
      <c r="BH1287" s="93">
        <v>0</v>
      </c>
      <c r="BI1287" s="93">
        <v>0</v>
      </c>
      <c r="BJ1287" s="93">
        <v>0</v>
      </c>
      <c r="BK1287" s="93">
        <v>0</v>
      </c>
      <c r="BL1287" s="93">
        <v>0</v>
      </c>
      <c r="BM1287" s="93">
        <v>0</v>
      </c>
      <c r="BN1287" s="93">
        <v>0</v>
      </c>
      <c r="BO1287" s="93">
        <v>0</v>
      </c>
      <c r="BP1287" s="93">
        <v>0</v>
      </c>
      <c r="BQ1287" s="93">
        <v>0</v>
      </c>
      <c r="BR1287" s="93">
        <v>0</v>
      </c>
      <c r="BS1287" s="93">
        <v>0</v>
      </c>
      <c r="BT1287" s="93">
        <v>0</v>
      </c>
      <c r="BU1287" s="93">
        <v>0</v>
      </c>
      <c r="BV1287" s="93">
        <v>0</v>
      </c>
      <c r="BW1287" s="93">
        <v>0</v>
      </c>
      <c r="BX1287" s="93">
        <v>0</v>
      </c>
      <c r="BY1287" s="93">
        <v>0</v>
      </c>
      <c r="BZ1287" s="93">
        <v>0</v>
      </c>
      <c r="CA1287" s="93">
        <v>0</v>
      </c>
      <c r="CB1287" s="93">
        <v>0</v>
      </c>
      <c r="CC1287" s="93">
        <v>0</v>
      </c>
      <c r="CD1287" s="93">
        <v>0</v>
      </c>
      <c r="CE1287" s="93">
        <v>0</v>
      </c>
      <c r="CF1287" s="93">
        <v>0</v>
      </c>
      <c r="CG1287" s="93">
        <v>0</v>
      </c>
      <c r="CH1287" s="93">
        <v>0</v>
      </c>
      <c r="CJ1287" s="94">
        <v>1214302.5317041869</v>
      </c>
    </row>
    <row r="1288" spans="1:88" x14ac:dyDescent="0.25">
      <c r="A1288">
        <v>1280</v>
      </c>
      <c r="B1288" s="96"/>
      <c r="C1288" s="97" t="s">
        <v>5378</v>
      </c>
      <c r="D1288" s="97" t="s">
        <v>5379</v>
      </c>
      <c r="E1288" s="97" t="s">
        <v>5379</v>
      </c>
      <c r="F1288" s="97" t="s">
        <v>7802</v>
      </c>
      <c r="G1288" s="96" t="s">
        <v>6184</v>
      </c>
      <c r="H1288" s="96" t="s">
        <v>7713</v>
      </c>
      <c r="I1288" s="96" t="s">
        <v>5340</v>
      </c>
      <c r="J1288" s="96" t="s">
        <v>5421</v>
      </c>
      <c r="K1288" s="96" t="s">
        <v>5552</v>
      </c>
      <c r="L1288" s="96" t="s">
        <v>5552</v>
      </c>
      <c r="M1288" s="96" t="s">
        <v>5342</v>
      </c>
      <c r="N1288" s="92">
        <v>1194175.9704052221</v>
      </c>
      <c r="O1288" s="93">
        <v>0</v>
      </c>
      <c r="P1288" s="93">
        <v>0</v>
      </c>
      <c r="Q1288" s="93">
        <v>0</v>
      </c>
      <c r="R1288" s="93">
        <v>0</v>
      </c>
      <c r="S1288" s="93">
        <v>0</v>
      </c>
      <c r="T1288" s="93">
        <v>0</v>
      </c>
      <c r="U1288" s="93">
        <v>0</v>
      </c>
      <c r="V1288" s="93">
        <v>0</v>
      </c>
      <c r="W1288" s="93">
        <v>0</v>
      </c>
      <c r="X1288" s="93">
        <v>0</v>
      </c>
      <c r="Y1288" s="93">
        <v>0</v>
      </c>
      <c r="Z1288" s="93">
        <v>0</v>
      </c>
      <c r="AA1288" s="93">
        <v>0</v>
      </c>
      <c r="AB1288" s="93">
        <v>0</v>
      </c>
      <c r="AC1288" s="93">
        <v>0</v>
      </c>
      <c r="AD1288" s="93">
        <v>0</v>
      </c>
      <c r="AE1288" s="93">
        <v>0</v>
      </c>
      <c r="AF1288" s="93">
        <v>0</v>
      </c>
      <c r="AG1288" s="93">
        <v>98744.979387999148</v>
      </c>
      <c r="AH1288" s="93">
        <v>98689.567498539865</v>
      </c>
      <c r="AI1288" s="93">
        <v>98275.311009622164</v>
      </c>
      <c r="AJ1288" s="93">
        <v>97506.250960542282</v>
      </c>
      <c r="AK1288" s="93">
        <v>98695.741991889023</v>
      </c>
      <c r="AL1288" s="93">
        <v>98811.598765715898</v>
      </c>
      <c r="AM1288" s="93">
        <v>101481.7779830959</v>
      </c>
      <c r="AN1288" s="93">
        <v>100533.84879860295</v>
      </c>
      <c r="AO1288" s="93">
        <v>100617.61977053373</v>
      </c>
      <c r="AP1288" s="93">
        <v>100632.14397337055</v>
      </c>
      <c r="AQ1288" s="93">
        <v>100242.96922781764</v>
      </c>
      <c r="AR1288" s="93">
        <v>99944.161037493133</v>
      </c>
      <c r="AS1288" s="93">
        <v>0</v>
      </c>
      <c r="AT1288" s="93">
        <v>0</v>
      </c>
      <c r="AU1288" s="93">
        <v>0</v>
      </c>
      <c r="AV1288" s="93">
        <v>0</v>
      </c>
      <c r="AW1288" s="93">
        <v>0</v>
      </c>
      <c r="AX1288" s="93">
        <v>0</v>
      </c>
      <c r="AY1288" s="93">
        <v>0</v>
      </c>
      <c r="AZ1288" s="93">
        <v>0</v>
      </c>
      <c r="BA1288" s="93">
        <v>0</v>
      </c>
      <c r="BB1288" s="93">
        <v>0</v>
      </c>
      <c r="BC1288" s="93">
        <v>0</v>
      </c>
      <c r="BD1288" s="93">
        <v>0</v>
      </c>
      <c r="BE1288" s="93">
        <v>0</v>
      </c>
      <c r="BF1288" s="93">
        <v>0</v>
      </c>
      <c r="BG1288" s="93">
        <v>0</v>
      </c>
      <c r="BH1288" s="93">
        <v>0</v>
      </c>
      <c r="BI1288" s="93">
        <v>0</v>
      </c>
      <c r="BJ1288" s="93">
        <v>0</v>
      </c>
      <c r="BK1288" s="93">
        <v>0</v>
      </c>
      <c r="BL1288" s="93">
        <v>0</v>
      </c>
      <c r="BM1288" s="93">
        <v>0</v>
      </c>
      <c r="BN1288" s="93">
        <v>0</v>
      </c>
      <c r="BO1288" s="93">
        <v>0</v>
      </c>
      <c r="BP1288" s="93">
        <v>0</v>
      </c>
      <c r="BQ1288" s="93">
        <v>0</v>
      </c>
      <c r="BR1288" s="93">
        <v>0</v>
      </c>
      <c r="BS1288" s="93">
        <v>0</v>
      </c>
      <c r="BT1288" s="93">
        <v>0</v>
      </c>
      <c r="BU1288" s="93">
        <v>0</v>
      </c>
      <c r="BV1288" s="93">
        <v>0</v>
      </c>
      <c r="BW1288" s="93">
        <v>0</v>
      </c>
      <c r="BX1288" s="93">
        <v>0</v>
      </c>
      <c r="BY1288" s="93">
        <v>0</v>
      </c>
      <c r="BZ1288" s="93">
        <v>0</v>
      </c>
      <c r="CA1288" s="93">
        <v>0</v>
      </c>
      <c r="CB1288" s="93">
        <v>0</v>
      </c>
      <c r="CC1288" s="93">
        <v>0</v>
      </c>
      <c r="CD1288" s="93">
        <v>0</v>
      </c>
      <c r="CE1288" s="93">
        <v>0</v>
      </c>
      <c r="CF1288" s="93">
        <v>0</v>
      </c>
      <c r="CG1288" s="93">
        <v>0</v>
      </c>
      <c r="CH1288" s="93">
        <v>0</v>
      </c>
      <c r="CJ1288" s="94">
        <v>1194175.9704052221</v>
      </c>
    </row>
    <row r="1289" spans="1:88" x14ac:dyDescent="0.25">
      <c r="A1289">
        <v>1281</v>
      </c>
      <c r="B1289" s="96"/>
      <c r="C1289" s="97" t="s">
        <v>5378</v>
      </c>
      <c r="D1289" s="97" t="s">
        <v>5379</v>
      </c>
      <c r="E1289" s="97" t="s">
        <v>5379</v>
      </c>
      <c r="F1289" s="97" t="s">
        <v>7803</v>
      </c>
      <c r="G1289" s="96" t="s">
        <v>6184</v>
      </c>
      <c r="H1289" s="96" t="s">
        <v>7715</v>
      </c>
      <c r="I1289" s="96" t="s">
        <v>5340</v>
      </c>
      <c r="J1289" s="96" t="s">
        <v>5421</v>
      </c>
      <c r="K1289" s="96" t="s">
        <v>5552</v>
      </c>
      <c r="L1289" s="96" t="s">
        <v>5552</v>
      </c>
      <c r="M1289" s="96" t="s">
        <v>5342</v>
      </c>
      <c r="N1289" s="92">
        <v>1039872.3337798284</v>
      </c>
      <c r="O1289" s="93">
        <v>0</v>
      </c>
      <c r="P1289" s="93">
        <v>0</v>
      </c>
      <c r="Q1289" s="93">
        <v>0</v>
      </c>
      <c r="R1289" s="93">
        <v>0</v>
      </c>
      <c r="S1289" s="93">
        <v>0</v>
      </c>
      <c r="T1289" s="93">
        <v>0</v>
      </c>
      <c r="U1289" s="93">
        <v>0</v>
      </c>
      <c r="V1289" s="93">
        <v>0</v>
      </c>
      <c r="W1289" s="93">
        <v>0</v>
      </c>
      <c r="X1289" s="93">
        <v>0</v>
      </c>
      <c r="Y1289" s="93">
        <v>0</v>
      </c>
      <c r="Z1289" s="93">
        <v>0</v>
      </c>
      <c r="AA1289" s="93">
        <v>0</v>
      </c>
      <c r="AB1289" s="93">
        <v>0</v>
      </c>
      <c r="AC1289" s="93">
        <v>0</v>
      </c>
      <c r="AD1289" s="93">
        <v>0</v>
      </c>
      <c r="AE1289" s="93">
        <v>0</v>
      </c>
      <c r="AF1289" s="93">
        <v>0</v>
      </c>
      <c r="AG1289" s="93">
        <v>85985.796658089152</v>
      </c>
      <c r="AH1289" s="93">
        <v>85937.544731874674</v>
      </c>
      <c r="AI1289" s="93">
        <v>85576.815766805768</v>
      </c>
      <c r="AJ1289" s="93">
        <v>84907.128645415942</v>
      </c>
      <c r="AK1289" s="93">
        <v>85942.921397431419</v>
      </c>
      <c r="AL1289" s="93">
        <v>86043.807913966026</v>
      </c>
      <c r="AM1289" s="93">
        <v>88368.963974044149</v>
      </c>
      <c r="AN1289" s="93">
        <v>87543.520021255419</v>
      </c>
      <c r="AO1289" s="93">
        <v>87616.46665411639</v>
      </c>
      <c r="AP1289" s="93">
        <v>87629.11413411476</v>
      </c>
      <c r="AQ1289" s="93">
        <v>87290.226012987259</v>
      </c>
      <c r="AR1289" s="93">
        <v>87030.027869727186</v>
      </c>
      <c r="AS1289" s="93">
        <v>0</v>
      </c>
      <c r="AT1289" s="93">
        <v>0</v>
      </c>
      <c r="AU1289" s="93">
        <v>0</v>
      </c>
      <c r="AV1289" s="93">
        <v>0</v>
      </c>
      <c r="AW1289" s="93">
        <v>0</v>
      </c>
      <c r="AX1289" s="93">
        <v>0</v>
      </c>
      <c r="AY1289" s="93">
        <v>0</v>
      </c>
      <c r="AZ1289" s="93">
        <v>0</v>
      </c>
      <c r="BA1289" s="93">
        <v>0</v>
      </c>
      <c r="BB1289" s="93">
        <v>0</v>
      </c>
      <c r="BC1289" s="93">
        <v>0</v>
      </c>
      <c r="BD1289" s="93">
        <v>0</v>
      </c>
      <c r="BE1289" s="93">
        <v>0</v>
      </c>
      <c r="BF1289" s="93">
        <v>0</v>
      </c>
      <c r="BG1289" s="93">
        <v>0</v>
      </c>
      <c r="BH1289" s="93">
        <v>0</v>
      </c>
      <c r="BI1289" s="93">
        <v>0</v>
      </c>
      <c r="BJ1289" s="93">
        <v>0</v>
      </c>
      <c r="BK1289" s="93">
        <v>0</v>
      </c>
      <c r="BL1289" s="93">
        <v>0</v>
      </c>
      <c r="BM1289" s="93">
        <v>0</v>
      </c>
      <c r="BN1289" s="93">
        <v>0</v>
      </c>
      <c r="BO1289" s="93">
        <v>0</v>
      </c>
      <c r="BP1289" s="93">
        <v>0</v>
      </c>
      <c r="BQ1289" s="93">
        <v>0</v>
      </c>
      <c r="BR1289" s="93">
        <v>0</v>
      </c>
      <c r="BS1289" s="93">
        <v>0</v>
      </c>
      <c r="BT1289" s="93">
        <v>0</v>
      </c>
      <c r="BU1289" s="93">
        <v>0</v>
      </c>
      <c r="BV1289" s="93">
        <v>0</v>
      </c>
      <c r="BW1289" s="93">
        <v>0</v>
      </c>
      <c r="BX1289" s="93">
        <v>0</v>
      </c>
      <c r="BY1289" s="93">
        <v>0</v>
      </c>
      <c r="BZ1289" s="93">
        <v>0</v>
      </c>
      <c r="CA1289" s="93">
        <v>0</v>
      </c>
      <c r="CB1289" s="93">
        <v>0</v>
      </c>
      <c r="CC1289" s="93">
        <v>0</v>
      </c>
      <c r="CD1289" s="93">
        <v>0</v>
      </c>
      <c r="CE1289" s="93">
        <v>0</v>
      </c>
      <c r="CF1289" s="93">
        <v>0</v>
      </c>
      <c r="CG1289" s="93">
        <v>0</v>
      </c>
      <c r="CH1289" s="93">
        <v>0</v>
      </c>
      <c r="CJ1289" s="94">
        <v>1039872.3337798284</v>
      </c>
    </row>
    <row r="1290" spans="1:88" x14ac:dyDescent="0.25">
      <c r="A1290">
        <v>1282</v>
      </c>
      <c r="B1290" s="96"/>
      <c r="C1290" s="97" t="s">
        <v>5378</v>
      </c>
      <c r="D1290" s="97" t="s">
        <v>5379</v>
      </c>
      <c r="E1290" s="97" t="s">
        <v>5379</v>
      </c>
      <c r="F1290" s="97" t="s">
        <v>7804</v>
      </c>
      <c r="G1290" s="96" t="s">
        <v>6184</v>
      </c>
      <c r="H1290" s="96" t="s">
        <v>7805</v>
      </c>
      <c r="I1290" s="96" t="s">
        <v>5340</v>
      </c>
      <c r="J1290" s="96" t="s">
        <v>5421</v>
      </c>
      <c r="K1290" s="96" t="s">
        <v>5552</v>
      </c>
      <c r="L1290" s="96" t="s">
        <v>5552</v>
      </c>
      <c r="M1290" s="96" t="s">
        <v>5342</v>
      </c>
      <c r="N1290" s="92">
        <v>906167.45574929123</v>
      </c>
      <c r="O1290" s="93">
        <v>0</v>
      </c>
      <c r="P1290" s="93">
        <v>0</v>
      </c>
      <c r="Q1290" s="93">
        <v>0</v>
      </c>
      <c r="R1290" s="93">
        <v>0</v>
      </c>
      <c r="S1290" s="93">
        <v>0</v>
      </c>
      <c r="T1290" s="93">
        <v>0</v>
      </c>
      <c r="U1290" s="93">
        <v>0</v>
      </c>
      <c r="V1290" s="93">
        <v>0</v>
      </c>
      <c r="W1290" s="93">
        <v>0</v>
      </c>
      <c r="X1290" s="93">
        <v>0</v>
      </c>
      <c r="Y1290" s="93">
        <v>0</v>
      </c>
      <c r="Z1290" s="93">
        <v>0</v>
      </c>
      <c r="AA1290" s="93">
        <v>0</v>
      </c>
      <c r="AB1290" s="93">
        <v>0</v>
      </c>
      <c r="AC1290" s="93">
        <v>0</v>
      </c>
      <c r="AD1290" s="93">
        <v>0</v>
      </c>
      <c r="AE1290" s="93">
        <v>0</v>
      </c>
      <c r="AF1290" s="93">
        <v>0</v>
      </c>
      <c r="AG1290" s="93">
        <v>0</v>
      </c>
      <c r="AH1290" s="93">
        <v>0</v>
      </c>
      <c r="AI1290" s="93">
        <v>0</v>
      </c>
      <c r="AJ1290" s="93">
        <v>0</v>
      </c>
      <c r="AK1290" s="93">
        <v>0</v>
      </c>
      <c r="AL1290" s="93">
        <v>0</v>
      </c>
      <c r="AM1290" s="93">
        <v>0</v>
      </c>
      <c r="AN1290" s="93">
        <v>0</v>
      </c>
      <c r="AO1290" s="93">
        <v>0</v>
      </c>
      <c r="AP1290" s="93">
        <v>0</v>
      </c>
      <c r="AQ1290" s="93">
        <v>0</v>
      </c>
      <c r="AR1290" s="93">
        <v>0</v>
      </c>
      <c r="AS1290" s="93">
        <v>75086.963109426331</v>
      </c>
      <c r="AT1290" s="93">
        <v>74992.301109620967</v>
      </c>
      <c r="AU1290" s="93">
        <v>74788.635051791964</v>
      </c>
      <c r="AV1290" s="93">
        <v>74092.165520038223</v>
      </c>
      <c r="AW1290" s="93">
        <v>75032.76559594812</v>
      </c>
      <c r="AX1290" s="93">
        <v>75132.905839938248</v>
      </c>
      <c r="AY1290" s="93">
        <v>76810.487975305688</v>
      </c>
      <c r="AZ1290" s="93">
        <v>76062.210500990404</v>
      </c>
      <c r="BA1290" s="93">
        <v>76254.965692784011</v>
      </c>
      <c r="BB1290" s="93">
        <v>76253.248023891982</v>
      </c>
      <c r="BC1290" s="93">
        <v>75947.766050552702</v>
      </c>
      <c r="BD1290" s="93">
        <v>75713.041279002617</v>
      </c>
      <c r="BE1290" s="93">
        <v>0</v>
      </c>
      <c r="BF1290" s="93">
        <v>0</v>
      </c>
      <c r="BG1290" s="93">
        <v>0</v>
      </c>
      <c r="BH1290" s="93">
        <v>0</v>
      </c>
      <c r="BI1290" s="93">
        <v>0</v>
      </c>
      <c r="BJ1290" s="93">
        <v>0</v>
      </c>
      <c r="BK1290" s="93">
        <v>0</v>
      </c>
      <c r="BL1290" s="93">
        <v>0</v>
      </c>
      <c r="BM1290" s="93">
        <v>0</v>
      </c>
      <c r="BN1290" s="93">
        <v>0</v>
      </c>
      <c r="BO1290" s="93">
        <v>0</v>
      </c>
      <c r="BP1290" s="93">
        <v>0</v>
      </c>
      <c r="BQ1290" s="93">
        <v>0</v>
      </c>
      <c r="BR1290" s="93">
        <v>0</v>
      </c>
      <c r="BS1290" s="93">
        <v>0</v>
      </c>
      <c r="BT1290" s="93">
        <v>0</v>
      </c>
      <c r="BU1290" s="93">
        <v>0</v>
      </c>
      <c r="BV1290" s="93">
        <v>0</v>
      </c>
      <c r="BW1290" s="93">
        <v>0</v>
      </c>
      <c r="BX1290" s="93">
        <v>0</v>
      </c>
      <c r="BY1290" s="93">
        <v>0</v>
      </c>
      <c r="BZ1290" s="93">
        <v>0</v>
      </c>
      <c r="CA1290" s="93">
        <v>0</v>
      </c>
      <c r="CB1290" s="93">
        <v>0</v>
      </c>
      <c r="CC1290" s="93">
        <v>0</v>
      </c>
      <c r="CD1290" s="93">
        <v>0</v>
      </c>
      <c r="CE1290" s="93">
        <v>0</v>
      </c>
      <c r="CF1290" s="93">
        <v>0</v>
      </c>
      <c r="CG1290" s="93">
        <v>0</v>
      </c>
      <c r="CH1290" s="93">
        <v>0</v>
      </c>
      <c r="CJ1290" s="94">
        <v>906167.45574929123</v>
      </c>
    </row>
    <row r="1291" spans="1:88" x14ac:dyDescent="0.25">
      <c r="A1291">
        <v>1283</v>
      </c>
      <c r="B1291" s="96"/>
      <c r="C1291" s="97" t="s">
        <v>5378</v>
      </c>
      <c r="D1291" s="97" t="s">
        <v>5379</v>
      </c>
      <c r="E1291" s="97" t="s">
        <v>5379</v>
      </c>
      <c r="F1291" s="97" t="s">
        <v>7806</v>
      </c>
      <c r="G1291" s="96" t="s">
        <v>6184</v>
      </c>
      <c r="H1291" s="96" t="s">
        <v>7719</v>
      </c>
      <c r="I1291" s="96" t="s">
        <v>5340</v>
      </c>
      <c r="J1291" s="96" t="s">
        <v>5421</v>
      </c>
      <c r="K1291" s="96" t="s">
        <v>5552</v>
      </c>
      <c r="L1291" s="96" t="s">
        <v>5552</v>
      </c>
      <c r="M1291" s="96" t="s">
        <v>5342</v>
      </c>
      <c r="N1291" s="92">
        <v>1779889.5140129081</v>
      </c>
      <c r="O1291" s="93">
        <v>0</v>
      </c>
      <c r="P1291" s="93">
        <v>0</v>
      </c>
      <c r="Q1291" s="93">
        <v>0</v>
      </c>
      <c r="R1291" s="93">
        <v>0</v>
      </c>
      <c r="S1291" s="93">
        <v>0</v>
      </c>
      <c r="T1291" s="93">
        <v>0</v>
      </c>
      <c r="U1291" s="93">
        <v>0</v>
      </c>
      <c r="V1291" s="93">
        <v>0</v>
      </c>
      <c r="W1291" s="93">
        <v>0</v>
      </c>
      <c r="X1291" s="93">
        <v>0</v>
      </c>
      <c r="Y1291" s="93">
        <v>0</v>
      </c>
      <c r="Z1291" s="93">
        <v>0</v>
      </c>
      <c r="AA1291" s="93">
        <v>0</v>
      </c>
      <c r="AB1291" s="93">
        <v>0</v>
      </c>
      <c r="AC1291" s="93">
        <v>0</v>
      </c>
      <c r="AD1291" s="93">
        <v>0</v>
      </c>
      <c r="AE1291" s="93">
        <v>0</v>
      </c>
      <c r="AF1291" s="93">
        <v>0</v>
      </c>
      <c r="AG1291" s="93">
        <v>0</v>
      </c>
      <c r="AH1291" s="93">
        <v>0</v>
      </c>
      <c r="AI1291" s="93">
        <v>0</v>
      </c>
      <c r="AJ1291" s="93">
        <v>0</v>
      </c>
      <c r="AK1291" s="93">
        <v>0</v>
      </c>
      <c r="AL1291" s="93">
        <v>0</v>
      </c>
      <c r="AM1291" s="93">
        <v>0</v>
      </c>
      <c r="AN1291" s="93">
        <v>0</v>
      </c>
      <c r="AO1291" s="93">
        <v>0</v>
      </c>
      <c r="AP1291" s="93">
        <v>0</v>
      </c>
      <c r="AQ1291" s="93">
        <v>0</v>
      </c>
      <c r="AR1291" s="93">
        <v>0</v>
      </c>
      <c r="AS1291" s="93">
        <v>0</v>
      </c>
      <c r="AT1291" s="93">
        <v>0</v>
      </c>
      <c r="AU1291" s="93">
        <v>0</v>
      </c>
      <c r="AV1291" s="93">
        <v>0</v>
      </c>
      <c r="AW1291" s="93">
        <v>0</v>
      </c>
      <c r="AX1291" s="93">
        <v>0</v>
      </c>
      <c r="AY1291" s="93">
        <v>0</v>
      </c>
      <c r="AZ1291" s="93">
        <v>0</v>
      </c>
      <c r="BA1291" s="93">
        <v>0</v>
      </c>
      <c r="BB1291" s="93">
        <v>0</v>
      </c>
      <c r="BC1291" s="93">
        <v>0</v>
      </c>
      <c r="BD1291" s="93">
        <v>0</v>
      </c>
      <c r="BE1291" s="93">
        <v>148805.30425789216</v>
      </c>
      <c r="BF1291" s="93">
        <v>148641.76466364722</v>
      </c>
      <c r="BG1291" s="93">
        <v>148250.23289756794</v>
      </c>
      <c r="BH1291" s="93">
        <v>146932.67109789938</v>
      </c>
      <c r="BI1291" s="93">
        <v>148694.86173658055</v>
      </c>
      <c r="BJ1291" s="93">
        <v>148885.19471766159</v>
      </c>
      <c r="BK1291" s="93">
        <v>149516.69596263484</v>
      </c>
      <c r="BL1291" s="93">
        <v>148163.54702874582</v>
      </c>
      <c r="BM1291" s="93">
        <v>148348.30361367861</v>
      </c>
      <c r="BN1291" s="93">
        <v>148383.93378711463</v>
      </c>
      <c r="BO1291" s="93">
        <v>147838.26025980781</v>
      </c>
      <c r="BP1291" s="93">
        <v>147428.74398967769</v>
      </c>
      <c r="BQ1291" s="93">
        <v>0</v>
      </c>
      <c r="BR1291" s="93">
        <v>0</v>
      </c>
      <c r="BS1291" s="93">
        <v>0</v>
      </c>
      <c r="BT1291" s="93">
        <v>0</v>
      </c>
      <c r="BU1291" s="93">
        <v>0</v>
      </c>
      <c r="BV1291" s="93">
        <v>0</v>
      </c>
      <c r="BW1291" s="93">
        <v>0</v>
      </c>
      <c r="BX1291" s="93">
        <v>0</v>
      </c>
      <c r="BY1291" s="93">
        <v>0</v>
      </c>
      <c r="BZ1291" s="93">
        <v>0</v>
      </c>
      <c r="CA1291" s="93">
        <v>0</v>
      </c>
      <c r="CB1291" s="93">
        <v>0</v>
      </c>
      <c r="CC1291" s="93">
        <v>0</v>
      </c>
      <c r="CD1291" s="93">
        <v>0</v>
      </c>
      <c r="CE1291" s="93">
        <v>0</v>
      </c>
      <c r="CF1291" s="93">
        <v>0</v>
      </c>
      <c r="CG1291" s="93">
        <v>0</v>
      </c>
      <c r="CH1291" s="93">
        <v>0</v>
      </c>
      <c r="CJ1291" s="94">
        <v>1779889.5140129081</v>
      </c>
    </row>
    <row r="1292" spans="1:88" x14ac:dyDescent="0.25">
      <c r="A1292">
        <v>1284</v>
      </c>
      <c r="B1292" s="96"/>
      <c r="C1292" s="97" t="s">
        <v>5378</v>
      </c>
      <c r="D1292" s="97" t="s">
        <v>5379</v>
      </c>
      <c r="E1292" s="97" t="s">
        <v>5379</v>
      </c>
      <c r="F1292" s="97" t="s">
        <v>7807</v>
      </c>
      <c r="G1292" s="96" t="s">
        <v>6184</v>
      </c>
      <c r="H1292" s="96" t="s">
        <v>7721</v>
      </c>
      <c r="I1292" s="96" t="s">
        <v>5340</v>
      </c>
      <c r="J1292" s="96" t="s">
        <v>5421</v>
      </c>
      <c r="K1292" s="96" t="s">
        <v>5552</v>
      </c>
      <c r="L1292" s="96" t="s">
        <v>5552</v>
      </c>
      <c r="M1292" s="96" t="s">
        <v>5342</v>
      </c>
      <c r="N1292" s="92">
        <v>1100907.5566004028</v>
      </c>
      <c r="O1292" s="93">
        <v>0</v>
      </c>
      <c r="P1292" s="93">
        <v>0</v>
      </c>
      <c r="Q1292" s="93">
        <v>0</v>
      </c>
      <c r="R1292" s="93">
        <v>0</v>
      </c>
      <c r="S1292" s="93">
        <v>0</v>
      </c>
      <c r="T1292" s="93">
        <v>0</v>
      </c>
      <c r="U1292" s="93">
        <v>0</v>
      </c>
      <c r="V1292" s="93">
        <v>0</v>
      </c>
      <c r="W1292" s="93">
        <v>0</v>
      </c>
      <c r="X1292" s="93">
        <v>0</v>
      </c>
      <c r="Y1292" s="93">
        <v>0</v>
      </c>
      <c r="Z1292" s="93">
        <v>0</v>
      </c>
      <c r="AA1292" s="93">
        <v>0</v>
      </c>
      <c r="AB1292" s="93">
        <v>0</v>
      </c>
      <c r="AC1292" s="93">
        <v>0</v>
      </c>
      <c r="AD1292" s="93">
        <v>0</v>
      </c>
      <c r="AE1292" s="93">
        <v>0</v>
      </c>
      <c r="AF1292" s="93">
        <v>0</v>
      </c>
      <c r="AG1292" s="93">
        <v>0</v>
      </c>
      <c r="AH1292" s="93">
        <v>0</v>
      </c>
      <c r="AI1292" s="93">
        <v>0</v>
      </c>
      <c r="AJ1292" s="93">
        <v>0</v>
      </c>
      <c r="AK1292" s="93">
        <v>0</v>
      </c>
      <c r="AL1292" s="93">
        <v>0</v>
      </c>
      <c r="AM1292" s="93">
        <v>0</v>
      </c>
      <c r="AN1292" s="93">
        <v>0</v>
      </c>
      <c r="AO1292" s="93">
        <v>0</v>
      </c>
      <c r="AP1292" s="93">
        <v>0</v>
      </c>
      <c r="AQ1292" s="93">
        <v>0</v>
      </c>
      <c r="AR1292" s="93">
        <v>0</v>
      </c>
      <c r="AS1292" s="93">
        <v>0</v>
      </c>
      <c r="AT1292" s="93">
        <v>0</v>
      </c>
      <c r="AU1292" s="93">
        <v>0</v>
      </c>
      <c r="AV1292" s="93">
        <v>0</v>
      </c>
      <c r="AW1292" s="93">
        <v>0</v>
      </c>
      <c r="AX1292" s="93">
        <v>0</v>
      </c>
      <c r="AY1292" s="93">
        <v>0</v>
      </c>
      <c r="AZ1292" s="93">
        <v>0</v>
      </c>
      <c r="BA1292" s="93">
        <v>0</v>
      </c>
      <c r="BB1292" s="93">
        <v>0</v>
      </c>
      <c r="BC1292" s="93">
        <v>0</v>
      </c>
      <c r="BD1292" s="93">
        <v>0</v>
      </c>
      <c r="BE1292" s="93">
        <v>0</v>
      </c>
      <c r="BF1292" s="93">
        <v>0</v>
      </c>
      <c r="BG1292" s="93">
        <v>0</v>
      </c>
      <c r="BH1292" s="93">
        <v>0</v>
      </c>
      <c r="BI1292" s="93">
        <v>0</v>
      </c>
      <c r="BJ1292" s="93">
        <v>0</v>
      </c>
      <c r="BK1292" s="93">
        <v>0</v>
      </c>
      <c r="BL1292" s="93">
        <v>0</v>
      </c>
      <c r="BM1292" s="93">
        <v>0</v>
      </c>
      <c r="BN1292" s="93">
        <v>0</v>
      </c>
      <c r="BO1292" s="93">
        <v>0</v>
      </c>
      <c r="BP1292" s="93">
        <v>0</v>
      </c>
      <c r="BQ1292" s="93">
        <v>91798.041019025055</v>
      </c>
      <c r="BR1292" s="93">
        <v>91666.13106915477</v>
      </c>
      <c r="BS1292" s="93">
        <v>91341.052467835412</v>
      </c>
      <c r="BT1292" s="93">
        <v>90278.211562054785</v>
      </c>
      <c r="BU1292" s="93">
        <v>91704.175645503245</v>
      </c>
      <c r="BV1292" s="93">
        <v>91863.543290368107</v>
      </c>
      <c r="BW1292" s="93">
        <v>93145.412913384236</v>
      </c>
      <c r="BX1292" s="93">
        <v>91984.942173085466</v>
      </c>
      <c r="BY1292" s="93">
        <v>92083.51255532926</v>
      </c>
      <c r="BZ1292" s="93">
        <v>92144.636789481869</v>
      </c>
      <c r="CA1292" s="93">
        <v>91617.904600741487</v>
      </c>
      <c r="CB1292" s="93">
        <v>91279.992514439262</v>
      </c>
      <c r="CC1292" s="93">
        <v>0</v>
      </c>
      <c r="CD1292" s="93">
        <v>0</v>
      </c>
      <c r="CE1292" s="93">
        <v>0</v>
      </c>
      <c r="CF1292" s="93">
        <v>0</v>
      </c>
      <c r="CG1292" s="93">
        <v>0</v>
      </c>
      <c r="CH1292" s="93">
        <v>0</v>
      </c>
      <c r="CJ1292" s="94">
        <v>1100907.5566004028</v>
      </c>
    </row>
    <row r="1293" spans="1:88" x14ac:dyDescent="0.25">
      <c r="A1293">
        <v>1285</v>
      </c>
      <c r="B1293" s="96"/>
      <c r="C1293" s="97" t="s">
        <v>5378</v>
      </c>
      <c r="D1293" s="97" t="s">
        <v>5379</v>
      </c>
      <c r="E1293" s="97" t="s">
        <v>5379</v>
      </c>
      <c r="F1293" s="97" t="s">
        <v>7808</v>
      </c>
      <c r="G1293" s="96" t="s">
        <v>6184</v>
      </c>
      <c r="H1293" s="96" t="s">
        <v>7723</v>
      </c>
      <c r="I1293" s="96" t="s">
        <v>5340</v>
      </c>
      <c r="J1293" s="96" t="s">
        <v>5421</v>
      </c>
      <c r="K1293" s="96" t="s">
        <v>5552</v>
      </c>
      <c r="L1293" s="96" t="s">
        <v>5552</v>
      </c>
      <c r="M1293" s="96" t="s">
        <v>5342</v>
      </c>
      <c r="N1293" s="92">
        <v>0</v>
      </c>
      <c r="O1293" s="93">
        <v>0</v>
      </c>
      <c r="P1293" s="93">
        <v>0</v>
      </c>
      <c r="Q1293" s="93">
        <v>0</v>
      </c>
      <c r="R1293" s="93">
        <v>0</v>
      </c>
      <c r="S1293" s="93">
        <v>0</v>
      </c>
      <c r="T1293" s="93">
        <v>0</v>
      </c>
      <c r="U1293" s="93">
        <v>0</v>
      </c>
      <c r="V1293" s="93">
        <v>0</v>
      </c>
      <c r="W1293" s="93">
        <v>0</v>
      </c>
      <c r="X1293" s="93">
        <v>0</v>
      </c>
      <c r="Y1293" s="93">
        <v>0</v>
      </c>
      <c r="Z1293" s="93">
        <v>0</v>
      </c>
      <c r="AA1293" s="93">
        <v>0</v>
      </c>
      <c r="AB1293" s="93">
        <v>0</v>
      </c>
      <c r="AC1293" s="93">
        <v>0</v>
      </c>
      <c r="AD1293" s="93">
        <v>0</v>
      </c>
      <c r="AE1293" s="93">
        <v>0</v>
      </c>
      <c r="AF1293" s="93">
        <v>0</v>
      </c>
      <c r="AG1293" s="93">
        <v>0</v>
      </c>
      <c r="AH1293" s="93">
        <v>0</v>
      </c>
      <c r="AI1293" s="93">
        <v>0</v>
      </c>
      <c r="AJ1293" s="93">
        <v>0</v>
      </c>
      <c r="AK1293" s="93">
        <v>0</v>
      </c>
      <c r="AL1293" s="93">
        <v>0</v>
      </c>
      <c r="AM1293" s="93">
        <v>0</v>
      </c>
      <c r="AN1293" s="93">
        <v>0</v>
      </c>
      <c r="AO1293" s="93">
        <v>0</v>
      </c>
      <c r="AP1293" s="93">
        <v>0</v>
      </c>
      <c r="AQ1293" s="93">
        <v>0</v>
      </c>
      <c r="AR1293" s="93">
        <v>0</v>
      </c>
      <c r="AS1293" s="93">
        <v>0</v>
      </c>
      <c r="AT1293" s="93">
        <v>0</v>
      </c>
      <c r="AU1293" s="93">
        <v>0</v>
      </c>
      <c r="AV1293" s="93">
        <v>0</v>
      </c>
      <c r="AW1293" s="93">
        <v>0</v>
      </c>
      <c r="AX1293" s="93">
        <v>0</v>
      </c>
      <c r="AY1293" s="93">
        <v>0</v>
      </c>
      <c r="AZ1293" s="93">
        <v>0</v>
      </c>
      <c r="BA1293" s="93">
        <v>0</v>
      </c>
      <c r="BB1293" s="93">
        <v>0</v>
      </c>
      <c r="BC1293" s="93">
        <v>0</v>
      </c>
      <c r="BD1293" s="93">
        <v>0</v>
      </c>
      <c r="BE1293" s="93">
        <v>0</v>
      </c>
      <c r="BF1293" s="93">
        <v>0</v>
      </c>
      <c r="BG1293" s="93">
        <v>0</v>
      </c>
      <c r="BH1293" s="93">
        <v>0</v>
      </c>
      <c r="BI1293" s="93">
        <v>0</v>
      </c>
      <c r="BJ1293" s="93">
        <v>0</v>
      </c>
      <c r="BK1293" s="93">
        <v>0</v>
      </c>
      <c r="BL1293" s="93">
        <v>0</v>
      </c>
      <c r="BM1293" s="93">
        <v>0</v>
      </c>
      <c r="BN1293" s="93">
        <v>0</v>
      </c>
      <c r="BO1293" s="93">
        <v>0</v>
      </c>
      <c r="BP1293" s="93">
        <v>0</v>
      </c>
      <c r="BQ1293" s="93">
        <v>0</v>
      </c>
      <c r="BR1293" s="93">
        <v>0</v>
      </c>
      <c r="BS1293" s="93">
        <v>0</v>
      </c>
      <c r="BT1293" s="93">
        <v>0</v>
      </c>
      <c r="BU1293" s="93">
        <v>0</v>
      </c>
      <c r="BV1293" s="93">
        <v>0</v>
      </c>
      <c r="BW1293" s="93">
        <v>0</v>
      </c>
      <c r="BX1293" s="93">
        <v>0</v>
      </c>
      <c r="BY1293" s="93">
        <v>0</v>
      </c>
      <c r="BZ1293" s="93">
        <v>0</v>
      </c>
      <c r="CA1293" s="93">
        <v>0</v>
      </c>
      <c r="CB1293" s="93">
        <v>0</v>
      </c>
      <c r="CC1293" s="93">
        <v>0</v>
      </c>
      <c r="CD1293" s="93">
        <v>0</v>
      </c>
      <c r="CE1293" s="93">
        <v>0</v>
      </c>
      <c r="CF1293" s="93">
        <v>0</v>
      </c>
      <c r="CG1293" s="93">
        <v>0</v>
      </c>
      <c r="CH1293" s="93">
        <v>0</v>
      </c>
      <c r="CJ1293" s="94">
        <v>0</v>
      </c>
    </row>
    <row r="1294" spans="1:88" x14ac:dyDescent="0.25">
      <c r="A1294">
        <v>1286</v>
      </c>
      <c r="B1294" s="96"/>
      <c r="C1294" s="97" t="s">
        <v>5378</v>
      </c>
      <c r="D1294" s="97" t="s">
        <v>5379</v>
      </c>
      <c r="E1294" s="97" t="s">
        <v>5379</v>
      </c>
      <c r="F1294" s="97" t="s">
        <v>7809</v>
      </c>
      <c r="G1294" s="96" t="s">
        <v>6184</v>
      </c>
      <c r="H1294" s="96" t="s">
        <v>7725</v>
      </c>
      <c r="I1294" s="96" t="s">
        <v>5340</v>
      </c>
      <c r="J1294" s="96" t="s">
        <v>5421</v>
      </c>
      <c r="K1294" s="96" t="s">
        <v>5552</v>
      </c>
      <c r="L1294" s="96" t="s">
        <v>5552</v>
      </c>
      <c r="M1294" s="96" t="s">
        <v>5342</v>
      </c>
      <c r="N1294" s="92">
        <v>0</v>
      </c>
      <c r="O1294" s="93">
        <v>0</v>
      </c>
      <c r="P1294" s="93">
        <v>0</v>
      </c>
      <c r="Q1294" s="93">
        <v>0</v>
      </c>
      <c r="R1294" s="93">
        <v>0</v>
      </c>
      <c r="S1294" s="93">
        <v>0</v>
      </c>
      <c r="T1294" s="93">
        <v>0</v>
      </c>
      <c r="U1294" s="93">
        <v>0</v>
      </c>
      <c r="V1294" s="93">
        <v>0</v>
      </c>
      <c r="W1294" s="93">
        <v>0</v>
      </c>
      <c r="X1294" s="93">
        <v>0</v>
      </c>
      <c r="Y1294" s="93">
        <v>0</v>
      </c>
      <c r="Z1294" s="93">
        <v>0</v>
      </c>
      <c r="AA1294" s="93">
        <v>0</v>
      </c>
      <c r="AB1294" s="93">
        <v>0</v>
      </c>
      <c r="AC1294" s="93">
        <v>0</v>
      </c>
      <c r="AD1294" s="93">
        <v>0</v>
      </c>
      <c r="AE1294" s="93">
        <v>0</v>
      </c>
      <c r="AF1294" s="93">
        <v>0</v>
      </c>
      <c r="AG1294" s="93">
        <v>0</v>
      </c>
      <c r="AH1294" s="93">
        <v>0</v>
      </c>
      <c r="AI1294" s="93">
        <v>0</v>
      </c>
      <c r="AJ1294" s="93">
        <v>0</v>
      </c>
      <c r="AK1294" s="93">
        <v>0</v>
      </c>
      <c r="AL1294" s="93">
        <v>0</v>
      </c>
      <c r="AM1294" s="93">
        <v>0</v>
      </c>
      <c r="AN1294" s="93">
        <v>0</v>
      </c>
      <c r="AO1294" s="93">
        <v>0</v>
      </c>
      <c r="AP1294" s="93">
        <v>0</v>
      </c>
      <c r="AQ1294" s="93">
        <v>0</v>
      </c>
      <c r="AR1294" s="93">
        <v>0</v>
      </c>
      <c r="AS1294" s="93">
        <v>0</v>
      </c>
      <c r="AT1294" s="93">
        <v>0</v>
      </c>
      <c r="AU1294" s="93">
        <v>0</v>
      </c>
      <c r="AV1294" s="93">
        <v>0</v>
      </c>
      <c r="AW1294" s="93">
        <v>0</v>
      </c>
      <c r="AX1294" s="93">
        <v>0</v>
      </c>
      <c r="AY1294" s="93">
        <v>0</v>
      </c>
      <c r="AZ1294" s="93">
        <v>0</v>
      </c>
      <c r="BA1294" s="93">
        <v>0</v>
      </c>
      <c r="BB1294" s="93">
        <v>0</v>
      </c>
      <c r="BC1294" s="93">
        <v>0</v>
      </c>
      <c r="BD1294" s="93">
        <v>0</v>
      </c>
      <c r="BE1294" s="93">
        <v>0</v>
      </c>
      <c r="BF1294" s="93">
        <v>0</v>
      </c>
      <c r="BG1294" s="93">
        <v>0</v>
      </c>
      <c r="BH1294" s="93">
        <v>0</v>
      </c>
      <c r="BI1294" s="93">
        <v>0</v>
      </c>
      <c r="BJ1294" s="93">
        <v>0</v>
      </c>
      <c r="BK1294" s="93">
        <v>0</v>
      </c>
      <c r="BL1294" s="93">
        <v>0</v>
      </c>
      <c r="BM1294" s="93">
        <v>0</v>
      </c>
      <c r="BN1294" s="93">
        <v>0</v>
      </c>
      <c r="BO1294" s="93">
        <v>0</v>
      </c>
      <c r="BP1294" s="93">
        <v>0</v>
      </c>
      <c r="BQ1294" s="93">
        <v>0</v>
      </c>
      <c r="BR1294" s="93">
        <v>0</v>
      </c>
      <c r="BS1294" s="93">
        <v>0</v>
      </c>
      <c r="BT1294" s="93">
        <v>0</v>
      </c>
      <c r="BU1294" s="93">
        <v>0</v>
      </c>
      <c r="BV1294" s="93">
        <v>0</v>
      </c>
      <c r="BW1294" s="93">
        <v>0</v>
      </c>
      <c r="BX1294" s="93">
        <v>0</v>
      </c>
      <c r="BY1294" s="93">
        <v>0</v>
      </c>
      <c r="BZ1294" s="93">
        <v>0</v>
      </c>
      <c r="CA1294" s="93">
        <v>0</v>
      </c>
      <c r="CB1294" s="93">
        <v>0</v>
      </c>
      <c r="CC1294" s="93">
        <v>0</v>
      </c>
      <c r="CD1294" s="93">
        <v>0</v>
      </c>
      <c r="CE1294" s="93">
        <v>0</v>
      </c>
      <c r="CF1294" s="93">
        <v>0</v>
      </c>
      <c r="CG1294" s="93">
        <v>0</v>
      </c>
      <c r="CH1294" s="93">
        <v>0</v>
      </c>
      <c r="CJ1294" s="94">
        <v>0</v>
      </c>
    </row>
    <row r="1295" spans="1:88" x14ac:dyDescent="0.25">
      <c r="A1295">
        <v>1287</v>
      </c>
      <c r="B1295" s="96"/>
      <c r="C1295" s="97" t="s">
        <v>5378</v>
      </c>
      <c r="D1295" s="97" t="s">
        <v>5379</v>
      </c>
      <c r="E1295" s="97" t="s">
        <v>5379</v>
      </c>
      <c r="F1295" s="97" t="s">
        <v>7810</v>
      </c>
      <c r="G1295" s="96" t="s">
        <v>6184</v>
      </c>
      <c r="H1295" s="96" t="s">
        <v>7727</v>
      </c>
      <c r="I1295" s="96" t="s">
        <v>5340</v>
      </c>
      <c r="J1295" s="96" t="s">
        <v>5421</v>
      </c>
      <c r="K1295" s="96" t="s">
        <v>5552</v>
      </c>
      <c r="L1295" s="96" t="s">
        <v>5552</v>
      </c>
      <c r="M1295" s="96" t="s">
        <v>5342</v>
      </c>
      <c r="N1295" s="92">
        <v>0</v>
      </c>
      <c r="O1295" s="93">
        <v>0</v>
      </c>
      <c r="P1295" s="93">
        <v>0</v>
      </c>
      <c r="Q1295" s="93">
        <v>0</v>
      </c>
      <c r="R1295" s="93">
        <v>0</v>
      </c>
      <c r="S1295" s="93">
        <v>0</v>
      </c>
      <c r="T1295" s="93">
        <v>0</v>
      </c>
      <c r="U1295" s="93">
        <v>0</v>
      </c>
      <c r="V1295" s="93">
        <v>0</v>
      </c>
      <c r="W1295" s="93">
        <v>0</v>
      </c>
      <c r="X1295" s="93">
        <v>0</v>
      </c>
      <c r="Y1295" s="93">
        <v>0</v>
      </c>
      <c r="Z1295" s="93">
        <v>0</v>
      </c>
      <c r="AA1295" s="93">
        <v>0</v>
      </c>
      <c r="AB1295" s="93">
        <v>0</v>
      </c>
      <c r="AC1295" s="93">
        <v>0</v>
      </c>
      <c r="AD1295" s="93">
        <v>0</v>
      </c>
      <c r="AE1295" s="93">
        <v>0</v>
      </c>
      <c r="AF1295" s="93">
        <v>0</v>
      </c>
      <c r="AG1295" s="93">
        <v>0</v>
      </c>
      <c r="AH1295" s="93">
        <v>0</v>
      </c>
      <c r="AI1295" s="93">
        <v>0</v>
      </c>
      <c r="AJ1295" s="93">
        <v>0</v>
      </c>
      <c r="AK1295" s="93">
        <v>0</v>
      </c>
      <c r="AL1295" s="93">
        <v>0</v>
      </c>
      <c r="AM1295" s="93">
        <v>0</v>
      </c>
      <c r="AN1295" s="93">
        <v>0</v>
      </c>
      <c r="AO1295" s="93">
        <v>0</v>
      </c>
      <c r="AP1295" s="93">
        <v>0</v>
      </c>
      <c r="AQ1295" s="93">
        <v>0</v>
      </c>
      <c r="AR1295" s="93">
        <v>0</v>
      </c>
      <c r="AS1295" s="93">
        <v>0</v>
      </c>
      <c r="AT1295" s="93">
        <v>0</v>
      </c>
      <c r="AU1295" s="93">
        <v>0</v>
      </c>
      <c r="AV1295" s="93">
        <v>0</v>
      </c>
      <c r="AW1295" s="93">
        <v>0</v>
      </c>
      <c r="AX1295" s="93">
        <v>0</v>
      </c>
      <c r="AY1295" s="93">
        <v>0</v>
      </c>
      <c r="AZ1295" s="93">
        <v>0</v>
      </c>
      <c r="BA1295" s="93">
        <v>0</v>
      </c>
      <c r="BB1295" s="93">
        <v>0</v>
      </c>
      <c r="BC1295" s="93">
        <v>0</v>
      </c>
      <c r="BD1295" s="93">
        <v>0</v>
      </c>
      <c r="BE1295" s="93">
        <v>0</v>
      </c>
      <c r="BF1295" s="93">
        <v>0</v>
      </c>
      <c r="BG1295" s="93">
        <v>0</v>
      </c>
      <c r="BH1295" s="93">
        <v>0</v>
      </c>
      <c r="BI1295" s="93">
        <v>0</v>
      </c>
      <c r="BJ1295" s="93">
        <v>0</v>
      </c>
      <c r="BK1295" s="93">
        <v>0</v>
      </c>
      <c r="BL1295" s="93">
        <v>0</v>
      </c>
      <c r="BM1295" s="93">
        <v>0</v>
      </c>
      <c r="BN1295" s="93">
        <v>0</v>
      </c>
      <c r="BO1295" s="93">
        <v>0</v>
      </c>
      <c r="BP1295" s="93">
        <v>0</v>
      </c>
      <c r="BQ1295" s="93">
        <v>0</v>
      </c>
      <c r="BR1295" s="93">
        <v>0</v>
      </c>
      <c r="BS1295" s="93">
        <v>0</v>
      </c>
      <c r="BT1295" s="93">
        <v>0</v>
      </c>
      <c r="BU1295" s="93">
        <v>0</v>
      </c>
      <c r="BV1295" s="93">
        <v>0</v>
      </c>
      <c r="BW1295" s="93">
        <v>0</v>
      </c>
      <c r="BX1295" s="93">
        <v>0</v>
      </c>
      <c r="BY1295" s="93">
        <v>0</v>
      </c>
      <c r="BZ1295" s="93">
        <v>0</v>
      </c>
      <c r="CA1295" s="93">
        <v>0</v>
      </c>
      <c r="CB1295" s="93">
        <v>0</v>
      </c>
      <c r="CC1295" s="93">
        <v>0</v>
      </c>
      <c r="CD1295" s="93">
        <v>0</v>
      </c>
      <c r="CE1295" s="93">
        <v>0</v>
      </c>
      <c r="CF1295" s="93">
        <v>0</v>
      </c>
      <c r="CG1295" s="93">
        <v>0</v>
      </c>
      <c r="CH1295" s="93">
        <v>0</v>
      </c>
      <c r="CJ1295" s="94">
        <v>0</v>
      </c>
    </row>
    <row r="1296" spans="1:88" x14ac:dyDescent="0.25">
      <c r="A1296">
        <v>1288</v>
      </c>
      <c r="B1296" s="96"/>
      <c r="C1296" s="97" t="s">
        <v>5378</v>
      </c>
      <c r="D1296" s="97" t="s">
        <v>5379</v>
      </c>
      <c r="E1296" s="97" t="s">
        <v>5379</v>
      </c>
      <c r="F1296" s="97" t="s">
        <v>7811</v>
      </c>
      <c r="G1296" s="96" t="s">
        <v>6184</v>
      </c>
      <c r="H1296" s="96" t="s">
        <v>7729</v>
      </c>
      <c r="I1296" s="96" t="s">
        <v>5340</v>
      </c>
      <c r="J1296" s="96" t="s">
        <v>5421</v>
      </c>
      <c r="K1296" s="96" t="s">
        <v>5552</v>
      </c>
      <c r="L1296" s="96" t="s">
        <v>5552</v>
      </c>
      <c r="M1296" s="96" t="s">
        <v>5342</v>
      </c>
      <c r="N1296" s="92">
        <v>0</v>
      </c>
      <c r="O1296" s="93">
        <v>0</v>
      </c>
      <c r="P1296" s="93">
        <v>0</v>
      </c>
      <c r="Q1296" s="93">
        <v>0</v>
      </c>
      <c r="R1296" s="93">
        <v>0</v>
      </c>
      <c r="S1296" s="93">
        <v>0</v>
      </c>
      <c r="T1296" s="93">
        <v>0</v>
      </c>
      <c r="U1296" s="93">
        <v>0</v>
      </c>
      <c r="V1296" s="93">
        <v>0</v>
      </c>
      <c r="W1296" s="93">
        <v>0</v>
      </c>
      <c r="X1296" s="93">
        <v>0</v>
      </c>
      <c r="Y1296" s="93">
        <v>0</v>
      </c>
      <c r="Z1296" s="93">
        <v>0</v>
      </c>
      <c r="AA1296" s="93">
        <v>0</v>
      </c>
      <c r="AB1296" s="93">
        <v>0</v>
      </c>
      <c r="AC1296" s="93">
        <v>0</v>
      </c>
      <c r="AD1296" s="93">
        <v>0</v>
      </c>
      <c r="AE1296" s="93">
        <v>0</v>
      </c>
      <c r="AF1296" s="93">
        <v>0</v>
      </c>
      <c r="AG1296" s="93">
        <v>0</v>
      </c>
      <c r="AH1296" s="93">
        <v>0</v>
      </c>
      <c r="AI1296" s="93">
        <v>0</v>
      </c>
      <c r="AJ1296" s="93">
        <v>0</v>
      </c>
      <c r="AK1296" s="93">
        <v>0</v>
      </c>
      <c r="AL1296" s="93">
        <v>0</v>
      </c>
      <c r="AM1296" s="93">
        <v>0</v>
      </c>
      <c r="AN1296" s="93">
        <v>0</v>
      </c>
      <c r="AO1296" s="93">
        <v>0</v>
      </c>
      <c r="AP1296" s="93">
        <v>0</v>
      </c>
      <c r="AQ1296" s="93">
        <v>0</v>
      </c>
      <c r="AR1296" s="93">
        <v>0</v>
      </c>
      <c r="AS1296" s="93">
        <v>0</v>
      </c>
      <c r="AT1296" s="93">
        <v>0</v>
      </c>
      <c r="AU1296" s="93">
        <v>0</v>
      </c>
      <c r="AV1296" s="93">
        <v>0</v>
      </c>
      <c r="AW1296" s="93">
        <v>0</v>
      </c>
      <c r="AX1296" s="93">
        <v>0</v>
      </c>
      <c r="AY1296" s="93">
        <v>0</v>
      </c>
      <c r="AZ1296" s="93">
        <v>0</v>
      </c>
      <c r="BA1296" s="93">
        <v>0</v>
      </c>
      <c r="BB1296" s="93">
        <v>0</v>
      </c>
      <c r="BC1296" s="93">
        <v>0</v>
      </c>
      <c r="BD1296" s="93">
        <v>0</v>
      </c>
      <c r="BE1296" s="93">
        <v>0</v>
      </c>
      <c r="BF1296" s="93">
        <v>0</v>
      </c>
      <c r="BG1296" s="93">
        <v>0</v>
      </c>
      <c r="BH1296" s="93">
        <v>0</v>
      </c>
      <c r="BI1296" s="93">
        <v>0</v>
      </c>
      <c r="BJ1296" s="93">
        <v>0</v>
      </c>
      <c r="BK1296" s="93">
        <v>0</v>
      </c>
      <c r="BL1296" s="93">
        <v>0</v>
      </c>
      <c r="BM1296" s="93">
        <v>0</v>
      </c>
      <c r="BN1296" s="93">
        <v>0</v>
      </c>
      <c r="BO1296" s="93">
        <v>0</v>
      </c>
      <c r="BP1296" s="93">
        <v>0</v>
      </c>
      <c r="BQ1296" s="93">
        <v>0</v>
      </c>
      <c r="BR1296" s="93">
        <v>0</v>
      </c>
      <c r="BS1296" s="93">
        <v>0</v>
      </c>
      <c r="BT1296" s="93">
        <v>0</v>
      </c>
      <c r="BU1296" s="93">
        <v>0</v>
      </c>
      <c r="BV1296" s="93">
        <v>0</v>
      </c>
      <c r="BW1296" s="93">
        <v>0</v>
      </c>
      <c r="BX1296" s="93">
        <v>0</v>
      </c>
      <c r="BY1296" s="93">
        <v>0</v>
      </c>
      <c r="BZ1296" s="93">
        <v>0</v>
      </c>
      <c r="CA1296" s="93">
        <v>0</v>
      </c>
      <c r="CB1296" s="93">
        <v>0</v>
      </c>
      <c r="CC1296" s="93">
        <v>0</v>
      </c>
      <c r="CD1296" s="93">
        <v>0</v>
      </c>
      <c r="CE1296" s="93">
        <v>0</v>
      </c>
      <c r="CF1296" s="93">
        <v>0</v>
      </c>
      <c r="CG1296" s="93">
        <v>0</v>
      </c>
      <c r="CH1296" s="93">
        <v>0</v>
      </c>
      <c r="CJ1296" s="94">
        <v>0</v>
      </c>
    </row>
    <row r="1297" spans="1:88" x14ac:dyDescent="0.25">
      <c r="A1297">
        <v>1289</v>
      </c>
      <c r="B1297" s="96"/>
      <c r="C1297" s="97" t="s">
        <v>5378</v>
      </c>
      <c r="D1297" s="97" t="s">
        <v>5379</v>
      </c>
      <c r="E1297" s="97" t="s">
        <v>5379</v>
      </c>
      <c r="F1297" s="97" t="s">
        <v>7812</v>
      </c>
      <c r="G1297" s="96" t="s">
        <v>6184</v>
      </c>
      <c r="H1297" s="96" t="s">
        <v>7731</v>
      </c>
      <c r="I1297" s="96" t="s">
        <v>5387</v>
      </c>
      <c r="J1297" s="96" t="s">
        <v>5382</v>
      </c>
      <c r="K1297" s="96" t="s">
        <v>5365</v>
      </c>
      <c r="L1297" s="96" t="s">
        <v>5365</v>
      </c>
      <c r="M1297" s="96" t="s">
        <v>5342</v>
      </c>
      <c r="N1297" s="92">
        <v>223450.72723619555</v>
      </c>
      <c r="O1297" s="93">
        <v>37808.275613635524</v>
      </c>
      <c r="P1297" s="93">
        <v>37184.615442612609</v>
      </c>
      <c r="Q1297" s="93">
        <v>37258.955808586477</v>
      </c>
      <c r="R1297" s="93">
        <v>37295.666466082563</v>
      </c>
      <c r="S1297" s="93">
        <v>37059.661122276186</v>
      </c>
      <c r="T1297" s="93">
        <v>36843.552783002197</v>
      </c>
      <c r="U1297" s="93">
        <v>0</v>
      </c>
      <c r="V1297" s="93">
        <v>0</v>
      </c>
      <c r="W1297" s="93">
        <v>0</v>
      </c>
      <c r="X1297" s="93">
        <v>0</v>
      </c>
      <c r="Y1297" s="93">
        <v>0</v>
      </c>
      <c r="Z1297" s="93">
        <v>0</v>
      </c>
      <c r="AA1297" s="93">
        <v>0</v>
      </c>
      <c r="AB1297" s="93">
        <v>0</v>
      </c>
      <c r="AC1297" s="93">
        <v>0</v>
      </c>
      <c r="AD1297" s="93">
        <v>0</v>
      </c>
      <c r="AE1297" s="93">
        <v>0</v>
      </c>
      <c r="AF1297" s="93">
        <v>0</v>
      </c>
      <c r="AG1297" s="93">
        <v>0</v>
      </c>
      <c r="AH1297" s="93">
        <v>0</v>
      </c>
      <c r="AI1297" s="93">
        <v>0</v>
      </c>
      <c r="AJ1297" s="93">
        <v>0</v>
      </c>
      <c r="AK1297" s="93">
        <v>0</v>
      </c>
      <c r="AL1297" s="93">
        <v>0</v>
      </c>
      <c r="AM1297" s="93">
        <v>0</v>
      </c>
      <c r="AN1297" s="93">
        <v>0</v>
      </c>
      <c r="AO1297" s="93">
        <v>0</v>
      </c>
      <c r="AP1297" s="93">
        <v>0</v>
      </c>
      <c r="AQ1297" s="93">
        <v>0</v>
      </c>
      <c r="AR1297" s="93">
        <v>0</v>
      </c>
      <c r="AS1297" s="93">
        <v>0</v>
      </c>
      <c r="AT1297" s="93">
        <v>0</v>
      </c>
      <c r="AU1297" s="93">
        <v>0</v>
      </c>
      <c r="AV1297" s="93">
        <v>0</v>
      </c>
      <c r="AW1297" s="93">
        <v>0</v>
      </c>
      <c r="AX1297" s="93">
        <v>0</v>
      </c>
      <c r="AY1297" s="93">
        <v>0</v>
      </c>
      <c r="AZ1297" s="93">
        <v>0</v>
      </c>
      <c r="BA1297" s="93">
        <v>0</v>
      </c>
      <c r="BB1297" s="93">
        <v>0</v>
      </c>
      <c r="BC1297" s="93">
        <v>0</v>
      </c>
      <c r="BD1297" s="93">
        <v>0</v>
      </c>
      <c r="BE1297" s="93">
        <v>0</v>
      </c>
      <c r="BF1297" s="93">
        <v>0</v>
      </c>
      <c r="BG1297" s="93">
        <v>0</v>
      </c>
      <c r="BH1297" s="93">
        <v>0</v>
      </c>
      <c r="BI1297" s="93">
        <v>0</v>
      </c>
      <c r="BJ1297" s="93">
        <v>0</v>
      </c>
      <c r="BK1297" s="93">
        <v>0</v>
      </c>
      <c r="BL1297" s="93">
        <v>0</v>
      </c>
      <c r="BM1297" s="93">
        <v>0</v>
      </c>
      <c r="BN1297" s="93">
        <v>0</v>
      </c>
      <c r="BO1297" s="93">
        <v>0</v>
      </c>
      <c r="BP1297" s="93">
        <v>0</v>
      </c>
      <c r="BQ1297" s="93">
        <v>0</v>
      </c>
      <c r="BR1297" s="93">
        <v>0</v>
      </c>
      <c r="BS1297" s="93">
        <v>0</v>
      </c>
      <c r="BT1297" s="93">
        <v>0</v>
      </c>
      <c r="BU1297" s="93">
        <v>0</v>
      </c>
      <c r="BV1297" s="93">
        <v>0</v>
      </c>
      <c r="BW1297" s="93">
        <v>0</v>
      </c>
      <c r="BX1297" s="93">
        <v>0</v>
      </c>
      <c r="BY1297" s="93">
        <v>0</v>
      </c>
      <c r="BZ1297" s="93">
        <v>0</v>
      </c>
      <c r="CA1297" s="93">
        <v>0</v>
      </c>
      <c r="CB1297" s="93">
        <v>0</v>
      </c>
      <c r="CC1297" s="93">
        <v>0</v>
      </c>
      <c r="CD1297" s="93">
        <v>0</v>
      </c>
      <c r="CE1297" s="93">
        <v>0</v>
      </c>
      <c r="CF1297" s="93">
        <v>0</v>
      </c>
      <c r="CG1297" s="93">
        <v>0</v>
      </c>
      <c r="CH1297" s="93">
        <v>0</v>
      </c>
      <c r="CJ1297" s="94">
        <v>0</v>
      </c>
    </row>
    <row r="1298" spans="1:88" x14ac:dyDescent="0.25">
      <c r="A1298">
        <v>1290</v>
      </c>
      <c r="B1298" s="96"/>
      <c r="C1298" s="97" t="s">
        <v>5378</v>
      </c>
      <c r="D1298" s="97" t="s">
        <v>5379</v>
      </c>
      <c r="E1298" s="97" t="s">
        <v>5379</v>
      </c>
      <c r="F1298" s="97" t="s">
        <v>7813</v>
      </c>
      <c r="G1298" s="96" t="s">
        <v>6184</v>
      </c>
      <c r="H1298" s="96" t="s">
        <v>7733</v>
      </c>
      <c r="I1298" s="96" t="s">
        <v>5387</v>
      </c>
      <c r="J1298" s="96" t="s">
        <v>5382</v>
      </c>
      <c r="K1298" s="96" t="s">
        <v>5365</v>
      </c>
      <c r="L1298" s="96" t="s">
        <v>5365</v>
      </c>
      <c r="M1298" s="96" t="s">
        <v>5342</v>
      </c>
      <c r="N1298" s="92">
        <v>249986.31215135005</v>
      </c>
      <c r="O1298" s="93">
        <v>0</v>
      </c>
      <c r="P1298" s="93">
        <v>0</v>
      </c>
      <c r="Q1298" s="93">
        <v>0</v>
      </c>
      <c r="R1298" s="93">
        <v>0</v>
      </c>
      <c r="S1298" s="93">
        <v>0</v>
      </c>
      <c r="T1298" s="93">
        <v>0</v>
      </c>
      <c r="U1298" s="93">
        <v>20884.238349568419</v>
      </c>
      <c r="V1298" s="93">
        <v>20893.829008657438</v>
      </c>
      <c r="W1298" s="93">
        <v>20737.355646948679</v>
      </c>
      <c r="X1298" s="93">
        <v>20480.726360834153</v>
      </c>
      <c r="Y1298" s="93">
        <v>20904.251738885931</v>
      </c>
      <c r="Z1298" s="93">
        <v>20941.585864633998</v>
      </c>
      <c r="AA1298" s="93">
        <v>21159.137569492246</v>
      </c>
      <c r="AB1298" s="93">
        <v>20779.854863308025</v>
      </c>
      <c r="AC1298" s="93">
        <v>20849.269074124357</v>
      </c>
      <c r="AD1298" s="93">
        <v>20870.816256143484</v>
      </c>
      <c r="AE1298" s="93">
        <v>20772.902836044344</v>
      </c>
      <c r="AF1298" s="93">
        <v>20712.344582708993</v>
      </c>
      <c r="AG1298" s="93">
        <v>0</v>
      </c>
      <c r="AH1298" s="93">
        <v>0</v>
      </c>
      <c r="AI1298" s="93">
        <v>0</v>
      </c>
      <c r="AJ1298" s="93">
        <v>0</v>
      </c>
      <c r="AK1298" s="93">
        <v>0</v>
      </c>
      <c r="AL1298" s="93">
        <v>0</v>
      </c>
      <c r="AM1298" s="93">
        <v>0</v>
      </c>
      <c r="AN1298" s="93">
        <v>0</v>
      </c>
      <c r="AO1298" s="93">
        <v>0</v>
      </c>
      <c r="AP1298" s="93">
        <v>0</v>
      </c>
      <c r="AQ1298" s="93">
        <v>0</v>
      </c>
      <c r="AR1298" s="93">
        <v>0</v>
      </c>
      <c r="AS1298" s="93">
        <v>0</v>
      </c>
      <c r="AT1298" s="93">
        <v>0</v>
      </c>
      <c r="AU1298" s="93">
        <v>0</v>
      </c>
      <c r="AV1298" s="93">
        <v>0</v>
      </c>
      <c r="AW1298" s="93">
        <v>0</v>
      </c>
      <c r="AX1298" s="93">
        <v>0</v>
      </c>
      <c r="AY1298" s="93">
        <v>0</v>
      </c>
      <c r="AZ1298" s="93">
        <v>0</v>
      </c>
      <c r="BA1298" s="93">
        <v>0</v>
      </c>
      <c r="BB1298" s="93">
        <v>0</v>
      </c>
      <c r="BC1298" s="93">
        <v>0</v>
      </c>
      <c r="BD1298" s="93">
        <v>0</v>
      </c>
      <c r="BE1298" s="93">
        <v>0</v>
      </c>
      <c r="BF1298" s="93">
        <v>0</v>
      </c>
      <c r="BG1298" s="93">
        <v>0</v>
      </c>
      <c r="BH1298" s="93">
        <v>0</v>
      </c>
      <c r="BI1298" s="93">
        <v>0</v>
      </c>
      <c r="BJ1298" s="93">
        <v>0</v>
      </c>
      <c r="BK1298" s="93">
        <v>0</v>
      </c>
      <c r="BL1298" s="93">
        <v>0</v>
      </c>
      <c r="BM1298" s="93">
        <v>0</v>
      </c>
      <c r="BN1298" s="93">
        <v>0</v>
      </c>
      <c r="BO1298" s="93">
        <v>0</v>
      </c>
      <c r="BP1298" s="93">
        <v>0</v>
      </c>
      <c r="BQ1298" s="93">
        <v>0</v>
      </c>
      <c r="BR1298" s="93">
        <v>0</v>
      </c>
      <c r="BS1298" s="93">
        <v>0</v>
      </c>
      <c r="BT1298" s="93">
        <v>0</v>
      </c>
      <c r="BU1298" s="93">
        <v>0</v>
      </c>
      <c r="BV1298" s="93">
        <v>0</v>
      </c>
      <c r="BW1298" s="93">
        <v>0</v>
      </c>
      <c r="BX1298" s="93">
        <v>0</v>
      </c>
      <c r="BY1298" s="93">
        <v>0</v>
      </c>
      <c r="BZ1298" s="93">
        <v>0</v>
      </c>
      <c r="CA1298" s="93">
        <v>0</v>
      </c>
      <c r="CB1298" s="93">
        <v>0</v>
      </c>
      <c r="CC1298" s="93">
        <v>0</v>
      </c>
      <c r="CD1298" s="93">
        <v>0</v>
      </c>
      <c r="CE1298" s="93">
        <v>0</v>
      </c>
      <c r="CF1298" s="93">
        <v>0</v>
      </c>
      <c r="CG1298" s="93">
        <v>0</v>
      </c>
      <c r="CH1298" s="93">
        <v>0</v>
      </c>
      <c r="CJ1298" s="94">
        <v>125144.32518182145</v>
      </c>
    </row>
    <row r="1299" spans="1:88" x14ac:dyDescent="0.25">
      <c r="A1299">
        <v>1291</v>
      </c>
      <c r="B1299" s="96"/>
      <c r="C1299" s="97" t="s">
        <v>5378</v>
      </c>
      <c r="D1299" s="97" t="s">
        <v>5379</v>
      </c>
      <c r="E1299" s="97" t="s">
        <v>5379</v>
      </c>
      <c r="F1299" s="97" t="s">
        <v>7814</v>
      </c>
      <c r="G1299" s="96" t="s">
        <v>6184</v>
      </c>
      <c r="H1299" s="96" t="s">
        <v>7735</v>
      </c>
      <c r="I1299" s="96" t="s">
        <v>5387</v>
      </c>
      <c r="J1299" s="96" t="s">
        <v>5382</v>
      </c>
      <c r="K1299" s="96" t="s">
        <v>5365</v>
      </c>
      <c r="L1299" s="96" t="s">
        <v>5365</v>
      </c>
      <c r="M1299" s="96" t="s">
        <v>5342</v>
      </c>
      <c r="N1299" s="92">
        <v>251582.01623705527</v>
      </c>
      <c r="O1299" s="93">
        <v>0</v>
      </c>
      <c r="P1299" s="93">
        <v>0</v>
      </c>
      <c r="Q1299" s="93">
        <v>0</v>
      </c>
      <c r="R1299" s="93">
        <v>0</v>
      </c>
      <c r="S1299" s="93">
        <v>0</v>
      </c>
      <c r="T1299" s="93">
        <v>0</v>
      </c>
      <c r="U1299" s="93">
        <v>0</v>
      </c>
      <c r="V1299" s="93">
        <v>0</v>
      </c>
      <c r="W1299" s="93">
        <v>0</v>
      </c>
      <c r="X1299" s="93">
        <v>0</v>
      </c>
      <c r="Y1299" s="93">
        <v>0</v>
      </c>
      <c r="Z1299" s="93">
        <v>0</v>
      </c>
      <c r="AA1299" s="93">
        <v>0</v>
      </c>
      <c r="AB1299" s="93">
        <v>0</v>
      </c>
      <c r="AC1299" s="93">
        <v>0</v>
      </c>
      <c r="AD1299" s="93">
        <v>0</v>
      </c>
      <c r="AE1299" s="93">
        <v>0</v>
      </c>
      <c r="AF1299" s="93">
        <v>0</v>
      </c>
      <c r="AG1299" s="93">
        <v>20803.015320505441</v>
      </c>
      <c r="AH1299" s="93">
        <v>20791.341467388967</v>
      </c>
      <c r="AI1299" s="93">
        <v>20704.068330678874</v>
      </c>
      <c r="AJ1299" s="93">
        <v>20542.047252923265</v>
      </c>
      <c r="AK1299" s="93">
        <v>20792.642273572092</v>
      </c>
      <c r="AL1299" s="93">
        <v>20817.050301765994</v>
      </c>
      <c r="AM1299" s="93">
        <v>21379.588058236455</v>
      </c>
      <c r="AN1299" s="93">
        <v>21179.883876110147</v>
      </c>
      <c r="AO1299" s="93">
        <v>21197.532255028193</v>
      </c>
      <c r="AP1299" s="93">
        <v>21200.592129221321</v>
      </c>
      <c r="AQ1299" s="93">
        <v>21118.603067658223</v>
      </c>
      <c r="AR1299" s="93">
        <v>21055.65190396626</v>
      </c>
      <c r="AS1299" s="93">
        <v>0</v>
      </c>
      <c r="AT1299" s="93">
        <v>0</v>
      </c>
      <c r="AU1299" s="93">
        <v>0</v>
      </c>
      <c r="AV1299" s="93">
        <v>0</v>
      </c>
      <c r="AW1299" s="93">
        <v>0</v>
      </c>
      <c r="AX1299" s="93">
        <v>0</v>
      </c>
      <c r="AY1299" s="93">
        <v>0</v>
      </c>
      <c r="AZ1299" s="93">
        <v>0</v>
      </c>
      <c r="BA1299" s="93">
        <v>0</v>
      </c>
      <c r="BB1299" s="93">
        <v>0</v>
      </c>
      <c r="BC1299" s="93">
        <v>0</v>
      </c>
      <c r="BD1299" s="93">
        <v>0</v>
      </c>
      <c r="BE1299" s="93">
        <v>0</v>
      </c>
      <c r="BF1299" s="93">
        <v>0</v>
      </c>
      <c r="BG1299" s="93">
        <v>0</v>
      </c>
      <c r="BH1299" s="93">
        <v>0</v>
      </c>
      <c r="BI1299" s="93">
        <v>0</v>
      </c>
      <c r="BJ1299" s="93">
        <v>0</v>
      </c>
      <c r="BK1299" s="93">
        <v>0</v>
      </c>
      <c r="BL1299" s="93">
        <v>0</v>
      </c>
      <c r="BM1299" s="93">
        <v>0</v>
      </c>
      <c r="BN1299" s="93">
        <v>0</v>
      </c>
      <c r="BO1299" s="93">
        <v>0</v>
      </c>
      <c r="BP1299" s="93">
        <v>0</v>
      </c>
      <c r="BQ1299" s="93">
        <v>0</v>
      </c>
      <c r="BR1299" s="93">
        <v>0</v>
      </c>
      <c r="BS1299" s="93">
        <v>0</v>
      </c>
      <c r="BT1299" s="93">
        <v>0</v>
      </c>
      <c r="BU1299" s="93">
        <v>0</v>
      </c>
      <c r="BV1299" s="93">
        <v>0</v>
      </c>
      <c r="BW1299" s="93">
        <v>0</v>
      </c>
      <c r="BX1299" s="93">
        <v>0</v>
      </c>
      <c r="BY1299" s="93">
        <v>0</v>
      </c>
      <c r="BZ1299" s="93">
        <v>0</v>
      </c>
      <c r="CA1299" s="93">
        <v>0</v>
      </c>
      <c r="CB1299" s="93">
        <v>0</v>
      </c>
      <c r="CC1299" s="93">
        <v>0</v>
      </c>
      <c r="CD1299" s="93">
        <v>0</v>
      </c>
      <c r="CE1299" s="93">
        <v>0</v>
      </c>
      <c r="CF1299" s="93">
        <v>0</v>
      </c>
      <c r="CG1299" s="93">
        <v>0</v>
      </c>
      <c r="CH1299" s="93">
        <v>0</v>
      </c>
      <c r="CJ1299" s="94">
        <v>251582.01623705527</v>
      </c>
    </row>
    <row r="1300" spans="1:88" x14ac:dyDescent="0.25">
      <c r="A1300">
        <v>1292</v>
      </c>
      <c r="B1300" s="96"/>
      <c r="C1300" s="97" t="s">
        <v>5378</v>
      </c>
      <c r="D1300" s="97" t="s">
        <v>5379</v>
      </c>
      <c r="E1300" s="97" t="s">
        <v>5379</v>
      </c>
      <c r="F1300" s="97" t="s">
        <v>7815</v>
      </c>
      <c r="G1300" s="96" t="s">
        <v>6184</v>
      </c>
      <c r="H1300" s="96" t="s">
        <v>7737</v>
      </c>
      <c r="I1300" s="96" t="s">
        <v>5387</v>
      </c>
      <c r="J1300" s="96" t="s">
        <v>5382</v>
      </c>
      <c r="K1300" s="96" t="s">
        <v>5365</v>
      </c>
      <c r="L1300" s="96" t="s">
        <v>5365</v>
      </c>
      <c r="M1300" s="96" t="s">
        <v>5342</v>
      </c>
      <c r="N1300" s="92">
        <v>255498.34278645428</v>
      </c>
      <c r="O1300" s="93">
        <v>0</v>
      </c>
      <c r="P1300" s="93">
        <v>0</v>
      </c>
      <c r="Q1300" s="93">
        <v>0</v>
      </c>
      <c r="R1300" s="93">
        <v>0</v>
      </c>
      <c r="S1300" s="93">
        <v>0</v>
      </c>
      <c r="T1300" s="93">
        <v>0</v>
      </c>
      <c r="U1300" s="93">
        <v>0</v>
      </c>
      <c r="V1300" s="93">
        <v>0</v>
      </c>
      <c r="W1300" s="93">
        <v>0</v>
      </c>
      <c r="X1300" s="93">
        <v>0</v>
      </c>
      <c r="Y1300" s="93">
        <v>0</v>
      </c>
      <c r="Z1300" s="93">
        <v>0</v>
      </c>
      <c r="AA1300" s="93">
        <v>0</v>
      </c>
      <c r="AB1300" s="93">
        <v>0</v>
      </c>
      <c r="AC1300" s="93">
        <v>0</v>
      </c>
      <c r="AD1300" s="93">
        <v>0</v>
      </c>
      <c r="AE1300" s="93">
        <v>0</v>
      </c>
      <c r="AF1300" s="93">
        <v>0</v>
      </c>
      <c r="AG1300" s="93">
        <v>0</v>
      </c>
      <c r="AH1300" s="93">
        <v>0</v>
      </c>
      <c r="AI1300" s="93">
        <v>0</v>
      </c>
      <c r="AJ1300" s="93">
        <v>0</v>
      </c>
      <c r="AK1300" s="93">
        <v>0</v>
      </c>
      <c r="AL1300" s="93">
        <v>0</v>
      </c>
      <c r="AM1300" s="93">
        <v>0</v>
      </c>
      <c r="AN1300" s="93">
        <v>0</v>
      </c>
      <c r="AO1300" s="93">
        <v>0</v>
      </c>
      <c r="AP1300" s="93">
        <v>0</v>
      </c>
      <c r="AQ1300" s="93">
        <v>0</v>
      </c>
      <c r="AR1300" s="93">
        <v>0</v>
      </c>
      <c r="AS1300" s="93">
        <v>21171.136215063834</v>
      </c>
      <c r="AT1300" s="93">
        <v>21144.445801584814</v>
      </c>
      <c r="AU1300" s="93">
        <v>21087.021161219593</v>
      </c>
      <c r="AV1300" s="93">
        <v>20890.648172942987</v>
      </c>
      <c r="AW1300" s="93">
        <v>21155.854961263525</v>
      </c>
      <c r="AX1300" s="93">
        <v>21184.089992463836</v>
      </c>
      <c r="AY1300" s="93">
        <v>21657.092474240271</v>
      </c>
      <c r="AZ1300" s="93">
        <v>21446.111983361949</v>
      </c>
      <c r="BA1300" s="93">
        <v>21500.460251724788</v>
      </c>
      <c r="BB1300" s="93">
        <v>21499.975946586132</v>
      </c>
      <c r="BC1300" s="93">
        <v>21413.843811246097</v>
      </c>
      <c r="BD1300" s="93">
        <v>21347.662014756435</v>
      </c>
      <c r="BE1300" s="93">
        <v>0</v>
      </c>
      <c r="BF1300" s="93">
        <v>0</v>
      </c>
      <c r="BG1300" s="93">
        <v>0</v>
      </c>
      <c r="BH1300" s="93">
        <v>0</v>
      </c>
      <c r="BI1300" s="93">
        <v>0</v>
      </c>
      <c r="BJ1300" s="93">
        <v>0</v>
      </c>
      <c r="BK1300" s="93">
        <v>0</v>
      </c>
      <c r="BL1300" s="93">
        <v>0</v>
      </c>
      <c r="BM1300" s="93">
        <v>0</v>
      </c>
      <c r="BN1300" s="93">
        <v>0</v>
      </c>
      <c r="BO1300" s="93">
        <v>0</v>
      </c>
      <c r="BP1300" s="93">
        <v>0</v>
      </c>
      <c r="BQ1300" s="93">
        <v>0</v>
      </c>
      <c r="BR1300" s="93">
        <v>0</v>
      </c>
      <c r="BS1300" s="93">
        <v>0</v>
      </c>
      <c r="BT1300" s="93">
        <v>0</v>
      </c>
      <c r="BU1300" s="93">
        <v>0</v>
      </c>
      <c r="BV1300" s="93">
        <v>0</v>
      </c>
      <c r="BW1300" s="93">
        <v>0</v>
      </c>
      <c r="BX1300" s="93">
        <v>0</v>
      </c>
      <c r="BY1300" s="93">
        <v>0</v>
      </c>
      <c r="BZ1300" s="93">
        <v>0</v>
      </c>
      <c r="CA1300" s="93">
        <v>0</v>
      </c>
      <c r="CB1300" s="93">
        <v>0</v>
      </c>
      <c r="CC1300" s="93">
        <v>0</v>
      </c>
      <c r="CD1300" s="93">
        <v>0</v>
      </c>
      <c r="CE1300" s="93">
        <v>0</v>
      </c>
      <c r="CF1300" s="93">
        <v>0</v>
      </c>
      <c r="CG1300" s="93">
        <v>0</v>
      </c>
      <c r="CH1300" s="93">
        <v>0</v>
      </c>
      <c r="CJ1300" s="94">
        <v>255498.34278645428</v>
      </c>
    </row>
    <row r="1301" spans="1:88" x14ac:dyDescent="0.25">
      <c r="A1301">
        <v>1293</v>
      </c>
      <c r="B1301" s="96"/>
      <c r="C1301" s="97" t="s">
        <v>5378</v>
      </c>
      <c r="D1301" s="97" t="s">
        <v>5379</v>
      </c>
      <c r="E1301" s="97" t="s">
        <v>5379</v>
      </c>
      <c r="F1301" s="97" t="s">
        <v>7816</v>
      </c>
      <c r="G1301" s="96" t="s">
        <v>6184</v>
      </c>
      <c r="H1301" s="96" t="s">
        <v>7739</v>
      </c>
      <c r="I1301" s="96" t="s">
        <v>5387</v>
      </c>
      <c r="J1301" s="96" t="s">
        <v>5382</v>
      </c>
      <c r="K1301" s="96" t="s">
        <v>5365</v>
      </c>
      <c r="L1301" s="96" t="s">
        <v>5365</v>
      </c>
      <c r="M1301" s="96" t="s">
        <v>5342</v>
      </c>
      <c r="N1301" s="92">
        <v>255731.25201334857</v>
      </c>
      <c r="O1301" s="93">
        <v>0</v>
      </c>
      <c r="P1301" s="93">
        <v>0</v>
      </c>
      <c r="Q1301" s="93">
        <v>0</v>
      </c>
      <c r="R1301" s="93">
        <v>0</v>
      </c>
      <c r="S1301" s="93">
        <v>0</v>
      </c>
      <c r="T1301" s="93">
        <v>0</v>
      </c>
      <c r="U1301" s="93">
        <v>0</v>
      </c>
      <c r="V1301" s="93">
        <v>0</v>
      </c>
      <c r="W1301" s="93">
        <v>0</v>
      </c>
      <c r="X1301" s="93">
        <v>0</v>
      </c>
      <c r="Y1301" s="93">
        <v>0</v>
      </c>
      <c r="Z1301" s="93">
        <v>0</v>
      </c>
      <c r="AA1301" s="93">
        <v>0</v>
      </c>
      <c r="AB1301" s="93">
        <v>0</v>
      </c>
      <c r="AC1301" s="93">
        <v>0</v>
      </c>
      <c r="AD1301" s="93">
        <v>0</v>
      </c>
      <c r="AE1301" s="93">
        <v>0</v>
      </c>
      <c r="AF1301" s="93">
        <v>0</v>
      </c>
      <c r="AG1301" s="93">
        <v>0</v>
      </c>
      <c r="AH1301" s="93">
        <v>0</v>
      </c>
      <c r="AI1301" s="93">
        <v>0</v>
      </c>
      <c r="AJ1301" s="93">
        <v>0</v>
      </c>
      <c r="AK1301" s="93">
        <v>0</v>
      </c>
      <c r="AL1301" s="93">
        <v>0</v>
      </c>
      <c r="AM1301" s="93">
        <v>0</v>
      </c>
      <c r="AN1301" s="93">
        <v>0</v>
      </c>
      <c r="AO1301" s="93">
        <v>0</v>
      </c>
      <c r="AP1301" s="93">
        <v>0</v>
      </c>
      <c r="AQ1301" s="93">
        <v>0</v>
      </c>
      <c r="AR1301" s="93">
        <v>0</v>
      </c>
      <c r="AS1301" s="93">
        <v>0</v>
      </c>
      <c r="AT1301" s="93">
        <v>0</v>
      </c>
      <c r="AU1301" s="93">
        <v>0</v>
      </c>
      <c r="AV1301" s="93">
        <v>0</v>
      </c>
      <c r="AW1301" s="93">
        <v>0</v>
      </c>
      <c r="AX1301" s="93">
        <v>0</v>
      </c>
      <c r="AY1301" s="93">
        <v>0</v>
      </c>
      <c r="AZ1301" s="93">
        <v>0</v>
      </c>
      <c r="BA1301" s="93">
        <v>0</v>
      </c>
      <c r="BB1301" s="93">
        <v>0</v>
      </c>
      <c r="BC1301" s="93">
        <v>0</v>
      </c>
      <c r="BD1301" s="93">
        <v>0</v>
      </c>
      <c r="BE1301" s="93">
        <v>21380.072450846565</v>
      </c>
      <c r="BF1301" s="93">
        <v>21356.575382707848</v>
      </c>
      <c r="BG1301" s="93">
        <v>21300.320818616088</v>
      </c>
      <c r="BH1301" s="93">
        <v>21111.015962341819</v>
      </c>
      <c r="BI1301" s="93">
        <v>21364.204272497169</v>
      </c>
      <c r="BJ1301" s="93">
        <v>21391.55096518129</v>
      </c>
      <c r="BK1301" s="93">
        <v>21482.283902677365</v>
      </c>
      <c r="BL1301" s="93">
        <v>21287.865952405959</v>
      </c>
      <c r="BM1301" s="93">
        <v>21314.41143874692</v>
      </c>
      <c r="BN1301" s="93">
        <v>21319.530716539412</v>
      </c>
      <c r="BO1301" s="93">
        <v>21241.129347673555</v>
      </c>
      <c r="BP1301" s="93">
        <v>21182.290803114556</v>
      </c>
      <c r="BQ1301" s="93">
        <v>0</v>
      </c>
      <c r="BR1301" s="93">
        <v>0</v>
      </c>
      <c r="BS1301" s="93">
        <v>0</v>
      </c>
      <c r="BT1301" s="93">
        <v>0</v>
      </c>
      <c r="BU1301" s="93">
        <v>0</v>
      </c>
      <c r="BV1301" s="93">
        <v>0</v>
      </c>
      <c r="BW1301" s="93">
        <v>0</v>
      </c>
      <c r="BX1301" s="93">
        <v>0</v>
      </c>
      <c r="BY1301" s="93">
        <v>0</v>
      </c>
      <c r="BZ1301" s="93">
        <v>0</v>
      </c>
      <c r="CA1301" s="93">
        <v>0</v>
      </c>
      <c r="CB1301" s="93">
        <v>0</v>
      </c>
      <c r="CC1301" s="93">
        <v>0</v>
      </c>
      <c r="CD1301" s="93">
        <v>0</v>
      </c>
      <c r="CE1301" s="93">
        <v>0</v>
      </c>
      <c r="CF1301" s="93">
        <v>0</v>
      </c>
      <c r="CG1301" s="93">
        <v>0</v>
      </c>
      <c r="CH1301" s="93">
        <v>0</v>
      </c>
      <c r="CJ1301" s="94">
        <v>255731.25201334857</v>
      </c>
    </row>
    <row r="1302" spans="1:88" x14ac:dyDescent="0.25">
      <c r="A1302">
        <v>1294</v>
      </c>
      <c r="B1302" s="96"/>
      <c r="C1302" s="97" t="s">
        <v>5378</v>
      </c>
      <c r="D1302" s="97" t="s">
        <v>5379</v>
      </c>
      <c r="E1302" s="97" t="s">
        <v>5379</v>
      </c>
      <c r="F1302" s="97" t="s">
        <v>7817</v>
      </c>
      <c r="G1302" s="96" t="s">
        <v>6184</v>
      </c>
      <c r="H1302" s="96" t="s">
        <v>7741</v>
      </c>
      <c r="I1302" s="96" t="s">
        <v>5387</v>
      </c>
      <c r="J1302" s="96" t="s">
        <v>5382</v>
      </c>
      <c r="K1302" s="96" t="s">
        <v>5365</v>
      </c>
      <c r="L1302" s="96" t="s">
        <v>5365</v>
      </c>
      <c r="M1302" s="96" t="s">
        <v>5342</v>
      </c>
      <c r="N1302" s="92">
        <v>258025.20857821943</v>
      </c>
      <c r="O1302" s="93">
        <v>0</v>
      </c>
      <c r="P1302" s="93">
        <v>0</v>
      </c>
      <c r="Q1302" s="93">
        <v>0</v>
      </c>
      <c r="R1302" s="93">
        <v>0</v>
      </c>
      <c r="S1302" s="93">
        <v>0</v>
      </c>
      <c r="T1302" s="93">
        <v>0</v>
      </c>
      <c r="U1302" s="93">
        <v>0</v>
      </c>
      <c r="V1302" s="93">
        <v>0</v>
      </c>
      <c r="W1302" s="93">
        <v>0</v>
      </c>
      <c r="X1302" s="93">
        <v>0</v>
      </c>
      <c r="Y1302" s="93">
        <v>0</v>
      </c>
      <c r="Z1302" s="93">
        <v>0</v>
      </c>
      <c r="AA1302" s="93">
        <v>0</v>
      </c>
      <c r="AB1302" s="93">
        <v>0</v>
      </c>
      <c r="AC1302" s="93">
        <v>0</v>
      </c>
      <c r="AD1302" s="93">
        <v>0</v>
      </c>
      <c r="AE1302" s="93">
        <v>0</v>
      </c>
      <c r="AF1302" s="93">
        <v>0</v>
      </c>
      <c r="AG1302" s="93">
        <v>0</v>
      </c>
      <c r="AH1302" s="93">
        <v>0</v>
      </c>
      <c r="AI1302" s="93">
        <v>0</v>
      </c>
      <c r="AJ1302" s="93">
        <v>0</v>
      </c>
      <c r="AK1302" s="93">
        <v>0</v>
      </c>
      <c r="AL1302" s="93">
        <v>0</v>
      </c>
      <c r="AM1302" s="93">
        <v>0</v>
      </c>
      <c r="AN1302" s="93">
        <v>0</v>
      </c>
      <c r="AO1302" s="93">
        <v>0</v>
      </c>
      <c r="AP1302" s="93">
        <v>0</v>
      </c>
      <c r="AQ1302" s="93">
        <v>0</v>
      </c>
      <c r="AR1302" s="93">
        <v>0</v>
      </c>
      <c r="AS1302" s="93">
        <v>0</v>
      </c>
      <c r="AT1302" s="93">
        <v>0</v>
      </c>
      <c r="AU1302" s="93">
        <v>0</v>
      </c>
      <c r="AV1302" s="93">
        <v>0</v>
      </c>
      <c r="AW1302" s="93">
        <v>0</v>
      </c>
      <c r="AX1302" s="93">
        <v>0</v>
      </c>
      <c r="AY1302" s="93">
        <v>0</v>
      </c>
      <c r="AZ1302" s="93">
        <v>0</v>
      </c>
      <c r="BA1302" s="93">
        <v>0</v>
      </c>
      <c r="BB1302" s="93">
        <v>0</v>
      </c>
      <c r="BC1302" s="93">
        <v>0</v>
      </c>
      <c r="BD1302" s="93">
        <v>0</v>
      </c>
      <c r="BE1302" s="93">
        <v>0</v>
      </c>
      <c r="BF1302" s="93">
        <v>0</v>
      </c>
      <c r="BG1302" s="93">
        <v>0</v>
      </c>
      <c r="BH1302" s="93">
        <v>0</v>
      </c>
      <c r="BI1302" s="93">
        <v>0</v>
      </c>
      <c r="BJ1302" s="93">
        <v>0</v>
      </c>
      <c r="BK1302" s="93">
        <v>0</v>
      </c>
      <c r="BL1302" s="93">
        <v>0</v>
      </c>
      <c r="BM1302" s="93">
        <v>0</v>
      </c>
      <c r="BN1302" s="93">
        <v>0</v>
      </c>
      <c r="BO1302" s="93">
        <v>0</v>
      </c>
      <c r="BP1302" s="93">
        <v>0</v>
      </c>
      <c r="BQ1302" s="93">
        <v>21515.165863833965</v>
      </c>
      <c r="BR1302" s="93">
        <v>21484.249469333201</v>
      </c>
      <c r="BS1302" s="93">
        <v>21408.059172148911</v>
      </c>
      <c r="BT1302" s="93">
        <v>21158.955834856555</v>
      </c>
      <c r="BU1302" s="93">
        <v>21493.166166914831</v>
      </c>
      <c r="BV1302" s="93">
        <v>21530.517958680033</v>
      </c>
      <c r="BW1302" s="93">
        <v>21830.956151574417</v>
      </c>
      <c r="BX1302" s="93">
        <v>21558.970821816914</v>
      </c>
      <c r="BY1302" s="93">
        <v>21582.073255155276</v>
      </c>
      <c r="BZ1302" s="93">
        <v>21596.399247534791</v>
      </c>
      <c r="CA1302" s="93">
        <v>21472.946390798814</v>
      </c>
      <c r="CB1302" s="93">
        <v>21393.748245571729</v>
      </c>
      <c r="CC1302" s="93">
        <v>0</v>
      </c>
      <c r="CD1302" s="93">
        <v>0</v>
      </c>
      <c r="CE1302" s="93">
        <v>0</v>
      </c>
      <c r="CF1302" s="93">
        <v>0</v>
      </c>
      <c r="CG1302" s="93">
        <v>0</v>
      </c>
      <c r="CH1302" s="93">
        <v>0</v>
      </c>
      <c r="CJ1302" s="94">
        <v>258025.20857821943</v>
      </c>
    </row>
    <row r="1303" spans="1:88" x14ac:dyDescent="0.25">
      <c r="A1303">
        <v>1295</v>
      </c>
      <c r="B1303" s="96"/>
      <c r="C1303" s="97" t="s">
        <v>5378</v>
      </c>
      <c r="D1303" s="97" t="s">
        <v>5379</v>
      </c>
      <c r="E1303" s="97" t="s">
        <v>5379</v>
      </c>
      <c r="F1303" s="97" t="s">
        <v>7818</v>
      </c>
      <c r="G1303" s="96" t="s">
        <v>6184</v>
      </c>
      <c r="H1303" s="96" t="s">
        <v>7743</v>
      </c>
      <c r="I1303" s="96" t="s">
        <v>5387</v>
      </c>
      <c r="J1303" s="96" t="s">
        <v>5382</v>
      </c>
      <c r="K1303" s="96" t="s">
        <v>5365</v>
      </c>
      <c r="L1303" s="96" t="s">
        <v>5365</v>
      </c>
      <c r="M1303" s="96" t="s">
        <v>5342</v>
      </c>
      <c r="N1303" s="92">
        <v>129747.40104234457</v>
      </c>
      <c r="O1303" s="93">
        <v>0</v>
      </c>
      <c r="P1303" s="93">
        <v>0</v>
      </c>
      <c r="Q1303" s="93">
        <v>0</v>
      </c>
      <c r="R1303" s="93">
        <v>0</v>
      </c>
      <c r="S1303" s="93">
        <v>0</v>
      </c>
      <c r="T1303" s="93">
        <v>0</v>
      </c>
      <c r="U1303" s="93">
        <v>0</v>
      </c>
      <c r="V1303" s="93">
        <v>0</v>
      </c>
      <c r="W1303" s="93">
        <v>0</v>
      </c>
      <c r="X1303" s="93">
        <v>0</v>
      </c>
      <c r="Y1303" s="93">
        <v>0</v>
      </c>
      <c r="Z1303" s="93">
        <v>0</v>
      </c>
      <c r="AA1303" s="93">
        <v>0</v>
      </c>
      <c r="AB1303" s="93">
        <v>0</v>
      </c>
      <c r="AC1303" s="93">
        <v>0</v>
      </c>
      <c r="AD1303" s="93">
        <v>0</v>
      </c>
      <c r="AE1303" s="93">
        <v>0</v>
      </c>
      <c r="AF1303" s="93">
        <v>0</v>
      </c>
      <c r="AG1303" s="93">
        <v>0</v>
      </c>
      <c r="AH1303" s="93">
        <v>0</v>
      </c>
      <c r="AI1303" s="93">
        <v>0</v>
      </c>
      <c r="AJ1303" s="93">
        <v>0</v>
      </c>
      <c r="AK1303" s="93">
        <v>0</v>
      </c>
      <c r="AL1303" s="93">
        <v>0</v>
      </c>
      <c r="AM1303" s="93">
        <v>0</v>
      </c>
      <c r="AN1303" s="93">
        <v>0</v>
      </c>
      <c r="AO1303" s="93">
        <v>0</v>
      </c>
      <c r="AP1303" s="93">
        <v>0</v>
      </c>
      <c r="AQ1303" s="93">
        <v>0</v>
      </c>
      <c r="AR1303" s="93">
        <v>0</v>
      </c>
      <c r="AS1303" s="93">
        <v>0</v>
      </c>
      <c r="AT1303" s="93">
        <v>0</v>
      </c>
      <c r="AU1303" s="93">
        <v>0</v>
      </c>
      <c r="AV1303" s="93">
        <v>0</v>
      </c>
      <c r="AW1303" s="93">
        <v>0</v>
      </c>
      <c r="AX1303" s="93">
        <v>0</v>
      </c>
      <c r="AY1303" s="93">
        <v>0</v>
      </c>
      <c r="AZ1303" s="93">
        <v>0</v>
      </c>
      <c r="BA1303" s="93">
        <v>0</v>
      </c>
      <c r="BB1303" s="93">
        <v>0</v>
      </c>
      <c r="BC1303" s="93">
        <v>0</v>
      </c>
      <c r="BD1303" s="93">
        <v>0</v>
      </c>
      <c r="BE1303" s="93">
        <v>0</v>
      </c>
      <c r="BF1303" s="93">
        <v>0</v>
      </c>
      <c r="BG1303" s="93">
        <v>0</v>
      </c>
      <c r="BH1303" s="93">
        <v>0</v>
      </c>
      <c r="BI1303" s="93">
        <v>0</v>
      </c>
      <c r="BJ1303" s="93">
        <v>0</v>
      </c>
      <c r="BK1303" s="93">
        <v>0</v>
      </c>
      <c r="BL1303" s="93">
        <v>0</v>
      </c>
      <c r="BM1303" s="93">
        <v>0</v>
      </c>
      <c r="BN1303" s="93">
        <v>0</v>
      </c>
      <c r="BO1303" s="93">
        <v>0</v>
      </c>
      <c r="BP1303" s="93">
        <v>0</v>
      </c>
      <c r="BQ1303" s="93">
        <v>0</v>
      </c>
      <c r="BR1303" s="93">
        <v>0</v>
      </c>
      <c r="BS1303" s="93">
        <v>0</v>
      </c>
      <c r="BT1303" s="93">
        <v>0</v>
      </c>
      <c r="BU1303" s="93">
        <v>0</v>
      </c>
      <c r="BV1303" s="93">
        <v>0</v>
      </c>
      <c r="BW1303" s="93">
        <v>0</v>
      </c>
      <c r="BX1303" s="93">
        <v>0</v>
      </c>
      <c r="BY1303" s="93">
        <v>0</v>
      </c>
      <c r="BZ1303" s="93">
        <v>0</v>
      </c>
      <c r="CA1303" s="93">
        <v>0</v>
      </c>
      <c r="CB1303" s="93">
        <v>0</v>
      </c>
      <c r="CC1303" s="93">
        <v>21727.937863772193</v>
      </c>
      <c r="CD1303" s="93">
        <v>21690.438391277883</v>
      </c>
      <c r="CE1303" s="93">
        <v>21598.015652609087</v>
      </c>
      <c r="CF1303" s="93">
        <v>21287.776844660006</v>
      </c>
      <c r="CG1303" s="93">
        <v>21696.714288663534</v>
      </c>
      <c r="CH1303" s="93">
        <v>21746.518001361874</v>
      </c>
      <c r="CJ1303" s="94">
        <v>129747.40104234457</v>
      </c>
    </row>
    <row r="1304" spans="1:88" x14ac:dyDescent="0.25">
      <c r="A1304">
        <v>1296</v>
      </c>
      <c r="B1304" s="96"/>
      <c r="C1304" s="97" t="s">
        <v>5378</v>
      </c>
      <c r="D1304" s="97" t="s">
        <v>5379</v>
      </c>
      <c r="E1304" s="97" t="s">
        <v>5379</v>
      </c>
      <c r="F1304" s="97" t="s">
        <v>7819</v>
      </c>
      <c r="G1304" s="96" t="s">
        <v>6184</v>
      </c>
      <c r="H1304" s="96" t="s">
        <v>7745</v>
      </c>
      <c r="I1304" s="96" t="s">
        <v>5387</v>
      </c>
      <c r="J1304" s="96" t="s">
        <v>5382</v>
      </c>
      <c r="K1304" s="96" t="s">
        <v>5365</v>
      </c>
      <c r="L1304" s="96" t="s">
        <v>5365</v>
      </c>
      <c r="M1304" s="96" t="s">
        <v>5342</v>
      </c>
      <c r="N1304" s="92">
        <v>0</v>
      </c>
      <c r="O1304" s="93">
        <v>0</v>
      </c>
      <c r="P1304" s="93">
        <v>0</v>
      </c>
      <c r="Q1304" s="93">
        <v>0</v>
      </c>
      <c r="R1304" s="93">
        <v>0</v>
      </c>
      <c r="S1304" s="93">
        <v>0</v>
      </c>
      <c r="T1304" s="93">
        <v>0</v>
      </c>
      <c r="U1304" s="93">
        <v>0</v>
      </c>
      <c r="V1304" s="93">
        <v>0</v>
      </c>
      <c r="W1304" s="93">
        <v>0</v>
      </c>
      <c r="X1304" s="93">
        <v>0</v>
      </c>
      <c r="Y1304" s="93">
        <v>0</v>
      </c>
      <c r="Z1304" s="93">
        <v>0</v>
      </c>
      <c r="AA1304" s="93">
        <v>0</v>
      </c>
      <c r="AB1304" s="93">
        <v>0</v>
      </c>
      <c r="AC1304" s="93">
        <v>0</v>
      </c>
      <c r="AD1304" s="93">
        <v>0</v>
      </c>
      <c r="AE1304" s="93">
        <v>0</v>
      </c>
      <c r="AF1304" s="93">
        <v>0</v>
      </c>
      <c r="AG1304" s="93">
        <v>0</v>
      </c>
      <c r="AH1304" s="93">
        <v>0</v>
      </c>
      <c r="AI1304" s="93">
        <v>0</v>
      </c>
      <c r="AJ1304" s="93">
        <v>0</v>
      </c>
      <c r="AK1304" s="93">
        <v>0</v>
      </c>
      <c r="AL1304" s="93">
        <v>0</v>
      </c>
      <c r="AM1304" s="93">
        <v>0</v>
      </c>
      <c r="AN1304" s="93">
        <v>0</v>
      </c>
      <c r="AO1304" s="93">
        <v>0</v>
      </c>
      <c r="AP1304" s="93">
        <v>0</v>
      </c>
      <c r="AQ1304" s="93">
        <v>0</v>
      </c>
      <c r="AR1304" s="93">
        <v>0</v>
      </c>
      <c r="AS1304" s="93">
        <v>0</v>
      </c>
      <c r="AT1304" s="93">
        <v>0</v>
      </c>
      <c r="AU1304" s="93">
        <v>0</v>
      </c>
      <c r="AV1304" s="93">
        <v>0</v>
      </c>
      <c r="AW1304" s="93">
        <v>0</v>
      </c>
      <c r="AX1304" s="93">
        <v>0</v>
      </c>
      <c r="AY1304" s="93">
        <v>0</v>
      </c>
      <c r="AZ1304" s="93">
        <v>0</v>
      </c>
      <c r="BA1304" s="93">
        <v>0</v>
      </c>
      <c r="BB1304" s="93">
        <v>0</v>
      </c>
      <c r="BC1304" s="93">
        <v>0</v>
      </c>
      <c r="BD1304" s="93">
        <v>0</v>
      </c>
      <c r="BE1304" s="93">
        <v>0</v>
      </c>
      <c r="BF1304" s="93">
        <v>0</v>
      </c>
      <c r="BG1304" s="93">
        <v>0</v>
      </c>
      <c r="BH1304" s="93">
        <v>0</v>
      </c>
      <c r="BI1304" s="93">
        <v>0</v>
      </c>
      <c r="BJ1304" s="93">
        <v>0</v>
      </c>
      <c r="BK1304" s="93">
        <v>0</v>
      </c>
      <c r="BL1304" s="93">
        <v>0</v>
      </c>
      <c r="BM1304" s="93">
        <v>0</v>
      </c>
      <c r="BN1304" s="93">
        <v>0</v>
      </c>
      <c r="BO1304" s="93">
        <v>0</v>
      </c>
      <c r="BP1304" s="93">
        <v>0</v>
      </c>
      <c r="BQ1304" s="93">
        <v>0</v>
      </c>
      <c r="BR1304" s="93">
        <v>0</v>
      </c>
      <c r="BS1304" s="93">
        <v>0</v>
      </c>
      <c r="BT1304" s="93">
        <v>0</v>
      </c>
      <c r="BU1304" s="93">
        <v>0</v>
      </c>
      <c r="BV1304" s="93">
        <v>0</v>
      </c>
      <c r="BW1304" s="93">
        <v>0</v>
      </c>
      <c r="BX1304" s="93">
        <v>0</v>
      </c>
      <c r="BY1304" s="93">
        <v>0</v>
      </c>
      <c r="BZ1304" s="93">
        <v>0</v>
      </c>
      <c r="CA1304" s="93">
        <v>0</v>
      </c>
      <c r="CB1304" s="93">
        <v>0</v>
      </c>
      <c r="CC1304" s="93">
        <v>0</v>
      </c>
      <c r="CD1304" s="93">
        <v>0</v>
      </c>
      <c r="CE1304" s="93">
        <v>0</v>
      </c>
      <c r="CF1304" s="93">
        <v>0</v>
      </c>
      <c r="CG1304" s="93">
        <v>0</v>
      </c>
      <c r="CH1304" s="93">
        <v>0</v>
      </c>
      <c r="CJ1304" s="94">
        <v>0</v>
      </c>
    </row>
    <row r="1305" spans="1:88" x14ac:dyDescent="0.25">
      <c r="A1305">
        <v>1297</v>
      </c>
      <c r="B1305" s="96"/>
      <c r="C1305" s="97" t="s">
        <v>5378</v>
      </c>
      <c r="D1305" s="97" t="s">
        <v>5379</v>
      </c>
      <c r="E1305" s="97" t="s">
        <v>5379</v>
      </c>
      <c r="F1305" s="97" t="s">
        <v>7820</v>
      </c>
      <c r="G1305" s="96" t="s">
        <v>6184</v>
      </c>
      <c r="H1305" s="96" t="s">
        <v>7747</v>
      </c>
      <c r="I1305" s="96" t="s">
        <v>5387</v>
      </c>
      <c r="J1305" s="96" t="s">
        <v>5382</v>
      </c>
      <c r="K1305" s="96" t="s">
        <v>5365</v>
      </c>
      <c r="L1305" s="96" t="s">
        <v>5365</v>
      </c>
      <c r="M1305" s="96" t="s">
        <v>5342</v>
      </c>
      <c r="N1305" s="92">
        <v>0</v>
      </c>
      <c r="O1305" s="93">
        <v>0</v>
      </c>
      <c r="P1305" s="93">
        <v>0</v>
      </c>
      <c r="Q1305" s="93">
        <v>0</v>
      </c>
      <c r="R1305" s="93">
        <v>0</v>
      </c>
      <c r="S1305" s="93">
        <v>0</v>
      </c>
      <c r="T1305" s="93">
        <v>0</v>
      </c>
      <c r="U1305" s="93">
        <v>0</v>
      </c>
      <c r="V1305" s="93">
        <v>0</v>
      </c>
      <c r="W1305" s="93">
        <v>0</v>
      </c>
      <c r="X1305" s="93">
        <v>0</v>
      </c>
      <c r="Y1305" s="93">
        <v>0</v>
      </c>
      <c r="Z1305" s="93">
        <v>0</v>
      </c>
      <c r="AA1305" s="93">
        <v>0</v>
      </c>
      <c r="AB1305" s="93">
        <v>0</v>
      </c>
      <c r="AC1305" s="93">
        <v>0</v>
      </c>
      <c r="AD1305" s="93">
        <v>0</v>
      </c>
      <c r="AE1305" s="93">
        <v>0</v>
      </c>
      <c r="AF1305" s="93">
        <v>0</v>
      </c>
      <c r="AG1305" s="93">
        <v>0</v>
      </c>
      <c r="AH1305" s="93">
        <v>0</v>
      </c>
      <c r="AI1305" s="93">
        <v>0</v>
      </c>
      <c r="AJ1305" s="93">
        <v>0</v>
      </c>
      <c r="AK1305" s="93">
        <v>0</v>
      </c>
      <c r="AL1305" s="93">
        <v>0</v>
      </c>
      <c r="AM1305" s="93">
        <v>0</v>
      </c>
      <c r="AN1305" s="93">
        <v>0</v>
      </c>
      <c r="AO1305" s="93">
        <v>0</v>
      </c>
      <c r="AP1305" s="93">
        <v>0</v>
      </c>
      <c r="AQ1305" s="93">
        <v>0</v>
      </c>
      <c r="AR1305" s="93">
        <v>0</v>
      </c>
      <c r="AS1305" s="93">
        <v>0</v>
      </c>
      <c r="AT1305" s="93">
        <v>0</v>
      </c>
      <c r="AU1305" s="93">
        <v>0</v>
      </c>
      <c r="AV1305" s="93">
        <v>0</v>
      </c>
      <c r="AW1305" s="93">
        <v>0</v>
      </c>
      <c r="AX1305" s="93">
        <v>0</v>
      </c>
      <c r="AY1305" s="93">
        <v>0</v>
      </c>
      <c r="AZ1305" s="93">
        <v>0</v>
      </c>
      <c r="BA1305" s="93">
        <v>0</v>
      </c>
      <c r="BB1305" s="93">
        <v>0</v>
      </c>
      <c r="BC1305" s="93">
        <v>0</v>
      </c>
      <c r="BD1305" s="93">
        <v>0</v>
      </c>
      <c r="BE1305" s="93">
        <v>0</v>
      </c>
      <c r="BF1305" s="93">
        <v>0</v>
      </c>
      <c r="BG1305" s="93">
        <v>0</v>
      </c>
      <c r="BH1305" s="93">
        <v>0</v>
      </c>
      <c r="BI1305" s="93">
        <v>0</v>
      </c>
      <c r="BJ1305" s="93">
        <v>0</v>
      </c>
      <c r="BK1305" s="93">
        <v>0</v>
      </c>
      <c r="BL1305" s="93">
        <v>0</v>
      </c>
      <c r="BM1305" s="93">
        <v>0</v>
      </c>
      <c r="BN1305" s="93">
        <v>0</v>
      </c>
      <c r="BO1305" s="93">
        <v>0</v>
      </c>
      <c r="BP1305" s="93">
        <v>0</v>
      </c>
      <c r="BQ1305" s="93">
        <v>0</v>
      </c>
      <c r="BR1305" s="93">
        <v>0</v>
      </c>
      <c r="BS1305" s="93">
        <v>0</v>
      </c>
      <c r="BT1305" s="93">
        <v>0</v>
      </c>
      <c r="BU1305" s="93">
        <v>0</v>
      </c>
      <c r="BV1305" s="93">
        <v>0</v>
      </c>
      <c r="BW1305" s="93">
        <v>0</v>
      </c>
      <c r="BX1305" s="93">
        <v>0</v>
      </c>
      <c r="BY1305" s="93">
        <v>0</v>
      </c>
      <c r="BZ1305" s="93">
        <v>0</v>
      </c>
      <c r="CA1305" s="93">
        <v>0</v>
      </c>
      <c r="CB1305" s="93">
        <v>0</v>
      </c>
      <c r="CC1305" s="93">
        <v>0</v>
      </c>
      <c r="CD1305" s="93">
        <v>0</v>
      </c>
      <c r="CE1305" s="93">
        <v>0</v>
      </c>
      <c r="CF1305" s="93">
        <v>0</v>
      </c>
      <c r="CG1305" s="93">
        <v>0</v>
      </c>
      <c r="CH1305" s="93">
        <v>0</v>
      </c>
      <c r="CJ1305" s="94">
        <v>0</v>
      </c>
    </row>
    <row r="1306" spans="1:88" x14ac:dyDescent="0.25">
      <c r="A1306">
        <v>1298</v>
      </c>
      <c r="B1306" s="96"/>
      <c r="C1306" s="97" t="s">
        <v>5378</v>
      </c>
      <c r="D1306" s="97" t="s">
        <v>5379</v>
      </c>
      <c r="E1306" s="97" t="s">
        <v>5379</v>
      </c>
      <c r="F1306" s="97" t="s">
        <v>7821</v>
      </c>
      <c r="G1306" s="96" t="s">
        <v>6184</v>
      </c>
      <c r="H1306" s="96" t="s">
        <v>7749</v>
      </c>
      <c r="I1306" s="96" t="s">
        <v>5387</v>
      </c>
      <c r="J1306" s="96" t="s">
        <v>5382</v>
      </c>
      <c r="K1306" s="96" t="s">
        <v>5365</v>
      </c>
      <c r="L1306" s="96" t="s">
        <v>5365</v>
      </c>
      <c r="M1306" s="96" t="s">
        <v>5342</v>
      </c>
      <c r="N1306" s="92">
        <v>0</v>
      </c>
      <c r="O1306" s="93">
        <v>0</v>
      </c>
      <c r="P1306" s="93">
        <v>0</v>
      </c>
      <c r="Q1306" s="93">
        <v>0</v>
      </c>
      <c r="R1306" s="93">
        <v>0</v>
      </c>
      <c r="S1306" s="93">
        <v>0</v>
      </c>
      <c r="T1306" s="93">
        <v>0</v>
      </c>
      <c r="U1306" s="93">
        <v>0</v>
      </c>
      <c r="V1306" s="93">
        <v>0</v>
      </c>
      <c r="W1306" s="93">
        <v>0</v>
      </c>
      <c r="X1306" s="93">
        <v>0</v>
      </c>
      <c r="Y1306" s="93">
        <v>0</v>
      </c>
      <c r="Z1306" s="93">
        <v>0</v>
      </c>
      <c r="AA1306" s="93">
        <v>0</v>
      </c>
      <c r="AB1306" s="93">
        <v>0</v>
      </c>
      <c r="AC1306" s="93">
        <v>0</v>
      </c>
      <c r="AD1306" s="93">
        <v>0</v>
      </c>
      <c r="AE1306" s="93">
        <v>0</v>
      </c>
      <c r="AF1306" s="93">
        <v>0</v>
      </c>
      <c r="AG1306" s="93">
        <v>0</v>
      </c>
      <c r="AH1306" s="93">
        <v>0</v>
      </c>
      <c r="AI1306" s="93">
        <v>0</v>
      </c>
      <c r="AJ1306" s="93">
        <v>0</v>
      </c>
      <c r="AK1306" s="93">
        <v>0</v>
      </c>
      <c r="AL1306" s="93">
        <v>0</v>
      </c>
      <c r="AM1306" s="93">
        <v>0</v>
      </c>
      <c r="AN1306" s="93">
        <v>0</v>
      </c>
      <c r="AO1306" s="93">
        <v>0</v>
      </c>
      <c r="AP1306" s="93">
        <v>0</v>
      </c>
      <c r="AQ1306" s="93">
        <v>0</v>
      </c>
      <c r="AR1306" s="93">
        <v>0</v>
      </c>
      <c r="AS1306" s="93">
        <v>0</v>
      </c>
      <c r="AT1306" s="93">
        <v>0</v>
      </c>
      <c r="AU1306" s="93">
        <v>0</v>
      </c>
      <c r="AV1306" s="93">
        <v>0</v>
      </c>
      <c r="AW1306" s="93">
        <v>0</v>
      </c>
      <c r="AX1306" s="93">
        <v>0</v>
      </c>
      <c r="AY1306" s="93">
        <v>0</v>
      </c>
      <c r="AZ1306" s="93">
        <v>0</v>
      </c>
      <c r="BA1306" s="93">
        <v>0</v>
      </c>
      <c r="BB1306" s="93">
        <v>0</v>
      </c>
      <c r="BC1306" s="93">
        <v>0</v>
      </c>
      <c r="BD1306" s="93">
        <v>0</v>
      </c>
      <c r="BE1306" s="93">
        <v>0</v>
      </c>
      <c r="BF1306" s="93">
        <v>0</v>
      </c>
      <c r="BG1306" s="93">
        <v>0</v>
      </c>
      <c r="BH1306" s="93">
        <v>0</v>
      </c>
      <c r="BI1306" s="93">
        <v>0</v>
      </c>
      <c r="BJ1306" s="93">
        <v>0</v>
      </c>
      <c r="BK1306" s="93">
        <v>0</v>
      </c>
      <c r="BL1306" s="93">
        <v>0</v>
      </c>
      <c r="BM1306" s="93">
        <v>0</v>
      </c>
      <c r="BN1306" s="93">
        <v>0</v>
      </c>
      <c r="BO1306" s="93">
        <v>0</v>
      </c>
      <c r="BP1306" s="93">
        <v>0</v>
      </c>
      <c r="BQ1306" s="93">
        <v>0</v>
      </c>
      <c r="BR1306" s="93">
        <v>0</v>
      </c>
      <c r="BS1306" s="93">
        <v>0</v>
      </c>
      <c r="BT1306" s="93">
        <v>0</v>
      </c>
      <c r="BU1306" s="93">
        <v>0</v>
      </c>
      <c r="BV1306" s="93">
        <v>0</v>
      </c>
      <c r="BW1306" s="93">
        <v>0</v>
      </c>
      <c r="BX1306" s="93">
        <v>0</v>
      </c>
      <c r="BY1306" s="93">
        <v>0</v>
      </c>
      <c r="BZ1306" s="93">
        <v>0</v>
      </c>
      <c r="CA1306" s="93">
        <v>0</v>
      </c>
      <c r="CB1306" s="93">
        <v>0</v>
      </c>
      <c r="CC1306" s="93">
        <v>0</v>
      </c>
      <c r="CD1306" s="93">
        <v>0</v>
      </c>
      <c r="CE1306" s="93">
        <v>0</v>
      </c>
      <c r="CF1306" s="93">
        <v>0</v>
      </c>
      <c r="CG1306" s="93">
        <v>0</v>
      </c>
      <c r="CH1306" s="93">
        <v>0</v>
      </c>
      <c r="CJ1306" s="94">
        <v>0</v>
      </c>
    </row>
    <row r="1307" spans="1:88" x14ac:dyDescent="0.25">
      <c r="A1307">
        <v>1299</v>
      </c>
      <c r="B1307" s="96"/>
      <c r="C1307" s="97" t="s">
        <v>5378</v>
      </c>
      <c r="D1307" s="97" t="s">
        <v>5379</v>
      </c>
      <c r="E1307" s="97" t="s">
        <v>5379</v>
      </c>
      <c r="F1307" s="97" t="s">
        <v>7822</v>
      </c>
      <c r="G1307" s="96" t="s">
        <v>6184</v>
      </c>
      <c r="H1307" s="96" t="s">
        <v>7751</v>
      </c>
      <c r="I1307" s="96" t="s">
        <v>5340</v>
      </c>
      <c r="J1307" s="96" t="s">
        <v>5421</v>
      </c>
      <c r="K1307" s="96" t="s">
        <v>5552</v>
      </c>
      <c r="L1307" s="96" t="s">
        <v>5552</v>
      </c>
      <c r="M1307" s="96" t="s">
        <v>5342</v>
      </c>
      <c r="N1307" s="92">
        <v>0</v>
      </c>
      <c r="O1307" s="93">
        <v>0</v>
      </c>
      <c r="P1307" s="93">
        <v>0</v>
      </c>
      <c r="Q1307" s="93">
        <v>0</v>
      </c>
      <c r="R1307" s="93">
        <v>0</v>
      </c>
      <c r="S1307" s="93">
        <v>0</v>
      </c>
      <c r="T1307" s="93">
        <v>0</v>
      </c>
      <c r="U1307" s="93">
        <v>0</v>
      </c>
      <c r="V1307" s="93">
        <v>0</v>
      </c>
      <c r="W1307" s="93">
        <v>0</v>
      </c>
      <c r="X1307" s="93">
        <v>0</v>
      </c>
      <c r="Y1307" s="93">
        <v>0</v>
      </c>
      <c r="Z1307" s="93">
        <v>0</v>
      </c>
      <c r="AA1307" s="93">
        <v>0</v>
      </c>
      <c r="AB1307" s="93">
        <v>0</v>
      </c>
      <c r="AC1307" s="93">
        <v>0</v>
      </c>
      <c r="AD1307" s="93">
        <v>0</v>
      </c>
      <c r="AE1307" s="93">
        <v>0</v>
      </c>
      <c r="AF1307" s="93">
        <v>0</v>
      </c>
      <c r="AG1307" s="93">
        <v>0</v>
      </c>
      <c r="AH1307" s="93">
        <v>0</v>
      </c>
      <c r="AI1307" s="93">
        <v>0</v>
      </c>
      <c r="AJ1307" s="93">
        <v>0</v>
      </c>
      <c r="AK1307" s="93">
        <v>0</v>
      </c>
      <c r="AL1307" s="93">
        <v>0</v>
      </c>
      <c r="AM1307" s="93">
        <v>0</v>
      </c>
      <c r="AN1307" s="93">
        <v>0</v>
      </c>
      <c r="AO1307" s="93">
        <v>0</v>
      </c>
      <c r="AP1307" s="93">
        <v>0</v>
      </c>
      <c r="AQ1307" s="93">
        <v>0</v>
      </c>
      <c r="AR1307" s="93">
        <v>0</v>
      </c>
      <c r="AS1307" s="93">
        <v>0</v>
      </c>
      <c r="AT1307" s="93">
        <v>0</v>
      </c>
      <c r="AU1307" s="93">
        <v>0</v>
      </c>
      <c r="AV1307" s="93">
        <v>0</v>
      </c>
      <c r="AW1307" s="93">
        <v>0</v>
      </c>
      <c r="AX1307" s="93">
        <v>0</v>
      </c>
      <c r="AY1307" s="93">
        <v>0</v>
      </c>
      <c r="AZ1307" s="93">
        <v>0</v>
      </c>
      <c r="BA1307" s="93">
        <v>0</v>
      </c>
      <c r="BB1307" s="93">
        <v>0</v>
      </c>
      <c r="BC1307" s="93">
        <v>0</v>
      </c>
      <c r="BD1307" s="93">
        <v>0</v>
      </c>
      <c r="BE1307" s="93">
        <v>0</v>
      </c>
      <c r="BF1307" s="93">
        <v>0</v>
      </c>
      <c r="BG1307" s="93">
        <v>0</v>
      </c>
      <c r="BH1307" s="93">
        <v>0</v>
      </c>
      <c r="BI1307" s="93">
        <v>0</v>
      </c>
      <c r="BJ1307" s="93">
        <v>0</v>
      </c>
      <c r="BK1307" s="93">
        <v>0</v>
      </c>
      <c r="BL1307" s="93">
        <v>0</v>
      </c>
      <c r="BM1307" s="93">
        <v>0</v>
      </c>
      <c r="BN1307" s="93">
        <v>0</v>
      </c>
      <c r="BO1307" s="93">
        <v>0</v>
      </c>
      <c r="BP1307" s="93">
        <v>0</v>
      </c>
      <c r="BQ1307" s="93">
        <v>0</v>
      </c>
      <c r="BR1307" s="93">
        <v>0</v>
      </c>
      <c r="BS1307" s="93">
        <v>0</v>
      </c>
      <c r="BT1307" s="93">
        <v>0</v>
      </c>
      <c r="BU1307" s="93">
        <v>0</v>
      </c>
      <c r="BV1307" s="93">
        <v>0</v>
      </c>
      <c r="BW1307" s="93">
        <v>0</v>
      </c>
      <c r="BX1307" s="93">
        <v>0</v>
      </c>
      <c r="BY1307" s="93">
        <v>0</v>
      </c>
      <c r="BZ1307" s="93">
        <v>0</v>
      </c>
      <c r="CA1307" s="93">
        <v>0</v>
      </c>
      <c r="CB1307" s="93">
        <v>0</v>
      </c>
      <c r="CC1307" s="93">
        <v>0</v>
      </c>
      <c r="CD1307" s="93">
        <v>0</v>
      </c>
      <c r="CE1307" s="93">
        <v>0</v>
      </c>
      <c r="CF1307" s="93">
        <v>0</v>
      </c>
      <c r="CG1307" s="93">
        <v>0</v>
      </c>
      <c r="CH1307" s="93">
        <v>0</v>
      </c>
      <c r="CJ1307" s="94">
        <v>0</v>
      </c>
    </row>
    <row r="1308" spans="1:88" x14ac:dyDescent="0.25">
      <c r="A1308">
        <v>1300</v>
      </c>
      <c r="B1308" s="96"/>
      <c r="C1308" s="97" t="s">
        <v>5378</v>
      </c>
      <c r="D1308" s="97" t="s">
        <v>5379</v>
      </c>
      <c r="E1308" s="97" t="s">
        <v>5379</v>
      </c>
      <c r="F1308" s="97" t="s">
        <v>7823</v>
      </c>
      <c r="G1308" s="96" t="s">
        <v>6184</v>
      </c>
      <c r="H1308" s="96" t="s">
        <v>7753</v>
      </c>
      <c r="I1308" s="96" t="s">
        <v>5340</v>
      </c>
      <c r="J1308" s="96" t="s">
        <v>5421</v>
      </c>
      <c r="K1308" s="96" t="s">
        <v>5552</v>
      </c>
      <c r="L1308" s="96" t="s">
        <v>5552</v>
      </c>
      <c r="M1308" s="96" t="s">
        <v>5342</v>
      </c>
      <c r="N1308" s="92">
        <v>0</v>
      </c>
      <c r="O1308" s="93">
        <v>0</v>
      </c>
      <c r="P1308" s="93">
        <v>0</v>
      </c>
      <c r="Q1308" s="93">
        <v>0</v>
      </c>
      <c r="R1308" s="93">
        <v>0</v>
      </c>
      <c r="S1308" s="93">
        <v>0</v>
      </c>
      <c r="T1308" s="93">
        <v>0</v>
      </c>
      <c r="U1308" s="93">
        <v>0</v>
      </c>
      <c r="V1308" s="93">
        <v>0</v>
      </c>
      <c r="W1308" s="93">
        <v>0</v>
      </c>
      <c r="X1308" s="93">
        <v>0</v>
      </c>
      <c r="Y1308" s="93">
        <v>0</v>
      </c>
      <c r="Z1308" s="93">
        <v>0</v>
      </c>
      <c r="AA1308" s="93">
        <v>0</v>
      </c>
      <c r="AB1308" s="93">
        <v>0</v>
      </c>
      <c r="AC1308" s="93">
        <v>0</v>
      </c>
      <c r="AD1308" s="93">
        <v>0</v>
      </c>
      <c r="AE1308" s="93">
        <v>0</v>
      </c>
      <c r="AF1308" s="93">
        <v>0</v>
      </c>
      <c r="AG1308" s="93">
        <v>0</v>
      </c>
      <c r="AH1308" s="93">
        <v>0</v>
      </c>
      <c r="AI1308" s="93">
        <v>0</v>
      </c>
      <c r="AJ1308" s="93">
        <v>0</v>
      </c>
      <c r="AK1308" s="93">
        <v>0</v>
      </c>
      <c r="AL1308" s="93">
        <v>0</v>
      </c>
      <c r="AM1308" s="93">
        <v>0</v>
      </c>
      <c r="AN1308" s="93">
        <v>0</v>
      </c>
      <c r="AO1308" s="93">
        <v>0</v>
      </c>
      <c r="AP1308" s="93">
        <v>0</v>
      </c>
      <c r="AQ1308" s="93">
        <v>0</v>
      </c>
      <c r="AR1308" s="93">
        <v>0</v>
      </c>
      <c r="AS1308" s="93">
        <v>0</v>
      </c>
      <c r="AT1308" s="93">
        <v>0</v>
      </c>
      <c r="AU1308" s="93">
        <v>0</v>
      </c>
      <c r="AV1308" s="93">
        <v>0</v>
      </c>
      <c r="AW1308" s="93">
        <v>0</v>
      </c>
      <c r="AX1308" s="93">
        <v>0</v>
      </c>
      <c r="AY1308" s="93">
        <v>0</v>
      </c>
      <c r="AZ1308" s="93">
        <v>0</v>
      </c>
      <c r="BA1308" s="93">
        <v>0</v>
      </c>
      <c r="BB1308" s="93">
        <v>0</v>
      </c>
      <c r="BC1308" s="93">
        <v>0</v>
      </c>
      <c r="BD1308" s="93">
        <v>0</v>
      </c>
      <c r="BE1308" s="93">
        <v>0</v>
      </c>
      <c r="BF1308" s="93">
        <v>0</v>
      </c>
      <c r="BG1308" s="93">
        <v>0</v>
      </c>
      <c r="BH1308" s="93">
        <v>0</v>
      </c>
      <c r="BI1308" s="93">
        <v>0</v>
      </c>
      <c r="BJ1308" s="93">
        <v>0</v>
      </c>
      <c r="BK1308" s="93">
        <v>0</v>
      </c>
      <c r="BL1308" s="93">
        <v>0</v>
      </c>
      <c r="BM1308" s="93">
        <v>0</v>
      </c>
      <c r="BN1308" s="93">
        <v>0</v>
      </c>
      <c r="BO1308" s="93">
        <v>0</v>
      </c>
      <c r="BP1308" s="93">
        <v>0</v>
      </c>
      <c r="BQ1308" s="93">
        <v>0</v>
      </c>
      <c r="BR1308" s="93">
        <v>0</v>
      </c>
      <c r="BS1308" s="93">
        <v>0</v>
      </c>
      <c r="BT1308" s="93">
        <v>0</v>
      </c>
      <c r="BU1308" s="93">
        <v>0</v>
      </c>
      <c r="BV1308" s="93">
        <v>0</v>
      </c>
      <c r="BW1308" s="93">
        <v>0</v>
      </c>
      <c r="BX1308" s="93">
        <v>0</v>
      </c>
      <c r="BY1308" s="93">
        <v>0</v>
      </c>
      <c r="BZ1308" s="93">
        <v>0</v>
      </c>
      <c r="CA1308" s="93">
        <v>0</v>
      </c>
      <c r="CB1308" s="93">
        <v>0</v>
      </c>
      <c r="CC1308" s="93">
        <v>0</v>
      </c>
      <c r="CD1308" s="93">
        <v>0</v>
      </c>
      <c r="CE1308" s="93">
        <v>0</v>
      </c>
      <c r="CF1308" s="93">
        <v>0</v>
      </c>
      <c r="CG1308" s="93">
        <v>0</v>
      </c>
      <c r="CH1308" s="93">
        <v>0</v>
      </c>
      <c r="CJ1308" s="94">
        <v>0</v>
      </c>
    </row>
    <row r="1309" spans="1:88" x14ac:dyDescent="0.25">
      <c r="A1309">
        <v>1301</v>
      </c>
      <c r="B1309" s="96"/>
      <c r="C1309" s="97" t="s">
        <v>5378</v>
      </c>
      <c r="D1309" s="97" t="s">
        <v>5379</v>
      </c>
      <c r="E1309" s="97" t="s">
        <v>5379</v>
      </c>
      <c r="F1309" s="97" t="s">
        <v>7824</v>
      </c>
      <c r="G1309" s="96" t="s">
        <v>6184</v>
      </c>
      <c r="H1309" s="96" t="s">
        <v>7755</v>
      </c>
      <c r="I1309" s="96" t="s">
        <v>5340</v>
      </c>
      <c r="J1309" s="96" t="s">
        <v>5421</v>
      </c>
      <c r="K1309" s="96" t="s">
        <v>5552</v>
      </c>
      <c r="L1309" s="96" t="s">
        <v>5552</v>
      </c>
      <c r="M1309" s="96" t="s">
        <v>5342</v>
      </c>
      <c r="N1309" s="92">
        <v>0</v>
      </c>
      <c r="O1309" s="93">
        <v>0</v>
      </c>
      <c r="P1309" s="93">
        <v>0</v>
      </c>
      <c r="Q1309" s="93">
        <v>0</v>
      </c>
      <c r="R1309" s="93">
        <v>0</v>
      </c>
      <c r="S1309" s="93">
        <v>0</v>
      </c>
      <c r="T1309" s="93">
        <v>0</v>
      </c>
      <c r="U1309" s="93">
        <v>0</v>
      </c>
      <c r="V1309" s="93">
        <v>0</v>
      </c>
      <c r="W1309" s="93">
        <v>0</v>
      </c>
      <c r="X1309" s="93">
        <v>0</v>
      </c>
      <c r="Y1309" s="93">
        <v>0</v>
      </c>
      <c r="Z1309" s="93">
        <v>0</v>
      </c>
      <c r="AA1309" s="93">
        <v>0</v>
      </c>
      <c r="AB1309" s="93">
        <v>0</v>
      </c>
      <c r="AC1309" s="93">
        <v>0</v>
      </c>
      <c r="AD1309" s="93">
        <v>0</v>
      </c>
      <c r="AE1309" s="93">
        <v>0</v>
      </c>
      <c r="AF1309" s="93">
        <v>0</v>
      </c>
      <c r="AG1309" s="93">
        <v>0</v>
      </c>
      <c r="AH1309" s="93">
        <v>0</v>
      </c>
      <c r="AI1309" s="93">
        <v>0</v>
      </c>
      <c r="AJ1309" s="93">
        <v>0</v>
      </c>
      <c r="AK1309" s="93">
        <v>0</v>
      </c>
      <c r="AL1309" s="93">
        <v>0</v>
      </c>
      <c r="AM1309" s="93">
        <v>0</v>
      </c>
      <c r="AN1309" s="93">
        <v>0</v>
      </c>
      <c r="AO1309" s="93">
        <v>0</v>
      </c>
      <c r="AP1309" s="93">
        <v>0</v>
      </c>
      <c r="AQ1309" s="93">
        <v>0</v>
      </c>
      <c r="AR1309" s="93">
        <v>0</v>
      </c>
      <c r="AS1309" s="93">
        <v>0</v>
      </c>
      <c r="AT1309" s="93">
        <v>0</v>
      </c>
      <c r="AU1309" s="93">
        <v>0</v>
      </c>
      <c r="AV1309" s="93">
        <v>0</v>
      </c>
      <c r="AW1309" s="93">
        <v>0</v>
      </c>
      <c r="AX1309" s="93">
        <v>0</v>
      </c>
      <c r="AY1309" s="93">
        <v>0</v>
      </c>
      <c r="AZ1309" s="93">
        <v>0</v>
      </c>
      <c r="BA1309" s="93">
        <v>0</v>
      </c>
      <c r="BB1309" s="93">
        <v>0</v>
      </c>
      <c r="BC1309" s="93">
        <v>0</v>
      </c>
      <c r="BD1309" s="93">
        <v>0</v>
      </c>
      <c r="BE1309" s="93">
        <v>0</v>
      </c>
      <c r="BF1309" s="93">
        <v>0</v>
      </c>
      <c r="BG1309" s="93">
        <v>0</v>
      </c>
      <c r="BH1309" s="93">
        <v>0</v>
      </c>
      <c r="BI1309" s="93">
        <v>0</v>
      </c>
      <c r="BJ1309" s="93">
        <v>0</v>
      </c>
      <c r="BK1309" s="93">
        <v>0</v>
      </c>
      <c r="BL1309" s="93">
        <v>0</v>
      </c>
      <c r="BM1309" s="93">
        <v>0</v>
      </c>
      <c r="BN1309" s="93">
        <v>0</v>
      </c>
      <c r="BO1309" s="93">
        <v>0</v>
      </c>
      <c r="BP1309" s="93">
        <v>0</v>
      </c>
      <c r="BQ1309" s="93">
        <v>0</v>
      </c>
      <c r="BR1309" s="93">
        <v>0</v>
      </c>
      <c r="BS1309" s="93">
        <v>0</v>
      </c>
      <c r="BT1309" s="93">
        <v>0</v>
      </c>
      <c r="BU1309" s="93">
        <v>0</v>
      </c>
      <c r="BV1309" s="93">
        <v>0</v>
      </c>
      <c r="BW1309" s="93">
        <v>0</v>
      </c>
      <c r="BX1309" s="93">
        <v>0</v>
      </c>
      <c r="BY1309" s="93">
        <v>0</v>
      </c>
      <c r="BZ1309" s="93">
        <v>0</v>
      </c>
      <c r="CA1309" s="93">
        <v>0</v>
      </c>
      <c r="CB1309" s="93">
        <v>0</v>
      </c>
      <c r="CC1309" s="93">
        <v>0</v>
      </c>
      <c r="CD1309" s="93">
        <v>0</v>
      </c>
      <c r="CE1309" s="93">
        <v>0</v>
      </c>
      <c r="CF1309" s="93">
        <v>0</v>
      </c>
      <c r="CG1309" s="93">
        <v>0</v>
      </c>
      <c r="CH1309" s="93">
        <v>0</v>
      </c>
      <c r="CJ1309" s="94">
        <v>0</v>
      </c>
    </row>
    <row r="1310" spans="1:88" x14ac:dyDescent="0.25">
      <c r="A1310">
        <v>1302</v>
      </c>
      <c r="B1310" s="96"/>
      <c r="C1310" s="97" t="s">
        <v>5378</v>
      </c>
      <c r="D1310" s="97" t="s">
        <v>5379</v>
      </c>
      <c r="E1310" s="97" t="s">
        <v>5379</v>
      </c>
      <c r="F1310" s="97" t="s">
        <v>7825</v>
      </c>
      <c r="G1310" s="96" t="s">
        <v>6184</v>
      </c>
      <c r="H1310" s="96" t="s">
        <v>7757</v>
      </c>
      <c r="I1310" s="96" t="s">
        <v>5340</v>
      </c>
      <c r="J1310" s="96" t="s">
        <v>5421</v>
      </c>
      <c r="K1310" s="96" t="s">
        <v>5552</v>
      </c>
      <c r="L1310" s="96" t="s">
        <v>5552</v>
      </c>
      <c r="M1310" s="96" t="s">
        <v>5342</v>
      </c>
      <c r="N1310" s="92">
        <v>0</v>
      </c>
      <c r="O1310" s="93">
        <v>0</v>
      </c>
      <c r="P1310" s="93">
        <v>0</v>
      </c>
      <c r="Q1310" s="93">
        <v>0</v>
      </c>
      <c r="R1310" s="93">
        <v>0</v>
      </c>
      <c r="S1310" s="93">
        <v>0</v>
      </c>
      <c r="T1310" s="93">
        <v>0</v>
      </c>
      <c r="U1310" s="93">
        <v>0</v>
      </c>
      <c r="V1310" s="93">
        <v>0</v>
      </c>
      <c r="W1310" s="93">
        <v>0</v>
      </c>
      <c r="X1310" s="93">
        <v>0</v>
      </c>
      <c r="Y1310" s="93">
        <v>0</v>
      </c>
      <c r="Z1310" s="93">
        <v>0</v>
      </c>
      <c r="AA1310" s="93">
        <v>0</v>
      </c>
      <c r="AB1310" s="93">
        <v>0</v>
      </c>
      <c r="AC1310" s="93">
        <v>0</v>
      </c>
      <c r="AD1310" s="93">
        <v>0</v>
      </c>
      <c r="AE1310" s="93">
        <v>0</v>
      </c>
      <c r="AF1310" s="93">
        <v>0</v>
      </c>
      <c r="AG1310" s="93">
        <v>0</v>
      </c>
      <c r="AH1310" s="93">
        <v>0</v>
      </c>
      <c r="AI1310" s="93">
        <v>0</v>
      </c>
      <c r="AJ1310" s="93">
        <v>0</v>
      </c>
      <c r="AK1310" s="93">
        <v>0</v>
      </c>
      <c r="AL1310" s="93">
        <v>0</v>
      </c>
      <c r="AM1310" s="93">
        <v>0</v>
      </c>
      <c r="AN1310" s="93">
        <v>0</v>
      </c>
      <c r="AO1310" s="93">
        <v>0</v>
      </c>
      <c r="AP1310" s="93">
        <v>0</v>
      </c>
      <c r="AQ1310" s="93">
        <v>0</v>
      </c>
      <c r="AR1310" s="93">
        <v>0</v>
      </c>
      <c r="AS1310" s="93">
        <v>0</v>
      </c>
      <c r="AT1310" s="93">
        <v>0</v>
      </c>
      <c r="AU1310" s="93">
        <v>0</v>
      </c>
      <c r="AV1310" s="93">
        <v>0</v>
      </c>
      <c r="AW1310" s="93">
        <v>0</v>
      </c>
      <c r="AX1310" s="93">
        <v>0</v>
      </c>
      <c r="AY1310" s="93">
        <v>0</v>
      </c>
      <c r="AZ1310" s="93">
        <v>0</v>
      </c>
      <c r="BA1310" s="93">
        <v>0</v>
      </c>
      <c r="BB1310" s="93">
        <v>0</v>
      </c>
      <c r="BC1310" s="93">
        <v>0</v>
      </c>
      <c r="BD1310" s="93">
        <v>0</v>
      </c>
      <c r="BE1310" s="93">
        <v>0</v>
      </c>
      <c r="BF1310" s="93">
        <v>0</v>
      </c>
      <c r="BG1310" s="93">
        <v>0</v>
      </c>
      <c r="BH1310" s="93">
        <v>0</v>
      </c>
      <c r="BI1310" s="93">
        <v>0</v>
      </c>
      <c r="BJ1310" s="93">
        <v>0</v>
      </c>
      <c r="BK1310" s="93">
        <v>0</v>
      </c>
      <c r="BL1310" s="93">
        <v>0</v>
      </c>
      <c r="BM1310" s="93">
        <v>0</v>
      </c>
      <c r="BN1310" s="93">
        <v>0</v>
      </c>
      <c r="BO1310" s="93">
        <v>0</v>
      </c>
      <c r="BP1310" s="93">
        <v>0</v>
      </c>
      <c r="BQ1310" s="93">
        <v>0</v>
      </c>
      <c r="BR1310" s="93">
        <v>0</v>
      </c>
      <c r="BS1310" s="93">
        <v>0</v>
      </c>
      <c r="BT1310" s="93">
        <v>0</v>
      </c>
      <c r="BU1310" s="93">
        <v>0</v>
      </c>
      <c r="BV1310" s="93">
        <v>0</v>
      </c>
      <c r="BW1310" s="93">
        <v>0</v>
      </c>
      <c r="BX1310" s="93">
        <v>0</v>
      </c>
      <c r="BY1310" s="93">
        <v>0</v>
      </c>
      <c r="BZ1310" s="93">
        <v>0</v>
      </c>
      <c r="CA1310" s="93">
        <v>0</v>
      </c>
      <c r="CB1310" s="93">
        <v>0</v>
      </c>
      <c r="CC1310" s="93">
        <v>0</v>
      </c>
      <c r="CD1310" s="93">
        <v>0</v>
      </c>
      <c r="CE1310" s="93">
        <v>0</v>
      </c>
      <c r="CF1310" s="93">
        <v>0</v>
      </c>
      <c r="CG1310" s="93">
        <v>0</v>
      </c>
      <c r="CH1310" s="93">
        <v>0</v>
      </c>
      <c r="CJ1310" s="94">
        <v>0</v>
      </c>
    </row>
    <row r="1311" spans="1:88" x14ac:dyDescent="0.25">
      <c r="A1311">
        <v>1303</v>
      </c>
      <c r="B1311" s="96"/>
      <c r="C1311" s="97" t="s">
        <v>5378</v>
      </c>
      <c r="D1311" s="97" t="s">
        <v>5379</v>
      </c>
      <c r="E1311" s="97" t="s">
        <v>5379</v>
      </c>
      <c r="F1311" s="97" t="s">
        <v>7826</v>
      </c>
      <c r="G1311" s="96" t="s">
        <v>6184</v>
      </c>
      <c r="H1311" s="96" t="s">
        <v>7759</v>
      </c>
      <c r="I1311" s="96" t="s">
        <v>5340</v>
      </c>
      <c r="J1311" s="96" t="s">
        <v>5421</v>
      </c>
      <c r="K1311" s="96" t="s">
        <v>5552</v>
      </c>
      <c r="L1311" s="96" t="s">
        <v>5552</v>
      </c>
      <c r="M1311" s="96" t="s">
        <v>5342</v>
      </c>
      <c r="N1311" s="92">
        <v>0</v>
      </c>
      <c r="O1311" s="93">
        <v>0</v>
      </c>
      <c r="P1311" s="93">
        <v>0</v>
      </c>
      <c r="Q1311" s="93">
        <v>0</v>
      </c>
      <c r="R1311" s="93">
        <v>0</v>
      </c>
      <c r="S1311" s="93">
        <v>0</v>
      </c>
      <c r="T1311" s="93">
        <v>0</v>
      </c>
      <c r="U1311" s="93">
        <v>0</v>
      </c>
      <c r="V1311" s="93">
        <v>0</v>
      </c>
      <c r="W1311" s="93">
        <v>0</v>
      </c>
      <c r="X1311" s="93">
        <v>0</v>
      </c>
      <c r="Y1311" s="93">
        <v>0</v>
      </c>
      <c r="Z1311" s="93">
        <v>0</v>
      </c>
      <c r="AA1311" s="93">
        <v>0</v>
      </c>
      <c r="AB1311" s="93">
        <v>0</v>
      </c>
      <c r="AC1311" s="93">
        <v>0</v>
      </c>
      <c r="AD1311" s="93">
        <v>0</v>
      </c>
      <c r="AE1311" s="93">
        <v>0</v>
      </c>
      <c r="AF1311" s="93">
        <v>0</v>
      </c>
      <c r="AG1311" s="93">
        <v>0</v>
      </c>
      <c r="AH1311" s="93">
        <v>0</v>
      </c>
      <c r="AI1311" s="93">
        <v>0</v>
      </c>
      <c r="AJ1311" s="93">
        <v>0</v>
      </c>
      <c r="AK1311" s="93">
        <v>0</v>
      </c>
      <c r="AL1311" s="93">
        <v>0</v>
      </c>
      <c r="AM1311" s="93">
        <v>0</v>
      </c>
      <c r="AN1311" s="93">
        <v>0</v>
      </c>
      <c r="AO1311" s="93">
        <v>0</v>
      </c>
      <c r="AP1311" s="93">
        <v>0</v>
      </c>
      <c r="AQ1311" s="93">
        <v>0</v>
      </c>
      <c r="AR1311" s="93">
        <v>0</v>
      </c>
      <c r="AS1311" s="93">
        <v>0</v>
      </c>
      <c r="AT1311" s="93">
        <v>0</v>
      </c>
      <c r="AU1311" s="93">
        <v>0</v>
      </c>
      <c r="AV1311" s="93">
        <v>0</v>
      </c>
      <c r="AW1311" s="93">
        <v>0</v>
      </c>
      <c r="AX1311" s="93">
        <v>0</v>
      </c>
      <c r="AY1311" s="93">
        <v>0</v>
      </c>
      <c r="AZ1311" s="93">
        <v>0</v>
      </c>
      <c r="BA1311" s="93">
        <v>0</v>
      </c>
      <c r="BB1311" s="93">
        <v>0</v>
      </c>
      <c r="BC1311" s="93">
        <v>0</v>
      </c>
      <c r="BD1311" s="93">
        <v>0</v>
      </c>
      <c r="BE1311" s="93">
        <v>0</v>
      </c>
      <c r="BF1311" s="93">
        <v>0</v>
      </c>
      <c r="BG1311" s="93">
        <v>0</v>
      </c>
      <c r="BH1311" s="93">
        <v>0</v>
      </c>
      <c r="BI1311" s="93">
        <v>0</v>
      </c>
      <c r="BJ1311" s="93">
        <v>0</v>
      </c>
      <c r="BK1311" s="93">
        <v>0</v>
      </c>
      <c r="BL1311" s="93">
        <v>0</v>
      </c>
      <c r="BM1311" s="93">
        <v>0</v>
      </c>
      <c r="BN1311" s="93">
        <v>0</v>
      </c>
      <c r="BO1311" s="93">
        <v>0</v>
      </c>
      <c r="BP1311" s="93">
        <v>0</v>
      </c>
      <c r="BQ1311" s="93">
        <v>0</v>
      </c>
      <c r="BR1311" s="93">
        <v>0</v>
      </c>
      <c r="BS1311" s="93">
        <v>0</v>
      </c>
      <c r="BT1311" s="93">
        <v>0</v>
      </c>
      <c r="BU1311" s="93">
        <v>0</v>
      </c>
      <c r="BV1311" s="93">
        <v>0</v>
      </c>
      <c r="BW1311" s="93">
        <v>0</v>
      </c>
      <c r="BX1311" s="93">
        <v>0</v>
      </c>
      <c r="BY1311" s="93">
        <v>0</v>
      </c>
      <c r="BZ1311" s="93">
        <v>0</v>
      </c>
      <c r="CA1311" s="93">
        <v>0</v>
      </c>
      <c r="CB1311" s="93">
        <v>0</v>
      </c>
      <c r="CC1311" s="93">
        <v>0</v>
      </c>
      <c r="CD1311" s="93">
        <v>0</v>
      </c>
      <c r="CE1311" s="93">
        <v>0</v>
      </c>
      <c r="CF1311" s="93">
        <v>0</v>
      </c>
      <c r="CG1311" s="93">
        <v>0</v>
      </c>
      <c r="CH1311" s="93">
        <v>0</v>
      </c>
      <c r="CJ1311" s="94">
        <v>0</v>
      </c>
    </row>
    <row r="1312" spans="1:88" x14ac:dyDescent="0.25">
      <c r="A1312">
        <v>1304</v>
      </c>
      <c r="B1312" s="96"/>
      <c r="C1312" s="97" t="s">
        <v>5378</v>
      </c>
      <c r="D1312" s="97" t="s">
        <v>5379</v>
      </c>
      <c r="E1312" s="97" t="s">
        <v>5379</v>
      </c>
      <c r="F1312" s="97" t="s">
        <v>7827</v>
      </c>
      <c r="G1312" s="96" t="s">
        <v>6184</v>
      </c>
      <c r="H1312" s="96" t="s">
        <v>7761</v>
      </c>
      <c r="I1312" s="96" t="s">
        <v>5340</v>
      </c>
      <c r="J1312" s="96" t="s">
        <v>5421</v>
      </c>
      <c r="K1312" s="96" t="s">
        <v>5552</v>
      </c>
      <c r="L1312" s="96" t="s">
        <v>5552</v>
      </c>
      <c r="M1312" s="96" t="s">
        <v>5342</v>
      </c>
      <c r="N1312" s="92">
        <v>0</v>
      </c>
      <c r="O1312" s="93">
        <v>0</v>
      </c>
      <c r="P1312" s="93">
        <v>0</v>
      </c>
      <c r="Q1312" s="93">
        <v>0</v>
      </c>
      <c r="R1312" s="93">
        <v>0</v>
      </c>
      <c r="S1312" s="93">
        <v>0</v>
      </c>
      <c r="T1312" s="93">
        <v>0</v>
      </c>
      <c r="U1312" s="93">
        <v>0</v>
      </c>
      <c r="V1312" s="93">
        <v>0</v>
      </c>
      <c r="W1312" s="93">
        <v>0</v>
      </c>
      <c r="X1312" s="93">
        <v>0</v>
      </c>
      <c r="Y1312" s="93">
        <v>0</v>
      </c>
      <c r="Z1312" s="93">
        <v>0</v>
      </c>
      <c r="AA1312" s="93">
        <v>0</v>
      </c>
      <c r="AB1312" s="93">
        <v>0</v>
      </c>
      <c r="AC1312" s="93">
        <v>0</v>
      </c>
      <c r="AD1312" s="93">
        <v>0</v>
      </c>
      <c r="AE1312" s="93">
        <v>0</v>
      </c>
      <c r="AF1312" s="93">
        <v>0</v>
      </c>
      <c r="AG1312" s="93">
        <v>0</v>
      </c>
      <c r="AH1312" s="93">
        <v>0</v>
      </c>
      <c r="AI1312" s="93">
        <v>0</v>
      </c>
      <c r="AJ1312" s="93">
        <v>0</v>
      </c>
      <c r="AK1312" s="93">
        <v>0</v>
      </c>
      <c r="AL1312" s="93">
        <v>0</v>
      </c>
      <c r="AM1312" s="93">
        <v>0</v>
      </c>
      <c r="AN1312" s="93">
        <v>0</v>
      </c>
      <c r="AO1312" s="93">
        <v>0</v>
      </c>
      <c r="AP1312" s="93">
        <v>0</v>
      </c>
      <c r="AQ1312" s="93">
        <v>0</v>
      </c>
      <c r="AR1312" s="93">
        <v>0</v>
      </c>
      <c r="AS1312" s="93">
        <v>0</v>
      </c>
      <c r="AT1312" s="93">
        <v>0</v>
      </c>
      <c r="AU1312" s="93">
        <v>0</v>
      </c>
      <c r="AV1312" s="93">
        <v>0</v>
      </c>
      <c r="AW1312" s="93">
        <v>0</v>
      </c>
      <c r="AX1312" s="93">
        <v>0</v>
      </c>
      <c r="AY1312" s="93">
        <v>0</v>
      </c>
      <c r="AZ1312" s="93">
        <v>0</v>
      </c>
      <c r="BA1312" s="93">
        <v>0</v>
      </c>
      <c r="BB1312" s="93">
        <v>0</v>
      </c>
      <c r="BC1312" s="93">
        <v>0</v>
      </c>
      <c r="BD1312" s="93">
        <v>0</v>
      </c>
      <c r="BE1312" s="93">
        <v>0</v>
      </c>
      <c r="BF1312" s="93">
        <v>0</v>
      </c>
      <c r="BG1312" s="93">
        <v>0</v>
      </c>
      <c r="BH1312" s="93">
        <v>0</v>
      </c>
      <c r="BI1312" s="93">
        <v>0</v>
      </c>
      <c r="BJ1312" s="93">
        <v>0</v>
      </c>
      <c r="BK1312" s="93">
        <v>0</v>
      </c>
      <c r="BL1312" s="93">
        <v>0</v>
      </c>
      <c r="BM1312" s="93">
        <v>0</v>
      </c>
      <c r="BN1312" s="93">
        <v>0</v>
      </c>
      <c r="BO1312" s="93">
        <v>0</v>
      </c>
      <c r="BP1312" s="93">
        <v>0</v>
      </c>
      <c r="BQ1312" s="93">
        <v>0</v>
      </c>
      <c r="BR1312" s="93">
        <v>0</v>
      </c>
      <c r="BS1312" s="93">
        <v>0</v>
      </c>
      <c r="BT1312" s="93">
        <v>0</v>
      </c>
      <c r="BU1312" s="93">
        <v>0</v>
      </c>
      <c r="BV1312" s="93">
        <v>0</v>
      </c>
      <c r="BW1312" s="93">
        <v>0</v>
      </c>
      <c r="BX1312" s="93">
        <v>0</v>
      </c>
      <c r="BY1312" s="93">
        <v>0</v>
      </c>
      <c r="BZ1312" s="93">
        <v>0</v>
      </c>
      <c r="CA1312" s="93">
        <v>0</v>
      </c>
      <c r="CB1312" s="93">
        <v>0</v>
      </c>
      <c r="CC1312" s="93">
        <v>0</v>
      </c>
      <c r="CD1312" s="93">
        <v>0</v>
      </c>
      <c r="CE1312" s="93">
        <v>0</v>
      </c>
      <c r="CF1312" s="93">
        <v>0</v>
      </c>
      <c r="CG1312" s="93">
        <v>0</v>
      </c>
      <c r="CH1312" s="93">
        <v>0</v>
      </c>
      <c r="CJ1312" s="94">
        <v>0</v>
      </c>
    </row>
    <row r="1313" spans="1:88" x14ac:dyDescent="0.25">
      <c r="A1313">
        <v>1305</v>
      </c>
      <c r="B1313" s="96"/>
      <c r="C1313" s="97" t="s">
        <v>5378</v>
      </c>
      <c r="D1313" s="97" t="s">
        <v>5379</v>
      </c>
      <c r="E1313" s="97" t="s">
        <v>5379</v>
      </c>
      <c r="F1313" s="97" t="s">
        <v>7828</v>
      </c>
      <c r="G1313" s="96" t="s">
        <v>6184</v>
      </c>
      <c r="H1313" s="96" t="s">
        <v>7763</v>
      </c>
      <c r="I1313" s="96" t="s">
        <v>5340</v>
      </c>
      <c r="J1313" s="96" t="s">
        <v>5421</v>
      </c>
      <c r="K1313" s="96" t="s">
        <v>5552</v>
      </c>
      <c r="L1313" s="96" t="s">
        <v>5552</v>
      </c>
      <c r="M1313" s="96" t="s">
        <v>5342</v>
      </c>
      <c r="N1313" s="92">
        <v>0</v>
      </c>
      <c r="O1313" s="93">
        <v>0</v>
      </c>
      <c r="P1313" s="93">
        <v>0</v>
      </c>
      <c r="Q1313" s="93">
        <v>0</v>
      </c>
      <c r="R1313" s="93">
        <v>0</v>
      </c>
      <c r="S1313" s="93">
        <v>0</v>
      </c>
      <c r="T1313" s="93">
        <v>0</v>
      </c>
      <c r="U1313" s="93">
        <v>0</v>
      </c>
      <c r="V1313" s="93">
        <v>0</v>
      </c>
      <c r="W1313" s="93">
        <v>0</v>
      </c>
      <c r="X1313" s="93">
        <v>0</v>
      </c>
      <c r="Y1313" s="93">
        <v>0</v>
      </c>
      <c r="Z1313" s="93">
        <v>0</v>
      </c>
      <c r="AA1313" s="93">
        <v>0</v>
      </c>
      <c r="AB1313" s="93">
        <v>0</v>
      </c>
      <c r="AC1313" s="93">
        <v>0</v>
      </c>
      <c r="AD1313" s="93">
        <v>0</v>
      </c>
      <c r="AE1313" s="93">
        <v>0</v>
      </c>
      <c r="AF1313" s="93">
        <v>0</v>
      </c>
      <c r="AG1313" s="93">
        <v>0</v>
      </c>
      <c r="AH1313" s="93">
        <v>0</v>
      </c>
      <c r="AI1313" s="93">
        <v>0</v>
      </c>
      <c r="AJ1313" s="93">
        <v>0</v>
      </c>
      <c r="AK1313" s="93">
        <v>0</v>
      </c>
      <c r="AL1313" s="93">
        <v>0</v>
      </c>
      <c r="AM1313" s="93">
        <v>0</v>
      </c>
      <c r="AN1313" s="93">
        <v>0</v>
      </c>
      <c r="AO1313" s="93">
        <v>0</v>
      </c>
      <c r="AP1313" s="93">
        <v>0</v>
      </c>
      <c r="AQ1313" s="93">
        <v>0</v>
      </c>
      <c r="AR1313" s="93">
        <v>0</v>
      </c>
      <c r="AS1313" s="93">
        <v>0</v>
      </c>
      <c r="AT1313" s="93">
        <v>0</v>
      </c>
      <c r="AU1313" s="93">
        <v>0</v>
      </c>
      <c r="AV1313" s="93">
        <v>0</v>
      </c>
      <c r="AW1313" s="93">
        <v>0</v>
      </c>
      <c r="AX1313" s="93">
        <v>0</v>
      </c>
      <c r="AY1313" s="93">
        <v>0</v>
      </c>
      <c r="AZ1313" s="93">
        <v>0</v>
      </c>
      <c r="BA1313" s="93">
        <v>0</v>
      </c>
      <c r="BB1313" s="93">
        <v>0</v>
      </c>
      <c r="BC1313" s="93">
        <v>0</v>
      </c>
      <c r="BD1313" s="93">
        <v>0</v>
      </c>
      <c r="BE1313" s="93">
        <v>0</v>
      </c>
      <c r="BF1313" s="93">
        <v>0</v>
      </c>
      <c r="BG1313" s="93">
        <v>0</v>
      </c>
      <c r="BH1313" s="93">
        <v>0</v>
      </c>
      <c r="BI1313" s="93">
        <v>0</v>
      </c>
      <c r="BJ1313" s="93">
        <v>0</v>
      </c>
      <c r="BK1313" s="93">
        <v>0</v>
      </c>
      <c r="BL1313" s="93">
        <v>0</v>
      </c>
      <c r="BM1313" s="93">
        <v>0</v>
      </c>
      <c r="BN1313" s="93">
        <v>0</v>
      </c>
      <c r="BO1313" s="93">
        <v>0</v>
      </c>
      <c r="BP1313" s="93">
        <v>0</v>
      </c>
      <c r="BQ1313" s="93">
        <v>0</v>
      </c>
      <c r="BR1313" s="93">
        <v>0</v>
      </c>
      <c r="BS1313" s="93">
        <v>0</v>
      </c>
      <c r="BT1313" s="93">
        <v>0</v>
      </c>
      <c r="BU1313" s="93">
        <v>0</v>
      </c>
      <c r="BV1313" s="93">
        <v>0</v>
      </c>
      <c r="BW1313" s="93">
        <v>0</v>
      </c>
      <c r="BX1313" s="93">
        <v>0</v>
      </c>
      <c r="BY1313" s="93">
        <v>0</v>
      </c>
      <c r="BZ1313" s="93">
        <v>0</v>
      </c>
      <c r="CA1313" s="93">
        <v>0</v>
      </c>
      <c r="CB1313" s="93">
        <v>0</v>
      </c>
      <c r="CC1313" s="93">
        <v>0</v>
      </c>
      <c r="CD1313" s="93">
        <v>0</v>
      </c>
      <c r="CE1313" s="93">
        <v>0</v>
      </c>
      <c r="CF1313" s="93">
        <v>0</v>
      </c>
      <c r="CG1313" s="93">
        <v>0</v>
      </c>
      <c r="CH1313" s="93">
        <v>0</v>
      </c>
      <c r="CJ1313" s="94">
        <v>0</v>
      </c>
    </row>
    <row r="1314" spans="1:88" x14ac:dyDescent="0.25">
      <c r="A1314">
        <v>1306</v>
      </c>
      <c r="B1314" s="96"/>
      <c r="C1314" s="97" t="s">
        <v>5378</v>
      </c>
      <c r="D1314" s="97" t="s">
        <v>5379</v>
      </c>
      <c r="E1314" s="97" t="s">
        <v>5379</v>
      </c>
      <c r="F1314" s="97" t="s">
        <v>7829</v>
      </c>
      <c r="G1314" s="96" t="s">
        <v>6184</v>
      </c>
      <c r="H1314" s="96" t="s">
        <v>7765</v>
      </c>
      <c r="I1314" s="96" t="s">
        <v>5340</v>
      </c>
      <c r="J1314" s="96" t="s">
        <v>5421</v>
      </c>
      <c r="K1314" s="96" t="s">
        <v>5552</v>
      </c>
      <c r="L1314" s="96" t="s">
        <v>5552</v>
      </c>
      <c r="M1314" s="96" t="s">
        <v>5342</v>
      </c>
      <c r="N1314" s="92">
        <v>0</v>
      </c>
      <c r="O1314" s="93">
        <v>0</v>
      </c>
      <c r="P1314" s="93">
        <v>0</v>
      </c>
      <c r="Q1314" s="93">
        <v>0</v>
      </c>
      <c r="R1314" s="93">
        <v>0</v>
      </c>
      <c r="S1314" s="93">
        <v>0</v>
      </c>
      <c r="T1314" s="93">
        <v>0</v>
      </c>
      <c r="U1314" s="93">
        <v>0</v>
      </c>
      <c r="V1314" s="93">
        <v>0</v>
      </c>
      <c r="W1314" s="93">
        <v>0</v>
      </c>
      <c r="X1314" s="93">
        <v>0</v>
      </c>
      <c r="Y1314" s="93">
        <v>0</v>
      </c>
      <c r="Z1314" s="93">
        <v>0</v>
      </c>
      <c r="AA1314" s="93">
        <v>0</v>
      </c>
      <c r="AB1314" s="93">
        <v>0</v>
      </c>
      <c r="AC1314" s="93">
        <v>0</v>
      </c>
      <c r="AD1314" s="93">
        <v>0</v>
      </c>
      <c r="AE1314" s="93">
        <v>0</v>
      </c>
      <c r="AF1314" s="93">
        <v>0</v>
      </c>
      <c r="AG1314" s="93">
        <v>0</v>
      </c>
      <c r="AH1314" s="93">
        <v>0</v>
      </c>
      <c r="AI1314" s="93">
        <v>0</v>
      </c>
      <c r="AJ1314" s="93">
        <v>0</v>
      </c>
      <c r="AK1314" s="93">
        <v>0</v>
      </c>
      <c r="AL1314" s="93">
        <v>0</v>
      </c>
      <c r="AM1314" s="93">
        <v>0</v>
      </c>
      <c r="AN1314" s="93">
        <v>0</v>
      </c>
      <c r="AO1314" s="93">
        <v>0</v>
      </c>
      <c r="AP1314" s="93">
        <v>0</v>
      </c>
      <c r="AQ1314" s="93">
        <v>0</v>
      </c>
      <c r="AR1314" s="93">
        <v>0</v>
      </c>
      <c r="AS1314" s="93">
        <v>0</v>
      </c>
      <c r="AT1314" s="93">
        <v>0</v>
      </c>
      <c r="AU1314" s="93">
        <v>0</v>
      </c>
      <c r="AV1314" s="93">
        <v>0</v>
      </c>
      <c r="AW1314" s="93">
        <v>0</v>
      </c>
      <c r="AX1314" s="93">
        <v>0</v>
      </c>
      <c r="AY1314" s="93">
        <v>0</v>
      </c>
      <c r="AZ1314" s="93">
        <v>0</v>
      </c>
      <c r="BA1314" s="93">
        <v>0</v>
      </c>
      <c r="BB1314" s="93">
        <v>0</v>
      </c>
      <c r="BC1314" s="93">
        <v>0</v>
      </c>
      <c r="BD1314" s="93">
        <v>0</v>
      </c>
      <c r="BE1314" s="93">
        <v>0</v>
      </c>
      <c r="BF1314" s="93">
        <v>0</v>
      </c>
      <c r="BG1314" s="93">
        <v>0</v>
      </c>
      <c r="BH1314" s="93">
        <v>0</v>
      </c>
      <c r="BI1314" s="93">
        <v>0</v>
      </c>
      <c r="BJ1314" s="93">
        <v>0</v>
      </c>
      <c r="BK1314" s="93">
        <v>0</v>
      </c>
      <c r="BL1314" s="93">
        <v>0</v>
      </c>
      <c r="BM1314" s="93">
        <v>0</v>
      </c>
      <c r="BN1314" s="93">
        <v>0</v>
      </c>
      <c r="BO1314" s="93">
        <v>0</v>
      </c>
      <c r="BP1314" s="93">
        <v>0</v>
      </c>
      <c r="BQ1314" s="93">
        <v>0</v>
      </c>
      <c r="BR1314" s="93">
        <v>0</v>
      </c>
      <c r="BS1314" s="93">
        <v>0</v>
      </c>
      <c r="BT1314" s="93">
        <v>0</v>
      </c>
      <c r="BU1314" s="93">
        <v>0</v>
      </c>
      <c r="BV1314" s="93">
        <v>0</v>
      </c>
      <c r="BW1314" s="93">
        <v>0</v>
      </c>
      <c r="BX1314" s="93">
        <v>0</v>
      </c>
      <c r="BY1314" s="93">
        <v>0</v>
      </c>
      <c r="BZ1314" s="93">
        <v>0</v>
      </c>
      <c r="CA1314" s="93">
        <v>0</v>
      </c>
      <c r="CB1314" s="93">
        <v>0</v>
      </c>
      <c r="CC1314" s="93">
        <v>0</v>
      </c>
      <c r="CD1314" s="93">
        <v>0</v>
      </c>
      <c r="CE1314" s="93">
        <v>0</v>
      </c>
      <c r="CF1314" s="93">
        <v>0</v>
      </c>
      <c r="CG1314" s="93">
        <v>0</v>
      </c>
      <c r="CH1314" s="93">
        <v>0</v>
      </c>
      <c r="CJ1314" s="94">
        <v>0</v>
      </c>
    </row>
    <row r="1315" spans="1:88" x14ac:dyDescent="0.25">
      <c r="A1315">
        <v>1307</v>
      </c>
      <c r="B1315" s="96"/>
      <c r="C1315" s="97" t="s">
        <v>5378</v>
      </c>
      <c r="D1315" s="97" t="s">
        <v>5379</v>
      </c>
      <c r="E1315" s="97" t="s">
        <v>5379</v>
      </c>
      <c r="F1315" s="97" t="s">
        <v>7830</v>
      </c>
      <c r="G1315" s="96" t="s">
        <v>6184</v>
      </c>
      <c r="H1315" s="96" t="s">
        <v>7767</v>
      </c>
      <c r="I1315" s="96" t="s">
        <v>5340</v>
      </c>
      <c r="J1315" s="96" t="s">
        <v>5421</v>
      </c>
      <c r="K1315" s="96" t="s">
        <v>5552</v>
      </c>
      <c r="L1315" s="96" t="s">
        <v>5552</v>
      </c>
      <c r="M1315" s="96" t="s">
        <v>5342</v>
      </c>
      <c r="N1315" s="92">
        <v>0</v>
      </c>
      <c r="O1315" s="93">
        <v>0</v>
      </c>
      <c r="P1315" s="93">
        <v>0</v>
      </c>
      <c r="Q1315" s="93">
        <v>0</v>
      </c>
      <c r="R1315" s="93">
        <v>0</v>
      </c>
      <c r="S1315" s="93">
        <v>0</v>
      </c>
      <c r="T1315" s="93">
        <v>0</v>
      </c>
      <c r="U1315" s="93">
        <v>0</v>
      </c>
      <c r="V1315" s="93">
        <v>0</v>
      </c>
      <c r="W1315" s="93">
        <v>0</v>
      </c>
      <c r="X1315" s="93">
        <v>0</v>
      </c>
      <c r="Y1315" s="93">
        <v>0</v>
      </c>
      <c r="Z1315" s="93">
        <v>0</v>
      </c>
      <c r="AA1315" s="93">
        <v>0</v>
      </c>
      <c r="AB1315" s="93">
        <v>0</v>
      </c>
      <c r="AC1315" s="93">
        <v>0</v>
      </c>
      <c r="AD1315" s="93">
        <v>0</v>
      </c>
      <c r="AE1315" s="93">
        <v>0</v>
      </c>
      <c r="AF1315" s="93">
        <v>0</v>
      </c>
      <c r="AG1315" s="93">
        <v>0</v>
      </c>
      <c r="AH1315" s="93">
        <v>0</v>
      </c>
      <c r="AI1315" s="93">
        <v>0</v>
      </c>
      <c r="AJ1315" s="93">
        <v>0</v>
      </c>
      <c r="AK1315" s="93">
        <v>0</v>
      </c>
      <c r="AL1315" s="93">
        <v>0</v>
      </c>
      <c r="AM1315" s="93">
        <v>0</v>
      </c>
      <c r="AN1315" s="93">
        <v>0</v>
      </c>
      <c r="AO1315" s="93">
        <v>0</v>
      </c>
      <c r="AP1315" s="93">
        <v>0</v>
      </c>
      <c r="AQ1315" s="93">
        <v>0</v>
      </c>
      <c r="AR1315" s="93">
        <v>0</v>
      </c>
      <c r="AS1315" s="93">
        <v>0</v>
      </c>
      <c r="AT1315" s="93">
        <v>0</v>
      </c>
      <c r="AU1315" s="93">
        <v>0</v>
      </c>
      <c r="AV1315" s="93">
        <v>0</v>
      </c>
      <c r="AW1315" s="93">
        <v>0</v>
      </c>
      <c r="AX1315" s="93">
        <v>0</v>
      </c>
      <c r="AY1315" s="93">
        <v>0</v>
      </c>
      <c r="AZ1315" s="93">
        <v>0</v>
      </c>
      <c r="BA1315" s="93">
        <v>0</v>
      </c>
      <c r="BB1315" s="93">
        <v>0</v>
      </c>
      <c r="BC1315" s="93">
        <v>0</v>
      </c>
      <c r="BD1315" s="93">
        <v>0</v>
      </c>
      <c r="BE1315" s="93">
        <v>0</v>
      </c>
      <c r="BF1315" s="93">
        <v>0</v>
      </c>
      <c r="BG1315" s="93">
        <v>0</v>
      </c>
      <c r="BH1315" s="93">
        <v>0</v>
      </c>
      <c r="BI1315" s="93">
        <v>0</v>
      </c>
      <c r="BJ1315" s="93">
        <v>0</v>
      </c>
      <c r="BK1315" s="93">
        <v>0</v>
      </c>
      <c r="BL1315" s="93">
        <v>0</v>
      </c>
      <c r="BM1315" s="93">
        <v>0</v>
      </c>
      <c r="BN1315" s="93">
        <v>0</v>
      </c>
      <c r="BO1315" s="93">
        <v>0</v>
      </c>
      <c r="BP1315" s="93">
        <v>0</v>
      </c>
      <c r="BQ1315" s="93">
        <v>0</v>
      </c>
      <c r="BR1315" s="93">
        <v>0</v>
      </c>
      <c r="BS1315" s="93">
        <v>0</v>
      </c>
      <c r="BT1315" s="93">
        <v>0</v>
      </c>
      <c r="BU1315" s="93">
        <v>0</v>
      </c>
      <c r="BV1315" s="93">
        <v>0</v>
      </c>
      <c r="BW1315" s="93">
        <v>0</v>
      </c>
      <c r="BX1315" s="93">
        <v>0</v>
      </c>
      <c r="BY1315" s="93">
        <v>0</v>
      </c>
      <c r="BZ1315" s="93">
        <v>0</v>
      </c>
      <c r="CA1315" s="93">
        <v>0</v>
      </c>
      <c r="CB1315" s="93">
        <v>0</v>
      </c>
      <c r="CC1315" s="93">
        <v>0</v>
      </c>
      <c r="CD1315" s="93">
        <v>0</v>
      </c>
      <c r="CE1315" s="93">
        <v>0</v>
      </c>
      <c r="CF1315" s="93">
        <v>0</v>
      </c>
      <c r="CG1315" s="93">
        <v>0</v>
      </c>
      <c r="CH1315" s="93">
        <v>0</v>
      </c>
      <c r="CJ1315" s="94">
        <v>0</v>
      </c>
    </row>
    <row r="1316" spans="1:88" x14ac:dyDescent="0.25">
      <c r="A1316">
        <v>1308</v>
      </c>
      <c r="B1316" s="96"/>
      <c r="C1316" s="97" t="s">
        <v>5378</v>
      </c>
      <c r="D1316" s="97" t="s">
        <v>5379</v>
      </c>
      <c r="E1316" s="97" t="s">
        <v>5379</v>
      </c>
      <c r="F1316" s="97" t="s">
        <v>7831</v>
      </c>
      <c r="G1316" s="96" t="s">
        <v>6184</v>
      </c>
      <c r="H1316" s="96" t="s">
        <v>7769</v>
      </c>
      <c r="I1316" s="96" t="s">
        <v>5340</v>
      </c>
      <c r="J1316" s="96" t="s">
        <v>5421</v>
      </c>
      <c r="K1316" s="96" t="s">
        <v>5552</v>
      </c>
      <c r="L1316" s="96" t="s">
        <v>5552</v>
      </c>
      <c r="M1316" s="96" t="s">
        <v>5342</v>
      </c>
      <c r="N1316" s="92">
        <v>0</v>
      </c>
      <c r="O1316" s="93">
        <v>0</v>
      </c>
      <c r="P1316" s="93">
        <v>0</v>
      </c>
      <c r="Q1316" s="93">
        <v>0</v>
      </c>
      <c r="R1316" s="93">
        <v>0</v>
      </c>
      <c r="S1316" s="93">
        <v>0</v>
      </c>
      <c r="T1316" s="93">
        <v>0</v>
      </c>
      <c r="U1316" s="93">
        <v>0</v>
      </c>
      <c r="V1316" s="93">
        <v>0</v>
      </c>
      <c r="W1316" s="93">
        <v>0</v>
      </c>
      <c r="X1316" s="93">
        <v>0</v>
      </c>
      <c r="Y1316" s="93">
        <v>0</v>
      </c>
      <c r="Z1316" s="93">
        <v>0</v>
      </c>
      <c r="AA1316" s="93">
        <v>0</v>
      </c>
      <c r="AB1316" s="93">
        <v>0</v>
      </c>
      <c r="AC1316" s="93">
        <v>0</v>
      </c>
      <c r="AD1316" s="93">
        <v>0</v>
      </c>
      <c r="AE1316" s="93">
        <v>0</v>
      </c>
      <c r="AF1316" s="93">
        <v>0</v>
      </c>
      <c r="AG1316" s="93">
        <v>0</v>
      </c>
      <c r="AH1316" s="93">
        <v>0</v>
      </c>
      <c r="AI1316" s="93">
        <v>0</v>
      </c>
      <c r="AJ1316" s="93">
        <v>0</v>
      </c>
      <c r="AK1316" s="93">
        <v>0</v>
      </c>
      <c r="AL1316" s="93">
        <v>0</v>
      </c>
      <c r="AM1316" s="93">
        <v>0</v>
      </c>
      <c r="AN1316" s="93">
        <v>0</v>
      </c>
      <c r="AO1316" s="93">
        <v>0</v>
      </c>
      <c r="AP1316" s="93">
        <v>0</v>
      </c>
      <c r="AQ1316" s="93">
        <v>0</v>
      </c>
      <c r="AR1316" s="93">
        <v>0</v>
      </c>
      <c r="AS1316" s="93">
        <v>0</v>
      </c>
      <c r="AT1316" s="93">
        <v>0</v>
      </c>
      <c r="AU1316" s="93">
        <v>0</v>
      </c>
      <c r="AV1316" s="93">
        <v>0</v>
      </c>
      <c r="AW1316" s="93">
        <v>0</v>
      </c>
      <c r="AX1316" s="93">
        <v>0</v>
      </c>
      <c r="AY1316" s="93">
        <v>0</v>
      </c>
      <c r="AZ1316" s="93">
        <v>0</v>
      </c>
      <c r="BA1316" s="93">
        <v>0</v>
      </c>
      <c r="BB1316" s="93">
        <v>0</v>
      </c>
      <c r="BC1316" s="93">
        <v>0</v>
      </c>
      <c r="BD1316" s="93">
        <v>0</v>
      </c>
      <c r="BE1316" s="93">
        <v>0</v>
      </c>
      <c r="BF1316" s="93">
        <v>0</v>
      </c>
      <c r="BG1316" s="93">
        <v>0</v>
      </c>
      <c r="BH1316" s="93">
        <v>0</v>
      </c>
      <c r="BI1316" s="93">
        <v>0</v>
      </c>
      <c r="BJ1316" s="93">
        <v>0</v>
      </c>
      <c r="BK1316" s="93">
        <v>0</v>
      </c>
      <c r="BL1316" s="93">
        <v>0</v>
      </c>
      <c r="BM1316" s="93">
        <v>0</v>
      </c>
      <c r="BN1316" s="93">
        <v>0</v>
      </c>
      <c r="BO1316" s="93">
        <v>0</v>
      </c>
      <c r="BP1316" s="93">
        <v>0</v>
      </c>
      <c r="BQ1316" s="93">
        <v>0</v>
      </c>
      <c r="BR1316" s="93">
        <v>0</v>
      </c>
      <c r="BS1316" s="93">
        <v>0</v>
      </c>
      <c r="BT1316" s="93">
        <v>0</v>
      </c>
      <c r="BU1316" s="93">
        <v>0</v>
      </c>
      <c r="BV1316" s="93">
        <v>0</v>
      </c>
      <c r="BW1316" s="93">
        <v>0</v>
      </c>
      <c r="BX1316" s="93">
        <v>0</v>
      </c>
      <c r="BY1316" s="93">
        <v>0</v>
      </c>
      <c r="BZ1316" s="93">
        <v>0</v>
      </c>
      <c r="CA1316" s="93">
        <v>0</v>
      </c>
      <c r="CB1316" s="93">
        <v>0</v>
      </c>
      <c r="CC1316" s="93">
        <v>0</v>
      </c>
      <c r="CD1316" s="93">
        <v>0</v>
      </c>
      <c r="CE1316" s="93">
        <v>0</v>
      </c>
      <c r="CF1316" s="93">
        <v>0</v>
      </c>
      <c r="CG1316" s="93">
        <v>0</v>
      </c>
      <c r="CH1316" s="93">
        <v>0</v>
      </c>
      <c r="CJ1316" s="94">
        <v>0</v>
      </c>
    </row>
    <row r="1317" spans="1:88" x14ac:dyDescent="0.25">
      <c r="A1317">
        <v>1309</v>
      </c>
      <c r="B1317" s="96"/>
      <c r="C1317" s="97" t="s">
        <v>5378</v>
      </c>
      <c r="D1317" s="97" t="s">
        <v>7645</v>
      </c>
      <c r="E1317" s="97" t="s">
        <v>7645</v>
      </c>
      <c r="F1317" s="97" t="s">
        <v>7832</v>
      </c>
      <c r="G1317" s="96" t="s">
        <v>6184</v>
      </c>
      <c r="H1317" s="96" t="s">
        <v>7771</v>
      </c>
      <c r="I1317" s="96" t="s">
        <v>5340</v>
      </c>
      <c r="J1317" s="96" t="s">
        <v>5382</v>
      </c>
      <c r="K1317" s="96" t="s">
        <v>5365</v>
      </c>
      <c r="L1317" s="96" t="s">
        <v>5365</v>
      </c>
      <c r="M1317" s="96" t="s">
        <v>5342</v>
      </c>
      <c r="N1317" s="92">
        <v>111725.36361809778</v>
      </c>
      <c r="O1317" s="93">
        <v>18904.137806817707</v>
      </c>
      <c r="P1317" s="93">
        <v>18592.307721306253</v>
      </c>
      <c r="Q1317" s="93">
        <v>18629.47790429329</v>
      </c>
      <c r="R1317" s="93">
        <v>18647.833233041281</v>
      </c>
      <c r="S1317" s="93">
        <v>18529.830561138093</v>
      </c>
      <c r="T1317" s="93">
        <v>18421.776391501149</v>
      </c>
      <c r="U1317" s="93">
        <v>0</v>
      </c>
      <c r="V1317" s="93">
        <v>0</v>
      </c>
      <c r="W1317" s="93">
        <v>0</v>
      </c>
      <c r="X1317" s="93">
        <v>0</v>
      </c>
      <c r="Y1317" s="93">
        <v>0</v>
      </c>
      <c r="Z1317" s="93">
        <v>0</v>
      </c>
      <c r="AA1317" s="93">
        <v>0</v>
      </c>
      <c r="AB1317" s="93">
        <v>0</v>
      </c>
      <c r="AC1317" s="93">
        <v>0</v>
      </c>
      <c r="AD1317" s="93">
        <v>0</v>
      </c>
      <c r="AE1317" s="93">
        <v>0</v>
      </c>
      <c r="AF1317" s="93">
        <v>0</v>
      </c>
      <c r="AG1317" s="93">
        <v>0</v>
      </c>
      <c r="AH1317" s="93">
        <v>0</v>
      </c>
      <c r="AI1317" s="93">
        <v>0</v>
      </c>
      <c r="AJ1317" s="93">
        <v>0</v>
      </c>
      <c r="AK1317" s="93">
        <v>0</v>
      </c>
      <c r="AL1317" s="93">
        <v>0</v>
      </c>
      <c r="AM1317" s="93">
        <v>0</v>
      </c>
      <c r="AN1317" s="93">
        <v>0</v>
      </c>
      <c r="AO1317" s="93">
        <v>0</v>
      </c>
      <c r="AP1317" s="93">
        <v>0</v>
      </c>
      <c r="AQ1317" s="93">
        <v>0</v>
      </c>
      <c r="AR1317" s="93">
        <v>0</v>
      </c>
      <c r="AS1317" s="93">
        <v>0</v>
      </c>
      <c r="AT1317" s="93">
        <v>0</v>
      </c>
      <c r="AU1317" s="93">
        <v>0</v>
      </c>
      <c r="AV1317" s="93">
        <v>0</v>
      </c>
      <c r="AW1317" s="93">
        <v>0</v>
      </c>
      <c r="AX1317" s="93">
        <v>0</v>
      </c>
      <c r="AY1317" s="93">
        <v>0</v>
      </c>
      <c r="AZ1317" s="93">
        <v>0</v>
      </c>
      <c r="BA1317" s="93">
        <v>0</v>
      </c>
      <c r="BB1317" s="93">
        <v>0</v>
      </c>
      <c r="BC1317" s="93">
        <v>0</v>
      </c>
      <c r="BD1317" s="93">
        <v>0</v>
      </c>
      <c r="BE1317" s="93">
        <v>0</v>
      </c>
      <c r="BF1317" s="93">
        <v>0</v>
      </c>
      <c r="BG1317" s="93">
        <v>0</v>
      </c>
      <c r="BH1317" s="93">
        <v>0</v>
      </c>
      <c r="BI1317" s="93">
        <v>0</v>
      </c>
      <c r="BJ1317" s="93">
        <v>0</v>
      </c>
      <c r="BK1317" s="93">
        <v>0</v>
      </c>
      <c r="BL1317" s="93">
        <v>0</v>
      </c>
      <c r="BM1317" s="93">
        <v>0</v>
      </c>
      <c r="BN1317" s="93">
        <v>0</v>
      </c>
      <c r="BO1317" s="93">
        <v>0</v>
      </c>
      <c r="BP1317" s="93">
        <v>0</v>
      </c>
      <c r="BQ1317" s="93">
        <v>0</v>
      </c>
      <c r="BR1317" s="93">
        <v>0</v>
      </c>
      <c r="BS1317" s="93">
        <v>0</v>
      </c>
      <c r="BT1317" s="93">
        <v>0</v>
      </c>
      <c r="BU1317" s="93">
        <v>0</v>
      </c>
      <c r="BV1317" s="93">
        <v>0</v>
      </c>
      <c r="BW1317" s="93">
        <v>0</v>
      </c>
      <c r="BX1317" s="93">
        <v>0</v>
      </c>
      <c r="BY1317" s="93">
        <v>0</v>
      </c>
      <c r="BZ1317" s="93">
        <v>0</v>
      </c>
      <c r="CA1317" s="93">
        <v>0</v>
      </c>
      <c r="CB1317" s="93">
        <v>0</v>
      </c>
      <c r="CC1317" s="93">
        <v>0</v>
      </c>
      <c r="CD1317" s="93">
        <v>0</v>
      </c>
      <c r="CE1317" s="93">
        <v>0</v>
      </c>
      <c r="CF1317" s="93">
        <v>0</v>
      </c>
      <c r="CG1317" s="93">
        <v>0</v>
      </c>
      <c r="CH1317" s="93">
        <v>0</v>
      </c>
      <c r="CJ1317" s="94">
        <v>0</v>
      </c>
    </row>
    <row r="1318" spans="1:88" x14ac:dyDescent="0.25">
      <c r="A1318">
        <v>1310</v>
      </c>
      <c r="B1318" s="96"/>
      <c r="C1318" s="97" t="s">
        <v>5378</v>
      </c>
      <c r="D1318" s="97" t="s">
        <v>7645</v>
      </c>
      <c r="E1318" s="97" t="s">
        <v>7645</v>
      </c>
      <c r="F1318" s="97" t="s">
        <v>7833</v>
      </c>
      <c r="G1318" s="96" t="s">
        <v>6184</v>
      </c>
      <c r="H1318" s="96" t="s">
        <v>7773</v>
      </c>
      <c r="I1318" s="96" t="s">
        <v>5340</v>
      </c>
      <c r="J1318" s="96" t="s">
        <v>5382</v>
      </c>
      <c r="K1318" s="96" t="s">
        <v>5365</v>
      </c>
      <c r="L1318" s="96" t="s">
        <v>5365</v>
      </c>
      <c r="M1318" s="96" t="s">
        <v>5342</v>
      </c>
      <c r="N1318" s="92">
        <v>226070.83176021191</v>
      </c>
      <c r="O1318" s="93">
        <v>0</v>
      </c>
      <c r="P1318" s="93">
        <v>0</v>
      </c>
      <c r="Q1318" s="93">
        <v>0</v>
      </c>
      <c r="R1318" s="93">
        <v>0</v>
      </c>
      <c r="S1318" s="93">
        <v>0</v>
      </c>
      <c r="T1318" s="93">
        <v>0</v>
      </c>
      <c r="U1318" s="93">
        <v>18795.814514611619</v>
      </c>
      <c r="V1318" s="93">
        <v>18804.446107791697</v>
      </c>
      <c r="W1318" s="93">
        <v>18663.620082253747</v>
      </c>
      <c r="X1318" s="93">
        <v>18432.653724750828</v>
      </c>
      <c r="Y1318" s="93">
        <v>18813.826564997365</v>
      </c>
      <c r="Z1318" s="93">
        <v>18847.427278170606</v>
      </c>
      <c r="AA1318" s="93">
        <v>19226.360660819231</v>
      </c>
      <c r="AB1318" s="93">
        <v>18881.723452541773</v>
      </c>
      <c r="AC1318" s="93">
        <v>18944.797037075081</v>
      </c>
      <c r="AD1318" s="93">
        <v>18964.375996348019</v>
      </c>
      <c r="AE1318" s="93">
        <v>18875.406456725817</v>
      </c>
      <c r="AF1318" s="93">
        <v>18820.379884126149</v>
      </c>
      <c r="AG1318" s="93">
        <v>0</v>
      </c>
      <c r="AH1318" s="93">
        <v>0</v>
      </c>
      <c r="AI1318" s="93">
        <v>0</v>
      </c>
      <c r="AJ1318" s="93">
        <v>0</v>
      </c>
      <c r="AK1318" s="93">
        <v>0</v>
      </c>
      <c r="AL1318" s="93">
        <v>0</v>
      </c>
      <c r="AM1318" s="93">
        <v>0</v>
      </c>
      <c r="AN1318" s="93">
        <v>0</v>
      </c>
      <c r="AO1318" s="93">
        <v>0</v>
      </c>
      <c r="AP1318" s="93">
        <v>0</v>
      </c>
      <c r="AQ1318" s="93">
        <v>0</v>
      </c>
      <c r="AR1318" s="93">
        <v>0</v>
      </c>
      <c r="AS1318" s="93">
        <v>0</v>
      </c>
      <c r="AT1318" s="93">
        <v>0</v>
      </c>
      <c r="AU1318" s="93">
        <v>0</v>
      </c>
      <c r="AV1318" s="93">
        <v>0</v>
      </c>
      <c r="AW1318" s="93">
        <v>0</v>
      </c>
      <c r="AX1318" s="93">
        <v>0</v>
      </c>
      <c r="AY1318" s="93">
        <v>0</v>
      </c>
      <c r="AZ1318" s="93">
        <v>0</v>
      </c>
      <c r="BA1318" s="93">
        <v>0</v>
      </c>
      <c r="BB1318" s="93">
        <v>0</v>
      </c>
      <c r="BC1318" s="93">
        <v>0</v>
      </c>
      <c r="BD1318" s="93">
        <v>0</v>
      </c>
      <c r="BE1318" s="93">
        <v>0</v>
      </c>
      <c r="BF1318" s="93">
        <v>0</v>
      </c>
      <c r="BG1318" s="93">
        <v>0</v>
      </c>
      <c r="BH1318" s="93">
        <v>0</v>
      </c>
      <c r="BI1318" s="93">
        <v>0</v>
      </c>
      <c r="BJ1318" s="93">
        <v>0</v>
      </c>
      <c r="BK1318" s="93">
        <v>0</v>
      </c>
      <c r="BL1318" s="93">
        <v>0</v>
      </c>
      <c r="BM1318" s="93">
        <v>0</v>
      </c>
      <c r="BN1318" s="93">
        <v>0</v>
      </c>
      <c r="BO1318" s="93">
        <v>0</v>
      </c>
      <c r="BP1318" s="93">
        <v>0</v>
      </c>
      <c r="BQ1318" s="93">
        <v>0</v>
      </c>
      <c r="BR1318" s="93">
        <v>0</v>
      </c>
      <c r="BS1318" s="93">
        <v>0</v>
      </c>
      <c r="BT1318" s="93">
        <v>0</v>
      </c>
      <c r="BU1318" s="93">
        <v>0</v>
      </c>
      <c r="BV1318" s="93">
        <v>0</v>
      </c>
      <c r="BW1318" s="93">
        <v>0</v>
      </c>
      <c r="BX1318" s="93">
        <v>0</v>
      </c>
      <c r="BY1318" s="93">
        <v>0</v>
      </c>
      <c r="BZ1318" s="93">
        <v>0</v>
      </c>
      <c r="CA1318" s="93">
        <v>0</v>
      </c>
      <c r="CB1318" s="93">
        <v>0</v>
      </c>
      <c r="CC1318" s="93">
        <v>0</v>
      </c>
      <c r="CD1318" s="93">
        <v>0</v>
      </c>
      <c r="CE1318" s="93">
        <v>0</v>
      </c>
      <c r="CF1318" s="93">
        <v>0</v>
      </c>
      <c r="CG1318" s="93">
        <v>0</v>
      </c>
      <c r="CH1318" s="93">
        <v>0</v>
      </c>
      <c r="CJ1318" s="94">
        <v>113713.04348763607</v>
      </c>
    </row>
    <row r="1319" spans="1:88" x14ac:dyDescent="0.25">
      <c r="A1319">
        <v>1311</v>
      </c>
      <c r="B1319" s="96"/>
      <c r="C1319" s="97" t="s">
        <v>5378</v>
      </c>
      <c r="D1319" s="97" t="s">
        <v>7645</v>
      </c>
      <c r="E1319" s="97" t="s">
        <v>7645</v>
      </c>
      <c r="F1319" s="97" t="s">
        <v>7834</v>
      </c>
      <c r="G1319" s="96" t="s">
        <v>6184</v>
      </c>
      <c r="H1319" s="96" t="s">
        <v>7775</v>
      </c>
      <c r="I1319" s="96" t="s">
        <v>5340</v>
      </c>
      <c r="J1319" s="96" t="s">
        <v>5382</v>
      </c>
      <c r="K1319" s="96" t="s">
        <v>5365</v>
      </c>
      <c r="L1319" s="96" t="s">
        <v>5365</v>
      </c>
      <c r="M1319" s="96" t="s">
        <v>5342</v>
      </c>
      <c r="N1319" s="92">
        <v>229943.62911165573</v>
      </c>
      <c r="O1319" s="93">
        <v>0</v>
      </c>
      <c r="P1319" s="93">
        <v>0</v>
      </c>
      <c r="Q1319" s="93">
        <v>0</v>
      </c>
      <c r="R1319" s="93">
        <v>0</v>
      </c>
      <c r="S1319" s="93">
        <v>0</v>
      </c>
      <c r="T1319" s="93">
        <v>0</v>
      </c>
      <c r="U1319" s="93">
        <v>0</v>
      </c>
      <c r="V1319" s="93">
        <v>0</v>
      </c>
      <c r="W1319" s="93">
        <v>0</v>
      </c>
      <c r="X1319" s="93">
        <v>0</v>
      </c>
      <c r="Y1319" s="93">
        <v>0</v>
      </c>
      <c r="Z1319" s="93">
        <v>0</v>
      </c>
      <c r="AA1319" s="93">
        <v>0</v>
      </c>
      <c r="AB1319" s="93">
        <v>0</v>
      </c>
      <c r="AC1319" s="93">
        <v>0</v>
      </c>
      <c r="AD1319" s="93">
        <v>0</v>
      </c>
      <c r="AE1319" s="93">
        <v>0</v>
      </c>
      <c r="AF1319" s="93">
        <v>0</v>
      </c>
      <c r="AG1319" s="93">
        <v>18902.76832271591</v>
      </c>
      <c r="AH1319" s="93">
        <v>18892.160815222709</v>
      </c>
      <c r="AI1319" s="93">
        <v>18812.85962457256</v>
      </c>
      <c r="AJ1319" s="93">
        <v>18665.638327610253</v>
      </c>
      <c r="AK1319" s="93">
        <v>18893.342799542457</v>
      </c>
      <c r="AL1319" s="93">
        <v>18915.521281606412</v>
      </c>
      <c r="AM1319" s="93">
        <v>19652.409995951944</v>
      </c>
      <c r="AN1319" s="93">
        <v>19468.839178106293</v>
      </c>
      <c r="AO1319" s="93">
        <v>19485.061809586197</v>
      </c>
      <c r="AP1319" s="93">
        <v>19487.874487829351</v>
      </c>
      <c r="AQ1319" s="93">
        <v>19412.509020139645</v>
      </c>
      <c r="AR1319" s="93">
        <v>19354.643448772003</v>
      </c>
      <c r="AS1319" s="93">
        <v>0</v>
      </c>
      <c r="AT1319" s="93">
        <v>0</v>
      </c>
      <c r="AU1319" s="93">
        <v>0</v>
      </c>
      <c r="AV1319" s="93">
        <v>0</v>
      </c>
      <c r="AW1319" s="93">
        <v>0</v>
      </c>
      <c r="AX1319" s="93">
        <v>0</v>
      </c>
      <c r="AY1319" s="93">
        <v>0</v>
      </c>
      <c r="AZ1319" s="93">
        <v>0</v>
      </c>
      <c r="BA1319" s="93">
        <v>0</v>
      </c>
      <c r="BB1319" s="93">
        <v>0</v>
      </c>
      <c r="BC1319" s="93">
        <v>0</v>
      </c>
      <c r="BD1319" s="93">
        <v>0</v>
      </c>
      <c r="BE1319" s="93">
        <v>0</v>
      </c>
      <c r="BF1319" s="93">
        <v>0</v>
      </c>
      <c r="BG1319" s="93">
        <v>0</v>
      </c>
      <c r="BH1319" s="93">
        <v>0</v>
      </c>
      <c r="BI1319" s="93">
        <v>0</v>
      </c>
      <c r="BJ1319" s="93">
        <v>0</v>
      </c>
      <c r="BK1319" s="93">
        <v>0</v>
      </c>
      <c r="BL1319" s="93">
        <v>0</v>
      </c>
      <c r="BM1319" s="93">
        <v>0</v>
      </c>
      <c r="BN1319" s="93">
        <v>0</v>
      </c>
      <c r="BO1319" s="93">
        <v>0</v>
      </c>
      <c r="BP1319" s="93">
        <v>0</v>
      </c>
      <c r="BQ1319" s="93">
        <v>0</v>
      </c>
      <c r="BR1319" s="93">
        <v>0</v>
      </c>
      <c r="BS1319" s="93">
        <v>0</v>
      </c>
      <c r="BT1319" s="93">
        <v>0</v>
      </c>
      <c r="BU1319" s="93">
        <v>0</v>
      </c>
      <c r="BV1319" s="93">
        <v>0</v>
      </c>
      <c r="BW1319" s="93">
        <v>0</v>
      </c>
      <c r="BX1319" s="93">
        <v>0</v>
      </c>
      <c r="BY1319" s="93">
        <v>0</v>
      </c>
      <c r="BZ1319" s="93">
        <v>0</v>
      </c>
      <c r="CA1319" s="93">
        <v>0</v>
      </c>
      <c r="CB1319" s="93">
        <v>0</v>
      </c>
      <c r="CC1319" s="93">
        <v>0</v>
      </c>
      <c r="CD1319" s="93">
        <v>0</v>
      </c>
      <c r="CE1319" s="93">
        <v>0</v>
      </c>
      <c r="CF1319" s="93">
        <v>0</v>
      </c>
      <c r="CG1319" s="93">
        <v>0</v>
      </c>
      <c r="CH1319" s="93">
        <v>0</v>
      </c>
      <c r="CJ1319" s="94">
        <v>229943.62911165573</v>
      </c>
    </row>
    <row r="1320" spans="1:88" x14ac:dyDescent="0.25">
      <c r="A1320">
        <v>1312</v>
      </c>
      <c r="B1320" s="96"/>
      <c r="C1320" s="97" t="s">
        <v>5378</v>
      </c>
      <c r="D1320" s="97" t="s">
        <v>7645</v>
      </c>
      <c r="E1320" s="97" t="s">
        <v>7645</v>
      </c>
      <c r="F1320" s="97" t="s">
        <v>7835</v>
      </c>
      <c r="G1320" s="96" t="s">
        <v>6184</v>
      </c>
      <c r="H1320" s="96" t="s">
        <v>7777</v>
      </c>
      <c r="I1320" s="96" t="s">
        <v>5340</v>
      </c>
      <c r="J1320" s="96" t="s">
        <v>5382</v>
      </c>
      <c r="K1320" s="96" t="s">
        <v>5365</v>
      </c>
      <c r="L1320" s="96" t="s">
        <v>5365</v>
      </c>
      <c r="M1320" s="96" t="s">
        <v>5342</v>
      </c>
      <c r="N1320" s="92">
        <v>235593.38234950227</v>
      </c>
      <c r="O1320" s="93">
        <v>0</v>
      </c>
      <c r="P1320" s="93">
        <v>0</v>
      </c>
      <c r="Q1320" s="93">
        <v>0</v>
      </c>
      <c r="R1320" s="93">
        <v>0</v>
      </c>
      <c r="S1320" s="93">
        <v>0</v>
      </c>
      <c r="T1320" s="93">
        <v>0</v>
      </c>
      <c r="U1320" s="93">
        <v>0</v>
      </c>
      <c r="V1320" s="93">
        <v>0</v>
      </c>
      <c r="W1320" s="93">
        <v>0</v>
      </c>
      <c r="X1320" s="93">
        <v>0</v>
      </c>
      <c r="Y1320" s="93">
        <v>0</v>
      </c>
      <c r="Z1320" s="93">
        <v>0</v>
      </c>
      <c r="AA1320" s="93">
        <v>0</v>
      </c>
      <c r="AB1320" s="93">
        <v>0</v>
      </c>
      <c r="AC1320" s="93">
        <v>0</v>
      </c>
      <c r="AD1320" s="93">
        <v>0</v>
      </c>
      <c r="AE1320" s="93">
        <v>0</v>
      </c>
      <c r="AF1320" s="93">
        <v>0</v>
      </c>
      <c r="AG1320" s="93">
        <v>0</v>
      </c>
      <c r="AH1320" s="93">
        <v>0</v>
      </c>
      <c r="AI1320" s="93">
        <v>0</v>
      </c>
      <c r="AJ1320" s="93">
        <v>0</v>
      </c>
      <c r="AK1320" s="93">
        <v>0</v>
      </c>
      <c r="AL1320" s="93">
        <v>0</v>
      </c>
      <c r="AM1320" s="93">
        <v>0</v>
      </c>
      <c r="AN1320" s="93">
        <v>0</v>
      </c>
      <c r="AO1320" s="93">
        <v>0</v>
      </c>
      <c r="AP1320" s="93">
        <v>0</v>
      </c>
      <c r="AQ1320" s="93">
        <v>0</v>
      </c>
      <c r="AR1320" s="93">
        <v>0</v>
      </c>
      <c r="AS1320" s="93">
        <v>19460.798208330791</v>
      </c>
      <c r="AT1320" s="93">
        <v>19436.264014911281</v>
      </c>
      <c r="AU1320" s="93">
        <v>19383.478499434852</v>
      </c>
      <c r="AV1320" s="93">
        <v>19202.969760574757</v>
      </c>
      <c r="AW1320" s="93">
        <v>19446.751470661417</v>
      </c>
      <c r="AX1320" s="93">
        <v>19472.705497833584</v>
      </c>
      <c r="AY1320" s="93">
        <v>20031.155886250537</v>
      </c>
      <c r="AZ1320" s="93">
        <v>19836.015051590122</v>
      </c>
      <c r="BA1320" s="93">
        <v>19886.283047491106</v>
      </c>
      <c r="BB1320" s="93">
        <v>19885.835102239875</v>
      </c>
      <c r="BC1320" s="93">
        <v>19806.169457746582</v>
      </c>
      <c r="BD1320" s="93">
        <v>19744.956352437363</v>
      </c>
      <c r="BE1320" s="93">
        <v>0</v>
      </c>
      <c r="BF1320" s="93">
        <v>0</v>
      </c>
      <c r="BG1320" s="93">
        <v>0</v>
      </c>
      <c r="BH1320" s="93">
        <v>0</v>
      </c>
      <c r="BI1320" s="93">
        <v>0</v>
      </c>
      <c r="BJ1320" s="93">
        <v>0</v>
      </c>
      <c r="BK1320" s="93">
        <v>0</v>
      </c>
      <c r="BL1320" s="93">
        <v>0</v>
      </c>
      <c r="BM1320" s="93">
        <v>0</v>
      </c>
      <c r="BN1320" s="93">
        <v>0</v>
      </c>
      <c r="BO1320" s="93">
        <v>0</v>
      </c>
      <c r="BP1320" s="93">
        <v>0</v>
      </c>
      <c r="BQ1320" s="93">
        <v>0</v>
      </c>
      <c r="BR1320" s="93">
        <v>0</v>
      </c>
      <c r="BS1320" s="93">
        <v>0</v>
      </c>
      <c r="BT1320" s="93">
        <v>0</v>
      </c>
      <c r="BU1320" s="93">
        <v>0</v>
      </c>
      <c r="BV1320" s="93">
        <v>0</v>
      </c>
      <c r="BW1320" s="93">
        <v>0</v>
      </c>
      <c r="BX1320" s="93">
        <v>0</v>
      </c>
      <c r="BY1320" s="93">
        <v>0</v>
      </c>
      <c r="BZ1320" s="93">
        <v>0</v>
      </c>
      <c r="CA1320" s="93">
        <v>0</v>
      </c>
      <c r="CB1320" s="93">
        <v>0</v>
      </c>
      <c r="CC1320" s="93">
        <v>0</v>
      </c>
      <c r="CD1320" s="93">
        <v>0</v>
      </c>
      <c r="CE1320" s="93">
        <v>0</v>
      </c>
      <c r="CF1320" s="93">
        <v>0</v>
      </c>
      <c r="CG1320" s="93">
        <v>0</v>
      </c>
      <c r="CH1320" s="93">
        <v>0</v>
      </c>
      <c r="CJ1320" s="94">
        <v>235593.38234950227</v>
      </c>
    </row>
    <row r="1321" spans="1:88" x14ac:dyDescent="0.25">
      <c r="A1321">
        <v>1313</v>
      </c>
      <c r="B1321" s="96"/>
      <c r="C1321" s="97" t="s">
        <v>5378</v>
      </c>
      <c r="D1321" s="97" t="s">
        <v>7645</v>
      </c>
      <c r="E1321" s="97" t="s">
        <v>7645</v>
      </c>
      <c r="F1321" s="97" t="s">
        <v>7836</v>
      </c>
      <c r="G1321" s="96" t="s">
        <v>6184</v>
      </c>
      <c r="H1321" s="96" t="s">
        <v>7779</v>
      </c>
      <c r="I1321" s="96" t="s">
        <v>5340</v>
      </c>
      <c r="J1321" s="96" t="s">
        <v>5382</v>
      </c>
      <c r="K1321" s="96" t="s">
        <v>5365</v>
      </c>
      <c r="L1321" s="96" t="s">
        <v>5365</v>
      </c>
      <c r="M1321" s="96" t="s">
        <v>5342</v>
      </c>
      <c r="N1321" s="92">
        <v>235056.80678908108</v>
      </c>
      <c r="O1321" s="93">
        <v>0</v>
      </c>
      <c r="P1321" s="93">
        <v>0</v>
      </c>
      <c r="Q1321" s="93">
        <v>0</v>
      </c>
      <c r="R1321" s="93">
        <v>0</v>
      </c>
      <c r="S1321" s="93">
        <v>0</v>
      </c>
      <c r="T1321" s="93">
        <v>0</v>
      </c>
      <c r="U1321" s="93">
        <v>0</v>
      </c>
      <c r="V1321" s="93">
        <v>0</v>
      </c>
      <c r="W1321" s="93">
        <v>0</v>
      </c>
      <c r="X1321" s="93">
        <v>0</v>
      </c>
      <c r="Y1321" s="93">
        <v>0</v>
      </c>
      <c r="Z1321" s="93">
        <v>0</v>
      </c>
      <c r="AA1321" s="93">
        <v>0</v>
      </c>
      <c r="AB1321" s="93">
        <v>0</v>
      </c>
      <c r="AC1321" s="93">
        <v>0</v>
      </c>
      <c r="AD1321" s="93">
        <v>0</v>
      </c>
      <c r="AE1321" s="93">
        <v>0</v>
      </c>
      <c r="AF1321" s="93">
        <v>0</v>
      </c>
      <c r="AG1321" s="93">
        <v>0</v>
      </c>
      <c r="AH1321" s="93">
        <v>0</v>
      </c>
      <c r="AI1321" s="93">
        <v>0</v>
      </c>
      <c r="AJ1321" s="93">
        <v>0</v>
      </c>
      <c r="AK1321" s="93">
        <v>0</v>
      </c>
      <c r="AL1321" s="93">
        <v>0</v>
      </c>
      <c r="AM1321" s="93">
        <v>0</v>
      </c>
      <c r="AN1321" s="93">
        <v>0</v>
      </c>
      <c r="AO1321" s="93">
        <v>0</v>
      </c>
      <c r="AP1321" s="93">
        <v>0</v>
      </c>
      <c r="AQ1321" s="93">
        <v>0</v>
      </c>
      <c r="AR1321" s="93">
        <v>0</v>
      </c>
      <c r="AS1321" s="93">
        <v>0</v>
      </c>
      <c r="AT1321" s="93">
        <v>0</v>
      </c>
      <c r="AU1321" s="93">
        <v>0</v>
      </c>
      <c r="AV1321" s="93">
        <v>0</v>
      </c>
      <c r="AW1321" s="93">
        <v>0</v>
      </c>
      <c r="AX1321" s="93">
        <v>0</v>
      </c>
      <c r="AY1321" s="93">
        <v>0</v>
      </c>
      <c r="AZ1321" s="93">
        <v>0</v>
      </c>
      <c r="BA1321" s="93">
        <v>0</v>
      </c>
      <c r="BB1321" s="93">
        <v>0</v>
      </c>
      <c r="BC1321" s="93">
        <v>0</v>
      </c>
      <c r="BD1321" s="93">
        <v>0</v>
      </c>
      <c r="BE1321" s="93">
        <v>19774.933529587819</v>
      </c>
      <c r="BF1321" s="93">
        <v>19753.200536790348</v>
      </c>
      <c r="BG1321" s="93">
        <v>19701.169362985504</v>
      </c>
      <c r="BH1321" s="93">
        <v>19526.076834264753</v>
      </c>
      <c r="BI1321" s="93">
        <v>19760.256676980465</v>
      </c>
      <c r="BJ1321" s="93">
        <v>19785.550278362116</v>
      </c>
      <c r="BK1321" s="93">
        <v>19621.576955013701</v>
      </c>
      <c r="BL1321" s="93">
        <v>19443.998686801206</v>
      </c>
      <c r="BM1321" s="93">
        <v>19468.244912454164</v>
      </c>
      <c r="BN1321" s="93">
        <v>19472.92077949021</v>
      </c>
      <c r="BO1321" s="93">
        <v>19401.310214265905</v>
      </c>
      <c r="BP1321" s="93">
        <v>19347.568022084881</v>
      </c>
      <c r="BQ1321" s="93">
        <v>0</v>
      </c>
      <c r="BR1321" s="93">
        <v>0</v>
      </c>
      <c r="BS1321" s="93">
        <v>0</v>
      </c>
      <c r="BT1321" s="93">
        <v>0</v>
      </c>
      <c r="BU1321" s="93">
        <v>0</v>
      </c>
      <c r="BV1321" s="93">
        <v>0</v>
      </c>
      <c r="BW1321" s="93">
        <v>0</v>
      </c>
      <c r="BX1321" s="93">
        <v>0</v>
      </c>
      <c r="BY1321" s="93">
        <v>0</v>
      </c>
      <c r="BZ1321" s="93">
        <v>0</v>
      </c>
      <c r="CA1321" s="93">
        <v>0</v>
      </c>
      <c r="CB1321" s="93">
        <v>0</v>
      </c>
      <c r="CC1321" s="93">
        <v>0</v>
      </c>
      <c r="CD1321" s="93">
        <v>0</v>
      </c>
      <c r="CE1321" s="93">
        <v>0</v>
      </c>
      <c r="CF1321" s="93">
        <v>0</v>
      </c>
      <c r="CG1321" s="93">
        <v>0</v>
      </c>
      <c r="CH1321" s="93">
        <v>0</v>
      </c>
      <c r="CJ1321" s="94">
        <v>235056.80678908108</v>
      </c>
    </row>
    <row r="1322" spans="1:88" x14ac:dyDescent="0.25">
      <c r="A1322">
        <v>1314</v>
      </c>
      <c r="B1322" s="96"/>
      <c r="C1322" s="97" t="s">
        <v>5378</v>
      </c>
      <c r="D1322" s="97" t="s">
        <v>7645</v>
      </c>
      <c r="E1322" s="97" t="s">
        <v>7645</v>
      </c>
      <c r="F1322" s="97" t="s">
        <v>7837</v>
      </c>
      <c r="G1322" s="96" t="s">
        <v>6184</v>
      </c>
      <c r="H1322" s="96" t="s">
        <v>7781</v>
      </c>
      <c r="I1322" s="96" t="s">
        <v>5340</v>
      </c>
      <c r="J1322" s="96" t="s">
        <v>5382</v>
      </c>
      <c r="K1322" s="96" t="s">
        <v>5365</v>
      </c>
      <c r="L1322" s="96" t="s">
        <v>5365</v>
      </c>
      <c r="M1322" s="96" t="s">
        <v>5342</v>
      </c>
      <c r="N1322" s="92">
        <v>234475.95045068243</v>
      </c>
      <c r="O1322" s="93">
        <v>0</v>
      </c>
      <c r="P1322" s="93">
        <v>0</v>
      </c>
      <c r="Q1322" s="93">
        <v>0</v>
      </c>
      <c r="R1322" s="93">
        <v>0</v>
      </c>
      <c r="S1322" s="93">
        <v>0</v>
      </c>
      <c r="T1322" s="93">
        <v>0</v>
      </c>
      <c r="U1322" s="93">
        <v>0</v>
      </c>
      <c r="V1322" s="93">
        <v>0</v>
      </c>
      <c r="W1322" s="93">
        <v>0</v>
      </c>
      <c r="X1322" s="93">
        <v>0</v>
      </c>
      <c r="Y1322" s="93">
        <v>0</v>
      </c>
      <c r="Z1322" s="93">
        <v>0</v>
      </c>
      <c r="AA1322" s="93">
        <v>0</v>
      </c>
      <c r="AB1322" s="93">
        <v>0</v>
      </c>
      <c r="AC1322" s="93">
        <v>0</v>
      </c>
      <c r="AD1322" s="93">
        <v>0</v>
      </c>
      <c r="AE1322" s="93">
        <v>0</v>
      </c>
      <c r="AF1322" s="93">
        <v>0</v>
      </c>
      <c r="AG1322" s="93">
        <v>0</v>
      </c>
      <c r="AH1322" s="93">
        <v>0</v>
      </c>
      <c r="AI1322" s="93">
        <v>0</v>
      </c>
      <c r="AJ1322" s="93">
        <v>0</v>
      </c>
      <c r="AK1322" s="93">
        <v>0</v>
      </c>
      <c r="AL1322" s="93">
        <v>0</v>
      </c>
      <c r="AM1322" s="93">
        <v>0</v>
      </c>
      <c r="AN1322" s="93">
        <v>0</v>
      </c>
      <c r="AO1322" s="93">
        <v>0</v>
      </c>
      <c r="AP1322" s="93">
        <v>0</v>
      </c>
      <c r="AQ1322" s="93">
        <v>0</v>
      </c>
      <c r="AR1322" s="93">
        <v>0</v>
      </c>
      <c r="AS1322" s="93">
        <v>0</v>
      </c>
      <c r="AT1322" s="93">
        <v>0</v>
      </c>
      <c r="AU1322" s="93">
        <v>0</v>
      </c>
      <c r="AV1322" s="93">
        <v>0</v>
      </c>
      <c r="AW1322" s="93">
        <v>0</v>
      </c>
      <c r="AX1322" s="93">
        <v>0</v>
      </c>
      <c r="AY1322" s="93">
        <v>0</v>
      </c>
      <c r="AZ1322" s="93">
        <v>0</v>
      </c>
      <c r="BA1322" s="93">
        <v>0</v>
      </c>
      <c r="BB1322" s="93">
        <v>0</v>
      </c>
      <c r="BC1322" s="93">
        <v>0</v>
      </c>
      <c r="BD1322" s="93">
        <v>0</v>
      </c>
      <c r="BE1322" s="93">
        <v>0</v>
      </c>
      <c r="BF1322" s="93">
        <v>0</v>
      </c>
      <c r="BG1322" s="93">
        <v>0</v>
      </c>
      <c r="BH1322" s="93">
        <v>0</v>
      </c>
      <c r="BI1322" s="93">
        <v>0</v>
      </c>
      <c r="BJ1322" s="93">
        <v>0</v>
      </c>
      <c r="BK1322" s="93">
        <v>0</v>
      </c>
      <c r="BL1322" s="93">
        <v>0</v>
      </c>
      <c r="BM1322" s="93">
        <v>0</v>
      </c>
      <c r="BN1322" s="93">
        <v>0</v>
      </c>
      <c r="BO1322" s="93">
        <v>0</v>
      </c>
      <c r="BP1322" s="93">
        <v>0</v>
      </c>
      <c r="BQ1322" s="93">
        <v>19651.610816133336</v>
      </c>
      <c r="BR1322" s="93">
        <v>19623.372272381715</v>
      </c>
      <c r="BS1322" s="93">
        <v>19553.781264917205</v>
      </c>
      <c r="BT1322" s="93">
        <v>19326.254232662352</v>
      </c>
      <c r="BU1322" s="93">
        <v>19631.51664234596</v>
      </c>
      <c r="BV1322" s="93">
        <v>19665.633175757983</v>
      </c>
      <c r="BW1322" s="93">
        <v>19737.622721768672</v>
      </c>
      <c r="BX1322" s="93">
        <v>19491.717604863254</v>
      </c>
      <c r="BY1322" s="93">
        <v>19512.604784976767</v>
      </c>
      <c r="BZ1322" s="93">
        <v>19525.557082197949</v>
      </c>
      <c r="CA1322" s="93">
        <v>19413.941910912767</v>
      </c>
      <c r="CB1322" s="93">
        <v>19342.337941764436</v>
      </c>
      <c r="CC1322" s="93">
        <v>0</v>
      </c>
      <c r="CD1322" s="93">
        <v>0</v>
      </c>
      <c r="CE1322" s="93">
        <v>0</v>
      </c>
      <c r="CF1322" s="93">
        <v>0</v>
      </c>
      <c r="CG1322" s="93">
        <v>0</v>
      </c>
      <c r="CH1322" s="93">
        <v>0</v>
      </c>
      <c r="CJ1322" s="94">
        <v>234475.95045068243</v>
      </c>
    </row>
    <row r="1323" spans="1:88" x14ac:dyDescent="0.25">
      <c r="A1323">
        <v>1315</v>
      </c>
      <c r="B1323" s="96"/>
      <c r="C1323" s="97" t="s">
        <v>5378</v>
      </c>
      <c r="D1323" s="97" t="s">
        <v>7645</v>
      </c>
      <c r="E1323" s="97" t="s">
        <v>7645</v>
      </c>
      <c r="F1323" s="97" t="s">
        <v>7838</v>
      </c>
      <c r="G1323" s="96" t="s">
        <v>6184</v>
      </c>
      <c r="H1323" s="96" t="s">
        <v>7783</v>
      </c>
      <c r="I1323" s="96" t="s">
        <v>5340</v>
      </c>
      <c r="J1323" s="96" t="s">
        <v>5382</v>
      </c>
      <c r="K1323" s="96" t="s">
        <v>5365</v>
      </c>
      <c r="L1323" s="96" t="s">
        <v>5365</v>
      </c>
      <c r="M1323" s="96" t="s">
        <v>5342</v>
      </c>
      <c r="N1323" s="92">
        <v>117306.14239354408</v>
      </c>
      <c r="O1323" s="93">
        <v>0</v>
      </c>
      <c r="P1323" s="93">
        <v>0</v>
      </c>
      <c r="Q1323" s="93">
        <v>0</v>
      </c>
      <c r="R1323" s="93">
        <v>0</v>
      </c>
      <c r="S1323" s="93">
        <v>0</v>
      </c>
      <c r="T1323" s="93">
        <v>0</v>
      </c>
      <c r="U1323" s="93">
        <v>0</v>
      </c>
      <c r="V1323" s="93">
        <v>0</v>
      </c>
      <c r="W1323" s="93">
        <v>0</v>
      </c>
      <c r="X1323" s="93">
        <v>0</v>
      </c>
      <c r="Y1323" s="93">
        <v>0</v>
      </c>
      <c r="Z1323" s="93">
        <v>0</v>
      </c>
      <c r="AA1323" s="93">
        <v>0</v>
      </c>
      <c r="AB1323" s="93">
        <v>0</v>
      </c>
      <c r="AC1323" s="93">
        <v>0</v>
      </c>
      <c r="AD1323" s="93">
        <v>0</v>
      </c>
      <c r="AE1323" s="93">
        <v>0</v>
      </c>
      <c r="AF1323" s="93">
        <v>0</v>
      </c>
      <c r="AG1323" s="93">
        <v>0</v>
      </c>
      <c r="AH1323" s="93">
        <v>0</v>
      </c>
      <c r="AI1323" s="93">
        <v>0</v>
      </c>
      <c r="AJ1323" s="93">
        <v>0</v>
      </c>
      <c r="AK1323" s="93">
        <v>0</v>
      </c>
      <c r="AL1323" s="93">
        <v>0</v>
      </c>
      <c r="AM1323" s="93">
        <v>0</v>
      </c>
      <c r="AN1323" s="93">
        <v>0</v>
      </c>
      <c r="AO1323" s="93">
        <v>0</v>
      </c>
      <c r="AP1323" s="93">
        <v>0</v>
      </c>
      <c r="AQ1323" s="93">
        <v>0</v>
      </c>
      <c r="AR1323" s="93">
        <v>0</v>
      </c>
      <c r="AS1323" s="93">
        <v>0</v>
      </c>
      <c r="AT1323" s="93">
        <v>0</v>
      </c>
      <c r="AU1323" s="93">
        <v>0</v>
      </c>
      <c r="AV1323" s="93">
        <v>0</v>
      </c>
      <c r="AW1323" s="93">
        <v>0</v>
      </c>
      <c r="AX1323" s="93">
        <v>0</v>
      </c>
      <c r="AY1323" s="93">
        <v>0</v>
      </c>
      <c r="AZ1323" s="93">
        <v>0</v>
      </c>
      <c r="BA1323" s="93">
        <v>0</v>
      </c>
      <c r="BB1323" s="93">
        <v>0</v>
      </c>
      <c r="BC1323" s="93">
        <v>0</v>
      </c>
      <c r="BD1323" s="93">
        <v>0</v>
      </c>
      <c r="BE1323" s="93">
        <v>0</v>
      </c>
      <c r="BF1323" s="93">
        <v>0</v>
      </c>
      <c r="BG1323" s="93">
        <v>0</v>
      </c>
      <c r="BH1323" s="93">
        <v>0</v>
      </c>
      <c r="BI1323" s="93">
        <v>0</v>
      </c>
      <c r="BJ1323" s="93">
        <v>0</v>
      </c>
      <c r="BK1323" s="93">
        <v>0</v>
      </c>
      <c r="BL1323" s="93">
        <v>0</v>
      </c>
      <c r="BM1323" s="93">
        <v>0</v>
      </c>
      <c r="BN1323" s="93">
        <v>0</v>
      </c>
      <c r="BO1323" s="93">
        <v>0</v>
      </c>
      <c r="BP1323" s="93">
        <v>0</v>
      </c>
      <c r="BQ1323" s="93">
        <v>0</v>
      </c>
      <c r="BR1323" s="93">
        <v>0</v>
      </c>
      <c r="BS1323" s="93">
        <v>0</v>
      </c>
      <c r="BT1323" s="93">
        <v>0</v>
      </c>
      <c r="BU1323" s="93">
        <v>0</v>
      </c>
      <c r="BV1323" s="93">
        <v>0</v>
      </c>
      <c r="BW1323" s="93">
        <v>0</v>
      </c>
      <c r="BX1323" s="93">
        <v>0</v>
      </c>
      <c r="BY1323" s="93">
        <v>0</v>
      </c>
      <c r="BZ1323" s="93">
        <v>0</v>
      </c>
      <c r="CA1323" s="93">
        <v>0</v>
      </c>
      <c r="CB1323" s="93">
        <v>0</v>
      </c>
      <c r="CC1323" s="93">
        <v>19644.482683193804</v>
      </c>
      <c r="CD1323" s="93">
        <v>19610.578971637584</v>
      </c>
      <c r="CE1323" s="93">
        <v>19527.018492926087</v>
      </c>
      <c r="CF1323" s="93">
        <v>19246.527959097159</v>
      </c>
      <c r="CG1323" s="93">
        <v>19616.253083846892</v>
      </c>
      <c r="CH1323" s="93">
        <v>19661.281202842547</v>
      </c>
      <c r="CJ1323" s="94">
        <v>117306.14239354408</v>
      </c>
    </row>
    <row r="1324" spans="1:88" x14ac:dyDescent="0.25">
      <c r="A1324">
        <v>1316</v>
      </c>
      <c r="B1324" s="96"/>
      <c r="C1324" s="97" t="s">
        <v>5378</v>
      </c>
      <c r="D1324" s="97" t="s">
        <v>7645</v>
      </c>
      <c r="E1324" s="97" t="s">
        <v>7645</v>
      </c>
      <c r="F1324" s="97" t="s">
        <v>7839</v>
      </c>
      <c r="G1324" s="96" t="s">
        <v>6184</v>
      </c>
      <c r="H1324" s="96" t="s">
        <v>7785</v>
      </c>
      <c r="I1324" s="96" t="s">
        <v>5340</v>
      </c>
      <c r="J1324" s="96" t="s">
        <v>5382</v>
      </c>
      <c r="K1324" s="96" t="s">
        <v>5365</v>
      </c>
      <c r="L1324" s="96" t="s">
        <v>5365</v>
      </c>
      <c r="M1324" s="96" t="s">
        <v>5342</v>
      </c>
      <c r="N1324" s="92">
        <v>0</v>
      </c>
      <c r="O1324" s="93">
        <v>0</v>
      </c>
      <c r="P1324" s="93">
        <v>0</v>
      </c>
      <c r="Q1324" s="93">
        <v>0</v>
      </c>
      <c r="R1324" s="93">
        <v>0</v>
      </c>
      <c r="S1324" s="93">
        <v>0</v>
      </c>
      <c r="T1324" s="93">
        <v>0</v>
      </c>
      <c r="U1324" s="93">
        <v>0</v>
      </c>
      <c r="V1324" s="93">
        <v>0</v>
      </c>
      <c r="W1324" s="93">
        <v>0</v>
      </c>
      <c r="X1324" s="93">
        <v>0</v>
      </c>
      <c r="Y1324" s="93">
        <v>0</v>
      </c>
      <c r="Z1324" s="93">
        <v>0</v>
      </c>
      <c r="AA1324" s="93">
        <v>0</v>
      </c>
      <c r="AB1324" s="93">
        <v>0</v>
      </c>
      <c r="AC1324" s="93">
        <v>0</v>
      </c>
      <c r="AD1324" s="93">
        <v>0</v>
      </c>
      <c r="AE1324" s="93">
        <v>0</v>
      </c>
      <c r="AF1324" s="93">
        <v>0</v>
      </c>
      <c r="AG1324" s="93">
        <v>0</v>
      </c>
      <c r="AH1324" s="93">
        <v>0</v>
      </c>
      <c r="AI1324" s="93">
        <v>0</v>
      </c>
      <c r="AJ1324" s="93">
        <v>0</v>
      </c>
      <c r="AK1324" s="93">
        <v>0</v>
      </c>
      <c r="AL1324" s="93">
        <v>0</v>
      </c>
      <c r="AM1324" s="93">
        <v>0</v>
      </c>
      <c r="AN1324" s="93">
        <v>0</v>
      </c>
      <c r="AO1324" s="93">
        <v>0</v>
      </c>
      <c r="AP1324" s="93">
        <v>0</v>
      </c>
      <c r="AQ1324" s="93">
        <v>0</v>
      </c>
      <c r="AR1324" s="93">
        <v>0</v>
      </c>
      <c r="AS1324" s="93">
        <v>0</v>
      </c>
      <c r="AT1324" s="93">
        <v>0</v>
      </c>
      <c r="AU1324" s="93">
        <v>0</v>
      </c>
      <c r="AV1324" s="93">
        <v>0</v>
      </c>
      <c r="AW1324" s="93">
        <v>0</v>
      </c>
      <c r="AX1324" s="93">
        <v>0</v>
      </c>
      <c r="AY1324" s="93">
        <v>0</v>
      </c>
      <c r="AZ1324" s="93">
        <v>0</v>
      </c>
      <c r="BA1324" s="93">
        <v>0</v>
      </c>
      <c r="BB1324" s="93">
        <v>0</v>
      </c>
      <c r="BC1324" s="93">
        <v>0</v>
      </c>
      <c r="BD1324" s="93">
        <v>0</v>
      </c>
      <c r="BE1324" s="93">
        <v>0</v>
      </c>
      <c r="BF1324" s="93">
        <v>0</v>
      </c>
      <c r="BG1324" s="93">
        <v>0</v>
      </c>
      <c r="BH1324" s="93">
        <v>0</v>
      </c>
      <c r="BI1324" s="93">
        <v>0</v>
      </c>
      <c r="BJ1324" s="93">
        <v>0</v>
      </c>
      <c r="BK1324" s="93">
        <v>0</v>
      </c>
      <c r="BL1324" s="93">
        <v>0</v>
      </c>
      <c r="BM1324" s="93">
        <v>0</v>
      </c>
      <c r="BN1324" s="93">
        <v>0</v>
      </c>
      <c r="BO1324" s="93">
        <v>0</v>
      </c>
      <c r="BP1324" s="93">
        <v>0</v>
      </c>
      <c r="BQ1324" s="93">
        <v>0</v>
      </c>
      <c r="BR1324" s="93">
        <v>0</v>
      </c>
      <c r="BS1324" s="93">
        <v>0</v>
      </c>
      <c r="BT1324" s="93">
        <v>0</v>
      </c>
      <c r="BU1324" s="93">
        <v>0</v>
      </c>
      <c r="BV1324" s="93">
        <v>0</v>
      </c>
      <c r="BW1324" s="93">
        <v>0</v>
      </c>
      <c r="BX1324" s="93">
        <v>0</v>
      </c>
      <c r="BY1324" s="93">
        <v>0</v>
      </c>
      <c r="BZ1324" s="93">
        <v>0</v>
      </c>
      <c r="CA1324" s="93">
        <v>0</v>
      </c>
      <c r="CB1324" s="93">
        <v>0</v>
      </c>
      <c r="CC1324" s="93">
        <v>0</v>
      </c>
      <c r="CD1324" s="93">
        <v>0</v>
      </c>
      <c r="CE1324" s="93">
        <v>0</v>
      </c>
      <c r="CF1324" s="93">
        <v>0</v>
      </c>
      <c r="CG1324" s="93">
        <v>0</v>
      </c>
      <c r="CH1324" s="93">
        <v>0</v>
      </c>
      <c r="CJ1324" s="94">
        <v>0</v>
      </c>
    </row>
    <row r="1325" spans="1:88" x14ac:dyDescent="0.25">
      <c r="A1325">
        <v>1317</v>
      </c>
      <c r="B1325" s="96"/>
      <c r="C1325" s="97" t="s">
        <v>5378</v>
      </c>
      <c r="D1325" s="97" t="s">
        <v>7645</v>
      </c>
      <c r="E1325" s="97" t="s">
        <v>7645</v>
      </c>
      <c r="F1325" s="97" t="s">
        <v>7840</v>
      </c>
      <c r="G1325" s="96" t="s">
        <v>6184</v>
      </c>
      <c r="H1325" s="96" t="s">
        <v>7787</v>
      </c>
      <c r="I1325" s="96" t="s">
        <v>5340</v>
      </c>
      <c r="J1325" s="96" t="s">
        <v>5382</v>
      </c>
      <c r="K1325" s="96" t="s">
        <v>5365</v>
      </c>
      <c r="L1325" s="96" t="s">
        <v>5365</v>
      </c>
      <c r="M1325" s="96" t="s">
        <v>5342</v>
      </c>
      <c r="N1325" s="92">
        <v>0</v>
      </c>
      <c r="O1325" s="93">
        <v>0</v>
      </c>
      <c r="P1325" s="93">
        <v>0</v>
      </c>
      <c r="Q1325" s="93">
        <v>0</v>
      </c>
      <c r="R1325" s="93">
        <v>0</v>
      </c>
      <c r="S1325" s="93">
        <v>0</v>
      </c>
      <c r="T1325" s="93">
        <v>0</v>
      </c>
      <c r="U1325" s="93">
        <v>0</v>
      </c>
      <c r="V1325" s="93">
        <v>0</v>
      </c>
      <c r="W1325" s="93">
        <v>0</v>
      </c>
      <c r="X1325" s="93">
        <v>0</v>
      </c>
      <c r="Y1325" s="93">
        <v>0</v>
      </c>
      <c r="Z1325" s="93">
        <v>0</v>
      </c>
      <c r="AA1325" s="93">
        <v>0</v>
      </c>
      <c r="AB1325" s="93">
        <v>0</v>
      </c>
      <c r="AC1325" s="93">
        <v>0</v>
      </c>
      <c r="AD1325" s="93">
        <v>0</v>
      </c>
      <c r="AE1325" s="93">
        <v>0</v>
      </c>
      <c r="AF1325" s="93">
        <v>0</v>
      </c>
      <c r="AG1325" s="93">
        <v>0</v>
      </c>
      <c r="AH1325" s="93">
        <v>0</v>
      </c>
      <c r="AI1325" s="93">
        <v>0</v>
      </c>
      <c r="AJ1325" s="93">
        <v>0</v>
      </c>
      <c r="AK1325" s="93">
        <v>0</v>
      </c>
      <c r="AL1325" s="93">
        <v>0</v>
      </c>
      <c r="AM1325" s="93">
        <v>0</v>
      </c>
      <c r="AN1325" s="93">
        <v>0</v>
      </c>
      <c r="AO1325" s="93">
        <v>0</v>
      </c>
      <c r="AP1325" s="93">
        <v>0</v>
      </c>
      <c r="AQ1325" s="93">
        <v>0</v>
      </c>
      <c r="AR1325" s="93">
        <v>0</v>
      </c>
      <c r="AS1325" s="93">
        <v>0</v>
      </c>
      <c r="AT1325" s="93">
        <v>0</v>
      </c>
      <c r="AU1325" s="93">
        <v>0</v>
      </c>
      <c r="AV1325" s="93">
        <v>0</v>
      </c>
      <c r="AW1325" s="93">
        <v>0</v>
      </c>
      <c r="AX1325" s="93">
        <v>0</v>
      </c>
      <c r="AY1325" s="93">
        <v>0</v>
      </c>
      <c r="AZ1325" s="93">
        <v>0</v>
      </c>
      <c r="BA1325" s="93">
        <v>0</v>
      </c>
      <c r="BB1325" s="93">
        <v>0</v>
      </c>
      <c r="BC1325" s="93">
        <v>0</v>
      </c>
      <c r="BD1325" s="93">
        <v>0</v>
      </c>
      <c r="BE1325" s="93">
        <v>0</v>
      </c>
      <c r="BF1325" s="93">
        <v>0</v>
      </c>
      <c r="BG1325" s="93">
        <v>0</v>
      </c>
      <c r="BH1325" s="93">
        <v>0</v>
      </c>
      <c r="BI1325" s="93">
        <v>0</v>
      </c>
      <c r="BJ1325" s="93">
        <v>0</v>
      </c>
      <c r="BK1325" s="93">
        <v>0</v>
      </c>
      <c r="BL1325" s="93">
        <v>0</v>
      </c>
      <c r="BM1325" s="93">
        <v>0</v>
      </c>
      <c r="BN1325" s="93">
        <v>0</v>
      </c>
      <c r="BO1325" s="93">
        <v>0</v>
      </c>
      <c r="BP1325" s="93">
        <v>0</v>
      </c>
      <c r="BQ1325" s="93">
        <v>0</v>
      </c>
      <c r="BR1325" s="93">
        <v>0</v>
      </c>
      <c r="BS1325" s="93">
        <v>0</v>
      </c>
      <c r="BT1325" s="93">
        <v>0</v>
      </c>
      <c r="BU1325" s="93">
        <v>0</v>
      </c>
      <c r="BV1325" s="93">
        <v>0</v>
      </c>
      <c r="BW1325" s="93">
        <v>0</v>
      </c>
      <c r="BX1325" s="93">
        <v>0</v>
      </c>
      <c r="BY1325" s="93">
        <v>0</v>
      </c>
      <c r="BZ1325" s="93">
        <v>0</v>
      </c>
      <c r="CA1325" s="93">
        <v>0</v>
      </c>
      <c r="CB1325" s="93">
        <v>0</v>
      </c>
      <c r="CC1325" s="93">
        <v>0</v>
      </c>
      <c r="CD1325" s="93">
        <v>0</v>
      </c>
      <c r="CE1325" s="93">
        <v>0</v>
      </c>
      <c r="CF1325" s="93">
        <v>0</v>
      </c>
      <c r="CG1325" s="93">
        <v>0</v>
      </c>
      <c r="CH1325" s="93">
        <v>0</v>
      </c>
      <c r="CJ1325" s="94">
        <v>0</v>
      </c>
    </row>
    <row r="1326" spans="1:88" x14ac:dyDescent="0.25">
      <c r="A1326">
        <v>1318</v>
      </c>
      <c r="B1326" s="96"/>
      <c r="C1326" s="97" t="s">
        <v>5378</v>
      </c>
      <c r="D1326" s="97" t="s">
        <v>7645</v>
      </c>
      <c r="E1326" s="97" t="s">
        <v>7645</v>
      </c>
      <c r="F1326" s="97" t="s">
        <v>7841</v>
      </c>
      <c r="G1326" s="96" t="s">
        <v>6184</v>
      </c>
      <c r="H1326" s="96" t="s">
        <v>7789</v>
      </c>
      <c r="I1326" s="96" t="s">
        <v>5340</v>
      </c>
      <c r="J1326" s="96" t="s">
        <v>5382</v>
      </c>
      <c r="K1326" s="96" t="s">
        <v>5365</v>
      </c>
      <c r="L1326" s="96" t="s">
        <v>5365</v>
      </c>
      <c r="M1326" s="96" t="s">
        <v>5342</v>
      </c>
      <c r="N1326" s="92">
        <v>0</v>
      </c>
      <c r="O1326" s="93">
        <v>0</v>
      </c>
      <c r="P1326" s="93">
        <v>0</v>
      </c>
      <c r="Q1326" s="93">
        <v>0</v>
      </c>
      <c r="R1326" s="93">
        <v>0</v>
      </c>
      <c r="S1326" s="93">
        <v>0</v>
      </c>
      <c r="T1326" s="93">
        <v>0</v>
      </c>
      <c r="U1326" s="93">
        <v>0</v>
      </c>
      <c r="V1326" s="93">
        <v>0</v>
      </c>
      <c r="W1326" s="93">
        <v>0</v>
      </c>
      <c r="X1326" s="93">
        <v>0</v>
      </c>
      <c r="Y1326" s="93">
        <v>0</v>
      </c>
      <c r="Z1326" s="93">
        <v>0</v>
      </c>
      <c r="AA1326" s="93">
        <v>0</v>
      </c>
      <c r="AB1326" s="93">
        <v>0</v>
      </c>
      <c r="AC1326" s="93">
        <v>0</v>
      </c>
      <c r="AD1326" s="93">
        <v>0</v>
      </c>
      <c r="AE1326" s="93">
        <v>0</v>
      </c>
      <c r="AF1326" s="93">
        <v>0</v>
      </c>
      <c r="AG1326" s="93">
        <v>0</v>
      </c>
      <c r="AH1326" s="93">
        <v>0</v>
      </c>
      <c r="AI1326" s="93">
        <v>0</v>
      </c>
      <c r="AJ1326" s="93">
        <v>0</v>
      </c>
      <c r="AK1326" s="93">
        <v>0</v>
      </c>
      <c r="AL1326" s="93">
        <v>0</v>
      </c>
      <c r="AM1326" s="93">
        <v>0</v>
      </c>
      <c r="AN1326" s="93">
        <v>0</v>
      </c>
      <c r="AO1326" s="93">
        <v>0</v>
      </c>
      <c r="AP1326" s="93">
        <v>0</v>
      </c>
      <c r="AQ1326" s="93">
        <v>0</v>
      </c>
      <c r="AR1326" s="93">
        <v>0</v>
      </c>
      <c r="AS1326" s="93">
        <v>0</v>
      </c>
      <c r="AT1326" s="93">
        <v>0</v>
      </c>
      <c r="AU1326" s="93">
        <v>0</v>
      </c>
      <c r="AV1326" s="93">
        <v>0</v>
      </c>
      <c r="AW1326" s="93">
        <v>0</v>
      </c>
      <c r="AX1326" s="93">
        <v>0</v>
      </c>
      <c r="AY1326" s="93">
        <v>0</v>
      </c>
      <c r="AZ1326" s="93">
        <v>0</v>
      </c>
      <c r="BA1326" s="93">
        <v>0</v>
      </c>
      <c r="BB1326" s="93">
        <v>0</v>
      </c>
      <c r="BC1326" s="93">
        <v>0</v>
      </c>
      <c r="BD1326" s="93">
        <v>0</v>
      </c>
      <c r="BE1326" s="93">
        <v>0</v>
      </c>
      <c r="BF1326" s="93">
        <v>0</v>
      </c>
      <c r="BG1326" s="93">
        <v>0</v>
      </c>
      <c r="BH1326" s="93">
        <v>0</v>
      </c>
      <c r="BI1326" s="93">
        <v>0</v>
      </c>
      <c r="BJ1326" s="93">
        <v>0</v>
      </c>
      <c r="BK1326" s="93">
        <v>0</v>
      </c>
      <c r="BL1326" s="93">
        <v>0</v>
      </c>
      <c r="BM1326" s="93">
        <v>0</v>
      </c>
      <c r="BN1326" s="93">
        <v>0</v>
      </c>
      <c r="BO1326" s="93">
        <v>0</v>
      </c>
      <c r="BP1326" s="93">
        <v>0</v>
      </c>
      <c r="BQ1326" s="93">
        <v>0</v>
      </c>
      <c r="BR1326" s="93">
        <v>0</v>
      </c>
      <c r="BS1326" s="93">
        <v>0</v>
      </c>
      <c r="BT1326" s="93">
        <v>0</v>
      </c>
      <c r="BU1326" s="93">
        <v>0</v>
      </c>
      <c r="BV1326" s="93">
        <v>0</v>
      </c>
      <c r="BW1326" s="93">
        <v>0</v>
      </c>
      <c r="BX1326" s="93">
        <v>0</v>
      </c>
      <c r="BY1326" s="93">
        <v>0</v>
      </c>
      <c r="BZ1326" s="93">
        <v>0</v>
      </c>
      <c r="CA1326" s="93">
        <v>0</v>
      </c>
      <c r="CB1326" s="93">
        <v>0</v>
      </c>
      <c r="CC1326" s="93">
        <v>0</v>
      </c>
      <c r="CD1326" s="93">
        <v>0</v>
      </c>
      <c r="CE1326" s="93">
        <v>0</v>
      </c>
      <c r="CF1326" s="93">
        <v>0</v>
      </c>
      <c r="CG1326" s="93">
        <v>0</v>
      </c>
      <c r="CH1326" s="93">
        <v>0</v>
      </c>
      <c r="CJ1326" s="94">
        <v>0</v>
      </c>
    </row>
    <row r="1327" spans="1:88" x14ac:dyDescent="0.25">
      <c r="A1327">
        <v>1319</v>
      </c>
      <c r="B1327" s="96"/>
      <c r="C1327" s="97" t="s">
        <v>5378</v>
      </c>
      <c r="D1327" s="97" t="s">
        <v>5432</v>
      </c>
      <c r="E1327" s="97" t="s">
        <v>5432</v>
      </c>
      <c r="F1327" s="97" t="s">
        <v>7842</v>
      </c>
      <c r="G1327" s="96" t="s">
        <v>6184</v>
      </c>
      <c r="H1327" s="96" t="s">
        <v>7843</v>
      </c>
      <c r="I1327" s="96" t="s">
        <v>5340</v>
      </c>
      <c r="J1327" s="96" t="s">
        <v>5421</v>
      </c>
      <c r="K1327" s="96" t="s">
        <v>5552</v>
      </c>
      <c r="L1327" s="96" t="s">
        <v>5552</v>
      </c>
      <c r="M1327" s="96" t="s">
        <v>5342</v>
      </c>
      <c r="N1327" s="92">
        <v>148967.15149079714</v>
      </c>
      <c r="O1327" s="93">
        <v>25205.517075757016</v>
      </c>
      <c r="P1327" s="93">
        <v>24789.743628408371</v>
      </c>
      <c r="Q1327" s="93">
        <v>24839.303872391018</v>
      </c>
      <c r="R1327" s="93">
        <v>24863.777644055077</v>
      </c>
      <c r="S1327" s="93">
        <v>24706.440748184159</v>
      </c>
      <c r="T1327" s="93">
        <v>24562.3685220015</v>
      </c>
      <c r="U1327" s="93">
        <v>0</v>
      </c>
      <c r="V1327" s="93">
        <v>0</v>
      </c>
      <c r="W1327" s="93">
        <v>0</v>
      </c>
      <c r="X1327" s="93">
        <v>0</v>
      </c>
      <c r="Y1327" s="93">
        <v>0</v>
      </c>
      <c r="Z1327" s="93">
        <v>0</v>
      </c>
      <c r="AA1327" s="93">
        <v>0</v>
      </c>
      <c r="AB1327" s="93">
        <v>0</v>
      </c>
      <c r="AC1327" s="93">
        <v>0</v>
      </c>
      <c r="AD1327" s="93">
        <v>0</v>
      </c>
      <c r="AE1327" s="93">
        <v>0</v>
      </c>
      <c r="AF1327" s="93">
        <v>0</v>
      </c>
      <c r="AG1327" s="93">
        <v>0</v>
      </c>
      <c r="AH1327" s="93">
        <v>0</v>
      </c>
      <c r="AI1327" s="93">
        <v>0</v>
      </c>
      <c r="AJ1327" s="93">
        <v>0</v>
      </c>
      <c r="AK1327" s="93">
        <v>0</v>
      </c>
      <c r="AL1327" s="93">
        <v>0</v>
      </c>
      <c r="AM1327" s="93">
        <v>0</v>
      </c>
      <c r="AN1327" s="93">
        <v>0</v>
      </c>
      <c r="AO1327" s="93">
        <v>0</v>
      </c>
      <c r="AP1327" s="93">
        <v>0</v>
      </c>
      <c r="AQ1327" s="93">
        <v>0</v>
      </c>
      <c r="AR1327" s="93">
        <v>0</v>
      </c>
      <c r="AS1327" s="93">
        <v>0</v>
      </c>
      <c r="AT1327" s="93">
        <v>0</v>
      </c>
      <c r="AU1327" s="93">
        <v>0</v>
      </c>
      <c r="AV1327" s="93">
        <v>0</v>
      </c>
      <c r="AW1327" s="93">
        <v>0</v>
      </c>
      <c r="AX1327" s="93">
        <v>0</v>
      </c>
      <c r="AY1327" s="93">
        <v>0</v>
      </c>
      <c r="AZ1327" s="93">
        <v>0</v>
      </c>
      <c r="BA1327" s="93">
        <v>0</v>
      </c>
      <c r="BB1327" s="93">
        <v>0</v>
      </c>
      <c r="BC1327" s="93">
        <v>0</v>
      </c>
      <c r="BD1327" s="93">
        <v>0</v>
      </c>
      <c r="BE1327" s="93">
        <v>0</v>
      </c>
      <c r="BF1327" s="93">
        <v>0</v>
      </c>
      <c r="BG1327" s="93">
        <v>0</v>
      </c>
      <c r="BH1327" s="93">
        <v>0</v>
      </c>
      <c r="BI1327" s="93">
        <v>0</v>
      </c>
      <c r="BJ1327" s="93">
        <v>0</v>
      </c>
      <c r="BK1327" s="93">
        <v>0</v>
      </c>
      <c r="BL1327" s="93">
        <v>0</v>
      </c>
      <c r="BM1327" s="93">
        <v>0</v>
      </c>
      <c r="BN1327" s="93">
        <v>0</v>
      </c>
      <c r="BO1327" s="93">
        <v>0</v>
      </c>
      <c r="BP1327" s="93">
        <v>0</v>
      </c>
      <c r="BQ1327" s="93">
        <v>0</v>
      </c>
      <c r="BR1327" s="93">
        <v>0</v>
      </c>
      <c r="BS1327" s="93">
        <v>0</v>
      </c>
      <c r="BT1327" s="93">
        <v>0</v>
      </c>
      <c r="BU1327" s="93">
        <v>0</v>
      </c>
      <c r="BV1327" s="93">
        <v>0</v>
      </c>
      <c r="BW1327" s="93">
        <v>0</v>
      </c>
      <c r="BX1327" s="93">
        <v>0</v>
      </c>
      <c r="BY1327" s="93">
        <v>0</v>
      </c>
      <c r="BZ1327" s="93">
        <v>0</v>
      </c>
      <c r="CA1327" s="93">
        <v>0</v>
      </c>
      <c r="CB1327" s="93">
        <v>0</v>
      </c>
      <c r="CC1327" s="93">
        <v>0</v>
      </c>
      <c r="CD1327" s="93">
        <v>0</v>
      </c>
      <c r="CE1327" s="93">
        <v>0</v>
      </c>
      <c r="CF1327" s="93">
        <v>0</v>
      </c>
      <c r="CG1327" s="93">
        <v>0</v>
      </c>
      <c r="CH1327" s="93">
        <v>0</v>
      </c>
      <c r="CJ1327" s="94">
        <v>0</v>
      </c>
    </row>
    <row r="1328" spans="1:88" x14ac:dyDescent="0.25">
      <c r="A1328">
        <v>1320</v>
      </c>
      <c r="B1328" s="96"/>
      <c r="C1328" s="97" t="s">
        <v>5378</v>
      </c>
      <c r="D1328" s="97" t="s">
        <v>5432</v>
      </c>
      <c r="E1328" s="97" t="s">
        <v>5432</v>
      </c>
      <c r="F1328" s="97" t="s">
        <v>7844</v>
      </c>
      <c r="G1328" s="96" t="s">
        <v>6184</v>
      </c>
      <c r="H1328" s="96" t="s">
        <v>7845</v>
      </c>
      <c r="I1328" s="96" t="s">
        <v>5340</v>
      </c>
      <c r="J1328" s="96" t="s">
        <v>5421</v>
      </c>
      <c r="K1328" s="96" t="s">
        <v>5552</v>
      </c>
      <c r="L1328" s="96" t="s">
        <v>5552</v>
      </c>
      <c r="M1328" s="96" t="s">
        <v>5342</v>
      </c>
      <c r="N1328" s="92">
        <v>300306.81466325099</v>
      </c>
      <c r="O1328" s="93">
        <v>0</v>
      </c>
      <c r="P1328" s="93">
        <v>0</v>
      </c>
      <c r="Q1328" s="93">
        <v>0</v>
      </c>
      <c r="R1328" s="93">
        <v>0</v>
      </c>
      <c r="S1328" s="93">
        <v>0</v>
      </c>
      <c r="T1328" s="93">
        <v>0</v>
      </c>
      <c r="U1328" s="93">
        <v>25061.086019482122</v>
      </c>
      <c r="V1328" s="93">
        <v>25072.594810388924</v>
      </c>
      <c r="W1328" s="93">
        <v>24884.826776338334</v>
      </c>
      <c r="X1328" s="93">
        <v>24576.871633001003</v>
      </c>
      <c r="Y1328" s="93">
        <v>25085.102086663159</v>
      </c>
      <c r="Z1328" s="93">
        <v>25129.903037560773</v>
      </c>
      <c r="AA1328" s="93">
        <v>25445.617832089185</v>
      </c>
      <c r="AB1328" s="93">
        <v>24989.498920806196</v>
      </c>
      <c r="AC1328" s="93">
        <v>25072.975266415611</v>
      </c>
      <c r="AD1328" s="93">
        <v>25098.887539882107</v>
      </c>
      <c r="AE1328" s="93">
        <v>24981.138531431734</v>
      </c>
      <c r="AF1328" s="93">
        <v>24908.312209191849</v>
      </c>
      <c r="AG1328" s="93">
        <v>0</v>
      </c>
      <c r="AH1328" s="93">
        <v>0</v>
      </c>
      <c r="AI1328" s="93">
        <v>0</v>
      </c>
      <c r="AJ1328" s="93">
        <v>0</v>
      </c>
      <c r="AK1328" s="93">
        <v>0</v>
      </c>
      <c r="AL1328" s="93">
        <v>0</v>
      </c>
      <c r="AM1328" s="93">
        <v>0</v>
      </c>
      <c r="AN1328" s="93">
        <v>0</v>
      </c>
      <c r="AO1328" s="93">
        <v>0</v>
      </c>
      <c r="AP1328" s="93">
        <v>0</v>
      </c>
      <c r="AQ1328" s="93">
        <v>0</v>
      </c>
      <c r="AR1328" s="93">
        <v>0</v>
      </c>
      <c r="AS1328" s="93">
        <v>0</v>
      </c>
      <c r="AT1328" s="93">
        <v>0</v>
      </c>
      <c r="AU1328" s="93">
        <v>0</v>
      </c>
      <c r="AV1328" s="93">
        <v>0</v>
      </c>
      <c r="AW1328" s="93">
        <v>0</v>
      </c>
      <c r="AX1328" s="93">
        <v>0</v>
      </c>
      <c r="AY1328" s="93">
        <v>0</v>
      </c>
      <c r="AZ1328" s="93">
        <v>0</v>
      </c>
      <c r="BA1328" s="93">
        <v>0</v>
      </c>
      <c r="BB1328" s="93">
        <v>0</v>
      </c>
      <c r="BC1328" s="93">
        <v>0</v>
      </c>
      <c r="BD1328" s="93">
        <v>0</v>
      </c>
      <c r="BE1328" s="93">
        <v>0</v>
      </c>
      <c r="BF1328" s="93">
        <v>0</v>
      </c>
      <c r="BG1328" s="93">
        <v>0</v>
      </c>
      <c r="BH1328" s="93">
        <v>0</v>
      </c>
      <c r="BI1328" s="93">
        <v>0</v>
      </c>
      <c r="BJ1328" s="93">
        <v>0</v>
      </c>
      <c r="BK1328" s="93">
        <v>0</v>
      </c>
      <c r="BL1328" s="93">
        <v>0</v>
      </c>
      <c r="BM1328" s="93">
        <v>0</v>
      </c>
      <c r="BN1328" s="93">
        <v>0</v>
      </c>
      <c r="BO1328" s="93">
        <v>0</v>
      </c>
      <c r="BP1328" s="93">
        <v>0</v>
      </c>
      <c r="BQ1328" s="93">
        <v>0</v>
      </c>
      <c r="BR1328" s="93">
        <v>0</v>
      </c>
      <c r="BS1328" s="93">
        <v>0</v>
      </c>
      <c r="BT1328" s="93">
        <v>0</v>
      </c>
      <c r="BU1328" s="93">
        <v>0</v>
      </c>
      <c r="BV1328" s="93">
        <v>0</v>
      </c>
      <c r="BW1328" s="93">
        <v>0</v>
      </c>
      <c r="BX1328" s="93">
        <v>0</v>
      </c>
      <c r="BY1328" s="93">
        <v>0</v>
      </c>
      <c r="BZ1328" s="93">
        <v>0</v>
      </c>
      <c r="CA1328" s="93">
        <v>0</v>
      </c>
      <c r="CB1328" s="93">
        <v>0</v>
      </c>
      <c r="CC1328" s="93">
        <v>0</v>
      </c>
      <c r="CD1328" s="93">
        <v>0</v>
      </c>
      <c r="CE1328" s="93">
        <v>0</v>
      </c>
      <c r="CF1328" s="93">
        <v>0</v>
      </c>
      <c r="CG1328" s="93">
        <v>0</v>
      </c>
      <c r="CH1328" s="93">
        <v>0</v>
      </c>
      <c r="CJ1328" s="94">
        <v>150496.43029981668</v>
      </c>
    </row>
    <row r="1329" spans="1:88" x14ac:dyDescent="0.25">
      <c r="A1329">
        <v>1321</v>
      </c>
      <c r="B1329" s="96"/>
      <c r="C1329" s="97" t="s">
        <v>5378</v>
      </c>
      <c r="D1329" s="97" t="s">
        <v>5432</v>
      </c>
      <c r="E1329" s="97" t="s">
        <v>5432</v>
      </c>
      <c r="F1329" s="97" t="s">
        <v>7846</v>
      </c>
      <c r="G1329" s="96" t="s">
        <v>6184</v>
      </c>
      <c r="H1329" s="96" t="s">
        <v>7847</v>
      </c>
      <c r="I1329" s="96" t="s">
        <v>5340</v>
      </c>
      <c r="J1329" s="96" t="s">
        <v>5421</v>
      </c>
      <c r="K1329" s="96" t="s">
        <v>5552</v>
      </c>
      <c r="L1329" s="96" t="s">
        <v>5552</v>
      </c>
      <c r="M1329" s="96" t="s">
        <v>5342</v>
      </c>
      <c r="N1329" s="92">
        <v>1122233.0880539722</v>
      </c>
      <c r="O1329" s="93">
        <v>0</v>
      </c>
      <c r="P1329" s="93">
        <v>0</v>
      </c>
      <c r="Q1329" s="93">
        <v>0</v>
      </c>
      <c r="R1329" s="93">
        <v>0</v>
      </c>
      <c r="S1329" s="93">
        <v>0</v>
      </c>
      <c r="T1329" s="93">
        <v>0</v>
      </c>
      <c r="U1329" s="93">
        <v>0</v>
      </c>
      <c r="V1329" s="93">
        <v>0</v>
      </c>
      <c r="W1329" s="93">
        <v>0</v>
      </c>
      <c r="X1329" s="93">
        <v>0</v>
      </c>
      <c r="Y1329" s="93">
        <v>0</v>
      </c>
      <c r="Z1329" s="93">
        <v>0</v>
      </c>
      <c r="AA1329" s="93">
        <v>0</v>
      </c>
      <c r="AB1329" s="93">
        <v>0</v>
      </c>
      <c r="AC1329" s="93">
        <v>0</v>
      </c>
      <c r="AD1329" s="93">
        <v>0</v>
      </c>
      <c r="AE1329" s="93">
        <v>0</v>
      </c>
      <c r="AF1329" s="93">
        <v>0</v>
      </c>
      <c r="AG1329" s="93">
        <v>92744.880648903549</v>
      </c>
      <c r="AH1329" s="93">
        <v>92692.835784381954</v>
      </c>
      <c r="AI1329" s="93">
        <v>92303.751003962461</v>
      </c>
      <c r="AJ1329" s="93">
        <v>91581.421798915006</v>
      </c>
      <c r="AK1329" s="93">
        <v>92698.635093392702</v>
      </c>
      <c r="AL1329" s="93">
        <v>92807.451994540825</v>
      </c>
      <c r="AM1329" s="93">
        <v>95419.566758621397</v>
      </c>
      <c r="AN1329" s="93">
        <v>94528.263966141443</v>
      </c>
      <c r="AO1329" s="93">
        <v>94607.030716265916</v>
      </c>
      <c r="AP1329" s="93">
        <v>94620.687287620429</v>
      </c>
      <c r="AQ1329" s="93">
        <v>94254.760651803619</v>
      </c>
      <c r="AR1329" s="93">
        <v>93973.802349423117</v>
      </c>
      <c r="AS1329" s="93">
        <v>0</v>
      </c>
      <c r="AT1329" s="93">
        <v>0</v>
      </c>
      <c r="AU1329" s="93">
        <v>0</v>
      </c>
      <c r="AV1329" s="93">
        <v>0</v>
      </c>
      <c r="AW1329" s="93">
        <v>0</v>
      </c>
      <c r="AX1329" s="93">
        <v>0</v>
      </c>
      <c r="AY1329" s="93">
        <v>0</v>
      </c>
      <c r="AZ1329" s="93">
        <v>0</v>
      </c>
      <c r="BA1329" s="93">
        <v>0</v>
      </c>
      <c r="BB1329" s="93">
        <v>0</v>
      </c>
      <c r="BC1329" s="93">
        <v>0</v>
      </c>
      <c r="BD1329" s="93">
        <v>0</v>
      </c>
      <c r="BE1329" s="93">
        <v>0</v>
      </c>
      <c r="BF1329" s="93">
        <v>0</v>
      </c>
      <c r="BG1329" s="93">
        <v>0</v>
      </c>
      <c r="BH1329" s="93">
        <v>0</v>
      </c>
      <c r="BI1329" s="93">
        <v>0</v>
      </c>
      <c r="BJ1329" s="93">
        <v>0</v>
      </c>
      <c r="BK1329" s="93">
        <v>0</v>
      </c>
      <c r="BL1329" s="93">
        <v>0</v>
      </c>
      <c r="BM1329" s="93">
        <v>0</v>
      </c>
      <c r="BN1329" s="93">
        <v>0</v>
      </c>
      <c r="BO1329" s="93">
        <v>0</v>
      </c>
      <c r="BP1329" s="93">
        <v>0</v>
      </c>
      <c r="BQ1329" s="93">
        <v>0</v>
      </c>
      <c r="BR1329" s="93">
        <v>0</v>
      </c>
      <c r="BS1329" s="93">
        <v>0</v>
      </c>
      <c r="BT1329" s="93">
        <v>0</v>
      </c>
      <c r="BU1329" s="93">
        <v>0</v>
      </c>
      <c r="BV1329" s="93">
        <v>0</v>
      </c>
      <c r="BW1329" s="93">
        <v>0</v>
      </c>
      <c r="BX1329" s="93">
        <v>0</v>
      </c>
      <c r="BY1329" s="93">
        <v>0</v>
      </c>
      <c r="BZ1329" s="93">
        <v>0</v>
      </c>
      <c r="CA1329" s="93">
        <v>0</v>
      </c>
      <c r="CB1329" s="93">
        <v>0</v>
      </c>
      <c r="CC1329" s="93">
        <v>0</v>
      </c>
      <c r="CD1329" s="93">
        <v>0</v>
      </c>
      <c r="CE1329" s="93">
        <v>0</v>
      </c>
      <c r="CF1329" s="93">
        <v>0</v>
      </c>
      <c r="CG1329" s="93">
        <v>0</v>
      </c>
      <c r="CH1329" s="93">
        <v>0</v>
      </c>
      <c r="CJ1329" s="94">
        <v>1122233.0880539722</v>
      </c>
    </row>
    <row r="1330" spans="1:88" x14ac:dyDescent="0.25">
      <c r="A1330">
        <v>1322</v>
      </c>
      <c r="B1330" s="96"/>
      <c r="C1330" s="97" t="s">
        <v>5378</v>
      </c>
      <c r="D1330" s="97" t="s">
        <v>5432</v>
      </c>
      <c r="E1330" s="97" t="s">
        <v>5432</v>
      </c>
      <c r="F1330" s="97" t="s">
        <v>7848</v>
      </c>
      <c r="G1330" s="96" t="s">
        <v>6184</v>
      </c>
      <c r="H1330" s="96" t="s">
        <v>7849</v>
      </c>
      <c r="I1330" s="96" t="s">
        <v>5340</v>
      </c>
      <c r="J1330" s="96" t="s">
        <v>5421</v>
      </c>
      <c r="K1330" s="96" t="s">
        <v>5552</v>
      </c>
      <c r="L1330" s="96" t="s">
        <v>5552</v>
      </c>
      <c r="M1330" s="96" t="s">
        <v>5342</v>
      </c>
      <c r="N1330" s="92">
        <v>1140023.2136872432</v>
      </c>
      <c r="O1330" s="93">
        <v>0</v>
      </c>
      <c r="P1330" s="93">
        <v>0</v>
      </c>
      <c r="Q1330" s="93">
        <v>0</v>
      </c>
      <c r="R1330" s="93">
        <v>0</v>
      </c>
      <c r="S1330" s="93">
        <v>0</v>
      </c>
      <c r="T1330" s="93">
        <v>0</v>
      </c>
      <c r="U1330" s="93">
        <v>0</v>
      </c>
      <c r="V1330" s="93">
        <v>0</v>
      </c>
      <c r="W1330" s="93">
        <v>0</v>
      </c>
      <c r="X1330" s="93">
        <v>0</v>
      </c>
      <c r="Y1330" s="93">
        <v>0</v>
      </c>
      <c r="Z1330" s="93">
        <v>0</v>
      </c>
      <c r="AA1330" s="93">
        <v>0</v>
      </c>
      <c r="AB1330" s="93">
        <v>0</v>
      </c>
      <c r="AC1330" s="93">
        <v>0</v>
      </c>
      <c r="AD1330" s="93">
        <v>0</v>
      </c>
      <c r="AE1330" s="93">
        <v>0</v>
      </c>
      <c r="AF1330" s="93">
        <v>0</v>
      </c>
      <c r="AG1330" s="93">
        <v>0</v>
      </c>
      <c r="AH1330" s="93">
        <v>0</v>
      </c>
      <c r="AI1330" s="93">
        <v>0</v>
      </c>
      <c r="AJ1330" s="93">
        <v>0</v>
      </c>
      <c r="AK1330" s="93">
        <v>0</v>
      </c>
      <c r="AL1330" s="93">
        <v>0</v>
      </c>
      <c r="AM1330" s="93">
        <v>0</v>
      </c>
      <c r="AN1330" s="93">
        <v>0</v>
      </c>
      <c r="AO1330" s="93">
        <v>0</v>
      </c>
      <c r="AP1330" s="93">
        <v>0</v>
      </c>
      <c r="AQ1330" s="93">
        <v>0</v>
      </c>
      <c r="AR1330" s="93">
        <v>0</v>
      </c>
      <c r="AS1330" s="93">
        <v>94489.222146209257</v>
      </c>
      <c r="AT1330" s="93">
        <v>94370.099753213028</v>
      </c>
      <c r="AU1330" s="93">
        <v>94113.806961696042</v>
      </c>
      <c r="AV1330" s="93">
        <v>93237.371671484085</v>
      </c>
      <c r="AW1330" s="93">
        <v>94421.020148435593</v>
      </c>
      <c r="AX1330" s="93">
        <v>94547.036348429916</v>
      </c>
      <c r="AY1330" s="93">
        <v>96608.464176987211</v>
      </c>
      <c r="AZ1330" s="93">
        <v>95667.317473231538</v>
      </c>
      <c r="BA1330" s="93">
        <v>95909.755498717044</v>
      </c>
      <c r="BB1330" s="93">
        <v>95907.595099037426</v>
      </c>
      <c r="BC1330" s="93">
        <v>95523.37485703663</v>
      </c>
      <c r="BD1330" s="93">
        <v>95228.149552765259</v>
      </c>
      <c r="BE1330" s="93">
        <v>0</v>
      </c>
      <c r="BF1330" s="93">
        <v>0</v>
      </c>
      <c r="BG1330" s="93">
        <v>0</v>
      </c>
      <c r="BH1330" s="93">
        <v>0</v>
      </c>
      <c r="BI1330" s="93">
        <v>0</v>
      </c>
      <c r="BJ1330" s="93">
        <v>0</v>
      </c>
      <c r="BK1330" s="93">
        <v>0</v>
      </c>
      <c r="BL1330" s="93">
        <v>0</v>
      </c>
      <c r="BM1330" s="93">
        <v>0</v>
      </c>
      <c r="BN1330" s="93">
        <v>0</v>
      </c>
      <c r="BO1330" s="93">
        <v>0</v>
      </c>
      <c r="BP1330" s="93">
        <v>0</v>
      </c>
      <c r="BQ1330" s="93">
        <v>0</v>
      </c>
      <c r="BR1330" s="93">
        <v>0</v>
      </c>
      <c r="BS1330" s="93">
        <v>0</v>
      </c>
      <c r="BT1330" s="93">
        <v>0</v>
      </c>
      <c r="BU1330" s="93">
        <v>0</v>
      </c>
      <c r="BV1330" s="93">
        <v>0</v>
      </c>
      <c r="BW1330" s="93">
        <v>0</v>
      </c>
      <c r="BX1330" s="93">
        <v>0</v>
      </c>
      <c r="BY1330" s="93">
        <v>0</v>
      </c>
      <c r="BZ1330" s="93">
        <v>0</v>
      </c>
      <c r="CA1330" s="93">
        <v>0</v>
      </c>
      <c r="CB1330" s="93">
        <v>0</v>
      </c>
      <c r="CC1330" s="93">
        <v>0</v>
      </c>
      <c r="CD1330" s="93">
        <v>0</v>
      </c>
      <c r="CE1330" s="93">
        <v>0</v>
      </c>
      <c r="CF1330" s="93">
        <v>0</v>
      </c>
      <c r="CG1330" s="93">
        <v>0</v>
      </c>
      <c r="CH1330" s="93">
        <v>0</v>
      </c>
      <c r="CJ1330" s="94">
        <v>1140023.2136872432</v>
      </c>
    </row>
    <row r="1331" spans="1:88" x14ac:dyDescent="0.25">
      <c r="A1331">
        <v>1323</v>
      </c>
      <c r="B1331" s="96"/>
      <c r="C1331" s="97" t="s">
        <v>5378</v>
      </c>
      <c r="D1331" s="97" t="s">
        <v>5432</v>
      </c>
      <c r="E1331" s="97" t="s">
        <v>5432</v>
      </c>
      <c r="F1331" s="97" t="s">
        <v>7850</v>
      </c>
      <c r="G1331" s="96" t="s">
        <v>6184</v>
      </c>
      <c r="H1331" s="96" t="s">
        <v>7851</v>
      </c>
      <c r="I1331" s="96" t="s">
        <v>5340</v>
      </c>
      <c r="J1331" s="96" t="s">
        <v>5421</v>
      </c>
      <c r="K1331" s="96" t="s">
        <v>5552</v>
      </c>
      <c r="L1331" s="96" t="s">
        <v>5552</v>
      </c>
      <c r="M1331" s="96" t="s">
        <v>5342</v>
      </c>
      <c r="N1331" s="92">
        <v>1131206.2928791097</v>
      </c>
      <c r="O1331" s="93">
        <v>0</v>
      </c>
      <c r="P1331" s="93">
        <v>0</v>
      </c>
      <c r="Q1331" s="93">
        <v>0</v>
      </c>
      <c r="R1331" s="93">
        <v>0</v>
      </c>
      <c r="S1331" s="93">
        <v>0</v>
      </c>
      <c r="T1331" s="93">
        <v>0</v>
      </c>
      <c r="U1331" s="93">
        <v>0</v>
      </c>
      <c r="V1331" s="93">
        <v>0</v>
      </c>
      <c r="W1331" s="93">
        <v>0</v>
      </c>
      <c r="X1331" s="93">
        <v>0</v>
      </c>
      <c r="Y1331" s="93">
        <v>0</v>
      </c>
      <c r="Z1331" s="93">
        <v>0</v>
      </c>
      <c r="AA1331" s="93">
        <v>0</v>
      </c>
      <c r="AB1331" s="93">
        <v>0</v>
      </c>
      <c r="AC1331" s="93">
        <v>0</v>
      </c>
      <c r="AD1331" s="93">
        <v>0</v>
      </c>
      <c r="AE1331" s="93">
        <v>0</v>
      </c>
      <c r="AF1331" s="93">
        <v>0</v>
      </c>
      <c r="AG1331" s="93">
        <v>0</v>
      </c>
      <c r="AH1331" s="93">
        <v>0</v>
      </c>
      <c r="AI1331" s="93">
        <v>0</v>
      </c>
      <c r="AJ1331" s="93">
        <v>0</v>
      </c>
      <c r="AK1331" s="93">
        <v>0</v>
      </c>
      <c r="AL1331" s="93">
        <v>0</v>
      </c>
      <c r="AM1331" s="93">
        <v>0</v>
      </c>
      <c r="AN1331" s="93">
        <v>0</v>
      </c>
      <c r="AO1331" s="93">
        <v>0</v>
      </c>
      <c r="AP1331" s="93">
        <v>0</v>
      </c>
      <c r="AQ1331" s="93">
        <v>0</v>
      </c>
      <c r="AR1331" s="93">
        <v>0</v>
      </c>
      <c r="AS1331" s="93">
        <v>0</v>
      </c>
      <c r="AT1331" s="93">
        <v>0</v>
      </c>
      <c r="AU1331" s="93">
        <v>0</v>
      </c>
      <c r="AV1331" s="93">
        <v>0</v>
      </c>
      <c r="AW1331" s="93">
        <v>0</v>
      </c>
      <c r="AX1331" s="93">
        <v>0</v>
      </c>
      <c r="AY1331" s="93">
        <v>0</v>
      </c>
      <c r="AZ1331" s="93">
        <v>0</v>
      </c>
      <c r="BA1331" s="93">
        <v>0</v>
      </c>
      <c r="BB1331" s="93">
        <v>0</v>
      </c>
      <c r="BC1331" s="93">
        <v>0</v>
      </c>
      <c r="BD1331" s="93">
        <v>0</v>
      </c>
      <c r="BE1331" s="93">
        <v>95372.726783421022</v>
      </c>
      <c r="BF1331" s="93">
        <v>95267.91051280465</v>
      </c>
      <c r="BG1331" s="93">
        <v>95016.968838786372</v>
      </c>
      <c r="BH1331" s="93">
        <v>94172.51331237398</v>
      </c>
      <c r="BI1331" s="93">
        <v>95301.941642643273</v>
      </c>
      <c r="BJ1331" s="93">
        <v>95423.930408387241</v>
      </c>
      <c r="BK1331" s="93">
        <v>94221.101081880101</v>
      </c>
      <c r="BL1331" s="93">
        <v>93368.385726862689</v>
      </c>
      <c r="BM1331" s="93">
        <v>93484.813987615853</v>
      </c>
      <c r="BN1331" s="93">
        <v>93507.26709327921</v>
      </c>
      <c r="BO1331" s="93">
        <v>93163.399405172226</v>
      </c>
      <c r="BP1331" s="93">
        <v>92905.334085883107</v>
      </c>
      <c r="BQ1331" s="93">
        <v>0</v>
      </c>
      <c r="BR1331" s="93">
        <v>0</v>
      </c>
      <c r="BS1331" s="93">
        <v>0</v>
      </c>
      <c r="BT1331" s="93">
        <v>0</v>
      </c>
      <c r="BU1331" s="93">
        <v>0</v>
      </c>
      <c r="BV1331" s="93">
        <v>0</v>
      </c>
      <c r="BW1331" s="93">
        <v>0</v>
      </c>
      <c r="BX1331" s="93">
        <v>0</v>
      </c>
      <c r="BY1331" s="93">
        <v>0</v>
      </c>
      <c r="BZ1331" s="93">
        <v>0</v>
      </c>
      <c r="CA1331" s="93">
        <v>0</v>
      </c>
      <c r="CB1331" s="93">
        <v>0</v>
      </c>
      <c r="CC1331" s="93">
        <v>0</v>
      </c>
      <c r="CD1331" s="93">
        <v>0</v>
      </c>
      <c r="CE1331" s="93">
        <v>0</v>
      </c>
      <c r="CF1331" s="93">
        <v>0</v>
      </c>
      <c r="CG1331" s="93">
        <v>0</v>
      </c>
      <c r="CH1331" s="93">
        <v>0</v>
      </c>
      <c r="CJ1331" s="94">
        <v>1131206.2928791097</v>
      </c>
    </row>
    <row r="1332" spans="1:88" x14ac:dyDescent="0.25">
      <c r="A1332">
        <v>1324</v>
      </c>
      <c r="B1332" s="96"/>
      <c r="C1332" s="97" t="s">
        <v>5378</v>
      </c>
      <c r="D1332" s="97" t="s">
        <v>5432</v>
      </c>
      <c r="E1332" s="97" t="s">
        <v>5432</v>
      </c>
      <c r="F1332" s="97" t="s">
        <v>7852</v>
      </c>
      <c r="G1332" s="96" t="s">
        <v>6184</v>
      </c>
      <c r="H1332" s="96" t="s">
        <v>7853</v>
      </c>
      <c r="I1332" s="96" t="s">
        <v>5340</v>
      </c>
      <c r="J1332" s="96" t="s">
        <v>5421</v>
      </c>
      <c r="K1332" s="96" t="s">
        <v>5552</v>
      </c>
      <c r="L1332" s="96" t="s">
        <v>5552</v>
      </c>
      <c r="M1332" s="96" t="s">
        <v>5342</v>
      </c>
      <c r="N1332" s="92">
        <v>1127298.7638165285</v>
      </c>
      <c r="O1332" s="93">
        <v>0</v>
      </c>
      <c r="P1332" s="93">
        <v>0</v>
      </c>
      <c r="Q1332" s="93">
        <v>0</v>
      </c>
      <c r="R1332" s="93">
        <v>0</v>
      </c>
      <c r="S1332" s="93">
        <v>0</v>
      </c>
      <c r="T1332" s="93">
        <v>0</v>
      </c>
      <c r="U1332" s="93">
        <v>0</v>
      </c>
      <c r="V1332" s="93">
        <v>0</v>
      </c>
      <c r="W1332" s="93">
        <v>0</v>
      </c>
      <c r="X1332" s="93">
        <v>0</v>
      </c>
      <c r="Y1332" s="93">
        <v>0</v>
      </c>
      <c r="Z1332" s="93">
        <v>0</v>
      </c>
      <c r="AA1332" s="93">
        <v>0</v>
      </c>
      <c r="AB1332" s="93">
        <v>0</v>
      </c>
      <c r="AC1332" s="93">
        <v>0</v>
      </c>
      <c r="AD1332" s="93">
        <v>0</v>
      </c>
      <c r="AE1332" s="93">
        <v>0</v>
      </c>
      <c r="AF1332" s="93">
        <v>0</v>
      </c>
      <c r="AG1332" s="93">
        <v>0</v>
      </c>
      <c r="AH1332" s="93">
        <v>0</v>
      </c>
      <c r="AI1332" s="93">
        <v>0</v>
      </c>
      <c r="AJ1332" s="93">
        <v>0</v>
      </c>
      <c r="AK1332" s="93">
        <v>0</v>
      </c>
      <c r="AL1332" s="93">
        <v>0</v>
      </c>
      <c r="AM1332" s="93">
        <v>0</v>
      </c>
      <c r="AN1332" s="93">
        <v>0</v>
      </c>
      <c r="AO1332" s="93">
        <v>0</v>
      </c>
      <c r="AP1332" s="93">
        <v>0</v>
      </c>
      <c r="AQ1332" s="93">
        <v>0</v>
      </c>
      <c r="AR1332" s="93">
        <v>0</v>
      </c>
      <c r="AS1332" s="93">
        <v>0</v>
      </c>
      <c r="AT1332" s="93">
        <v>0</v>
      </c>
      <c r="AU1332" s="93">
        <v>0</v>
      </c>
      <c r="AV1332" s="93">
        <v>0</v>
      </c>
      <c r="AW1332" s="93">
        <v>0</v>
      </c>
      <c r="AX1332" s="93">
        <v>0</v>
      </c>
      <c r="AY1332" s="93">
        <v>0</v>
      </c>
      <c r="AZ1332" s="93">
        <v>0</v>
      </c>
      <c r="BA1332" s="93">
        <v>0</v>
      </c>
      <c r="BB1332" s="93">
        <v>0</v>
      </c>
      <c r="BC1332" s="93">
        <v>0</v>
      </c>
      <c r="BD1332" s="93">
        <v>0</v>
      </c>
      <c r="BE1332" s="93">
        <v>0</v>
      </c>
      <c r="BF1332" s="93">
        <v>0</v>
      </c>
      <c r="BG1332" s="93">
        <v>0</v>
      </c>
      <c r="BH1332" s="93">
        <v>0</v>
      </c>
      <c r="BI1332" s="93">
        <v>0</v>
      </c>
      <c r="BJ1332" s="93">
        <v>0</v>
      </c>
      <c r="BK1332" s="93">
        <v>0</v>
      </c>
      <c r="BL1332" s="93">
        <v>0</v>
      </c>
      <c r="BM1332" s="93">
        <v>0</v>
      </c>
      <c r="BN1332" s="93">
        <v>0</v>
      </c>
      <c r="BO1332" s="93">
        <v>0</v>
      </c>
      <c r="BP1332" s="93">
        <v>0</v>
      </c>
      <c r="BQ1332" s="93">
        <v>94365.321063328112</v>
      </c>
      <c r="BR1332" s="93">
        <v>94229.722039288245</v>
      </c>
      <c r="BS1332" s="93">
        <v>93895.552091391772</v>
      </c>
      <c r="BT1332" s="93">
        <v>92802.987128132547</v>
      </c>
      <c r="BU1332" s="93">
        <v>94268.830593479448</v>
      </c>
      <c r="BV1332" s="93">
        <v>94432.655211171063</v>
      </c>
      <c r="BW1332" s="93">
        <v>95008.686515409601</v>
      </c>
      <c r="BX1332" s="93">
        <v>93825.001808596702</v>
      </c>
      <c r="BY1332" s="93">
        <v>93925.543985107375</v>
      </c>
      <c r="BZ1332" s="93">
        <v>93987.890943690305</v>
      </c>
      <c r="CA1332" s="93">
        <v>93450.622045176264</v>
      </c>
      <c r="CB1332" s="93">
        <v>93105.950391757215</v>
      </c>
      <c r="CC1332" s="93">
        <v>0</v>
      </c>
      <c r="CD1332" s="93">
        <v>0</v>
      </c>
      <c r="CE1332" s="93">
        <v>0</v>
      </c>
      <c r="CF1332" s="93">
        <v>0</v>
      </c>
      <c r="CG1332" s="93">
        <v>0</v>
      </c>
      <c r="CH1332" s="93">
        <v>0</v>
      </c>
      <c r="CJ1332" s="94">
        <v>1127298.7638165285</v>
      </c>
    </row>
    <row r="1333" spans="1:88" x14ac:dyDescent="0.25">
      <c r="A1333">
        <v>1325</v>
      </c>
      <c r="B1333" s="96"/>
      <c r="C1333" s="97" t="s">
        <v>5378</v>
      </c>
      <c r="D1333" s="97" t="s">
        <v>5432</v>
      </c>
      <c r="E1333" s="97" t="s">
        <v>5432</v>
      </c>
      <c r="F1333" s="97" t="s">
        <v>7854</v>
      </c>
      <c r="G1333" s="96" t="s">
        <v>6184</v>
      </c>
      <c r="H1333" s="96" t="s">
        <v>7855</v>
      </c>
      <c r="I1333" s="96" t="s">
        <v>5340</v>
      </c>
      <c r="J1333" s="96" t="s">
        <v>5421</v>
      </c>
      <c r="K1333" s="96" t="s">
        <v>5552</v>
      </c>
      <c r="L1333" s="96" t="s">
        <v>5552</v>
      </c>
      <c r="M1333" s="96" t="s">
        <v>5342</v>
      </c>
      <c r="N1333" s="92">
        <v>564662.86067512573</v>
      </c>
      <c r="O1333" s="93">
        <v>0</v>
      </c>
      <c r="P1333" s="93">
        <v>0</v>
      </c>
      <c r="Q1333" s="93">
        <v>0</v>
      </c>
      <c r="R1333" s="93">
        <v>0</v>
      </c>
      <c r="S1333" s="93">
        <v>0</v>
      </c>
      <c r="T1333" s="93">
        <v>0</v>
      </c>
      <c r="U1333" s="93">
        <v>0</v>
      </c>
      <c r="V1333" s="93">
        <v>0</v>
      </c>
      <c r="W1333" s="93">
        <v>0</v>
      </c>
      <c r="X1333" s="93">
        <v>0</v>
      </c>
      <c r="Y1333" s="93">
        <v>0</v>
      </c>
      <c r="Z1333" s="93">
        <v>0</v>
      </c>
      <c r="AA1333" s="93">
        <v>0</v>
      </c>
      <c r="AB1333" s="93">
        <v>0</v>
      </c>
      <c r="AC1333" s="93">
        <v>0</v>
      </c>
      <c r="AD1333" s="93">
        <v>0</v>
      </c>
      <c r="AE1333" s="93">
        <v>0</v>
      </c>
      <c r="AF1333" s="93">
        <v>0</v>
      </c>
      <c r="AG1333" s="93">
        <v>0</v>
      </c>
      <c r="AH1333" s="93">
        <v>0</v>
      </c>
      <c r="AI1333" s="93">
        <v>0</v>
      </c>
      <c r="AJ1333" s="93">
        <v>0</v>
      </c>
      <c r="AK1333" s="93">
        <v>0</v>
      </c>
      <c r="AL1333" s="93">
        <v>0</v>
      </c>
      <c r="AM1333" s="93">
        <v>0</v>
      </c>
      <c r="AN1333" s="93">
        <v>0</v>
      </c>
      <c r="AO1333" s="93">
        <v>0</v>
      </c>
      <c r="AP1333" s="93">
        <v>0</v>
      </c>
      <c r="AQ1333" s="93">
        <v>0</v>
      </c>
      <c r="AR1333" s="93">
        <v>0</v>
      </c>
      <c r="AS1333" s="93">
        <v>0</v>
      </c>
      <c r="AT1333" s="93">
        <v>0</v>
      </c>
      <c r="AU1333" s="93">
        <v>0</v>
      </c>
      <c r="AV1333" s="93">
        <v>0</v>
      </c>
      <c r="AW1333" s="93">
        <v>0</v>
      </c>
      <c r="AX1333" s="93">
        <v>0</v>
      </c>
      <c r="AY1333" s="93">
        <v>0</v>
      </c>
      <c r="AZ1333" s="93">
        <v>0</v>
      </c>
      <c r="BA1333" s="93">
        <v>0</v>
      </c>
      <c r="BB1333" s="93">
        <v>0</v>
      </c>
      <c r="BC1333" s="93">
        <v>0</v>
      </c>
      <c r="BD1333" s="93">
        <v>0</v>
      </c>
      <c r="BE1333" s="93">
        <v>0</v>
      </c>
      <c r="BF1333" s="93">
        <v>0</v>
      </c>
      <c r="BG1333" s="93">
        <v>0</v>
      </c>
      <c r="BH1333" s="93">
        <v>0</v>
      </c>
      <c r="BI1333" s="93">
        <v>0</v>
      </c>
      <c r="BJ1333" s="93">
        <v>0</v>
      </c>
      <c r="BK1333" s="93">
        <v>0</v>
      </c>
      <c r="BL1333" s="93">
        <v>0</v>
      </c>
      <c r="BM1333" s="93">
        <v>0</v>
      </c>
      <c r="BN1333" s="93">
        <v>0</v>
      </c>
      <c r="BO1333" s="93">
        <v>0</v>
      </c>
      <c r="BP1333" s="93">
        <v>0</v>
      </c>
      <c r="BQ1333" s="93">
        <v>0</v>
      </c>
      <c r="BR1333" s="93">
        <v>0</v>
      </c>
      <c r="BS1333" s="93">
        <v>0</v>
      </c>
      <c r="BT1333" s="93">
        <v>0</v>
      </c>
      <c r="BU1333" s="93">
        <v>0</v>
      </c>
      <c r="BV1333" s="93">
        <v>0</v>
      </c>
      <c r="BW1333" s="93">
        <v>0</v>
      </c>
      <c r="BX1333" s="93">
        <v>0</v>
      </c>
      <c r="BY1333" s="93">
        <v>0</v>
      </c>
      <c r="BZ1333" s="93">
        <v>0</v>
      </c>
      <c r="CA1333" s="93">
        <v>0</v>
      </c>
      <c r="CB1333" s="93">
        <v>0</v>
      </c>
      <c r="CC1333" s="93">
        <v>94560.349202870595</v>
      </c>
      <c r="CD1333" s="93">
        <v>94397.150871016711</v>
      </c>
      <c r="CE1333" s="93">
        <v>93994.92556562445</v>
      </c>
      <c r="CF1333" s="93">
        <v>92644.761081545104</v>
      </c>
      <c r="CG1333" s="93">
        <v>94424.463681467241</v>
      </c>
      <c r="CH1333" s="93">
        <v>94641.210272601704</v>
      </c>
      <c r="CJ1333" s="94">
        <v>564662.86067512573</v>
      </c>
    </row>
    <row r="1334" spans="1:88" x14ac:dyDescent="0.25">
      <c r="A1334">
        <v>1326</v>
      </c>
      <c r="B1334" s="96"/>
      <c r="C1334" s="97" t="s">
        <v>5378</v>
      </c>
      <c r="D1334" s="97" t="s">
        <v>5432</v>
      </c>
      <c r="E1334" s="97" t="s">
        <v>5432</v>
      </c>
      <c r="F1334" s="97" t="s">
        <v>7856</v>
      </c>
      <c r="G1334" s="96" t="s">
        <v>6184</v>
      </c>
      <c r="H1334" s="96" t="s">
        <v>7857</v>
      </c>
      <c r="I1334" s="96" t="s">
        <v>5340</v>
      </c>
      <c r="J1334" s="96" t="s">
        <v>5421</v>
      </c>
      <c r="K1334" s="96" t="s">
        <v>5552</v>
      </c>
      <c r="L1334" s="96" t="s">
        <v>5552</v>
      </c>
      <c r="M1334" s="96" t="s">
        <v>5342</v>
      </c>
      <c r="N1334" s="92">
        <v>0</v>
      </c>
      <c r="O1334" s="93">
        <v>0</v>
      </c>
      <c r="P1334" s="93">
        <v>0</v>
      </c>
      <c r="Q1334" s="93">
        <v>0</v>
      </c>
      <c r="R1334" s="93">
        <v>0</v>
      </c>
      <c r="S1334" s="93">
        <v>0</v>
      </c>
      <c r="T1334" s="93">
        <v>0</v>
      </c>
      <c r="U1334" s="93">
        <v>0</v>
      </c>
      <c r="V1334" s="93">
        <v>0</v>
      </c>
      <c r="W1334" s="93">
        <v>0</v>
      </c>
      <c r="X1334" s="93">
        <v>0</v>
      </c>
      <c r="Y1334" s="93">
        <v>0</v>
      </c>
      <c r="Z1334" s="93">
        <v>0</v>
      </c>
      <c r="AA1334" s="93">
        <v>0</v>
      </c>
      <c r="AB1334" s="93">
        <v>0</v>
      </c>
      <c r="AC1334" s="93">
        <v>0</v>
      </c>
      <c r="AD1334" s="93">
        <v>0</v>
      </c>
      <c r="AE1334" s="93">
        <v>0</v>
      </c>
      <c r="AF1334" s="93">
        <v>0</v>
      </c>
      <c r="AG1334" s="93">
        <v>0</v>
      </c>
      <c r="AH1334" s="93">
        <v>0</v>
      </c>
      <c r="AI1334" s="93">
        <v>0</v>
      </c>
      <c r="AJ1334" s="93">
        <v>0</v>
      </c>
      <c r="AK1334" s="93">
        <v>0</v>
      </c>
      <c r="AL1334" s="93">
        <v>0</v>
      </c>
      <c r="AM1334" s="93">
        <v>0</v>
      </c>
      <c r="AN1334" s="93">
        <v>0</v>
      </c>
      <c r="AO1334" s="93">
        <v>0</v>
      </c>
      <c r="AP1334" s="93">
        <v>0</v>
      </c>
      <c r="AQ1334" s="93">
        <v>0</v>
      </c>
      <c r="AR1334" s="93">
        <v>0</v>
      </c>
      <c r="AS1334" s="93">
        <v>0</v>
      </c>
      <c r="AT1334" s="93">
        <v>0</v>
      </c>
      <c r="AU1334" s="93">
        <v>0</v>
      </c>
      <c r="AV1334" s="93">
        <v>0</v>
      </c>
      <c r="AW1334" s="93">
        <v>0</v>
      </c>
      <c r="AX1334" s="93">
        <v>0</v>
      </c>
      <c r="AY1334" s="93">
        <v>0</v>
      </c>
      <c r="AZ1334" s="93">
        <v>0</v>
      </c>
      <c r="BA1334" s="93">
        <v>0</v>
      </c>
      <c r="BB1334" s="93">
        <v>0</v>
      </c>
      <c r="BC1334" s="93">
        <v>0</v>
      </c>
      <c r="BD1334" s="93">
        <v>0</v>
      </c>
      <c r="BE1334" s="93">
        <v>0</v>
      </c>
      <c r="BF1334" s="93">
        <v>0</v>
      </c>
      <c r="BG1334" s="93">
        <v>0</v>
      </c>
      <c r="BH1334" s="93">
        <v>0</v>
      </c>
      <c r="BI1334" s="93">
        <v>0</v>
      </c>
      <c r="BJ1334" s="93">
        <v>0</v>
      </c>
      <c r="BK1334" s="93">
        <v>0</v>
      </c>
      <c r="BL1334" s="93">
        <v>0</v>
      </c>
      <c r="BM1334" s="93">
        <v>0</v>
      </c>
      <c r="BN1334" s="93">
        <v>0</v>
      </c>
      <c r="BO1334" s="93">
        <v>0</v>
      </c>
      <c r="BP1334" s="93">
        <v>0</v>
      </c>
      <c r="BQ1334" s="93">
        <v>0</v>
      </c>
      <c r="BR1334" s="93">
        <v>0</v>
      </c>
      <c r="BS1334" s="93">
        <v>0</v>
      </c>
      <c r="BT1334" s="93">
        <v>0</v>
      </c>
      <c r="BU1334" s="93">
        <v>0</v>
      </c>
      <c r="BV1334" s="93">
        <v>0</v>
      </c>
      <c r="BW1334" s="93">
        <v>0</v>
      </c>
      <c r="BX1334" s="93">
        <v>0</v>
      </c>
      <c r="BY1334" s="93">
        <v>0</v>
      </c>
      <c r="BZ1334" s="93">
        <v>0</v>
      </c>
      <c r="CA1334" s="93">
        <v>0</v>
      </c>
      <c r="CB1334" s="93">
        <v>0</v>
      </c>
      <c r="CC1334" s="93">
        <v>0</v>
      </c>
      <c r="CD1334" s="93">
        <v>0</v>
      </c>
      <c r="CE1334" s="93">
        <v>0</v>
      </c>
      <c r="CF1334" s="93">
        <v>0</v>
      </c>
      <c r="CG1334" s="93">
        <v>0</v>
      </c>
      <c r="CH1334" s="93">
        <v>0</v>
      </c>
      <c r="CJ1334" s="94">
        <v>0</v>
      </c>
    </row>
    <row r="1335" spans="1:88" x14ac:dyDescent="0.25">
      <c r="A1335">
        <v>1327</v>
      </c>
      <c r="B1335" s="96"/>
      <c r="C1335" s="97" t="s">
        <v>5378</v>
      </c>
      <c r="D1335" s="97" t="s">
        <v>5432</v>
      </c>
      <c r="E1335" s="97" t="s">
        <v>5432</v>
      </c>
      <c r="F1335" s="97" t="s">
        <v>7858</v>
      </c>
      <c r="G1335" s="96" t="s">
        <v>6184</v>
      </c>
      <c r="H1335" s="96" t="s">
        <v>7859</v>
      </c>
      <c r="I1335" s="96" t="s">
        <v>5340</v>
      </c>
      <c r="J1335" s="96" t="s">
        <v>5421</v>
      </c>
      <c r="K1335" s="96" t="s">
        <v>5552</v>
      </c>
      <c r="L1335" s="96" t="s">
        <v>5552</v>
      </c>
      <c r="M1335" s="96" t="s">
        <v>5342</v>
      </c>
      <c r="N1335" s="92">
        <v>0</v>
      </c>
      <c r="O1335" s="93">
        <v>0</v>
      </c>
      <c r="P1335" s="93">
        <v>0</v>
      </c>
      <c r="Q1335" s="93">
        <v>0</v>
      </c>
      <c r="R1335" s="93">
        <v>0</v>
      </c>
      <c r="S1335" s="93">
        <v>0</v>
      </c>
      <c r="T1335" s="93">
        <v>0</v>
      </c>
      <c r="U1335" s="93">
        <v>0</v>
      </c>
      <c r="V1335" s="93">
        <v>0</v>
      </c>
      <c r="W1335" s="93">
        <v>0</v>
      </c>
      <c r="X1335" s="93">
        <v>0</v>
      </c>
      <c r="Y1335" s="93">
        <v>0</v>
      </c>
      <c r="Z1335" s="93">
        <v>0</v>
      </c>
      <c r="AA1335" s="93">
        <v>0</v>
      </c>
      <c r="AB1335" s="93">
        <v>0</v>
      </c>
      <c r="AC1335" s="93">
        <v>0</v>
      </c>
      <c r="AD1335" s="93">
        <v>0</v>
      </c>
      <c r="AE1335" s="93">
        <v>0</v>
      </c>
      <c r="AF1335" s="93">
        <v>0</v>
      </c>
      <c r="AG1335" s="93">
        <v>0</v>
      </c>
      <c r="AH1335" s="93">
        <v>0</v>
      </c>
      <c r="AI1335" s="93">
        <v>0</v>
      </c>
      <c r="AJ1335" s="93">
        <v>0</v>
      </c>
      <c r="AK1335" s="93">
        <v>0</v>
      </c>
      <c r="AL1335" s="93">
        <v>0</v>
      </c>
      <c r="AM1335" s="93">
        <v>0</v>
      </c>
      <c r="AN1335" s="93">
        <v>0</v>
      </c>
      <c r="AO1335" s="93">
        <v>0</v>
      </c>
      <c r="AP1335" s="93">
        <v>0</v>
      </c>
      <c r="AQ1335" s="93">
        <v>0</v>
      </c>
      <c r="AR1335" s="93">
        <v>0</v>
      </c>
      <c r="AS1335" s="93">
        <v>0</v>
      </c>
      <c r="AT1335" s="93">
        <v>0</v>
      </c>
      <c r="AU1335" s="93">
        <v>0</v>
      </c>
      <c r="AV1335" s="93">
        <v>0</v>
      </c>
      <c r="AW1335" s="93">
        <v>0</v>
      </c>
      <c r="AX1335" s="93">
        <v>0</v>
      </c>
      <c r="AY1335" s="93">
        <v>0</v>
      </c>
      <c r="AZ1335" s="93">
        <v>0</v>
      </c>
      <c r="BA1335" s="93">
        <v>0</v>
      </c>
      <c r="BB1335" s="93">
        <v>0</v>
      </c>
      <c r="BC1335" s="93">
        <v>0</v>
      </c>
      <c r="BD1335" s="93">
        <v>0</v>
      </c>
      <c r="BE1335" s="93">
        <v>0</v>
      </c>
      <c r="BF1335" s="93">
        <v>0</v>
      </c>
      <c r="BG1335" s="93">
        <v>0</v>
      </c>
      <c r="BH1335" s="93">
        <v>0</v>
      </c>
      <c r="BI1335" s="93">
        <v>0</v>
      </c>
      <c r="BJ1335" s="93">
        <v>0</v>
      </c>
      <c r="BK1335" s="93">
        <v>0</v>
      </c>
      <c r="BL1335" s="93">
        <v>0</v>
      </c>
      <c r="BM1335" s="93">
        <v>0</v>
      </c>
      <c r="BN1335" s="93">
        <v>0</v>
      </c>
      <c r="BO1335" s="93">
        <v>0</v>
      </c>
      <c r="BP1335" s="93">
        <v>0</v>
      </c>
      <c r="BQ1335" s="93">
        <v>0</v>
      </c>
      <c r="BR1335" s="93">
        <v>0</v>
      </c>
      <c r="BS1335" s="93">
        <v>0</v>
      </c>
      <c r="BT1335" s="93">
        <v>0</v>
      </c>
      <c r="BU1335" s="93">
        <v>0</v>
      </c>
      <c r="BV1335" s="93">
        <v>0</v>
      </c>
      <c r="BW1335" s="93">
        <v>0</v>
      </c>
      <c r="BX1335" s="93">
        <v>0</v>
      </c>
      <c r="BY1335" s="93">
        <v>0</v>
      </c>
      <c r="BZ1335" s="93">
        <v>0</v>
      </c>
      <c r="CA1335" s="93">
        <v>0</v>
      </c>
      <c r="CB1335" s="93">
        <v>0</v>
      </c>
      <c r="CC1335" s="93">
        <v>0</v>
      </c>
      <c r="CD1335" s="93">
        <v>0</v>
      </c>
      <c r="CE1335" s="93">
        <v>0</v>
      </c>
      <c r="CF1335" s="93">
        <v>0</v>
      </c>
      <c r="CG1335" s="93">
        <v>0</v>
      </c>
      <c r="CH1335" s="93">
        <v>0</v>
      </c>
      <c r="CJ1335" s="94">
        <v>0</v>
      </c>
    </row>
    <row r="1336" spans="1:88" x14ac:dyDescent="0.25">
      <c r="A1336">
        <v>1328</v>
      </c>
      <c r="B1336" s="96"/>
      <c r="C1336" s="97" t="s">
        <v>5378</v>
      </c>
      <c r="D1336" s="97" t="s">
        <v>5432</v>
      </c>
      <c r="E1336" s="97" t="s">
        <v>5432</v>
      </c>
      <c r="F1336" s="97" t="s">
        <v>7860</v>
      </c>
      <c r="G1336" s="96" t="s">
        <v>6184</v>
      </c>
      <c r="H1336" s="96" t="s">
        <v>7861</v>
      </c>
      <c r="I1336" s="96" t="s">
        <v>5340</v>
      </c>
      <c r="J1336" s="96" t="s">
        <v>5421</v>
      </c>
      <c r="K1336" s="96" t="s">
        <v>5552</v>
      </c>
      <c r="L1336" s="96" t="s">
        <v>5552</v>
      </c>
      <c r="M1336" s="96" t="s">
        <v>5342</v>
      </c>
      <c r="N1336" s="92">
        <v>0</v>
      </c>
      <c r="O1336" s="93">
        <v>0</v>
      </c>
      <c r="P1336" s="93">
        <v>0</v>
      </c>
      <c r="Q1336" s="93">
        <v>0</v>
      </c>
      <c r="R1336" s="93">
        <v>0</v>
      </c>
      <c r="S1336" s="93">
        <v>0</v>
      </c>
      <c r="T1336" s="93">
        <v>0</v>
      </c>
      <c r="U1336" s="93">
        <v>0</v>
      </c>
      <c r="V1336" s="93">
        <v>0</v>
      </c>
      <c r="W1336" s="93">
        <v>0</v>
      </c>
      <c r="X1336" s="93">
        <v>0</v>
      </c>
      <c r="Y1336" s="93">
        <v>0</v>
      </c>
      <c r="Z1336" s="93">
        <v>0</v>
      </c>
      <c r="AA1336" s="93">
        <v>0</v>
      </c>
      <c r="AB1336" s="93">
        <v>0</v>
      </c>
      <c r="AC1336" s="93">
        <v>0</v>
      </c>
      <c r="AD1336" s="93">
        <v>0</v>
      </c>
      <c r="AE1336" s="93">
        <v>0</v>
      </c>
      <c r="AF1336" s="93">
        <v>0</v>
      </c>
      <c r="AG1336" s="93">
        <v>0</v>
      </c>
      <c r="AH1336" s="93">
        <v>0</v>
      </c>
      <c r="AI1336" s="93">
        <v>0</v>
      </c>
      <c r="AJ1336" s="93">
        <v>0</v>
      </c>
      <c r="AK1336" s="93">
        <v>0</v>
      </c>
      <c r="AL1336" s="93">
        <v>0</v>
      </c>
      <c r="AM1336" s="93">
        <v>0</v>
      </c>
      <c r="AN1336" s="93">
        <v>0</v>
      </c>
      <c r="AO1336" s="93">
        <v>0</v>
      </c>
      <c r="AP1336" s="93">
        <v>0</v>
      </c>
      <c r="AQ1336" s="93">
        <v>0</v>
      </c>
      <c r="AR1336" s="93">
        <v>0</v>
      </c>
      <c r="AS1336" s="93">
        <v>0</v>
      </c>
      <c r="AT1336" s="93">
        <v>0</v>
      </c>
      <c r="AU1336" s="93">
        <v>0</v>
      </c>
      <c r="AV1336" s="93">
        <v>0</v>
      </c>
      <c r="AW1336" s="93">
        <v>0</v>
      </c>
      <c r="AX1336" s="93">
        <v>0</v>
      </c>
      <c r="AY1336" s="93">
        <v>0</v>
      </c>
      <c r="AZ1336" s="93">
        <v>0</v>
      </c>
      <c r="BA1336" s="93">
        <v>0</v>
      </c>
      <c r="BB1336" s="93">
        <v>0</v>
      </c>
      <c r="BC1336" s="93">
        <v>0</v>
      </c>
      <c r="BD1336" s="93">
        <v>0</v>
      </c>
      <c r="BE1336" s="93">
        <v>0</v>
      </c>
      <c r="BF1336" s="93">
        <v>0</v>
      </c>
      <c r="BG1336" s="93">
        <v>0</v>
      </c>
      <c r="BH1336" s="93">
        <v>0</v>
      </c>
      <c r="BI1336" s="93">
        <v>0</v>
      </c>
      <c r="BJ1336" s="93">
        <v>0</v>
      </c>
      <c r="BK1336" s="93">
        <v>0</v>
      </c>
      <c r="BL1336" s="93">
        <v>0</v>
      </c>
      <c r="BM1336" s="93">
        <v>0</v>
      </c>
      <c r="BN1336" s="93">
        <v>0</v>
      </c>
      <c r="BO1336" s="93">
        <v>0</v>
      </c>
      <c r="BP1336" s="93">
        <v>0</v>
      </c>
      <c r="BQ1336" s="93">
        <v>0</v>
      </c>
      <c r="BR1336" s="93">
        <v>0</v>
      </c>
      <c r="BS1336" s="93">
        <v>0</v>
      </c>
      <c r="BT1336" s="93">
        <v>0</v>
      </c>
      <c r="BU1336" s="93">
        <v>0</v>
      </c>
      <c r="BV1336" s="93">
        <v>0</v>
      </c>
      <c r="BW1336" s="93">
        <v>0</v>
      </c>
      <c r="BX1336" s="93">
        <v>0</v>
      </c>
      <c r="BY1336" s="93">
        <v>0</v>
      </c>
      <c r="BZ1336" s="93">
        <v>0</v>
      </c>
      <c r="CA1336" s="93">
        <v>0</v>
      </c>
      <c r="CB1336" s="93">
        <v>0</v>
      </c>
      <c r="CC1336" s="93">
        <v>0</v>
      </c>
      <c r="CD1336" s="93">
        <v>0</v>
      </c>
      <c r="CE1336" s="93">
        <v>0</v>
      </c>
      <c r="CF1336" s="93">
        <v>0</v>
      </c>
      <c r="CG1336" s="93">
        <v>0</v>
      </c>
      <c r="CH1336" s="93">
        <v>0</v>
      </c>
      <c r="CJ1336" s="94">
        <v>0</v>
      </c>
    </row>
    <row r="1337" spans="1:88" x14ac:dyDescent="0.25">
      <c r="A1337">
        <v>1329</v>
      </c>
      <c r="B1337" s="96"/>
      <c r="C1337" s="97" t="s">
        <v>5378</v>
      </c>
      <c r="D1337" s="97" t="s">
        <v>5379</v>
      </c>
      <c r="E1337" s="97" t="s">
        <v>5379</v>
      </c>
      <c r="F1337" s="97" t="s">
        <v>7862</v>
      </c>
      <c r="G1337" s="96" t="s">
        <v>6184</v>
      </c>
      <c r="H1337" s="96" t="s">
        <v>7863</v>
      </c>
      <c r="I1337" s="96" t="s">
        <v>5340</v>
      </c>
      <c r="J1337" s="96" t="s">
        <v>5421</v>
      </c>
      <c r="K1337" s="96" t="s">
        <v>5552</v>
      </c>
      <c r="L1337" s="96" t="s">
        <v>5552</v>
      </c>
      <c r="M1337" s="96" t="s">
        <v>5342</v>
      </c>
      <c r="N1337" s="92">
        <v>908480.005409832</v>
      </c>
      <c r="O1337" s="93">
        <v>0</v>
      </c>
      <c r="P1337" s="93">
        <v>0</v>
      </c>
      <c r="Q1337" s="93">
        <v>0</v>
      </c>
      <c r="R1337" s="93">
        <v>0</v>
      </c>
      <c r="S1337" s="93">
        <v>0</v>
      </c>
      <c r="T1337" s="93">
        <v>0</v>
      </c>
      <c r="U1337" s="93">
        <v>25061.086019482122</v>
      </c>
      <c r="V1337" s="93">
        <v>25072.594810388924</v>
      </c>
      <c r="W1337" s="93">
        <v>24884.826776338334</v>
      </c>
      <c r="X1337" s="93">
        <v>24576.871633001003</v>
      </c>
      <c r="Y1337" s="93">
        <v>25085.102086663159</v>
      </c>
      <c r="Z1337" s="93">
        <v>25129.903037560773</v>
      </c>
      <c r="AA1337" s="93">
        <v>25390.965083390733</v>
      </c>
      <c r="AB1337" s="93">
        <v>24935.825835969688</v>
      </c>
      <c r="AC1337" s="93">
        <v>25019.12288894927</v>
      </c>
      <c r="AD1337" s="93">
        <v>25044.979507372162</v>
      </c>
      <c r="AE1337" s="93">
        <v>24927.483403253322</v>
      </c>
      <c r="AF1337" s="93">
        <v>24854.813499250726</v>
      </c>
      <c r="AG1337" s="93">
        <v>24963.618384606529</v>
      </c>
      <c r="AH1337" s="93">
        <v>24949.609760866806</v>
      </c>
      <c r="AI1337" s="93">
        <v>24844.881996814547</v>
      </c>
      <c r="AJ1337" s="93">
        <v>24650.456703507858</v>
      </c>
      <c r="AK1337" s="93">
        <v>24951.17072828655</v>
      </c>
      <c r="AL1337" s="93">
        <v>24980.460362119171</v>
      </c>
      <c r="AM1337" s="93">
        <v>25655.505669883809</v>
      </c>
      <c r="AN1337" s="93">
        <v>25415.860651332237</v>
      </c>
      <c r="AO1337" s="93">
        <v>25437.038706033833</v>
      </c>
      <c r="AP1337" s="93">
        <v>25440.710555065605</v>
      </c>
      <c r="AQ1337" s="93">
        <v>25342.323681189864</v>
      </c>
      <c r="AR1337" s="93">
        <v>25266.782284759527</v>
      </c>
      <c r="AS1337" s="93">
        <v>25405.363458076561</v>
      </c>
      <c r="AT1337" s="93">
        <v>25373.334961901859</v>
      </c>
      <c r="AU1337" s="93">
        <v>25304.425393463509</v>
      </c>
      <c r="AV1337" s="93">
        <v>25068.777807531776</v>
      </c>
      <c r="AW1337" s="93">
        <v>25387.02595351627</v>
      </c>
      <c r="AX1337" s="93">
        <v>25420.907990956584</v>
      </c>
      <c r="AY1337" s="93">
        <v>25988.510969088344</v>
      </c>
      <c r="AZ1337" s="93">
        <v>25735.334380034339</v>
      </c>
      <c r="BA1337" s="93">
        <v>25800.552302069766</v>
      </c>
      <c r="BB1337" s="93">
        <v>25799.971135903317</v>
      </c>
      <c r="BC1337" s="93">
        <v>25696.612573495313</v>
      </c>
      <c r="BD1337" s="93">
        <v>25617.194417707684</v>
      </c>
      <c r="BE1337" s="93">
        <v>0</v>
      </c>
      <c r="BF1337" s="93">
        <v>0</v>
      </c>
      <c r="BG1337" s="93">
        <v>0</v>
      </c>
      <c r="BH1337" s="93">
        <v>0</v>
      </c>
      <c r="BI1337" s="93">
        <v>0</v>
      </c>
      <c r="BJ1337" s="93">
        <v>0</v>
      </c>
      <c r="BK1337" s="93">
        <v>0</v>
      </c>
      <c r="BL1337" s="93">
        <v>0</v>
      </c>
      <c r="BM1337" s="93">
        <v>0</v>
      </c>
      <c r="BN1337" s="93">
        <v>0</v>
      </c>
      <c r="BO1337" s="93">
        <v>0</v>
      </c>
      <c r="BP1337" s="93">
        <v>0</v>
      </c>
      <c r="BQ1337" s="93">
        <v>0</v>
      </c>
      <c r="BR1337" s="93">
        <v>0</v>
      </c>
      <c r="BS1337" s="93">
        <v>0</v>
      </c>
      <c r="BT1337" s="93">
        <v>0</v>
      </c>
      <c r="BU1337" s="93">
        <v>0</v>
      </c>
      <c r="BV1337" s="93">
        <v>0</v>
      </c>
      <c r="BW1337" s="93">
        <v>0</v>
      </c>
      <c r="BX1337" s="93">
        <v>0</v>
      </c>
      <c r="BY1337" s="93">
        <v>0</v>
      </c>
      <c r="BZ1337" s="93">
        <v>0</v>
      </c>
      <c r="CA1337" s="93">
        <v>0</v>
      </c>
      <c r="CB1337" s="93">
        <v>0</v>
      </c>
      <c r="CC1337" s="93">
        <v>0</v>
      </c>
      <c r="CD1337" s="93">
        <v>0</v>
      </c>
      <c r="CE1337" s="93">
        <v>0</v>
      </c>
      <c r="CF1337" s="93">
        <v>0</v>
      </c>
      <c r="CG1337" s="93">
        <v>0</v>
      </c>
      <c r="CH1337" s="93">
        <v>0</v>
      </c>
      <c r="CJ1337" s="94">
        <v>758669.62104639749</v>
      </c>
    </row>
    <row r="1338" spans="1:88" x14ac:dyDescent="0.25">
      <c r="A1338">
        <v>1330</v>
      </c>
      <c r="B1338" s="96"/>
      <c r="C1338" s="97" t="s">
        <v>5378</v>
      </c>
      <c r="D1338" s="97" t="s">
        <v>7645</v>
      </c>
      <c r="E1338" s="97" t="s">
        <v>7645</v>
      </c>
      <c r="F1338" s="97" t="s">
        <v>7864</v>
      </c>
      <c r="G1338" s="96" t="s">
        <v>6184</v>
      </c>
      <c r="H1338" s="96" t="s">
        <v>7865</v>
      </c>
      <c r="I1338" s="96" t="s">
        <v>5340</v>
      </c>
      <c r="J1338" s="96" t="s">
        <v>5382</v>
      </c>
      <c r="K1338" s="96" t="s">
        <v>5365</v>
      </c>
      <c r="L1338" s="96" t="s">
        <v>5365</v>
      </c>
      <c r="M1338" s="96" t="s">
        <v>5342</v>
      </c>
      <c r="N1338" s="92">
        <v>0</v>
      </c>
      <c r="O1338" s="93">
        <v>0</v>
      </c>
      <c r="P1338" s="93">
        <v>0</v>
      </c>
      <c r="Q1338" s="93">
        <v>0</v>
      </c>
      <c r="R1338" s="93">
        <v>0</v>
      </c>
      <c r="S1338" s="93">
        <v>0</v>
      </c>
      <c r="T1338" s="93">
        <v>0</v>
      </c>
      <c r="U1338" s="93">
        <v>0</v>
      </c>
      <c r="V1338" s="93">
        <v>0</v>
      </c>
      <c r="W1338" s="93">
        <v>0</v>
      </c>
      <c r="X1338" s="93">
        <v>0</v>
      </c>
      <c r="Y1338" s="93">
        <v>0</v>
      </c>
      <c r="Z1338" s="93">
        <v>0</v>
      </c>
      <c r="AA1338" s="93">
        <v>0</v>
      </c>
      <c r="AB1338" s="93">
        <v>0</v>
      </c>
      <c r="AC1338" s="93">
        <v>0</v>
      </c>
      <c r="AD1338" s="93">
        <v>0</v>
      </c>
      <c r="AE1338" s="93">
        <v>0</v>
      </c>
      <c r="AF1338" s="93">
        <v>0</v>
      </c>
      <c r="AG1338" s="93">
        <v>0</v>
      </c>
      <c r="AH1338" s="93">
        <v>0</v>
      </c>
      <c r="AI1338" s="93">
        <v>0</v>
      </c>
      <c r="AJ1338" s="93">
        <v>0</v>
      </c>
      <c r="AK1338" s="93">
        <v>0</v>
      </c>
      <c r="AL1338" s="93">
        <v>0</v>
      </c>
      <c r="AM1338" s="93">
        <v>0</v>
      </c>
      <c r="AN1338" s="93">
        <v>0</v>
      </c>
      <c r="AO1338" s="93">
        <v>0</v>
      </c>
      <c r="AP1338" s="93">
        <v>0</v>
      </c>
      <c r="AQ1338" s="93">
        <v>0</v>
      </c>
      <c r="AR1338" s="93">
        <v>0</v>
      </c>
      <c r="AS1338" s="93">
        <v>0</v>
      </c>
      <c r="AT1338" s="93">
        <v>0</v>
      </c>
      <c r="AU1338" s="93">
        <v>0</v>
      </c>
      <c r="AV1338" s="93">
        <v>0</v>
      </c>
      <c r="AW1338" s="93">
        <v>0</v>
      </c>
      <c r="AX1338" s="93">
        <v>0</v>
      </c>
      <c r="AY1338" s="93">
        <v>0</v>
      </c>
      <c r="AZ1338" s="93">
        <v>0</v>
      </c>
      <c r="BA1338" s="93">
        <v>0</v>
      </c>
      <c r="BB1338" s="93">
        <v>0</v>
      </c>
      <c r="BC1338" s="93">
        <v>0</v>
      </c>
      <c r="BD1338" s="93">
        <v>0</v>
      </c>
      <c r="BE1338" s="93">
        <v>0</v>
      </c>
      <c r="BF1338" s="93">
        <v>0</v>
      </c>
      <c r="BG1338" s="93">
        <v>0</v>
      </c>
      <c r="BH1338" s="93">
        <v>0</v>
      </c>
      <c r="BI1338" s="93">
        <v>0</v>
      </c>
      <c r="BJ1338" s="93">
        <v>0</v>
      </c>
      <c r="BK1338" s="93">
        <v>0</v>
      </c>
      <c r="BL1338" s="93">
        <v>0</v>
      </c>
      <c r="BM1338" s="93">
        <v>0</v>
      </c>
      <c r="BN1338" s="93">
        <v>0</v>
      </c>
      <c r="BO1338" s="93">
        <v>0</v>
      </c>
      <c r="BP1338" s="93">
        <v>0</v>
      </c>
      <c r="BQ1338" s="93">
        <v>0</v>
      </c>
      <c r="BR1338" s="93">
        <v>0</v>
      </c>
      <c r="BS1338" s="93">
        <v>0</v>
      </c>
      <c r="BT1338" s="93">
        <v>0</v>
      </c>
      <c r="BU1338" s="93">
        <v>0</v>
      </c>
      <c r="BV1338" s="93">
        <v>0</v>
      </c>
      <c r="BW1338" s="93">
        <v>0</v>
      </c>
      <c r="BX1338" s="93">
        <v>0</v>
      </c>
      <c r="BY1338" s="93">
        <v>0</v>
      </c>
      <c r="BZ1338" s="93">
        <v>0</v>
      </c>
      <c r="CA1338" s="93">
        <v>0</v>
      </c>
      <c r="CB1338" s="93">
        <v>0</v>
      </c>
      <c r="CC1338" s="93">
        <v>0</v>
      </c>
      <c r="CD1338" s="93">
        <v>0</v>
      </c>
      <c r="CE1338" s="93">
        <v>0</v>
      </c>
      <c r="CF1338" s="93">
        <v>0</v>
      </c>
      <c r="CG1338" s="93">
        <v>0</v>
      </c>
      <c r="CH1338" s="93">
        <v>0</v>
      </c>
      <c r="CJ1338" s="94">
        <v>0</v>
      </c>
    </row>
    <row r="1339" spans="1:88" x14ac:dyDescent="0.25">
      <c r="A1339">
        <v>1331</v>
      </c>
      <c r="B1339" s="96"/>
      <c r="C1339" s="97" t="s">
        <v>5378</v>
      </c>
      <c r="D1339" s="97" t="s">
        <v>7645</v>
      </c>
      <c r="E1339" s="97" t="s">
        <v>7645</v>
      </c>
      <c r="F1339" s="97" t="s">
        <v>7866</v>
      </c>
      <c r="G1339" s="96" t="s">
        <v>6184</v>
      </c>
      <c r="H1339" s="96" t="s">
        <v>7867</v>
      </c>
      <c r="I1339" s="96" t="s">
        <v>5340</v>
      </c>
      <c r="J1339" s="96" t="s">
        <v>5382</v>
      </c>
      <c r="K1339" s="96" t="s">
        <v>5365</v>
      </c>
      <c r="L1339" s="96" t="s">
        <v>5365</v>
      </c>
      <c r="M1339" s="96" t="s">
        <v>5342</v>
      </c>
      <c r="N1339" s="92">
        <v>0</v>
      </c>
      <c r="O1339" s="93">
        <v>0</v>
      </c>
      <c r="P1339" s="93">
        <v>0</v>
      </c>
      <c r="Q1339" s="93">
        <v>0</v>
      </c>
      <c r="R1339" s="93">
        <v>0</v>
      </c>
      <c r="S1339" s="93">
        <v>0</v>
      </c>
      <c r="T1339" s="93">
        <v>0</v>
      </c>
      <c r="U1339" s="93">
        <v>0</v>
      </c>
      <c r="V1339" s="93">
        <v>0</v>
      </c>
      <c r="W1339" s="93">
        <v>0</v>
      </c>
      <c r="X1339" s="93">
        <v>0</v>
      </c>
      <c r="Y1339" s="93">
        <v>0</v>
      </c>
      <c r="Z1339" s="93">
        <v>0</v>
      </c>
      <c r="AA1339" s="93">
        <v>0</v>
      </c>
      <c r="AB1339" s="93">
        <v>0</v>
      </c>
      <c r="AC1339" s="93">
        <v>0</v>
      </c>
      <c r="AD1339" s="93">
        <v>0</v>
      </c>
      <c r="AE1339" s="93">
        <v>0</v>
      </c>
      <c r="AF1339" s="93">
        <v>0</v>
      </c>
      <c r="AG1339" s="93">
        <v>0</v>
      </c>
      <c r="AH1339" s="93">
        <v>0</v>
      </c>
      <c r="AI1339" s="93">
        <v>0</v>
      </c>
      <c r="AJ1339" s="93">
        <v>0</v>
      </c>
      <c r="AK1339" s="93">
        <v>0</v>
      </c>
      <c r="AL1339" s="93">
        <v>0</v>
      </c>
      <c r="AM1339" s="93">
        <v>0</v>
      </c>
      <c r="AN1339" s="93">
        <v>0</v>
      </c>
      <c r="AO1339" s="93">
        <v>0</v>
      </c>
      <c r="AP1339" s="93">
        <v>0</v>
      </c>
      <c r="AQ1339" s="93">
        <v>0</v>
      </c>
      <c r="AR1339" s="93">
        <v>0</v>
      </c>
      <c r="AS1339" s="93">
        <v>0</v>
      </c>
      <c r="AT1339" s="93">
        <v>0</v>
      </c>
      <c r="AU1339" s="93">
        <v>0</v>
      </c>
      <c r="AV1339" s="93">
        <v>0</v>
      </c>
      <c r="AW1339" s="93">
        <v>0</v>
      </c>
      <c r="AX1339" s="93">
        <v>0</v>
      </c>
      <c r="AY1339" s="93">
        <v>0</v>
      </c>
      <c r="AZ1339" s="93">
        <v>0</v>
      </c>
      <c r="BA1339" s="93">
        <v>0</v>
      </c>
      <c r="BB1339" s="93">
        <v>0</v>
      </c>
      <c r="BC1339" s="93">
        <v>0</v>
      </c>
      <c r="BD1339" s="93">
        <v>0</v>
      </c>
      <c r="BE1339" s="93">
        <v>0</v>
      </c>
      <c r="BF1339" s="93">
        <v>0</v>
      </c>
      <c r="BG1339" s="93">
        <v>0</v>
      </c>
      <c r="BH1339" s="93">
        <v>0</v>
      </c>
      <c r="BI1339" s="93">
        <v>0</v>
      </c>
      <c r="BJ1339" s="93">
        <v>0</v>
      </c>
      <c r="BK1339" s="93">
        <v>0</v>
      </c>
      <c r="BL1339" s="93">
        <v>0</v>
      </c>
      <c r="BM1339" s="93">
        <v>0</v>
      </c>
      <c r="BN1339" s="93">
        <v>0</v>
      </c>
      <c r="BO1339" s="93">
        <v>0</v>
      </c>
      <c r="BP1339" s="93">
        <v>0</v>
      </c>
      <c r="BQ1339" s="93">
        <v>0</v>
      </c>
      <c r="BR1339" s="93">
        <v>0</v>
      </c>
      <c r="BS1339" s="93">
        <v>0</v>
      </c>
      <c r="BT1339" s="93">
        <v>0</v>
      </c>
      <c r="BU1339" s="93">
        <v>0</v>
      </c>
      <c r="BV1339" s="93">
        <v>0</v>
      </c>
      <c r="BW1339" s="93">
        <v>0</v>
      </c>
      <c r="BX1339" s="93">
        <v>0</v>
      </c>
      <c r="BY1339" s="93">
        <v>0</v>
      </c>
      <c r="BZ1339" s="93">
        <v>0</v>
      </c>
      <c r="CA1339" s="93">
        <v>0</v>
      </c>
      <c r="CB1339" s="93">
        <v>0</v>
      </c>
      <c r="CC1339" s="93">
        <v>0</v>
      </c>
      <c r="CD1339" s="93">
        <v>0</v>
      </c>
      <c r="CE1339" s="93">
        <v>0</v>
      </c>
      <c r="CF1339" s="93">
        <v>0</v>
      </c>
      <c r="CG1339" s="93">
        <v>0</v>
      </c>
      <c r="CH1339" s="93">
        <v>0</v>
      </c>
      <c r="CJ1339" s="94">
        <v>0</v>
      </c>
    </row>
    <row r="1340" spans="1:88" x14ac:dyDescent="0.25">
      <c r="A1340">
        <v>1332</v>
      </c>
      <c r="B1340" s="96"/>
      <c r="C1340" s="97" t="s">
        <v>5378</v>
      </c>
      <c r="D1340" s="97" t="s">
        <v>7645</v>
      </c>
      <c r="E1340" s="97" t="s">
        <v>7645</v>
      </c>
      <c r="F1340" s="97" t="s">
        <v>7868</v>
      </c>
      <c r="G1340" s="96" t="s">
        <v>6184</v>
      </c>
      <c r="H1340" s="96" t="s">
        <v>7869</v>
      </c>
      <c r="I1340" s="96" t="s">
        <v>5340</v>
      </c>
      <c r="J1340" s="96" t="s">
        <v>5382</v>
      </c>
      <c r="K1340" s="96" t="s">
        <v>5365</v>
      </c>
      <c r="L1340" s="96" t="s">
        <v>5365</v>
      </c>
      <c r="M1340" s="96" t="s">
        <v>5342</v>
      </c>
      <c r="N1340" s="92">
        <v>4309726.276761408</v>
      </c>
      <c r="O1340" s="93">
        <v>0</v>
      </c>
      <c r="P1340" s="93">
        <v>0</v>
      </c>
      <c r="Q1340" s="93">
        <v>0</v>
      </c>
      <c r="R1340" s="93">
        <v>0</v>
      </c>
      <c r="S1340" s="93">
        <v>0</v>
      </c>
      <c r="T1340" s="93">
        <v>0</v>
      </c>
      <c r="U1340" s="93">
        <v>0</v>
      </c>
      <c r="V1340" s="93">
        <v>0</v>
      </c>
      <c r="W1340" s="93">
        <v>0</v>
      </c>
      <c r="X1340" s="93">
        <v>0</v>
      </c>
      <c r="Y1340" s="93">
        <v>0</v>
      </c>
      <c r="Z1340" s="93">
        <v>0</v>
      </c>
      <c r="AA1340" s="93">
        <v>0</v>
      </c>
      <c r="AB1340" s="93">
        <v>0</v>
      </c>
      <c r="AC1340" s="93">
        <v>0</v>
      </c>
      <c r="AD1340" s="93">
        <v>0</v>
      </c>
      <c r="AE1340" s="93">
        <v>0</v>
      </c>
      <c r="AF1340" s="93">
        <v>0</v>
      </c>
      <c r="AG1340" s="93">
        <v>354285.77716490597</v>
      </c>
      <c r="AH1340" s="93">
        <v>354086.96559551905</v>
      </c>
      <c r="AI1340" s="93">
        <v>352600.66033694794</v>
      </c>
      <c r="AJ1340" s="93">
        <v>349841.36017947743</v>
      </c>
      <c r="AK1340" s="93">
        <v>354109.11897676776</v>
      </c>
      <c r="AL1340" s="93">
        <v>354524.79992996051</v>
      </c>
      <c r="AM1340" s="93">
        <v>368335.96168091981</v>
      </c>
      <c r="AN1340" s="93">
        <v>364895.37939398206</v>
      </c>
      <c r="AO1340" s="93">
        <v>365199.43261536065</v>
      </c>
      <c r="AP1340" s="93">
        <v>365252.14933284378</v>
      </c>
      <c r="AQ1340" s="93">
        <v>363839.60949550435</v>
      </c>
      <c r="AR1340" s="93">
        <v>362755.0620592187</v>
      </c>
      <c r="AS1340" s="93">
        <v>0</v>
      </c>
      <c r="AT1340" s="93">
        <v>0</v>
      </c>
      <c r="AU1340" s="93">
        <v>0</v>
      </c>
      <c r="AV1340" s="93">
        <v>0</v>
      </c>
      <c r="AW1340" s="93">
        <v>0</v>
      </c>
      <c r="AX1340" s="93">
        <v>0</v>
      </c>
      <c r="AY1340" s="93">
        <v>0</v>
      </c>
      <c r="AZ1340" s="93">
        <v>0</v>
      </c>
      <c r="BA1340" s="93">
        <v>0</v>
      </c>
      <c r="BB1340" s="93">
        <v>0</v>
      </c>
      <c r="BC1340" s="93">
        <v>0</v>
      </c>
      <c r="BD1340" s="93">
        <v>0</v>
      </c>
      <c r="BE1340" s="93">
        <v>0</v>
      </c>
      <c r="BF1340" s="93">
        <v>0</v>
      </c>
      <c r="BG1340" s="93">
        <v>0</v>
      </c>
      <c r="BH1340" s="93">
        <v>0</v>
      </c>
      <c r="BI1340" s="93">
        <v>0</v>
      </c>
      <c r="BJ1340" s="93">
        <v>0</v>
      </c>
      <c r="BK1340" s="93">
        <v>0</v>
      </c>
      <c r="BL1340" s="93">
        <v>0</v>
      </c>
      <c r="BM1340" s="93">
        <v>0</v>
      </c>
      <c r="BN1340" s="93">
        <v>0</v>
      </c>
      <c r="BO1340" s="93">
        <v>0</v>
      </c>
      <c r="BP1340" s="93">
        <v>0</v>
      </c>
      <c r="BQ1340" s="93">
        <v>0</v>
      </c>
      <c r="BR1340" s="93">
        <v>0</v>
      </c>
      <c r="BS1340" s="93">
        <v>0</v>
      </c>
      <c r="BT1340" s="93">
        <v>0</v>
      </c>
      <c r="BU1340" s="93">
        <v>0</v>
      </c>
      <c r="BV1340" s="93">
        <v>0</v>
      </c>
      <c r="BW1340" s="93">
        <v>0</v>
      </c>
      <c r="BX1340" s="93">
        <v>0</v>
      </c>
      <c r="BY1340" s="93">
        <v>0</v>
      </c>
      <c r="BZ1340" s="93">
        <v>0</v>
      </c>
      <c r="CA1340" s="93">
        <v>0</v>
      </c>
      <c r="CB1340" s="93">
        <v>0</v>
      </c>
      <c r="CC1340" s="93">
        <v>0</v>
      </c>
      <c r="CD1340" s="93">
        <v>0</v>
      </c>
      <c r="CE1340" s="93">
        <v>0</v>
      </c>
      <c r="CF1340" s="93">
        <v>0</v>
      </c>
      <c r="CG1340" s="93">
        <v>0</v>
      </c>
      <c r="CH1340" s="93">
        <v>0</v>
      </c>
      <c r="CJ1340" s="94">
        <v>4309726.276761408</v>
      </c>
    </row>
    <row r="1341" spans="1:88" x14ac:dyDescent="0.25">
      <c r="A1341">
        <v>1333</v>
      </c>
      <c r="B1341" s="96"/>
      <c r="C1341" s="97" t="s">
        <v>5378</v>
      </c>
      <c r="D1341" s="97" t="s">
        <v>7645</v>
      </c>
      <c r="E1341" s="97" t="s">
        <v>7645</v>
      </c>
      <c r="F1341" s="97" t="s">
        <v>7870</v>
      </c>
      <c r="G1341" s="96" t="s">
        <v>6184</v>
      </c>
      <c r="H1341" s="96" t="s">
        <v>7871</v>
      </c>
      <c r="I1341" s="96" t="s">
        <v>5340</v>
      </c>
      <c r="J1341" s="96" t="s">
        <v>5382</v>
      </c>
      <c r="K1341" s="96" t="s">
        <v>5365</v>
      </c>
      <c r="L1341" s="96" t="s">
        <v>5365</v>
      </c>
      <c r="M1341" s="96" t="s">
        <v>5342</v>
      </c>
      <c r="N1341" s="92">
        <v>3464123.3829926616</v>
      </c>
      <c r="O1341" s="93">
        <v>0</v>
      </c>
      <c r="P1341" s="93">
        <v>0</v>
      </c>
      <c r="Q1341" s="93">
        <v>0</v>
      </c>
      <c r="R1341" s="93">
        <v>0</v>
      </c>
      <c r="S1341" s="93">
        <v>0</v>
      </c>
      <c r="T1341" s="93">
        <v>0</v>
      </c>
      <c r="U1341" s="93">
        <v>0</v>
      </c>
      <c r="V1341" s="93">
        <v>0</v>
      </c>
      <c r="W1341" s="93">
        <v>0</v>
      </c>
      <c r="X1341" s="93">
        <v>0</v>
      </c>
      <c r="Y1341" s="93">
        <v>0</v>
      </c>
      <c r="Z1341" s="93">
        <v>0</v>
      </c>
      <c r="AA1341" s="93">
        <v>0</v>
      </c>
      <c r="AB1341" s="93">
        <v>0</v>
      </c>
      <c r="AC1341" s="93">
        <v>0</v>
      </c>
      <c r="AD1341" s="93">
        <v>0</v>
      </c>
      <c r="AE1341" s="93">
        <v>0</v>
      </c>
      <c r="AF1341" s="93">
        <v>0</v>
      </c>
      <c r="AG1341" s="93">
        <v>0</v>
      </c>
      <c r="AH1341" s="93">
        <v>0</v>
      </c>
      <c r="AI1341" s="93">
        <v>0</v>
      </c>
      <c r="AJ1341" s="93">
        <v>0</v>
      </c>
      <c r="AK1341" s="93">
        <v>0</v>
      </c>
      <c r="AL1341" s="93">
        <v>0</v>
      </c>
      <c r="AM1341" s="93">
        <v>0</v>
      </c>
      <c r="AN1341" s="93">
        <v>0</v>
      </c>
      <c r="AO1341" s="93">
        <v>0</v>
      </c>
      <c r="AP1341" s="93">
        <v>0</v>
      </c>
      <c r="AQ1341" s="93">
        <v>0</v>
      </c>
      <c r="AR1341" s="93">
        <v>0</v>
      </c>
      <c r="AS1341" s="93">
        <v>224015.41048700776</v>
      </c>
      <c r="AT1341" s="93">
        <v>223732.99466053455</v>
      </c>
      <c r="AU1341" s="93">
        <v>223125.37472682746</v>
      </c>
      <c r="AV1341" s="93">
        <v>221047.51857728319</v>
      </c>
      <c r="AW1341" s="93">
        <v>223853.71692894629</v>
      </c>
      <c r="AX1341" s="93">
        <v>224152.47661950678</v>
      </c>
      <c r="AY1341" s="93">
        <v>230580.8610906167</v>
      </c>
      <c r="AZ1341" s="93">
        <v>228334.57326052568</v>
      </c>
      <c r="BA1341" s="93">
        <v>228913.21374667544</v>
      </c>
      <c r="BB1341" s="93">
        <v>228908.05739911663</v>
      </c>
      <c r="BC1341" s="93">
        <v>227991.01731361559</v>
      </c>
      <c r="BD1341" s="93">
        <v>227286.38645694524</v>
      </c>
      <c r="BE1341" s="93">
        <v>63279.787294681038</v>
      </c>
      <c r="BF1341" s="93">
        <v>63210.241717729048</v>
      </c>
      <c r="BG1341" s="93">
        <v>63043.741961553467</v>
      </c>
      <c r="BH1341" s="93">
        <v>62483.445869647163</v>
      </c>
      <c r="BI1341" s="93">
        <v>63232.821366337499</v>
      </c>
      <c r="BJ1341" s="93">
        <v>63313.760890758771</v>
      </c>
      <c r="BK1341" s="93">
        <v>62789.046256043795</v>
      </c>
      <c r="BL1341" s="93">
        <v>62220.795797763742</v>
      </c>
      <c r="BM1341" s="93">
        <v>62298.383719853358</v>
      </c>
      <c r="BN1341" s="93">
        <v>62313.346494368823</v>
      </c>
      <c r="BO1341" s="93">
        <v>62084.192685650916</v>
      </c>
      <c r="BP1341" s="93">
        <v>61912.217670671649</v>
      </c>
      <c r="BQ1341" s="93">
        <v>0</v>
      </c>
      <c r="BR1341" s="93">
        <v>0</v>
      </c>
      <c r="BS1341" s="93">
        <v>0</v>
      </c>
      <c r="BT1341" s="93">
        <v>0</v>
      </c>
      <c r="BU1341" s="93">
        <v>0</v>
      </c>
      <c r="BV1341" s="93">
        <v>0</v>
      </c>
      <c r="BW1341" s="93">
        <v>0</v>
      </c>
      <c r="BX1341" s="93">
        <v>0</v>
      </c>
      <c r="BY1341" s="93">
        <v>0</v>
      </c>
      <c r="BZ1341" s="93">
        <v>0</v>
      </c>
      <c r="CA1341" s="93">
        <v>0</v>
      </c>
      <c r="CB1341" s="93">
        <v>0</v>
      </c>
      <c r="CC1341" s="93">
        <v>0</v>
      </c>
      <c r="CD1341" s="93">
        <v>0</v>
      </c>
      <c r="CE1341" s="93">
        <v>0</v>
      </c>
      <c r="CF1341" s="93">
        <v>0</v>
      </c>
      <c r="CG1341" s="93">
        <v>0</v>
      </c>
      <c r="CH1341" s="93">
        <v>0</v>
      </c>
      <c r="CJ1341" s="94">
        <v>3464123.3829926616</v>
      </c>
    </row>
    <row r="1342" spans="1:88" x14ac:dyDescent="0.25">
      <c r="A1342">
        <v>1334</v>
      </c>
      <c r="B1342" s="96"/>
      <c r="C1342" s="97" t="s">
        <v>5378</v>
      </c>
      <c r="D1342" s="97" t="s">
        <v>7645</v>
      </c>
      <c r="E1342" s="97" t="s">
        <v>7645</v>
      </c>
      <c r="F1342" s="97" t="s">
        <v>7872</v>
      </c>
      <c r="G1342" s="96" t="s">
        <v>6184</v>
      </c>
      <c r="H1342" s="96" t="s">
        <v>7873</v>
      </c>
      <c r="I1342" s="96" t="s">
        <v>5340</v>
      </c>
      <c r="J1342" s="96" t="s">
        <v>5382</v>
      </c>
      <c r="K1342" s="96" t="s">
        <v>5365</v>
      </c>
      <c r="L1342" s="96" t="s">
        <v>5365</v>
      </c>
      <c r="M1342" s="96" t="s">
        <v>5342</v>
      </c>
      <c r="N1342" s="92">
        <v>756575.73345420277</v>
      </c>
      <c r="O1342" s="93">
        <v>0</v>
      </c>
      <c r="P1342" s="93">
        <v>0</v>
      </c>
      <c r="Q1342" s="93">
        <v>0</v>
      </c>
      <c r="R1342" s="93">
        <v>0</v>
      </c>
      <c r="S1342" s="93">
        <v>0</v>
      </c>
      <c r="T1342" s="93">
        <v>0</v>
      </c>
      <c r="U1342" s="93">
        <v>0</v>
      </c>
      <c r="V1342" s="93">
        <v>0</v>
      </c>
      <c r="W1342" s="93">
        <v>0</v>
      </c>
      <c r="X1342" s="93">
        <v>0</v>
      </c>
      <c r="Y1342" s="93">
        <v>0</v>
      </c>
      <c r="Z1342" s="93">
        <v>0</v>
      </c>
      <c r="AA1342" s="93">
        <v>0</v>
      </c>
      <c r="AB1342" s="93">
        <v>0</v>
      </c>
      <c r="AC1342" s="93">
        <v>0</v>
      </c>
      <c r="AD1342" s="93">
        <v>0</v>
      </c>
      <c r="AE1342" s="93">
        <v>0</v>
      </c>
      <c r="AF1342" s="93">
        <v>0</v>
      </c>
      <c r="AG1342" s="93">
        <v>0</v>
      </c>
      <c r="AH1342" s="93">
        <v>0</v>
      </c>
      <c r="AI1342" s="93">
        <v>0</v>
      </c>
      <c r="AJ1342" s="93">
        <v>0</v>
      </c>
      <c r="AK1342" s="93">
        <v>0</v>
      </c>
      <c r="AL1342" s="93">
        <v>0</v>
      </c>
      <c r="AM1342" s="93">
        <v>0</v>
      </c>
      <c r="AN1342" s="93">
        <v>0</v>
      </c>
      <c r="AO1342" s="93">
        <v>0</v>
      </c>
      <c r="AP1342" s="93">
        <v>0</v>
      </c>
      <c r="AQ1342" s="93">
        <v>0</v>
      </c>
      <c r="AR1342" s="93">
        <v>0</v>
      </c>
      <c r="AS1342" s="93">
        <v>0</v>
      </c>
      <c r="AT1342" s="93">
        <v>0</v>
      </c>
      <c r="AU1342" s="93">
        <v>0</v>
      </c>
      <c r="AV1342" s="93">
        <v>0</v>
      </c>
      <c r="AW1342" s="93">
        <v>0</v>
      </c>
      <c r="AX1342" s="93">
        <v>0</v>
      </c>
      <c r="AY1342" s="93">
        <v>0</v>
      </c>
      <c r="AZ1342" s="93">
        <v>0</v>
      </c>
      <c r="BA1342" s="93">
        <v>0</v>
      </c>
      <c r="BB1342" s="93">
        <v>0</v>
      </c>
      <c r="BC1342" s="93">
        <v>0</v>
      </c>
      <c r="BD1342" s="93">
        <v>0</v>
      </c>
      <c r="BE1342" s="93">
        <v>0</v>
      </c>
      <c r="BF1342" s="93">
        <v>0</v>
      </c>
      <c r="BG1342" s="93">
        <v>0</v>
      </c>
      <c r="BH1342" s="93">
        <v>0</v>
      </c>
      <c r="BI1342" s="93">
        <v>0</v>
      </c>
      <c r="BJ1342" s="93">
        <v>0</v>
      </c>
      <c r="BK1342" s="93">
        <v>0</v>
      </c>
      <c r="BL1342" s="93">
        <v>0</v>
      </c>
      <c r="BM1342" s="93">
        <v>0</v>
      </c>
      <c r="BN1342" s="93">
        <v>0</v>
      </c>
      <c r="BO1342" s="93">
        <v>0</v>
      </c>
      <c r="BP1342" s="93">
        <v>0</v>
      </c>
      <c r="BQ1342" s="93">
        <v>63409.19756672356</v>
      </c>
      <c r="BR1342" s="93">
        <v>63318.081198885047</v>
      </c>
      <c r="BS1342" s="93">
        <v>63093.534214799569</v>
      </c>
      <c r="BT1342" s="93">
        <v>62359.380324057325</v>
      </c>
      <c r="BU1342" s="93">
        <v>63344.360365970126</v>
      </c>
      <c r="BV1342" s="93">
        <v>63454.443047112349</v>
      </c>
      <c r="BW1342" s="93">
        <v>63686.729315573488</v>
      </c>
      <c r="BX1342" s="93">
        <v>62893.27547169201</v>
      </c>
      <c r="BY1342" s="93">
        <v>62960.671439524885</v>
      </c>
      <c r="BZ1342" s="93">
        <v>63002.46418522585</v>
      </c>
      <c r="CA1342" s="93">
        <v>62642.319232545182</v>
      </c>
      <c r="CB1342" s="93">
        <v>62411.277092093296</v>
      </c>
      <c r="CC1342" s="93">
        <v>0</v>
      </c>
      <c r="CD1342" s="93">
        <v>0</v>
      </c>
      <c r="CE1342" s="93">
        <v>0</v>
      </c>
      <c r="CF1342" s="93">
        <v>0</v>
      </c>
      <c r="CG1342" s="93">
        <v>0</v>
      </c>
      <c r="CH1342" s="93">
        <v>0</v>
      </c>
      <c r="CJ1342" s="94">
        <v>756575.73345420277</v>
      </c>
    </row>
    <row r="1343" spans="1:88" x14ac:dyDescent="0.25">
      <c r="A1343">
        <v>1335</v>
      </c>
      <c r="B1343" s="96"/>
      <c r="C1343" s="97" t="s">
        <v>5378</v>
      </c>
      <c r="D1343" s="97" t="s">
        <v>7645</v>
      </c>
      <c r="E1343" s="97" t="s">
        <v>7645</v>
      </c>
      <c r="F1343" s="97" t="s">
        <v>7874</v>
      </c>
      <c r="G1343" s="96" t="s">
        <v>6184</v>
      </c>
      <c r="H1343" s="96" t="s">
        <v>7875</v>
      </c>
      <c r="I1343" s="96" t="s">
        <v>5340</v>
      </c>
      <c r="J1343" s="96" t="s">
        <v>5382</v>
      </c>
      <c r="K1343" s="96" t="s">
        <v>5365</v>
      </c>
      <c r="L1343" s="96" t="s">
        <v>5365</v>
      </c>
      <c r="M1343" s="96" t="s">
        <v>5342</v>
      </c>
      <c r="N1343" s="92">
        <v>0</v>
      </c>
      <c r="O1343" s="93">
        <v>0</v>
      </c>
      <c r="P1343" s="93">
        <v>0</v>
      </c>
      <c r="Q1343" s="93">
        <v>0</v>
      </c>
      <c r="R1343" s="93">
        <v>0</v>
      </c>
      <c r="S1343" s="93">
        <v>0</v>
      </c>
      <c r="T1343" s="93">
        <v>0</v>
      </c>
      <c r="U1343" s="93">
        <v>0</v>
      </c>
      <c r="V1343" s="93">
        <v>0</v>
      </c>
      <c r="W1343" s="93">
        <v>0</v>
      </c>
      <c r="X1343" s="93">
        <v>0</v>
      </c>
      <c r="Y1343" s="93">
        <v>0</v>
      </c>
      <c r="Z1343" s="93">
        <v>0</v>
      </c>
      <c r="AA1343" s="93">
        <v>0</v>
      </c>
      <c r="AB1343" s="93">
        <v>0</v>
      </c>
      <c r="AC1343" s="93">
        <v>0</v>
      </c>
      <c r="AD1343" s="93">
        <v>0</v>
      </c>
      <c r="AE1343" s="93">
        <v>0</v>
      </c>
      <c r="AF1343" s="93">
        <v>0</v>
      </c>
      <c r="AG1343" s="93">
        <v>0</v>
      </c>
      <c r="AH1343" s="93">
        <v>0</v>
      </c>
      <c r="AI1343" s="93">
        <v>0</v>
      </c>
      <c r="AJ1343" s="93">
        <v>0</v>
      </c>
      <c r="AK1343" s="93">
        <v>0</v>
      </c>
      <c r="AL1343" s="93">
        <v>0</v>
      </c>
      <c r="AM1343" s="93">
        <v>0</v>
      </c>
      <c r="AN1343" s="93">
        <v>0</v>
      </c>
      <c r="AO1343" s="93">
        <v>0</v>
      </c>
      <c r="AP1343" s="93">
        <v>0</v>
      </c>
      <c r="AQ1343" s="93">
        <v>0</v>
      </c>
      <c r="AR1343" s="93">
        <v>0</v>
      </c>
      <c r="AS1343" s="93">
        <v>0</v>
      </c>
      <c r="AT1343" s="93">
        <v>0</v>
      </c>
      <c r="AU1343" s="93">
        <v>0</v>
      </c>
      <c r="AV1343" s="93">
        <v>0</v>
      </c>
      <c r="AW1343" s="93">
        <v>0</v>
      </c>
      <c r="AX1343" s="93">
        <v>0</v>
      </c>
      <c r="AY1343" s="93">
        <v>0</v>
      </c>
      <c r="AZ1343" s="93">
        <v>0</v>
      </c>
      <c r="BA1343" s="93">
        <v>0</v>
      </c>
      <c r="BB1343" s="93">
        <v>0</v>
      </c>
      <c r="BC1343" s="93">
        <v>0</v>
      </c>
      <c r="BD1343" s="93">
        <v>0</v>
      </c>
      <c r="BE1343" s="93">
        <v>0</v>
      </c>
      <c r="BF1343" s="93">
        <v>0</v>
      </c>
      <c r="BG1343" s="93">
        <v>0</v>
      </c>
      <c r="BH1343" s="93">
        <v>0</v>
      </c>
      <c r="BI1343" s="93">
        <v>0</v>
      </c>
      <c r="BJ1343" s="93">
        <v>0</v>
      </c>
      <c r="BK1343" s="93">
        <v>0</v>
      </c>
      <c r="BL1343" s="93">
        <v>0</v>
      </c>
      <c r="BM1343" s="93">
        <v>0</v>
      </c>
      <c r="BN1343" s="93">
        <v>0</v>
      </c>
      <c r="BO1343" s="93">
        <v>0</v>
      </c>
      <c r="BP1343" s="93">
        <v>0</v>
      </c>
      <c r="BQ1343" s="93">
        <v>0</v>
      </c>
      <c r="BR1343" s="93">
        <v>0</v>
      </c>
      <c r="BS1343" s="93">
        <v>0</v>
      </c>
      <c r="BT1343" s="93">
        <v>0</v>
      </c>
      <c r="BU1343" s="93">
        <v>0</v>
      </c>
      <c r="BV1343" s="93">
        <v>0</v>
      </c>
      <c r="BW1343" s="93">
        <v>0</v>
      </c>
      <c r="BX1343" s="93">
        <v>0</v>
      </c>
      <c r="BY1343" s="93">
        <v>0</v>
      </c>
      <c r="BZ1343" s="93">
        <v>0</v>
      </c>
      <c r="CA1343" s="93">
        <v>0</v>
      </c>
      <c r="CB1343" s="93">
        <v>0</v>
      </c>
      <c r="CC1343" s="93">
        <v>0</v>
      </c>
      <c r="CD1343" s="93">
        <v>0</v>
      </c>
      <c r="CE1343" s="93">
        <v>0</v>
      </c>
      <c r="CF1343" s="93">
        <v>0</v>
      </c>
      <c r="CG1343" s="93">
        <v>0</v>
      </c>
      <c r="CH1343" s="93">
        <v>0</v>
      </c>
      <c r="CJ1343" s="94">
        <v>0</v>
      </c>
    </row>
    <row r="1344" spans="1:88" x14ac:dyDescent="0.25">
      <c r="A1344">
        <v>1336</v>
      </c>
      <c r="B1344" s="96"/>
      <c r="C1344" s="97" t="s">
        <v>5378</v>
      </c>
      <c r="D1344" s="97" t="s">
        <v>7645</v>
      </c>
      <c r="E1344" s="97" t="s">
        <v>7645</v>
      </c>
      <c r="F1344" s="97" t="s">
        <v>7876</v>
      </c>
      <c r="G1344" s="96" t="s">
        <v>6184</v>
      </c>
      <c r="H1344" s="96" t="s">
        <v>7877</v>
      </c>
      <c r="I1344" s="96" t="s">
        <v>5340</v>
      </c>
      <c r="J1344" s="96" t="s">
        <v>5382</v>
      </c>
      <c r="K1344" s="96" t="s">
        <v>5365</v>
      </c>
      <c r="L1344" s="96" t="s">
        <v>5365</v>
      </c>
      <c r="M1344" s="96" t="s">
        <v>5342</v>
      </c>
      <c r="N1344" s="92">
        <v>9597507.8538025338</v>
      </c>
      <c r="O1344" s="93">
        <v>0</v>
      </c>
      <c r="P1344" s="93">
        <v>0</v>
      </c>
      <c r="Q1344" s="93">
        <v>0</v>
      </c>
      <c r="R1344" s="93">
        <v>0</v>
      </c>
      <c r="S1344" s="93">
        <v>0</v>
      </c>
      <c r="T1344" s="93">
        <v>0</v>
      </c>
      <c r="U1344" s="93">
        <v>0</v>
      </c>
      <c r="V1344" s="93">
        <v>0</v>
      </c>
      <c r="W1344" s="93">
        <v>0</v>
      </c>
      <c r="X1344" s="93">
        <v>0</v>
      </c>
      <c r="Y1344" s="93">
        <v>0</v>
      </c>
      <c r="Z1344" s="93">
        <v>0</v>
      </c>
      <c r="AA1344" s="93">
        <v>0</v>
      </c>
      <c r="AB1344" s="93">
        <v>0</v>
      </c>
      <c r="AC1344" s="93">
        <v>0</v>
      </c>
      <c r="AD1344" s="93">
        <v>0</v>
      </c>
      <c r="AE1344" s="93">
        <v>0</v>
      </c>
      <c r="AF1344" s="93">
        <v>0</v>
      </c>
      <c r="AG1344" s="93">
        <v>79811.688473689399</v>
      </c>
      <c r="AH1344" s="93">
        <v>79766.901219829248</v>
      </c>
      <c r="AI1344" s="93">
        <v>79432.073970417478</v>
      </c>
      <c r="AJ1344" s="93">
        <v>78810.472938799008</v>
      </c>
      <c r="AK1344" s="93">
        <v>79771.891820290301</v>
      </c>
      <c r="AL1344" s="93">
        <v>79865.534300116065</v>
      </c>
      <c r="AM1344" s="93">
        <v>82976.842205130262</v>
      </c>
      <c r="AN1344" s="93">
        <v>82201.76541867097</v>
      </c>
      <c r="AO1344" s="93">
        <v>82270.260973808268</v>
      </c>
      <c r="AP1344" s="93">
        <v>82282.136726390629</v>
      </c>
      <c r="AQ1344" s="93">
        <v>81963.926973923182</v>
      </c>
      <c r="AR1344" s="93">
        <v>81719.605672592719</v>
      </c>
      <c r="AS1344" s="93">
        <v>358078.68703328713</v>
      </c>
      <c r="AT1344" s="93">
        <v>357627.25787436834</v>
      </c>
      <c r="AU1344" s="93">
        <v>356656.00438960089</v>
      </c>
      <c r="AV1344" s="93">
        <v>353334.64359457622</v>
      </c>
      <c r="AW1344" s="93">
        <v>357820.22706016904</v>
      </c>
      <c r="AX1344" s="93">
        <v>358297.78116013925</v>
      </c>
      <c r="AY1344" s="93">
        <v>368573.26830701018</v>
      </c>
      <c r="AZ1344" s="93">
        <v>364982.67694925715</v>
      </c>
      <c r="BA1344" s="93">
        <v>365907.60807383672</v>
      </c>
      <c r="BB1344" s="93">
        <v>365899.36588121357</v>
      </c>
      <c r="BC1344" s="93">
        <v>364433.51802253624</v>
      </c>
      <c r="BD1344" s="93">
        <v>363307.19688484713</v>
      </c>
      <c r="BE1344" s="93">
        <v>293547.90217254823</v>
      </c>
      <c r="BF1344" s="93">
        <v>293225.287968355</v>
      </c>
      <c r="BG1344" s="93">
        <v>292452.91409942904</v>
      </c>
      <c r="BH1344" s="93">
        <v>289853.76278419711</v>
      </c>
      <c r="BI1344" s="93">
        <v>293330.03244939871</v>
      </c>
      <c r="BJ1344" s="93">
        <v>293705.50190990855</v>
      </c>
      <c r="BK1344" s="93">
        <v>291271.40902109235</v>
      </c>
      <c r="BL1344" s="93">
        <v>288635.35828407056</v>
      </c>
      <c r="BM1344" s="93">
        <v>288995.28003376449</v>
      </c>
      <c r="BN1344" s="93">
        <v>289064.69068221049</v>
      </c>
      <c r="BO1344" s="93">
        <v>288001.67162510299</v>
      </c>
      <c r="BP1344" s="93">
        <v>287203.89863894926</v>
      </c>
      <c r="BQ1344" s="93">
        <v>67252.179237434073</v>
      </c>
      <c r="BR1344" s="93">
        <v>67155.540665484092</v>
      </c>
      <c r="BS1344" s="93">
        <v>66917.384773272308</v>
      </c>
      <c r="BT1344" s="93">
        <v>66138.73670733349</v>
      </c>
      <c r="BU1344" s="93">
        <v>67183.412509362242</v>
      </c>
      <c r="BV1344" s="93">
        <v>67300.166868149492</v>
      </c>
      <c r="BW1344" s="93">
        <v>67546.53109227492</v>
      </c>
      <c r="BX1344" s="93">
        <v>66704.989136643053</v>
      </c>
      <c r="BY1344" s="93">
        <v>66776.469708587087</v>
      </c>
      <c r="BZ1344" s="93">
        <v>66820.795347966836</v>
      </c>
      <c r="CA1344" s="93">
        <v>66438.823428457064</v>
      </c>
      <c r="CB1344" s="93">
        <v>66193.778734038293</v>
      </c>
      <c r="CC1344" s="93">
        <v>0</v>
      </c>
      <c r="CD1344" s="93">
        <v>0</v>
      </c>
      <c r="CE1344" s="93">
        <v>0</v>
      </c>
      <c r="CF1344" s="93">
        <v>0</v>
      </c>
      <c r="CG1344" s="93">
        <v>0</v>
      </c>
      <c r="CH1344" s="93">
        <v>0</v>
      </c>
      <c r="CJ1344" s="94">
        <v>9597507.8538025338</v>
      </c>
    </row>
    <row r="1345" spans="1:88" x14ac:dyDescent="0.25">
      <c r="A1345">
        <v>1337</v>
      </c>
      <c r="B1345" s="96"/>
      <c r="C1345" s="97" t="s">
        <v>5378</v>
      </c>
      <c r="D1345" s="97" t="s">
        <v>7645</v>
      </c>
      <c r="E1345" s="97" t="s">
        <v>7645</v>
      </c>
      <c r="F1345" s="97" t="s">
        <v>7878</v>
      </c>
      <c r="G1345" s="96" t="s">
        <v>6184</v>
      </c>
      <c r="H1345" s="96" t="s">
        <v>7879</v>
      </c>
      <c r="I1345" s="96" t="s">
        <v>5340</v>
      </c>
      <c r="J1345" s="96" t="s">
        <v>5382</v>
      </c>
      <c r="K1345" s="96" t="s">
        <v>5365</v>
      </c>
      <c r="L1345" s="96" t="s">
        <v>5365</v>
      </c>
      <c r="M1345" s="96" t="s">
        <v>5342</v>
      </c>
      <c r="N1345" s="92">
        <v>8357884.9628970511</v>
      </c>
      <c r="O1345" s="93">
        <v>0</v>
      </c>
      <c r="P1345" s="93">
        <v>0</v>
      </c>
      <c r="Q1345" s="93">
        <v>0</v>
      </c>
      <c r="R1345" s="93">
        <v>0</v>
      </c>
      <c r="S1345" s="93">
        <v>0</v>
      </c>
      <c r="T1345" s="93">
        <v>0</v>
      </c>
      <c r="U1345" s="93">
        <v>0</v>
      </c>
      <c r="V1345" s="93">
        <v>0</v>
      </c>
      <c r="W1345" s="93">
        <v>0</v>
      </c>
      <c r="X1345" s="93">
        <v>0</v>
      </c>
      <c r="Y1345" s="93">
        <v>0</v>
      </c>
      <c r="Z1345" s="93">
        <v>0</v>
      </c>
      <c r="AA1345" s="93">
        <v>0</v>
      </c>
      <c r="AB1345" s="93">
        <v>0</v>
      </c>
      <c r="AC1345" s="93">
        <v>0</v>
      </c>
      <c r="AD1345" s="93">
        <v>0</v>
      </c>
      <c r="AE1345" s="93">
        <v>0</v>
      </c>
      <c r="AF1345" s="93">
        <v>0</v>
      </c>
      <c r="AG1345" s="93">
        <v>0</v>
      </c>
      <c r="AH1345" s="93">
        <v>0</v>
      </c>
      <c r="AI1345" s="93">
        <v>0</v>
      </c>
      <c r="AJ1345" s="93">
        <v>0</v>
      </c>
      <c r="AK1345" s="93">
        <v>0</v>
      </c>
      <c r="AL1345" s="93">
        <v>0</v>
      </c>
      <c r="AM1345" s="93">
        <v>0</v>
      </c>
      <c r="AN1345" s="93">
        <v>0</v>
      </c>
      <c r="AO1345" s="93">
        <v>0</v>
      </c>
      <c r="AP1345" s="93">
        <v>0</v>
      </c>
      <c r="AQ1345" s="93">
        <v>0</v>
      </c>
      <c r="AR1345" s="93">
        <v>0</v>
      </c>
      <c r="AS1345" s="93">
        <v>34942.944338514018</v>
      </c>
      <c r="AT1345" s="93">
        <v>34898.89183121852</v>
      </c>
      <c r="AU1345" s="93">
        <v>34804.112505651872</v>
      </c>
      <c r="AV1345" s="93">
        <v>34479.999036765461</v>
      </c>
      <c r="AW1345" s="93">
        <v>34917.722640654167</v>
      </c>
      <c r="AX1345" s="93">
        <v>34964.324538332425</v>
      </c>
      <c r="AY1345" s="93">
        <v>35967.053235756553</v>
      </c>
      <c r="AZ1345" s="93">
        <v>35616.667025966177</v>
      </c>
      <c r="BA1345" s="93">
        <v>35706.926005272922</v>
      </c>
      <c r="BB1345" s="93">
        <v>35706.12169468846</v>
      </c>
      <c r="BC1345" s="93">
        <v>35563.077604131598</v>
      </c>
      <c r="BD1345" s="93">
        <v>35453.166072820815</v>
      </c>
      <c r="BE1345" s="93">
        <v>290559.68999474403</v>
      </c>
      <c r="BF1345" s="93">
        <v>290240.35988723923</v>
      </c>
      <c r="BG1345" s="93">
        <v>289475.84850679955</v>
      </c>
      <c r="BH1345" s="93">
        <v>286903.15561812953</v>
      </c>
      <c r="BI1345" s="93">
        <v>290344.03810709942</v>
      </c>
      <c r="BJ1345" s="93">
        <v>290715.68542340066</v>
      </c>
      <c r="BK1345" s="93">
        <v>288306.37072566751</v>
      </c>
      <c r="BL1345" s="93">
        <v>285697.15403806505</v>
      </c>
      <c r="BM1345" s="93">
        <v>286053.41191366001</v>
      </c>
      <c r="BN1345" s="93">
        <v>286122.11598664348</v>
      </c>
      <c r="BO1345" s="93">
        <v>285069.9180816139</v>
      </c>
      <c r="BP1345" s="93">
        <v>284280.26613783382</v>
      </c>
      <c r="BQ1345" s="93">
        <v>375564.11781943683</v>
      </c>
      <c r="BR1345" s="93">
        <v>375024.44787218474</v>
      </c>
      <c r="BS1345" s="93">
        <v>373694.48639619601</v>
      </c>
      <c r="BT1345" s="93">
        <v>369346.19200199266</v>
      </c>
      <c r="BU1345" s="93">
        <v>375180.0958315038</v>
      </c>
      <c r="BV1345" s="93">
        <v>375832.10069226369</v>
      </c>
      <c r="BW1345" s="93">
        <v>377207.90090491192</v>
      </c>
      <c r="BX1345" s="93">
        <v>372508.38089294132</v>
      </c>
      <c r="BY1345" s="93">
        <v>372907.55811288836</v>
      </c>
      <c r="BZ1345" s="93">
        <v>373155.09090423083</v>
      </c>
      <c r="CA1345" s="93">
        <v>371022.00096411048</v>
      </c>
      <c r="CB1345" s="93">
        <v>369653.56955372018</v>
      </c>
      <c r="CC1345" s="93">
        <v>0</v>
      </c>
      <c r="CD1345" s="93">
        <v>0</v>
      </c>
      <c r="CE1345" s="93">
        <v>0</v>
      </c>
      <c r="CF1345" s="93">
        <v>0</v>
      </c>
      <c r="CG1345" s="93">
        <v>0</v>
      </c>
      <c r="CH1345" s="93">
        <v>0</v>
      </c>
      <c r="CJ1345" s="94">
        <v>8357884.9628970511</v>
      </c>
    </row>
    <row r="1346" spans="1:88" x14ac:dyDescent="0.25">
      <c r="A1346">
        <v>1338</v>
      </c>
      <c r="B1346" s="96"/>
      <c r="C1346" s="97" t="s">
        <v>5378</v>
      </c>
      <c r="D1346" s="97" t="s">
        <v>7645</v>
      </c>
      <c r="E1346" s="97" t="s">
        <v>7645</v>
      </c>
      <c r="F1346" s="97" t="s">
        <v>7880</v>
      </c>
      <c r="G1346" s="96" t="s">
        <v>6184</v>
      </c>
      <c r="H1346" s="96" t="s">
        <v>7881</v>
      </c>
      <c r="I1346" s="96" t="s">
        <v>5340</v>
      </c>
      <c r="J1346" s="96" t="s">
        <v>5382</v>
      </c>
      <c r="K1346" s="96" t="s">
        <v>5365</v>
      </c>
      <c r="L1346" s="96" t="s">
        <v>5365</v>
      </c>
      <c r="M1346" s="96" t="s">
        <v>5342</v>
      </c>
      <c r="N1346" s="92">
        <v>3018013.3217363474</v>
      </c>
      <c r="O1346" s="93">
        <v>0</v>
      </c>
      <c r="P1346" s="93">
        <v>0</v>
      </c>
      <c r="Q1346" s="93">
        <v>0</v>
      </c>
      <c r="R1346" s="93">
        <v>0</v>
      </c>
      <c r="S1346" s="93">
        <v>0</v>
      </c>
      <c r="T1346" s="93">
        <v>0</v>
      </c>
      <c r="U1346" s="93">
        <v>0</v>
      </c>
      <c r="V1346" s="93">
        <v>0</v>
      </c>
      <c r="W1346" s="93">
        <v>0</v>
      </c>
      <c r="X1346" s="93">
        <v>0</v>
      </c>
      <c r="Y1346" s="93">
        <v>0</v>
      </c>
      <c r="Z1346" s="93">
        <v>0</v>
      </c>
      <c r="AA1346" s="93">
        <v>0</v>
      </c>
      <c r="AB1346" s="93">
        <v>0</v>
      </c>
      <c r="AC1346" s="93">
        <v>0</v>
      </c>
      <c r="AD1346" s="93">
        <v>0</v>
      </c>
      <c r="AE1346" s="93">
        <v>0</v>
      </c>
      <c r="AF1346" s="93">
        <v>0</v>
      </c>
      <c r="AG1346" s="93">
        <v>0</v>
      </c>
      <c r="AH1346" s="93">
        <v>0</v>
      </c>
      <c r="AI1346" s="93">
        <v>0</v>
      </c>
      <c r="AJ1346" s="93">
        <v>0</v>
      </c>
      <c r="AK1346" s="93">
        <v>0</v>
      </c>
      <c r="AL1346" s="93">
        <v>0</v>
      </c>
      <c r="AM1346" s="93">
        <v>0</v>
      </c>
      <c r="AN1346" s="93">
        <v>0</v>
      </c>
      <c r="AO1346" s="93">
        <v>0</v>
      </c>
      <c r="AP1346" s="93">
        <v>0</v>
      </c>
      <c r="AQ1346" s="93">
        <v>0</v>
      </c>
      <c r="AR1346" s="93">
        <v>0</v>
      </c>
      <c r="AS1346" s="93">
        <v>0</v>
      </c>
      <c r="AT1346" s="93">
        <v>0</v>
      </c>
      <c r="AU1346" s="93">
        <v>0</v>
      </c>
      <c r="AV1346" s="93">
        <v>0</v>
      </c>
      <c r="AW1346" s="93">
        <v>0</v>
      </c>
      <c r="AX1346" s="93">
        <v>0</v>
      </c>
      <c r="AY1346" s="93">
        <v>0</v>
      </c>
      <c r="AZ1346" s="93">
        <v>0</v>
      </c>
      <c r="BA1346" s="93">
        <v>0</v>
      </c>
      <c r="BB1346" s="93">
        <v>0</v>
      </c>
      <c r="BC1346" s="93">
        <v>0</v>
      </c>
      <c r="BD1346" s="93">
        <v>0</v>
      </c>
      <c r="BE1346" s="93">
        <v>253900.38112063316</v>
      </c>
      <c r="BF1346" s="93">
        <v>253621.34022545684</v>
      </c>
      <c r="BG1346" s="93">
        <v>252953.28564820773</v>
      </c>
      <c r="BH1346" s="93">
        <v>250705.1840448805</v>
      </c>
      <c r="BI1346" s="93">
        <v>253711.93758098397</v>
      </c>
      <c r="BJ1346" s="93">
        <v>254036.69493205703</v>
      </c>
      <c r="BK1346" s="93">
        <v>251931.35843474304</v>
      </c>
      <c r="BL1346" s="93">
        <v>249651.34116386689</v>
      </c>
      <c r="BM1346" s="93">
        <v>249962.65072780661</v>
      </c>
      <c r="BN1346" s="93">
        <v>250022.68655147939</v>
      </c>
      <c r="BO1346" s="93">
        <v>249103.24225724093</v>
      </c>
      <c r="BP1346" s="93">
        <v>248413.21904899113</v>
      </c>
      <c r="BQ1346" s="93">
        <v>0</v>
      </c>
      <c r="BR1346" s="93">
        <v>0</v>
      </c>
      <c r="BS1346" s="93">
        <v>0</v>
      </c>
      <c r="BT1346" s="93">
        <v>0</v>
      </c>
      <c r="BU1346" s="93">
        <v>0</v>
      </c>
      <c r="BV1346" s="93">
        <v>0</v>
      </c>
      <c r="BW1346" s="93">
        <v>0</v>
      </c>
      <c r="BX1346" s="93">
        <v>0</v>
      </c>
      <c r="BY1346" s="93">
        <v>0</v>
      </c>
      <c r="BZ1346" s="93">
        <v>0</v>
      </c>
      <c r="CA1346" s="93">
        <v>0</v>
      </c>
      <c r="CB1346" s="93">
        <v>0</v>
      </c>
      <c r="CC1346" s="93">
        <v>0</v>
      </c>
      <c r="CD1346" s="93">
        <v>0</v>
      </c>
      <c r="CE1346" s="93">
        <v>0</v>
      </c>
      <c r="CF1346" s="93">
        <v>0</v>
      </c>
      <c r="CG1346" s="93">
        <v>0</v>
      </c>
      <c r="CH1346" s="93">
        <v>0</v>
      </c>
      <c r="CJ1346" s="94">
        <v>3018013.3217363474</v>
      </c>
    </row>
    <row r="1347" spans="1:88" x14ac:dyDescent="0.25">
      <c r="A1347">
        <v>1339</v>
      </c>
      <c r="B1347" s="96"/>
      <c r="C1347" s="97" t="s">
        <v>5378</v>
      </c>
      <c r="D1347" s="97" t="s">
        <v>7645</v>
      </c>
      <c r="E1347" s="97" t="s">
        <v>7645</v>
      </c>
      <c r="F1347" s="97" t="s">
        <v>7882</v>
      </c>
      <c r="G1347" s="96" t="s">
        <v>6184</v>
      </c>
      <c r="H1347" s="96" t="s">
        <v>7883</v>
      </c>
      <c r="I1347" s="96" t="s">
        <v>5340</v>
      </c>
      <c r="J1347" s="96" t="s">
        <v>5382</v>
      </c>
      <c r="K1347" s="96" t="s">
        <v>5365</v>
      </c>
      <c r="L1347" s="96" t="s">
        <v>5365</v>
      </c>
      <c r="M1347" s="96" t="s">
        <v>5342</v>
      </c>
      <c r="N1347" s="92">
        <v>0</v>
      </c>
      <c r="O1347" s="93">
        <v>0</v>
      </c>
      <c r="P1347" s="93">
        <v>0</v>
      </c>
      <c r="Q1347" s="93">
        <v>0</v>
      </c>
      <c r="R1347" s="93">
        <v>0</v>
      </c>
      <c r="S1347" s="93">
        <v>0</v>
      </c>
      <c r="T1347" s="93">
        <v>0</v>
      </c>
      <c r="U1347" s="93">
        <v>0</v>
      </c>
      <c r="V1347" s="93">
        <v>0</v>
      </c>
      <c r="W1347" s="93">
        <v>0</v>
      </c>
      <c r="X1347" s="93">
        <v>0</v>
      </c>
      <c r="Y1347" s="93">
        <v>0</v>
      </c>
      <c r="Z1347" s="93">
        <v>0</v>
      </c>
      <c r="AA1347" s="93">
        <v>0</v>
      </c>
      <c r="AB1347" s="93">
        <v>0</v>
      </c>
      <c r="AC1347" s="93">
        <v>0</v>
      </c>
      <c r="AD1347" s="93">
        <v>0</v>
      </c>
      <c r="AE1347" s="93">
        <v>0</v>
      </c>
      <c r="AF1347" s="93">
        <v>0</v>
      </c>
      <c r="AG1347" s="93">
        <v>0</v>
      </c>
      <c r="AH1347" s="93">
        <v>0</v>
      </c>
      <c r="AI1347" s="93">
        <v>0</v>
      </c>
      <c r="AJ1347" s="93">
        <v>0</v>
      </c>
      <c r="AK1347" s="93">
        <v>0</v>
      </c>
      <c r="AL1347" s="93">
        <v>0</v>
      </c>
      <c r="AM1347" s="93">
        <v>0</v>
      </c>
      <c r="AN1347" s="93">
        <v>0</v>
      </c>
      <c r="AO1347" s="93">
        <v>0</v>
      </c>
      <c r="AP1347" s="93">
        <v>0</v>
      </c>
      <c r="AQ1347" s="93">
        <v>0</v>
      </c>
      <c r="AR1347" s="93">
        <v>0</v>
      </c>
      <c r="AS1347" s="93">
        <v>0</v>
      </c>
      <c r="AT1347" s="93">
        <v>0</v>
      </c>
      <c r="AU1347" s="93">
        <v>0</v>
      </c>
      <c r="AV1347" s="93">
        <v>0</v>
      </c>
      <c r="AW1347" s="93">
        <v>0</v>
      </c>
      <c r="AX1347" s="93">
        <v>0</v>
      </c>
      <c r="AY1347" s="93">
        <v>0</v>
      </c>
      <c r="AZ1347" s="93">
        <v>0</v>
      </c>
      <c r="BA1347" s="93">
        <v>0</v>
      </c>
      <c r="BB1347" s="93">
        <v>0</v>
      </c>
      <c r="BC1347" s="93">
        <v>0</v>
      </c>
      <c r="BD1347" s="93">
        <v>0</v>
      </c>
      <c r="BE1347" s="93">
        <v>0</v>
      </c>
      <c r="BF1347" s="93">
        <v>0</v>
      </c>
      <c r="BG1347" s="93">
        <v>0</v>
      </c>
      <c r="BH1347" s="93">
        <v>0</v>
      </c>
      <c r="BI1347" s="93">
        <v>0</v>
      </c>
      <c r="BJ1347" s="93">
        <v>0</v>
      </c>
      <c r="BK1347" s="93">
        <v>0</v>
      </c>
      <c r="BL1347" s="93">
        <v>0</v>
      </c>
      <c r="BM1347" s="93">
        <v>0</v>
      </c>
      <c r="BN1347" s="93">
        <v>0</v>
      </c>
      <c r="BO1347" s="93">
        <v>0</v>
      </c>
      <c r="BP1347" s="93">
        <v>0</v>
      </c>
      <c r="BQ1347" s="93">
        <v>0</v>
      </c>
      <c r="BR1347" s="93">
        <v>0</v>
      </c>
      <c r="BS1347" s="93">
        <v>0</v>
      </c>
      <c r="BT1347" s="93">
        <v>0</v>
      </c>
      <c r="BU1347" s="93">
        <v>0</v>
      </c>
      <c r="BV1347" s="93">
        <v>0</v>
      </c>
      <c r="BW1347" s="93">
        <v>0</v>
      </c>
      <c r="BX1347" s="93">
        <v>0</v>
      </c>
      <c r="BY1347" s="93">
        <v>0</v>
      </c>
      <c r="BZ1347" s="93">
        <v>0</v>
      </c>
      <c r="CA1347" s="93">
        <v>0</v>
      </c>
      <c r="CB1347" s="93">
        <v>0</v>
      </c>
      <c r="CC1347" s="93">
        <v>0</v>
      </c>
      <c r="CD1347" s="93">
        <v>0</v>
      </c>
      <c r="CE1347" s="93">
        <v>0</v>
      </c>
      <c r="CF1347" s="93">
        <v>0</v>
      </c>
      <c r="CG1347" s="93">
        <v>0</v>
      </c>
      <c r="CH1347" s="93">
        <v>0</v>
      </c>
      <c r="CJ1347" s="94">
        <v>0</v>
      </c>
    </row>
    <row r="1348" spans="1:88" x14ac:dyDescent="0.25">
      <c r="A1348">
        <v>1340</v>
      </c>
      <c r="B1348" s="96"/>
      <c r="C1348" s="97" t="s">
        <v>5378</v>
      </c>
      <c r="D1348" s="97" t="s">
        <v>7645</v>
      </c>
      <c r="E1348" s="97" t="s">
        <v>7645</v>
      </c>
      <c r="F1348" s="97" t="s">
        <v>7884</v>
      </c>
      <c r="G1348" s="96" t="s">
        <v>6184</v>
      </c>
      <c r="H1348" s="96" t="s">
        <v>7885</v>
      </c>
      <c r="I1348" s="96" t="s">
        <v>5340</v>
      </c>
      <c r="J1348" s="96" t="s">
        <v>5382</v>
      </c>
      <c r="K1348" s="96" t="s">
        <v>5365</v>
      </c>
      <c r="L1348" s="96" t="s">
        <v>5365</v>
      </c>
      <c r="M1348" s="96" t="s">
        <v>5342</v>
      </c>
      <c r="N1348" s="92">
        <v>0</v>
      </c>
      <c r="O1348" s="93">
        <v>0</v>
      </c>
      <c r="P1348" s="93">
        <v>0</v>
      </c>
      <c r="Q1348" s="93">
        <v>0</v>
      </c>
      <c r="R1348" s="93">
        <v>0</v>
      </c>
      <c r="S1348" s="93">
        <v>0</v>
      </c>
      <c r="T1348" s="93">
        <v>0</v>
      </c>
      <c r="U1348" s="93">
        <v>0</v>
      </c>
      <c r="V1348" s="93">
        <v>0</v>
      </c>
      <c r="W1348" s="93">
        <v>0</v>
      </c>
      <c r="X1348" s="93">
        <v>0</v>
      </c>
      <c r="Y1348" s="93">
        <v>0</v>
      </c>
      <c r="Z1348" s="93">
        <v>0</v>
      </c>
      <c r="AA1348" s="93">
        <v>0</v>
      </c>
      <c r="AB1348" s="93">
        <v>0</v>
      </c>
      <c r="AC1348" s="93">
        <v>0</v>
      </c>
      <c r="AD1348" s="93">
        <v>0</v>
      </c>
      <c r="AE1348" s="93">
        <v>0</v>
      </c>
      <c r="AF1348" s="93">
        <v>0</v>
      </c>
      <c r="AG1348" s="93">
        <v>0</v>
      </c>
      <c r="AH1348" s="93">
        <v>0</v>
      </c>
      <c r="AI1348" s="93">
        <v>0</v>
      </c>
      <c r="AJ1348" s="93">
        <v>0</v>
      </c>
      <c r="AK1348" s="93">
        <v>0</v>
      </c>
      <c r="AL1348" s="93">
        <v>0</v>
      </c>
      <c r="AM1348" s="93">
        <v>0</v>
      </c>
      <c r="AN1348" s="93">
        <v>0</v>
      </c>
      <c r="AO1348" s="93">
        <v>0</v>
      </c>
      <c r="AP1348" s="93">
        <v>0</v>
      </c>
      <c r="AQ1348" s="93">
        <v>0</v>
      </c>
      <c r="AR1348" s="93">
        <v>0</v>
      </c>
      <c r="AS1348" s="93">
        <v>0</v>
      </c>
      <c r="AT1348" s="93">
        <v>0</v>
      </c>
      <c r="AU1348" s="93">
        <v>0</v>
      </c>
      <c r="AV1348" s="93">
        <v>0</v>
      </c>
      <c r="AW1348" s="93">
        <v>0</v>
      </c>
      <c r="AX1348" s="93">
        <v>0</v>
      </c>
      <c r="AY1348" s="93">
        <v>0</v>
      </c>
      <c r="AZ1348" s="93">
        <v>0</v>
      </c>
      <c r="BA1348" s="93">
        <v>0</v>
      </c>
      <c r="BB1348" s="93">
        <v>0</v>
      </c>
      <c r="BC1348" s="93">
        <v>0</v>
      </c>
      <c r="BD1348" s="93">
        <v>0</v>
      </c>
      <c r="BE1348" s="93">
        <v>0</v>
      </c>
      <c r="BF1348" s="93">
        <v>0</v>
      </c>
      <c r="BG1348" s="93">
        <v>0</v>
      </c>
      <c r="BH1348" s="93">
        <v>0</v>
      </c>
      <c r="BI1348" s="93">
        <v>0</v>
      </c>
      <c r="BJ1348" s="93">
        <v>0</v>
      </c>
      <c r="BK1348" s="93">
        <v>0</v>
      </c>
      <c r="BL1348" s="93">
        <v>0</v>
      </c>
      <c r="BM1348" s="93">
        <v>0</v>
      </c>
      <c r="BN1348" s="93">
        <v>0</v>
      </c>
      <c r="BO1348" s="93">
        <v>0</v>
      </c>
      <c r="BP1348" s="93">
        <v>0</v>
      </c>
      <c r="BQ1348" s="93">
        <v>0</v>
      </c>
      <c r="BR1348" s="93">
        <v>0</v>
      </c>
      <c r="BS1348" s="93">
        <v>0</v>
      </c>
      <c r="BT1348" s="93">
        <v>0</v>
      </c>
      <c r="BU1348" s="93">
        <v>0</v>
      </c>
      <c r="BV1348" s="93">
        <v>0</v>
      </c>
      <c r="BW1348" s="93">
        <v>0</v>
      </c>
      <c r="BX1348" s="93">
        <v>0</v>
      </c>
      <c r="BY1348" s="93">
        <v>0</v>
      </c>
      <c r="BZ1348" s="93">
        <v>0</v>
      </c>
      <c r="CA1348" s="93">
        <v>0</v>
      </c>
      <c r="CB1348" s="93">
        <v>0</v>
      </c>
      <c r="CC1348" s="93">
        <v>0</v>
      </c>
      <c r="CD1348" s="93">
        <v>0</v>
      </c>
      <c r="CE1348" s="93">
        <v>0</v>
      </c>
      <c r="CF1348" s="93">
        <v>0</v>
      </c>
      <c r="CG1348" s="93">
        <v>0</v>
      </c>
      <c r="CH1348" s="93">
        <v>0</v>
      </c>
      <c r="CJ1348" s="94">
        <v>0</v>
      </c>
    </row>
    <row r="1349" spans="1:88" x14ac:dyDescent="0.25">
      <c r="A1349">
        <v>1341</v>
      </c>
      <c r="B1349" s="96"/>
      <c r="C1349" s="97" t="s">
        <v>5378</v>
      </c>
      <c r="D1349" s="97" t="s">
        <v>7645</v>
      </c>
      <c r="E1349" s="97" t="s">
        <v>7645</v>
      </c>
      <c r="F1349" s="97" t="s">
        <v>7886</v>
      </c>
      <c r="G1349" s="96" t="s">
        <v>6184</v>
      </c>
      <c r="H1349" s="96" t="s">
        <v>7887</v>
      </c>
      <c r="I1349" s="96" t="s">
        <v>5340</v>
      </c>
      <c r="J1349" s="96" t="s">
        <v>5382</v>
      </c>
      <c r="K1349" s="96" t="s">
        <v>5365</v>
      </c>
      <c r="L1349" s="96" t="s">
        <v>5365</v>
      </c>
      <c r="M1349" s="96" t="s">
        <v>5342</v>
      </c>
      <c r="N1349" s="92">
        <v>758449.96323943487</v>
      </c>
      <c r="O1349" s="93">
        <v>0</v>
      </c>
      <c r="P1349" s="93">
        <v>0</v>
      </c>
      <c r="Q1349" s="93">
        <v>0</v>
      </c>
      <c r="R1349" s="93">
        <v>0</v>
      </c>
      <c r="S1349" s="93">
        <v>0</v>
      </c>
      <c r="T1349" s="93">
        <v>0</v>
      </c>
      <c r="U1349" s="93">
        <v>0</v>
      </c>
      <c r="V1349" s="93">
        <v>0</v>
      </c>
      <c r="W1349" s="93">
        <v>0</v>
      </c>
      <c r="X1349" s="93">
        <v>0</v>
      </c>
      <c r="Y1349" s="93">
        <v>0</v>
      </c>
      <c r="Z1349" s="93">
        <v>0</v>
      </c>
      <c r="AA1349" s="93">
        <v>0</v>
      </c>
      <c r="AB1349" s="93">
        <v>0</v>
      </c>
      <c r="AC1349" s="93">
        <v>0</v>
      </c>
      <c r="AD1349" s="93">
        <v>0</v>
      </c>
      <c r="AE1349" s="93">
        <v>0</v>
      </c>
      <c r="AF1349" s="93">
        <v>0</v>
      </c>
      <c r="AG1349" s="93">
        <v>0</v>
      </c>
      <c r="AH1349" s="93">
        <v>0</v>
      </c>
      <c r="AI1349" s="93">
        <v>0</v>
      </c>
      <c r="AJ1349" s="93">
        <v>0</v>
      </c>
      <c r="AK1349" s="93">
        <v>0</v>
      </c>
      <c r="AL1349" s="93">
        <v>0</v>
      </c>
      <c r="AM1349" s="93">
        <v>0</v>
      </c>
      <c r="AN1349" s="93">
        <v>0</v>
      </c>
      <c r="AO1349" s="93">
        <v>0</v>
      </c>
      <c r="AP1349" s="93">
        <v>0</v>
      </c>
      <c r="AQ1349" s="93">
        <v>0</v>
      </c>
      <c r="AR1349" s="93">
        <v>0</v>
      </c>
      <c r="AS1349" s="93">
        <v>0</v>
      </c>
      <c r="AT1349" s="93">
        <v>0</v>
      </c>
      <c r="AU1349" s="93">
        <v>0</v>
      </c>
      <c r="AV1349" s="93">
        <v>0</v>
      </c>
      <c r="AW1349" s="93">
        <v>0</v>
      </c>
      <c r="AX1349" s="93">
        <v>0</v>
      </c>
      <c r="AY1349" s="93">
        <v>0</v>
      </c>
      <c r="AZ1349" s="93">
        <v>0</v>
      </c>
      <c r="BA1349" s="93">
        <v>0</v>
      </c>
      <c r="BB1349" s="93">
        <v>0</v>
      </c>
      <c r="BC1349" s="93">
        <v>0</v>
      </c>
      <c r="BD1349" s="93">
        <v>0</v>
      </c>
      <c r="BE1349" s="93">
        <v>63807.118855470049</v>
      </c>
      <c r="BF1349" s="93">
        <v>63736.993732043593</v>
      </c>
      <c r="BG1349" s="93">
        <v>63569.106477899688</v>
      </c>
      <c r="BH1349" s="93">
        <v>63004.141251894267</v>
      </c>
      <c r="BI1349" s="93">
        <v>63759.761544390269</v>
      </c>
      <c r="BJ1349" s="93">
        <v>63841.375564848458</v>
      </c>
      <c r="BK1349" s="93">
        <v>63312.288308177434</v>
      </c>
      <c r="BL1349" s="93">
        <v>62739.302429411793</v>
      </c>
      <c r="BM1349" s="93">
        <v>62817.536917518846</v>
      </c>
      <c r="BN1349" s="93">
        <v>62832.624381821901</v>
      </c>
      <c r="BO1349" s="93">
        <v>62601.560958031296</v>
      </c>
      <c r="BP1349" s="93">
        <v>62428.15281792717</v>
      </c>
      <c r="BQ1349" s="93">
        <v>0</v>
      </c>
      <c r="BR1349" s="93">
        <v>0</v>
      </c>
      <c r="BS1349" s="93">
        <v>0</v>
      </c>
      <c r="BT1349" s="93">
        <v>0</v>
      </c>
      <c r="BU1349" s="93">
        <v>0</v>
      </c>
      <c r="BV1349" s="93">
        <v>0</v>
      </c>
      <c r="BW1349" s="93">
        <v>0</v>
      </c>
      <c r="BX1349" s="93">
        <v>0</v>
      </c>
      <c r="BY1349" s="93">
        <v>0</v>
      </c>
      <c r="BZ1349" s="93">
        <v>0</v>
      </c>
      <c r="CA1349" s="93">
        <v>0</v>
      </c>
      <c r="CB1349" s="93">
        <v>0</v>
      </c>
      <c r="CC1349" s="93">
        <v>0</v>
      </c>
      <c r="CD1349" s="93">
        <v>0</v>
      </c>
      <c r="CE1349" s="93">
        <v>0</v>
      </c>
      <c r="CF1349" s="93">
        <v>0</v>
      </c>
      <c r="CG1349" s="93">
        <v>0</v>
      </c>
      <c r="CH1349" s="93">
        <v>0</v>
      </c>
      <c r="CJ1349" s="94">
        <v>758449.96323943487</v>
      </c>
    </row>
    <row r="1350" spans="1:88" x14ac:dyDescent="0.25">
      <c r="A1350">
        <v>1342</v>
      </c>
      <c r="B1350" s="96"/>
      <c r="C1350" s="97" t="s">
        <v>5378</v>
      </c>
      <c r="D1350" s="97" t="s">
        <v>7645</v>
      </c>
      <c r="E1350" s="97" t="s">
        <v>7645</v>
      </c>
      <c r="F1350" s="97" t="s">
        <v>7888</v>
      </c>
      <c r="G1350" s="96" t="s">
        <v>6184</v>
      </c>
      <c r="H1350" s="96" t="s">
        <v>7889</v>
      </c>
      <c r="I1350" s="96" t="s">
        <v>5340</v>
      </c>
      <c r="J1350" s="96" t="s">
        <v>5382</v>
      </c>
      <c r="K1350" s="96" t="s">
        <v>5365</v>
      </c>
      <c r="L1350" s="96" t="s">
        <v>5365</v>
      </c>
      <c r="M1350" s="96" t="s">
        <v>5342</v>
      </c>
      <c r="N1350" s="92">
        <v>6010798.2827686677</v>
      </c>
      <c r="O1350" s="93">
        <v>0</v>
      </c>
      <c r="P1350" s="93">
        <v>0</v>
      </c>
      <c r="Q1350" s="93">
        <v>0</v>
      </c>
      <c r="R1350" s="93">
        <v>0</v>
      </c>
      <c r="S1350" s="93">
        <v>0</v>
      </c>
      <c r="T1350" s="93">
        <v>0</v>
      </c>
      <c r="U1350" s="93">
        <v>0</v>
      </c>
      <c r="V1350" s="93">
        <v>0</v>
      </c>
      <c r="W1350" s="93">
        <v>0</v>
      </c>
      <c r="X1350" s="93">
        <v>0</v>
      </c>
      <c r="Y1350" s="93">
        <v>0</v>
      </c>
      <c r="Z1350" s="93">
        <v>0</v>
      </c>
      <c r="AA1350" s="93">
        <v>0</v>
      </c>
      <c r="AB1350" s="93">
        <v>0</v>
      </c>
      <c r="AC1350" s="93">
        <v>0</v>
      </c>
      <c r="AD1350" s="93">
        <v>0</v>
      </c>
      <c r="AE1350" s="93">
        <v>0</v>
      </c>
      <c r="AF1350" s="93">
        <v>0</v>
      </c>
      <c r="AG1350" s="93">
        <v>4200.6151828257571</v>
      </c>
      <c r="AH1350" s="93">
        <v>4198.2579589383831</v>
      </c>
      <c r="AI1350" s="93">
        <v>4180.6354721272364</v>
      </c>
      <c r="AJ1350" s="93">
        <v>4147.9196283578403</v>
      </c>
      <c r="AK1350" s="93">
        <v>4198.520622120539</v>
      </c>
      <c r="AL1350" s="93">
        <v>4203.4491736903237</v>
      </c>
      <c r="AM1350" s="93">
        <v>4367.2022213226483</v>
      </c>
      <c r="AN1350" s="93">
        <v>4326.4087062458384</v>
      </c>
      <c r="AO1350" s="93">
        <v>4330.013735463589</v>
      </c>
      <c r="AP1350" s="93">
        <v>4330.6387750731928</v>
      </c>
      <c r="AQ1350" s="93">
        <v>4313.8908933643779</v>
      </c>
      <c r="AR1350" s="93">
        <v>4301.0318775048809</v>
      </c>
      <c r="AS1350" s="93">
        <v>145307.29328887022</v>
      </c>
      <c r="AT1350" s="93">
        <v>145124.10464467088</v>
      </c>
      <c r="AU1350" s="93">
        <v>144729.97279578046</v>
      </c>
      <c r="AV1350" s="93">
        <v>143382.17421229166</v>
      </c>
      <c r="AW1350" s="93">
        <v>145202.41098093873</v>
      </c>
      <c r="AX1350" s="93">
        <v>145396.20105049116</v>
      </c>
      <c r="AY1350" s="93">
        <v>149565.96395067088</v>
      </c>
      <c r="AZ1350" s="93">
        <v>148108.91238520588</v>
      </c>
      <c r="BA1350" s="93">
        <v>148484.24675460081</v>
      </c>
      <c r="BB1350" s="93">
        <v>148480.90209672443</v>
      </c>
      <c r="BC1350" s="93">
        <v>147886.06528450767</v>
      </c>
      <c r="BD1350" s="93">
        <v>147429.00743153191</v>
      </c>
      <c r="BE1350" s="93">
        <v>242748.29514987394</v>
      </c>
      <c r="BF1350" s="93">
        <v>242481.51058940019</v>
      </c>
      <c r="BG1350" s="93">
        <v>241842.79902473718</v>
      </c>
      <c r="BH1350" s="93">
        <v>239693.44096106285</v>
      </c>
      <c r="BI1350" s="93">
        <v>242568.1286303114</v>
      </c>
      <c r="BJ1350" s="93">
        <v>242878.62163927167</v>
      </c>
      <c r="BK1350" s="93">
        <v>240865.75799887945</v>
      </c>
      <c r="BL1350" s="93">
        <v>238685.88610197671</v>
      </c>
      <c r="BM1350" s="93">
        <v>238983.5219919931</v>
      </c>
      <c r="BN1350" s="93">
        <v>239040.92085756481</v>
      </c>
      <c r="BO1350" s="93">
        <v>238161.861385789</v>
      </c>
      <c r="BP1350" s="93">
        <v>237502.14611999321</v>
      </c>
      <c r="BQ1350" s="93">
        <v>110223.70155537898</v>
      </c>
      <c r="BR1350" s="93">
        <v>110065.31470109179</v>
      </c>
      <c r="BS1350" s="93">
        <v>109674.98647255756</v>
      </c>
      <c r="BT1350" s="93">
        <v>108398.812629422</v>
      </c>
      <c r="BU1350" s="93">
        <v>110110.99556729256</v>
      </c>
      <c r="BV1350" s="93">
        <v>110302.35141247317</v>
      </c>
      <c r="BW1350" s="93">
        <v>110706.13277720874</v>
      </c>
      <c r="BX1350" s="93">
        <v>109326.87829927767</v>
      </c>
      <c r="BY1350" s="93">
        <v>109444.03217173622</v>
      </c>
      <c r="BZ1350" s="93">
        <v>109516.68016770699</v>
      </c>
      <c r="CA1350" s="93">
        <v>108890.64307365325</v>
      </c>
      <c r="CB1350" s="93">
        <v>108489.02436669703</v>
      </c>
      <c r="CC1350" s="93">
        <v>0</v>
      </c>
      <c r="CD1350" s="93">
        <v>0</v>
      </c>
      <c r="CE1350" s="93">
        <v>0</v>
      </c>
      <c r="CF1350" s="93">
        <v>0</v>
      </c>
      <c r="CG1350" s="93">
        <v>0</v>
      </c>
      <c r="CH1350" s="93">
        <v>0</v>
      </c>
      <c r="CJ1350" s="94">
        <v>6010798.2827686677</v>
      </c>
    </row>
    <row r="1351" spans="1:88" x14ac:dyDescent="0.25">
      <c r="A1351">
        <v>1343</v>
      </c>
      <c r="B1351" s="96"/>
      <c r="C1351" s="97" t="s">
        <v>5378</v>
      </c>
      <c r="D1351" s="97" t="s">
        <v>7645</v>
      </c>
      <c r="E1351" s="97" t="s">
        <v>7645</v>
      </c>
      <c r="F1351" s="97" t="s">
        <v>7890</v>
      </c>
      <c r="G1351" s="96" t="s">
        <v>6184</v>
      </c>
      <c r="H1351" s="96" t="s">
        <v>7891</v>
      </c>
      <c r="I1351" s="96" t="s">
        <v>5340</v>
      </c>
      <c r="J1351" s="96" t="s">
        <v>5382</v>
      </c>
      <c r="K1351" s="96" t="s">
        <v>5365</v>
      </c>
      <c r="L1351" s="96" t="s">
        <v>5365</v>
      </c>
      <c r="M1351" s="96" t="s">
        <v>5342</v>
      </c>
      <c r="N1351" s="92">
        <v>8955550.4803595822</v>
      </c>
      <c r="O1351" s="93">
        <v>0</v>
      </c>
      <c r="P1351" s="93">
        <v>0</v>
      </c>
      <c r="Q1351" s="93">
        <v>0</v>
      </c>
      <c r="R1351" s="93">
        <v>0</v>
      </c>
      <c r="S1351" s="93">
        <v>0</v>
      </c>
      <c r="T1351" s="93">
        <v>0</v>
      </c>
      <c r="U1351" s="93">
        <v>0</v>
      </c>
      <c r="V1351" s="93">
        <v>0</v>
      </c>
      <c r="W1351" s="93">
        <v>0</v>
      </c>
      <c r="X1351" s="93">
        <v>0</v>
      </c>
      <c r="Y1351" s="93">
        <v>0</v>
      </c>
      <c r="Z1351" s="93">
        <v>0</v>
      </c>
      <c r="AA1351" s="93">
        <v>0</v>
      </c>
      <c r="AB1351" s="93">
        <v>0</v>
      </c>
      <c r="AC1351" s="93">
        <v>0</v>
      </c>
      <c r="AD1351" s="93">
        <v>0</v>
      </c>
      <c r="AE1351" s="93">
        <v>0</v>
      </c>
      <c r="AF1351" s="93">
        <v>0</v>
      </c>
      <c r="AG1351" s="93">
        <v>290202.15216038097</v>
      </c>
      <c r="AH1351" s="93">
        <v>290039.30185977736</v>
      </c>
      <c r="AI1351" s="93">
        <v>288821.84123164829</v>
      </c>
      <c r="AJ1351" s="93">
        <v>286561.64650816179</v>
      </c>
      <c r="AK1351" s="93">
        <v>290057.44811156194</v>
      </c>
      <c r="AL1351" s="93">
        <v>290397.94020863227</v>
      </c>
      <c r="AM1351" s="93">
        <v>301710.9228974561</v>
      </c>
      <c r="AN1351" s="93">
        <v>298892.67715148191</v>
      </c>
      <c r="AO1351" s="93">
        <v>299141.73287119338</v>
      </c>
      <c r="AP1351" s="93">
        <v>299184.9141272711</v>
      </c>
      <c r="AQ1351" s="93">
        <v>298027.87614485959</v>
      </c>
      <c r="AR1351" s="93">
        <v>297139.50291506492</v>
      </c>
      <c r="AS1351" s="93">
        <v>448153.84390256245</v>
      </c>
      <c r="AT1351" s="93">
        <v>447588.85715482978</v>
      </c>
      <c r="AU1351" s="93">
        <v>446373.28359973093</v>
      </c>
      <c r="AV1351" s="93">
        <v>442216.43020080467</v>
      </c>
      <c r="AW1351" s="93">
        <v>447830.36798890895</v>
      </c>
      <c r="AX1351" s="93">
        <v>448428.05144040385</v>
      </c>
      <c r="AY1351" s="93">
        <v>461288.35066958872</v>
      </c>
      <c r="AZ1351" s="93">
        <v>456794.54141165211</v>
      </c>
      <c r="BA1351" s="93">
        <v>457952.14015694353</v>
      </c>
      <c r="BB1351" s="93">
        <v>457941.82463010552</v>
      </c>
      <c r="BC1351" s="93">
        <v>456107.24084662145</v>
      </c>
      <c r="BD1351" s="93">
        <v>454697.59216993983</v>
      </c>
      <c r="BE1351" s="93">
        <v>0</v>
      </c>
      <c r="BF1351" s="93">
        <v>0</v>
      </c>
      <c r="BG1351" s="93">
        <v>0</v>
      </c>
      <c r="BH1351" s="93">
        <v>0</v>
      </c>
      <c r="BI1351" s="93">
        <v>0</v>
      </c>
      <c r="BJ1351" s="93">
        <v>0</v>
      </c>
      <c r="BK1351" s="93">
        <v>0</v>
      </c>
      <c r="BL1351" s="93">
        <v>0</v>
      </c>
      <c r="BM1351" s="93">
        <v>0</v>
      </c>
      <c r="BN1351" s="93">
        <v>0</v>
      </c>
      <c r="BO1351" s="93">
        <v>0</v>
      </c>
      <c r="BP1351" s="93">
        <v>0</v>
      </c>
      <c r="BQ1351" s="93">
        <v>0</v>
      </c>
      <c r="BR1351" s="93">
        <v>0</v>
      </c>
      <c r="BS1351" s="93">
        <v>0</v>
      </c>
      <c r="BT1351" s="93">
        <v>0</v>
      </c>
      <c r="BU1351" s="93">
        <v>0</v>
      </c>
      <c r="BV1351" s="93">
        <v>0</v>
      </c>
      <c r="BW1351" s="93">
        <v>0</v>
      </c>
      <c r="BX1351" s="93">
        <v>0</v>
      </c>
      <c r="BY1351" s="93">
        <v>0</v>
      </c>
      <c r="BZ1351" s="93">
        <v>0</v>
      </c>
      <c r="CA1351" s="93">
        <v>0</v>
      </c>
      <c r="CB1351" s="93">
        <v>0</v>
      </c>
      <c r="CC1351" s="93">
        <v>0</v>
      </c>
      <c r="CD1351" s="93">
        <v>0</v>
      </c>
      <c r="CE1351" s="93">
        <v>0</v>
      </c>
      <c r="CF1351" s="93">
        <v>0</v>
      </c>
      <c r="CG1351" s="93">
        <v>0</v>
      </c>
      <c r="CH1351" s="93">
        <v>0</v>
      </c>
      <c r="CJ1351" s="94">
        <v>8955550.4803595822</v>
      </c>
    </row>
    <row r="1352" spans="1:88" x14ac:dyDescent="0.25">
      <c r="A1352">
        <v>1344</v>
      </c>
      <c r="B1352" s="96"/>
      <c r="C1352" s="97" t="s">
        <v>5378</v>
      </c>
      <c r="D1352" s="97" t="s">
        <v>7645</v>
      </c>
      <c r="E1352" s="97" t="s">
        <v>7645</v>
      </c>
      <c r="F1352" s="97" t="s">
        <v>7892</v>
      </c>
      <c r="G1352" s="96" t="s">
        <v>6184</v>
      </c>
      <c r="H1352" s="96" t="s">
        <v>7893</v>
      </c>
      <c r="I1352" s="96" t="s">
        <v>5340</v>
      </c>
      <c r="J1352" s="96" t="s">
        <v>5382</v>
      </c>
      <c r="K1352" s="96" t="s">
        <v>5365</v>
      </c>
      <c r="L1352" s="96" t="s">
        <v>5365</v>
      </c>
      <c r="M1352" s="96" t="s">
        <v>5342</v>
      </c>
      <c r="N1352" s="92">
        <v>729455.21714628371</v>
      </c>
      <c r="O1352" s="93">
        <v>0</v>
      </c>
      <c r="P1352" s="93">
        <v>0</v>
      </c>
      <c r="Q1352" s="93">
        <v>0</v>
      </c>
      <c r="R1352" s="93">
        <v>0</v>
      </c>
      <c r="S1352" s="93">
        <v>0</v>
      </c>
      <c r="T1352" s="93">
        <v>0</v>
      </c>
      <c r="U1352" s="93">
        <v>60647.828167146799</v>
      </c>
      <c r="V1352" s="93">
        <v>60675.679441141285</v>
      </c>
      <c r="W1352" s="93">
        <v>60221.28079873883</v>
      </c>
      <c r="X1352" s="93">
        <v>59476.029351862482</v>
      </c>
      <c r="Y1352" s="93">
        <v>60705.947049724673</v>
      </c>
      <c r="Z1352" s="93">
        <v>60814.365350897126</v>
      </c>
      <c r="AA1352" s="93">
        <v>62037.057065576919</v>
      </c>
      <c r="AB1352" s="93">
        <v>60925.027673534772</v>
      </c>
      <c r="AC1352" s="93">
        <v>61128.545106295605</v>
      </c>
      <c r="AD1352" s="93">
        <v>61191.719881549601</v>
      </c>
      <c r="AE1352" s="93">
        <v>60904.644833702121</v>
      </c>
      <c r="AF1352" s="93">
        <v>60727.09242611353</v>
      </c>
      <c r="AG1352" s="93">
        <v>0</v>
      </c>
      <c r="AH1352" s="93">
        <v>0</v>
      </c>
      <c r="AI1352" s="93">
        <v>0</v>
      </c>
      <c r="AJ1352" s="93">
        <v>0</v>
      </c>
      <c r="AK1352" s="93">
        <v>0</v>
      </c>
      <c r="AL1352" s="93">
        <v>0</v>
      </c>
      <c r="AM1352" s="93">
        <v>0</v>
      </c>
      <c r="AN1352" s="93">
        <v>0</v>
      </c>
      <c r="AO1352" s="93">
        <v>0</v>
      </c>
      <c r="AP1352" s="93">
        <v>0</v>
      </c>
      <c r="AQ1352" s="93">
        <v>0</v>
      </c>
      <c r="AR1352" s="93">
        <v>0</v>
      </c>
      <c r="AS1352" s="93">
        <v>0</v>
      </c>
      <c r="AT1352" s="93">
        <v>0</v>
      </c>
      <c r="AU1352" s="93">
        <v>0</v>
      </c>
      <c r="AV1352" s="93">
        <v>0</v>
      </c>
      <c r="AW1352" s="93">
        <v>0</v>
      </c>
      <c r="AX1352" s="93">
        <v>0</v>
      </c>
      <c r="AY1352" s="93">
        <v>0</v>
      </c>
      <c r="AZ1352" s="93">
        <v>0</v>
      </c>
      <c r="BA1352" s="93">
        <v>0</v>
      </c>
      <c r="BB1352" s="93">
        <v>0</v>
      </c>
      <c r="BC1352" s="93">
        <v>0</v>
      </c>
      <c r="BD1352" s="93">
        <v>0</v>
      </c>
      <c r="BE1352" s="93">
        <v>0</v>
      </c>
      <c r="BF1352" s="93">
        <v>0</v>
      </c>
      <c r="BG1352" s="93">
        <v>0</v>
      </c>
      <c r="BH1352" s="93">
        <v>0</v>
      </c>
      <c r="BI1352" s="93">
        <v>0</v>
      </c>
      <c r="BJ1352" s="93">
        <v>0</v>
      </c>
      <c r="BK1352" s="93">
        <v>0</v>
      </c>
      <c r="BL1352" s="93">
        <v>0</v>
      </c>
      <c r="BM1352" s="93">
        <v>0</v>
      </c>
      <c r="BN1352" s="93">
        <v>0</v>
      </c>
      <c r="BO1352" s="93">
        <v>0</v>
      </c>
      <c r="BP1352" s="93">
        <v>0</v>
      </c>
      <c r="BQ1352" s="93">
        <v>0</v>
      </c>
      <c r="BR1352" s="93">
        <v>0</v>
      </c>
      <c r="BS1352" s="93">
        <v>0</v>
      </c>
      <c r="BT1352" s="93">
        <v>0</v>
      </c>
      <c r="BU1352" s="93">
        <v>0</v>
      </c>
      <c r="BV1352" s="93">
        <v>0</v>
      </c>
      <c r="BW1352" s="93">
        <v>0</v>
      </c>
      <c r="BX1352" s="93">
        <v>0</v>
      </c>
      <c r="BY1352" s="93">
        <v>0</v>
      </c>
      <c r="BZ1352" s="93">
        <v>0</v>
      </c>
      <c r="CA1352" s="93">
        <v>0</v>
      </c>
      <c r="CB1352" s="93">
        <v>0</v>
      </c>
      <c r="CC1352" s="93">
        <v>0</v>
      </c>
      <c r="CD1352" s="93">
        <v>0</v>
      </c>
      <c r="CE1352" s="93">
        <v>0</v>
      </c>
      <c r="CF1352" s="93">
        <v>0</v>
      </c>
      <c r="CG1352" s="93">
        <v>0</v>
      </c>
      <c r="CH1352" s="93">
        <v>0</v>
      </c>
      <c r="CJ1352" s="94">
        <v>366914.08698677254</v>
      </c>
    </row>
    <row r="1353" spans="1:88" x14ac:dyDescent="0.25">
      <c r="A1353">
        <v>1345</v>
      </c>
      <c r="B1353" s="96"/>
      <c r="C1353" s="97" t="s">
        <v>5378</v>
      </c>
      <c r="D1353" s="97" t="s">
        <v>7645</v>
      </c>
      <c r="E1353" s="97" t="s">
        <v>7645</v>
      </c>
      <c r="F1353" s="97" t="s">
        <v>7894</v>
      </c>
      <c r="G1353" s="96" t="s">
        <v>6184</v>
      </c>
      <c r="H1353" s="96" t="s">
        <v>7895</v>
      </c>
      <c r="I1353" s="96" t="s">
        <v>5340</v>
      </c>
      <c r="J1353" s="96" t="s">
        <v>5382</v>
      </c>
      <c r="K1353" s="96" t="s">
        <v>5365</v>
      </c>
      <c r="L1353" s="96" t="s">
        <v>5365</v>
      </c>
      <c r="M1353" s="96" t="s">
        <v>5342</v>
      </c>
      <c r="N1353" s="92">
        <v>6669030.7749956232</v>
      </c>
      <c r="O1353" s="93">
        <v>0</v>
      </c>
      <c r="P1353" s="93">
        <v>0</v>
      </c>
      <c r="Q1353" s="93">
        <v>0</v>
      </c>
      <c r="R1353" s="93">
        <v>0</v>
      </c>
      <c r="S1353" s="93">
        <v>0</v>
      </c>
      <c r="T1353" s="93">
        <v>0</v>
      </c>
      <c r="U1353" s="93">
        <v>0</v>
      </c>
      <c r="V1353" s="93">
        <v>0</v>
      </c>
      <c r="W1353" s="93">
        <v>0</v>
      </c>
      <c r="X1353" s="93">
        <v>0</v>
      </c>
      <c r="Y1353" s="93">
        <v>0</v>
      </c>
      <c r="Z1353" s="93">
        <v>0</v>
      </c>
      <c r="AA1353" s="93">
        <v>0</v>
      </c>
      <c r="AB1353" s="93">
        <v>0</v>
      </c>
      <c r="AC1353" s="93">
        <v>0</v>
      </c>
      <c r="AD1353" s="93">
        <v>0</v>
      </c>
      <c r="AE1353" s="93">
        <v>0</v>
      </c>
      <c r="AF1353" s="93">
        <v>0</v>
      </c>
      <c r="AG1353" s="93">
        <v>4200.6151828257571</v>
      </c>
      <c r="AH1353" s="93">
        <v>4198.2579589383831</v>
      </c>
      <c r="AI1353" s="93">
        <v>4180.6354721272364</v>
      </c>
      <c r="AJ1353" s="93">
        <v>4147.9196283578403</v>
      </c>
      <c r="AK1353" s="93">
        <v>4198.520622120539</v>
      </c>
      <c r="AL1353" s="93">
        <v>4203.4491736903237</v>
      </c>
      <c r="AM1353" s="93">
        <v>4367.2022213226483</v>
      </c>
      <c r="AN1353" s="93">
        <v>4326.4087062458384</v>
      </c>
      <c r="AO1353" s="93">
        <v>4330.013735463589</v>
      </c>
      <c r="AP1353" s="93">
        <v>4330.6387750731928</v>
      </c>
      <c r="AQ1353" s="93">
        <v>4313.8908933643779</v>
      </c>
      <c r="AR1353" s="93">
        <v>4301.0318775048809</v>
      </c>
      <c r="AS1353" s="93">
        <v>188553.51152960496</v>
      </c>
      <c r="AT1353" s="93">
        <v>188315.80245558568</v>
      </c>
      <c r="AU1353" s="93">
        <v>187804.36946119016</v>
      </c>
      <c r="AV1353" s="93">
        <v>186055.44034690296</v>
      </c>
      <c r="AW1353" s="93">
        <v>188417.41424907441</v>
      </c>
      <c r="AX1353" s="93">
        <v>188668.87993456578</v>
      </c>
      <c r="AY1353" s="93">
        <v>194079.64369789438</v>
      </c>
      <c r="AZ1353" s="93">
        <v>192188.9458331838</v>
      </c>
      <c r="BA1353" s="93">
        <v>192675.98686013682</v>
      </c>
      <c r="BB1353" s="93">
        <v>192671.64676836826</v>
      </c>
      <c r="BC1353" s="93">
        <v>191899.7751906112</v>
      </c>
      <c r="BD1353" s="93">
        <v>191306.68821472678</v>
      </c>
      <c r="BE1353" s="93">
        <v>251537.15449635661</v>
      </c>
      <c r="BF1353" s="93">
        <v>251260.71082797291</v>
      </c>
      <c r="BG1353" s="93">
        <v>250598.87429717521</v>
      </c>
      <c r="BH1353" s="93">
        <v>248371.69733184724</v>
      </c>
      <c r="BI1353" s="93">
        <v>251350.46493119118</v>
      </c>
      <c r="BJ1353" s="93">
        <v>251672.19954076596</v>
      </c>
      <c r="BK1353" s="93">
        <v>249586.4588677735</v>
      </c>
      <c r="BL1353" s="93">
        <v>247327.66329611142</v>
      </c>
      <c r="BM1353" s="93">
        <v>247636.07528641759</v>
      </c>
      <c r="BN1353" s="93">
        <v>247695.55231511599</v>
      </c>
      <c r="BO1353" s="93">
        <v>246784.66592546206</v>
      </c>
      <c r="BP1353" s="93">
        <v>246101.0652409193</v>
      </c>
      <c r="BQ1353" s="93">
        <v>112669.23534583136</v>
      </c>
      <c r="BR1353" s="93">
        <v>112507.33436165498</v>
      </c>
      <c r="BS1353" s="93">
        <v>112108.3459188585</v>
      </c>
      <c r="BT1353" s="93">
        <v>110803.8576005981</v>
      </c>
      <c r="BU1353" s="93">
        <v>112554.02874945092</v>
      </c>
      <c r="BV1353" s="93">
        <v>112749.6302076789</v>
      </c>
      <c r="BW1353" s="93">
        <v>113162.37027147357</v>
      </c>
      <c r="BX1353" s="93">
        <v>111752.51426788293</v>
      </c>
      <c r="BY1353" s="93">
        <v>111872.26743386681</v>
      </c>
      <c r="BZ1353" s="93">
        <v>111946.5272712687</v>
      </c>
      <c r="CA1353" s="93">
        <v>111306.60028923368</v>
      </c>
      <c r="CB1353" s="93">
        <v>110896.07086611618</v>
      </c>
      <c r="CC1353" s="93">
        <v>174.61762385061161</v>
      </c>
      <c r="CD1353" s="93">
        <v>174.31625752566779</v>
      </c>
      <c r="CE1353" s="93">
        <v>173.57349771489879</v>
      </c>
      <c r="CF1353" s="93">
        <v>171.08024852530795</v>
      </c>
      <c r="CG1353" s="93">
        <v>174.36669407863928</v>
      </c>
      <c r="CH1353" s="93">
        <v>174.76694402526783</v>
      </c>
      <c r="CJ1353" s="94">
        <v>6669030.7749956232</v>
      </c>
    </row>
    <row r="1354" spans="1:88" x14ac:dyDescent="0.25">
      <c r="A1354">
        <v>1346</v>
      </c>
      <c r="B1354" s="96"/>
      <c r="C1354" s="97" t="s">
        <v>5378</v>
      </c>
      <c r="D1354" s="97" t="s">
        <v>7645</v>
      </c>
      <c r="E1354" s="97" t="s">
        <v>7645</v>
      </c>
      <c r="F1354" s="97" t="s">
        <v>7896</v>
      </c>
      <c r="G1354" s="96" t="s">
        <v>6184</v>
      </c>
      <c r="H1354" s="96" t="s">
        <v>7897</v>
      </c>
      <c r="I1354" s="96" t="s">
        <v>5387</v>
      </c>
      <c r="J1354" s="96" t="s">
        <v>5382</v>
      </c>
      <c r="K1354" s="96" t="s">
        <v>5365</v>
      </c>
      <c r="L1354" s="96" t="s">
        <v>5365</v>
      </c>
      <c r="M1354" s="96" t="s">
        <v>5342</v>
      </c>
      <c r="N1354" s="92">
        <v>104752.09770642096</v>
      </c>
      <c r="O1354" s="93">
        <v>0</v>
      </c>
      <c r="P1354" s="93">
        <v>0</v>
      </c>
      <c r="Q1354" s="93">
        <v>0</v>
      </c>
      <c r="R1354" s="93">
        <v>0</v>
      </c>
      <c r="S1354" s="93">
        <v>0</v>
      </c>
      <c r="T1354" s="93">
        <v>0</v>
      </c>
      <c r="U1354" s="93">
        <v>0</v>
      </c>
      <c r="V1354" s="93">
        <v>0</v>
      </c>
      <c r="W1354" s="93">
        <v>0</v>
      </c>
      <c r="X1354" s="93">
        <v>0</v>
      </c>
      <c r="Y1354" s="93">
        <v>0</v>
      </c>
      <c r="Z1354" s="93">
        <v>0</v>
      </c>
      <c r="AA1354" s="93">
        <v>0</v>
      </c>
      <c r="AB1354" s="93">
        <v>0</v>
      </c>
      <c r="AC1354" s="93">
        <v>0</v>
      </c>
      <c r="AD1354" s="93">
        <v>0</v>
      </c>
      <c r="AE1354" s="93">
        <v>0</v>
      </c>
      <c r="AF1354" s="93">
        <v>0</v>
      </c>
      <c r="AG1354" s="93">
        <v>8611.2611247928035</v>
      </c>
      <c r="AH1354" s="93">
        <v>8606.4288158236923</v>
      </c>
      <c r="AI1354" s="93">
        <v>8570.3027178608409</v>
      </c>
      <c r="AJ1354" s="93">
        <v>8503.2352381335804</v>
      </c>
      <c r="AK1354" s="93">
        <v>8606.9672753471114</v>
      </c>
      <c r="AL1354" s="93">
        <v>8617.0708060651559</v>
      </c>
      <c r="AM1354" s="93">
        <v>8952.7645537114204</v>
      </c>
      <c r="AN1354" s="93">
        <v>8869.1378478039769</v>
      </c>
      <c r="AO1354" s="93">
        <v>8876.5281577003661</v>
      </c>
      <c r="AP1354" s="93">
        <v>8877.8094889000458</v>
      </c>
      <c r="AQ1354" s="93">
        <v>8843.4763313969688</v>
      </c>
      <c r="AR1354" s="93">
        <v>8817.1153488850014</v>
      </c>
      <c r="AS1354" s="93">
        <v>0</v>
      </c>
      <c r="AT1354" s="93">
        <v>0</v>
      </c>
      <c r="AU1354" s="93">
        <v>0</v>
      </c>
      <c r="AV1354" s="93">
        <v>0</v>
      </c>
      <c r="AW1354" s="93">
        <v>0</v>
      </c>
      <c r="AX1354" s="93">
        <v>0</v>
      </c>
      <c r="AY1354" s="93">
        <v>0</v>
      </c>
      <c r="AZ1354" s="93">
        <v>0</v>
      </c>
      <c r="BA1354" s="93">
        <v>0</v>
      </c>
      <c r="BB1354" s="93">
        <v>0</v>
      </c>
      <c r="BC1354" s="93">
        <v>0</v>
      </c>
      <c r="BD1354" s="93">
        <v>0</v>
      </c>
      <c r="BE1354" s="93">
        <v>0</v>
      </c>
      <c r="BF1354" s="93">
        <v>0</v>
      </c>
      <c r="BG1354" s="93">
        <v>0</v>
      </c>
      <c r="BH1354" s="93">
        <v>0</v>
      </c>
      <c r="BI1354" s="93">
        <v>0</v>
      </c>
      <c r="BJ1354" s="93">
        <v>0</v>
      </c>
      <c r="BK1354" s="93">
        <v>0</v>
      </c>
      <c r="BL1354" s="93">
        <v>0</v>
      </c>
      <c r="BM1354" s="93">
        <v>0</v>
      </c>
      <c r="BN1354" s="93">
        <v>0</v>
      </c>
      <c r="BO1354" s="93">
        <v>0</v>
      </c>
      <c r="BP1354" s="93">
        <v>0</v>
      </c>
      <c r="BQ1354" s="93">
        <v>0</v>
      </c>
      <c r="BR1354" s="93">
        <v>0</v>
      </c>
      <c r="BS1354" s="93">
        <v>0</v>
      </c>
      <c r="BT1354" s="93">
        <v>0</v>
      </c>
      <c r="BU1354" s="93">
        <v>0</v>
      </c>
      <c r="BV1354" s="93">
        <v>0</v>
      </c>
      <c r="BW1354" s="93">
        <v>0</v>
      </c>
      <c r="BX1354" s="93">
        <v>0</v>
      </c>
      <c r="BY1354" s="93">
        <v>0</v>
      </c>
      <c r="BZ1354" s="93">
        <v>0</v>
      </c>
      <c r="CA1354" s="93">
        <v>0</v>
      </c>
      <c r="CB1354" s="93">
        <v>0</v>
      </c>
      <c r="CC1354" s="93">
        <v>0</v>
      </c>
      <c r="CD1354" s="93">
        <v>0</v>
      </c>
      <c r="CE1354" s="93">
        <v>0</v>
      </c>
      <c r="CF1354" s="93">
        <v>0</v>
      </c>
      <c r="CG1354" s="93">
        <v>0</v>
      </c>
      <c r="CH1354" s="93">
        <v>0</v>
      </c>
      <c r="CJ1354" s="94">
        <v>104752.09770642096</v>
      </c>
    </row>
    <row r="1355" spans="1:88" x14ac:dyDescent="0.25">
      <c r="A1355">
        <v>1347</v>
      </c>
      <c r="B1355" s="96"/>
      <c r="C1355" s="97" t="s">
        <v>5378</v>
      </c>
      <c r="D1355" s="97" t="s">
        <v>7645</v>
      </c>
      <c r="E1355" s="97" t="s">
        <v>7645</v>
      </c>
      <c r="F1355" s="97" t="s">
        <v>7898</v>
      </c>
      <c r="G1355" s="96" t="s">
        <v>6184</v>
      </c>
      <c r="H1355" s="96" t="s">
        <v>7899</v>
      </c>
      <c r="I1355" s="96" t="s">
        <v>5387</v>
      </c>
      <c r="J1355" s="96" t="s">
        <v>5382</v>
      </c>
      <c r="K1355" s="96" t="s">
        <v>5365</v>
      </c>
      <c r="L1355" s="96" t="s">
        <v>5365</v>
      </c>
      <c r="M1355" s="96" t="s">
        <v>5342</v>
      </c>
      <c r="N1355" s="92">
        <v>107325.87418143993</v>
      </c>
      <c r="O1355" s="93">
        <v>0</v>
      </c>
      <c r="P1355" s="93">
        <v>0</v>
      </c>
      <c r="Q1355" s="93">
        <v>0</v>
      </c>
      <c r="R1355" s="93">
        <v>0</v>
      </c>
      <c r="S1355" s="93">
        <v>0</v>
      </c>
      <c r="T1355" s="93">
        <v>0</v>
      </c>
      <c r="U1355" s="93">
        <v>0</v>
      </c>
      <c r="V1355" s="93">
        <v>0</v>
      </c>
      <c r="W1355" s="93">
        <v>0</v>
      </c>
      <c r="X1355" s="93">
        <v>0</v>
      </c>
      <c r="Y1355" s="93">
        <v>0</v>
      </c>
      <c r="Z1355" s="93">
        <v>0</v>
      </c>
      <c r="AA1355" s="93">
        <v>0</v>
      </c>
      <c r="AB1355" s="93">
        <v>0</v>
      </c>
      <c r="AC1355" s="93">
        <v>0</v>
      </c>
      <c r="AD1355" s="93">
        <v>0</v>
      </c>
      <c r="AE1355" s="93">
        <v>0</v>
      </c>
      <c r="AF1355" s="93">
        <v>0</v>
      </c>
      <c r="AG1355" s="93">
        <v>0</v>
      </c>
      <c r="AH1355" s="93">
        <v>0</v>
      </c>
      <c r="AI1355" s="93">
        <v>0</v>
      </c>
      <c r="AJ1355" s="93">
        <v>0</v>
      </c>
      <c r="AK1355" s="93">
        <v>0</v>
      </c>
      <c r="AL1355" s="93">
        <v>0</v>
      </c>
      <c r="AM1355" s="93">
        <v>0</v>
      </c>
      <c r="AN1355" s="93">
        <v>0</v>
      </c>
      <c r="AO1355" s="93">
        <v>0</v>
      </c>
      <c r="AP1355" s="93">
        <v>0</v>
      </c>
      <c r="AQ1355" s="93">
        <v>0</v>
      </c>
      <c r="AR1355" s="93">
        <v>0</v>
      </c>
      <c r="AS1355" s="93">
        <v>8865.4747393507023</v>
      </c>
      <c r="AT1355" s="93">
        <v>8854.2980512373761</v>
      </c>
      <c r="AU1355" s="93">
        <v>8830.2513164091997</v>
      </c>
      <c r="AV1355" s="93">
        <v>8748.0195575951857</v>
      </c>
      <c r="AW1355" s="93">
        <v>8859.0756699679623</v>
      </c>
      <c r="AX1355" s="93">
        <v>8870.8991712353181</v>
      </c>
      <c r="AY1355" s="93">
        <v>9125.3043481807981</v>
      </c>
      <c r="AZ1355" s="93">
        <v>9036.4068568354814</v>
      </c>
      <c r="BA1355" s="93">
        <v>9059.3067216348536</v>
      </c>
      <c r="BB1355" s="93">
        <v>9059.1026576870499</v>
      </c>
      <c r="BC1355" s="93">
        <v>9022.8105307512087</v>
      </c>
      <c r="BD1355" s="93">
        <v>8994.9245605547931</v>
      </c>
      <c r="BE1355" s="93">
        <v>0</v>
      </c>
      <c r="BF1355" s="93">
        <v>0</v>
      </c>
      <c r="BG1355" s="93">
        <v>0</v>
      </c>
      <c r="BH1355" s="93">
        <v>0</v>
      </c>
      <c r="BI1355" s="93">
        <v>0</v>
      </c>
      <c r="BJ1355" s="93">
        <v>0</v>
      </c>
      <c r="BK1355" s="93">
        <v>0</v>
      </c>
      <c r="BL1355" s="93">
        <v>0</v>
      </c>
      <c r="BM1355" s="93">
        <v>0</v>
      </c>
      <c r="BN1355" s="93">
        <v>0</v>
      </c>
      <c r="BO1355" s="93">
        <v>0</v>
      </c>
      <c r="BP1355" s="93">
        <v>0</v>
      </c>
      <c r="BQ1355" s="93">
        <v>0</v>
      </c>
      <c r="BR1355" s="93">
        <v>0</v>
      </c>
      <c r="BS1355" s="93">
        <v>0</v>
      </c>
      <c r="BT1355" s="93">
        <v>0</v>
      </c>
      <c r="BU1355" s="93">
        <v>0</v>
      </c>
      <c r="BV1355" s="93">
        <v>0</v>
      </c>
      <c r="BW1355" s="93">
        <v>0</v>
      </c>
      <c r="BX1355" s="93">
        <v>0</v>
      </c>
      <c r="BY1355" s="93">
        <v>0</v>
      </c>
      <c r="BZ1355" s="93">
        <v>0</v>
      </c>
      <c r="CA1355" s="93">
        <v>0</v>
      </c>
      <c r="CB1355" s="93">
        <v>0</v>
      </c>
      <c r="CC1355" s="93">
        <v>0</v>
      </c>
      <c r="CD1355" s="93">
        <v>0</v>
      </c>
      <c r="CE1355" s="93">
        <v>0</v>
      </c>
      <c r="CF1355" s="93">
        <v>0</v>
      </c>
      <c r="CG1355" s="93">
        <v>0</v>
      </c>
      <c r="CH1355" s="93">
        <v>0</v>
      </c>
      <c r="CJ1355" s="94">
        <v>107325.87418143993</v>
      </c>
    </row>
    <row r="1356" spans="1:88" x14ac:dyDescent="0.25">
      <c r="A1356">
        <v>1348</v>
      </c>
      <c r="B1356" s="96"/>
      <c r="C1356" s="97" t="s">
        <v>5378</v>
      </c>
      <c r="D1356" s="97" t="s">
        <v>7645</v>
      </c>
      <c r="E1356" s="97" t="s">
        <v>7645</v>
      </c>
      <c r="F1356" s="97" t="s">
        <v>7900</v>
      </c>
      <c r="G1356" s="96" t="s">
        <v>6184</v>
      </c>
      <c r="H1356" s="96" t="s">
        <v>7901</v>
      </c>
      <c r="I1356" s="96" t="s">
        <v>5387</v>
      </c>
      <c r="J1356" s="96" t="s">
        <v>5382</v>
      </c>
      <c r="K1356" s="96" t="s">
        <v>5365</v>
      </c>
      <c r="L1356" s="96" t="s">
        <v>5365</v>
      </c>
      <c r="M1356" s="96" t="s">
        <v>5342</v>
      </c>
      <c r="N1356" s="92">
        <v>107325.87418143993</v>
      </c>
      <c r="O1356" s="93">
        <v>0</v>
      </c>
      <c r="P1356" s="93">
        <v>0</v>
      </c>
      <c r="Q1356" s="93">
        <v>0</v>
      </c>
      <c r="R1356" s="93">
        <v>0</v>
      </c>
      <c r="S1356" s="93">
        <v>0</v>
      </c>
      <c r="T1356" s="93">
        <v>0</v>
      </c>
      <c r="U1356" s="93">
        <v>0</v>
      </c>
      <c r="V1356" s="93">
        <v>0</v>
      </c>
      <c r="W1356" s="93">
        <v>0</v>
      </c>
      <c r="X1356" s="93">
        <v>0</v>
      </c>
      <c r="Y1356" s="93">
        <v>0</v>
      </c>
      <c r="Z1356" s="93">
        <v>0</v>
      </c>
      <c r="AA1356" s="93">
        <v>0</v>
      </c>
      <c r="AB1356" s="93">
        <v>0</v>
      </c>
      <c r="AC1356" s="93">
        <v>0</v>
      </c>
      <c r="AD1356" s="93">
        <v>0</v>
      </c>
      <c r="AE1356" s="93">
        <v>0</v>
      </c>
      <c r="AF1356" s="93">
        <v>0</v>
      </c>
      <c r="AG1356" s="93">
        <v>0</v>
      </c>
      <c r="AH1356" s="93">
        <v>0</v>
      </c>
      <c r="AI1356" s="93">
        <v>0</v>
      </c>
      <c r="AJ1356" s="93">
        <v>0</v>
      </c>
      <c r="AK1356" s="93">
        <v>0</v>
      </c>
      <c r="AL1356" s="93">
        <v>0</v>
      </c>
      <c r="AM1356" s="93">
        <v>0</v>
      </c>
      <c r="AN1356" s="93">
        <v>0</v>
      </c>
      <c r="AO1356" s="93">
        <v>0</v>
      </c>
      <c r="AP1356" s="93">
        <v>0</v>
      </c>
      <c r="AQ1356" s="93">
        <v>0</v>
      </c>
      <c r="AR1356" s="93">
        <v>0</v>
      </c>
      <c r="AS1356" s="93">
        <v>8865.4747393507023</v>
      </c>
      <c r="AT1356" s="93">
        <v>8854.2980512373761</v>
      </c>
      <c r="AU1356" s="93">
        <v>8830.2513164091997</v>
      </c>
      <c r="AV1356" s="93">
        <v>8748.0195575951857</v>
      </c>
      <c r="AW1356" s="93">
        <v>8859.0756699679623</v>
      </c>
      <c r="AX1356" s="93">
        <v>8870.8991712353181</v>
      </c>
      <c r="AY1356" s="93">
        <v>9125.3043481807981</v>
      </c>
      <c r="AZ1356" s="93">
        <v>9036.4068568354814</v>
      </c>
      <c r="BA1356" s="93">
        <v>9059.3067216348536</v>
      </c>
      <c r="BB1356" s="93">
        <v>9059.1026576870499</v>
      </c>
      <c r="BC1356" s="93">
        <v>9022.8105307512087</v>
      </c>
      <c r="BD1356" s="93">
        <v>8994.9245605547931</v>
      </c>
      <c r="BE1356" s="93">
        <v>0</v>
      </c>
      <c r="BF1356" s="93">
        <v>0</v>
      </c>
      <c r="BG1356" s="93">
        <v>0</v>
      </c>
      <c r="BH1356" s="93">
        <v>0</v>
      </c>
      <c r="BI1356" s="93">
        <v>0</v>
      </c>
      <c r="BJ1356" s="93">
        <v>0</v>
      </c>
      <c r="BK1356" s="93">
        <v>0</v>
      </c>
      <c r="BL1356" s="93">
        <v>0</v>
      </c>
      <c r="BM1356" s="93">
        <v>0</v>
      </c>
      <c r="BN1356" s="93">
        <v>0</v>
      </c>
      <c r="BO1356" s="93">
        <v>0</v>
      </c>
      <c r="BP1356" s="93">
        <v>0</v>
      </c>
      <c r="BQ1356" s="93">
        <v>0</v>
      </c>
      <c r="BR1356" s="93">
        <v>0</v>
      </c>
      <c r="BS1356" s="93">
        <v>0</v>
      </c>
      <c r="BT1356" s="93">
        <v>0</v>
      </c>
      <c r="BU1356" s="93">
        <v>0</v>
      </c>
      <c r="BV1356" s="93">
        <v>0</v>
      </c>
      <c r="BW1356" s="93">
        <v>0</v>
      </c>
      <c r="BX1356" s="93">
        <v>0</v>
      </c>
      <c r="BY1356" s="93">
        <v>0</v>
      </c>
      <c r="BZ1356" s="93">
        <v>0</v>
      </c>
      <c r="CA1356" s="93">
        <v>0</v>
      </c>
      <c r="CB1356" s="93">
        <v>0</v>
      </c>
      <c r="CC1356" s="93">
        <v>0</v>
      </c>
      <c r="CD1356" s="93">
        <v>0</v>
      </c>
      <c r="CE1356" s="93">
        <v>0</v>
      </c>
      <c r="CF1356" s="93">
        <v>0</v>
      </c>
      <c r="CG1356" s="93">
        <v>0</v>
      </c>
      <c r="CH1356" s="93">
        <v>0</v>
      </c>
      <c r="CJ1356" s="94">
        <v>107325.87418143993</v>
      </c>
    </row>
    <row r="1357" spans="1:88" x14ac:dyDescent="0.25">
      <c r="A1357">
        <v>1349</v>
      </c>
      <c r="B1357" s="96"/>
      <c r="C1357" s="97" t="s">
        <v>5378</v>
      </c>
      <c r="D1357" s="97" t="s">
        <v>7645</v>
      </c>
      <c r="E1357" s="97" t="s">
        <v>7645</v>
      </c>
      <c r="F1357" s="97" t="s">
        <v>7902</v>
      </c>
      <c r="G1357" s="96" t="s">
        <v>6184</v>
      </c>
      <c r="H1357" s="96" t="s">
        <v>7903</v>
      </c>
      <c r="I1357" s="96" t="s">
        <v>5387</v>
      </c>
      <c r="J1357" s="96" t="s">
        <v>5382</v>
      </c>
      <c r="K1357" s="96" t="s">
        <v>5365</v>
      </c>
      <c r="L1357" s="96" t="s">
        <v>5365</v>
      </c>
      <c r="M1357" s="96" t="s">
        <v>5342</v>
      </c>
      <c r="N1357" s="92">
        <v>107081.43420391472</v>
      </c>
      <c r="O1357" s="93">
        <v>0</v>
      </c>
      <c r="P1357" s="93">
        <v>0</v>
      </c>
      <c r="Q1357" s="93">
        <v>0</v>
      </c>
      <c r="R1357" s="93">
        <v>0</v>
      </c>
      <c r="S1357" s="93">
        <v>0</v>
      </c>
      <c r="T1357" s="93">
        <v>0</v>
      </c>
      <c r="U1357" s="93">
        <v>0</v>
      </c>
      <c r="V1357" s="93">
        <v>0</v>
      </c>
      <c r="W1357" s="93">
        <v>0</v>
      </c>
      <c r="X1357" s="93">
        <v>0</v>
      </c>
      <c r="Y1357" s="93">
        <v>0</v>
      </c>
      <c r="Z1357" s="93">
        <v>0</v>
      </c>
      <c r="AA1357" s="93">
        <v>0</v>
      </c>
      <c r="AB1357" s="93">
        <v>0</v>
      </c>
      <c r="AC1357" s="93">
        <v>0</v>
      </c>
      <c r="AD1357" s="93">
        <v>0</v>
      </c>
      <c r="AE1357" s="93">
        <v>0</v>
      </c>
      <c r="AF1357" s="93">
        <v>0</v>
      </c>
      <c r="AG1357" s="93">
        <v>0</v>
      </c>
      <c r="AH1357" s="93">
        <v>0</v>
      </c>
      <c r="AI1357" s="93">
        <v>0</v>
      </c>
      <c r="AJ1357" s="93">
        <v>0</v>
      </c>
      <c r="AK1357" s="93">
        <v>0</v>
      </c>
      <c r="AL1357" s="93">
        <v>0</v>
      </c>
      <c r="AM1357" s="93">
        <v>0</v>
      </c>
      <c r="AN1357" s="93">
        <v>0</v>
      </c>
      <c r="AO1357" s="93">
        <v>0</v>
      </c>
      <c r="AP1357" s="93">
        <v>0</v>
      </c>
      <c r="AQ1357" s="93">
        <v>0</v>
      </c>
      <c r="AR1357" s="93">
        <v>0</v>
      </c>
      <c r="AS1357" s="93">
        <v>0</v>
      </c>
      <c r="AT1357" s="93">
        <v>0</v>
      </c>
      <c r="AU1357" s="93">
        <v>0</v>
      </c>
      <c r="AV1357" s="93">
        <v>0</v>
      </c>
      <c r="AW1357" s="93">
        <v>0</v>
      </c>
      <c r="AX1357" s="93">
        <v>0</v>
      </c>
      <c r="AY1357" s="93">
        <v>0</v>
      </c>
      <c r="AZ1357" s="93">
        <v>0</v>
      </c>
      <c r="BA1357" s="93">
        <v>0</v>
      </c>
      <c r="BB1357" s="93">
        <v>0</v>
      </c>
      <c r="BC1357" s="93">
        <v>0</v>
      </c>
      <c r="BD1357" s="93">
        <v>0</v>
      </c>
      <c r="BE1357" s="93">
        <v>9008.5808301455545</v>
      </c>
      <c r="BF1357" s="93">
        <v>8998.6802445378344</v>
      </c>
      <c r="BG1357" s="93">
        <v>8974.9771542489307</v>
      </c>
      <c r="BH1357" s="93">
        <v>8895.2127800539402</v>
      </c>
      <c r="BI1357" s="93">
        <v>9001.8947084022111</v>
      </c>
      <c r="BJ1357" s="93">
        <v>9013.4173490316316</v>
      </c>
      <c r="BK1357" s="93">
        <v>8938.7183906173486</v>
      </c>
      <c r="BL1357" s="93">
        <v>8857.8216239872072</v>
      </c>
      <c r="BM1357" s="93">
        <v>8868.8671267846876</v>
      </c>
      <c r="BN1357" s="93">
        <v>8870.9972439900084</v>
      </c>
      <c r="BO1357" s="93">
        <v>8838.3746531655797</v>
      </c>
      <c r="BP1357" s="93">
        <v>8813.8920989497819</v>
      </c>
      <c r="BQ1357" s="93">
        <v>0</v>
      </c>
      <c r="BR1357" s="93">
        <v>0</v>
      </c>
      <c r="BS1357" s="93">
        <v>0</v>
      </c>
      <c r="BT1357" s="93">
        <v>0</v>
      </c>
      <c r="BU1357" s="93">
        <v>0</v>
      </c>
      <c r="BV1357" s="93">
        <v>0</v>
      </c>
      <c r="BW1357" s="93">
        <v>0</v>
      </c>
      <c r="BX1357" s="93">
        <v>0</v>
      </c>
      <c r="BY1357" s="93">
        <v>0</v>
      </c>
      <c r="BZ1357" s="93">
        <v>0</v>
      </c>
      <c r="CA1357" s="93">
        <v>0</v>
      </c>
      <c r="CB1357" s="93">
        <v>0</v>
      </c>
      <c r="CC1357" s="93">
        <v>0</v>
      </c>
      <c r="CD1357" s="93">
        <v>0</v>
      </c>
      <c r="CE1357" s="93">
        <v>0</v>
      </c>
      <c r="CF1357" s="93">
        <v>0</v>
      </c>
      <c r="CG1357" s="93">
        <v>0</v>
      </c>
      <c r="CH1357" s="93">
        <v>0</v>
      </c>
      <c r="CJ1357" s="94">
        <v>107081.43420391472</v>
      </c>
    </row>
    <row r="1358" spans="1:88" x14ac:dyDescent="0.25">
      <c r="A1358">
        <v>1350</v>
      </c>
      <c r="B1358" s="96"/>
      <c r="C1358" s="97" t="s">
        <v>5378</v>
      </c>
      <c r="D1358" s="97" t="s">
        <v>7645</v>
      </c>
      <c r="E1358" s="97" t="s">
        <v>7645</v>
      </c>
      <c r="F1358" s="97" t="s">
        <v>7904</v>
      </c>
      <c r="G1358" s="96" t="s">
        <v>6184</v>
      </c>
      <c r="H1358" s="96" t="s">
        <v>7905</v>
      </c>
      <c r="I1358" s="96" t="s">
        <v>5387</v>
      </c>
      <c r="J1358" s="96" t="s">
        <v>5382</v>
      </c>
      <c r="K1358" s="96" t="s">
        <v>5365</v>
      </c>
      <c r="L1358" s="96" t="s">
        <v>5365</v>
      </c>
      <c r="M1358" s="96" t="s">
        <v>5342</v>
      </c>
      <c r="N1358" s="92">
        <v>53439.464868170144</v>
      </c>
      <c r="O1358" s="93">
        <v>0</v>
      </c>
      <c r="P1358" s="93">
        <v>0</v>
      </c>
      <c r="Q1358" s="93">
        <v>0</v>
      </c>
      <c r="R1358" s="93">
        <v>0</v>
      </c>
      <c r="S1358" s="93">
        <v>0</v>
      </c>
      <c r="T1358" s="93">
        <v>0</v>
      </c>
      <c r="U1358" s="93">
        <v>0</v>
      </c>
      <c r="V1358" s="93">
        <v>0</v>
      </c>
      <c r="W1358" s="93">
        <v>0</v>
      </c>
      <c r="X1358" s="93">
        <v>0</v>
      </c>
      <c r="Y1358" s="93">
        <v>0</v>
      </c>
      <c r="Z1358" s="93">
        <v>0</v>
      </c>
      <c r="AA1358" s="93">
        <v>0</v>
      </c>
      <c r="AB1358" s="93">
        <v>0</v>
      </c>
      <c r="AC1358" s="93">
        <v>0</v>
      </c>
      <c r="AD1358" s="93">
        <v>0</v>
      </c>
      <c r="AE1358" s="93">
        <v>0</v>
      </c>
      <c r="AF1358" s="93">
        <v>0</v>
      </c>
      <c r="AG1358" s="93">
        <v>0</v>
      </c>
      <c r="AH1358" s="93">
        <v>0</v>
      </c>
      <c r="AI1358" s="93">
        <v>0</v>
      </c>
      <c r="AJ1358" s="93">
        <v>0</v>
      </c>
      <c r="AK1358" s="93">
        <v>0</v>
      </c>
      <c r="AL1358" s="93">
        <v>0</v>
      </c>
      <c r="AM1358" s="93">
        <v>0</v>
      </c>
      <c r="AN1358" s="93">
        <v>0</v>
      </c>
      <c r="AO1358" s="93">
        <v>0</v>
      </c>
      <c r="AP1358" s="93">
        <v>0</v>
      </c>
      <c r="AQ1358" s="93">
        <v>0</v>
      </c>
      <c r="AR1358" s="93">
        <v>0</v>
      </c>
      <c r="AS1358" s="93">
        <v>0</v>
      </c>
      <c r="AT1358" s="93">
        <v>0</v>
      </c>
      <c r="AU1358" s="93">
        <v>0</v>
      </c>
      <c r="AV1358" s="93">
        <v>0</v>
      </c>
      <c r="AW1358" s="93">
        <v>0</v>
      </c>
      <c r="AX1358" s="93">
        <v>0</v>
      </c>
      <c r="AY1358" s="93">
        <v>0</v>
      </c>
      <c r="AZ1358" s="93">
        <v>0</v>
      </c>
      <c r="BA1358" s="93">
        <v>0</v>
      </c>
      <c r="BB1358" s="93">
        <v>0</v>
      </c>
      <c r="BC1358" s="93">
        <v>0</v>
      </c>
      <c r="BD1358" s="93">
        <v>0</v>
      </c>
      <c r="BE1358" s="93">
        <v>0</v>
      </c>
      <c r="BF1358" s="93">
        <v>0</v>
      </c>
      <c r="BG1358" s="93">
        <v>0</v>
      </c>
      <c r="BH1358" s="93">
        <v>0</v>
      </c>
      <c r="BI1358" s="93">
        <v>0</v>
      </c>
      <c r="BJ1358" s="93">
        <v>0</v>
      </c>
      <c r="BK1358" s="93">
        <v>0</v>
      </c>
      <c r="BL1358" s="93">
        <v>0</v>
      </c>
      <c r="BM1358" s="93">
        <v>0</v>
      </c>
      <c r="BN1358" s="93">
        <v>0</v>
      </c>
      <c r="BO1358" s="93">
        <v>0</v>
      </c>
      <c r="BP1358" s="93">
        <v>0</v>
      </c>
      <c r="BQ1358" s="93">
        <v>0</v>
      </c>
      <c r="BR1358" s="93">
        <v>0</v>
      </c>
      <c r="BS1358" s="93">
        <v>0</v>
      </c>
      <c r="BT1358" s="93">
        <v>0</v>
      </c>
      <c r="BU1358" s="93">
        <v>0</v>
      </c>
      <c r="BV1358" s="93">
        <v>0</v>
      </c>
      <c r="BW1358" s="93">
        <v>0</v>
      </c>
      <c r="BX1358" s="93">
        <v>0</v>
      </c>
      <c r="BY1358" s="93">
        <v>0</v>
      </c>
      <c r="BZ1358" s="93">
        <v>0</v>
      </c>
      <c r="CA1358" s="93">
        <v>0</v>
      </c>
      <c r="CB1358" s="93">
        <v>0</v>
      </c>
      <c r="CC1358" s="93">
        <v>8949.1532223438662</v>
      </c>
      <c r="CD1358" s="93">
        <v>8933.7081981904703</v>
      </c>
      <c r="CE1358" s="93">
        <v>8895.6417578885503</v>
      </c>
      <c r="CF1358" s="93">
        <v>8767.8627369220558</v>
      </c>
      <c r="CG1358" s="93">
        <v>8936.29307153025</v>
      </c>
      <c r="CH1358" s="93">
        <v>8956.8058812949548</v>
      </c>
      <c r="CJ1358" s="94">
        <v>53439.464868170144</v>
      </c>
    </row>
    <row r="1359" spans="1:88" x14ac:dyDescent="0.25">
      <c r="A1359">
        <v>1351</v>
      </c>
      <c r="B1359" s="96"/>
      <c r="C1359" s="97" t="s">
        <v>5378</v>
      </c>
      <c r="D1359" s="97" t="s">
        <v>7645</v>
      </c>
      <c r="E1359" s="97" t="s">
        <v>7645</v>
      </c>
      <c r="F1359" s="97" t="s">
        <v>7906</v>
      </c>
      <c r="G1359" s="96" t="s">
        <v>6184</v>
      </c>
      <c r="H1359" s="96" t="s">
        <v>7907</v>
      </c>
      <c r="I1359" s="96" t="s">
        <v>5387</v>
      </c>
      <c r="J1359" s="96" t="s">
        <v>5382</v>
      </c>
      <c r="K1359" s="96" t="s">
        <v>5365</v>
      </c>
      <c r="L1359" s="96" t="s">
        <v>5365</v>
      </c>
      <c r="M1359" s="96" t="s">
        <v>5342</v>
      </c>
      <c r="N1359" s="92">
        <v>0</v>
      </c>
      <c r="O1359" s="93">
        <v>0</v>
      </c>
      <c r="P1359" s="93">
        <v>0</v>
      </c>
      <c r="Q1359" s="93">
        <v>0</v>
      </c>
      <c r="R1359" s="93">
        <v>0</v>
      </c>
      <c r="S1359" s="93">
        <v>0</v>
      </c>
      <c r="T1359" s="93">
        <v>0</v>
      </c>
      <c r="U1359" s="93">
        <v>0</v>
      </c>
      <c r="V1359" s="93">
        <v>0</v>
      </c>
      <c r="W1359" s="93">
        <v>0</v>
      </c>
      <c r="X1359" s="93">
        <v>0</v>
      </c>
      <c r="Y1359" s="93">
        <v>0</v>
      </c>
      <c r="Z1359" s="93">
        <v>0</v>
      </c>
      <c r="AA1359" s="93">
        <v>0</v>
      </c>
      <c r="AB1359" s="93">
        <v>0</v>
      </c>
      <c r="AC1359" s="93">
        <v>0</v>
      </c>
      <c r="AD1359" s="93">
        <v>0</v>
      </c>
      <c r="AE1359" s="93">
        <v>0</v>
      </c>
      <c r="AF1359" s="93">
        <v>0</v>
      </c>
      <c r="AG1359" s="93">
        <v>0</v>
      </c>
      <c r="AH1359" s="93">
        <v>0</v>
      </c>
      <c r="AI1359" s="93">
        <v>0</v>
      </c>
      <c r="AJ1359" s="93">
        <v>0</v>
      </c>
      <c r="AK1359" s="93">
        <v>0</v>
      </c>
      <c r="AL1359" s="93">
        <v>0</v>
      </c>
      <c r="AM1359" s="93">
        <v>0</v>
      </c>
      <c r="AN1359" s="93">
        <v>0</v>
      </c>
      <c r="AO1359" s="93">
        <v>0</v>
      </c>
      <c r="AP1359" s="93">
        <v>0</v>
      </c>
      <c r="AQ1359" s="93">
        <v>0</v>
      </c>
      <c r="AR1359" s="93">
        <v>0</v>
      </c>
      <c r="AS1359" s="93">
        <v>0</v>
      </c>
      <c r="AT1359" s="93">
        <v>0</v>
      </c>
      <c r="AU1359" s="93">
        <v>0</v>
      </c>
      <c r="AV1359" s="93">
        <v>0</v>
      </c>
      <c r="AW1359" s="93">
        <v>0</v>
      </c>
      <c r="AX1359" s="93">
        <v>0</v>
      </c>
      <c r="AY1359" s="93">
        <v>0</v>
      </c>
      <c r="AZ1359" s="93">
        <v>0</v>
      </c>
      <c r="BA1359" s="93">
        <v>0</v>
      </c>
      <c r="BB1359" s="93">
        <v>0</v>
      </c>
      <c r="BC1359" s="93">
        <v>0</v>
      </c>
      <c r="BD1359" s="93">
        <v>0</v>
      </c>
      <c r="BE1359" s="93">
        <v>0</v>
      </c>
      <c r="BF1359" s="93">
        <v>0</v>
      </c>
      <c r="BG1359" s="93">
        <v>0</v>
      </c>
      <c r="BH1359" s="93">
        <v>0</v>
      </c>
      <c r="BI1359" s="93">
        <v>0</v>
      </c>
      <c r="BJ1359" s="93">
        <v>0</v>
      </c>
      <c r="BK1359" s="93">
        <v>0</v>
      </c>
      <c r="BL1359" s="93">
        <v>0</v>
      </c>
      <c r="BM1359" s="93">
        <v>0</v>
      </c>
      <c r="BN1359" s="93">
        <v>0</v>
      </c>
      <c r="BO1359" s="93">
        <v>0</v>
      </c>
      <c r="BP1359" s="93">
        <v>0</v>
      </c>
      <c r="BQ1359" s="93">
        <v>0</v>
      </c>
      <c r="BR1359" s="93">
        <v>0</v>
      </c>
      <c r="BS1359" s="93">
        <v>0</v>
      </c>
      <c r="BT1359" s="93">
        <v>0</v>
      </c>
      <c r="BU1359" s="93">
        <v>0</v>
      </c>
      <c r="BV1359" s="93">
        <v>0</v>
      </c>
      <c r="BW1359" s="93">
        <v>0</v>
      </c>
      <c r="BX1359" s="93">
        <v>0</v>
      </c>
      <c r="BY1359" s="93">
        <v>0</v>
      </c>
      <c r="BZ1359" s="93">
        <v>0</v>
      </c>
      <c r="CA1359" s="93">
        <v>0</v>
      </c>
      <c r="CB1359" s="93">
        <v>0</v>
      </c>
      <c r="CC1359" s="93">
        <v>0</v>
      </c>
      <c r="CD1359" s="93">
        <v>0</v>
      </c>
      <c r="CE1359" s="93">
        <v>0</v>
      </c>
      <c r="CF1359" s="93">
        <v>0</v>
      </c>
      <c r="CG1359" s="93">
        <v>0</v>
      </c>
      <c r="CH1359" s="93">
        <v>0</v>
      </c>
      <c r="CJ1359" s="94">
        <v>0</v>
      </c>
    </row>
    <row r="1360" spans="1:88" x14ac:dyDescent="0.25">
      <c r="A1360">
        <v>1352</v>
      </c>
      <c r="B1360" s="96"/>
      <c r="C1360" s="97" t="s">
        <v>5378</v>
      </c>
      <c r="D1360" s="97" t="s">
        <v>5457</v>
      </c>
      <c r="E1360" s="97" t="s">
        <v>5457</v>
      </c>
      <c r="F1360" s="97" t="s">
        <v>7908</v>
      </c>
      <c r="G1360" s="96" t="s">
        <v>6184</v>
      </c>
      <c r="H1360" s="96" t="s">
        <v>7909</v>
      </c>
      <c r="I1360" s="96" t="s">
        <v>5340</v>
      </c>
      <c r="J1360" s="96" t="s">
        <v>5421</v>
      </c>
      <c r="K1360" s="96" t="s">
        <v>5552</v>
      </c>
      <c r="L1360" s="96" t="s">
        <v>5552</v>
      </c>
      <c r="M1360" s="96" t="s">
        <v>5342</v>
      </c>
      <c r="N1360" s="92">
        <v>14473558.204459902</v>
      </c>
      <c r="O1360" s="93">
        <v>233487.10651176207</v>
      </c>
      <c r="P1360" s="93">
        <v>229635.65847782337</v>
      </c>
      <c r="Q1360" s="93">
        <v>230094.75153791535</v>
      </c>
      <c r="R1360" s="93">
        <v>230321.4602427638</v>
      </c>
      <c r="S1360" s="93">
        <v>228863.99613067866</v>
      </c>
      <c r="T1360" s="93">
        <v>227529.40707547413</v>
      </c>
      <c r="U1360" s="93">
        <v>232149.19349380312</v>
      </c>
      <c r="V1360" s="93">
        <v>232255.80326023663</v>
      </c>
      <c r="W1360" s="93">
        <v>230516.44537148121</v>
      </c>
      <c r="X1360" s="93">
        <v>227663.754227033</v>
      </c>
      <c r="Y1360" s="93">
        <v>232371.66232945616</v>
      </c>
      <c r="Z1360" s="93">
        <v>232786.66847127196</v>
      </c>
      <c r="AA1360" s="93">
        <v>235181.74998262397</v>
      </c>
      <c r="AB1360" s="93">
        <v>230966.0597029232</v>
      </c>
      <c r="AC1360" s="93">
        <v>231737.59188469834</v>
      </c>
      <c r="AD1360" s="93">
        <v>231977.08671088348</v>
      </c>
      <c r="AE1360" s="93">
        <v>230888.78859806817</v>
      </c>
      <c r="AF1360" s="93">
        <v>230215.68951978383</v>
      </c>
      <c r="AG1360" s="93">
        <v>231223.48592533896</v>
      </c>
      <c r="AH1360" s="93">
        <v>231093.73218675016</v>
      </c>
      <c r="AI1360" s="93">
        <v>230123.6997858281</v>
      </c>
      <c r="AJ1360" s="93">
        <v>228322.85131194777</v>
      </c>
      <c r="AK1360" s="93">
        <v>231108.19052057937</v>
      </c>
      <c r="AL1360" s="93">
        <v>231379.483372919</v>
      </c>
      <c r="AM1360" s="93">
        <v>238029.8440897323</v>
      </c>
      <c r="AN1360" s="93">
        <v>235806.43570571096</v>
      </c>
      <c r="AO1360" s="93">
        <v>236002.92409785648</v>
      </c>
      <c r="AP1360" s="93">
        <v>236036.99123587325</v>
      </c>
      <c r="AQ1360" s="93">
        <v>235124.16525027624</v>
      </c>
      <c r="AR1360" s="93">
        <v>234423.29787911585</v>
      </c>
      <c r="AS1360" s="93">
        <v>235709.0435394386</v>
      </c>
      <c r="AT1360" s="93">
        <v>235411.88557073582</v>
      </c>
      <c r="AU1360" s="93">
        <v>234772.54779884641</v>
      </c>
      <c r="AV1360" s="93">
        <v>232586.22729278446</v>
      </c>
      <c r="AW1360" s="93">
        <v>235538.90955698484</v>
      </c>
      <c r="AX1360" s="93">
        <v>235853.26454156887</v>
      </c>
      <c r="AY1360" s="93">
        <v>241405.1850761582</v>
      </c>
      <c r="AZ1360" s="93">
        <v>239053.44813323597</v>
      </c>
      <c r="BA1360" s="93">
        <v>239659.25215786786</v>
      </c>
      <c r="BB1360" s="93">
        <v>239653.85375215925</v>
      </c>
      <c r="BC1360" s="93">
        <v>238693.76439124902</v>
      </c>
      <c r="BD1360" s="93">
        <v>237956.05553908972</v>
      </c>
      <c r="BE1360" s="93">
        <v>238317.32505539613</v>
      </c>
      <c r="BF1360" s="93">
        <v>238055.41020742955</v>
      </c>
      <c r="BG1360" s="93">
        <v>237428.35726982454</v>
      </c>
      <c r="BH1360" s="93">
        <v>235318.23219560034</v>
      </c>
      <c r="BI1360" s="93">
        <v>238140.44717874555</v>
      </c>
      <c r="BJ1360" s="93">
        <v>238445.27264949959</v>
      </c>
      <c r="BK1360" s="93">
        <v>238013.41135752542</v>
      </c>
      <c r="BL1360" s="93">
        <v>235859.35363336228</v>
      </c>
      <c r="BM1360" s="93">
        <v>236153.46490145492</v>
      </c>
      <c r="BN1360" s="93">
        <v>236210.18404624413</v>
      </c>
      <c r="BO1360" s="93">
        <v>235341.53444904997</v>
      </c>
      <c r="BP1360" s="93">
        <v>234689.63157069485</v>
      </c>
      <c r="BQ1360" s="93">
        <v>152599.48817269868</v>
      </c>
      <c r="BR1360" s="93">
        <v>152380.20908338859</v>
      </c>
      <c r="BS1360" s="93">
        <v>151839.81815971993</v>
      </c>
      <c r="BT1360" s="93">
        <v>150073.01598800987</v>
      </c>
      <c r="BU1360" s="93">
        <v>152443.45207652976</v>
      </c>
      <c r="BV1360" s="93">
        <v>152708.37517039591</v>
      </c>
      <c r="BW1360" s="93">
        <v>154483.78692410202</v>
      </c>
      <c r="BX1360" s="93">
        <v>152559.11979376624</v>
      </c>
      <c r="BY1360" s="93">
        <v>152722.60101577482</v>
      </c>
      <c r="BZ1360" s="93">
        <v>152823.9769490535</v>
      </c>
      <c r="CA1360" s="93">
        <v>151950.37962776481</v>
      </c>
      <c r="CB1360" s="93">
        <v>151389.94474314127</v>
      </c>
      <c r="CC1360" s="93">
        <v>0</v>
      </c>
      <c r="CD1360" s="93">
        <v>0</v>
      </c>
      <c r="CE1360" s="93">
        <v>0</v>
      </c>
      <c r="CF1360" s="93">
        <v>0</v>
      </c>
      <c r="CG1360" s="93">
        <v>0</v>
      </c>
      <c r="CH1360" s="93">
        <v>0</v>
      </c>
      <c r="CJ1360" s="94">
        <v>11705882.297330204</v>
      </c>
    </row>
    <row r="1361" spans="1:88" x14ac:dyDescent="0.25">
      <c r="A1361">
        <v>1353</v>
      </c>
      <c r="B1361" s="96"/>
      <c r="C1361" s="97" t="s">
        <v>5378</v>
      </c>
      <c r="D1361" s="97" t="s">
        <v>7645</v>
      </c>
      <c r="E1361" s="97" t="s">
        <v>7645</v>
      </c>
      <c r="F1361" s="97" t="s">
        <v>7910</v>
      </c>
      <c r="G1361" s="96" t="s">
        <v>6184</v>
      </c>
      <c r="H1361" s="96" t="s">
        <v>7911</v>
      </c>
      <c r="I1361" s="96" t="s">
        <v>5340</v>
      </c>
      <c r="J1361" s="96" t="s">
        <v>5382</v>
      </c>
      <c r="K1361" s="96" t="s">
        <v>5365</v>
      </c>
      <c r="L1361" s="96" t="s">
        <v>5365</v>
      </c>
      <c r="M1361" s="96" t="s">
        <v>5342</v>
      </c>
      <c r="N1361" s="92">
        <v>689614.92381555005</v>
      </c>
      <c r="O1361" s="93">
        <v>0</v>
      </c>
      <c r="P1361" s="93">
        <v>0</v>
      </c>
      <c r="Q1361" s="93">
        <v>0</v>
      </c>
      <c r="R1361" s="93">
        <v>0</v>
      </c>
      <c r="S1361" s="93">
        <v>0</v>
      </c>
      <c r="T1361" s="93">
        <v>0</v>
      </c>
      <c r="U1361" s="93">
        <v>0</v>
      </c>
      <c r="V1361" s="93">
        <v>0</v>
      </c>
      <c r="W1361" s="93">
        <v>0</v>
      </c>
      <c r="X1361" s="93">
        <v>0</v>
      </c>
      <c r="Y1361" s="93">
        <v>0</v>
      </c>
      <c r="Z1361" s="93">
        <v>0</v>
      </c>
      <c r="AA1361" s="93">
        <v>0</v>
      </c>
      <c r="AB1361" s="93">
        <v>0</v>
      </c>
      <c r="AC1361" s="93">
        <v>0</v>
      </c>
      <c r="AD1361" s="93">
        <v>0</v>
      </c>
      <c r="AE1361" s="93">
        <v>0</v>
      </c>
      <c r="AF1361" s="93">
        <v>0</v>
      </c>
      <c r="AG1361" s="93">
        <v>0</v>
      </c>
      <c r="AH1361" s="93">
        <v>0</v>
      </c>
      <c r="AI1361" s="93">
        <v>0</v>
      </c>
      <c r="AJ1361" s="93">
        <v>0</v>
      </c>
      <c r="AK1361" s="93">
        <v>0</v>
      </c>
      <c r="AL1361" s="93">
        <v>0</v>
      </c>
      <c r="AM1361" s="93">
        <v>0</v>
      </c>
      <c r="AN1361" s="93">
        <v>0</v>
      </c>
      <c r="AO1361" s="93">
        <v>0</v>
      </c>
      <c r="AP1361" s="93">
        <v>0</v>
      </c>
      <c r="AQ1361" s="93">
        <v>0</v>
      </c>
      <c r="AR1361" s="93">
        <v>0</v>
      </c>
      <c r="AS1361" s="93">
        <v>0</v>
      </c>
      <c r="AT1361" s="93">
        <v>0</v>
      </c>
      <c r="AU1361" s="93">
        <v>0</v>
      </c>
      <c r="AV1361" s="93">
        <v>0</v>
      </c>
      <c r="AW1361" s="93">
        <v>0</v>
      </c>
      <c r="AX1361" s="93">
        <v>0</v>
      </c>
      <c r="AY1361" s="93">
        <v>0</v>
      </c>
      <c r="AZ1361" s="93">
        <v>0</v>
      </c>
      <c r="BA1361" s="93">
        <v>0</v>
      </c>
      <c r="BB1361" s="93">
        <v>0</v>
      </c>
      <c r="BC1361" s="93">
        <v>0</v>
      </c>
      <c r="BD1361" s="93">
        <v>0</v>
      </c>
      <c r="BE1361" s="93">
        <v>0</v>
      </c>
      <c r="BF1361" s="93">
        <v>0</v>
      </c>
      <c r="BG1361" s="93">
        <v>0</v>
      </c>
      <c r="BH1361" s="93">
        <v>0</v>
      </c>
      <c r="BI1361" s="93">
        <v>0</v>
      </c>
      <c r="BJ1361" s="93">
        <v>0</v>
      </c>
      <c r="BK1361" s="93">
        <v>0</v>
      </c>
      <c r="BL1361" s="93">
        <v>0</v>
      </c>
      <c r="BM1361" s="93">
        <v>0</v>
      </c>
      <c r="BN1361" s="93">
        <v>0</v>
      </c>
      <c r="BO1361" s="93">
        <v>0</v>
      </c>
      <c r="BP1361" s="93">
        <v>0</v>
      </c>
      <c r="BQ1361" s="93">
        <v>0</v>
      </c>
      <c r="BR1361" s="93">
        <v>0</v>
      </c>
      <c r="BS1361" s="93">
        <v>0</v>
      </c>
      <c r="BT1361" s="93">
        <v>0</v>
      </c>
      <c r="BU1361" s="93">
        <v>0</v>
      </c>
      <c r="BV1361" s="93">
        <v>0</v>
      </c>
      <c r="BW1361" s="93">
        <v>0</v>
      </c>
      <c r="BX1361" s="93">
        <v>0</v>
      </c>
      <c r="BY1361" s="93">
        <v>0</v>
      </c>
      <c r="BZ1361" s="93">
        <v>0</v>
      </c>
      <c r="CA1361" s="93">
        <v>0</v>
      </c>
      <c r="CB1361" s="93">
        <v>0</v>
      </c>
      <c r="CC1361" s="93">
        <v>115485.24359038296</v>
      </c>
      <c r="CD1361" s="93">
        <v>115285.93173011065</v>
      </c>
      <c r="CE1361" s="93">
        <v>114794.69954068784</v>
      </c>
      <c r="CF1361" s="93">
        <v>113145.76237362577</v>
      </c>
      <c r="CG1361" s="93">
        <v>115319.28848687527</v>
      </c>
      <c r="CH1361" s="93">
        <v>115583.99809386754</v>
      </c>
      <c r="CJ1361" s="94">
        <v>689614.92381555005</v>
      </c>
    </row>
    <row r="1362" spans="1:88" x14ac:dyDescent="0.25">
      <c r="A1362">
        <v>1354</v>
      </c>
      <c r="B1362" s="96"/>
      <c r="C1362" s="97" t="s">
        <v>5378</v>
      </c>
      <c r="D1362" s="97" t="s">
        <v>7645</v>
      </c>
      <c r="E1362" s="97" t="s">
        <v>7645</v>
      </c>
      <c r="F1362" s="97" t="s">
        <v>7912</v>
      </c>
      <c r="G1362" s="96" t="s">
        <v>6184</v>
      </c>
      <c r="H1362" s="96" t="s">
        <v>7913</v>
      </c>
      <c r="I1362" s="96" t="s">
        <v>5340</v>
      </c>
      <c r="J1362" s="96" t="s">
        <v>5382</v>
      </c>
      <c r="K1362" s="96" t="s">
        <v>5365</v>
      </c>
      <c r="L1362" s="96" t="s">
        <v>5365</v>
      </c>
      <c r="M1362" s="96" t="s">
        <v>5342</v>
      </c>
      <c r="N1362" s="92">
        <v>0</v>
      </c>
      <c r="O1362" s="93">
        <v>0</v>
      </c>
      <c r="P1362" s="93">
        <v>0</v>
      </c>
      <c r="Q1362" s="93">
        <v>0</v>
      </c>
      <c r="R1362" s="93">
        <v>0</v>
      </c>
      <c r="S1362" s="93">
        <v>0</v>
      </c>
      <c r="T1362" s="93">
        <v>0</v>
      </c>
      <c r="U1362" s="93">
        <v>0</v>
      </c>
      <c r="V1362" s="93">
        <v>0</v>
      </c>
      <c r="W1362" s="93">
        <v>0</v>
      </c>
      <c r="X1362" s="93">
        <v>0</v>
      </c>
      <c r="Y1362" s="93">
        <v>0</v>
      </c>
      <c r="Z1362" s="93">
        <v>0</v>
      </c>
      <c r="AA1362" s="93">
        <v>0</v>
      </c>
      <c r="AB1362" s="93">
        <v>0</v>
      </c>
      <c r="AC1362" s="93">
        <v>0</v>
      </c>
      <c r="AD1362" s="93">
        <v>0</v>
      </c>
      <c r="AE1362" s="93">
        <v>0</v>
      </c>
      <c r="AF1362" s="93">
        <v>0</v>
      </c>
      <c r="AG1362" s="93">
        <v>0</v>
      </c>
      <c r="AH1362" s="93">
        <v>0</v>
      </c>
      <c r="AI1362" s="93">
        <v>0</v>
      </c>
      <c r="AJ1362" s="93">
        <v>0</v>
      </c>
      <c r="AK1362" s="93">
        <v>0</v>
      </c>
      <c r="AL1362" s="93">
        <v>0</v>
      </c>
      <c r="AM1362" s="93">
        <v>0</v>
      </c>
      <c r="AN1362" s="93">
        <v>0</v>
      </c>
      <c r="AO1362" s="93">
        <v>0</v>
      </c>
      <c r="AP1362" s="93">
        <v>0</v>
      </c>
      <c r="AQ1362" s="93">
        <v>0</v>
      </c>
      <c r="AR1362" s="93">
        <v>0</v>
      </c>
      <c r="AS1362" s="93">
        <v>0</v>
      </c>
      <c r="AT1362" s="93">
        <v>0</v>
      </c>
      <c r="AU1362" s="93">
        <v>0</v>
      </c>
      <c r="AV1362" s="93">
        <v>0</v>
      </c>
      <c r="AW1362" s="93">
        <v>0</v>
      </c>
      <c r="AX1362" s="93">
        <v>0</v>
      </c>
      <c r="AY1362" s="93">
        <v>0</v>
      </c>
      <c r="AZ1362" s="93">
        <v>0</v>
      </c>
      <c r="BA1362" s="93">
        <v>0</v>
      </c>
      <c r="BB1362" s="93">
        <v>0</v>
      </c>
      <c r="BC1362" s="93">
        <v>0</v>
      </c>
      <c r="BD1362" s="93">
        <v>0</v>
      </c>
      <c r="BE1362" s="93">
        <v>0</v>
      </c>
      <c r="BF1362" s="93">
        <v>0</v>
      </c>
      <c r="BG1362" s="93">
        <v>0</v>
      </c>
      <c r="BH1362" s="93">
        <v>0</v>
      </c>
      <c r="BI1362" s="93">
        <v>0</v>
      </c>
      <c r="BJ1362" s="93">
        <v>0</v>
      </c>
      <c r="BK1362" s="93">
        <v>0</v>
      </c>
      <c r="BL1362" s="93">
        <v>0</v>
      </c>
      <c r="BM1362" s="93">
        <v>0</v>
      </c>
      <c r="BN1362" s="93">
        <v>0</v>
      </c>
      <c r="BO1362" s="93">
        <v>0</v>
      </c>
      <c r="BP1362" s="93">
        <v>0</v>
      </c>
      <c r="BQ1362" s="93">
        <v>0</v>
      </c>
      <c r="BR1362" s="93">
        <v>0</v>
      </c>
      <c r="BS1362" s="93">
        <v>0</v>
      </c>
      <c r="BT1362" s="93">
        <v>0</v>
      </c>
      <c r="BU1362" s="93">
        <v>0</v>
      </c>
      <c r="BV1362" s="93">
        <v>0</v>
      </c>
      <c r="BW1362" s="93">
        <v>0</v>
      </c>
      <c r="BX1362" s="93">
        <v>0</v>
      </c>
      <c r="BY1362" s="93">
        <v>0</v>
      </c>
      <c r="BZ1362" s="93">
        <v>0</v>
      </c>
      <c r="CA1362" s="93">
        <v>0</v>
      </c>
      <c r="CB1362" s="93">
        <v>0</v>
      </c>
      <c r="CC1362" s="93">
        <v>0</v>
      </c>
      <c r="CD1362" s="93">
        <v>0</v>
      </c>
      <c r="CE1362" s="93">
        <v>0</v>
      </c>
      <c r="CF1362" s="93">
        <v>0</v>
      </c>
      <c r="CG1362" s="93">
        <v>0</v>
      </c>
      <c r="CH1362" s="93">
        <v>0</v>
      </c>
      <c r="CJ1362" s="94">
        <v>0</v>
      </c>
    </row>
    <row r="1363" spans="1:88" x14ac:dyDescent="0.25">
      <c r="A1363">
        <v>1355</v>
      </c>
      <c r="B1363" s="96"/>
      <c r="C1363" s="97" t="s">
        <v>5378</v>
      </c>
      <c r="D1363" s="97" t="s">
        <v>7645</v>
      </c>
      <c r="E1363" s="97" t="s">
        <v>7645</v>
      </c>
      <c r="F1363" s="97" t="s">
        <v>7914</v>
      </c>
      <c r="G1363" s="96" t="s">
        <v>6184</v>
      </c>
      <c r="H1363" s="96" t="s">
        <v>7915</v>
      </c>
      <c r="I1363" s="96" t="s">
        <v>5340</v>
      </c>
      <c r="J1363" s="96" t="s">
        <v>5382</v>
      </c>
      <c r="K1363" s="96" t="s">
        <v>5365</v>
      </c>
      <c r="L1363" s="96" t="s">
        <v>5365</v>
      </c>
      <c r="M1363" s="96" t="s">
        <v>5342</v>
      </c>
      <c r="N1363" s="92">
        <v>3356692.5720546548</v>
      </c>
      <c r="O1363" s="93">
        <v>0</v>
      </c>
      <c r="P1363" s="93">
        <v>0</v>
      </c>
      <c r="Q1363" s="93">
        <v>0</v>
      </c>
      <c r="R1363" s="93">
        <v>0</v>
      </c>
      <c r="S1363" s="93">
        <v>0</v>
      </c>
      <c r="T1363" s="93">
        <v>0</v>
      </c>
      <c r="U1363" s="93">
        <v>110496.12518208999</v>
      </c>
      <c r="V1363" s="93">
        <v>110546.86826639784</v>
      </c>
      <c r="W1363" s="93">
        <v>109718.98554098373</v>
      </c>
      <c r="X1363" s="93">
        <v>108361.18923310503</v>
      </c>
      <c r="Y1363" s="93">
        <v>110602.01374428342</v>
      </c>
      <c r="Z1363" s="93">
        <v>110799.54434909463</v>
      </c>
      <c r="AA1363" s="93">
        <v>113027.20362144418</v>
      </c>
      <c r="AB1363" s="93">
        <v>111001.16340495598</v>
      </c>
      <c r="AC1363" s="93">
        <v>111371.9580138765</v>
      </c>
      <c r="AD1363" s="93">
        <v>111487.05806091505</v>
      </c>
      <c r="AE1363" s="93">
        <v>110964.02728830145</v>
      </c>
      <c r="AF1363" s="93">
        <v>110640.53914951401</v>
      </c>
      <c r="AG1363" s="93">
        <v>166687.32179053602</v>
      </c>
      <c r="AH1363" s="93">
        <v>166593.78326830862</v>
      </c>
      <c r="AI1363" s="93">
        <v>165894.49399709702</v>
      </c>
      <c r="AJ1363" s="93">
        <v>164596.2754884522</v>
      </c>
      <c r="AK1363" s="93">
        <v>166604.20617553982</v>
      </c>
      <c r="AL1363" s="93">
        <v>166799.77921085019</v>
      </c>
      <c r="AM1363" s="93">
        <v>173297.76956627829</v>
      </c>
      <c r="AN1363" s="93">
        <v>171679.01576984068</v>
      </c>
      <c r="AO1363" s="93">
        <v>171822.06926061027</v>
      </c>
      <c r="AP1363" s="93">
        <v>171846.87186070668</v>
      </c>
      <c r="AQ1363" s="93">
        <v>171182.28835895628</v>
      </c>
      <c r="AR1363" s="93">
        <v>170672.02145251739</v>
      </c>
      <c r="AS1363" s="93">
        <v>0</v>
      </c>
      <c r="AT1363" s="93">
        <v>0</v>
      </c>
      <c r="AU1363" s="93">
        <v>0</v>
      </c>
      <c r="AV1363" s="93">
        <v>0</v>
      </c>
      <c r="AW1363" s="93">
        <v>0</v>
      </c>
      <c r="AX1363" s="93">
        <v>0</v>
      </c>
      <c r="AY1363" s="93">
        <v>0</v>
      </c>
      <c r="AZ1363" s="93">
        <v>0</v>
      </c>
      <c r="BA1363" s="93">
        <v>0</v>
      </c>
      <c r="BB1363" s="93">
        <v>0</v>
      </c>
      <c r="BC1363" s="93">
        <v>0</v>
      </c>
      <c r="BD1363" s="93">
        <v>0</v>
      </c>
      <c r="BE1363" s="93">
        <v>0</v>
      </c>
      <c r="BF1363" s="93">
        <v>0</v>
      </c>
      <c r="BG1363" s="93">
        <v>0</v>
      </c>
      <c r="BH1363" s="93">
        <v>0</v>
      </c>
      <c r="BI1363" s="93">
        <v>0</v>
      </c>
      <c r="BJ1363" s="93">
        <v>0</v>
      </c>
      <c r="BK1363" s="93">
        <v>0</v>
      </c>
      <c r="BL1363" s="93">
        <v>0</v>
      </c>
      <c r="BM1363" s="93">
        <v>0</v>
      </c>
      <c r="BN1363" s="93">
        <v>0</v>
      </c>
      <c r="BO1363" s="93">
        <v>0</v>
      </c>
      <c r="BP1363" s="93">
        <v>0</v>
      </c>
      <c r="BQ1363" s="93">
        <v>0</v>
      </c>
      <c r="BR1363" s="93">
        <v>0</v>
      </c>
      <c r="BS1363" s="93">
        <v>0</v>
      </c>
      <c r="BT1363" s="93">
        <v>0</v>
      </c>
      <c r="BU1363" s="93">
        <v>0</v>
      </c>
      <c r="BV1363" s="93">
        <v>0</v>
      </c>
      <c r="BW1363" s="93">
        <v>0</v>
      </c>
      <c r="BX1363" s="93">
        <v>0</v>
      </c>
      <c r="BY1363" s="93">
        <v>0</v>
      </c>
      <c r="BZ1363" s="93">
        <v>0</v>
      </c>
      <c r="CA1363" s="93">
        <v>0</v>
      </c>
      <c r="CB1363" s="93">
        <v>0</v>
      </c>
      <c r="CC1363" s="93">
        <v>0</v>
      </c>
      <c r="CD1363" s="93">
        <v>0</v>
      </c>
      <c r="CE1363" s="93">
        <v>0</v>
      </c>
      <c r="CF1363" s="93">
        <v>0</v>
      </c>
      <c r="CG1363" s="93">
        <v>0</v>
      </c>
      <c r="CH1363" s="93">
        <v>0</v>
      </c>
      <c r="CJ1363" s="94">
        <v>2696167.8457387006</v>
      </c>
    </row>
    <row r="1364" spans="1:88" x14ac:dyDescent="0.25">
      <c r="A1364">
        <v>1356</v>
      </c>
      <c r="B1364" s="96"/>
      <c r="C1364" s="97" t="s">
        <v>5378</v>
      </c>
      <c r="D1364" s="97" t="s">
        <v>7645</v>
      </c>
      <c r="E1364" s="97" t="s">
        <v>7645</v>
      </c>
      <c r="F1364" s="97" t="s">
        <v>7916</v>
      </c>
      <c r="G1364" s="96" t="s">
        <v>6184</v>
      </c>
      <c r="H1364" s="96" t="s">
        <v>7917</v>
      </c>
      <c r="I1364" s="96" t="s">
        <v>5340</v>
      </c>
      <c r="J1364" s="96" t="s">
        <v>5382</v>
      </c>
      <c r="K1364" s="96" t="s">
        <v>5365</v>
      </c>
      <c r="L1364" s="96" t="s">
        <v>5365</v>
      </c>
      <c r="M1364" s="96" t="s">
        <v>5342</v>
      </c>
      <c r="N1364" s="92">
        <v>5985925.3959110444</v>
      </c>
      <c r="O1364" s="93">
        <v>0</v>
      </c>
      <c r="P1364" s="93">
        <v>0</v>
      </c>
      <c r="Q1364" s="93">
        <v>0</v>
      </c>
      <c r="R1364" s="93">
        <v>0</v>
      </c>
      <c r="S1364" s="93">
        <v>0</v>
      </c>
      <c r="T1364" s="93">
        <v>0</v>
      </c>
      <c r="U1364" s="93">
        <v>0</v>
      </c>
      <c r="V1364" s="93">
        <v>0</v>
      </c>
      <c r="W1364" s="93">
        <v>0</v>
      </c>
      <c r="X1364" s="93">
        <v>0</v>
      </c>
      <c r="Y1364" s="93">
        <v>0</v>
      </c>
      <c r="Z1364" s="93">
        <v>0</v>
      </c>
      <c r="AA1364" s="93">
        <v>0</v>
      </c>
      <c r="AB1364" s="93">
        <v>0</v>
      </c>
      <c r="AC1364" s="93">
        <v>0</v>
      </c>
      <c r="AD1364" s="93">
        <v>0</v>
      </c>
      <c r="AE1364" s="93">
        <v>0</v>
      </c>
      <c r="AF1364" s="93">
        <v>0</v>
      </c>
      <c r="AG1364" s="93">
        <v>0</v>
      </c>
      <c r="AH1364" s="93">
        <v>0</v>
      </c>
      <c r="AI1364" s="93">
        <v>0</v>
      </c>
      <c r="AJ1364" s="93">
        <v>0</v>
      </c>
      <c r="AK1364" s="93">
        <v>0</v>
      </c>
      <c r="AL1364" s="93">
        <v>0</v>
      </c>
      <c r="AM1364" s="93">
        <v>0</v>
      </c>
      <c r="AN1364" s="93">
        <v>0</v>
      </c>
      <c r="AO1364" s="93">
        <v>0</v>
      </c>
      <c r="AP1364" s="93">
        <v>0</v>
      </c>
      <c r="AQ1364" s="93">
        <v>0</v>
      </c>
      <c r="AR1364" s="93">
        <v>0</v>
      </c>
      <c r="AS1364" s="93">
        <v>4324.621824073517</v>
      </c>
      <c r="AT1364" s="93">
        <v>4319.1697810914038</v>
      </c>
      <c r="AU1364" s="93">
        <v>4307.4396665410677</v>
      </c>
      <c r="AV1364" s="93">
        <v>4267.3266134610531</v>
      </c>
      <c r="AW1364" s="93">
        <v>4321.5003268136388</v>
      </c>
      <c r="AX1364" s="93">
        <v>4327.2678884074739</v>
      </c>
      <c r="AY1364" s="93">
        <v>4451.3679747223432</v>
      </c>
      <c r="AZ1364" s="93">
        <v>4408.003344797793</v>
      </c>
      <c r="BA1364" s="93">
        <v>4419.1740105535819</v>
      </c>
      <c r="BB1364" s="93">
        <v>4419.0744671644125</v>
      </c>
      <c r="BC1364" s="93">
        <v>4401.3709906103513</v>
      </c>
      <c r="BD1364" s="93">
        <v>4387.7680783194101</v>
      </c>
      <c r="BE1364" s="93">
        <v>191597.13375333996</v>
      </c>
      <c r="BF1364" s="93">
        <v>191386.56520090182</v>
      </c>
      <c r="BG1364" s="93">
        <v>190882.44093914801</v>
      </c>
      <c r="BH1364" s="93">
        <v>189185.98888309815</v>
      </c>
      <c r="BI1364" s="93">
        <v>191454.93135918814</v>
      </c>
      <c r="BJ1364" s="93">
        <v>191699.99825257473</v>
      </c>
      <c r="BK1364" s="93">
        <v>190111.27894191063</v>
      </c>
      <c r="BL1364" s="93">
        <v>188390.74283211806</v>
      </c>
      <c r="BM1364" s="93">
        <v>188625.66181844464</v>
      </c>
      <c r="BN1364" s="93">
        <v>188670.96577461684</v>
      </c>
      <c r="BO1364" s="93">
        <v>187977.13896488788</v>
      </c>
      <c r="BP1364" s="93">
        <v>187456.43683619983</v>
      </c>
      <c r="BQ1364" s="93">
        <v>249968.48958121601</v>
      </c>
      <c r="BR1364" s="93">
        <v>249609.29530469613</v>
      </c>
      <c r="BS1364" s="93">
        <v>248724.09768974758</v>
      </c>
      <c r="BT1364" s="93">
        <v>245829.95383946539</v>
      </c>
      <c r="BU1364" s="93">
        <v>249712.89169064208</v>
      </c>
      <c r="BV1364" s="93">
        <v>250146.85399564134</v>
      </c>
      <c r="BW1364" s="93">
        <v>251062.5610208966</v>
      </c>
      <c r="BX1364" s="93">
        <v>247934.64793386034</v>
      </c>
      <c r="BY1364" s="93">
        <v>248200.33286490399</v>
      </c>
      <c r="BZ1364" s="93">
        <v>248365.08608556006</v>
      </c>
      <c r="CA1364" s="93">
        <v>246945.34110681096</v>
      </c>
      <c r="CB1364" s="93">
        <v>246034.5386192436</v>
      </c>
      <c r="CC1364" s="93">
        <v>112802.98500749579</v>
      </c>
      <c r="CD1364" s="93">
        <v>112608.30236158152</v>
      </c>
      <c r="CE1364" s="93">
        <v>112128.47952382475</v>
      </c>
      <c r="CF1364" s="93">
        <v>110517.84054734955</v>
      </c>
      <c r="CG1364" s="93">
        <v>112640.88437480127</v>
      </c>
      <c r="CH1364" s="93">
        <v>112899.4458403232</v>
      </c>
      <c r="CJ1364" s="94">
        <v>5985925.3959110444</v>
      </c>
    </row>
    <row r="1365" spans="1:88" x14ac:dyDescent="0.25">
      <c r="A1365">
        <v>1357</v>
      </c>
      <c r="B1365" s="96"/>
      <c r="C1365" s="97" t="s">
        <v>5378</v>
      </c>
      <c r="D1365" s="97" t="s">
        <v>7645</v>
      </c>
      <c r="E1365" s="97" t="s">
        <v>7645</v>
      </c>
      <c r="F1365" s="97" t="s">
        <v>7918</v>
      </c>
      <c r="G1365" s="96" t="s">
        <v>6184</v>
      </c>
      <c r="H1365" s="96" t="s">
        <v>7919</v>
      </c>
      <c r="I1365" s="96" t="s">
        <v>5340</v>
      </c>
      <c r="J1365" s="96" t="s">
        <v>5382</v>
      </c>
      <c r="K1365" s="96" t="s">
        <v>5365</v>
      </c>
      <c r="L1365" s="96" t="s">
        <v>5365</v>
      </c>
      <c r="M1365" s="96" t="s">
        <v>5342</v>
      </c>
      <c r="N1365" s="92">
        <v>0</v>
      </c>
      <c r="O1365" s="93">
        <v>0</v>
      </c>
      <c r="P1365" s="93">
        <v>0</v>
      </c>
      <c r="Q1365" s="93">
        <v>0</v>
      </c>
      <c r="R1365" s="93">
        <v>0</v>
      </c>
      <c r="S1365" s="93">
        <v>0</v>
      </c>
      <c r="T1365" s="93">
        <v>0</v>
      </c>
      <c r="U1365" s="93">
        <v>0</v>
      </c>
      <c r="V1365" s="93">
        <v>0</v>
      </c>
      <c r="W1365" s="93">
        <v>0</v>
      </c>
      <c r="X1365" s="93">
        <v>0</v>
      </c>
      <c r="Y1365" s="93">
        <v>0</v>
      </c>
      <c r="Z1365" s="93">
        <v>0</v>
      </c>
      <c r="AA1365" s="93">
        <v>0</v>
      </c>
      <c r="AB1365" s="93">
        <v>0</v>
      </c>
      <c r="AC1365" s="93">
        <v>0</v>
      </c>
      <c r="AD1365" s="93">
        <v>0</v>
      </c>
      <c r="AE1365" s="93">
        <v>0</v>
      </c>
      <c r="AF1365" s="93">
        <v>0</v>
      </c>
      <c r="AG1365" s="93">
        <v>0</v>
      </c>
      <c r="AH1365" s="93">
        <v>0</v>
      </c>
      <c r="AI1365" s="93">
        <v>0</v>
      </c>
      <c r="AJ1365" s="93">
        <v>0</v>
      </c>
      <c r="AK1365" s="93">
        <v>0</v>
      </c>
      <c r="AL1365" s="93">
        <v>0</v>
      </c>
      <c r="AM1365" s="93">
        <v>0</v>
      </c>
      <c r="AN1365" s="93">
        <v>0</v>
      </c>
      <c r="AO1365" s="93">
        <v>0</v>
      </c>
      <c r="AP1365" s="93">
        <v>0</v>
      </c>
      <c r="AQ1365" s="93">
        <v>0</v>
      </c>
      <c r="AR1365" s="93">
        <v>0</v>
      </c>
      <c r="AS1365" s="93">
        <v>0</v>
      </c>
      <c r="AT1365" s="93">
        <v>0</v>
      </c>
      <c r="AU1365" s="93">
        <v>0</v>
      </c>
      <c r="AV1365" s="93">
        <v>0</v>
      </c>
      <c r="AW1365" s="93">
        <v>0</v>
      </c>
      <c r="AX1365" s="93">
        <v>0</v>
      </c>
      <c r="AY1365" s="93">
        <v>0</v>
      </c>
      <c r="AZ1365" s="93">
        <v>0</v>
      </c>
      <c r="BA1365" s="93">
        <v>0</v>
      </c>
      <c r="BB1365" s="93">
        <v>0</v>
      </c>
      <c r="BC1365" s="93">
        <v>0</v>
      </c>
      <c r="BD1365" s="93">
        <v>0</v>
      </c>
      <c r="BE1365" s="93">
        <v>0</v>
      </c>
      <c r="BF1365" s="93">
        <v>0</v>
      </c>
      <c r="BG1365" s="93">
        <v>0</v>
      </c>
      <c r="BH1365" s="93">
        <v>0</v>
      </c>
      <c r="BI1365" s="93">
        <v>0</v>
      </c>
      <c r="BJ1365" s="93">
        <v>0</v>
      </c>
      <c r="BK1365" s="93">
        <v>0</v>
      </c>
      <c r="BL1365" s="93">
        <v>0</v>
      </c>
      <c r="BM1365" s="93">
        <v>0</v>
      </c>
      <c r="BN1365" s="93">
        <v>0</v>
      </c>
      <c r="BO1365" s="93">
        <v>0</v>
      </c>
      <c r="BP1365" s="93">
        <v>0</v>
      </c>
      <c r="BQ1365" s="93">
        <v>0</v>
      </c>
      <c r="BR1365" s="93">
        <v>0</v>
      </c>
      <c r="BS1365" s="93">
        <v>0</v>
      </c>
      <c r="BT1365" s="93">
        <v>0</v>
      </c>
      <c r="BU1365" s="93">
        <v>0</v>
      </c>
      <c r="BV1365" s="93">
        <v>0</v>
      </c>
      <c r="BW1365" s="93">
        <v>0</v>
      </c>
      <c r="BX1365" s="93">
        <v>0</v>
      </c>
      <c r="BY1365" s="93">
        <v>0</v>
      </c>
      <c r="BZ1365" s="93">
        <v>0</v>
      </c>
      <c r="CA1365" s="93">
        <v>0</v>
      </c>
      <c r="CB1365" s="93">
        <v>0</v>
      </c>
      <c r="CC1365" s="93">
        <v>0</v>
      </c>
      <c r="CD1365" s="93">
        <v>0</v>
      </c>
      <c r="CE1365" s="93">
        <v>0</v>
      </c>
      <c r="CF1365" s="93">
        <v>0</v>
      </c>
      <c r="CG1365" s="93">
        <v>0</v>
      </c>
      <c r="CH1365" s="93">
        <v>0</v>
      </c>
      <c r="CJ1365" s="94">
        <v>0</v>
      </c>
    </row>
    <row r="1366" spans="1:88" x14ac:dyDescent="0.25">
      <c r="A1366">
        <v>1358</v>
      </c>
      <c r="B1366" s="96"/>
      <c r="C1366" s="97" t="s">
        <v>5378</v>
      </c>
      <c r="D1366" s="97" t="s">
        <v>7645</v>
      </c>
      <c r="E1366" s="97" t="s">
        <v>7645</v>
      </c>
      <c r="F1366" s="97" t="s">
        <v>7920</v>
      </c>
      <c r="G1366" s="96" t="s">
        <v>6184</v>
      </c>
      <c r="H1366" s="96" t="s">
        <v>7921</v>
      </c>
      <c r="I1366" s="96" t="s">
        <v>5340</v>
      </c>
      <c r="J1366" s="96" t="s">
        <v>5382</v>
      </c>
      <c r="K1366" s="96" t="s">
        <v>5365</v>
      </c>
      <c r="L1366" s="96" t="s">
        <v>5365</v>
      </c>
      <c r="M1366" s="96" t="s">
        <v>5342</v>
      </c>
      <c r="N1366" s="92">
        <v>0</v>
      </c>
      <c r="O1366" s="93">
        <v>0</v>
      </c>
      <c r="P1366" s="93">
        <v>0</v>
      </c>
      <c r="Q1366" s="93">
        <v>0</v>
      </c>
      <c r="R1366" s="93">
        <v>0</v>
      </c>
      <c r="S1366" s="93">
        <v>0</v>
      </c>
      <c r="T1366" s="93">
        <v>0</v>
      </c>
      <c r="U1366" s="93">
        <v>0</v>
      </c>
      <c r="V1366" s="93">
        <v>0</v>
      </c>
      <c r="W1366" s="93">
        <v>0</v>
      </c>
      <c r="X1366" s="93">
        <v>0</v>
      </c>
      <c r="Y1366" s="93">
        <v>0</v>
      </c>
      <c r="Z1366" s="93">
        <v>0</v>
      </c>
      <c r="AA1366" s="93">
        <v>0</v>
      </c>
      <c r="AB1366" s="93">
        <v>0</v>
      </c>
      <c r="AC1366" s="93">
        <v>0</v>
      </c>
      <c r="AD1366" s="93">
        <v>0</v>
      </c>
      <c r="AE1366" s="93">
        <v>0</v>
      </c>
      <c r="AF1366" s="93">
        <v>0</v>
      </c>
      <c r="AG1366" s="93">
        <v>0</v>
      </c>
      <c r="AH1366" s="93">
        <v>0</v>
      </c>
      <c r="AI1366" s="93">
        <v>0</v>
      </c>
      <c r="AJ1366" s="93">
        <v>0</v>
      </c>
      <c r="AK1366" s="93">
        <v>0</v>
      </c>
      <c r="AL1366" s="93">
        <v>0</v>
      </c>
      <c r="AM1366" s="93">
        <v>0</v>
      </c>
      <c r="AN1366" s="93">
        <v>0</v>
      </c>
      <c r="AO1366" s="93">
        <v>0</v>
      </c>
      <c r="AP1366" s="93">
        <v>0</v>
      </c>
      <c r="AQ1366" s="93">
        <v>0</v>
      </c>
      <c r="AR1366" s="93">
        <v>0</v>
      </c>
      <c r="AS1366" s="93">
        <v>0</v>
      </c>
      <c r="AT1366" s="93">
        <v>0</v>
      </c>
      <c r="AU1366" s="93">
        <v>0</v>
      </c>
      <c r="AV1366" s="93">
        <v>0</v>
      </c>
      <c r="AW1366" s="93">
        <v>0</v>
      </c>
      <c r="AX1366" s="93">
        <v>0</v>
      </c>
      <c r="AY1366" s="93">
        <v>0</v>
      </c>
      <c r="AZ1366" s="93">
        <v>0</v>
      </c>
      <c r="BA1366" s="93">
        <v>0</v>
      </c>
      <c r="BB1366" s="93">
        <v>0</v>
      </c>
      <c r="BC1366" s="93">
        <v>0</v>
      </c>
      <c r="BD1366" s="93">
        <v>0</v>
      </c>
      <c r="BE1366" s="93">
        <v>0</v>
      </c>
      <c r="BF1366" s="93">
        <v>0</v>
      </c>
      <c r="BG1366" s="93">
        <v>0</v>
      </c>
      <c r="BH1366" s="93">
        <v>0</v>
      </c>
      <c r="BI1366" s="93">
        <v>0</v>
      </c>
      <c r="BJ1366" s="93">
        <v>0</v>
      </c>
      <c r="BK1366" s="93">
        <v>0</v>
      </c>
      <c r="BL1366" s="93">
        <v>0</v>
      </c>
      <c r="BM1366" s="93">
        <v>0</v>
      </c>
      <c r="BN1366" s="93">
        <v>0</v>
      </c>
      <c r="BO1366" s="93">
        <v>0</v>
      </c>
      <c r="BP1366" s="93">
        <v>0</v>
      </c>
      <c r="BQ1366" s="93">
        <v>0</v>
      </c>
      <c r="BR1366" s="93">
        <v>0</v>
      </c>
      <c r="BS1366" s="93">
        <v>0</v>
      </c>
      <c r="BT1366" s="93">
        <v>0</v>
      </c>
      <c r="BU1366" s="93">
        <v>0</v>
      </c>
      <c r="BV1366" s="93">
        <v>0</v>
      </c>
      <c r="BW1366" s="93">
        <v>0</v>
      </c>
      <c r="BX1366" s="93">
        <v>0</v>
      </c>
      <c r="BY1366" s="93">
        <v>0</v>
      </c>
      <c r="BZ1366" s="93">
        <v>0</v>
      </c>
      <c r="CA1366" s="93">
        <v>0</v>
      </c>
      <c r="CB1366" s="93">
        <v>0</v>
      </c>
      <c r="CC1366" s="93">
        <v>0</v>
      </c>
      <c r="CD1366" s="93">
        <v>0</v>
      </c>
      <c r="CE1366" s="93">
        <v>0</v>
      </c>
      <c r="CF1366" s="93">
        <v>0</v>
      </c>
      <c r="CG1366" s="93">
        <v>0</v>
      </c>
      <c r="CH1366" s="93">
        <v>0</v>
      </c>
      <c r="CJ1366" s="94">
        <v>0</v>
      </c>
    </row>
    <row r="1367" spans="1:88" x14ac:dyDescent="0.25">
      <c r="A1367">
        <v>1359</v>
      </c>
      <c r="B1367" s="96"/>
      <c r="C1367" s="97" t="s">
        <v>5378</v>
      </c>
      <c r="D1367" s="97" t="s">
        <v>7645</v>
      </c>
      <c r="E1367" s="97" t="s">
        <v>7645</v>
      </c>
      <c r="F1367" s="97" t="s">
        <v>7922</v>
      </c>
      <c r="G1367" s="96" t="s">
        <v>6184</v>
      </c>
      <c r="H1367" s="96" t="s">
        <v>7923</v>
      </c>
      <c r="I1367" s="96" t="s">
        <v>5340</v>
      </c>
      <c r="J1367" s="96" t="s">
        <v>5382</v>
      </c>
      <c r="K1367" s="96" t="s">
        <v>5365</v>
      </c>
      <c r="L1367" s="96" t="s">
        <v>5365</v>
      </c>
      <c r="M1367" s="96" t="s">
        <v>5342</v>
      </c>
      <c r="N1367" s="92">
        <v>3460183.8246708806</v>
      </c>
      <c r="O1367" s="93">
        <v>0</v>
      </c>
      <c r="P1367" s="93">
        <v>0</v>
      </c>
      <c r="Q1367" s="93">
        <v>0</v>
      </c>
      <c r="R1367" s="93">
        <v>0</v>
      </c>
      <c r="S1367" s="93">
        <v>0</v>
      </c>
      <c r="T1367" s="93">
        <v>0</v>
      </c>
      <c r="U1367" s="93">
        <v>0</v>
      </c>
      <c r="V1367" s="93">
        <v>0</v>
      </c>
      <c r="W1367" s="93">
        <v>0</v>
      </c>
      <c r="X1367" s="93">
        <v>0</v>
      </c>
      <c r="Y1367" s="93">
        <v>0</v>
      </c>
      <c r="Z1367" s="93">
        <v>0</v>
      </c>
      <c r="AA1367" s="93">
        <v>0</v>
      </c>
      <c r="AB1367" s="93">
        <v>0</v>
      </c>
      <c r="AC1367" s="93">
        <v>0</v>
      </c>
      <c r="AD1367" s="93">
        <v>0</v>
      </c>
      <c r="AE1367" s="93">
        <v>0</v>
      </c>
      <c r="AF1367" s="93">
        <v>0</v>
      </c>
      <c r="AG1367" s="93">
        <v>0</v>
      </c>
      <c r="AH1367" s="93">
        <v>0</v>
      </c>
      <c r="AI1367" s="93">
        <v>0</v>
      </c>
      <c r="AJ1367" s="93">
        <v>0</v>
      </c>
      <c r="AK1367" s="93">
        <v>0</v>
      </c>
      <c r="AL1367" s="93">
        <v>0</v>
      </c>
      <c r="AM1367" s="93">
        <v>0</v>
      </c>
      <c r="AN1367" s="93">
        <v>0</v>
      </c>
      <c r="AO1367" s="93">
        <v>0</v>
      </c>
      <c r="AP1367" s="93">
        <v>0</v>
      </c>
      <c r="AQ1367" s="93">
        <v>0</v>
      </c>
      <c r="AR1367" s="93">
        <v>0</v>
      </c>
      <c r="AS1367" s="93">
        <v>0</v>
      </c>
      <c r="AT1367" s="93">
        <v>0</v>
      </c>
      <c r="AU1367" s="93">
        <v>0</v>
      </c>
      <c r="AV1367" s="93">
        <v>0</v>
      </c>
      <c r="AW1367" s="93">
        <v>0</v>
      </c>
      <c r="AX1367" s="93">
        <v>0</v>
      </c>
      <c r="AY1367" s="93">
        <v>0</v>
      </c>
      <c r="AZ1367" s="93">
        <v>0</v>
      </c>
      <c r="BA1367" s="93">
        <v>0</v>
      </c>
      <c r="BB1367" s="93">
        <v>0</v>
      </c>
      <c r="BC1367" s="93">
        <v>0</v>
      </c>
      <c r="BD1367" s="93">
        <v>0</v>
      </c>
      <c r="BE1367" s="93">
        <v>5273.3156078900847</v>
      </c>
      <c r="BF1367" s="93">
        <v>5267.5201431441001</v>
      </c>
      <c r="BG1367" s="93">
        <v>5253.6451634627902</v>
      </c>
      <c r="BH1367" s="93">
        <v>5206.9538224705939</v>
      </c>
      <c r="BI1367" s="93">
        <v>5269.4017805281237</v>
      </c>
      <c r="BJ1367" s="93">
        <v>5276.1467408965646</v>
      </c>
      <c r="BK1367" s="93">
        <v>5232.420521336976</v>
      </c>
      <c r="BL1367" s="93">
        <v>5185.0663164803173</v>
      </c>
      <c r="BM1367" s="93">
        <v>5191.5319766544508</v>
      </c>
      <c r="BN1367" s="93">
        <v>5192.7788745307407</v>
      </c>
      <c r="BO1367" s="93">
        <v>5173.6827238042488</v>
      </c>
      <c r="BP1367" s="93">
        <v>5159.3514725559726</v>
      </c>
      <c r="BQ1367" s="93">
        <v>255034.23814715235</v>
      </c>
      <c r="BR1367" s="93">
        <v>254667.76460157667</v>
      </c>
      <c r="BS1367" s="93">
        <v>253764.62797136969</v>
      </c>
      <c r="BT1367" s="93">
        <v>250811.83270833004</v>
      </c>
      <c r="BU1367" s="93">
        <v>254773.4604251144</v>
      </c>
      <c r="BV1367" s="93">
        <v>255216.21721428126</v>
      </c>
      <c r="BW1367" s="93">
        <v>256150.48154473063</v>
      </c>
      <c r="BX1367" s="93">
        <v>252959.17958311382</v>
      </c>
      <c r="BY1367" s="93">
        <v>253230.24876503157</v>
      </c>
      <c r="BZ1367" s="93">
        <v>253398.34080008158</v>
      </c>
      <c r="CA1367" s="93">
        <v>251949.82391051218</v>
      </c>
      <c r="CB1367" s="93">
        <v>251020.56351089865</v>
      </c>
      <c r="CC1367" s="93">
        <v>59369.992109208069</v>
      </c>
      <c r="CD1367" s="93">
        <v>59267.527558726957</v>
      </c>
      <c r="CE1367" s="93">
        <v>59014.989223065524</v>
      </c>
      <c r="CF1367" s="93">
        <v>58167.284498604859</v>
      </c>
      <c r="CG1367" s="93">
        <v>59284.675986737209</v>
      </c>
      <c r="CH1367" s="93">
        <v>59420.760968590948</v>
      </c>
      <c r="CJ1367" s="94">
        <v>3460183.8246708806</v>
      </c>
    </row>
    <row r="1368" spans="1:88" x14ac:dyDescent="0.25">
      <c r="A1368">
        <v>1360</v>
      </c>
      <c r="B1368" s="96"/>
      <c r="C1368" s="97" t="s">
        <v>5378</v>
      </c>
      <c r="D1368" s="97" t="s">
        <v>7645</v>
      </c>
      <c r="E1368" s="97" t="s">
        <v>7645</v>
      </c>
      <c r="F1368" s="97" t="s">
        <v>7924</v>
      </c>
      <c r="G1368" s="96" t="s">
        <v>6184</v>
      </c>
      <c r="H1368" s="96" t="s">
        <v>7925</v>
      </c>
      <c r="I1368" s="96" t="s">
        <v>5340</v>
      </c>
      <c r="J1368" s="96" t="s">
        <v>5382</v>
      </c>
      <c r="K1368" s="96" t="s">
        <v>5365</v>
      </c>
      <c r="L1368" s="96" t="s">
        <v>5365</v>
      </c>
      <c r="M1368" s="96" t="s">
        <v>5342</v>
      </c>
      <c r="N1368" s="92">
        <v>741951.44326694263</v>
      </c>
      <c r="O1368" s="93">
        <v>0</v>
      </c>
      <c r="P1368" s="93">
        <v>0</v>
      </c>
      <c r="Q1368" s="93">
        <v>0</v>
      </c>
      <c r="R1368" s="93">
        <v>0</v>
      </c>
      <c r="S1368" s="93">
        <v>0</v>
      </c>
      <c r="T1368" s="93">
        <v>0</v>
      </c>
      <c r="U1368" s="93">
        <v>0</v>
      </c>
      <c r="V1368" s="93">
        <v>0</v>
      </c>
      <c r="W1368" s="93">
        <v>0</v>
      </c>
      <c r="X1368" s="93">
        <v>0</v>
      </c>
      <c r="Y1368" s="93">
        <v>0</v>
      </c>
      <c r="Z1368" s="93">
        <v>0</v>
      </c>
      <c r="AA1368" s="93">
        <v>0</v>
      </c>
      <c r="AB1368" s="93">
        <v>0</v>
      </c>
      <c r="AC1368" s="93">
        <v>0</v>
      </c>
      <c r="AD1368" s="93">
        <v>0</v>
      </c>
      <c r="AE1368" s="93">
        <v>0</v>
      </c>
      <c r="AF1368" s="93">
        <v>0</v>
      </c>
      <c r="AG1368" s="93">
        <v>60992.932454629976</v>
      </c>
      <c r="AH1368" s="93">
        <v>60958.70556378529</v>
      </c>
      <c r="AI1368" s="93">
        <v>60702.827055287387</v>
      </c>
      <c r="AJ1368" s="93">
        <v>60227.79300375592</v>
      </c>
      <c r="AK1368" s="93">
        <v>60962.519433190253</v>
      </c>
      <c r="AL1368" s="93">
        <v>61034.08200198345</v>
      </c>
      <c r="AM1368" s="93">
        <v>63411.776253604803</v>
      </c>
      <c r="AN1368" s="93">
        <v>62819.454414689681</v>
      </c>
      <c r="AO1368" s="93">
        <v>62871.799438931346</v>
      </c>
      <c r="AP1368" s="93">
        <v>62880.875014062796</v>
      </c>
      <c r="AQ1368" s="93">
        <v>62637.69577165076</v>
      </c>
      <c r="AR1368" s="93">
        <v>62450.982861370845</v>
      </c>
      <c r="AS1368" s="93">
        <v>0</v>
      </c>
      <c r="AT1368" s="93">
        <v>0</v>
      </c>
      <c r="AU1368" s="93">
        <v>0</v>
      </c>
      <c r="AV1368" s="93">
        <v>0</v>
      </c>
      <c r="AW1368" s="93">
        <v>0</v>
      </c>
      <c r="AX1368" s="93">
        <v>0</v>
      </c>
      <c r="AY1368" s="93">
        <v>0</v>
      </c>
      <c r="AZ1368" s="93">
        <v>0</v>
      </c>
      <c r="BA1368" s="93">
        <v>0</v>
      </c>
      <c r="BB1368" s="93">
        <v>0</v>
      </c>
      <c r="BC1368" s="93">
        <v>0</v>
      </c>
      <c r="BD1368" s="93">
        <v>0</v>
      </c>
      <c r="BE1368" s="93">
        <v>0</v>
      </c>
      <c r="BF1368" s="93">
        <v>0</v>
      </c>
      <c r="BG1368" s="93">
        <v>0</v>
      </c>
      <c r="BH1368" s="93">
        <v>0</v>
      </c>
      <c r="BI1368" s="93">
        <v>0</v>
      </c>
      <c r="BJ1368" s="93">
        <v>0</v>
      </c>
      <c r="BK1368" s="93">
        <v>0</v>
      </c>
      <c r="BL1368" s="93">
        <v>0</v>
      </c>
      <c r="BM1368" s="93">
        <v>0</v>
      </c>
      <c r="BN1368" s="93">
        <v>0</v>
      </c>
      <c r="BO1368" s="93">
        <v>0</v>
      </c>
      <c r="BP1368" s="93">
        <v>0</v>
      </c>
      <c r="BQ1368" s="93">
        <v>0</v>
      </c>
      <c r="BR1368" s="93">
        <v>0</v>
      </c>
      <c r="BS1368" s="93">
        <v>0</v>
      </c>
      <c r="BT1368" s="93">
        <v>0</v>
      </c>
      <c r="BU1368" s="93">
        <v>0</v>
      </c>
      <c r="BV1368" s="93">
        <v>0</v>
      </c>
      <c r="BW1368" s="93">
        <v>0</v>
      </c>
      <c r="BX1368" s="93">
        <v>0</v>
      </c>
      <c r="BY1368" s="93">
        <v>0</v>
      </c>
      <c r="BZ1368" s="93">
        <v>0</v>
      </c>
      <c r="CA1368" s="93">
        <v>0</v>
      </c>
      <c r="CB1368" s="93">
        <v>0</v>
      </c>
      <c r="CC1368" s="93">
        <v>0</v>
      </c>
      <c r="CD1368" s="93">
        <v>0</v>
      </c>
      <c r="CE1368" s="93">
        <v>0</v>
      </c>
      <c r="CF1368" s="93">
        <v>0</v>
      </c>
      <c r="CG1368" s="93">
        <v>0</v>
      </c>
      <c r="CH1368" s="93">
        <v>0</v>
      </c>
      <c r="CJ1368" s="94">
        <v>741951.44326694263</v>
      </c>
    </row>
    <row r="1369" spans="1:88" x14ac:dyDescent="0.25">
      <c r="A1369">
        <v>1361</v>
      </c>
      <c r="B1369" s="96"/>
      <c r="C1369" s="97" t="s">
        <v>5378</v>
      </c>
      <c r="D1369" s="97" t="s">
        <v>7645</v>
      </c>
      <c r="E1369" s="97" t="s">
        <v>7645</v>
      </c>
      <c r="F1369" s="97" t="s">
        <v>7926</v>
      </c>
      <c r="G1369" s="96" t="s">
        <v>6184</v>
      </c>
      <c r="H1369" s="96" t="s">
        <v>7927</v>
      </c>
      <c r="I1369" s="96" t="s">
        <v>5340</v>
      </c>
      <c r="J1369" s="96" t="s">
        <v>5382</v>
      </c>
      <c r="K1369" s="96" t="s">
        <v>5365</v>
      </c>
      <c r="L1369" s="96" t="s">
        <v>5365</v>
      </c>
      <c r="M1369" s="96" t="s">
        <v>5342</v>
      </c>
      <c r="N1369" s="92">
        <v>0</v>
      </c>
      <c r="O1369" s="93">
        <v>0</v>
      </c>
      <c r="P1369" s="93">
        <v>0</v>
      </c>
      <c r="Q1369" s="93">
        <v>0</v>
      </c>
      <c r="R1369" s="93">
        <v>0</v>
      </c>
      <c r="S1369" s="93">
        <v>0</v>
      </c>
      <c r="T1369" s="93">
        <v>0</v>
      </c>
      <c r="U1369" s="93">
        <v>0</v>
      </c>
      <c r="V1369" s="93">
        <v>0</v>
      </c>
      <c r="W1369" s="93">
        <v>0</v>
      </c>
      <c r="X1369" s="93">
        <v>0</v>
      </c>
      <c r="Y1369" s="93">
        <v>0</v>
      </c>
      <c r="Z1369" s="93">
        <v>0</v>
      </c>
      <c r="AA1369" s="93">
        <v>0</v>
      </c>
      <c r="AB1369" s="93">
        <v>0</v>
      </c>
      <c r="AC1369" s="93">
        <v>0</v>
      </c>
      <c r="AD1369" s="93">
        <v>0</v>
      </c>
      <c r="AE1369" s="93">
        <v>0</v>
      </c>
      <c r="AF1369" s="93">
        <v>0</v>
      </c>
      <c r="AG1369" s="93">
        <v>0</v>
      </c>
      <c r="AH1369" s="93">
        <v>0</v>
      </c>
      <c r="AI1369" s="93">
        <v>0</v>
      </c>
      <c r="AJ1369" s="93">
        <v>0</v>
      </c>
      <c r="AK1369" s="93">
        <v>0</v>
      </c>
      <c r="AL1369" s="93">
        <v>0</v>
      </c>
      <c r="AM1369" s="93">
        <v>0</v>
      </c>
      <c r="AN1369" s="93">
        <v>0</v>
      </c>
      <c r="AO1369" s="93">
        <v>0</v>
      </c>
      <c r="AP1369" s="93">
        <v>0</v>
      </c>
      <c r="AQ1369" s="93">
        <v>0</v>
      </c>
      <c r="AR1369" s="93">
        <v>0</v>
      </c>
      <c r="AS1369" s="93">
        <v>0</v>
      </c>
      <c r="AT1369" s="93">
        <v>0</v>
      </c>
      <c r="AU1369" s="93">
        <v>0</v>
      </c>
      <c r="AV1369" s="93">
        <v>0</v>
      </c>
      <c r="AW1369" s="93">
        <v>0</v>
      </c>
      <c r="AX1369" s="93">
        <v>0</v>
      </c>
      <c r="AY1369" s="93">
        <v>0</v>
      </c>
      <c r="AZ1369" s="93">
        <v>0</v>
      </c>
      <c r="BA1369" s="93">
        <v>0</v>
      </c>
      <c r="BB1369" s="93">
        <v>0</v>
      </c>
      <c r="BC1369" s="93">
        <v>0</v>
      </c>
      <c r="BD1369" s="93">
        <v>0</v>
      </c>
      <c r="BE1369" s="93">
        <v>0</v>
      </c>
      <c r="BF1369" s="93">
        <v>0</v>
      </c>
      <c r="BG1369" s="93">
        <v>0</v>
      </c>
      <c r="BH1369" s="93">
        <v>0</v>
      </c>
      <c r="BI1369" s="93">
        <v>0</v>
      </c>
      <c r="BJ1369" s="93">
        <v>0</v>
      </c>
      <c r="BK1369" s="93">
        <v>0</v>
      </c>
      <c r="BL1369" s="93">
        <v>0</v>
      </c>
      <c r="BM1369" s="93">
        <v>0</v>
      </c>
      <c r="BN1369" s="93">
        <v>0</v>
      </c>
      <c r="BO1369" s="93">
        <v>0</v>
      </c>
      <c r="BP1369" s="93">
        <v>0</v>
      </c>
      <c r="BQ1369" s="93">
        <v>0</v>
      </c>
      <c r="BR1369" s="93">
        <v>0</v>
      </c>
      <c r="BS1369" s="93">
        <v>0</v>
      </c>
      <c r="BT1369" s="93">
        <v>0</v>
      </c>
      <c r="BU1369" s="93">
        <v>0</v>
      </c>
      <c r="BV1369" s="93">
        <v>0</v>
      </c>
      <c r="BW1369" s="93">
        <v>0</v>
      </c>
      <c r="BX1369" s="93">
        <v>0</v>
      </c>
      <c r="BY1369" s="93">
        <v>0</v>
      </c>
      <c r="BZ1369" s="93">
        <v>0</v>
      </c>
      <c r="CA1369" s="93">
        <v>0</v>
      </c>
      <c r="CB1369" s="93">
        <v>0</v>
      </c>
      <c r="CC1369" s="93">
        <v>0</v>
      </c>
      <c r="CD1369" s="93">
        <v>0</v>
      </c>
      <c r="CE1369" s="93">
        <v>0</v>
      </c>
      <c r="CF1369" s="93">
        <v>0</v>
      </c>
      <c r="CG1369" s="93">
        <v>0</v>
      </c>
      <c r="CH1369" s="93">
        <v>0</v>
      </c>
      <c r="CJ1369" s="94">
        <v>0</v>
      </c>
    </row>
    <row r="1370" spans="1:88" x14ac:dyDescent="0.25">
      <c r="A1370">
        <v>1362</v>
      </c>
      <c r="B1370" s="96"/>
      <c r="C1370" s="97" t="s">
        <v>5378</v>
      </c>
      <c r="D1370" s="97" t="s">
        <v>7645</v>
      </c>
      <c r="E1370" s="97" t="s">
        <v>7645</v>
      </c>
      <c r="F1370" s="97" t="s">
        <v>7928</v>
      </c>
      <c r="G1370" s="96" t="s">
        <v>6184</v>
      </c>
      <c r="H1370" s="96" t="s">
        <v>7929</v>
      </c>
      <c r="I1370" s="96" t="s">
        <v>5340</v>
      </c>
      <c r="J1370" s="96" t="s">
        <v>5382</v>
      </c>
      <c r="K1370" s="96" t="s">
        <v>5365</v>
      </c>
      <c r="L1370" s="96" t="s">
        <v>5365</v>
      </c>
      <c r="M1370" s="96" t="s">
        <v>5342</v>
      </c>
      <c r="N1370" s="92">
        <v>3449485.6425215444</v>
      </c>
      <c r="O1370" s="93">
        <v>0</v>
      </c>
      <c r="P1370" s="93">
        <v>0</v>
      </c>
      <c r="Q1370" s="93">
        <v>0</v>
      </c>
      <c r="R1370" s="93">
        <v>0</v>
      </c>
      <c r="S1370" s="93">
        <v>0</v>
      </c>
      <c r="T1370" s="93">
        <v>0</v>
      </c>
      <c r="U1370" s="93">
        <v>0</v>
      </c>
      <c r="V1370" s="93">
        <v>0</v>
      </c>
      <c r="W1370" s="93">
        <v>0</v>
      </c>
      <c r="X1370" s="93">
        <v>0</v>
      </c>
      <c r="Y1370" s="93">
        <v>0</v>
      </c>
      <c r="Z1370" s="93">
        <v>0</v>
      </c>
      <c r="AA1370" s="93">
        <v>0</v>
      </c>
      <c r="AB1370" s="93">
        <v>0</v>
      </c>
      <c r="AC1370" s="93">
        <v>0</v>
      </c>
      <c r="AD1370" s="93">
        <v>0</v>
      </c>
      <c r="AE1370" s="93">
        <v>0</v>
      </c>
      <c r="AF1370" s="93">
        <v>0</v>
      </c>
      <c r="AG1370" s="93">
        <v>0</v>
      </c>
      <c r="AH1370" s="93">
        <v>0</v>
      </c>
      <c r="AI1370" s="93">
        <v>0</v>
      </c>
      <c r="AJ1370" s="93">
        <v>0</v>
      </c>
      <c r="AK1370" s="93">
        <v>0</v>
      </c>
      <c r="AL1370" s="93">
        <v>0</v>
      </c>
      <c r="AM1370" s="93">
        <v>0</v>
      </c>
      <c r="AN1370" s="93">
        <v>0</v>
      </c>
      <c r="AO1370" s="93">
        <v>0</v>
      </c>
      <c r="AP1370" s="93">
        <v>0</v>
      </c>
      <c r="AQ1370" s="93">
        <v>0</v>
      </c>
      <c r="AR1370" s="93">
        <v>0</v>
      </c>
      <c r="AS1370" s="93">
        <v>0</v>
      </c>
      <c r="AT1370" s="93">
        <v>0</v>
      </c>
      <c r="AU1370" s="93">
        <v>0</v>
      </c>
      <c r="AV1370" s="93">
        <v>0</v>
      </c>
      <c r="AW1370" s="93">
        <v>0</v>
      </c>
      <c r="AX1370" s="93">
        <v>0</v>
      </c>
      <c r="AY1370" s="93">
        <v>0</v>
      </c>
      <c r="AZ1370" s="93">
        <v>0</v>
      </c>
      <c r="BA1370" s="93">
        <v>0</v>
      </c>
      <c r="BB1370" s="93">
        <v>0</v>
      </c>
      <c r="BC1370" s="93">
        <v>0</v>
      </c>
      <c r="BD1370" s="93">
        <v>0</v>
      </c>
      <c r="BE1370" s="93">
        <v>116252.13310411204</v>
      </c>
      <c r="BF1370" s="93">
        <v>116124.37000606405</v>
      </c>
      <c r="BG1370" s="93">
        <v>115818.49110469192</v>
      </c>
      <c r="BH1370" s="93">
        <v>114789.16375327964</v>
      </c>
      <c r="BI1370" s="93">
        <v>116165.85137677795</v>
      </c>
      <c r="BJ1370" s="93">
        <v>116314.5464462252</v>
      </c>
      <c r="BK1370" s="93">
        <v>115350.58625981589</v>
      </c>
      <c r="BL1370" s="93">
        <v>114306.64583686818</v>
      </c>
      <c r="BM1370" s="93">
        <v>114449.18363340056</v>
      </c>
      <c r="BN1370" s="93">
        <v>114476.67194410703</v>
      </c>
      <c r="BO1370" s="93">
        <v>114055.69045520994</v>
      </c>
      <c r="BP1370" s="93">
        <v>113739.75288356755</v>
      </c>
      <c r="BQ1370" s="93">
        <v>173290.72228403291</v>
      </c>
      <c r="BR1370" s="93">
        <v>173041.71075572979</v>
      </c>
      <c r="BS1370" s="93">
        <v>172428.04727232159</v>
      </c>
      <c r="BT1370" s="93">
        <v>170421.6812737539</v>
      </c>
      <c r="BU1370" s="93">
        <v>173113.52897800572</v>
      </c>
      <c r="BV1370" s="93">
        <v>173414.37346205756</v>
      </c>
      <c r="BW1370" s="93">
        <v>174049.18760232386</v>
      </c>
      <c r="BX1370" s="93">
        <v>171880.76101782738</v>
      </c>
      <c r="BY1370" s="93">
        <v>172064.94716736031</v>
      </c>
      <c r="BZ1370" s="93">
        <v>172179.16238166188</v>
      </c>
      <c r="CA1370" s="93">
        <v>171194.92379527478</v>
      </c>
      <c r="CB1370" s="93">
        <v>170563.50972707421</v>
      </c>
      <c r="CC1370" s="93">
        <v>0</v>
      </c>
      <c r="CD1370" s="93">
        <v>0</v>
      </c>
      <c r="CE1370" s="93">
        <v>0</v>
      </c>
      <c r="CF1370" s="93">
        <v>0</v>
      </c>
      <c r="CG1370" s="93">
        <v>0</v>
      </c>
      <c r="CH1370" s="93">
        <v>0</v>
      </c>
      <c r="CJ1370" s="94">
        <v>3449485.6425215444</v>
      </c>
    </row>
    <row r="1371" spans="1:88" x14ac:dyDescent="0.25">
      <c r="A1371">
        <v>1363</v>
      </c>
      <c r="B1371" s="96"/>
      <c r="C1371" s="97" t="s">
        <v>5378</v>
      </c>
      <c r="D1371" s="97" t="s">
        <v>7645</v>
      </c>
      <c r="E1371" s="97" t="s">
        <v>7645</v>
      </c>
      <c r="F1371" s="97" t="s">
        <v>7930</v>
      </c>
      <c r="G1371" s="96" t="s">
        <v>6184</v>
      </c>
      <c r="H1371" s="96" t="s">
        <v>7931</v>
      </c>
      <c r="I1371" s="96" t="s">
        <v>5340</v>
      </c>
      <c r="J1371" s="96" t="s">
        <v>5382</v>
      </c>
      <c r="K1371" s="96" t="s">
        <v>5365</v>
      </c>
      <c r="L1371" s="96" t="s">
        <v>5365</v>
      </c>
      <c r="M1371" s="96" t="s">
        <v>5342</v>
      </c>
      <c r="N1371" s="92">
        <v>0</v>
      </c>
      <c r="O1371" s="93">
        <v>0</v>
      </c>
      <c r="P1371" s="93">
        <v>0</v>
      </c>
      <c r="Q1371" s="93">
        <v>0</v>
      </c>
      <c r="R1371" s="93">
        <v>0</v>
      </c>
      <c r="S1371" s="93">
        <v>0</v>
      </c>
      <c r="T1371" s="93">
        <v>0</v>
      </c>
      <c r="U1371" s="93">
        <v>0</v>
      </c>
      <c r="V1371" s="93">
        <v>0</v>
      </c>
      <c r="W1371" s="93">
        <v>0</v>
      </c>
      <c r="X1371" s="93">
        <v>0</v>
      </c>
      <c r="Y1371" s="93">
        <v>0</v>
      </c>
      <c r="Z1371" s="93">
        <v>0</v>
      </c>
      <c r="AA1371" s="93">
        <v>0</v>
      </c>
      <c r="AB1371" s="93">
        <v>0</v>
      </c>
      <c r="AC1371" s="93">
        <v>0</v>
      </c>
      <c r="AD1371" s="93">
        <v>0</v>
      </c>
      <c r="AE1371" s="93">
        <v>0</v>
      </c>
      <c r="AF1371" s="93">
        <v>0</v>
      </c>
      <c r="AG1371" s="93">
        <v>0</v>
      </c>
      <c r="AH1371" s="93">
        <v>0</v>
      </c>
      <c r="AI1371" s="93">
        <v>0</v>
      </c>
      <c r="AJ1371" s="93">
        <v>0</v>
      </c>
      <c r="AK1371" s="93">
        <v>0</v>
      </c>
      <c r="AL1371" s="93">
        <v>0</v>
      </c>
      <c r="AM1371" s="93">
        <v>0</v>
      </c>
      <c r="AN1371" s="93">
        <v>0</v>
      </c>
      <c r="AO1371" s="93">
        <v>0</v>
      </c>
      <c r="AP1371" s="93">
        <v>0</v>
      </c>
      <c r="AQ1371" s="93">
        <v>0</v>
      </c>
      <c r="AR1371" s="93">
        <v>0</v>
      </c>
      <c r="AS1371" s="93">
        <v>0</v>
      </c>
      <c r="AT1371" s="93">
        <v>0</v>
      </c>
      <c r="AU1371" s="93">
        <v>0</v>
      </c>
      <c r="AV1371" s="93">
        <v>0</v>
      </c>
      <c r="AW1371" s="93">
        <v>0</v>
      </c>
      <c r="AX1371" s="93">
        <v>0</v>
      </c>
      <c r="AY1371" s="93">
        <v>0</v>
      </c>
      <c r="AZ1371" s="93">
        <v>0</v>
      </c>
      <c r="BA1371" s="93">
        <v>0</v>
      </c>
      <c r="BB1371" s="93">
        <v>0</v>
      </c>
      <c r="BC1371" s="93">
        <v>0</v>
      </c>
      <c r="BD1371" s="93">
        <v>0</v>
      </c>
      <c r="BE1371" s="93">
        <v>0</v>
      </c>
      <c r="BF1371" s="93">
        <v>0</v>
      </c>
      <c r="BG1371" s="93">
        <v>0</v>
      </c>
      <c r="BH1371" s="93">
        <v>0</v>
      </c>
      <c r="BI1371" s="93">
        <v>0</v>
      </c>
      <c r="BJ1371" s="93">
        <v>0</v>
      </c>
      <c r="BK1371" s="93">
        <v>0</v>
      </c>
      <c r="BL1371" s="93">
        <v>0</v>
      </c>
      <c r="BM1371" s="93">
        <v>0</v>
      </c>
      <c r="BN1371" s="93">
        <v>0</v>
      </c>
      <c r="BO1371" s="93">
        <v>0</v>
      </c>
      <c r="BP1371" s="93">
        <v>0</v>
      </c>
      <c r="BQ1371" s="93">
        <v>0</v>
      </c>
      <c r="BR1371" s="93">
        <v>0</v>
      </c>
      <c r="BS1371" s="93">
        <v>0</v>
      </c>
      <c r="BT1371" s="93">
        <v>0</v>
      </c>
      <c r="BU1371" s="93">
        <v>0</v>
      </c>
      <c r="BV1371" s="93">
        <v>0</v>
      </c>
      <c r="BW1371" s="93">
        <v>0</v>
      </c>
      <c r="BX1371" s="93">
        <v>0</v>
      </c>
      <c r="BY1371" s="93">
        <v>0</v>
      </c>
      <c r="BZ1371" s="93">
        <v>0</v>
      </c>
      <c r="CA1371" s="93">
        <v>0</v>
      </c>
      <c r="CB1371" s="93">
        <v>0</v>
      </c>
      <c r="CC1371" s="93">
        <v>0</v>
      </c>
      <c r="CD1371" s="93">
        <v>0</v>
      </c>
      <c r="CE1371" s="93">
        <v>0</v>
      </c>
      <c r="CF1371" s="93">
        <v>0</v>
      </c>
      <c r="CG1371" s="93">
        <v>0</v>
      </c>
      <c r="CH1371" s="93">
        <v>0</v>
      </c>
      <c r="CJ1371" s="94">
        <v>0</v>
      </c>
    </row>
    <row r="1372" spans="1:88" x14ac:dyDescent="0.25">
      <c r="A1372">
        <v>1364</v>
      </c>
      <c r="B1372" s="96"/>
      <c r="C1372" s="97" t="s">
        <v>5378</v>
      </c>
      <c r="D1372" s="97" t="s">
        <v>7645</v>
      </c>
      <c r="E1372" s="97" t="s">
        <v>7645</v>
      </c>
      <c r="F1372" s="97" t="s">
        <v>7932</v>
      </c>
      <c r="G1372" s="96" t="s">
        <v>6184</v>
      </c>
      <c r="H1372" s="96" t="s">
        <v>7933</v>
      </c>
      <c r="I1372" s="96" t="s">
        <v>5340</v>
      </c>
      <c r="J1372" s="96" t="s">
        <v>5382</v>
      </c>
      <c r="K1372" s="96" t="s">
        <v>5365</v>
      </c>
      <c r="L1372" s="96" t="s">
        <v>5365</v>
      </c>
      <c r="M1372" s="96" t="s">
        <v>5342</v>
      </c>
      <c r="N1372" s="92">
        <v>760181.31371439411</v>
      </c>
      <c r="O1372" s="93">
        <v>0</v>
      </c>
      <c r="P1372" s="93">
        <v>0</v>
      </c>
      <c r="Q1372" s="93">
        <v>0</v>
      </c>
      <c r="R1372" s="93">
        <v>0</v>
      </c>
      <c r="S1372" s="93">
        <v>0</v>
      </c>
      <c r="T1372" s="93">
        <v>0</v>
      </c>
      <c r="U1372" s="93">
        <v>0</v>
      </c>
      <c r="V1372" s="93">
        <v>0</v>
      </c>
      <c r="W1372" s="93">
        <v>0</v>
      </c>
      <c r="X1372" s="93">
        <v>0</v>
      </c>
      <c r="Y1372" s="93">
        <v>0</v>
      </c>
      <c r="Z1372" s="93">
        <v>0</v>
      </c>
      <c r="AA1372" s="93">
        <v>0</v>
      </c>
      <c r="AB1372" s="93">
        <v>0</v>
      </c>
      <c r="AC1372" s="93">
        <v>0</v>
      </c>
      <c r="AD1372" s="93">
        <v>0</v>
      </c>
      <c r="AE1372" s="93">
        <v>0</v>
      </c>
      <c r="AF1372" s="93">
        <v>0</v>
      </c>
      <c r="AG1372" s="93">
        <v>0</v>
      </c>
      <c r="AH1372" s="93">
        <v>0</v>
      </c>
      <c r="AI1372" s="93">
        <v>0</v>
      </c>
      <c r="AJ1372" s="93">
        <v>0</v>
      </c>
      <c r="AK1372" s="93">
        <v>0</v>
      </c>
      <c r="AL1372" s="93">
        <v>0</v>
      </c>
      <c r="AM1372" s="93">
        <v>0</v>
      </c>
      <c r="AN1372" s="93">
        <v>0</v>
      </c>
      <c r="AO1372" s="93">
        <v>0</v>
      </c>
      <c r="AP1372" s="93">
        <v>0</v>
      </c>
      <c r="AQ1372" s="93">
        <v>0</v>
      </c>
      <c r="AR1372" s="93">
        <v>0</v>
      </c>
      <c r="AS1372" s="93">
        <v>62793.508885547468</v>
      </c>
      <c r="AT1372" s="93">
        <v>62714.345221447154</v>
      </c>
      <c r="AU1372" s="93">
        <v>62544.023958176396</v>
      </c>
      <c r="AV1372" s="93">
        <v>61961.582427454669</v>
      </c>
      <c r="AW1372" s="93">
        <v>62748.184745334074</v>
      </c>
      <c r="AX1372" s="93">
        <v>62831.929739676547</v>
      </c>
      <c r="AY1372" s="93">
        <v>64633.862992968425</v>
      </c>
      <c r="AZ1372" s="93">
        <v>64004.208566463982</v>
      </c>
      <c r="BA1372" s="93">
        <v>64166.406633238032</v>
      </c>
      <c r="BB1372" s="93">
        <v>64164.961263227357</v>
      </c>
      <c r="BC1372" s="93">
        <v>63907.906783662205</v>
      </c>
      <c r="BD1372" s="93">
        <v>63710.392497197834</v>
      </c>
      <c r="BE1372" s="93">
        <v>0</v>
      </c>
      <c r="BF1372" s="93">
        <v>0</v>
      </c>
      <c r="BG1372" s="93">
        <v>0</v>
      </c>
      <c r="BH1372" s="93">
        <v>0</v>
      </c>
      <c r="BI1372" s="93">
        <v>0</v>
      </c>
      <c r="BJ1372" s="93">
        <v>0</v>
      </c>
      <c r="BK1372" s="93">
        <v>0</v>
      </c>
      <c r="BL1372" s="93">
        <v>0</v>
      </c>
      <c r="BM1372" s="93">
        <v>0</v>
      </c>
      <c r="BN1372" s="93">
        <v>0</v>
      </c>
      <c r="BO1372" s="93">
        <v>0</v>
      </c>
      <c r="BP1372" s="93">
        <v>0</v>
      </c>
      <c r="BQ1372" s="93">
        <v>0</v>
      </c>
      <c r="BR1372" s="93">
        <v>0</v>
      </c>
      <c r="BS1372" s="93">
        <v>0</v>
      </c>
      <c r="BT1372" s="93">
        <v>0</v>
      </c>
      <c r="BU1372" s="93">
        <v>0</v>
      </c>
      <c r="BV1372" s="93">
        <v>0</v>
      </c>
      <c r="BW1372" s="93">
        <v>0</v>
      </c>
      <c r="BX1372" s="93">
        <v>0</v>
      </c>
      <c r="BY1372" s="93">
        <v>0</v>
      </c>
      <c r="BZ1372" s="93">
        <v>0</v>
      </c>
      <c r="CA1372" s="93">
        <v>0</v>
      </c>
      <c r="CB1372" s="93">
        <v>0</v>
      </c>
      <c r="CC1372" s="93">
        <v>0</v>
      </c>
      <c r="CD1372" s="93">
        <v>0</v>
      </c>
      <c r="CE1372" s="93">
        <v>0</v>
      </c>
      <c r="CF1372" s="93">
        <v>0</v>
      </c>
      <c r="CG1372" s="93">
        <v>0</v>
      </c>
      <c r="CH1372" s="93">
        <v>0</v>
      </c>
      <c r="CJ1372" s="94">
        <v>760181.31371439411</v>
      </c>
    </row>
    <row r="1373" spans="1:88" x14ac:dyDescent="0.25">
      <c r="A1373">
        <v>1365</v>
      </c>
      <c r="B1373" s="96"/>
      <c r="C1373" s="97" t="s">
        <v>5378</v>
      </c>
      <c r="D1373" s="97" t="s">
        <v>7645</v>
      </c>
      <c r="E1373" s="97" t="s">
        <v>7645</v>
      </c>
      <c r="F1373" s="97" t="s">
        <v>7934</v>
      </c>
      <c r="G1373" s="96" t="s">
        <v>6184</v>
      </c>
      <c r="H1373" s="96" t="s">
        <v>7935</v>
      </c>
      <c r="I1373" s="96" t="s">
        <v>5340</v>
      </c>
      <c r="J1373" s="96" t="s">
        <v>5382</v>
      </c>
      <c r="K1373" s="96" t="s">
        <v>5365</v>
      </c>
      <c r="L1373" s="96" t="s">
        <v>5365</v>
      </c>
      <c r="M1373" s="96" t="s">
        <v>5342</v>
      </c>
      <c r="N1373" s="92">
        <v>3038602.4039503969</v>
      </c>
      <c r="O1373" s="93">
        <v>0</v>
      </c>
      <c r="P1373" s="93">
        <v>0</v>
      </c>
      <c r="Q1373" s="93">
        <v>0</v>
      </c>
      <c r="R1373" s="93">
        <v>0</v>
      </c>
      <c r="S1373" s="93">
        <v>0</v>
      </c>
      <c r="T1373" s="93">
        <v>0</v>
      </c>
      <c r="U1373" s="93">
        <v>0</v>
      </c>
      <c r="V1373" s="93">
        <v>0</v>
      </c>
      <c r="W1373" s="93">
        <v>0</v>
      </c>
      <c r="X1373" s="93">
        <v>0</v>
      </c>
      <c r="Y1373" s="93">
        <v>0</v>
      </c>
      <c r="Z1373" s="93">
        <v>0</v>
      </c>
      <c r="AA1373" s="93">
        <v>0</v>
      </c>
      <c r="AB1373" s="93">
        <v>0</v>
      </c>
      <c r="AC1373" s="93">
        <v>0</v>
      </c>
      <c r="AD1373" s="93">
        <v>0</v>
      </c>
      <c r="AE1373" s="93">
        <v>0</v>
      </c>
      <c r="AF1373" s="93">
        <v>0</v>
      </c>
      <c r="AG1373" s="93">
        <v>0</v>
      </c>
      <c r="AH1373" s="93">
        <v>0</v>
      </c>
      <c r="AI1373" s="93">
        <v>0</v>
      </c>
      <c r="AJ1373" s="93">
        <v>0</v>
      </c>
      <c r="AK1373" s="93">
        <v>0</v>
      </c>
      <c r="AL1373" s="93">
        <v>0</v>
      </c>
      <c r="AM1373" s="93">
        <v>0</v>
      </c>
      <c r="AN1373" s="93">
        <v>0</v>
      </c>
      <c r="AO1373" s="93">
        <v>0</v>
      </c>
      <c r="AP1373" s="93">
        <v>0</v>
      </c>
      <c r="AQ1373" s="93">
        <v>0</v>
      </c>
      <c r="AR1373" s="93">
        <v>0</v>
      </c>
      <c r="AS1373" s="93">
        <v>0</v>
      </c>
      <c r="AT1373" s="93">
        <v>0</v>
      </c>
      <c r="AU1373" s="93">
        <v>0</v>
      </c>
      <c r="AV1373" s="93">
        <v>0</v>
      </c>
      <c r="AW1373" s="93">
        <v>0</v>
      </c>
      <c r="AX1373" s="93">
        <v>0</v>
      </c>
      <c r="AY1373" s="93">
        <v>0</v>
      </c>
      <c r="AZ1373" s="93">
        <v>0</v>
      </c>
      <c r="BA1373" s="93">
        <v>0</v>
      </c>
      <c r="BB1373" s="93">
        <v>0</v>
      </c>
      <c r="BC1373" s="93">
        <v>0</v>
      </c>
      <c r="BD1373" s="93">
        <v>0</v>
      </c>
      <c r="BE1373" s="93">
        <v>0</v>
      </c>
      <c r="BF1373" s="93">
        <v>0</v>
      </c>
      <c r="BG1373" s="93">
        <v>0</v>
      </c>
      <c r="BH1373" s="93">
        <v>0</v>
      </c>
      <c r="BI1373" s="93">
        <v>0</v>
      </c>
      <c r="BJ1373" s="93">
        <v>0</v>
      </c>
      <c r="BK1373" s="93">
        <v>0</v>
      </c>
      <c r="BL1373" s="93">
        <v>0</v>
      </c>
      <c r="BM1373" s="93">
        <v>0</v>
      </c>
      <c r="BN1373" s="93">
        <v>0</v>
      </c>
      <c r="BO1373" s="93">
        <v>0</v>
      </c>
      <c r="BP1373" s="93">
        <v>0</v>
      </c>
      <c r="BQ1373" s="93">
        <v>190972.95382212717</v>
      </c>
      <c r="BR1373" s="93">
        <v>190698.53366581863</v>
      </c>
      <c r="BS1373" s="93">
        <v>190022.25321332479</v>
      </c>
      <c r="BT1373" s="93">
        <v>187811.16172415277</v>
      </c>
      <c r="BU1373" s="93">
        <v>190777.6800728825</v>
      </c>
      <c r="BV1373" s="93">
        <v>191109.22211392841</v>
      </c>
      <c r="BW1373" s="93">
        <v>191808.81139312859</v>
      </c>
      <c r="BX1373" s="93">
        <v>189419.122986678</v>
      </c>
      <c r="BY1373" s="93">
        <v>189622.10311490248</v>
      </c>
      <c r="BZ1373" s="93">
        <v>189747.97261650671</v>
      </c>
      <c r="CA1373" s="93">
        <v>188663.30433403642</v>
      </c>
      <c r="CB1373" s="93">
        <v>187967.46206331431</v>
      </c>
      <c r="CC1373" s="93">
        <v>127269.12208937945</v>
      </c>
      <c r="CD1373" s="93">
        <v>127049.47285376818</v>
      </c>
      <c r="CE1373" s="93">
        <v>126508.11633456216</v>
      </c>
      <c r="CF1373" s="93">
        <v>124690.92498518994</v>
      </c>
      <c r="CG1373" s="93">
        <v>127086.23326589834</v>
      </c>
      <c r="CH1373" s="93">
        <v>127377.95330079767</v>
      </c>
      <c r="CJ1373" s="94">
        <v>3038602.4039503969</v>
      </c>
    </row>
    <row r="1374" spans="1:88" x14ac:dyDescent="0.25">
      <c r="A1374">
        <v>1366</v>
      </c>
      <c r="B1374" s="96"/>
      <c r="C1374" s="97" t="s">
        <v>5378</v>
      </c>
      <c r="D1374" s="97" t="s">
        <v>7645</v>
      </c>
      <c r="E1374" s="97" t="s">
        <v>7645</v>
      </c>
      <c r="F1374" s="97" t="s">
        <v>7936</v>
      </c>
      <c r="G1374" s="96" t="s">
        <v>6184</v>
      </c>
      <c r="H1374" s="96" t="s">
        <v>7937</v>
      </c>
      <c r="I1374" s="96" t="s">
        <v>5340</v>
      </c>
      <c r="J1374" s="96" t="s">
        <v>5382</v>
      </c>
      <c r="K1374" s="96" t="s">
        <v>5365</v>
      </c>
      <c r="L1374" s="96" t="s">
        <v>5365</v>
      </c>
      <c r="M1374" s="96" t="s">
        <v>5342</v>
      </c>
      <c r="N1374" s="92">
        <v>26068.031643009817</v>
      </c>
      <c r="O1374" s="93">
        <v>0</v>
      </c>
      <c r="P1374" s="93">
        <v>0</v>
      </c>
      <c r="Q1374" s="93">
        <v>0</v>
      </c>
      <c r="R1374" s="93">
        <v>0</v>
      </c>
      <c r="S1374" s="93">
        <v>0</v>
      </c>
      <c r="T1374" s="93">
        <v>0</v>
      </c>
      <c r="U1374" s="93">
        <v>0</v>
      </c>
      <c r="V1374" s="93">
        <v>0</v>
      </c>
      <c r="W1374" s="93">
        <v>0</v>
      </c>
      <c r="X1374" s="93">
        <v>0</v>
      </c>
      <c r="Y1374" s="93">
        <v>0</v>
      </c>
      <c r="Z1374" s="93">
        <v>0</v>
      </c>
      <c r="AA1374" s="93">
        <v>0</v>
      </c>
      <c r="AB1374" s="93">
        <v>0</v>
      </c>
      <c r="AC1374" s="93">
        <v>0</v>
      </c>
      <c r="AD1374" s="93">
        <v>0</v>
      </c>
      <c r="AE1374" s="93">
        <v>0</v>
      </c>
      <c r="AF1374" s="93">
        <v>0</v>
      </c>
      <c r="AG1374" s="93">
        <v>0</v>
      </c>
      <c r="AH1374" s="93">
        <v>0</v>
      </c>
      <c r="AI1374" s="93">
        <v>0</v>
      </c>
      <c r="AJ1374" s="93">
        <v>0</v>
      </c>
      <c r="AK1374" s="93">
        <v>0</v>
      </c>
      <c r="AL1374" s="93">
        <v>0</v>
      </c>
      <c r="AM1374" s="93">
        <v>0</v>
      </c>
      <c r="AN1374" s="93">
        <v>0</v>
      </c>
      <c r="AO1374" s="93">
        <v>0</v>
      </c>
      <c r="AP1374" s="93">
        <v>0</v>
      </c>
      <c r="AQ1374" s="93">
        <v>0</v>
      </c>
      <c r="AR1374" s="93">
        <v>0</v>
      </c>
      <c r="AS1374" s="93">
        <v>0</v>
      </c>
      <c r="AT1374" s="93">
        <v>0</v>
      </c>
      <c r="AU1374" s="93">
        <v>0</v>
      </c>
      <c r="AV1374" s="93">
        <v>0</v>
      </c>
      <c r="AW1374" s="93">
        <v>0</v>
      </c>
      <c r="AX1374" s="93">
        <v>0</v>
      </c>
      <c r="AY1374" s="93">
        <v>0</v>
      </c>
      <c r="AZ1374" s="93">
        <v>0</v>
      </c>
      <c r="BA1374" s="93">
        <v>0</v>
      </c>
      <c r="BB1374" s="93">
        <v>0</v>
      </c>
      <c r="BC1374" s="93">
        <v>0</v>
      </c>
      <c r="BD1374" s="93">
        <v>0</v>
      </c>
      <c r="BE1374" s="93">
        <v>0</v>
      </c>
      <c r="BF1374" s="93">
        <v>0</v>
      </c>
      <c r="BG1374" s="93">
        <v>0</v>
      </c>
      <c r="BH1374" s="93">
        <v>0</v>
      </c>
      <c r="BI1374" s="93">
        <v>0</v>
      </c>
      <c r="BJ1374" s="93">
        <v>0</v>
      </c>
      <c r="BK1374" s="93">
        <v>0</v>
      </c>
      <c r="BL1374" s="93">
        <v>0</v>
      </c>
      <c r="BM1374" s="93">
        <v>0</v>
      </c>
      <c r="BN1374" s="93">
        <v>0</v>
      </c>
      <c r="BO1374" s="93">
        <v>0</v>
      </c>
      <c r="BP1374" s="93">
        <v>0</v>
      </c>
      <c r="BQ1374" s="93">
        <v>0</v>
      </c>
      <c r="BR1374" s="93">
        <v>0</v>
      </c>
      <c r="BS1374" s="93">
        <v>0</v>
      </c>
      <c r="BT1374" s="93">
        <v>0</v>
      </c>
      <c r="BU1374" s="93">
        <v>0</v>
      </c>
      <c r="BV1374" s="93">
        <v>0</v>
      </c>
      <c r="BW1374" s="93">
        <v>0</v>
      </c>
      <c r="BX1374" s="93">
        <v>0</v>
      </c>
      <c r="BY1374" s="93">
        <v>0</v>
      </c>
      <c r="BZ1374" s="93">
        <v>0</v>
      </c>
      <c r="CA1374" s="93">
        <v>0</v>
      </c>
      <c r="CB1374" s="93">
        <v>0</v>
      </c>
      <c r="CC1374" s="93">
        <v>4365.4405962653009</v>
      </c>
      <c r="CD1374" s="93">
        <v>4357.9064381416893</v>
      </c>
      <c r="CE1374" s="93">
        <v>4339.3374428724692</v>
      </c>
      <c r="CF1374" s="93">
        <v>4277.0062131327049</v>
      </c>
      <c r="CG1374" s="93">
        <v>4359.1673519659707</v>
      </c>
      <c r="CH1374" s="93">
        <v>4369.1736006316842</v>
      </c>
      <c r="CJ1374" s="94">
        <v>26068.031643009817</v>
      </c>
    </row>
    <row r="1375" spans="1:88" x14ac:dyDescent="0.25">
      <c r="A1375">
        <v>1367</v>
      </c>
      <c r="B1375" s="96"/>
      <c r="C1375" s="97" t="s">
        <v>5378</v>
      </c>
      <c r="D1375" s="97" t="s">
        <v>7645</v>
      </c>
      <c r="E1375" s="97" t="s">
        <v>7645</v>
      </c>
      <c r="F1375" s="97" t="s">
        <v>7938</v>
      </c>
      <c r="G1375" s="96" t="s">
        <v>6184</v>
      </c>
      <c r="H1375" s="96" t="s">
        <v>7939</v>
      </c>
      <c r="I1375" s="96" t="s">
        <v>5340</v>
      </c>
      <c r="J1375" s="96" t="s">
        <v>5382</v>
      </c>
      <c r="K1375" s="96" t="s">
        <v>5365</v>
      </c>
      <c r="L1375" s="96" t="s">
        <v>5365</v>
      </c>
      <c r="M1375" s="96" t="s">
        <v>5342</v>
      </c>
      <c r="N1375" s="92">
        <v>689614.92381555005</v>
      </c>
      <c r="O1375" s="93">
        <v>0</v>
      </c>
      <c r="P1375" s="93">
        <v>0</v>
      </c>
      <c r="Q1375" s="93">
        <v>0</v>
      </c>
      <c r="R1375" s="93">
        <v>0</v>
      </c>
      <c r="S1375" s="93">
        <v>0</v>
      </c>
      <c r="T1375" s="93">
        <v>0</v>
      </c>
      <c r="U1375" s="93">
        <v>0</v>
      </c>
      <c r="V1375" s="93">
        <v>0</v>
      </c>
      <c r="W1375" s="93">
        <v>0</v>
      </c>
      <c r="X1375" s="93">
        <v>0</v>
      </c>
      <c r="Y1375" s="93">
        <v>0</v>
      </c>
      <c r="Z1375" s="93">
        <v>0</v>
      </c>
      <c r="AA1375" s="93">
        <v>0</v>
      </c>
      <c r="AB1375" s="93">
        <v>0</v>
      </c>
      <c r="AC1375" s="93">
        <v>0</v>
      </c>
      <c r="AD1375" s="93">
        <v>0</v>
      </c>
      <c r="AE1375" s="93">
        <v>0</v>
      </c>
      <c r="AF1375" s="93">
        <v>0</v>
      </c>
      <c r="AG1375" s="93">
        <v>0</v>
      </c>
      <c r="AH1375" s="93">
        <v>0</v>
      </c>
      <c r="AI1375" s="93">
        <v>0</v>
      </c>
      <c r="AJ1375" s="93">
        <v>0</v>
      </c>
      <c r="AK1375" s="93">
        <v>0</v>
      </c>
      <c r="AL1375" s="93">
        <v>0</v>
      </c>
      <c r="AM1375" s="93">
        <v>0</v>
      </c>
      <c r="AN1375" s="93">
        <v>0</v>
      </c>
      <c r="AO1375" s="93">
        <v>0</v>
      </c>
      <c r="AP1375" s="93">
        <v>0</v>
      </c>
      <c r="AQ1375" s="93">
        <v>0</v>
      </c>
      <c r="AR1375" s="93">
        <v>0</v>
      </c>
      <c r="AS1375" s="93">
        <v>0</v>
      </c>
      <c r="AT1375" s="93">
        <v>0</v>
      </c>
      <c r="AU1375" s="93">
        <v>0</v>
      </c>
      <c r="AV1375" s="93">
        <v>0</v>
      </c>
      <c r="AW1375" s="93">
        <v>0</v>
      </c>
      <c r="AX1375" s="93">
        <v>0</v>
      </c>
      <c r="AY1375" s="93">
        <v>0</v>
      </c>
      <c r="AZ1375" s="93">
        <v>0</v>
      </c>
      <c r="BA1375" s="93">
        <v>0</v>
      </c>
      <c r="BB1375" s="93">
        <v>0</v>
      </c>
      <c r="BC1375" s="93">
        <v>0</v>
      </c>
      <c r="BD1375" s="93">
        <v>0</v>
      </c>
      <c r="BE1375" s="93">
        <v>0</v>
      </c>
      <c r="BF1375" s="93">
        <v>0</v>
      </c>
      <c r="BG1375" s="93">
        <v>0</v>
      </c>
      <c r="BH1375" s="93">
        <v>0</v>
      </c>
      <c r="BI1375" s="93">
        <v>0</v>
      </c>
      <c r="BJ1375" s="93">
        <v>0</v>
      </c>
      <c r="BK1375" s="93">
        <v>0</v>
      </c>
      <c r="BL1375" s="93">
        <v>0</v>
      </c>
      <c r="BM1375" s="93">
        <v>0</v>
      </c>
      <c r="BN1375" s="93">
        <v>0</v>
      </c>
      <c r="BO1375" s="93">
        <v>0</v>
      </c>
      <c r="BP1375" s="93">
        <v>0</v>
      </c>
      <c r="BQ1375" s="93">
        <v>0</v>
      </c>
      <c r="BR1375" s="93">
        <v>0</v>
      </c>
      <c r="BS1375" s="93">
        <v>0</v>
      </c>
      <c r="BT1375" s="93">
        <v>0</v>
      </c>
      <c r="BU1375" s="93">
        <v>0</v>
      </c>
      <c r="BV1375" s="93">
        <v>0</v>
      </c>
      <c r="BW1375" s="93">
        <v>0</v>
      </c>
      <c r="BX1375" s="93">
        <v>0</v>
      </c>
      <c r="BY1375" s="93">
        <v>0</v>
      </c>
      <c r="BZ1375" s="93">
        <v>0</v>
      </c>
      <c r="CA1375" s="93">
        <v>0</v>
      </c>
      <c r="CB1375" s="93">
        <v>0</v>
      </c>
      <c r="CC1375" s="93">
        <v>115485.24359038296</v>
      </c>
      <c r="CD1375" s="93">
        <v>115285.93173011065</v>
      </c>
      <c r="CE1375" s="93">
        <v>114794.69954068784</v>
      </c>
      <c r="CF1375" s="93">
        <v>113145.76237362577</v>
      </c>
      <c r="CG1375" s="93">
        <v>115319.28848687527</v>
      </c>
      <c r="CH1375" s="93">
        <v>115583.99809386754</v>
      </c>
      <c r="CJ1375" s="94">
        <v>689614.92381555005</v>
      </c>
    </row>
    <row r="1376" spans="1:88" x14ac:dyDescent="0.25">
      <c r="A1376">
        <v>1368</v>
      </c>
      <c r="B1376" s="96"/>
      <c r="C1376" s="97" t="s">
        <v>5378</v>
      </c>
      <c r="D1376" s="97" t="s">
        <v>7645</v>
      </c>
      <c r="E1376" s="97" t="s">
        <v>7645</v>
      </c>
      <c r="F1376" s="97" t="s">
        <v>7940</v>
      </c>
      <c r="G1376" s="96" t="s">
        <v>6184</v>
      </c>
      <c r="H1376" s="96" t="s">
        <v>7941</v>
      </c>
      <c r="I1376" s="96" t="s">
        <v>5340</v>
      </c>
      <c r="J1376" s="96" t="s">
        <v>5382</v>
      </c>
      <c r="K1376" s="96" t="s">
        <v>5365</v>
      </c>
      <c r="L1376" s="96" t="s">
        <v>5365</v>
      </c>
      <c r="M1376" s="96" t="s">
        <v>5342</v>
      </c>
      <c r="N1376" s="92">
        <v>0</v>
      </c>
      <c r="O1376" s="93">
        <v>0</v>
      </c>
      <c r="P1376" s="93">
        <v>0</v>
      </c>
      <c r="Q1376" s="93">
        <v>0</v>
      </c>
      <c r="R1376" s="93">
        <v>0</v>
      </c>
      <c r="S1376" s="93">
        <v>0</v>
      </c>
      <c r="T1376" s="93">
        <v>0</v>
      </c>
      <c r="U1376" s="93">
        <v>0</v>
      </c>
      <c r="V1376" s="93">
        <v>0</v>
      </c>
      <c r="W1376" s="93">
        <v>0</v>
      </c>
      <c r="X1376" s="93">
        <v>0</v>
      </c>
      <c r="Y1376" s="93">
        <v>0</v>
      </c>
      <c r="Z1376" s="93">
        <v>0</v>
      </c>
      <c r="AA1376" s="93">
        <v>0</v>
      </c>
      <c r="AB1376" s="93">
        <v>0</v>
      </c>
      <c r="AC1376" s="93">
        <v>0</v>
      </c>
      <c r="AD1376" s="93">
        <v>0</v>
      </c>
      <c r="AE1376" s="93">
        <v>0</v>
      </c>
      <c r="AF1376" s="93">
        <v>0</v>
      </c>
      <c r="AG1376" s="93">
        <v>0</v>
      </c>
      <c r="AH1376" s="93">
        <v>0</v>
      </c>
      <c r="AI1376" s="93">
        <v>0</v>
      </c>
      <c r="AJ1376" s="93">
        <v>0</v>
      </c>
      <c r="AK1376" s="93">
        <v>0</v>
      </c>
      <c r="AL1376" s="93">
        <v>0</v>
      </c>
      <c r="AM1376" s="93">
        <v>0</v>
      </c>
      <c r="AN1376" s="93">
        <v>0</v>
      </c>
      <c r="AO1376" s="93">
        <v>0</v>
      </c>
      <c r="AP1376" s="93">
        <v>0</v>
      </c>
      <c r="AQ1376" s="93">
        <v>0</v>
      </c>
      <c r="AR1376" s="93">
        <v>0</v>
      </c>
      <c r="AS1376" s="93">
        <v>0</v>
      </c>
      <c r="AT1376" s="93">
        <v>0</v>
      </c>
      <c r="AU1376" s="93">
        <v>0</v>
      </c>
      <c r="AV1376" s="93">
        <v>0</v>
      </c>
      <c r="AW1376" s="93">
        <v>0</v>
      </c>
      <c r="AX1376" s="93">
        <v>0</v>
      </c>
      <c r="AY1376" s="93">
        <v>0</v>
      </c>
      <c r="AZ1376" s="93">
        <v>0</v>
      </c>
      <c r="BA1376" s="93">
        <v>0</v>
      </c>
      <c r="BB1376" s="93">
        <v>0</v>
      </c>
      <c r="BC1376" s="93">
        <v>0</v>
      </c>
      <c r="BD1376" s="93">
        <v>0</v>
      </c>
      <c r="BE1376" s="93">
        <v>0</v>
      </c>
      <c r="BF1376" s="93">
        <v>0</v>
      </c>
      <c r="BG1376" s="93">
        <v>0</v>
      </c>
      <c r="BH1376" s="93">
        <v>0</v>
      </c>
      <c r="BI1376" s="93">
        <v>0</v>
      </c>
      <c r="BJ1376" s="93">
        <v>0</v>
      </c>
      <c r="BK1376" s="93">
        <v>0</v>
      </c>
      <c r="BL1376" s="93">
        <v>0</v>
      </c>
      <c r="BM1376" s="93">
        <v>0</v>
      </c>
      <c r="BN1376" s="93">
        <v>0</v>
      </c>
      <c r="BO1376" s="93">
        <v>0</v>
      </c>
      <c r="BP1376" s="93">
        <v>0</v>
      </c>
      <c r="BQ1376" s="93">
        <v>0</v>
      </c>
      <c r="BR1376" s="93">
        <v>0</v>
      </c>
      <c r="BS1376" s="93">
        <v>0</v>
      </c>
      <c r="BT1376" s="93">
        <v>0</v>
      </c>
      <c r="BU1376" s="93">
        <v>0</v>
      </c>
      <c r="BV1376" s="93">
        <v>0</v>
      </c>
      <c r="BW1376" s="93">
        <v>0</v>
      </c>
      <c r="BX1376" s="93">
        <v>0</v>
      </c>
      <c r="BY1376" s="93">
        <v>0</v>
      </c>
      <c r="BZ1376" s="93">
        <v>0</v>
      </c>
      <c r="CA1376" s="93">
        <v>0</v>
      </c>
      <c r="CB1376" s="93">
        <v>0</v>
      </c>
      <c r="CC1376" s="93">
        <v>0</v>
      </c>
      <c r="CD1376" s="93">
        <v>0</v>
      </c>
      <c r="CE1376" s="93">
        <v>0</v>
      </c>
      <c r="CF1376" s="93">
        <v>0</v>
      </c>
      <c r="CG1376" s="93">
        <v>0</v>
      </c>
      <c r="CH1376" s="93">
        <v>0</v>
      </c>
      <c r="CJ1376" s="94">
        <v>0</v>
      </c>
    </row>
    <row r="1377" spans="1:88" x14ac:dyDescent="0.25">
      <c r="A1377">
        <v>1369</v>
      </c>
      <c r="B1377" s="96"/>
      <c r="C1377" s="97" t="s">
        <v>5378</v>
      </c>
      <c r="D1377" s="97" t="s">
        <v>7645</v>
      </c>
      <c r="E1377" s="97" t="s">
        <v>7645</v>
      </c>
      <c r="F1377" s="97" t="s">
        <v>7942</v>
      </c>
      <c r="G1377" s="96" t="s">
        <v>6184</v>
      </c>
      <c r="H1377" s="96" t="s">
        <v>7943</v>
      </c>
      <c r="I1377" s="96" t="s">
        <v>5340</v>
      </c>
      <c r="J1377" s="96" t="s">
        <v>5382</v>
      </c>
      <c r="K1377" s="96" t="s">
        <v>5365</v>
      </c>
      <c r="L1377" s="96" t="s">
        <v>5365</v>
      </c>
      <c r="M1377" s="96" t="s">
        <v>5342</v>
      </c>
      <c r="N1377" s="92">
        <v>0</v>
      </c>
      <c r="O1377" s="93">
        <v>0</v>
      </c>
      <c r="P1377" s="93">
        <v>0</v>
      </c>
      <c r="Q1377" s="93">
        <v>0</v>
      </c>
      <c r="R1377" s="93">
        <v>0</v>
      </c>
      <c r="S1377" s="93">
        <v>0</v>
      </c>
      <c r="T1377" s="93">
        <v>0</v>
      </c>
      <c r="U1377" s="93">
        <v>0</v>
      </c>
      <c r="V1377" s="93">
        <v>0</v>
      </c>
      <c r="W1377" s="93">
        <v>0</v>
      </c>
      <c r="X1377" s="93">
        <v>0</v>
      </c>
      <c r="Y1377" s="93">
        <v>0</v>
      </c>
      <c r="Z1377" s="93">
        <v>0</v>
      </c>
      <c r="AA1377" s="93">
        <v>0</v>
      </c>
      <c r="AB1377" s="93">
        <v>0</v>
      </c>
      <c r="AC1377" s="93">
        <v>0</v>
      </c>
      <c r="AD1377" s="93">
        <v>0</v>
      </c>
      <c r="AE1377" s="93">
        <v>0</v>
      </c>
      <c r="AF1377" s="93">
        <v>0</v>
      </c>
      <c r="AG1377" s="93">
        <v>0</v>
      </c>
      <c r="AH1377" s="93">
        <v>0</v>
      </c>
      <c r="AI1377" s="93">
        <v>0</v>
      </c>
      <c r="AJ1377" s="93">
        <v>0</v>
      </c>
      <c r="AK1377" s="93">
        <v>0</v>
      </c>
      <c r="AL1377" s="93">
        <v>0</v>
      </c>
      <c r="AM1377" s="93">
        <v>0</v>
      </c>
      <c r="AN1377" s="93">
        <v>0</v>
      </c>
      <c r="AO1377" s="93">
        <v>0</v>
      </c>
      <c r="AP1377" s="93">
        <v>0</v>
      </c>
      <c r="AQ1377" s="93">
        <v>0</v>
      </c>
      <c r="AR1377" s="93">
        <v>0</v>
      </c>
      <c r="AS1377" s="93">
        <v>0</v>
      </c>
      <c r="AT1377" s="93">
        <v>0</v>
      </c>
      <c r="AU1377" s="93">
        <v>0</v>
      </c>
      <c r="AV1377" s="93">
        <v>0</v>
      </c>
      <c r="AW1377" s="93">
        <v>0</v>
      </c>
      <c r="AX1377" s="93">
        <v>0</v>
      </c>
      <c r="AY1377" s="93">
        <v>0</v>
      </c>
      <c r="AZ1377" s="93">
        <v>0</v>
      </c>
      <c r="BA1377" s="93">
        <v>0</v>
      </c>
      <c r="BB1377" s="93">
        <v>0</v>
      </c>
      <c r="BC1377" s="93">
        <v>0</v>
      </c>
      <c r="BD1377" s="93">
        <v>0</v>
      </c>
      <c r="BE1377" s="93">
        <v>0</v>
      </c>
      <c r="BF1377" s="93">
        <v>0</v>
      </c>
      <c r="BG1377" s="93">
        <v>0</v>
      </c>
      <c r="BH1377" s="93">
        <v>0</v>
      </c>
      <c r="BI1377" s="93">
        <v>0</v>
      </c>
      <c r="BJ1377" s="93">
        <v>0</v>
      </c>
      <c r="BK1377" s="93">
        <v>0</v>
      </c>
      <c r="BL1377" s="93">
        <v>0</v>
      </c>
      <c r="BM1377" s="93">
        <v>0</v>
      </c>
      <c r="BN1377" s="93">
        <v>0</v>
      </c>
      <c r="BO1377" s="93">
        <v>0</v>
      </c>
      <c r="BP1377" s="93">
        <v>0</v>
      </c>
      <c r="BQ1377" s="93">
        <v>0</v>
      </c>
      <c r="BR1377" s="93">
        <v>0</v>
      </c>
      <c r="BS1377" s="93">
        <v>0</v>
      </c>
      <c r="BT1377" s="93">
        <v>0</v>
      </c>
      <c r="BU1377" s="93">
        <v>0</v>
      </c>
      <c r="BV1377" s="93">
        <v>0</v>
      </c>
      <c r="BW1377" s="93">
        <v>0</v>
      </c>
      <c r="BX1377" s="93">
        <v>0</v>
      </c>
      <c r="BY1377" s="93">
        <v>0</v>
      </c>
      <c r="BZ1377" s="93">
        <v>0</v>
      </c>
      <c r="CA1377" s="93">
        <v>0</v>
      </c>
      <c r="CB1377" s="93">
        <v>0</v>
      </c>
      <c r="CC1377" s="93">
        <v>0</v>
      </c>
      <c r="CD1377" s="93">
        <v>0</v>
      </c>
      <c r="CE1377" s="93">
        <v>0</v>
      </c>
      <c r="CF1377" s="93">
        <v>0</v>
      </c>
      <c r="CG1377" s="93">
        <v>0</v>
      </c>
      <c r="CH1377" s="93">
        <v>0</v>
      </c>
      <c r="CJ1377" s="94">
        <v>0</v>
      </c>
    </row>
    <row r="1378" spans="1:88" x14ac:dyDescent="0.25">
      <c r="A1378">
        <v>1370</v>
      </c>
      <c r="B1378" s="96"/>
      <c r="C1378" s="97" t="s">
        <v>5378</v>
      </c>
      <c r="D1378" s="97" t="s">
        <v>7645</v>
      </c>
      <c r="E1378" s="97" t="s">
        <v>7645</v>
      </c>
      <c r="F1378" s="97" t="s">
        <v>7944</v>
      </c>
      <c r="G1378" s="96" t="s">
        <v>6184</v>
      </c>
      <c r="H1378" s="96" t="s">
        <v>7945</v>
      </c>
      <c r="I1378" s="96" t="s">
        <v>5340</v>
      </c>
      <c r="J1378" s="96" t="s">
        <v>5382</v>
      </c>
      <c r="K1378" s="96" t="s">
        <v>5365</v>
      </c>
      <c r="L1378" s="96" t="s">
        <v>5365</v>
      </c>
      <c r="M1378" s="96" t="s">
        <v>5342</v>
      </c>
      <c r="N1378" s="92">
        <v>5248069.1719382461</v>
      </c>
      <c r="O1378" s="93">
        <v>0</v>
      </c>
      <c r="P1378" s="93">
        <v>0</v>
      </c>
      <c r="Q1378" s="93">
        <v>0</v>
      </c>
      <c r="R1378" s="93">
        <v>0</v>
      </c>
      <c r="S1378" s="93">
        <v>0</v>
      </c>
      <c r="T1378" s="93">
        <v>0</v>
      </c>
      <c r="U1378" s="93">
        <v>0</v>
      </c>
      <c r="V1378" s="93">
        <v>0</v>
      </c>
      <c r="W1378" s="93">
        <v>0</v>
      </c>
      <c r="X1378" s="93">
        <v>0</v>
      </c>
      <c r="Y1378" s="93">
        <v>0</v>
      </c>
      <c r="Z1378" s="93">
        <v>0</v>
      </c>
      <c r="AA1378" s="93">
        <v>0</v>
      </c>
      <c r="AB1378" s="93">
        <v>0</v>
      </c>
      <c r="AC1378" s="93">
        <v>0</v>
      </c>
      <c r="AD1378" s="93">
        <v>0</v>
      </c>
      <c r="AE1378" s="93">
        <v>0</v>
      </c>
      <c r="AF1378" s="93">
        <v>0</v>
      </c>
      <c r="AG1378" s="93">
        <v>0</v>
      </c>
      <c r="AH1378" s="93">
        <v>0</v>
      </c>
      <c r="AI1378" s="93">
        <v>0</v>
      </c>
      <c r="AJ1378" s="93">
        <v>0</v>
      </c>
      <c r="AK1378" s="93">
        <v>0</v>
      </c>
      <c r="AL1378" s="93">
        <v>0</v>
      </c>
      <c r="AM1378" s="93">
        <v>0</v>
      </c>
      <c r="AN1378" s="93">
        <v>0</v>
      </c>
      <c r="AO1378" s="93">
        <v>0</v>
      </c>
      <c r="AP1378" s="93">
        <v>0</v>
      </c>
      <c r="AQ1378" s="93">
        <v>0</v>
      </c>
      <c r="AR1378" s="93">
        <v>0</v>
      </c>
      <c r="AS1378" s="93">
        <v>433507.99636188435</v>
      </c>
      <c r="AT1378" s="93">
        <v>432961.47360789479</v>
      </c>
      <c r="AU1378" s="93">
        <v>431785.62548459659</v>
      </c>
      <c r="AV1378" s="93">
        <v>427764.61972361413</v>
      </c>
      <c r="AW1378" s="93">
        <v>433195.09177095682</v>
      </c>
      <c r="AX1378" s="93">
        <v>433773.24268730258</v>
      </c>
      <c r="AY1378" s="93">
        <v>446213.26217460638</v>
      </c>
      <c r="AZ1378" s="93">
        <v>441866.31240736548</v>
      </c>
      <c r="BA1378" s="93">
        <v>442986.0803609147</v>
      </c>
      <c r="BB1378" s="93">
        <v>442976.10194963554</v>
      </c>
      <c r="BC1378" s="93">
        <v>441201.47310073295</v>
      </c>
      <c r="BD1378" s="93">
        <v>439837.89230874227</v>
      </c>
      <c r="BE1378" s="93">
        <v>0</v>
      </c>
      <c r="BF1378" s="93">
        <v>0</v>
      </c>
      <c r="BG1378" s="93">
        <v>0</v>
      </c>
      <c r="BH1378" s="93">
        <v>0</v>
      </c>
      <c r="BI1378" s="93">
        <v>0</v>
      </c>
      <c r="BJ1378" s="93">
        <v>0</v>
      </c>
      <c r="BK1378" s="93">
        <v>0</v>
      </c>
      <c r="BL1378" s="93">
        <v>0</v>
      </c>
      <c r="BM1378" s="93">
        <v>0</v>
      </c>
      <c r="BN1378" s="93">
        <v>0</v>
      </c>
      <c r="BO1378" s="93">
        <v>0</v>
      </c>
      <c r="BP1378" s="93">
        <v>0</v>
      </c>
      <c r="BQ1378" s="93">
        <v>0</v>
      </c>
      <c r="BR1378" s="93">
        <v>0</v>
      </c>
      <c r="BS1378" s="93">
        <v>0</v>
      </c>
      <c r="BT1378" s="93">
        <v>0</v>
      </c>
      <c r="BU1378" s="93">
        <v>0</v>
      </c>
      <c r="BV1378" s="93">
        <v>0</v>
      </c>
      <c r="BW1378" s="93">
        <v>0</v>
      </c>
      <c r="BX1378" s="93">
        <v>0</v>
      </c>
      <c r="BY1378" s="93">
        <v>0</v>
      </c>
      <c r="BZ1378" s="93">
        <v>0</v>
      </c>
      <c r="CA1378" s="93">
        <v>0</v>
      </c>
      <c r="CB1378" s="93">
        <v>0</v>
      </c>
      <c r="CC1378" s="93">
        <v>0</v>
      </c>
      <c r="CD1378" s="93">
        <v>0</v>
      </c>
      <c r="CE1378" s="93">
        <v>0</v>
      </c>
      <c r="CF1378" s="93">
        <v>0</v>
      </c>
      <c r="CG1378" s="93">
        <v>0</v>
      </c>
      <c r="CH1378" s="93">
        <v>0</v>
      </c>
      <c r="CJ1378" s="94">
        <v>5248069.1719382461</v>
      </c>
    </row>
    <row r="1379" spans="1:88" x14ac:dyDescent="0.25">
      <c r="A1379">
        <v>1371</v>
      </c>
      <c r="B1379" s="96"/>
      <c r="C1379" s="97" t="s">
        <v>5378</v>
      </c>
      <c r="D1379" s="97" t="s">
        <v>7645</v>
      </c>
      <c r="E1379" s="97" t="s">
        <v>7645</v>
      </c>
      <c r="F1379" s="97" t="s">
        <v>7946</v>
      </c>
      <c r="G1379" s="96" t="s">
        <v>6184</v>
      </c>
      <c r="H1379" s="96" t="s">
        <v>7947</v>
      </c>
      <c r="I1379" s="96" t="s">
        <v>5340</v>
      </c>
      <c r="J1379" s="96" t="s">
        <v>5382</v>
      </c>
      <c r="K1379" s="96" t="s">
        <v>5365</v>
      </c>
      <c r="L1379" s="96" t="s">
        <v>5365</v>
      </c>
      <c r="M1379" s="96" t="s">
        <v>5342</v>
      </c>
      <c r="N1379" s="92">
        <v>0</v>
      </c>
      <c r="O1379" s="93">
        <v>0</v>
      </c>
      <c r="P1379" s="93">
        <v>0</v>
      </c>
      <c r="Q1379" s="93">
        <v>0</v>
      </c>
      <c r="R1379" s="93">
        <v>0</v>
      </c>
      <c r="S1379" s="93">
        <v>0</v>
      </c>
      <c r="T1379" s="93">
        <v>0</v>
      </c>
      <c r="U1379" s="93">
        <v>0</v>
      </c>
      <c r="V1379" s="93">
        <v>0</v>
      </c>
      <c r="W1379" s="93">
        <v>0</v>
      </c>
      <c r="X1379" s="93">
        <v>0</v>
      </c>
      <c r="Y1379" s="93">
        <v>0</v>
      </c>
      <c r="Z1379" s="93">
        <v>0</v>
      </c>
      <c r="AA1379" s="93">
        <v>0</v>
      </c>
      <c r="AB1379" s="93">
        <v>0</v>
      </c>
      <c r="AC1379" s="93">
        <v>0</v>
      </c>
      <c r="AD1379" s="93">
        <v>0</v>
      </c>
      <c r="AE1379" s="93">
        <v>0</v>
      </c>
      <c r="AF1379" s="93">
        <v>0</v>
      </c>
      <c r="AG1379" s="93">
        <v>0</v>
      </c>
      <c r="AH1379" s="93">
        <v>0</v>
      </c>
      <c r="AI1379" s="93">
        <v>0</v>
      </c>
      <c r="AJ1379" s="93">
        <v>0</v>
      </c>
      <c r="AK1379" s="93">
        <v>0</v>
      </c>
      <c r="AL1379" s="93">
        <v>0</v>
      </c>
      <c r="AM1379" s="93">
        <v>0</v>
      </c>
      <c r="AN1379" s="93">
        <v>0</v>
      </c>
      <c r="AO1379" s="93">
        <v>0</v>
      </c>
      <c r="AP1379" s="93">
        <v>0</v>
      </c>
      <c r="AQ1379" s="93">
        <v>0</v>
      </c>
      <c r="AR1379" s="93">
        <v>0</v>
      </c>
      <c r="AS1379" s="93">
        <v>0</v>
      </c>
      <c r="AT1379" s="93">
        <v>0</v>
      </c>
      <c r="AU1379" s="93">
        <v>0</v>
      </c>
      <c r="AV1379" s="93">
        <v>0</v>
      </c>
      <c r="AW1379" s="93">
        <v>0</v>
      </c>
      <c r="AX1379" s="93">
        <v>0</v>
      </c>
      <c r="AY1379" s="93">
        <v>0</v>
      </c>
      <c r="AZ1379" s="93">
        <v>0</v>
      </c>
      <c r="BA1379" s="93">
        <v>0</v>
      </c>
      <c r="BB1379" s="93">
        <v>0</v>
      </c>
      <c r="BC1379" s="93">
        <v>0</v>
      </c>
      <c r="BD1379" s="93">
        <v>0</v>
      </c>
      <c r="BE1379" s="93">
        <v>0</v>
      </c>
      <c r="BF1379" s="93">
        <v>0</v>
      </c>
      <c r="BG1379" s="93">
        <v>0</v>
      </c>
      <c r="BH1379" s="93">
        <v>0</v>
      </c>
      <c r="BI1379" s="93">
        <v>0</v>
      </c>
      <c r="BJ1379" s="93">
        <v>0</v>
      </c>
      <c r="BK1379" s="93">
        <v>0</v>
      </c>
      <c r="BL1379" s="93">
        <v>0</v>
      </c>
      <c r="BM1379" s="93">
        <v>0</v>
      </c>
      <c r="BN1379" s="93">
        <v>0</v>
      </c>
      <c r="BO1379" s="93">
        <v>0</v>
      </c>
      <c r="BP1379" s="93">
        <v>0</v>
      </c>
      <c r="BQ1379" s="93">
        <v>0</v>
      </c>
      <c r="BR1379" s="93">
        <v>0</v>
      </c>
      <c r="BS1379" s="93">
        <v>0</v>
      </c>
      <c r="BT1379" s="93">
        <v>0</v>
      </c>
      <c r="BU1379" s="93">
        <v>0</v>
      </c>
      <c r="BV1379" s="93">
        <v>0</v>
      </c>
      <c r="BW1379" s="93">
        <v>0</v>
      </c>
      <c r="BX1379" s="93">
        <v>0</v>
      </c>
      <c r="BY1379" s="93">
        <v>0</v>
      </c>
      <c r="BZ1379" s="93">
        <v>0</v>
      </c>
      <c r="CA1379" s="93">
        <v>0</v>
      </c>
      <c r="CB1379" s="93">
        <v>0</v>
      </c>
      <c r="CC1379" s="93">
        <v>0</v>
      </c>
      <c r="CD1379" s="93">
        <v>0</v>
      </c>
      <c r="CE1379" s="93">
        <v>0</v>
      </c>
      <c r="CF1379" s="93">
        <v>0</v>
      </c>
      <c r="CG1379" s="93">
        <v>0</v>
      </c>
      <c r="CH1379" s="93">
        <v>0</v>
      </c>
      <c r="CJ1379" s="94">
        <v>0</v>
      </c>
    </row>
    <row r="1380" spans="1:88" x14ac:dyDescent="0.25">
      <c r="A1380">
        <v>1372</v>
      </c>
      <c r="B1380" s="96"/>
      <c r="C1380" s="97" t="s">
        <v>5378</v>
      </c>
      <c r="D1380" s="97" t="s">
        <v>7645</v>
      </c>
      <c r="E1380" s="97" t="s">
        <v>7645</v>
      </c>
      <c r="F1380" s="97" t="s">
        <v>7948</v>
      </c>
      <c r="G1380" s="96" t="s">
        <v>6184</v>
      </c>
      <c r="H1380" s="96" t="s">
        <v>7949</v>
      </c>
      <c r="I1380" s="96" t="s">
        <v>5340</v>
      </c>
      <c r="J1380" s="96" t="s">
        <v>5382</v>
      </c>
      <c r="K1380" s="96" t="s">
        <v>5365</v>
      </c>
      <c r="L1380" s="96" t="s">
        <v>5365</v>
      </c>
      <c r="M1380" s="96" t="s">
        <v>5342</v>
      </c>
      <c r="N1380" s="92">
        <v>5353951.3071907833</v>
      </c>
      <c r="O1380" s="93">
        <v>0</v>
      </c>
      <c r="P1380" s="93">
        <v>0</v>
      </c>
      <c r="Q1380" s="93">
        <v>0</v>
      </c>
      <c r="R1380" s="93">
        <v>0</v>
      </c>
      <c r="S1380" s="93">
        <v>0</v>
      </c>
      <c r="T1380" s="93">
        <v>0</v>
      </c>
      <c r="U1380" s="93">
        <v>0</v>
      </c>
      <c r="V1380" s="93">
        <v>0</v>
      </c>
      <c r="W1380" s="93">
        <v>0</v>
      </c>
      <c r="X1380" s="93">
        <v>0</v>
      </c>
      <c r="Y1380" s="93">
        <v>0</v>
      </c>
      <c r="Z1380" s="93">
        <v>0</v>
      </c>
      <c r="AA1380" s="93">
        <v>0</v>
      </c>
      <c r="AB1380" s="93">
        <v>0</v>
      </c>
      <c r="AC1380" s="93">
        <v>0</v>
      </c>
      <c r="AD1380" s="93">
        <v>0</v>
      </c>
      <c r="AE1380" s="93">
        <v>0</v>
      </c>
      <c r="AF1380" s="93">
        <v>0</v>
      </c>
      <c r="AG1380" s="93">
        <v>0</v>
      </c>
      <c r="AH1380" s="93">
        <v>0</v>
      </c>
      <c r="AI1380" s="93">
        <v>0</v>
      </c>
      <c r="AJ1380" s="93">
        <v>0</v>
      </c>
      <c r="AK1380" s="93">
        <v>0</v>
      </c>
      <c r="AL1380" s="93">
        <v>0</v>
      </c>
      <c r="AM1380" s="93">
        <v>0</v>
      </c>
      <c r="AN1380" s="93">
        <v>0</v>
      </c>
      <c r="AO1380" s="93">
        <v>0</v>
      </c>
      <c r="AP1380" s="93">
        <v>0</v>
      </c>
      <c r="AQ1380" s="93">
        <v>0</v>
      </c>
      <c r="AR1380" s="93">
        <v>0</v>
      </c>
      <c r="AS1380" s="93">
        <v>0</v>
      </c>
      <c r="AT1380" s="93">
        <v>0</v>
      </c>
      <c r="AU1380" s="93">
        <v>0</v>
      </c>
      <c r="AV1380" s="93">
        <v>0</v>
      </c>
      <c r="AW1380" s="93">
        <v>0</v>
      </c>
      <c r="AX1380" s="93">
        <v>0</v>
      </c>
      <c r="AY1380" s="93">
        <v>0</v>
      </c>
      <c r="AZ1380" s="93">
        <v>0</v>
      </c>
      <c r="BA1380" s="93">
        <v>0</v>
      </c>
      <c r="BB1380" s="93">
        <v>0</v>
      </c>
      <c r="BC1380" s="93">
        <v>0</v>
      </c>
      <c r="BD1380" s="93">
        <v>0</v>
      </c>
      <c r="BE1380" s="93">
        <v>0</v>
      </c>
      <c r="BF1380" s="93">
        <v>0</v>
      </c>
      <c r="BG1380" s="93">
        <v>0</v>
      </c>
      <c r="BH1380" s="93">
        <v>0</v>
      </c>
      <c r="BI1380" s="93">
        <v>0</v>
      </c>
      <c r="BJ1380" s="93">
        <v>0</v>
      </c>
      <c r="BK1380" s="93">
        <v>0</v>
      </c>
      <c r="BL1380" s="93">
        <v>0</v>
      </c>
      <c r="BM1380" s="93">
        <v>0</v>
      </c>
      <c r="BN1380" s="93">
        <v>0</v>
      </c>
      <c r="BO1380" s="93">
        <v>0</v>
      </c>
      <c r="BP1380" s="93">
        <v>0</v>
      </c>
      <c r="BQ1380" s="93">
        <v>448718.80128947867</v>
      </c>
      <c r="BR1380" s="93">
        <v>448074.01111828489</v>
      </c>
      <c r="BS1380" s="93">
        <v>446484.99158486468</v>
      </c>
      <c r="BT1380" s="93">
        <v>441289.70972580608</v>
      </c>
      <c r="BU1380" s="93">
        <v>448259.97714223393</v>
      </c>
      <c r="BV1380" s="93">
        <v>449038.98351071711</v>
      </c>
      <c r="BW1380" s="93">
        <v>450682.77053120686</v>
      </c>
      <c r="BX1380" s="93">
        <v>445067.84917330241</v>
      </c>
      <c r="BY1380" s="93">
        <v>445544.7805816498</v>
      </c>
      <c r="BZ1380" s="93">
        <v>445840.52932904288</v>
      </c>
      <c r="CA1380" s="93">
        <v>443291.94304095325</v>
      </c>
      <c r="CB1380" s="93">
        <v>441656.96016324265</v>
      </c>
      <c r="CC1380" s="93">
        <v>0</v>
      </c>
      <c r="CD1380" s="93">
        <v>0</v>
      </c>
      <c r="CE1380" s="93">
        <v>0</v>
      </c>
      <c r="CF1380" s="93">
        <v>0</v>
      </c>
      <c r="CG1380" s="93">
        <v>0</v>
      </c>
      <c r="CH1380" s="93">
        <v>0</v>
      </c>
      <c r="CJ1380" s="94">
        <v>5353951.3071907833</v>
      </c>
    </row>
    <row r="1381" spans="1:88" x14ac:dyDescent="0.25">
      <c r="A1381">
        <v>1373</v>
      </c>
      <c r="B1381" s="96"/>
      <c r="C1381" s="97" t="s">
        <v>5378</v>
      </c>
      <c r="D1381" s="97" t="s">
        <v>7645</v>
      </c>
      <c r="E1381" s="97" t="s">
        <v>7645</v>
      </c>
      <c r="F1381" s="97" t="s">
        <v>7950</v>
      </c>
      <c r="G1381" s="96" t="s">
        <v>6184</v>
      </c>
      <c r="H1381" s="96" t="s">
        <v>7951</v>
      </c>
      <c r="I1381" s="96" t="s">
        <v>5340</v>
      </c>
      <c r="J1381" s="96" t="s">
        <v>5382</v>
      </c>
      <c r="K1381" s="96" t="s">
        <v>5365</v>
      </c>
      <c r="L1381" s="96" t="s">
        <v>5365</v>
      </c>
      <c r="M1381" s="96" t="s">
        <v>5342</v>
      </c>
      <c r="N1381" s="92">
        <v>1491048.9948532805</v>
      </c>
      <c r="O1381" s="93">
        <v>0</v>
      </c>
      <c r="P1381" s="93">
        <v>0</v>
      </c>
      <c r="Q1381" s="93">
        <v>0</v>
      </c>
      <c r="R1381" s="93">
        <v>0</v>
      </c>
      <c r="S1381" s="93">
        <v>0</v>
      </c>
      <c r="T1381" s="93">
        <v>0</v>
      </c>
      <c r="U1381" s="93">
        <v>0</v>
      </c>
      <c r="V1381" s="93">
        <v>0</v>
      </c>
      <c r="W1381" s="93">
        <v>0</v>
      </c>
      <c r="X1381" s="93">
        <v>0</v>
      </c>
      <c r="Y1381" s="93">
        <v>0</v>
      </c>
      <c r="Z1381" s="93">
        <v>0</v>
      </c>
      <c r="AA1381" s="93">
        <v>0</v>
      </c>
      <c r="AB1381" s="93">
        <v>0</v>
      </c>
      <c r="AC1381" s="93">
        <v>0</v>
      </c>
      <c r="AD1381" s="93">
        <v>0</v>
      </c>
      <c r="AE1381" s="93">
        <v>0</v>
      </c>
      <c r="AF1381" s="93">
        <v>0</v>
      </c>
      <c r="AG1381" s="93">
        <v>0</v>
      </c>
      <c r="AH1381" s="93">
        <v>0</v>
      </c>
      <c r="AI1381" s="93">
        <v>0</v>
      </c>
      <c r="AJ1381" s="93">
        <v>0</v>
      </c>
      <c r="AK1381" s="93">
        <v>0</v>
      </c>
      <c r="AL1381" s="93">
        <v>0</v>
      </c>
      <c r="AM1381" s="93">
        <v>0</v>
      </c>
      <c r="AN1381" s="93">
        <v>0</v>
      </c>
      <c r="AO1381" s="93">
        <v>0</v>
      </c>
      <c r="AP1381" s="93">
        <v>0</v>
      </c>
      <c r="AQ1381" s="93">
        <v>0</v>
      </c>
      <c r="AR1381" s="93">
        <v>0</v>
      </c>
      <c r="AS1381" s="93">
        <v>0</v>
      </c>
      <c r="AT1381" s="93">
        <v>0</v>
      </c>
      <c r="AU1381" s="93">
        <v>0</v>
      </c>
      <c r="AV1381" s="93">
        <v>0</v>
      </c>
      <c r="AW1381" s="93">
        <v>0</v>
      </c>
      <c r="AX1381" s="93">
        <v>0</v>
      </c>
      <c r="AY1381" s="93">
        <v>0</v>
      </c>
      <c r="AZ1381" s="93">
        <v>0</v>
      </c>
      <c r="BA1381" s="93">
        <v>0</v>
      </c>
      <c r="BB1381" s="93">
        <v>0</v>
      </c>
      <c r="BC1381" s="93">
        <v>0</v>
      </c>
      <c r="BD1381" s="93">
        <v>0</v>
      </c>
      <c r="BE1381" s="93">
        <v>0</v>
      </c>
      <c r="BF1381" s="93">
        <v>0</v>
      </c>
      <c r="BG1381" s="93">
        <v>0</v>
      </c>
      <c r="BH1381" s="93">
        <v>0</v>
      </c>
      <c r="BI1381" s="93">
        <v>0</v>
      </c>
      <c r="BJ1381" s="93">
        <v>0</v>
      </c>
      <c r="BK1381" s="93">
        <v>0</v>
      </c>
      <c r="BL1381" s="93">
        <v>0</v>
      </c>
      <c r="BM1381" s="93">
        <v>0</v>
      </c>
      <c r="BN1381" s="93">
        <v>0</v>
      </c>
      <c r="BO1381" s="93">
        <v>0</v>
      </c>
      <c r="BP1381" s="93">
        <v>0</v>
      </c>
      <c r="BQ1381" s="93">
        <v>6113.8344761303661</v>
      </c>
      <c r="BR1381" s="93">
        <v>6105.0491514076502</v>
      </c>
      <c r="BS1381" s="93">
        <v>6083.3986157520212</v>
      </c>
      <c r="BT1381" s="93">
        <v>6012.612427939408</v>
      </c>
      <c r="BU1381" s="93">
        <v>6107.5829553965705</v>
      </c>
      <c r="BV1381" s="93">
        <v>6118.1969880135921</v>
      </c>
      <c r="BW1381" s="93">
        <v>6140.5937356613485</v>
      </c>
      <c r="BX1381" s="93">
        <v>6064.0899215130103</v>
      </c>
      <c r="BY1381" s="93">
        <v>6070.5881553260997</v>
      </c>
      <c r="BZ1381" s="93">
        <v>6074.6177589060744</v>
      </c>
      <c r="CA1381" s="93">
        <v>6039.893038950644</v>
      </c>
      <c r="CB1381" s="93">
        <v>6017.6162485489394</v>
      </c>
      <c r="CC1381" s="93">
        <v>237479.96843683248</v>
      </c>
      <c r="CD1381" s="93">
        <v>237070.11023490803</v>
      </c>
      <c r="CE1381" s="93">
        <v>236059.95689226186</v>
      </c>
      <c r="CF1381" s="93">
        <v>232669.13799441943</v>
      </c>
      <c r="CG1381" s="93">
        <v>237138.70394694884</v>
      </c>
      <c r="CH1381" s="93">
        <v>237683.043874364</v>
      </c>
      <c r="CJ1381" s="94">
        <v>1491048.9948532805</v>
      </c>
    </row>
    <row r="1382" spans="1:88" x14ac:dyDescent="0.25">
      <c r="A1382">
        <v>1374</v>
      </c>
      <c r="B1382" s="96"/>
      <c r="C1382" s="97" t="s">
        <v>5378</v>
      </c>
      <c r="D1382" s="97" t="s">
        <v>7645</v>
      </c>
      <c r="E1382" s="97" t="s">
        <v>7645</v>
      </c>
      <c r="F1382" s="97" t="s">
        <v>7952</v>
      </c>
      <c r="G1382" s="96" t="s">
        <v>6184</v>
      </c>
      <c r="H1382" s="96" t="s">
        <v>7953</v>
      </c>
      <c r="I1382" s="96" t="s">
        <v>5340</v>
      </c>
      <c r="J1382" s="96" t="s">
        <v>5382</v>
      </c>
      <c r="K1382" s="96" t="s">
        <v>5365</v>
      </c>
      <c r="L1382" s="96" t="s">
        <v>5365</v>
      </c>
      <c r="M1382" s="96" t="s">
        <v>5342</v>
      </c>
      <c r="N1382" s="92">
        <v>0</v>
      </c>
      <c r="O1382" s="93">
        <v>0</v>
      </c>
      <c r="P1382" s="93">
        <v>0</v>
      </c>
      <c r="Q1382" s="93">
        <v>0</v>
      </c>
      <c r="R1382" s="93">
        <v>0</v>
      </c>
      <c r="S1382" s="93">
        <v>0</v>
      </c>
      <c r="T1382" s="93">
        <v>0</v>
      </c>
      <c r="U1382" s="93">
        <v>0</v>
      </c>
      <c r="V1382" s="93">
        <v>0</v>
      </c>
      <c r="W1382" s="93">
        <v>0</v>
      </c>
      <c r="X1382" s="93">
        <v>0</v>
      </c>
      <c r="Y1382" s="93">
        <v>0</v>
      </c>
      <c r="Z1382" s="93">
        <v>0</v>
      </c>
      <c r="AA1382" s="93">
        <v>0</v>
      </c>
      <c r="AB1382" s="93">
        <v>0</v>
      </c>
      <c r="AC1382" s="93">
        <v>0</v>
      </c>
      <c r="AD1382" s="93">
        <v>0</v>
      </c>
      <c r="AE1382" s="93">
        <v>0</v>
      </c>
      <c r="AF1382" s="93">
        <v>0</v>
      </c>
      <c r="AG1382" s="93">
        <v>0</v>
      </c>
      <c r="AH1382" s="93">
        <v>0</v>
      </c>
      <c r="AI1382" s="93">
        <v>0</v>
      </c>
      <c r="AJ1382" s="93">
        <v>0</v>
      </c>
      <c r="AK1382" s="93">
        <v>0</v>
      </c>
      <c r="AL1382" s="93">
        <v>0</v>
      </c>
      <c r="AM1382" s="93">
        <v>0</v>
      </c>
      <c r="AN1382" s="93">
        <v>0</v>
      </c>
      <c r="AO1382" s="93">
        <v>0</v>
      </c>
      <c r="AP1382" s="93">
        <v>0</v>
      </c>
      <c r="AQ1382" s="93">
        <v>0</v>
      </c>
      <c r="AR1382" s="93">
        <v>0</v>
      </c>
      <c r="AS1382" s="93">
        <v>0</v>
      </c>
      <c r="AT1382" s="93">
        <v>0</v>
      </c>
      <c r="AU1382" s="93">
        <v>0</v>
      </c>
      <c r="AV1382" s="93">
        <v>0</v>
      </c>
      <c r="AW1382" s="93">
        <v>0</v>
      </c>
      <c r="AX1382" s="93">
        <v>0</v>
      </c>
      <c r="AY1382" s="93">
        <v>0</v>
      </c>
      <c r="AZ1382" s="93">
        <v>0</v>
      </c>
      <c r="BA1382" s="93">
        <v>0</v>
      </c>
      <c r="BB1382" s="93">
        <v>0</v>
      </c>
      <c r="BC1382" s="93">
        <v>0</v>
      </c>
      <c r="BD1382" s="93">
        <v>0</v>
      </c>
      <c r="BE1382" s="93">
        <v>0</v>
      </c>
      <c r="BF1382" s="93">
        <v>0</v>
      </c>
      <c r="BG1382" s="93">
        <v>0</v>
      </c>
      <c r="BH1382" s="93">
        <v>0</v>
      </c>
      <c r="BI1382" s="93">
        <v>0</v>
      </c>
      <c r="BJ1382" s="93">
        <v>0</v>
      </c>
      <c r="BK1382" s="93">
        <v>0</v>
      </c>
      <c r="BL1382" s="93">
        <v>0</v>
      </c>
      <c r="BM1382" s="93">
        <v>0</v>
      </c>
      <c r="BN1382" s="93">
        <v>0</v>
      </c>
      <c r="BO1382" s="93">
        <v>0</v>
      </c>
      <c r="BP1382" s="93">
        <v>0</v>
      </c>
      <c r="BQ1382" s="93">
        <v>0</v>
      </c>
      <c r="BR1382" s="93">
        <v>0</v>
      </c>
      <c r="BS1382" s="93">
        <v>0</v>
      </c>
      <c r="BT1382" s="93">
        <v>0</v>
      </c>
      <c r="BU1382" s="93">
        <v>0</v>
      </c>
      <c r="BV1382" s="93">
        <v>0</v>
      </c>
      <c r="BW1382" s="93">
        <v>0</v>
      </c>
      <c r="BX1382" s="93">
        <v>0</v>
      </c>
      <c r="BY1382" s="93">
        <v>0</v>
      </c>
      <c r="BZ1382" s="93">
        <v>0</v>
      </c>
      <c r="CA1382" s="93">
        <v>0</v>
      </c>
      <c r="CB1382" s="93">
        <v>0</v>
      </c>
      <c r="CC1382" s="93">
        <v>0</v>
      </c>
      <c r="CD1382" s="93">
        <v>0</v>
      </c>
      <c r="CE1382" s="93">
        <v>0</v>
      </c>
      <c r="CF1382" s="93">
        <v>0</v>
      </c>
      <c r="CG1382" s="93">
        <v>0</v>
      </c>
      <c r="CH1382" s="93">
        <v>0</v>
      </c>
      <c r="CJ1382" s="94">
        <v>0</v>
      </c>
    </row>
    <row r="1383" spans="1:88" x14ac:dyDescent="0.25">
      <c r="A1383">
        <v>1375</v>
      </c>
      <c r="B1383" s="96"/>
      <c r="C1383" s="97" t="s">
        <v>5378</v>
      </c>
      <c r="D1383" s="97" t="s">
        <v>7645</v>
      </c>
      <c r="E1383" s="97" t="s">
        <v>7645</v>
      </c>
      <c r="F1383" s="97" t="s">
        <v>7954</v>
      </c>
      <c r="G1383" s="96" t="s">
        <v>6184</v>
      </c>
      <c r="H1383" s="96" t="s">
        <v>7955</v>
      </c>
      <c r="I1383" s="96" t="s">
        <v>5340</v>
      </c>
      <c r="J1383" s="96" t="s">
        <v>5382</v>
      </c>
      <c r="K1383" s="96" t="s">
        <v>5365</v>
      </c>
      <c r="L1383" s="96" t="s">
        <v>5365</v>
      </c>
      <c r="M1383" s="96" t="s">
        <v>5342</v>
      </c>
      <c r="N1383" s="92">
        <v>3462365.6819853336</v>
      </c>
      <c r="O1383" s="93">
        <v>0</v>
      </c>
      <c r="P1383" s="93">
        <v>0</v>
      </c>
      <c r="Q1383" s="93">
        <v>0</v>
      </c>
      <c r="R1383" s="93">
        <v>0</v>
      </c>
      <c r="S1383" s="93">
        <v>0</v>
      </c>
      <c r="T1383" s="93">
        <v>0</v>
      </c>
      <c r="U1383" s="93">
        <v>0</v>
      </c>
      <c r="V1383" s="93">
        <v>0</v>
      </c>
      <c r="W1383" s="93">
        <v>0</v>
      </c>
      <c r="X1383" s="93">
        <v>0</v>
      </c>
      <c r="Y1383" s="93">
        <v>0</v>
      </c>
      <c r="Z1383" s="93">
        <v>0</v>
      </c>
      <c r="AA1383" s="93">
        <v>0</v>
      </c>
      <c r="AB1383" s="93">
        <v>0</v>
      </c>
      <c r="AC1383" s="93">
        <v>0</v>
      </c>
      <c r="AD1383" s="93">
        <v>0</v>
      </c>
      <c r="AE1383" s="93">
        <v>0</v>
      </c>
      <c r="AF1383" s="93">
        <v>0</v>
      </c>
      <c r="AG1383" s="93">
        <v>5880.8612559560597</v>
      </c>
      <c r="AH1383" s="93">
        <v>5877.5611425137377</v>
      </c>
      <c r="AI1383" s="93">
        <v>5852.889660978135</v>
      </c>
      <c r="AJ1383" s="93">
        <v>5807.0874797009765</v>
      </c>
      <c r="AK1383" s="93">
        <v>5877.9288709687607</v>
      </c>
      <c r="AL1383" s="93">
        <v>5884.828843166455</v>
      </c>
      <c r="AM1383" s="93">
        <v>6114.0831098517074</v>
      </c>
      <c r="AN1383" s="93">
        <v>6056.9721887441774</v>
      </c>
      <c r="AO1383" s="93">
        <v>6062.0192296490277</v>
      </c>
      <c r="AP1383" s="93">
        <v>6062.8942851024676</v>
      </c>
      <c r="AQ1383" s="93">
        <v>6039.4472507101291</v>
      </c>
      <c r="AR1383" s="93">
        <v>6021.4446285068307</v>
      </c>
      <c r="AS1383" s="93">
        <v>217960.93993330482</v>
      </c>
      <c r="AT1383" s="93">
        <v>217686.1569670063</v>
      </c>
      <c r="AU1383" s="93">
        <v>217094.95919367016</v>
      </c>
      <c r="AV1383" s="93">
        <v>215073.26131843752</v>
      </c>
      <c r="AW1383" s="93">
        <v>217803.61647140756</v>
      </c>
      <c r="AX1383" s="93">
        <v>218094.30157573678</v>
      </c>
      <c r="AY1383" s="93">
        <v>224348.94592600575</v>
      </c>
      <c r="AZ1383" s="93">
        <v>222163.36857780933</v>
      </c>
      <c r="BA1383" s="93">
        <v>222726.3701319012</v>
      </c>
      <c r="BB1383" s="93">
        <v>222721.35314508612</v>
      </c>
      <c r="BC1383" s="93">
        <v>221829.09792676097</v>
      </c>
      <c r="BD1383" s="93">
        <v>221143.51114729841</v>
      </c>
      <c r="BE1383" s="93">
        <v>63279.787294681038</v>
      </c>
      <c r="BF1383" s="93">
        <v>63210.241717729048</v>
      </c>
      <c r="BG1383" s="93">
        <v>63043.741961553467</v>
      </c>
      <c r="BH1383" s="93">
        <v>62483.445869647163</v>
      </c>
      <c r="BI1383" s="93">
        <v>63232.821366337499</v>
      </c>
      <c r="BJ1383" s="93">
        <v>63313.760890758771</v>
      </c>
      <c r="BK1383" s="93">
        <v>62789.046256043795</v>
      </c>
      <c r="BL1383" s="93">
        <v>62220.795797763742</v>
      </c>
      <c r="BM1383" s="93">
        <v>62298.383719853358</v>
      </c>
      <c r="BN1383" s="93">
        <v>62313.346494368823</v>
      </c>
      <c r="BO1383" s="93">
        <v>62084.192685650916</v>
      </c>
      <c r="BP1383" s="93">
        <v>61912.217670671649</v>
      </c>
      <c r="BQ1383" s="93">
        <v>0</v>
      </c>
      <c r="BR1383" s="93">
        <v>0</v>
      </c>
      <c r="BS1383" s="93">
        <v>0</v>
      </c>
      <c r="BT1383" s="93">
        <v>0</v>
      </c>
      <c r="BU1383" s="93">
        <v>0</v>
      </c>
      <c r="BV1383" s="93">
        <v>0</v>
      </c>
      <c r="BW1383" s="93">
        <v>0</v>
      </c>
      <c r="BX1383" s="93">
        <v>0</v>
      </c>
      <c r="BY1383" s="93">
        <v>0</v>
      </c>
      <c r="BZ1383" s="93">
        <v>0</v>
      </c>
      <c r="CA1383" s="93">
        <v>0</v>
      </c>
      <c r="CB1383" s="93">
        <v>0</v>
      </c>
      <c r="CC1383" s="93">
        <v>0</v>
      </c>
      <c r="CD1383" s="93">
        <v>0</v>
      </c>
      <c r="CE1383" s="93">
        <v>0</v>
      </c>
      <c r="CF1383" s="93">
        <v>0</v>
      </c>
      <c r="CG1383" s="93">
        <v>0</v>
      </c>
      <c r="CH1383" s="93">
        <v>0</v>
      </c>
      <c r="CJ1383" s="94">
        <v>3462365.6819853336</v>
      </c>
    </row>
    <row r="1384" spans="1:88" x14ac:dyDescent="0.25">
      <c r="A1384">
        <v>1376</v>
      </c>
      <c r="B1384" s="96"/>
      <c r="C1384" s="97" t="s">
        <v>5378</v>
      </c>
      <c r="D1384" s="97" t="s">
        <v>7645</v>
      </c>
      <c r="E1384" s="97" t="s">
        <v>7645</v>
      </c>
      <c r="F1384" s="97" t="s">
        <v>7956</v>
      </c>
      <c r="G1384" s="96" t="s">
        <v>6184</v>
      </c>
      <c r="H1384" s="96" t="s">
        <v>7957</v>
      </c>
      <c r="I1384" s="96" t="s">
        <v>5340</v>
      </c>
      <c r="J1384" s="96" t="s">
        <v>5382</v>
      </c>
      <c r="K1384" s="96" t="s">
        <v>5365</v>
      </c>
      <c r="L1384" s="96" t="s">
        <v>5365</v>
      </c>
      <c r="M1384" s="96" t="s">
        <v>5342</v>
      </c>
      <c r="N1384" s="92">
        <v>3760895.608390036</v>
      </c>
      <c r="O1384" s="93">
        <v>0</v>
      </c>
      <c r="P1384" s="93">
        <v>0</v>
      </c>
      <c r="Q1384" s="93">
        <v>0</v>
      </c>
      <c r="R1384" s="93">
        <v>0</v>
      </c>
      <c r="S1384" s="93">
        <v>0</v>
      </c>
      <c r="T1384" s="93">
        <v>0</v>
      </c>
      <c r="U1384" s="93">
        <v>0</v>
      </c>
      <c r="V1384" s="93">
        <v>0</v>
      </c>
      <c r="W1384" s="93">
        <v>0</v>
      </c>
      <c r="X1384" s="93">
        <v>0</v>
      </c>
      <c r="Y1384" s="93">
        <v>0</v>
      </c>
      <c r="Z1384" s="93">
        <v>0</v>
      </c>
      <c r="AA1384" s="93">
        <v>0</v>
      </c>
      <c r="AB1384" s="93">
        <v>0</v>
      </c>
      <c r="AC1384" s="93">
        <v>0</v>
      </c>
      <c r="AD1384" s="93">
        <v>0</v>
      </c>
      <c r="AE1384" s="93">
        <v>0</v>
      </c>
      <c r="AF1384" s="93">
        <v>0</v>
      </c>
      <c r="AG1384" s="93">
        <v>183695.75582276311</v>
      </c>
      <c r="AH1384" s="93">
        <v>183592.67282068063</v>
      </c>
      <c r="AI1384" s="93">
        <v>182822.02949979648</v>
      </c>
      <c r="AJ1384" s="93">
        <v>181391.34342477439</v>
      </c>
      <c r="AK1384" s="93">
        <v>183604.15926008925</v>
      </c>
      <c r="AL1384" s="93">
        <v>183819.68816866938</v>
      </c>
      <c r="AM1384" s="93">
        <v>190980.7201946656</v>
      </c>
      <c r="AN1384" s="93">
        <v>189196.79206543908</v>
      </c>
      <c r="AO1384" s="93">
        <v>189354.44244237093</v>
      </c>
      <c r="AP1384" s="93">
        <v>189381.775849147</v>
      </c>
      <c r="AQ1384" s="93">
        <v>188649.3796035905</v>
      </c>
      <c r="AR1384" s="93">
        <v>188087.04610370146</v>
      </c>
      <c r="AS1384" s="93">
        <v>126079.10032936271</v>
      </c>
      <c r="AT1384" s="93">
        <v>125920.15263356338</v>
      </c>
      <c r="AU1384" s="93">
        <v>125578.17538111699</v>
      </c>
      <c r="AV1384" s="93">
        <v>124408.72800524687</v>
      </c>
      <c r="AW1384" s="93">
        <v>125988.0968654263</v>
      </c>
      <c r="AX1384" s="93">
        <v>126156.24312339372</v>
      </c>
      <c r="AY1384" s="93">
        <v>129774.23051509548</v>
      </c>
      <c r="AZ1384" s="93">
        <v>128509.98736288068</v>
      </c>
      <c r="BA1384" s="93">
        <v>128835.65456474575</v>
      </c>
      <c r="BB1384" s="93">
        <v>128832.75249805376</v>
      </c>
      <c r="BC1384" s="93">
        <v>128316.62912647676</v>
      </c>
      <c r="BD1384" s="93">
        <v>127920.05272898589</v>
      </c>
      <c r="BE1384" s="93">
        <v>0</v>
      </c>
      <c r="BF1384" s="93">
        <v>0</v>
      </c>
      <c r="BG1384" s="93">
        <v>0</v>
      </c>
      <c r="BH1384" s="93">
        <v>0</v>
      </c>
      <c r="BI1384" s="93">
        <v>0</v>
      </c>
      <c r="BJ1384" s="93">
        <v>0</v>
      </c>
      <c r="BK1384" s="93">
        <v>0</v>
      </c>
      <c r="BL1384" s="93">
        <v>0</v>
      </c>
      <c r="BM1384" s="93">
        <v>0</v>
      </c>
      <c r="BN1384" s="93">
        <v>0</v>
      </c>
      <c r="BO1384" s="93">
        <v>0</v>
      </c>
      <c r="BP1384" s="93">
        <v>0</v>
      </c>
      <c r="BQ1384" s="93">
        <v>0</v>
      </c>
      <c r="BR1384" s="93">
        <v>0</v>
      </c>
      <c r="BS1384" s="93">
        <v>0</v>
      </c>
      <c r="BT1384" s="93">
        <v>0</v>
      </c>
      <c r="BU1384" s="93">
        <v>0</v>
      </c>
      <c r="BV1384" s="93">
        <v>0</v>
      </c>
      <c r="BW1384" s="93">
        <v>0</v>
      </c>
      <c r="BX1384" s="93">
        <v>0</v>
      </c>
      <c r="BY1384" s="93">
        <v>0</v>
      </c>
      <c r="BZ1384" s="93">
        <v>0</v>
      </c>
      <c r="CA1384" s="93">
        <v>0</v>
      </c>
      <c r="CB1384" s="93">
        <v>0</v>
      </c>
      <c r="CC1384" s="93">
        <v>0</v>
      </c>
      <c r="CD1384" s="93">
        <v>0</v>
      </c>
      <c r="CE1384" s="93">
        <v>0</v>
      </c>
      <c r="CF1384" s="93">
        <v>0</v>
      </c>
      <c r="CG1384" s="93">
        <v>0</v>
      </c>
      <c r="CH1384" s="93">
        <v>0</v>
      </c>
      <c r="CJ1384" s="94">
        <v>3760895.608390036</v>
      </c>
    </row>
    <row r="1385" spans="1:88" x14ac:dyDescent="0.25">
      <c r="A1385">
        <v>1377</v>
      </c>
      <c r="B1385" s="96"/>
      <c r="C1385" s="97" t="s">
        <v>5378</v>
      </c>
      <c r="D1385" s="97" t="s">
        <v>7645</v>
      </c>
      <c r="E1385" s="97" t="s">
        <v>7645</v>
      </c>
      <c r="F1385" s="97" t="s">
        <v>7958</v>
      </c>
      <c r="G1385" s="96" t="s">
        <v>6184</v>
      </c>
      <c r="H1385" s="96" t="s">
        <v>7959</v>
      </c>
      <c r="I1385" s="96" t="s">
        <v>5340</v>
      </c>
      <c r="J1385" s="96" t="s">
        <v>5382</v>
      </c>
      <c r="K1385" s="96" t="s">
        <v>5365</v>
      </c>
      <c r="L1385" s="96" t="s">
        <v>5365</v>
      </c>
      <c r="M1385" s="96" t="s">
        <v>5342</v>
      </c>
      <c r="N1385" s="92">
        <v>0</v>
      </c>
      <c r="O1385" s="93">
        <v>0</v>
      </c>
      <c r="P1385" s="93">
        <v>0</v>
      </c>
      <c r="Q1385" s="93">
        <v>0</v>
      </c>
      <c r="R1385" s="93">
        <v>0</v>
      </c>
      <c r="S1385" s="93">
        <v>0</v>
      </c>
      <c r="T1385" s="93">
        <v>0</v>
      </c>
      <c r="U1385" s="93">
        <v>0</v>
      </c>
      <c r="V1385" s="93">
        <v>0</v>
      </c>
      <c r="W1385" s="93">
        <v>0</v>
      </c>
      <c r="X1385" s="93">
        <v>0</v>
      </c>
      <c r="Y1385" s="93">
        <v>0</v>
      </c>
      <c r="Z1385" s="93">
        <v>0</v>
      </c>
      <c r="AA1385" s="93">
        <v>0</v>
      </c>
      <c r="AB1385" s="93">
        <v>0</v>
      </c>
      <c r="AC1385" s="93">
        <v>0</v>
      </c>
      <c r="AD1385" s="93">
        <v>0</v>
      </c>
      <c r="AE1385" s="93">
        <v>0</v>
      </c>
      <c r="AF1385" s="93">
        <v>0</v>
      </c>
      <c r="AG1385" s="93">
        <v>0</v>
      </c>
      <c r="AH1385" s="93">
        <v>0</v>
      </c>
      <c r="AI1385" s="93">
        <v>0</v>
      </c>
      <c r="AJ1385" s="93">
        <v>0</v>
      </c>
      <c r="AK1385" s="93">
        <v>0</v>
      </c>
      <c r="AL1385" s="93">
        <v>0</v>
      </c>
      <c r="AM1385" s="93">
        <v>0</v>
      </c>
      <c r="AN1385" s="93">
        <v>0</v>
      </c>
      <c r="AO1385" s="93">
        <v>0</v>
      </c>
      <c r="AP1385" s="93">
        <v>0</v>
      </c>
      <c r="AQ1385" s="93">
        <v>0</v>
      </c>
      <c r="AR1385" s="93">
        <v>0</v>
      </c>
      <c r="AS1385" s="93">
        <v>0</v>
      </c>
      <c r="AT1385" s="93">
        <v>0</v>
      </c>
      <c r="AU1385" s="93">
        <v>0</v>
      </c>
      <c r="AV1385" s="93">
        <v>0</v>
      </c>
      <c r="AW1385" s="93">
        <v>0</v>
      </c>
      <c r="AX1385" s="93">
        <v>0</v>
      </c>
      <c r="AY1385" s="93">
        <v>0</v>
      </c>
      <c r="AZ1385" s="93">
        <v>0</v>
      </c>
      <c r="BA1385" s="93">
        <v>0</v>
      </c>
      <c r="BB1385" s="93">
        <v>0</v>
      </c>
      <c r="BC1385" s="93">
        <v>0</v>
      </c>
      <c r="BD1385" s="93">
        <v>0</v>
      </c>
      <c r="BE1385" s="93">
        <v>0</v>
      </c>
      <c r="BF1385" s="93">
        <v>0</v>
      </c>
      <c r="BG1385" s="93">
        <v>0</v>
      </c>
      <c r="BH1385" s="93">
        <v>0</v>
      </c>
      <c r="BI1385" s="93">
        <v>0</v>
      </c>
      <c r="BJ1385" s="93">
        <v>0</v>
      </c>
      <c r="BK1385" s="93">
        <v>0</v>
      </c>
      <c r="BL1385" s="93">
        <v>0</v>
      </c>
      <c r="BM1385" s="93">
        <v>0</v>
      </c>
      <c r="BN1385" s="93">
        <v>0</v>
      </c>
      <c r="BO1385" s="93">
        <v>0</v>
      </c>
      <c r="BP1385" s="93">
        <v>0</v>
      </c>
      <c r="BQ1385" s="93">
        <v>0</v>
      </c>
      <c r="BR1385" s="93">
        <v>0</v>
      </c>
      <c r="BS1385" s="93">
        <v>0</v>
      </c>
      <c r="BT1385" s="93">
        <v>0</v>
      </c>
      <c r="BU1385" s="93">
        <v>0</v>
      </c>
      <c r="BV1385" s="93">
        <v>0</v>
      </c>
      <c r="BW1385" s="93">
        <v>0</v>
      </c>
      <c r="BX1385" s="93">
        <v>0</v>
      </c>
      <c r="BY1385" s="93">
        <v>0</v>
      </c>
      <c r="BZ1385" s="93">
        <v>0</v>
      </c>
      <c r="CA1385" s="93">
        <v>0</v>
      </c>
      <c r="CB1385" s="93">
        <v>0</v>
      </c>
      <c r="CC1385" s="93">
        <v>0</v>
      </c>
      <c r="CD1385" s="93">
        <v>0</v>
      </c>
      <c r="CE1385" s="93">
        <v>0</v>
      </c>
      <c r="CF1385" s="93">
        <v>0</v>
      </c>
      <c r="CG1385" s="93">
        <v>0</v>
      </c>
      <c r="CH1385" s="93">
        <v>0</v>
      </c>
      <c r="CJ1385" s="94">
        <v>0</v>
      </c>
    </row>
    <row r="1386" spans="1:88" x14ac:dyDescent="0.25">
      <c r="A1386">
        <v>1378</v>
      </c>
      <c r="B1386" s="96"/>
      <c r="C1386" s="97" t="s">
        <v>5378</v>
      </c>
      <c r="D1386" s="97" t="s">
        <v>7645</v>
      </c>
      <c r="E1386" s="97" t="s">
        <v>7645</v>
      </c>
      <c r="F1386" s="97" t="s">
        <v>7960</v>
      </c>
      <c r="G1386" s="96" t="s">
        <v>6184</v>
      </c>
      <c r="H1386" s="96" t="s">
        <v>7961</v>
      </c>
      <c r="I1386" s="96" t="s">
        <v>5340</v>
      </c>
      <c r="J1386" s="96" t="s">
        <v>5382</v>
      </c>
      <c r="K1386" s="96" t="s">
        <v>5365</v>
      </c>
      <c r="L1386" s="96" t="s">
        <v>5365</v>
      </c>
      <c r="M1386" s="96" t="s">
        <v>5342</v>
      </c>
      <c r="N1386" s="92">
        <v>3356692.5720546548</v>
      </c>
      <c r="O1386" s="93">
        <v>0</v>
      </c>
      <c r="P1386" s="93">
        <v>0</v>
      </c>
      <c r="Q1386" s="93">
        <v>0</v>
      </c>
      <c r="R1386" s="93">
        <v>0</v>
      </c>
      <c r="S1386" s="93">
        <v>0</v>
      </c>
      <c r="T1386" s="93">
        <v>0</v>
      </c>
      <c r="U1386" s="93">
        <v>110496.12518208999</v>
      </c>
      <c r="V1386" s="93">
        <v>110546.86826639784</v>
      </c>
      <c r="W1386" s="93">
        <v>109718.98554098373</v>
      </c>
      <c r="X1386" s="93">
        <v>108361.18923310503</v>
      </c>
      <c r="Y1386" s="93">
        <v>110602.01374428342</v>
      </c>
      <c r="Z1386" s="93">
        <v>110799.54434909463</v>
      </c>
      <c r="AA1386" s="93">
        <v>113027.20362144418</v>
      </c>
      <c r="AB1386" s="93">
        <v>111001.16340495598</v>
      </c>
      <c r="AC1386" s="93">
        <v>111371.9580138765</v>
      </c>
      <c r="AD1386" s="93">
        <v>111487.05806091505</v>
      </c>
      <c r="AE1386" s="93">
        <v>110964.02728830145</v>
      </c>
      <c r="AF1386" s="93">
        <v>110640.53914951401</v>
      </c>
      <c r="AG1386" s="93">
        <v>166687.32179053602</v>
      </c>
      <c r="AH1386" s="93">
        <v>166593.78326830862</v>
      </c>
      <c r="AI1386" s="93">
        <v>165894.49399709702</v>
      </c>
      <c r="AJ1386" s="93">
        <v>164596.2754884522</v>
      </c>
      <c r="AK1386" s="93">
        <v>166604.20617553982</v>
      </c>
      <c r="AL1386" s="93">
        <v>166799.77921085019</v>
      </c>
      <c r="AM1386" s="93">
        <v>173297.76956627829</v>
      </c>
      <c r="AN1386" s="93">
        <v>171679.01576984068</v>
      </c>
      <c r="AO1386" s="93">
        <v>171822.06926061027</v>
      </c>
      <c r="AP1386" s="93">
        <v>171846.87186070668</v>
      </c>
      <c r="AQ1386" s="93">
        <v>171182.28835895628</v>
      </c>
      <c r="AR1386" s="93">
        <v>170672.02145251739</v>
      </c>
      <c r="AS1386" s="93">
        <v>0</v>
      </c>
      <c r="AT1386" s="93">
        <v>0</v>
      </c>
      <c r="AU1386" s="93">
        <v>0</v>
      </c>
      <c r="AV1386" s="93">
        <v>0</v>
      </c>
      <c r="AW1386" s="93">
        <v>0</v>
      </c>
      <c r="AX1386" s="93">
        <v>0</v>
      </c>
      <c r="AY1386" s="93">
        <v>0</v>
      </c>
      <c r="AZ1386" s="93">
        <v>0</v>
      </c>
      <c r="BA1386" s="93">
        <v>0</v>
      </c>
      <c r="BB1386" s="93">
        <v>0</v>
      </c>
      <c r="BC1386" s="93">
        <v>0</v>
      </c>
      <c r="BD1386" s="93">
        <v>0</v>
      </c>
      <c r="BE1386" s="93">
        <v>0</v>
      </c>
      <c r="BF1386" s="93">
        <v>0</v>
      </c>
      <c r="BG1386" s="93">
        <v>0</v>
      </c>
      <c r="BH1386" s="93">
        <v>0</v>
      </c>
      <c r="BI1386" s="93">
        <v>0</v>
      </c>
      <c r="BJ1386" s="93">
        <v>0</v>
      </c>
      <c r="BK1386" s="93">
        <v>0</v>
      </c>
      <c r="BL1386" s="93">
        <v>0</v>
      </c>
      <c r="BM1386" s="93">
        <v>0</v>
      </c>
      <c r="BN1386" s="93">
        <v>0</v>
      </c>
      <c r="BO1386" s="93">
        <v>0</v>
      </c>
      <c r="BP1386" s="93">
        <v>0</v>
      </c>
      <c r="BQ1386" s="93">
        <v>0</v>
      </c>
      <c r="BR1386" s="93">
        <v>0</v>
      </c>
      <c r="BS1386" s="93">
        <v>0</v>
      </c>
      <c r="BT1386" s="93">
        <v>0</v>
      </c>
      <c r="BU1386" s="93">
        <v>0</v>
      </c>
      <c r="BV1386" s="93">
        <v>0</v>
      </c>
      <c r="BW1386" s="93">
        <v>0</v>
      </c>
      <c r="BX1386" s="93">
        <v>0</v>
      </c>
      <c r="BY1386" s="93">
        <v>0</v>
      </c>
      <c r="BZ1386" s="93">
        <v>0</v>
      </c>
      <c r="CA1386" s="93">
        <v>0</v>
      </c>
      <c r="CB1386" s="93">
        <v>0</v>
      </c>
      <c r="CC1386" s="93">
        <v>0</v>
      </c>
      <c r="CD1386" s="93">
        <v>0</v>
      </c>
      <c r="CE1386" s="93">
        <v>0</v>
      </c>
      <c r="CF1386" s="93">
        <v>0</v>
      </c>
      <c r="CG1386" s="93">
        <v>0</v>
      </c>
      <c r="CH1386" s="93">
        <v>0</v>
      </c>
      <c r="CJ1386" s="94">
        <v>2696167.8457387006</v>
      </c>
    </row>
    <row r="1387" spans="1:88" x14ac:dyDescent="0.25">
      <c r="A1387">
        <v>1379</v>
      </c>
      <c r="B1387" s="96"/>
      <c r="C1387" s="97" t="s">
        <v>5378</v>
      </c>
      <c r="D1387" s="97" t="s">
        <v>7645</v>
      </c>
      <c r="E1387" s="97" t="s">
        <v>7645</v>
      </c>
      <c r="F1387" s="97" t="s">
        <v>7962</v>
      </c>
      <c r="G1387" s="96" t="s">
        <v>6184</v>
      </c>
      <c r="H1387" s="96" t="s">
        <v>7963</v>
      </c>
      <c r="I1387" s="96" t="s">
        <v>5340</v>
      </c>
      <c r="J1387" s="96" t="s">
        <v>5382</v>
      </c>
      <c r="K1387" s="96" t="s">
        <v>5365</v>
      </c>
      <c r="L1387" s="96" t="s">
        <v>5365</v>
      </c>
      <c r="M1387" s="96" t="s">
        <v>5342</v>
      </c>
      <c r="N1387" s="92">
        <v>0</v>
      </c>
      <c r="O1387" s="93">
        <v>0</v>
      </c>
      <c r="P1387" s="93">
        <v>0</v>
      </c>
      <c r="Q1387" s="93">
        <v>0</v>
      </c>
      <c r="R1387" s="93">
        <v>0</v>
      </c>
      <c r="S1387" s="93">
        <v>0</v>
      </c>
      <c r="T1387" s="93">
        <v>0</v>
      </c>
      <c r="U1387" s="93">
        <v>0</v>
      </c>
      <c r="V1387" s="93">
        <v>0</v>
      </c>
      <c r="W1387" s="93">
        <v>0</v>
      </c>
      <c r="X1387" s="93">
        <v>0</v>
      </c>
      <c r="Y1387" s="93">
        <v>0</v>
      </c>
      <c r="Z1387" s="93">
        <v>0</v>
      </c>
      <c r="AA1387" s="93">
        <v>0</v>
      </c>
      <c r="AB1387" s="93">
        <v>0</v>
      </c>
      <c r="AC1387" s="93">
        <v>0</v>
      </c>
      <c r="AD1387" s="93">
        <v>0</v>
      </c>
      <c r="AE1387" s="93">
        <v>0</v>
      </c>
      <c r="AF1387" s="93">
        <v>0</v>
      </c>
      <c r="AG1387" s="93">
        <v>0</v>
      </c>
      <c r="AH1387" s="93">
        <v>0</v>
      </c>
      <c r="AI1387" s="93">
        <v>0</v>
      </c>
      <c r="AJ1387" s="93">
        <v>0</v>
      </c>
      <c r="AK1387" s="93">
        <v>0</v>
      </c>
      <c r="AL1387" s="93">
        <v>0</v>
      </c>
      <c r="AM1387" s="93">
        <v>0</v>
      </c>
      <c r="AN1387" s="93">
        <v>0</v>
      </c>
      <c r="AO1387" s="93">
        <v>0</v>
      </c>
      <c r="AP1387" s="93">
        <v>0</v>
      </c>
      <c r="AQ1387" s="93">
        <v>0</v>
      </c>
      <c r="AR1387" s="93">
        <v>0</v>
      </c>
      <c r="AS1387" s="93">
        <v>0</v>
      </c>
      <c r="AT1387" s="93">
        <v>0</v>
      </c>
      <c r="AU1387" s="93">
        <v>0</v>
      </c>
      <c r="AV1387" s="93">
        <v>0</v>
      </c>
      <c r="AW1387" s="93">
        <v>0</v>
      </c>
      <c r="AX1387" s="93">
        <v>0</v>
      </c>
      <c r="AY1387" s="93">
        <v>0</v>
      </c>
      <c r="AZ1387" s="93">
        <v>0</v>
      </c>
      <c r="BA1387" s="93">
        <v>0</v>
      </c>
      <c r="BB1387" s="93">
        <v>0</v>
      </c>
      <c r="BC1387" s="93">
        <v>0</v>
      </c>
      <c r="BD1387" s="93">
        <v>0</v>
      </c>
      <c r="BE1387" s="93">
        <v>0</v>
      </c>
      <c r="BF1387" s="93">
        <v>0</v>
      </c>
      <c r="BG1387" s="93">
        <v>0</v>
      </c>
      <c r="BH1387" s="93">
        <v>0</v>
      </c>
      <c r="BI1387" s="93">
        <v>0</v>
      </c>
      <c r="BJ1387" s="93">
        <v>0</v>
      </c>
      <c r="BK1387" s="93">
        <v>0</v>
      </c>
      <c r="BL1387" s="93">
        <v>0</v>
      </c>
      <c r="BM1387" s="93">
        <v>0</v>
      </c>
      <c r="BN1387" s="93">
        <v>0</v>
      </c>
      <c r="BO1387" s="93">
        <v>0</v>
      </c>
      <c r="BP1387" s="93">
        <v>0</v>
      </c>
      <c r="BQ1387" s="93">
        <v>0</v>
      </c>
      <c r="BR1387" s="93">
        <v>0</v>
      </c>
      <c r="BS1387" s="93">
        <v>0</v>
      </c>
      <c r="BT1387" s="93">
        <v>0</v>
      </c>
      <c r="BU1387" s="93">
        <v>0</v>
      </c>
      <c r="BV1387" s="93">
        <v>0</v>
      </c>
      <c r="BW1387" s="93">
        <v>0</v>
      </c>
      <c r="BX1387" s="93">
        <v>0</v>
      </c>
      <c r="BY1387" s="93">
        <v>0</v>
      </c>
      <c r="BZ1387" s="93">
        <v>0</v>
      </c>
      <c r="CA1387" s="93">
        <v>0</v>
      </c>
      <c r="CB1387" s="93">
        <v>0</v>
      </c>
      <c r="CC1387" s="93">
        <v>0</v>
      </c>
      <c r="CD1387" s="93">
        <v>0</v>
      </c>
      <c r="CE1387" s="93">
        <v>0</v>
      </c>
      <c r="CF1387" s="93">
        <v>0</v>
      </c>
      <c r="CG1387" s="93">
        <v>0</v>
      </c>
      <c r="CH1387" s="93">
        <v>0</v>
      </c>
      <c r="CJ1387" s="94">
        <v>0</v>
      </c>
    </row>
    <row r="1388" spans="1:88" x14ac:dyDescent="0.25">
      <c r="A1388">
        <v>1380</v>
      </c>
      <c r="B1388" s="96"/>
      <c r="C1388" s="97" t="s">
        <v>5378</v>
      </c>
      <c r="D1388" s="97" t="s">
        <v>7645</v>
      </c>
      <c r="E1388" s="97" t="s">
        <v>7645</v>
      </c>
      <c r="F1388" s="97" t="s">
        <v>7964</v>
      </c>
      <c r="G1388" s="96" t="s">
        <v>6184</v>
      </c>
      <c r="H1388" s="96" t="s">
        <v>7965</v>
      </c>
      <c r="I1388" s="96" t="s">
        <v>5340</v>
      </c>
      <c r="J1388" s="96" t="s">
        <v>5382</v>
      </c>
      <c r="K1388" s="96" t="s">
        <v>5365</v>
      </c>
      <c r="L1388" s="96" t="s">
        <v>5365</v>
      </c>
      <c r="M1388" s="96" t="s">
        <v>5342</v>
      </c>
      <c r="N1388" s="92">
        <v>0</v>
      </c>
      <c r="O1388" s="93">
        <v>0</v>
      </c>
      <c r="P1388" s="93">
        <v>0</v>
      </c>
      <c r="Q1388" s="93">
        <v>0</v>
      </c>
      <c r="R1388" s="93">
        <v>0</v>
      </c>
      <c r="S1388" s="93">
        <v>0</v>
      </c>
      <c r="T1388" s="93">
        <v>0</v>
      </c>
      <c r="U1388" s="93">
        <v>0</v>
      </c>
      <c r="V1388" s="93">
        <v>0</v>
      </c>
      <c r="W1388" s="93">
        <v>0</v>
      </c>
      <c r="X1388" s="93">
        <v>0</v>
      </c>
      <c r="Y1388" s="93">
        <v>0</v>
      </c>
      <c r="Z1388" s="93">
        <v>0</v>
      </c>
      <c r="AA1388" s="93">
        <v>0</v>
      </c>
      <c r="AB1388" s="93">
        <v>0</v>
      </c>
      <c r="AC1388" s="93">
        <v>0</v>
      </c>
      <c r="AD1388" s="93">
        <v>0</v>
      </c>
      <c r="AE1388" s="93">
        <v>0</v>
      </c>
      <c r="AF1388" s="93">
        <v>0</v>
      </c>
      <c r="AG1388" s="93">
        <v>0</v>
      </c>
      <c r="AH1388" s="93">
        <v>0</v>
      </c>
      <c r="AI1388" s="93">
        <v>0</v>
      </c>
      <c r="AJ1388" s="93">
        <v>0</v>
      </c>
      <c r="AK1388" s="93">
        <v>0</v>
      </c>
      <c r="AL1388" s="93">
        <v>0</v>
      </c>
      <c r="AM1388" s="93">
        <v>0</v>
      </c>
      <c r="AN1388" s="93">
        <v>0</v>
      </c>
      <c r="AO1388" s="93">
        <v>0</v>
      </c>
      <c r="AP1388" s="93">
        <v>0</v>
      </c>
      <c r="AQ1388" s="93">
        <v>0</v>
      </c>
      <c r="AR1388" s="93">
        <v>0</v>
      </c>
      <c r="AS1388" s="93">
        <v>0</v>
      </c>
      <c r="AT1388" s="93">
        <v>0</v>
      </c>
      <c r="AU1388" s="93">
        <v>0</v>
      </c>
      <c r="AV1388" s="93">
        <v>0</v>
      </c>
      <c r="AW1388" s="93">
        <v>0</v>
      </c>
      <c r="AX1388" s="93">
        <v>0</v>
      </c>
      <c r="AY1388" s="93">
        <v>0</v>
      </c>
      <c r="AZ1388" s="93">
        <v>0</v>
      </c>
      <c r="BA1388" s="93">
        <v>0</v>
      </c>
      <c r="BB1388" s="93">
        <v>0</v>
      </c>
      <c r="BC1388" s="93">
        <v>0</v>
      </c>
      <c r="BD1388" s="93">
        <v>0</v>
      </c>
      <c r="BE1388" s="93">
        <v>0</v>
      </c>
      <c r="BF1388" s="93">
        <v>0</v>
      </c>
      <c r="BG1388" s="93">
        <v>0</v>
      </c>
      <c r="BH1388" s="93">
        <v>0</v>
      </c>
      <c r="BI1388" s="93">
        <v>0</v>
      </c>
      <c r="BJ1388" s="93">
        <v>0</v>
      </c>
      <c r="BK1388" s="93">
        <v>0</v>
      </c>
      <c r="BL1388" s="93">
        <v>0</v>
      </c>
      <c r="BM1388" s="93">
        <v>0</v>
      </c>
      <c r="BN1388" s="93">
        <v>0</v>
      </c>
      <c r="BO1388" s="93">
        <v>0</v>
      </c>
      <c r="BP1388" s="93">
        <v>0</v>
      </c>
      <c r="BQ1388" s="93">
        <v>0</v>
      </c>
      <c r="BR1388" s="93">
        <v>0</v>
      </c>
      <c r="BS1388" s="93">
        <v>0</v>
      </c>
      <c r="BT1388" s="93">
        <v>0</v>
      </c>
      <c r="BU1388" s="93">
        <v>0</v>
      </c>
      <c r="BV1388" s="93">
        <v>0</v>
      </c>
      <c r="BW1388" s="93">
        <v>0</v>
      </c>
      <c r="BX1388" s="93">
        <v>0</v>
      </c>
      <c r="BY1388" s="93">
        <v>0</v>
      </c>
      <c r="BZ1388" s="93">
        <v>0</v>
      </c>
      <c r="CA1388" s="93">
        <v>0</v>
      </c>
      <c r="CB1388" s="93">
        <v>0</v>
      </c>
      <c r="CC1388" s="93">
        <v>0</v>
      </c>
      <c r="CD1388" s="93">
        <v>0</v>
      </c>
      <c r="CE1388" s="93">
        <v>0</v>
      </c>
      <c r="CF1388" s="93">
        <v>0</v>
      </c>
      <c r="CG1388" s="93">
        <v>0</v>
      </c>
      <c r="CH1388" s="93">
        <v>0</v>
      </c>
      <c r="CJ1388" s="94">
        <v>0</v>
      </c>
    </row>
    <row r="1389" spans="1:88" x14ac:dyDescent="0.25">
      <c r="A1389">
        <v>1381</v>
      </c>
      <c r="B1389" s="96"/>
      <c r="C1389" s="97" t="s">
        <v>5378</v>
      </c>
      <c r="D1389" s="97" t="s">
        <v>7645</v>
      </c>
      <c r="E1389" s="97" t="s">
        <v>7645</v>
      </c>
      <c r="F1389" s="97" t="s">
        <v>7966</v>
      </c>
      <c r="G1389" s="96" t="s">
        <v>6184</v>
      </c>
      <c r="H1389" s="96" t="s">
        <v>7967</v>
      </c>
      <c r="I1389" s="96" t="s">
        <v>5340</v>
      </c>
      <c r="J1389" s="96" t="s">
        <v>5382</v>
      </c>
      <c r="K1389" s="96" t="s">
        <v>5365</v>
      </c>
      <c r="L1389" s="96" t="s">
        <v>5365</v>
      </c>
      <c r="M1389" s="96" t="s">
        <v>5342</v>
      </c>
      <c r="N1389" s="92">
        <v>0</v>
      </c>
      <c r="O1389" s="93">
        <v>0</v>
      </c>
      <c r="P1389" s="93">
        <v>0</v>
      </c>
      <c r="Q1389" s="93">
        <v>0</v>
      </c>
      <c r="R1389" s="93">
        <v>0</v>
      </c>
      <c r="S1389" s="93">
        <v>0</v>
      </c>
      <c r="T1389" s="93">
        <v>0</v>
      </c>
      <c r="U1389" s="93">
        <v>0</v>
      </c>
      <c r="V1389" s="93">
        <v>0</v>
      </c>
      <c r="W1389" s="93">
        <v>0</v>
      </c>
      <c r="X1389" s="93">
        <v>0</v>
      </c>
      <c r="Y1389" s="93">
        <v>0</v>
      </c>
      <c r="Z1389" s="93">
        <v>0</v>
      </c>
      <c r="AA1389" s="93">
        <v>0</v>
      </c>
      <c r="AB1389" s="93">
        <v>0</v>
      </c>
      <c r="AC1389" s="93">
        <v>0</v>
      </c>
      <c r="AD1389" s="93">
        <v>0</v>
      </c>
      <c r="AE1389" s="93">
        <v>0</v>
      </c>
      <c r="AF1389" s="93">
        <v>0</v>
      </c>
      <c r="AG1389" s="93">
        <v>0</v>
      </c>
      <c r="AH1389" s="93">
        <v>0</v>
      </c>
      <c r="AI1389" s="93">
        <v>0</v>
      </c>
      <c r="AJ1389" s="93">
        <v>0</v>
      </c>
      <c r="AK1389" s="93">
        <v>0</v>
      </c>
      <c r="AL1389" s="93">
        <v>0</v>
      </c>
      <c r="AM1389" s="93">
        <v>0</v>
      </c>
      <c r="AN1389" s="93">
        <v>0</v>
      </c>
      <c r="AO1389" s="93">
        <v>0</v>
      </c>
      <c r="AP1389" s="93">
        <v>0</v>
      </c>
      <c r="AQ1389" s="93">
        <v>0</v>
      </c>
      <c r="AR1389" s="93">
        <v>0</v>
      </c>
      <c r="AS1389" s="93">
        <v>0</v>
      </c>
      <c r="AT1389" s="93">
        <v>0</v>
      </c>
      <c r="AU1389" s="93">
        <v>0</v>
      </c>
      <c r="AV1389" s="93">
        <v>0</v>
      </c>
      <c r="AW1389" s="93">
        <v>0</v>
      </c>
      <c r="AX1389" s="93">
        <v>0</v>
      </c>
      <c r="AY1389" s="93">
        <v>0</v>
      </c>
      <c r="AZ1389" s="93">
        <v>0</v>
      </c>
      <c r="BA1389" s="93">
        <v>0</v>
      </c>
      <c r="BB1389" s="93">
        <v>0</v>
      </c>
      <c r="BC1389" s="93">
        <v>0</v>
      </c>
      <c r="BD1389" s="93">
        <v>0</v>
      </c>
      <c r="BE1389" s="93">
        <v>0</v>
      </c>
      <c r="BF1389" s="93">
        <v>0</v>
      </c>
      <c r="BG1389" s="93">
        <v>0</v>
      </c>
      <c r="BH1389" s="93">
        <v>0</v>
      </c>
      <c r="BI1389" s="93">
        <v>0</v>
      </c>
      <c r="BJ1389" s="93">
        <v>0</v>
      </c>
      <c r="BK1389" s="93">
        <v>0</v>
      </c>
      <c r="BL1389" s="93">
        <v>0</v>
      </c>
      <c r="BM1389" s="93">
        <v>0</v>
      </c>
      <c r="BN1389" s="93">
        <v>0</v>
      </c>
      <c r="BO1389" s="93">
        <v>0</v>
      </c>
      <c r="BP1389" s="93">
        <v>0</v>
      </c>
      <c r="BQ1389" s="93">
        <v>0</v>
      </c>
      <c r="BR1389" s="93">
        <v>0</v>
      </c>
      <c r="BS1389" s="93">
        <v>0</v>
      </c>
      <c r="BT1389" s="93">
        <v>0</v>
      </c>
      <c r="BU1389" s="93">
        <v>0</v>
      </c>
      <c r="BV1389" s="93">
        <v>0</v>
      </c>
      <c r="BW1389" s="93">
        <v>0</v>
      </c>
      <c r="BX1389" s="93">
        <v>0</v>
      </c>
      <c r="BY1389" s="93">
        <v>0</v>
      </c>
      <c r="BZ1389" s="93">
        <v>0</v>
      </c>
      <c r="CA1389" s="93">
        <v>0</v>
      </c>
      <c r="CB1389" s="93">
        <v>0</v>
      </c>
      <c r="CC1389" s="93">
        <v>0</v>
      </c>
      <c r="CD1389" s="93">
        <v>0</v>
      </c>
      <c r="CE1389" s="93">
        <v>0</v>
      </c>
      <c r="CF1389" s="93">
        <v>0</v>
      </c>
      <c r="CG1389" s="93">
        <v>0</v>
      </c>
      <c r="CH1389" s="93">
        <v>0</v>
      </c>
      <c r="CJ1389" s="94">
        <v>0</v>
      </c>
    </row>
    <row r="1390" spans="1:88" x14ac:dyDescent="0.25">
      <c r="A1390">
        <v>1382</v>
      </c>
      <c r="B1390" s="96"/>
      <c r="C1390" s="97" t="s">
        <v>5378</v>
      </c>
      <c r="D1390" s="97" t="s">
        <v>7645</v>
      </c>
      <c r="E1390" s="97" t="s">
        <v>7645</v>
      </c>
      <c r="F1390" s="97" t="s">
        <v>7968</v>
      </c>
      <c r="G1390" s="96" t="s">
        <v>6184</v>
      </c>
      <c r="H1390" s="96" t="s">
        <v>7969</v>
      </c>
      <c r="I1390" s="96" t="s">
        <v>5340</v>
      </c>
      <c r="J1390" s="96" t="s">
        <v>5382</v>
      </c>
      <c r="K1390" s="96" t="s">
        <v>5365</v>
      </c>
      <c r="L1390" s="96" t="s">
        <v>5365</v>
      </c>
      <c r="M1390" s="96" t="s">
        <v>5342</v>
      </c>
      <c r="N1390" s="92">
        <v>760181.31371439411</v>
      </c>
      <c r="O1390" s="93">
        <v>0</v>
      </c>
      <c r="P1390" s="93">
        <v>0</v>
      </c>
      <c r="Q1390" s="93">
        <v>0</v>
      </c>
      <c r="R1390" s="93">
        <v>0</v>
      </c>
      <c r="S1390" s="93">
        <v>0</v>
      </c>
      <c r="T1390" s="93">
        <v>0</v>
      </c>
      <c r="U1390" s="93">
        <v>0</v>
      </c>
      <c r="V1390" s="93">
        <v>0</v>
      </c>
      <c r="W1390" s="93">
        <v>0</v>
      </c>
      <c r="X1390" s="93">
        <v>0</v>
      </c>
      <c r="Y1390" s="93">
        <v>0</v>
      </c>
      <c r="Z1390" s="93">
        <v>0</v>
      </c>
      <c r="AA1390" s="93">
        <v>0</v>
      </c>
      <c r="AB1390" s="93">
        <v>0</v>
      </c>
      <c r="AC1390" s="93">
        <v>0</v>
      </c>
      <c r="AD1390" s="93">
        <v>0</v>
      </c>
      <c r="AE1390" s="93">
        <v>0</v>
      </c>
      <c r="AF1390" s="93">
        <v>0</v>
      </c>
      <c r="AG1390" s="93">
        <v>0</v>
      </c>
      <c r="AH1390" s="93">
        <v>0</v>
      </c>
      <c r="AI1390" s="93">
        <v>0</v>
      </c>
      <c r="AJ1390" s="93">
        <v>0</v>
      </c>
      <c r="AK1390" s="93">
        <v>0</v>
      </c>
      <c r="AL1390" s="93">
        <v>0</v>
      </c>
      <c r="AM1390" s="93">
        <v>0</v>
      </c>
      <c r="AN1390" s="93">
        <v>0</v>
      </c>
      <c r="AO1390" s="93">
        <v>0</v>
      </c>
      <c r="AP1390" s="93">
        <v>0</v>
      </c>
      <c r="AQ1390" s="93">
        <v>0</v>
      </c>
      <c r="AR1390" s="93">
        <v>0</v>
      </c>
      <c r="AS1390" s="93">
        <v>62793.508885547468</v>
      </c>
      <c r="AT1390" s="93">
        <v>62714.345221447154</v>
      </c>
      <c r="AU1390" s="93">
        <v>62544.023958176396</v>
      </c>
      <c r="AV1390" s="93">
        <v>61961.582427454669</v>
      </c>
      <c r="AW1390" s="93">
        <v>62748.184745334074</v>
      </c>
      <c r="AX1390" s="93">
        <v>62831.929739676547</v>
      </c>
      <c r="AY1390" s="93">
        <v>64633.862992968425</v>
      </c>
      <c r="AZ1390" s="93">
        <v>64004.208566463982</v>
      </c>
      <c r="BA1390" s="93">
        <v>64166.406633238032</v>
      </c>
      <c r="BB1390" s="93">
        <v>64164.961263227357</v>
      </c>
      <c r="BC1390" s="93">
        <v>63907.906783662205</v>
      </c>
      <c r="BD1390" s="93">
        <v>63710.392497197834</v>
      </c>
      <c r="BE1390" s="93">
        <v>0</v>
      </c>
      <c r="BF1390" s="93">
        <v>0</v>
      </c>
      <c r="BG1390" s="93">
        <v>0</v>
      </c>
      <c r="BH1390" s="93">
        <v>0</v>
      </c>
      <c r="BI1390" s="93">
        <v>0</v>
      </c>
      <c r="BJ1390" s="93">
        <v>0</v>
      </c>
      <c r="BK1390" s="93">
        <v>0</v>
      </c>
      <c r="BL1390" s="93">
        <v>0</v>
      </c>
      <c r="BM1390" s="93">
        <v>0</v>
      </c>
      <c r="BN1390" s="93">
        <v>0</v>
      </c>
      <c r="BO1390" s="93">
        <v>0</v>
      </c>
      <c r="BP1390" s="93">
        <v>0</v>
      </c>
      <c r="BQ1390" s="93">
        <v>0</v>
      </c>
      <c r="BR1390" s="93">
        <v>0</v>
      </c>
      <c r="BS1390" s="93">
        <v>0</v>
      </c>
      <c r="BT1390" s="93">
        <v>0</v>
      </c>
      <c r="BU1390" s="93">
        <v>0</v>
      </c>
      <c r="BV1390" s="93">
        <v>0</v>
      </c>
      <c r="BW1390" s="93">
        <v>0</v>
      </c>
      <c r="BX1390" s="93">
        <v>0</v>
      </c>
      <c r="BY1390" s="93">
        <v>0</v>
      </c>
      <c r="BZ1390" s="93">
        <v>0</v>
      </c>
      <c r="CA1390" s="93">
        <v>0</v>
      </c>
      <c r="CB1390" s="93">
        <v>0</v>
      </c>
      <c r="CC1390" s="93">
        <v>0</v>
      </c>
      <c r="CD1390" s="93">
        <v>0</v>
      </c>
      <c r="CE1390" s="93">
        <v>0</v>
      </c>
      <c r="CF1390" s="93">
        <v>0</v>
      </c>
      <c r="CG1390" s="93">
        <v>0</v>
      </c>
      <c r="CH1390" s="93">
        <v>0</v>
      </c>
      <c r="CJ1390" s="94">
        <v>760181.31371439411</v>
      </c>
    </row>
    <row r="1391" spans="1:88" x14ac:dyDescent="0.25">
      <c r="A1391">
        <v>1383</v>
      </c>
      <c r="B1391" s="96"/>
      <c r="C1391" s="97" t="s">
        <v>5378</v>
      </c>
      <c r="D1391" s="97" t="s">
        <v>7645</v>
      </c>
      <c r="E1391" s="97" t="s">
        <v>7645</v>
      </c>
      <c r="F1391" s="97" t="s">
        <v>7970</v>
      </c>
      <c r="G1391" s="96" t="s">
        <v>6184</v>
      </c>
      <c r="H1391" s="96" t="s">
        <v>7971</v>
      </c>
      <c r="I1391" s="96" t="s">
        <v>5340</v>
      </c>
      <c r="J1391" s="96" t="s">
        <v>5382</v>
      </c>
      <c r="K1391" s="96" t="s">
        <v>5365</v>
      </c>
      <c r="L1391" s="96" t="s">
        <v>5365</v>
      </c>
      <c r="M1391" s="96" t="s">
        <v>5342</v>
      </c>
      <c r="N1391" s="92">
        <v>1188671.9464020464</v>
      </c>
      <c r="O1391" s="93">
        <v>0</v>
      </c>
      <c r="P1391" s="93">
        <v>0</v>
      </c>
      <c r="Q1391" s="93">
        <v>0</v>
      </c>
      <c r="R1391" s="93">
        <v>0</v>
      </c>
      <c r="S1391" s="93">
        <v>0</v>
      </c>
      <c r="T1391" s="93">
        <v>0</v>
      </c>
      <c r="U1391" s="93">
        <v>0</v>
      </c>
      <c r="V1391" s="93">
        <v>0</v>
      </c>
      <c r="W1391" s="93">
        <v>0</v>
      </c>
      <c r="X1391" s="93">
        <v>0</v>
      </c>
      <c r="Y1391" s="93">
        <v>0</v>
      </c>
      <c r="Z1391" s="93">
        <v>0</v>
      </c>
      <c r="AA1391" s="93">
        <v>0</v>
      </c>
      <c r="AB1391" s="93">
        <v>0</v>
      </c>
      <c r="AC1391" s="93">
        <v>0</v>
      </c>
      <c r="AD1391" s="93">
        <v>0</v>
      </c>
      <c r="AE1391" s="93">
        <v>0</v>
      </c>
      <c r="AF1391" s="93">
        <v>0</v>
      </c>
      <c r="AG1391" s="93">
        <v>0</v>
      </c>
      <c r="AH1391" s="93">
        <v>0</v>
      </c>
      <c r="AI1391" s="93">
        <v>0</v>
      </c>
      <c r="AJ1391" s="93">
        <v>0</v>
      </c>
      <c r="AK1391" s="93">
        <v>0</v>
      </c>
      <c r="AL1391" s="93">
        <v>0</v>
      </c>
      <c r="AM1391" s="93">
        <v>0</v>
      </c>
      <c r="AN1391" s="93">
        <v>0</v>
      </c>
      <c r="AO1391" s="93">
        <v>0</v>
      </c>
      <c r="AP1391" s="93">
        <v>0</v>
      </c>
      <c r="AQ1391" s="93">
        <v>0</v>
      </c>
      <c r="AR1391" s="93">
        <v>0</v>
      </c>
      <c r="AS1391" s="93">
        <v>0</v>
      </c>
      <c r="AT1391" s="93">
        <v>0</v>
      </c>
      <c r="AU1391" s="93">
        <v>0</v>
      </c>
      <c r="AV1391" s="93">
        <v>0</v>
      </c>
      <c r="AW1391" s="93">
        <v>0</v>
      </c>
      <c r="AX1391" s="93">
        <v>0</v>
      </c>
      <c r="AY1391" s="93">
        <v>0</v>
      </c>
      <c r="AZ1391" s="93">
        <v>0</v>
      </c>
      <c r="BA1391" s="93">
        <v>0</v>
      </c>
      <c r="BB1391" s="93">
        <v>0</v>
      </c>
      <c r="BC1391" s="93">
        <v>0</v>
      </c>
      <c r="BD1391" s="93">
        <v>0</v>
      </c>
      <c r="BE1391" s="93">
        <v>0</v>
      </c>
      <c r="BF1391" s="93">
        <v>0</v>
      </c>
      <c r="BG1391" s="93">
        <v>0</v>
      </c>
      <c r="BH1391" s="93">
        <v>0</v>
      </c>
      <c r="BI1391" s="93">
        <v>0</v>
      </c>
      <c r="BJ1391" s="93">
        <v>0</v>
      </c>
      <c r="BK1391" s="93">
        <v>0</v>
      </c>
      <c r="BL1391" s="93">
        <v>0</v>
      </c>
      <c r="BM1391" s="93">
        <v>0</v>
      </c>
      <c r="BN1391" s="93">
        <v>0</v>
      </c>
      <c r="BO1391" s="93">
        <v>0</v>
      </c>
      <c r="BP1391" s="93">
        <v>0</v>
      </c>
      <c r="BQ1391" s="93">
        <v>4367.0246258074094</v>
      </c>
      <c r="BR1391" s="93">
        <v>4360.7493938626048</v>
      </c>
      <c r="BS1391" s="93">
        <v>4345.2847255371598</v>
      </c>
      <c r="BT1391" s="93">
        <v>4294.7231628138661</v>
      </c>
      <c r="BU1391" s="93">
        <v>4362.5592538546935</v>
      </c>
      <c r="BV1391" s="93">
        <v>4370.1407057239931</v>
      </c>
      <c r="BW1391" s="93">
        <v>4386.1383826152514</v>
      </c>
      <c r="BX1391" s="93">
        <v>4331.4928010807189</v>
      </c>
      <c r="BY1391" s="93">
        <v>4336.1343966614913</v>
      </c>
      <c r="BZ1391" s="93">
        <v>4339.0126849329172</v>
      </c>
      <c r="CA1391" s="93">
        <v>4314.2093135361683</v>
      </c>
      <c r="CB1391" s="93">
        <v>4298.2973203921038</v>
      </c>
      <c r="CC1391" s="93">
        <v>190333.20999716653</v>
      </c>
      <c r="CD1391" s="93">
        <v>190004.72070297785</v>
      </c>
      <c r="CE1391" s="93">
        <v>189195.11250923981</v>
      </c>
      <c r="CF1391" s="93">
        <v>186477.47089258555</v>
      </c>
      <c r="CG1391" s="93">
        <v>190059.69654571667</v>
      </c>
      <c r="CH1391" s="93">
        <v>190495.96898754159</v>
      </c>
      <c r="CJ1391" s="94">
        <v>1188671.9464020464</v>
      </c>
    </row>
    <row r="1392" spans="1:88" x14ac:dyDescent="0.25">
      <c r="A1392">
        <v>1384</v>
      </c>
      <c r="B1392" s="96"/>
      <c r="C1392" s="97" t="s">
        <v>5378</v>
      </c>
      <c r="D1392" s="97" t="s">
        <v>7645</v>
      </c>
      <c r="E1392" s="97" t="s">
        <v>7645</v>
      </c>
      <c r="F1392" s="97" t="s">
        <v>7972</v>
      </c>
      <c r="G1392" s="96" t="s">
        <v>6184</v>
      </c>
      <c r="H1392" s="96" t="s">
        <v>7973</v>
      </c>
      <c r="I1392" s="96" t="s">
        <v>5340</v>
      </c>
      <c r="J1392" s="96" t="s">
        <v>5382</v>
      </c>
      <c r="K1392" s="96" t="s">
        <v>5365</v>
      </c>
      <c r="L1392" s="96" t="s">
        <v>5365</v>
      </c>
      <c r="M1392" s="96" t="s">
        <v>5342</v>
      </c>
      <c r="N1392" s="92">
        <v>3760895.608390036</v>
      </c>
      <c r="O1392" s="93">
        <v>0</v>
      </c>
      <c r="P1392" s="93">
        <v>0</v>
      </c>
      <c r="Q1392" s="93">
        <v>0</v>
      </c>
      <c r="R1392" s="93">
        <v>0</v>
      </c>
      <c r="S1392" s="93">
        <v>0</v>
      </c>
      <c r="T1392" s="93">
        <v>0</v>
      </c>
      <c r="U1392" s="93">
        <v>0</v>
      </c>
      <c r="V1392" s="93">
        <v>0</v>
      </c>
      <c r="W1392" s="93">
        <v>0</v>
      </c>
      <c r="X1392" s="93">
        <v>0</v>
      </c>
      <c r="Y1392" s="93">
        <v>0</v>
      </c>
      <c r="Z1392" s="93">
        <v>0</v>
      </c>
      <c r="AA1392" s="93">
        <v>0</v>
      </c>
      <c r="AB1392" s="93">
        <v>0</v>
      </c>
      <c r="AC1392" s="93">
        <v>0</v>
      </c>
      <c r="AD1392" s="93">
        <v>0</v>
      </c>
      <c r="AE1392" s="93">
        <v>0</v>
      </c>
      <c r="AF1392" s="93">
        <v>0</v>
      </c>
      <c r="AG1392" s="93">
        <v>183695.75582276311</v>
      </c>
      <c r="AH1392" s="93">
        <v>183592.67282068063</v>
      </c>
      <c r="AI1392" s="93">
        <v>182822.02949979648</v>
      </c>
      <c r="AJ1392" s="93">
        <v>181391.34342477439</v>
      </c>
      <c r="AK1392" s="93">
        <v>183604.15926008925</v>
      </c>
      <c r="AL1392" s="93">
        <v>183819.68816866938</v>
      </c>
      <c r="AM1392" s="93">
        <v>190980.7201946656</v>
      </c>
      <c r="AN1392" s="93">
        <v>189196.79206543908</v>
      </c>
      <c r="AO1392" s="93">
        <v>189354.44244237093</v>
      </c>
      <c r="AP1392" s="93">
        <v>189381.775849147</v>
      </c>
      <c r="AQ1392" s="93">
        <v>188649.3796035905</v>
      </c>
      <c r="AR1392" s="93">
        <v>188087.04610370146</v>
      </c>
      <c r="AS1392" s="93">
        <v>126079.10032936271</v>
      </c>
      <c r="AT1392" s="93">
        <v>125920.15263356338</v>
      </c>
      <c r="AU1392" s="93">
        <v>125578.17538111699</v>
      </c>
      <c r="AV1392" s="93">
        <v>124408.72800524687</v>
      </c>
      <c r="AW1392" s="93">
        <v>125988.0968654263</v>
      </c>
      <c r="AX1392" s="93">
        <v>126156.24312339372</v>
      </c>
      <c r="AY1392" s="93">
        <v>129774.23051509548</v>
      </c>
      <c r="AZ1392" s="93">
        <v>128509.98736288068</v>
      </c>
      <c r="BA1392" s="93">
        <v>128835.65456474575</v>
      </c>
      <c r="BB1392" s="93">
        <v>128832.75249805376</v>
      </c>
      <c r="BC1392" s="93">
        <v>128316.62912647676</v>
      </c>
      <c r="BD1392" s="93">
        <v>127920.05272898589</v>
      </c>
      <c r="BE1392" s="93">
        <v>0</v>
      </c>
      <c r="BF1392" s="93">
        <v>0</v>
      </c>
      <c r="BG1392" s="93">
        <v>0</v>
      </c>
      <c r="BH1392" s="93">
        <v>0</v>
      </c>
      <c r="BI1392" s="93">
        <v>0</v>
      </c>
      <c r="BJ1392" s="93">
        <v>0</v>
      </c>
      <c r="BK1392" s="93">
        <v>0</v>
      </c>
      <c r="BL1392" s="93">
        <v>0</v>
      </c>
      <c r="BM1392" s="93">
        <v>0</v>
      </c>
      <c r="BN1392" s="93">
        <v>0</v>
      </c>
      <c r="BO1392" s="93">
        <v>0</v>
      </c>
      <c r="BP1392" s="93">
        <v>0</v>
      </c>
      <c r="BQ1392" s="93">
        <v>0</v>
      </c>
      <c r="BR1392" s="93">
        <v>0</v>
      </c>
      <c r="BS1392" s="93">
        <v>0</v>
      </c>
      <c r="BT1392" s="93">
        <v>0</v>
      </c>
      <c r="BU1392" s="93">
        <v>0</v>
      </c>
      <c r="BV1392" s="93">
        <v>0</v>
      </c>
      <c r="BW1392" s="93">
        <v>0</v>
      </c>
      <c r="BX1392" s="93">
        <v>0</v>
      </c>
      <c r="BY1392" s="93">
        <v>0</v>
      </c>
      <c r="BZ1392" s="93">
        <v>0</v>
      </c>
      <c r="CA1392" s="93">
        <v>0</v>
      </c>
      <c r="CB1392" s="93">
        <v>0</v>
      </c>
      <c r="CC1392" s="93">
        <v>0</v>
      </c>
      <c r="CD1392" s="93">
        <v>0</v>
      </c>
      <c r="CE1392" s="93">
        <v>0</v>
      </c>
      <c r="CF1392" s="93">
        <v>0</v>
      </c>
      <c r="CG1392" s="93">
        <v>0</v>
      </c>
      <c r="CH1392" s="93">
        <v>0</v>
      </c>
      <c r="CJ1392" s="94">
        <v>3760895.608390036</v>
      </c>
    </row>
    <row r="1393" spans="1:88" x14ac:dyDescent="0.25">
      <c r="A1393">
        <v>1385</v>
      </c>
      <c r="B1393" s="96"/>
      <c r="C1393" s="97" t="s">
        <v>5378</v>
      </c>
      <c r="D1393" s="97" t="s">
        <v>7645</v>
      </c>
      <c r="E1393" s="97" t="s">
        <v>7645</v>
      </c>
      <c r="F1393" s="97" t="s">
        <v>7974</v>
      </c>
      <c r="G1393" s="96" t="s">
        <v>6184</v>
      </c>
      <c r="H1393" s="96" t="s">
        <v>7975</v>
      </c>
      <c r="I1393" s="96" t="s">
        <v>5340</v>
      </c>
      <c r="J1393" s="96" t="s">
        <v>5382</v>
      </c>
      <c r="K1393" s="96" t="s">
        <v>5365</v>
      </c>
      <c r="L1393" s="96" t="s">
        <v>5365</v>
      </c>
      <c r="M1393" s="96" t="s">
        <v>5342</v>
      </c>
      <c r="N1393" s="92">
        <v>26068.031643009817</v>
      </c>
      <c r="O1393" s="93">
        <v>0</v>
      </c>
      <c r="P1393" s="93">
        <v>0</v>
      </c>
      <c r="Q1393" s="93">
        <v>0</v>
      </c>
      <c r="R1393" s="93">
        <v>0</v>
      </c>
      <c r="S1393" s="93">
        <v>0</v>
      </c>
      <c r="T1393" s="93">
        <v>0</v>
      </c>
      <c r="U1393" s="93">
        <v>0</v>
      </c>
      <c r="V1393" s="93">
        <v>0</v>
      </c>
      <c r="W1393" s="93">
        <v>0</v>
      </c>
      <c r="X1393" s="93">
        <v>0</v>
      </c>
      <c r="Y1393" s="93">
        <v>0</v>
      </c>
      <c r="Z1393" s="93">
        <v>0</v>
      </c>
      <c r="AA1393" s="93">
        <v>0</v>
      </c>
      <c r="AB1393" s="93">
        <v>0</v>
      </c>
      <c r="AC1393" s="93">
        <v>0</v>
      </c>
      <c r="AD1393" s="93">
        <v>0</v>
      </c>
      <c r="AE1393" s="93">
        <v>0</v>
      </c>
      <c r="AF1393" s="93">
        <v>0</v>
      </c>
      <c r="AG1393" s="93">
        <v>0</v>
      </c>
      <c r="AH1393" s="93">
        <v>0</v>
      </c>
      <c r="AI1393" s="93">
        <v>0</v>
      </c>
      <c r="AJ1393" s="93">
        <v>0</v>
      </c>
      <c r="AK1393" s="93">
        <v>0</v>
      </c>
      <c r="AL1393" s="93">
        <v>0</v>
      </c>
      <c r="AM1393" s="93">
        <v>0</v>
      </c>
      <c r="AN1393" s="93">
        <v>0</v>
      </c>
      <c r="AO1393" s="93">
        <v>0</v>
      </c>
      <c r="AP1393" s="93">
        <v>0</v>
      </c>
      <c r="AQ1393" s="93">
        <v>0</v>
      </c>
      <c r="AR1393" s="93">
        <v>0</v>
      </c>
      <c r="AS1393" s="93">
        <v>0</v>
      </c>
      <c r="AT1393" s="93">
        <v>0</v>
      </c>
      <c r="AU1393" s="93">
        <v>0</v>
      </c>
      <c r="AV1393" s="93">
        <v>0</v>
      </c>
      <c r="AW1393" s="93">
        <v>0</v>
      </c>
      <c r="AX1393" s="93">
        <v>0</v>
      </c>
      <c r="AY1393" s="93">
        <v>0</v>
      </c>
      <c r="AZ1393" s="93">
        <v>0</v>
      </c>
      <c r="BA1393" s="93">
        <v>0</v>
      </c>
      <c r="BB1393" s="93">
        <v>0</v>
      </c>
      <c r="BC1393" s="93">
        <v>0</v>
      </c>
      <c r="BD1393" s="93">
        <v>0</v>
      </c>
      <c r="BE1393" s="93">
        <v>0</v>
      </c>
      <c r="BF1393" s="93">
        <v>0</v>
      </c>
      <c r="BG1393" s="93">
        <v>0</v>
      </c>
      <c r="BH1393" s="93">
        <v>0</v>
      </c>
      <c r="BI1393" s="93">
        <v>0</v>
      </c>
      <c r="BJ1393" s="93">
        <v>0</v>
      </c>
      <c r="BK1393" s="93">
        <v>0</v>
      </c>
      <c r="BL1393" s="93">
        <v>0</v>
      </c>
      <c r="BM1393" s="93">
        <v>0</v>
      </c>
      <c r="BN1393" s="93">
        <v>0</v>
      </c>
      <c r="BO1393" s="93">
        <v>0</v>
      </c>
      <c r="BP1393" s="93">
        <v>0</v>
      </c>
      <c r="BQ1393" s="93">
        <v>0</v>
      </c>
      <c r="BR1393" s="93">
        <v>0</v>
      </c>
      <c r="BS1393" s="93">
        <v>0</v>
      </c>
      <c r="BT1393" s="93">
        <v>0</v>
      </c>
      <c r="BU1393" s="93">
        <v>0</v>
      </c>
      <c r="BV1393" s="93">
        <v>0</v>
      </c>
      <c r="BW1393" s="93">
        <v>0</v>
      </c>
      <c r="BX1393" s="93">
        <v>0</v>
      </c>
      <c r="BY1393" s="93">
        <v>0</v>
      </c>
      <c r="BZ1393" s="93">
        <v>0</v>
      </c>
      <c r="CA1393" s="93">
        <v>0</v>
      </c>
      <c r="CB1393" s="93">
        <v>0</v>
      </c>
      <c r="CC1393" s="93">
        <v>4365.4405962653009</v>
      </c>
      <c r="CD1393" s="93">
        <v>4357.9064381416893</v>
      </c>
      <c r="CE1393" s="93">
        <v>4339.3374428724692</v>
      </c>
      <c r="CF1393" s="93">
        <v>4277.0062131327049</v>
      </c>
      <c r="CG1393" s="93">
        <v>4359.1673519659707</v>
      </c>
      <c r="CH1393" s="93">
        <v>4369.1736006316842</v>
      </c>
      <c r="CJ1393" s="94">
        <v>26068.031643009817</v>
      </c>
    </row>
    <row r="1394" spans="1:88" x14ac:dyDescent="0.25">
      <c r="A1394">
        <v>1386</v>
      </c>
      <c r="B1394" s="96"/>
      <c r="C1394" s="97" t="s">
        <v>5378</v>
      </c>
      <c r="D1394" s="97" t="s">
        <v>7645</v>
      </c>
      <c r="E1394" s="97" t="s">
        <v>7645</v>
      </c>
      <c r="F1394" s="97" t="s">
        <v>7976</v>
      </c>
      <c r="G1394" s="96" t="s">
        <v>6184</v>
      </c>
      <c r="H1394" s="96" t="s">
        <v>7977</v>
      </c>
      <c r="I1394" s="96" t="s">
        <v>5340</v>
      </c>
      <c r="J1394" s="96" t="s">
        <v>5382</v>
      </c>
      <c r="K1394" s="96" t="s">
        <v>5365</v>
      </c>
      <c r="L1394" s="96" t="s">
        <v>5365</v>
      </c>
      <c r="M1394" s="96" t="s">
        <v>5342</v>
      </c>
      <c r="N1394" s="92">
        <v>756575.73345420277</v>
      </c>
      <c r="O1394" s="93">
        <v>0</v>
      </c>
      <c r="P1394" s="93">
        <v>0</v>
      </c>
      <c r="Q1394" s="93">
        <v>0</v>
      </c>
      <c r="R1394" s="93">
        <v>0</v>
      </c>
      <c r="S1394" s="93">
        <v>0</v>
      </c>
      <c r="T1394" s="93">
        <v>0</v>
      </c>
      <c r="U1394" s="93">
        <v>0</v>
      </c>
      <c r="V1394" s="93">
        <v>0</v>
      </c>
      <c r="W1394" s="93">
        <v>0</v>
      </c>
      <c r="X1394" s="93">
        <v>0</v>
      </c>
      <c r="Y1394" s="93">
        <v>0</v>
      </c>
      <c r="Z1394" s="93">
        <v>0</v>
      </c>
      <c r="AA1394" s="93">
        <v>0</v>
      </c>
      <c r="AB1394" s="93">
        <v>0</v>
      </c>
      <c r="AC1394" s="93">
        <v>0</v>
      </c>
      <c r="AD1394" s="93">
        <v>0</v>
      </c>
      <c r="AE1394" s="93">
        <v>0</v>
      </c>
      <c r="AF1394" s="93">
        <v>0</v>
      </c>
      <c r="AG1394" s="93">
        <v>0</v>
      </c>
      <c r="AH1394" s="93">
        <v>0</v>
      </c>
      <c r="AI1394" s="93">
        <v>0</v>
      </c>
      <c r="AJ1394" s="93">
        <v>0</v>
      </c>
      <c r="AK1394" s="93">
        <v>0</v>
      </c>
      <c r="AL1394" s="93">
        <v>0</v>
      </c>
      <c r="AM1394" s="93">
        <v>0</v>
      </c>
      <c r="AN1394" s="93">
        <v>0</v>
      </c>
      <c r="AO1394" s="93">
        <v>0</v>
      </c>
      <c r="AP1394" s="93">
        <v>0</v>
      </c>
      <c r="AQ1394" s="93">
        <v>0</v>
      </c>
      <c r="AR1394" s="93">
        <v>0</v>
      </c>
      <c r="AS1394" s="93">
        <v>0</v>
      </c>
      <c r="AT1394" s="93">
        <v>0</v>
      </c>
      <c r="AU1394" s="93">
        <v>0</v>
      </c>
      <c r="AV1394" s="93">
        <v>0</v>
      </c>
      <c r="AW1394" s="93">
        <v>0</v>
      </c>
      <c r="AX1394" s="93">
        <v>0</v>
      </c>
      <c r="AY1394" s="93">
        <v>0</v>
      </c>
      <c r="AZ1394" s="93">
        <v>0</v>
      </c>
      <c r="BA1394" s="93">
        <v>0</v>
      </c>
      <c r="BB1394" s="93">
        <v>0</v>
      </c>
      <c r="BC1394" s="93">
        <v>0</v>
      </c>
      <c r="BD1394" s="93">
        <v>0</v>
      </c>
      <c r="BE1394" s="93">
        <v>0</v>
      </c>
      <c r="BF1394" s="93">
        <v>0</v>
      </c>
      <c r="BG1394" s="93">
        <v>0</v>
      </c>
      <c r="BH1394" s="93">
        <v>0</v>
      </c>
      <c r="BI1394" s="93">
        <v>0</v>
      </c>
      <c r="BJ1394" s="93">
        <v>0</v>
      </c>
      <c r="BK1394" s="93">
        <v>0</v>
      </c>
      <c r="BL1394" s="93">
        <v>0</v>
      </c>
      <c r="BM1394" s="93">
        <v>0</v>
      </c>
      <c r="BN1394" s="93">
        <v>0</v>
      </c>
      <c r="BO1394" s="93">
        <v>0</v>
      </c>
      <c r="BP1394" s="93">
        <v>0</v>
      </c>
      <c r="BQ1394" s="93">
        <v>63409.19756672356</v>
      </c>
      <c r="BR1394" s="93">
        <v>63318.081198885047</v>
      </c>
      <c r="BS1394" s="93">
        <v>63093.534214799569</v>
      </c>
      <c r="BT1394" s="93">
        <v>62359.380324057325</v>
      </c>
      <c r="BU1394" s="93">
        <v>63344.360365970126</v>
      </c>
      <c r="BV1394" s="93">
        <v>63454.443047112349</v>
      </c>
      <c r="BW1394" s="93">
        <v>63686.729315573488</v>
      </c>
      <c r="BX1394" s="93">
        <v>62893.27547169201</v>
      </c>
      <c r="BY1394" s="93">
        <v>62960.671439524885</v>
      </c>
      <c r="BZ1394" s="93">
        <v>63002.46418522585</v>
      </c>
      <c r="CA1394" s="93">
        <v>62642.319232545182</v>
      </c>
      <c r="CB1394" s="93">
        <v>62411.277092093296</v>
      </c>
      <c r="CC1394" s="93">
        <v>0</v>
      </c>
      <c r="CD1394" s="93">
        <v>0</v>
      </c>
      <c r="CE1394" s="93">
        <v>0</v>
      </c>
      <c r="CF1394" s="93">
        <v>0</v>
      </c>
      <c r="CG1394" s="93">
        <v>0</v>
      </c>
      <c r="CH1394" s="93">
        <v>0</v>
      </c>
      <c r="CJ1394" s="94">
        <v>756575.73345420277</v>
      </c>
    </row>
    <row r="1395" spans="1:88" x14ac:dyDescent="0.25">
      <c r="A1395">
        <v>1387</v>
      </c>
      <c r="B1395" s="96"/>
      <c r="C1395" s="97" t="s">
        <v>5378</v>
      </c>
      <c r="D1395" s="97" t="s">
        <v>7645</v>
      </c>
      <c r="E1395" s="97" t="s">
        <v>7645</v>
      </c>
      <c r="F1395" s="97" t="s">
        <v>7978</v>
      </c>
      <c r="G1395" s="96" t="s">
        <v>6184</v>
      </c>
      <c r="H1395" s="96" t="s">
        <v>7979</v>
      </c>
      <c r="I1395" s="96" t="s">
        <v>5340</v>
      </c>
      <c r="J1395" s="96" t="s">
        <v>5382</v>
      </c>
      <c r="K1395" s="96" t="s">
        <v>5365</v>
      </c>
      <c r="L1395" s="96" t="s">
        <v>5365</v>
      </c>
      <c r="M1395" s="96" t="s">
        <v>5342</v>
      </c>
      <c r="N1395" s="92">
        <v>0</v>
      </c>
      <c r="O1395" s="93">
        <v>0</v>
      </c>
      <c r="P1395" s="93">
        <v>0</v>
      </c>
      <c r="Q1395" s="93">
        <v>0</v>
      </c>
      <c r="R1395" s="93">
        <v>0</v>
      </c>
      <c r="S1395" s="93">
        <v>0</v>
      </c>
      <c r="T1395" s="93">
        <v>0</v>
      </c>
      <c r="U1395" s="93">
        <v>0</v>
      </c>
      <c r="V1395" s="93">
        <v>0</v>
      </c>
      <c r="W1395" s="93">
        <v>0</v>
      </c>
      <c r="X1395" s="93">
        <v>0</v>
      </c>
      <c r="Y1395" s="93">
        <v>0</v>
      </c>
      <c r="Z1395" s="93">
        <v>0</v>
      </c>
      <c r="AA1395" s="93">
        <v>0</v>
      </c>
      <c r="AB1395" s="93">
        <v>0</v>
      </c>
      <c r="AC1395" s="93">
        <v>0</v>
      </c>
      <c r="AD1395" s="93">
        <v>0</v>
      </c>
      <c r="AE1395" s="93">
        <v>0</v>
      </c>
      <c r="AF1395" s="93">
        <v>0</v>
      </c>
      <c r="AG1395" s="93">
        <v>0</v>
      </c>
      <c r="AH1395" s="93">
        <v>0</v>
      </c>
      <c r="AI1395" s="93">
        <v>0</v>
      </c>
      <c r="AJ1395" s="93">
        <v>0</v>
      </c>
      <c r="AK1395" s="93">
        <v>0</v>
      </c>
      <c r="AL1395" s="93">
        <v>0</v>
      </c>
      <c r="AM1395" s="93">
        <v>0</v>
      </c>
      <c r="AN1395" s="93">
        <v>0</v>
      </c>
      <c r="AO1395" s="93">
        <v>0</v>
      </c>
      <c r="AP1395" s="93">
        <v>0</v>
      </c>
      <c r="AQ1395" s="93">
        <v>0</v>
      </c>
      <c r="AR1395" s="93">
        <v>0</v>
      </c>
      <c r="AS1395" s="93">
        <v>0</v>
      </c>
      <c r="AT1395" s="93">
        <v>0</v>
      </c>
      <c r="AU1395" s="93">
        <v>0</v>
      </c>
      <c r="AV1395" s="93">
        <v>0</v>
      </c>
      <c r="AW1395" s="93">
        <v>0</v>
      </c>
      <c r="AX1395" s="93">
        <v>0</v>
      </c>
      <c r="AY1395" s="93">
        <v>0</v>
      </c>
      <c r="AZ1395" s="93">
        <v>0</v>
      </c>
      <c r="BA1395" s="93">
        <v>0</v>
      </c>
      <c r="BB1395" s="93">
        <v>0</v>
      </c>
      <c r="BC1395" s="93">
        <v>0</v>
      </c>
      <c r="BD1395" s="93">
        <v>0</v>
      </c>
      <c r="BE1395" s="93">
        <v>0</v>
      </c>
      <c r="BF1395" s="93">
        <v>0</v>
      </c>
      <c r="BG1395" s="93">
        <v>0</v>
      </c>
      <c r="BH1395" s="93">
        <v>0</v>
      </c>
      <c r="BI1395" s="93">
        <v>0</v>
      </c>
      <c r="BJ1395" s="93">
        <v>0</v>
      </c>
      <c r="BK1395" s="93">
        <v>0</v>
      </c>
      <c r="BL1395" s="93">
        <v>0</v>
      </c>
      <c r="BM1395" s="93">
        <v>0</v>
      </c>
      <c r="BN1395" s="93">
        <v>0</v>
      </c>
      <c r="BO1395" s="93">
        <v>0</v>
      </c>
      <c r="BP1395" s="93">
        <v>0</v>
      </c>
      <c r="BQ1395" s="93">
        <v>0</v>
      </c>
      <c r="BR1395" s="93">
        <v>0</v>
      </c>
      <c r="BS1395" s="93">
        <v>0</v>
      </c>
      <c r="BT1395" s="93">
        <v>0</v>
      </c>
      <c r="BU1395" s="93">
        <v>0</v>
      </c>
      <c r="BV1395" s="93">
        <v>0</v>
      </c>
      <c r="BW1395" s="93">
        <v>0</v>
      </c>
      <c r="BX1395" s="93">
        <v>0</v>
      </c>
      <c r="BY1395" s="93">
        <v>0</v>
      </c>
      <c r="BZ1395" s="93">
        <v>0</v>
      </c>
      <c r="CA1395" s="93">
        <v>0</v>
      </c>
      <c r="CB1395" s="93">
        <v>0</v>
      </c>
      <c r="CC1395" s="93">
        <v>0</v>
      </c>
      <c r="CD1395" s="93">
        <v>0</v>
      </c>
      <c r="CE1395" s="93">
        <v>0</v>
      </c>
      <c r="CF1395" s="93">
        <v>0</v>
      </c>
      <c r="CG1395" s="93">
        <v>0</v>
      </c>
      <c r="CH1395" s="93">
        <v>0</v>
      </c>
      <c r="CJ1395" s="94">
        <v>0</v>
      </c>
    </row>
    <row r="1396" spans="1:88" x14ac:dyDescent="0.25">
      <c r="A1396">
        <v>1388</v>
      </c>
      <c r="B1396" s="96"/>
      <c r="C1396" s="97" t="s">
        <v>5378</v>
      </c>
      <c r="D1396" s="97" t="s">
        <v>7645</v>
      </c>
      <c r="E1396" s="97" t="s">
        <v>7645</v>
      </c>
      <c r="F1396" s="97" t="s">
        <v>7980</v>
      </c>
      <c r="G1396" s="96" t="s">
        <v>6184</v>
      </c>
      <c r="H1396" s="96" t="s">
        <v>7981</v>
      </c>
      <c r="I1396" s="96" t="s">
        <v>5340</v>
      </c>
      <c r="J1396" s="96" t="s">
        <v>5382</v>
      </c>
      <c r="K1396" s="96" t="s">
        <v>5365</v>
      </c>
      <c r="L1396" s="96" t="s">
        <v>5365</v>
      </c>
      <c r="M1396" s="96" t="s">
        <v>5342</v>
      </c>
      <c r="N1396" s="92">
        <v>3756458.43070804</v>
      </c>
      <c r="O1396" s="93">
        <v>0</v>
      </c>
      <c r="P1396" s="93">
        <v>0</v>
      </c>
      <c r="Q1396" s="93">
        <v>0</v>
      </c>
      <c r="R1396" s="93">
        <v>0</v>
      </c>
      <c r="S1396" s="93">
        <v>0</v>
      </c>
      <c r="T1396" s="93">
        <v>0</v>
      </c>
      <c r="U1396" s="93">
        <v>5012.2172038964354</v>
      </c>
      <c r="V1396" s="93">
        <v>5014.5189620777855</v>
      </c>
      <c r="W1396" s="93">
        <v>4976.9653552676664</v>
      </c>
      <c r="X1396" s="93">
        <v>4915.3743266002102</v>
      </c>
      <c r="Y1396" s="93">
        <v>5017.020417332621</v>
      </c>
      <c r="Z1396" s="93">
        <v>5025.9806075121651</v>
      </c>
      <c r="AA1396" s="93">
        <v>5127.0295095518095</v>
      </c>
      <c r="AB1396" s="93">
        <v>5035.1262540111366</v>
      </c>
      <c r="AC1396" s="93">
        <v>5051.9458765533545</v>
      </c>
      <c r="AD1396" s="93">
        <v>5057.166932359476</v>
      </c>
      <c r="AE1396" s="93">
        <v>5033.4417217935625</v>
      </c>
      <c r="AF1396" s="93">
        <v>5018.7679691002959</v>
      </c>
      <c r="AG1396" s="93">
        <v>245315.92667702382</v>
      </c>
      <c r="AH1396" s="93">
        <v>245178.2648020011</v>
      </c>
      <c r="AI1396" s="93">
        <v>244149.11157223044</v>
      </c>
      <c r="AJ1396" s="93">
        <v>242238.50629609829</v>
      </c>
      <c r="AK1396" s="93">
        <v>245193.60433183928</v>
      </c>
      <c r="AL1396" s="93">
        <v>245481.43174351452</v>
      </c>
      <c r="AM1396" s="93">
        <v>255044.60972524266</v>
      </c>
      <c r="AN1396" s="93">
        <v>252662.26844475724</v>
      </c>
      <c r="AO1396" s="93">
        <v>252872.80215107385</v>
      </c>
      <c r="AP1396" s="93">
        <v>252909.30446427409</v>
      </c>
      <c r="AQ1396" s="93">
        <v>251931.22817248004</v>
      </c>
      <c r="AR1396" s="93">
        <v>251180.26164628519</v>
      </c>
      <c r="AS1396" s="93">
        <v>58814.856807399789</v>
      </c>
      <c r="AT1396" s="93">
        <v>58740.709022843104</v>
      </c>
      <c r="AU1396" s="93">
        <v>58581.179464958564</v>
      </c>
      <c r="AV1396" s="93">
        <v>58035.641943070506</v>
      </c>
      <c r="AW1396" s="93">
        <v>58772.40444466551</v>
      </c>
      <c r="AX1396" s="93">
        <v>58850.843282341601</v>
      </c>
      <c r="AY1396" s="93">
        <v>60538.604456223795</v>
      </c>
      <c r="AZ1396" s="93">
        <v>59948.845489250023</v>
      </c>
      <c r="BA1396" s="93">
        <v>60100.766543528749</v>
      </c>
      <c r="BB1396" s="93">
        <v>60099.412753435972</v>
      </c>
      <c r="BC1396" s="93">
        <v>59858.645472300756</v>
      </c>
      <c r="BD1396" s="93">
        <v>59673.645865144033</v>
      </c>
      <c r="BE1396" s="93">
        <v>0</v>
      </c>
      <c r="BF1396" s="93">
        <v>0</v>
      </c>
      <c r="BG1396" s="93">
        <v>0</v>
      </c>
      <c r="BH1396" s="93">
        <v>0</v>
      </c>
      <c r="BI1396" s="93">
        <v>0</v>
      </c>
      <c r="BJ1396" s="93">
        <v>0</v>
      </c>
      <c r="BK1396" s="93">
        <v>0</v>
      </c>
      <c r="BL1396" s="93">
        <v>0</v>
      </c>
      <c r="BM1396" s="93">
        <v>0</v>
      </c>
      <c r="BN1396" s="93">
        <v>0</v>
      </c>
      <c r="BO1396" s="93">
        <v>0</v>
      </c>
      <c r="BP1396" s="93">
        <v>0</v>
      </c>
      <c r="BQ1396" s="93">
        <v>0</v>
      </c>
      <c r="BR1396" s="93">
        <v>0</v>
      </c>
      <c r="BS1396" s="93">
        <v>0</v>
      </c>
      <c r="BT1396" s="93">
        <v>0</v>
      </c>
      <c r="BU1396" s="93">
        <v>0</v>
      </c>
      <c r="BV1396" s="93">
        <v>0</v>
      </c>
      <c r="BW1396" s="93">
        <v>0</v>
      </c>
      <c r="BX1396" s="93">
        <v>0</v>
      </c>
      <c r="BY1396" s="93">
        <v>0</v>
      </c>
      <c r="BZ1396" s="93">
        <v>0</v>
      </c>
      <c r="CA1396" s="93">
        <v>0</v>
      </c>
      <c r="CB1396" s="93">
        <v>0</v>
      </c>
      <c r="CC1396" s="93">
        <v>0</v>
      </c>
      <c r="CD1396" s="93">
        <v>0</v>
      </c>
      <c r="CE1396" s="93">
        <v>0</v>
      </c>
      <c r="CF1396" s="93">
        <v>0</v>
      </c>
      <c r="CG1396" s="93">
        <v>0</v>
      </c>
      <c r="CH1396" s="93">
        <v>0</v>
      </c>
      <c r="CJ1396" s="94">
        <v>3726496.3538353532</v>
      </c>
    </row>
    <row r="1397" spans="1:88" x14ac:dyDescent="0.25">
      <c r="A1397">
        <v>1389</v>
      </c>
      <c r="B1397" s="96"/>
      <c r="C1397" s="97" t="s">
        <v>5378</v>
      </c>
      <c r="D1397" s="97" t="s">
        <v>7645</v>
      </c>
      <c r="E1397" s="97" t="s">
        <v>7645</v>
      </c>
      <c r="F1397" s="97" t="s">
        <v>7982</v>
      </c>
      <c r="G1397" s="96" t="s">
        <v>6184</v>
      </c>
      <c r="H1397" s="96" t="s">
        <v>7983</v>
      </c>
      <c r="I1397" s="96" t="s">
        <v>5387</v>
      </c>
      <c r="J1397" s="96" t="s">
        <v>5382</v>
      </c>
      <c r="K1397" s="96" t="s">
        <v>5365</v>
      </c>
      <c r="L1397" s="96" t="s">
        <v>5365</v>
      </c>
      <c r="M1397" s="96" t="s">
        <v>5342</v>
      </c>
      <c r="N1397" s="92">
        <v>104752.09770642096</v>
      </c>
      <c r="O1397" s="93">
        <v>0</v>
      </c>
      <c r="P1397" s="93">
        <v>0</v>
      </c>
      <c r="Q1397" s="93">
        <v>0</v>
      </c>
      <c r="R1397" s="93">
        <v>0</v>
      </c>
      <c r="S1397" s="93">
        <v>0</v>
      </c>
      <c r="T1397" s="93">
        <v>0</v>
      </c>
      <c r="U1397" s="93">
        <v>0</v>
      </c>
      <c r="V1397" s="93">
        <v>0</v>
      </c>
      <c r="W1397" s="93">
        <v>0</v>
      </c>
      <c r="X1397" s="93">
        <v>0</v>
      </c>
      <c r="Y1397" s="93">
        <v>0</v>
      </c>
      <c r="Z1397" s="93">
        <v>0</v>
      </c>
      <c r="AA1397" s="93">
        <v>0</v>
      </c>
      <c r="AB1397" s="93">
        <v>0</v>
      </c>
      <c r="AC1397" s="93">
        <v>0</v>
      </c>
      <c r="AD1397" s="93">
        <v>0</v>
      </c>
      <c r="AE1397" s="93">
        <v>0</v>
      </c>
      <c r="AF1397" s="93">
        <v>0</v>
      </c>
      <c r="AG1397" s="93">
        <v>8611.2611247928035</v>
      </c>
      <c r="AH1397" s="93">
        <v>8606.4288158236923</v>
      </c>
      <c r="AI1397" s="93">
        <v>8570.3027178608409</v>
      </c>
      <c r="AJ1397" s="93">
        <v>8503.2352381335804</v>
      </c>
      <c r="AK1397" s="93">
        <v>8606.9672753471114</v>
      </c>
      <c r="AL1397" s="93">
        <v>8617.0708060651559</v>
      </c>
      <c r="AM1397" s="93">
        <v>8952.7645537114204</v>
      </c>
      <c r="AN1397" s="93">
        <v>8869.1378478039769</v>
      </c>
      <c r="AO1397" s="93">
        <v>8876.5281577003661</v>
      </c>
      <c r="AP1397" s="93">
        <v>8877.8094889000458</v>
      </c>
      <c r="AQ1397" s="93">
        <v>8843.4763313969688</v>
      </c>
      <c r="AR1397" s="93">
        <v>8817.1153488850014</v>
      </c>
      <c r="AS1397" s="93">
        <v>0</v>
      </c>
      <c r="AT1397" s="93">
        <v>0</v>
      </c>
      <c r="AU1397" s="93">
        <v>0</v>
      </c>
      <c r="AV1397" s="93">
        <v>0</v>
      </c>
      <c r="AW1397" s="93">
        <v>0</v>
      </c>
      <c r="AX1397" s="93">
        <v>0</v>
      </c>
      <c r="AY1397" s="93">
        <v>0</v>
      </c>
      <c r="AZ1397" s="93">
        <v>0</v>
      </c>
      <c r="BA1397" s="93">
        <v>0</v>
      </c>
      <c r="BB1397" s="93">
        <v>0</v>
      </c>
      <c r="BC1397" s="93">
        <v>0</v>
      </c>
      <c r="BD1397" s="93">
        <v>0</v>
      </c>
      <c r="BE1397" s="93">
        <v>0</v>
      </c>
      <c r="BF1397" s="93">
        <v>0</v>
      </c>
      <c r="BG1397" s="93">
        <v>0</v>
      </c>
      <c r="BH1397" s="93">
        <v>0</v>
      </c>
      <c r="BI1397" s="93">
        <v>0</v>
      </c>
      <c r="BJ1397" s="93">
        <v>0</v>
      </c>
      <c r="BK1397" s="93">
        <v>0</v>
      </c>
      <c r="BL1397" s="93">
        <v>0</v>
      </c>
      <c r="BM1397" s="93">
        <v>0</v>
      </c>
      <c r="BN1397" s="93">
        <v>0</v>
      </c>
      <c r="BO1397" s="93">
        <v>0</v>
      </c>
      <c r="BP1397" s="93">
        <v>0</v>
      </c>
      <c r="BQ1397" s="93">
        <v>0</v>
      </c>
      <c r="BR1397" s="93">
        <v>0</v>
      </c>
      <c r="BS1397" s="93">
        <v>0</v>
      </c>
      <c r="BT1397" s="93">
        <v>0</v>
      </c>
      <c r="BU1397" s="93">
        <v>0</v>
      </c>
      <c r="BV1397" s="93">
        <v>0</v>
      </c>
      <c r="BW1397" s="93">
        <v>0</v>
      </c>
      <c r="BX1397" s="93">
        <v>0</v>
      </c>
      <c r="BY1397" s="93">
        <v>0</v>
      </c>
      <c r="BZ1397" s="93">
        <v>0</v>
      </c>
      <c r="CA1397" s="93">
        <v>0</v>
      </c>
      <c r="CB1397" s="93">
        <v>0</v>
      </c>
      <c r="CC1397" s="93">
        <v>0</v>
      </c>
      <c r="CD1397" s="93">
        <v>0</v>
      </c>
      <c r="CE1397" s="93">
        <v>0</v>
      </c>
      <c r="CF1397" s="93">
        <v>0</v>
      </c>
      <c r="CG1397" s="93">
        <v>0</v>
      </c>
      <c r="CH1397" s="93">
        <v>0</v>
      </c>
      <c r="CJ1397" s="94">
        <v>104752.09770642096</v>
      </c>
    </row>
    <row r="1398" spans="1:88" x14ac:dyDescent="0.25">
      <c r="A1398">
        <v>1390</v>
      </c>
      <c r="B1398" s="96"/>
      <c r="C1398" s="97" t="s">
        <v>5378</v>
      </c>
      <c r="D1398" s="97" t="s">
        <v>7645</v>
      </c>
      <c r="E1398" s="97" t="s">
        <v>7645</v>
      </c>
      <c r="F1398" s="97" t="s">
        <v>7984</v>
      </c>
      <c r="G1398" s="96" t="s">
        <v>6184</v>
      </c>
      <c r="H1398" s="96" t="s">
        <v>7985</v>
      </c>
      <c r="I1398" s="96" t="s">
        <v>5387</v>
      </c>
      <c r="J1398" s="96" t="s">
        <v>5382</v>
      </c>
      <c r="K1398" s="96" t="s">
        <v>5365</v>
      </c>
      <c r="L1398" s="96" t="s">
        <v>5365</v>
      </c>
      <c r="M1398" s="96" t="s">
        <v>5342</v>
      </c>
      <c r="N1398" s="92">
        <v>107325.87418143993</v>
      </c>
      <c r="O1398" s="93">
        <v>0</v>
      </c>
      <c r="P1398" s="93">
        <v>0</v>
      </c>
      <c r="Q1398" s="93">
        <v>0</v>
      </c>
      <c r="R1398" s="93">
        <v>0</v>
      </c>
      <c r="S1398" s="93">
        <v>0</v>
      </c>
      <c r="T1398" s="93">
        <v>0</v>
      </c>
      <c r="U1398" s="93">
        <v>0</v>
      </c>
      <c r="V1398" s="93">
        <v>0</v>
      </c>
      <c r="W1398" s="93">
        <v>0</v>
      </c>
      <c r="X1398" s="93">
        <v>0</v>
      </c>
      <c r="Y1398" s="93">
        <v>0</v>
      </c>
      <c r="Z1398" s="93">
        <v>0</v>
      </c>
      <c r="AA1398" s="93">
        <v>0</v>
      </c>
      <c r="AB1398" s="93">
        <v>0</v>
      </c>
      <c r="AC1398" s="93">
        <v>0</v>
      </c>
      <c r="AD1398" s="93">
        <v>0</v>
      </c>
      <c r="AE1398" s="93">
        <v>0</v>
      </c>
      <c r="AF1398" s="93">
        <v>0</v>
      </c>
      <c r="AG1398" s="93">
        <v>0</v>
      </c>
      <c r="AH1398" s="93">
        <v>0</v>
      </c>
      <c r="AI1398" s="93">
        <v>0</v>
      </c>
      <c r="AJ1398" s="93">
        <v>0</v>
      </c>
      <c r="AK1398" s="93">
        <v>0</v>
      </c>
      <c r="AL1398" s="93">
        <v>0</v>
      </c>
      <c r="AM1398" s="93">
        <v>0</v>
      </c>
      <c r="AN1398" s="93">
        <v>0</v>
      </c>
      <c r="AO1398" s="93">
        <v>0</v>
      </c>
      <c r="AP1398" s="93">
        <v>0</v>
      </c>
      <c r="AQ1398" s="93">
        <v>0</v>
      </c>
      <c r="AR1398" s="93">
        <v>0</v>
      </c>
      <c r="AS1398" s="93">
        <v>8865.4747393507023</v>
      </c>
      <c r="AT1398" s="93">
        <v>8854.2980512373761</v>
      </c>
      <c r="AU1398" s="93">
        <v>8830.2513164091997</v>
      </c>
      <c r="AV1398" s="93">
        <v>8748.0195575951857</v>
      </c>
      <c r="AW1398" s="93">
        <v>8859.0756699679623</v>
      </c>
      <c r="AX1398" s="93">
        <v>8870.8991712353181</v>
      </c>
      <c r="AY1398" s="93">
        <v>9125.3043481807981</v>
      </c>
      <c r="AZ1398" s="93">
        <v>9036.4068568354814</v>
      </c>
      <c r="BA1398" s="93">
        <v>9059.3067216348536</v>
      </c>
      <c r="BB1398" s="93">
        <v>9059.1026576870499</v>
      </c>
      <c r="BC1398" s="93">
        <v>9022.8105307512087</v>
      </c>
      <c r="BD1398" s="93">
        <v>8994.9245605547931</v>
      </c>
      <c r="BE1398" s="93">
        <v>0</v>
      </c>
      <c r="BF1398" s="93">
        <v>0</v>
      </c>
      <c r="BG1398" s="93">
        <v>0</v>
      </c>
      <c r="BH1398" s="93">
        <v>0</v>
      </c>
      <c r="BI1398" s="93">
        <v>0</v>
      </c>
      <c r="BJ1398" s="93">
        <v>0</v>
      </c>
      <c r="BK1398" s="93">
        <v>0</v>
      </c>
      <c r="BL1398" s="93">
        <v>0</v>
      </c>
      <c r="BM1398" s="93">
        <v>0</v>
      </c>
      <c r="BN1398" s="93">
        <v>0</v>
      </c>
      <c r="BO1398" s="93">
        <v>0</v>
      </c>
      <c r="BP1398" s="93">
        <v>0</v>
      </c>
      <c r="BQ1398" s="93">
        <v>0</v>
      </c>
      <c r="BR1398" s="93">
        <v>0</v>
      </c>
      <c r="BS1398" s="93">
        <v>0</v>
      </c>
      <c r="BT1398" s="93">
        <v>0</v>
      </c>
      <c r="BU1398" s="93">
        <v>0</v>
      </c>
      <c r="BV1398" s="93">
        <v>0</v>
      </c>
      <c r="BW1398" s="93">
        <v>0</v>
      </c>
      <c r="BX1398" s="93">
        <v>0</v>
      </c>
      <c r="BY1398" s="93">
        <v>0</v>
      </c>
      <c r="BZ1398" s="93">
        <v>0</v>
      </c>
      <c r="CA1398" s="93">
        <v>0</v>
      </c>
      <c r="CB1398" s="93">
        <v>0</v>
      </c>
      <c r="CC1398" s="93">
        <v>0</v>
      </c>
      <c r="CD1398" s="93">
        <v>0</v>
      </c>
      <c r="CE1398" s="93">
        <v>0</v>
      </c>
      <c r="CF1398" s="93">
        <v>0</v>
      </c>
      <c r="CG1398" s="93">
        <v>0</v>
      </c>
      <c r="CH1398" s="93">
        <v>0</v>
      </c>
      <c r="CJ1398" s="94">
        <v>107325.87418143993</v>
      </c>
    </row>
    <row r="1399" spans="1:88" x14ac:dyDescent="0.25">
      <c r="A1399">
        <v>1391</v>
      </c>
      <c r="B1399" s="96"/>
      <c r="C1399" s="97" t="s">
        <v>5378</v>
      </c>
      <c r="D1399" s="97" t="s">
        <v>7645</v>
      </c>
      <c r="E1399" s="97" t="s">
        <v>7645</v>
      </c>
      <c r="F1399" s="97" t="s">
        <v>7986</v>
      </c>
      <c r="G1399" s="96" t="s">
        <v>6184</v>
      </c>
      <c r="H1399" s="96" t="s">
        <v>7987</v>
      </c>
      <c r="I1399" s="96" t="s">
        <v>5387</v>
      </c>
      <c r="J1399" s="96" t="s">
        <v>5382</v>
      </c>
      <c r="K1399" s="96" t="s">
        <v>5365</v>
      </c>
      <c r="L1399" s="96" t="s">
        <v>5365</v>
      </c>
      <c r="M1399" s="96" t="s">
        <v>5342</v>
      </c>
      <c r="N1399" s="92">
        <v>107325.87418143993</v>
      </c>
      <c r="O1399" s="93">
        <v>0</v>
      </c>
      <c r="P1399" s="93">
        <v>0</v>
      </c>
      <c r="Q1399" s="93">
        <v>0</v>
      </c>
      <c r="R1399" s="93">
        <v>0</v>
      </c>
      <c r="S1399" s="93">
        <v>0</v>
      </c>
      <c r="T1399" s="93">
        <v>0</v>
      </c>
      <c r="U1399" s="93">
        <v>0</v>
      </c>
      <c r="V1399" s="93">
        <v>0</v>
      </c>
      <c r="W1399" s="93">
        <v>0</v>
      </c>
      <c r="X1399" s="93">
        <v>0</v>
      </c>
      <c r="Y1399" s="93">
        <v>0</v>
      </c>
      <c r="Z1399" s="93">
        <v>0</v>
      </c>
      <c r="AA1399" s="93">
        <v>0</v>
      </c>
      <c r="AB1399" s="93">
        <v>0</v>
      </c>
      <c r="AC1399" s="93">
        <v>0</v>
      </c>
      <c r="AD1399" s="93">
        <v>0</v>
      </c>
      <c r="AE1399" s="93">
        <v>0</v>
      </c>
      <c r="AF1399" s="93">
        <v>0</v>
      </c>
      <c r="AG1399" s="93">
        <v>0</v>
      </c>
      <c r="AH1399" s="93">
        <v>0</v>
      </c>
      <c r="AI1399" s="93">
        <v>0</v>
      </c>
      <c r="AJ1399" s="93">
        <v>0</v>
      </c>
      <c r="AK1399" s="93">
        <v>0</v>
      </c>
      <c r="AL1399" s="93">
        <v>0</v>
      </c>
      <c r="AM1399" s="93">
        <v>0</v>
      </c>
      <c r="AN1399" s="93">
        <v>0</v>
      </c>
      <c r="AO1399" s="93">
        <v>0</v>
      </c>
      <c r="AP1399" s="93">
        <v>0</v>
      </c>
      <c r="AQ1399" s="93">
        <v>0</v>
      </c>
      <c r="AR1399" s="93">
        <v>0</v>
      </c>
      <c r="AS1399" s="93">
        <v>8865.4747393507023</v>
      </c>
      <c r="AT1399" s="93">
        <v>8854.2980512373761</v>
      </c>
      <c r="AU1399" s="93">
        <v>8830.2513164091997</v>
      </c>
      <c r="AV1399" s="93">
        <v>8748.0195575951857</v>
      </c>
      <c r="AW1399" s="93">
        <v>8859.0756699679623</v>
      </c>
      <c r="AX1399" s="93">
        <v>8870.8991712353181</v>
      </c>
      <c r="AY1399" s="93">
        <v>9125.3043481807981</v>
      </c>
      <c r="AZ1399" s="93">
        <v>9036.4068568354814</v>
      </c>
      <c r="BA1399" s="93">
        <v>9059.3067216348536</v>
      </c>
      <c r="BB1399" s="93">
        <v>9059.1026576870499</v>
      </c>
      <c r="BC1399" s="93">
        <v>9022.8105307512087</v>
      </c>
      <c r="BD1399" s="93">
        <v>8994.9245605547931</v>
      </c>
      <c r="BE1399" s="93">
        <v>0</v>
      </c>
      <c r="BF1399" s="93">
        <v>0</v>
      </c>
      <c r="BG1399" s="93">
        <v>0</v>
      </c>
      <c r="BH1399" s="93">
        <v>0</v>
      </c>
      <c r="BI1399" s="93">
        <v>0</v>
      </c>
      <c r="BJ1399" s="93">
        <v>0</v>
      </c>
      <c r="BK1399" s="93">
        <v>0</v>
      </c>
      <c r="BL1399" s="93">
        <v>0</v>
      </c>
      <c r="BM1399" s="93">
        <v>0</v>
      </c>
      <c r="BN1399" s="93">
        <v>0</v>
      </c>
      <c r="BO1399" s="93">
        <v>0</v>
      </c>
      <c r="BP1399" s="93">
        <v>0</v>
      </c>
      <c r="BQ1399" s="93">
        <v>0</v>
      </c>
      <c r="BR1399" s="93">
        <v>0</v>
      </c>
      <c r="BS1399" s="93">
        <v>0</v>
      </c>
      <c r="BT1399" s="93">
        <v>0</v>
      </c>
      <c r="BU1399" s="93">
        <v>0</v>
      </c>
      <c r="BV1399" s="93">
        <v>0</v>
      </c>
      <c r="BW1399" s="93">
        <v>0</v>
      </c>
      <c r="BX1399" s="93">
        <v>0</v>
      </c>
      <c r="BY1399" s="93">
        <v>0</v>
      </c>
      <c r="BZ1399" s="93">
        <v>0</v>
      </c>
      <c r="CA1399" s="93">
        <v>0</v>
      </c>
      <c r="CB1399" s="93">
        <v>0</v>
      </c>
      <c r="CC1399" s="93">
        <v>0</v>
      </c>
      <c r="CD1399" s="93">
        <v>0</v>
      </c>
      <c r="CE1399" s="93">
        <v>0</v>
      </c>
      <c r="CF1399" s="93">
        <v>0</v>
      </c>
      <c r="CG1399" s="93">
        <v>0</v>
      </c>
      <c r="CH1399" s="93">
        <v>0</v>
      </c>
      <c r="CJ1399" s="94">
        <v>107325.87418143993</v>
      </c>
    </row>
    <row r="1400" spans="1:88" x14ac:dyDescent="0.25">
      <c r="A1400">
        <v>1392</v>
      </c>
      <c r="B1400" s="96"/>
      <c r="C1400" s="97" t="s">
        <v>5378</v>
      </c>
      <c r="D1400" s="97" t="s">
        <v>7645</v>
      </c>
      <c r="E1400" s="97" t="s">
        <v>7645</v>
      </c>
      <c r="F1400" s="97" t="s">
        <v>7988</v>
      </c>
      <c r="G1400" s="96" t="s">
        <v>6184</v>
      </c>
      <c r="H1400" s="96" t="s">
        <v>7989</v>
      </c>
      <c r="I1400" s="96" t="s">
        <v>5387</v>
      </c>
      <c r="J1400" s="96" t="s">
        <v>5382</v>
      </c>
      <c r="K1400" s="96" t="s">
        <v>5365</v>
      </c>
      <c r="L1400" s="96" t="s">
        <v>5365</v>
      </c>
      <c r="M1400" s="96" t="s">
        <v>5342</v>
      </c>
      <c r="N1400" s="92">
        <v>107081.43420391472</v>
      </c>
      <c r="O1400" s="93">
        <v>0</v>
      </c>
      <c r="P1400" s="93">
        <v>0</v>
      </c>
      <c r="Q1400" s="93">
        <v>0</v>
      </c>
      <c r="R1400" s="93">
        <v>0</v>
      </c>
      <c r="S1400" s="93">
        <v>0</v>
      </c>
      <c r="T1400" s="93">
        <v>0</v>
      </c>
      <c r="U1400" s="93">
        <v>0</v>
      </c>
      <c r="V1400" s="93">
        <v>0</v>
      </c>
      <c r="W1400" s="93">
        <v>0</v>
      </c>
      <c r="X1400" s="93">
        <v>0</v>
      </c>
      <c r="Y1400" s="93">
        <v>0</v>
      </c>
      <c r="Z1400" s="93">
        <v>0</v>
      </c>
      <c r="AA1400" s="93">
        <v>0</v>
      </c>
      <c r="AB1400" s="93">
        <v>0</v>
      </c>
      <c r="AC1400" s="93">
        <v>0</v>
      </c>
      <c r="AD1400" s="93">
        <v>0</v>
      </c>
      <c r="AE1400" s="93">
        <v>0</v>
      </c>
      <c r="AF1400" s="93">
        <v>0</v>
      </c>
      <c r="AG1400" s="93">
        <v>0</v>
      </c>
      <c r="AH1400" s="93">
        <v>0</v>
      </c>
      <c r="AI1400" s="93">
        <v>0</v>
      </c>
      <c r="AJ1400" s="93">
        <v>0</v>
      </c>
      <c r="AK1400" s="93">
        <v>0</v>
      </c>
      <c r="AL1400" s="93">
        <v>0</v>
      </c>
      <c r="AM1400" s="93">
        <v>0</v>
      </c>
      <c r="AN1400" s="93">
        <v>0</v>
      </c>
      <c r="AO1400" s="93">
        <v>0</v>
      </c>
      <c r="AP1400" s="93">
        <v>0</v>
      </c>
      <c r="AQ1400" s="93">
        <v>0</v>
      </c>
      <c r="AR1400" s="93">
        <v>0</v>
      </c>
      <c r="AS1400" s="93">
        <v>0</v>
      </c>
      <c r="AT1400" s="93">
        <v>0</v>
      </c>
      <c r="AU1400" s="93">
        <v>0</v>
      </c>
      <c r="AV1400" s="93">
        <v>0</v>
      </c>
      <c r="AW1400" s="93">
        <v>0</v>
      </c>
      <c r="AX1400" s="93">
        <v>0</v>
      </c>
      <c r="AY1400" s="93">
        <v>0</v>
      </c>
      <c r="AZ1400" s="93">
        <v>0</v>
      </c>
      <c r="BA1400" s="93">
        <v>0</v>
      </c>
      <c r="BB1400" s="93">
        <v>0</v>
      </c>
      <c r="BC1400" s="93">
        <v>0</v>
      </c>
      <c r="BD1400" s="93">
        <v>0</v>
      </c>
      <c r="BE1400" s="93">
        <v>9008.5808301455545</v>
      </c>
      <c r="BF1400" s="93">
        <v>8998.6802445378344</v>
      </c>
      <c r="BG1400" s="93">
        <v>8974.9771542489307</v>
      </c>
      <c r="BH1400" s="93">
        <v>8895.2127800539402</v>
      </c>
      <c r="BI1400" s="93">
        <v>9001.8947084022111</v>
      </c>
      <c r="BJ1400" s="93">
        <v>9013.4173490316316</v>
      </c>
      <c r="BK1400" s="93">
        <v>8938.7183906173486</v>
      </c>
      <c r="BL1400" s="93">
        <v>8857.8216239872072</v>
      </c>
      <c r="BM1400" s="93">
        <v>8868.8671267846876</v>
      </c>
      <c r="BN1400" s="93">
        <v>8870.9972439900084</v>
      </c>
      <c r="BO1400" s="93">
        <v>8838.3746531655797</v>
      </c>
      <c r="BP1400" s="93">
        <v>8813.8920989497819</v>
      </c>
      <c r="BQ1400" s="93">
        <v>0</v>
      </c>
      <c r="BR1400" s="93">
        <v>0</v>
      </c>
      <c r="BS1400" s="93">
        <v>0</v>
      </c>
      <c r="BT1400" s="93">
        <v>0</v>
      </c>
      <c r="BU1400" s="93">
        <v>0</v>
      </c>
      <c r="BV1400" s="93">
        <v>0</v>
      </c>
      <c r="BW1400" s="93">
        <v>0</v>
      </c>
      <c r="BX1400" s="93">
        <v>0</v>
      </c>
      <c r="BY1400" s="93">
        <v>0</v>
      </c>
      <c r="BZ1400" s="93">
        <v>0</v>
      </c>
      <c r="CA1400" s="93">
        <v>0</v>
      </c>
      <c r="CB1400" s="93">
        <v>0</v>
      </c>
      <c r="CC1400" s="93">
        <v>0</v>
      </c>
      <c r="CD1400" s="93">
        <v>0</v>
      </c>
      <c r="CE1400" s="93">
        <v>0</v>
      </c>
      <c r="CF1400" s="93">
        <v>0</v>
      </c>
      <c r="CG1400" s="93">
        <v>0</v>
      </c>
      <c r="CH1400" s="93">
        <v>0</v>
      </c>
      <c r="CJ1400" s="94">
        <v>107081.43420391472</v>
      </c>
    </row>
    <row r="1401" spans="1:88" x14ac:dyDescent="0.25">
      <c r="A1401">
        <v>1393</v>
      </c>
      <c r="B1401" s="96"/>
      <c r="C1401" s="97" t="s">
        <v>5378</v>
      </c>
      <c r="D1401" s="97" t="s">
        <v>7645</v>
      </c>
      <c r="E1401" s="97" t="s">
        <v>7645</v>
      </c>
      <c r="F1401" s="97" t="s">
        <v>7990</v>
      </c>
      <c r="G1401" s="96" t="s">
        <v>6184</v>
      </c>
      <c r="H1401" s="96" t="s">
        <v>7991</v>
      </c>
      <c r="I1401" s="96" t="s">
        <v>5387</v>
      </c>
      <c r="J1401" s="96" t="s">
        <v>5382</v>
      </c>
      <c r="K1401" s="96" t="s">
        <v>5365</v>
      </c>
      <c r="L1401" s="96" t="s">
        <v>5365</v>
      </c>
      <c r="M1401" s="96" t="s">
        <v>5342</v>
      </c>
      <c r="N1401" s="92">
        <v>53439.464868170144</v>
      </c>
      <c r="O1401" s="93">
        <v>0</v>
      </c>
      <c r="P1401" s="93">
        <v>0</v>
      </c>
      <c r="Q1401" s="93">
        <v>0</v>
      </c>
      <c r="R1401" s="93">
        <v>0</v>
      </c>
      <c r="S1401" s="93">
        <v>0</v>
      </c>
      <c r="T1401" s="93">
        <v>0</v>
      </c>
      <c r="U1401" s="93">
        <v>0</v>
      </c>
      <c r="V1401" s="93">
        <v>0</v>
      </c>
      <c r="W1401" s="93">
        <v>0</v>
      </c>
      <c r="X1401" s="93">
        <v>0</v>
      </c>
      <c r="Y1401" s="93">
        <v>0</v>
      </c>
      <c r="Z1401" s="93">
        <v>0</v>
      </c>
      <c r="AA1401" s="93">
        <v>0</v>
      </c>
      <c r="AB1401" s="93">
        <v>0</v>
      </c>
      <c r="AC1401" s="93">
        <v>0</v>
      </c>
      <c r="AD1401" s="93">
        <v>0</v>
      </c>
      <c r="AE1401" s="93">
        <v>0</v>
      </c>
      <c r="AF1401" s="93">
        <v>0</v>
      </c>
      <c r="AG1401" s="93">
        <v>0</v>
      </c>
      <c r="AH1401" s="93">
        <v>0</v>
      </c>
      <c r="AI1401" s="93">
        <v>0</v>
      </c>
      <c r="AJ1401" s="93">
        <v>0</v>
      </c>
      <c r="AK1401" s="93">
        <v>0</v>
      </c>
      <c r="AL1401" s="93">
        <v>0</v>
      </c>
      <c r="AM1401" s="93">
        <v>0</v>
      </c>
      <c r="AN1401" s="93">
        <v>0</v>
      </c>
      <c r="AO1401" s="93">
        <v>0</v>
      </c>
      <c r="AP1401" s="93">
        <v>0</v>
      </c>
      <c r="AQ1401" s="93">
        <v>0</v>
      </c>
      <c r="AR1401" s="93">
        <v>0</v>
      </c>
      <c r="AS1401" s="93">
        <v>0</v>
      </c>
      <c r="AT1401" s="93">
        <v>0</v>
      </c>
      <c r="AU1401" s="93">
        <v>0</v>
      </c>
      <c r="AV1401" s="93">
        <v>0</v>
      </c>
      <c r="AW1401" s="93">
        <v>0</v>
      </c>
      <c r="AX1401" s="93">
        <v>0</v>
      </c>
      <c r="AY1401" s="93">
        <v>0</v>
      </c>
      <c r="AZ1401" s="93">
        <v>0</v>
      </c>
      <c r="BA1401" s="93">
        <v>0</v>
      </c>
      <c r="BB1401" s="93">
        <v>0</v>
      </c>
      <c r="BC1401" s="93">
        <v>0</v>
      </c>
      <c r="BD1401" s="93">
        <v>0</v>
      </c>
      <c r="BE1401" s="93">
        <v>0</v>
      </c>
      <c r="BF1401" s="93">
        <v>0</v>
      </c>
      <c r="BG1401" s="93">
        <v>0</v>
      </c>
      <c r="BH1401" s="93">
        <v>0</v>
      </c>
      <c r="BI1401" s="93">
        <v>0</v>
      </c>
      <c r="BJ1401" s="93">
        <v>0</v>
      </c>
      <c r="BK1401" s="93">
        <v>0</v>
      </c>
      <c r="BL1401" s="93">
        <v>0</v>
      </c>
      <c r="BM1401" s="93">
        <v>0</v>
      </c>
      <c r="BN1401" s="93">
        <v>0</v>
      </c>
      <c r="BO1401" s="93">
        <v>0</v>
      </c>
      <c r="BP1401" s="93">
        <v>0</v>
      </c>
      <c r="BQ1401" s="93">
        <v>0</v>
      </c>
      <c r="BR1401" s="93">
        <v>0</v>
      </c>
      <c r="BS1401" s="93">
        <v>0</v>
      </c>
      <c r="BT1401" s="93">
        <v>0</v>
      </c>
      <c r="BU1401" s="93">
        <v>0</v>
      </c>
      <c r="BV1401" s="93">
        <v>0</v>
      </c>
      <c r="BW1401" s="93">
        <v>0</v>
      </c>
      <c r="BX1401" s="93">
        <v>0</v>
      </c>
      <c r="BY1401" s="93">
        <v>0</v>
      </c>
      <c r="BZ1401" s="93">
        <v>0</v>
      </c>
      <c r="CA1401" s="93">
        <v>0</v>
      </c>
      <c r="CB1401" s="93">
        <v>0</v>
      </c>
      <c r="CC1401" s="93">
        <v>8949.1532223438662</v>
      </c>
      <c r="CD1401" s="93">
        <v>8933.7081981904703</v>
      </c>
      <c r="CE1401" s="93">
        <v>8895.6417578885503</v>
      </c>
      <c r="CF1401" s="93">
        <v>8767.8627369220558</v>
      </c>
      <c r="CG1401" s="93">
        <v>8936.29307153025</v>
      </c>
      <c r="CH1401" s="93">
        <v>8956.8058812949548</v>
      </c>
      <c r="CJ1401" s="94">
        <v>53439.464868170144</v>
      </c>
    </row>
    <row r="1402" spans="1:88" x14ac:dyDescent="0.25">
      <c r="A1402">
        <v>1394</v>
      </c>
      <c r="B1402" s="96"/>
      <c r="C1402" s="97" t="s">
        <v>5378</v>
      </c>
      <c r="D1402" s="97" t="s">
        <v>7645</v>
      </c>
      <c r="E1402" s="97" t="s">
        <v>7645</v>
      </c>
      <c r="F1402" s="97" t="s">
        <v>7992</v>
      </c>
      <c r="G1402" s="96" t="s">
        <v>6184</v>
      </c>
      <c r="H1402" s="96" t="s">
        <v>7993</v>
      </c>
      <c r="I1402" s="96" t="s">
        <v>5387</v>
      </c>
      <c r="J1402" s="96" t="s">
        <v>5382</v>
      </c>
      <c r="K1402" s="96" t="s">
        <v>5365</v>
      </c>
      <c r="L1402" s="96" t="s">
        <v>5365</v>
      </c>
      <c r="M1402" s="96" t="s">
        <v>5342</v>
      </c>
      <c r="N1402" s="92">
        <v>0</v>
      </c>
      <c r="O1402" s="93">
        <v>0</v>
      </c>
      <c r="P1402" s="93">
        <v>0</v>
      </c>
      <c r="Q1402" s="93">
        <v>0</v>
      </c>
      <c r="R1402" s="93">
        <v>0</v>
      </c>
      <c r="S1402" s="93">
        <v>0</v>
      </c>
      <c r="T1402" s="93">
        <v>0</v>
      </c>
      <c r="U1402" s="93">
        <v>0</v>
      </c>
      <c r="V1402" s="93">
        <v>0</v>
      </c>
      <c r="W1402" s="93">
        <v>0</v>
      </c>
      <c r="X1402" s="93">
        <v>0</v>
      </c>
      <c r="Y1402" s="93">
        <v>0</v>
      </c>
      <c r="Z1402" s="93">
        <v>0</v>
      </c>
      <c r="AA1402" s="93">
        <v>0</v>
      </c>
      <c r="AB1402" s="93">
        <v>0</v>
      </c>
      <c r="AC1402" s="93">
        <v>0</v>
      </c>
      <c r="AD1402" s="93">
        <v>0</v>
      </c>
      <c r="AE1402" s="93">
        <v>0</v>
      </c>
      <c r="AF1402" s="93">
        <v>0</v>
      </c>
      <c r="AG1402" s="93">
        <v>0</v>
      </c>
      <c r="AH1402" s="93">
        <v>0</v>
      </c>
      <c r="AI1402" s="93">
        <v>0</v>
      </c>
      <c r="AJ1402" s="93">
        <v>0</v>
      </c>
      <c r="AK1402" s="93">
        <v>0</v>
      </c>
      <c r="AL1402" s="93">
        <v>0</v>
      </c>
      <c r="AM1402" s="93">
        <v>0</v>
      </c>
      <c r="AN1402" s="93">
        <v>0</v>
      </c>
      <c r="AO1402" s="93">
        <v>0</v>
      </c>
      <c r="AP1402" s="93">
        <v>0</v>
      </c>
      <c r="AQ1402" s="93">
        <v>0</v>
      </c>
      <c r="AR1402" s="93">
        <v>0</v>
      </c>
      <c r="AS1402" s="93">
        <v>0</v>
      </c>
      <c r="AT1402" s="93">
        <v>0</v>
      </c>
      <c r="AU1402" s="93">
        <v>0</v>
      </c>
      <c r="AV1402" s="93">
        <v>0</v>
      </c>
      <c r="AW1402" s="93">
        <v>0</v>
      </c>
      <c r="AX1402" s="93">
        <v>0</v>
      </c>
      <c r="AY1402" s="93">
        <v>0</v>
      </c>
      <c r="AZ1402" s="93">
        <v>0</v>
      </c>
      <c r="BA1402" s="93">
        <v>0</v>
      </c>
      <c r="BB1402" s="93">
        <v>0</v>
      </c>
      <c r="BC1402" s="93">
        <v>0</v>
      </c>
      <c r="BD1402" s="93">
        <v>0</v>
      </c>
      <c r="BE1402" s="93">
        <v>0</v>
      </c>
      <c r="BF1402" s="93">
        <v>0</v>
      </c>
      <c r="BG1402" s="93">
        <v>0</v>
      </c>
      <c r="BH1402" s="93">
        <v>0</v>
      </c>
      <c r="BI1402" s="93">
        <v>0</v>
      </c>
      <c r="BJ1402" s="93">
        <v>0</v>
      </c>
      <c r="BK1402" s="93">
        <v>0</v>
      </c>
      <c r="BL1402" s="93">
        <v>0</v>
      </c>
      <c r="BM1402" s="93">
        <v>0</v>
      </c>
      <c r="BN1402" s="93">
        <v>0</v>
      </c>
      <c r="BO1402" s="93">
        <v>0</v>
      </c>
      <c r="BP1402" s="93">
        <v>0</v>
      </c>
      <c r="BQ1402" s="93">
        <v>0</v>
      </c>
      <c r="BR1402" s="93">
        <v>0</v>
      </c>
      <c r="BS1402" s="93">
        <v>0</v>
      </c>
      <c r="BT1402" s="93">
        <v>0</v>
      </c>
      <c r="BU1402" s="93">
        <v>0</v>
      </c>
      <c r="BV1402" s="93">
        <v>0</v>
      </c>
      <c r="BW1402" s="93">
        <v>0</v>
      </c>
      <c r="BX1402" s="93">
        <v>0</v>
      </c>
      <c r="BY1402" s="93">
        <v>0</v>
      </c>
      <c r="BZ1402" s="93">
        <v>0</v>
      </c>
      <c r="CA1402" s="93">
        <v>0</v>
      </c>
      <c r="CB1402" s="93">
        <v>0</v>
      </c>
      <c r="CC1402" s="93">
        <v>0</v>
      </c>
      <c r="CD1402" s="93">
        <v>0</v>
      </c>
      <c r="CE1402" s="93">
        <v>0</v>
      </c>
      <c r="CF1402" s="93">
        <v>0</v>
      </c>
      <c r="CG1402" s="93">
        <v>0</v>
      </c>
      <c r="CH1402" s="93">
        <v>0</v>
      </c>
      <c r="CJ1402" s="94">
        <v>0</v>
      </c>
    </row>
    <row r="1403" spans="1:88" x14ac:dyDescent="0.25">
      <c r="A1403">
        <v>1395</v>
      </c>
      <c r="B1403" s="96"/>
      <c r="C1403" s="97" t="s">
        <v>5378</v>
      </c>
      <c r="D1403" s="97" t="s">
        <v>5379</v>
      </c>
      <c r="E1403" s="97" t="s">
        <v>5379</v>
      </c>
      <c r="F1403" s="97" t="s">
        <v>7994</v>
      </c>
      <c r="G1403" s="96" t="s">
        <v>6184</v>
      </c>
      <c r="H1403" s="96" t="s">
        <v>7995</v>
      </c>
      <c r="I1403" s="96" t="s">
        <v>5340</v>
      </c>
      <c r="J1403" s="96" t="s">
        <v>5382</v>
      </c>
      <c r="K1403" s="96" t="s">
        <v>5552</v>
      </c>
      <c r="L1403" s="96" t="s">
        <v>5552</v>
      </c>
      <c r="M1403" s="96" t="s">
        <v>5342</v>
      </c>
      <c r="N1403" s="92">
        <v>848334.82392864628</v>
      </c>
      <c r="O1403" s="93">
        <v>143539.81852041912</v>
      </c>
      <c r="P1403" s="93">
        <v>141172.08113186821</v>
      </c>
      <c r="Q1403" s="93">
        <v>141454.31570796162</v>
      </c>
      <c r="R1403" s="93">
        <v>141593.68839897256</v>
      </c>
      <c r="S1403" s="93">
        <v>140697.68974074267</v>
      </c>
      <c r="T1403" s="93">
        <v>139877.230428682</v>
      </c>
      <c r="U1403" s="93">
        <v>0</v>
      </c>
      <c r="V1403" s="93">
        <v>0</v>
      </c>
      <c r="W1403" s="93">
        <v>0</v>
      </c>
      <c r="X1403" s="93">
        <v>0</v>
      </c>
      <c r="Y1403" s="93">
        <v>0</v>
      </c>
      <c r="Z1403" s="93">
        <v>0</v>
      </c>
      <c r="AA1403" s="93">
        <v>0</v>
      </c>
      <c r="AB1403" s="93">
        <v>0</v>
      </c>
      <c r="AC1403" s="93">
        <v>0</v>
      </c>
      <c r="AD1403" s="93">
        <v>0</v>
      </c>
      <c r="AE1403" s="93">
        <v>0</v>
      </c>
      <c r="AF1403" s="93">
        <v>0</v>
      </c>
      <c r="AG1403" s="93">
        <v>0</v>
      </c>
      <c r="AH1403" s="93">
        <v>0</v>
      </c>
      <c r="AI1403" s="93">
        <v>0</v>
      </c>
      <c r="AJ1403" s="93">
        <v>0</v>
      </c>
      <c r="AK1403" s="93">
        <v>0</v>
      </c>
      <c r="AL1403" s="93">
        <v>0</v>
      </c>
      <c r="AM1403" s="93">
        <v>0</v>
      </c>
      <c r="AN1403" s="93">
        <v>0</v>
      </c>
      <c r="AO1403" s="93">
        <v>0</v>
      </c>
      <c r="AP1403" s="93">
        <v>0</v>
      </c>
      <c r="AQ1403" s="93">
        <v>0</v>
      </c>
      <c r="AR1403" s="93">
        <v>0</v>
      </c>
      <c r="AS1403" s="93">
        <v>0</v>
      </c>
      <c r="AT1403" s="93">
        <v>0</v>
      </c>
      <c r="AU1403" s="93">
        <v>0</v>
      </c>
      <c r="AV1403" s="93">
        <v>0</v>
      </c>
      <c r="AW1403" s="93">
        <v>0</v>
      </c>
      <c r="AX1403" s="93">
        <v>0</v>
      </c>
      <c r="AY1403" s="93">
        <v>0</v>
      </c>
      <c r="AZ1403" s="93">
        <v>0</v>
      </c>
      <c r="BA1403" s="93">
        <v>0</v>
      </c>
      <c r="BB1403" s="93">
        <v>0</v>
      </c>
      <c r="BC1403" s="93">
        <v>0</v>
      </c>
      <c r="BD1403" s="93">
        <v>0</v>
      </c>
      <c r="BE1403" s="93">
        <v>0</v>
      </c>
      <c r="BF1403" s="93">
        <v>0</v>
      </c>
      <c r="BG1403" s="93">
        <v>0</v>
      </c>
      <c r="BH1403" s="93">
        <v>0</v>
      </c>
      <c r="BI1403" s="93">
        <v>0</v>
      </c>
      <c r="BJ1403" s="93">
        <v>0</v>
      </c>
      <c r="BK1403" s="93">
        <v>0</v>
      </c>
      <c r="BL1403" s="93">
        <v>0</v>
      </c>
      <c r="BM1403" s="93">
        <v>0</v>
      </c>
      <c r="BN1403" s="93">
        <v>0</v>
      </c>
      <c r="BO1403" s="93">
        <v>0</v>
      </c>
      <c r="BP1403" s="93">
        <v>0</v>
      </c>
      <c r="BQ1403" s="93">
        <v>0</v>
      </c>
      <c r="BR1403" s="93">
        <v>0</v>
      </c>
      <c r="BS1403" s="93">
        <v>0</v>
      </c>
      <c r="BT1403" s="93">
        <v>0</v>
      </c>
      <c r="BU1403" s="93">
        <v>0</v>
      </c>
      <c r="BV1403" s="93">
        <v>0</v>
      </c>
      <c r="BW1403" s="93">
        <v>0</v>
      </c>
      <c r="BX1403" s="93">
        <v>0</v>
      </c>
      <c r="BY1403" s="93">
        <v>0</v>
      </c>
      <c r="BZ1403" s="93">
        <v>0</v>
      </c>
      <c r="CA1403" s="93">
        <v>0</v>
      </c>
      <c r="CB1403" s="93">
        <v>0</v>
      </c>
      <c r="CC1403" s="93">
        <v>0</v>
      </c>
      <c r="CD1403" s="93">
        <v>0</v>
      </c>
      <c r="CE1403" s="93">
        <v>0</v>
      </c>
      <c r="CF1403" s="93">
        <v>0</v>
      </c>
      <c r="CG1403" s="93">
        <v>0</v>
      </c>
      <c r="CH1403" s="93">
        <v>0</v>
      </c>
      <c r="CJ1403" s="94">
        <v>0</v>
      </c>
    </row>
    <row r="1404" spans="1:88" x14ac:dyDescent="0.25">
      <c r="A1404">
        <v>1396</v>
      </c>
      <c r="B1404" s="96"/>
      <c r="C1404" s="97" t="s">
        <v>5378</v>
      </c>
      <c r="D1404" s="97" t="s">
        <v>7645</v>
      </c>
      <c r="E1404" s="97" t="s">
        <v>7645</v>
      </c>
      <c r="F1404" s="97" t="s">
        <v>7996</v>
      </c>
      <c r="G1404" s="96" t="s">
        <v>6184</v>
      </c>
      <c r="H1404" s="96" t="s">
        <v>7997</v>
      </c>
      <c r="I1404" s="96" t="s">
        <v>5340</v>
      </c>
      <c r="J1404" s="96" t="s">
        <v>5382</v>
      </c>
      <c r="K1404" s="96" t="s">
        <v>5365</v>
      </c>
      <c r="L1404" s="96" t="s">
        <v>5365</v>
      </c>
      <c r="M1404" s="96" t="s">
        <v>5342</v>
      </c>
      <c r="N1404" s="92">
        <v>82827.46866168204</v>
      </c>
      <c r="O1404" s="93">
        <v>14014.560624949099</v>
      </c>
      <c r="P1404" s="93">
        <v>13783.385752932078</v>
      </c>
      <c r="Q1404" s="93">
        <v>13810.941824953656</v>
      </c>
      <c r="R1404" s="93">
        <v>13824.549526619825</v>
      </c>
      <c r="S1404" s="93">
        <v>13737.068382745763</v>
      </c>
      <c r="T1404" s="93">
        <v>13656.962549481612</v>
      </c>
      <c r="U1404" s="93">
        <v>0</v>
      </c>
      <c r="V1404" s="93">
        <v>0</v>
      </c>
      <c r="W1404" s="93">
        <v>0</v>
      </c>
      <c r="X1404" s="93">
        <v>0</v>
      </c>
      <c r="Y1404" s="93">
        <v>0</v>
      </c>
      <c r="Z1404" s="93">
        <v>0</v>
      </c>
      <c r="AA1404" s="93">
        <v>0</v>
      </c>
      <c r="AB1404" s="93">
        <v>0</v>
      </c>
      <c r="AC1404" s="93">
        <v>0</v>
      </c>
      <c r="AD1404" s="93">
        <v>0</v>
      </c>
      <c r="AE1404" s="93">
        <v>0</v>
      </c>
      <c r="AF1404" s="93">
        <v>0</v>
      </c>
      <c r="AG1404" s="93">
        <v>0</v>
      </c>
      <c r="AH1404" s="93">
        <v>0</v>
      </c>
      <c r="AI1404" s="93">
        <v>0</v>
      </c>
      <c r="AJ1404" s="93">
        <v>0</v>
      </c>
      <c r="AK1404" s="93">
        <v>0</v>
      </c>
      <c r="AL1404" s="93">
        <v>0</v>
      </c>
      <c r="AM1404" s="93">
        <v>0</v>
      </c>
      <c r="AN1404" s="93">
        <v>0</v>
      </c>
      <c r="AO1404" s="93">
        <v>0</v>
      </c>
      <c r="AP1404" s="93">
        <v>0</v>
      </c>
      <c r="AQ1404" s="93">
        <v>0</v>
      </c>
      <c r="AR1404" s="93">
        <v>0</v>
      </c>
      <c r="AS1404" s="93">
        <v>0</v>
      </c>
      <c r="AT1404" s="93">
        <v>0</v>
      </c>
      <c r="AU1404" s="93">
        <v>0</v>
      </c>
      <c r="AV1404" s="93">
        <v>0</v>
      </c>
      <c r="AW1404" s="93">
        <v>0</v>
      </c>
      <c r="AX1404" s="93">
        <v>0</v>
      </c>
      <c r="AY1404" s="93">
        <v>0</v>
      </c>
      <c r="AZ1404" s="93">
        <v>0</v>
      </c>
      <c r="BA1404" s="93">
        <v>0</v>
      </c>
      <c r="BB1404" s="93">
        <v>0</v>
      </c>
      <c r="BC1404" s="93">
        <v>0</v>
      </c>
      <c r="BD1404" s="93">
        <v>0</v>
      </c>
      <c r="BE1404" s="93">
        <v>0</v>
      </c>
      <c r="BF1404" s="93">
        <v>0</v>
      </c>
      <c r="BG1404" s="93">
        <v>0</v>
      </c>
      <c r="BH1404" s="93">
        <v>0</v>
      </c>
      <c r="BI1404" s="93">
        <v>0</v>
      </c>
      <c r="BJ1404" s="93">
        <v>0</v>
      </c>
      <c r="BK1404" s="93">
        <v>0</v>
      </c>
      <c r="BL1404" s="93">
        <v>0</v>
      </c>
      <c r="BM1404" s="93">
        <v>0</v>
      </c>
      <c r="BN1404" s="93">
        <v>0</v>
      </c>
      <c r="BO1404" s="93">
        <v>0</v>
      </c>
      <c r="BP1404" s="93">
        <v>0</v>
      </c>
      <c r="BQ1404" s="93">
        <v>0</v>
      </c>
      <c r="BR1404" s="93">
        <v>0</v>
      </c>
      <c r="BS1404" s="93">
        <v>0</v>
      </c>
      <c r="BT1404" s="93">
        <v>0</v>
      </c>
      <c r="BU1404" s="93">
        <v>0</v>
      </c>
      <c r="BV1404" s="93">
        <v>0</v>
      </c>
      <c r="BW1404" s="93">
        <v>0</v>
      </c>
      <c r="BX1404" s="93">
        <v>0</v>
      </c>
      <c r="BY1404" s="93">
        <v>0</v>
      </c>
      <c r="BZ1404" s="93">
        <v>0</v>
      </c>
      <c r="CA1404" s="93">
        <v>0</v>
      </c>
      <c r="CB1404" s="93">
        <v>0</v>
      </c>
      <c r="CC1404" s="93">
        <v>0</v>
      </c>
      <c r="CD1404" s="93">
        <v>0</v>
      </c>
      <c r="CE1404" s="93">
        <v>0</v>
      </c>
      <c r="CF1404" s="93">
        <v>0</v>
      </c>
      <c r="CG1404" s="93">
        <v>0</v>
      </c>
      <c r="CH1404" s="93">
        <v>0</v>
      </c>
      <c r="CJ1404" s="94">
        <v>0</v>
      </c>
    </row>
    <row r="1405" spans="1:88" x14ac:dyDescent="0.25">
      <c r="A1405">
        <v>1397</v>
      </c>
      <c r="B1405" s="96"/>
      <c r="C1405" s="97" t="s">
        <v>5378</v>
      </c>
      <c r="D1405" s="97" t="s">
        <v>7645</v>
      </c>
      <c r="E1405" s="97" t="s">
        <v>7645</v>
      </c>
      <c r="F1405" s="97" t="s">
        <v>7998</v>
      </c>
      <c r="G1405" s="96" t="s">
        <v>6184</v>
      </c>
      <c r="H1405" s="96" t="s">
        <v>7999</v>
      </c>
      <c r="I1405" s="96" t="s">
        <v>5340</v>
      </c>
      <c r="J1405" s="96" t="s">
        <v>5382</v>
      </c>
      <c r="K1405" s="96" t="s">
        <v>5365</v>
      </c>
      <c r="L1405" s="96" t="s">
        <v>5365</v>
      </c>
      <c r="M1405" s="96" t="s">
        <v>5342</v>
      </c>
      <c r="N1405" s="92">
        <v>372723.60897756892</v>
      </c>
      <c r="O1405" s="93">
        <v>63065.522812270996</v>
      </c>
      <c r="P1405" s="93">
        <v>62025.235888194293</v>
      </c>
      <c r="Q1405" s="93">
        <v>62149.238212291602</v>
      </c>
      <c r="R1405" s="93">
        <v>62210.472869789104</v>
      </c>
      <c r="S1405" s="93">
        <v>61816.807722355836</v>
      </c>
      <c r="T1405" s="93">
        <v>61456.331472667101</v>
      </c>
      <c r="U1405" s="93">
        <v>0</v>
      </c>
      <c r="V1405" s="93">
        <v>0</v>
      </c>
      <c r="W1405" s="93">
        <v>0</v>
      </c>
      <c r="X1405" s="93">
        <v>0</v>
      </c>
      <c r="Y1405" s="93">
        <v>0</v>
      </c>
      <c r="Z1405" s="93">
        <v>0</v>
      </c>
      <c r="AA1405" s="93">
        <v>0</v>
      </c>
      <c r="AB1405" s="93">
        <v>0</v>
      </c>
      <c r="AC1405" s="93">
        <v>0</v>
      </c>
      <c r="AD1405" s="93">
        <v>0</v>
      </c>
      <c r="AE1405" s="93">
        <v>0</v>
      </c>
      <c r="AF1405" s="93">
        <v>0</v>
      </c>
      <c r="AG1405" s="93">
        <v>0</v>
      </c>
      <c r="AH1405" s="93">
        <v>0</v>
      </c>
      <c r="AI1405" s="93">
        <v>0</v>
      </c>
      <c r="AJ1405" s="93">
        <v>0</v>
      </c>
      <c r="AK1405" s="93">
        <v>0</v>
      </c>
      <c r="AL1405" s="93">
        <v>0</v>
      </c>
      <c r="AM1405" s="93">
        <v>0</v>
      </c>
      <c r="AN1405" s="93">
        <v>0</v>
      </c>
      <c r="AO1405" s="93">
        <v>0</v>
      </c>
      <c r="AP1405" s="93">
        <v>0</v>
      </c>
      <c r="AQ1405" s="93">
        <v>0</v>
      </c>
      <c r="AR1405" s="93">
        <v>0</v>
      </c>
      <c r="AS1405" s="93">
        <v>0</v>
      </c>
      <c r="AT1405" s="93">
        <v>0</v>
      </c>
      <c r="AU1405" s="93">
        <v>0</v>
      </c>
      <c r="AV1405" s="93">
        <v>0</v>
      </c>
      <c r="AW1405" s="93">
        <v>0</v>
      </c>
      <c r="AX1405" s="93">
        <v>0</v>
      </c>
      <c r="AY1405" s="93">
        <v>0</v>
      </c>
      <c r="AZ1405" s="93">
        <v>0</v>
      </c>
      <c r="BA1405" s="93">
        <v>0</v>
      </c>
      <c r="BB1405" s="93">
        <v>0</v>
      </c>
      <c r="BC1405" s="93">
        <v>0</v>
      </c>
      <c r="BD1405" s="93">
        <v>0</v>
      </c>
      <c r="BE1405" s="93">
        <v>0</v>
      </c>
      <c r="BF1405" s="93">
        <v>0</v>
      </c>
      <c r="BG1405" s="93">
        <v>0</v>
      </c>
      <c r="BH1405" s="93">
        <v>0</v>
      </c>
      <c r="BI1405" s="93">
        <v>0</v>
      </c>
      <c r="BJ1405" s="93">
        <v>0</v>
      </c>
      <c r="BK1405" s="93">
        <v>0</v>
      </c>
      <c r="BL1405" s="93">
        <v>0</v>
      </c>
      <c r="BM1405" s="93">
        <v>0</v>
      </c>
      <c r="BN1405" s="93">
        <v>0</v>
      </c>
      <c r="BO1405" s="93">
        <v>0</v>
      </c>
      <c r="BP1405" s="93">
        <v>0</v>
      </c>
      <c r="BQ1405" s="93">
        <v>0</v>
      </c>
      <c r="BR1405" s="93">
        <v>0</v>
      </c>
      <c r="BS1405" s="93">
        <v>0</v>
      </c>
      <c r="BT1405" s="93">
        <v>0</v>
      </c>
      <c r="BU1405" s="93">
        <v>0</v>
      </c>
      <c r="BV1405" s="93">
        <v>0</v>
      </c>
      <c r="BW1405" s="93">
        <v>0</v>
      </c>
      <c r="BX1405" s="93">
        <v>0</v>
      </c>
      <c r="BY1405" s="93">
        <v>0</v>
      </c>
      <c r="BZ1405" s="93">
        <v>0</v>
      </c>
      <c r="CA1405" s="93">
        <v>0</v>
      </c>
      <c r="CB1405" s="93">
        <v>0</v>
      </c>
      <c r="CC1405" s="93">
        <v>0</v>
      </c>
      <c r="CD1405" s="93">
        <v>0</v>
      </c>
      <c r="CE1405" s="93">
        <v>0</v>
      </c>
      <c r="CF1405" s="93">
        <v>0</v>
      </c>
      <c r="CG1405" s="93">
        <v>0</v>
      </c>
      <c r="CH1405" s="93">
        <v>0</v>
      </c>
      <c r="CJ1405" s="94">
        <v>0</v>
      </c>
    </row>
    <row r="1406" spans="1:88" x14ac:dyDescent="0.25">
      <c r="A1406">
        <v>1398</v>
      </c>
      <c r="B1406" s="96"/>
      <c r="C1406" s="97" t="s">
        <v>5378</v>
      </c>
      <c r="D1406" s="97" t="s">
        <v>7645</v>
      </c>
      <c r="E1406" s="97" t="s">
        <v>7645</v>
      </c>
      <c r="F1406" s="97" t="s">
        <v>8000</v>
      </c>
      <c r="G1406" s="96" t="s">
        <v>6184</v>
      </c>
      <c r="H1406" s="96" t="s">
        <v>8001</v>
      </c>
      <c r="I1406" s="96" t="s">
        <v>5340</v>
      </c>
      <c r="J1406" s="96" t="s">
        <v>5382</v>
      </c>
      <c r="K1406" s="96" t="s">
        <v>5365</v>
      </c>
      <c r="L1406" s="96" t="s">
        <v>5365</v>
      </c>
      <c r="M1406" s="96" t="s">
        <v>5342</v>
      </c>
      <c r="N1406" s="92">
        <v>1754638.7368091636</v>
      </c>
      <c r="O1406" s="93">
        <v>290347.54290129762</v>
      </c>
      <c r="P1406" s="93">
        <v>285558.16292236571</v>
      </c>
      <c r="Q1406" s="93">
        <v>286129.05758097064</v>
      </c>
      <c r="R1406" s="93">
        <v>286410.97599775397</v>
      </c>
      <c r="S1406" s="93">
        <v>284598.57988675399</v>
      </c>
      <c r="T1406" s="93">
        <v>282938.98223808297</v>
      </c>
      <c r="U1406" s="93">
        <v>3213.8617170725888</v>
      </c>
      <c r="V1406" s="93">
        <v>3215.3376172979902</v>
      </c>
      <c r="W1406" s="93">
        <v>3191.2580344795888</v>
      </c>
      <c r="X1406" s="93">
        <v>3151.7655222645194</v>
      </c>
      <c r="Y1406" s="93">
        <v>3216.9415644043224</v>
      </c>
      <c r="Z1406" s="93">
        <v>3222.686888484312</v>
      </c>
      <c r="AA1406" s="93">
        <v>3287.4800098927399</v>
      </c>
      <c r="AB1406" s="93">
        <v>3228.5511281940567</v>
      </c>
      <c r="AC1406" s="93">
        <v>3239.3359642825744</v>
      </c>
      <c r="AD1406" s="93">
        <v>3242.6837344799419</v>
      </c>
      <c r="AE1406" s="93">
        <v>3227.4709967103245</v>
      </c>
      <c r="AF1406" s="93">
        <v>3218.0621043762053</v>
      </c>
      <c r="AG1406" s="93">
        <v>0</v>
      </c>
      <c r="AH1406" s="93">
        <v>0</v>
      </c>
      <c r="AI1406" s="93">
        <v>0</v>
      </c>
      <c r="AJ1406" s="93">
        <v>0</v>
      </c>
      <c r="AK1406" s="93">
        <v>0</v>
      </c>
      <c r="AL1406" s="93">
        <v>0</v>
      </c>
      <c r="AM1406" s="93">
        <v>0</v>
      </c>
      <c r="AN1406" s="93">
        <v>0</v>
      </c>
      <c r="AO1406" s="93">
        <v>0</v>
      </c>
      <c r="AP1406" s="93">
        <v>0</v>
      </c>
      <c r="AQ1406" s="93">
        <v>0</v>
      </c>
      <c r="AR1406" s="93">
        <v>0</v>
      </c>
      <c r="AS1406" s="93">
        <v>0</v>
      </c>
      <c r="AT1406" s="93">
        <v>0</v>
      </c>
      <c r="AU1406" s="93">
        <v>0</v>
      </c>
      <c r="AV1406" s="93">
        <v>0</v>
      </c>
      <c r="AW1406" s="93">
        <v>0</v>
      </c>
      <c r="AX1406" s="93">
        <v>0</v>
      </c>
      <c r="AY1406" s="93">
        <v>0</v>
      </c>
      <c r="AZ1406" s="93">
        <v>0</v>
      </c>
      <c r="BA1406" s="93">
        <v>0</v>
      </c>
      <c r="BB1406" s="93">
        <v>0</v>
      </c>
      <c r="BC1406" s="93">
        <v>0</v>
      </c>
      <c r="BD1406" s="93">
        <v>0</v>
      </c>
      <c r="BE1406" s="93">
        <v>0</v>
      </c>
      <c r="BF1406" s="93">
        <v>0</v>
      </c>
      <c r="BG1406" s="93">
        <v>0</v>
      </c>
      <c r="BH1406" s="93">
        <v>0</v>
      </c>
      <c r="BI1406" s="93">
        <v>0</v>
      </c>
      <c r="BJ1406" s="93">
        <v>0</v>
      </c>
      <c r="BK1406" s="93">
        <v>0</v>
      </c>
      <c r="BL1406" s="93">
        <v>0</v>
      </c>
      <c r="BM1406" s="93">
        <v>0</v>
      </c>
      <c r="BN1406" s="93">
        <v>0</v>
      </c>
      <c r="BO1406" s="93">
        <v>0</v>
      </c>
      <c r="BP1406" s="93">
        <v>0</v>
      </c>
      <c r="BQ1406" s="93">
        <v>0</v>
      </c>
      <c r="BR1406" s="93">
        <v>0</v>
      </c>
      <c r="BS1406" s="93">
        <v>0</v>
      </c>
      <c r="BT1406" s="93">
        <v>0</v>
      </c>
      <c r="BU1406" s="93">
        <v>0</v>
      </c>
      <c r="BV1406" s="93">
        <v>0</v>
      </c>
      <c r="BW1406" s="93">
        <v>0</v>
      </c>
      <c r="BX1406" s="93">
        <v>0</v>
      </c>
      <c r="BY1406" s="93">
        <v>0</v>
      </c>
      <c r="BZ1406" s="93">
        <v>0</v>
      </c>
      <c r="CA1406" s="93">
        <v>0</v>
      </c>
      <c r="CB1406" s="93">
        <v>0</v>
      </c>
      <c r="CC1406" s="93">
        <v>0</v>
      </c>
      <c r="CD1406" s="93">
        <v>0</v>
      </c>
      <c r="CE1406" s="93">
        <v>0</v>
      </c>
      <c r="CF1406" s="93">
        <v>0</v>
      </c>
      <c r="CG1406" s="93">
        <v>0</v>
      </c>
      <c r="CH1406" s="93">
        <v>0</v>
      </c>
      <c r="CJ1406" s="94">
        <v>19443.583937935844</v>
      </c>
    </row>
    <row r="1407" spans="1:88" x14ac:dyDescent="0.25">
      <c r="A1407">
        <v>1399</v>
      </c>
      <c r="B1407" s="96"/>
      <c r="C1407" s="97" t="s">
        <v>5378</v>
      </c>
      <c r="D1407" s="97" t="s">
        <v>5457</v>
      </c>
      <c r="E1407" s="97" t="s">
        <v>5457</v>
      </c>
      <c r="F1407" s="97" t="s">
        <v>8002</v>
      </c>
      <c r="G1407" s="96" t="s">
        <v>6184</v>
      </c>
      <c r="H1407" s="96" t="s">
        <v>8003</v>
      </c>
      <c r="I1407" s="96" t="s">
        <v>5340</v>
      </c>
      <c r="J1407" s="96" t="s">
        <v>5421</v>
      </c>
      <c r="K1407" s="96" t="s">
        <v>5552</v>
      </c>
      <c r="L1407" s="96" t="s">
        <v>5552</v>
      </c>
      <c r="M1407" s="96" t="s">
        <v>5342</v>
      </c>
      <c r="N1407" s="92">
        <v>475371.835773236</v>
      </c>
      <c r="O1407" s="93">
        <v>80433.792309282828</v>
      </c>
      <c r="P1407" s="93">
        <v>79107.00996194045</v>
      </c>
      <c r="Q1407" s="93">
        <v>79265.162574295682</v>
      </c>
      <c r="R1407" s="93">
        <v>79343.261280270846</v>
      </c>
      <c r="S1407" s="93">
        <v>78841.180598210878</v>
      </c>
      <c r="T1407" s="93">
        <v>78381.429049235288</v>
      </c>
      <c r="U1407" s="93">
        <v>0</v>
      </c>
      <c r="V1407" s="93">
        <v>0</v>
      </c>
      <c r="W1407" s="93">
        <v>0</v>
      </c>
      <c r="X1407" s="93">
        <v>0</v>
      </c>
      <c r="Y1407" s="93">
        <v>0</v>
      </c>
      <c r="Z1407" s="93">
        <v>0</v>
      </c>
      <c r="AA1407" s="93">
        <v>0</v>
      </c>
      <c r="AB1407" s="93">
        <v>0</v>
      </c>
      <c r="AC1407" s="93">
        <v>0</v>
      </c>
      <c r="AD1407" s="93">
        <v>0</v>
      </c>
      <c r="AE1407" s="93">
        <v>0</v>
      </c>
      <c r="AF1407" s="93">
        <v>0</v>
      </c>
      <c r="AG1407" s="93">
        <v>0</v>
      </c>
      <c r="AH1407" s="93">
        <v>0</v>
      </c>
      <c r="AI1407" s="93">
        <v>0</v>
      </c>
      <c r="AJ1407" s="93">
        <v>0</v>
      </c>
      <c r="AK1407" s="93">
        <v>0</v>
      </c>
      <c r="AL1407" s="93">
        <v>0</v>
      </c>
      <c r="AM1407" s="93">
        <v>0</v>
      </c>
      <c r="AN1407" s="93">
        <v>0</v>
      </c>
      <c r="AO1407" s="93">
        <v>0</v>
      </c>
      <c r="AP1407" s="93">
        <v>0</v>
      </c>
      <c r="AQ1407" s="93">
        <v>0</v>
      </c>
      <c r="AR1407" s="93">
        <v>0</v>
      </c>
      <c r="AS1407" s="93">
        <v>0</v>
      </c>
      <c r="AT1407" s="93">
        <v>0</v>
      </c>
      <c r="AU1407" s="93">
        <v>0</v>
      </c>
      <c r="AV1407" s="93">
        <v>0</v>
      </c>
      <c r="AW1407" s="93">
        <v>0</v>
      </c>
      <c r="AX1407" s="93">
        <v>0</v>
      </c>
      <c r="AY1407" s="93">
        <v>0</v>
      </c>
      <c r="AZ1407" s="93">
        <v>0</v>
      </c>
      <c r="BA1407" s="93">
        <v>0</v>
      </c>
      <c r="BB1407" s="93">
        <v>0</v>
      </c>
      <c r="BC1407" s="93">
        <v>0</v>
      </c>
      <c r="BD1407" s="93">
        <v>0</v>
      </c>
      <c r="BE1407" s="93">
        <v>0</v>
      </c>
      <c r="BF1407" s="93">
        <v>0</v>
      </c>
      <c r="BG1407" s="93">
        <v>0</v>
      </c>
      <c r="BH1407" s="93">
        <v>0</v>
      </c>
      <c r="BI1407" s="93">
        <v>0</v>
      </c>
      <c r="BJ1407" s="93">
        <v>0</v>
      </c>
      <c r="BK1407" s="93">
        <v>0</v>
      </c>
      <c r="BL1407" s="93">
        <v>0</v>
      </c>
      <c r="BM1407" s="93">
        <v>0</v>
      </c>
      <c r="BN1407" s="93">
        <v>0</v>
      </c>
      <c r="BO1407" s="93">
        <v>0</v>
      </c>
      <c r="BP1407" s="93">
        <v>0</v>
      </c>
      <c r="BQ1407" s="93">
        <v>0</v>
      </c>
      <c r="BR1407" s="93">
        <v>0</v>
      </c>
      <c r="BS1407" s="93">
        <v>0</v>
      </c>
      <c r="BT1407" s="93">
        <v>0</v>
      </c>
      <c r="BU1407" s="93">
        <v>0</v>
      </c>
      <c r="BV1407" s="93">
        <v>0</v>
      </c>
      <c r="BW1407" s="93">
        <v>0</v>
      </c>
      <c r="BX1407" s="93">
        <v>0</v>
      </c>
      <c r="BY1407" s="93">
        <v>0</v>
      </c>
      <c r="BZ1407" s="93">
        <v>0</v>
      </c>
      <c r="CA1407" s="93">
        <v>0</v>
      </c>
      <c r="CB1407" s="93">
        <v>0</v>
      </c>
      <c r="CC1407" s="93">
        <v>0</v>
      </c>
      <c r="CD1407" s="93">
        <v>0</v>
      </c>
      <c r="CE1407" s="93">
        <v>0</v>
      </c>
      <c r="CF1407" s="93">
        <v>0</v>
      </c>
      <c r="CG1407" s="93">
        <v>0</v>
      </c>
      <c r="CH1407" s="93">
        <v>0</v>
      </c>
      <c r="CJ1407" s="94">
        <v>0</v>
      </c>
    </row>
    <row r="1408" spans="1:88" x14ac:dyDescent="0.25">
      <c r="A1408">
        <v>1400</v>
      </c>
      <c r="B1408" s="96"/>
      <c r="C1408" s="97" t="s">
        <v>5378</v>
      </c>
      <c r="D1408" s="97" t="s">
        <v>5379</v>
      </c>
      <c r="E1408" s="97" t="s">
        <v>5379</v>
      </c>
      <c r="F1408" s="97" t="s">
        <v>8004</v>
      </c>
      <c r="G1408" s="96" t="s">
        <v>6184</v>
      </c>
      <c r="H1408" s="96" t="s">
        <v>8005</v>
      </c>
      <c r="I1408" s="96" t="s">
        <v>5340</v>
      </c>
      <c r="J1408" s="96" t="s">
        <v>5421</v>
      </c>
      <c r="K1408" s="96" t="s">
        <v>5552</v>
      </c>
      <c r="L1408" s="96" t="s">
        <v>5552</v>
      </c>
      <c r="M1408" s="96" t="s">
        <v>5342</v>
      </c>
      <c r="N1408" s="92">
        <v>658630.81173957326</v>
      </c>
      <c r="O1408" s="93">
        <v>111441.54940055437</v>
      </c>
      <c r="P1408" s="93">
        <v>109603.28371320985</v>
      </c>
      <c r="Q1408" s="93">
        <v>109822.40520004512</v>
      </c>
      <c r="R1408" s="93">
        <v>109930.61147193878</v>
      </c>
      <c r="S1408" s="93">
        <v>109234.97537762491</v>
      </c>
      <c r="T1408" s="93">
        <v>108597.98657620023</v>
      </c>
      <c r="U1408" s="93">
        <v>0</v>
      </c>
      <c r="V1408" s="93">
        <v>0</v>
      </c>
      <c r="W1408" s="93">
        <v>0</v>
      </c>
      <c r="X1408" s="93">
        <v>0</v>
      </c>
      <c r="Y1408" s="93">
        <v>0</v>
      </c>
      <c r="Z1408" s="93">
        <v>0</v>
      </c>
      <c r="AA1408" s="93">
        <v>0</v>
      </c>
      <c r="AB1408" s="93">
        <v>0</v>
      </c>
      <c r="AC1408" s="93">
        <v>0</v>
      </c>
      <c r="AD1408" s="93">
        <v>0</v>
      </c>
      <c r="AE1408" s="93">
        <v>0</v>
      </c>
      <c r="AF1408" s="93">
        <v>0</v>
      </c>
      <c r="AG1408" s="93">
        <v>0</v>
      </c>
      <c r="AH1408" s="93">
        <v>0</v>
      </c>
      <c r="AI1408" s="93">
        <v>0</v>
      </c>
      <c r="AJ1408" s="93">
        <v>0</v>
      </c>
      <c r="AK1408" s="93">
        <v>0</v>
      </c>
      <c r="AL1408" s="93">
        <v>0</v>
      </c>
      <c r="AM1408" s="93">
        <v>0</v>
      </c>
      <c r="AN1408" s="93">
        <v>0</v>
      </c>
      <c r="AO1408" s="93">
        <v>0</v>
      </c>
      <c r="AP1408" s="93">
        <v>0</v>
      </c>
      <c r="AQ1408" s="93">
        <v>0</v>
      </c>
      <c r="AR1408" s="93">
        <v>0</v>
      </c>
      <c r="AS1408" s="93">
        <v>0</v>
      </c>
      <c r="AT1408" s="93">
        <v>0</v>
      </c>
      <c r="AU1408" s="93">
        <v>0</v>
      </c>
      <c r="AV1408" s="93">
        <v>0</v>
      </c>
      <c r="AW1408" s="93">
        <v>0</v>
      </c>
      <c r="AX1408" s="93">
        <v>0</v>
      </c>
      <c r="AY1408" s="93">
        <v>0</v>
      </c>
      <c r="AZ1408" s="93">
        <v>0</v>
      </c>
      <c r="BA1408" s="93">
        <v>0</v>
      </c>
      <c r="BB1408" s="93">
        <v>0</v>
      </c>
      <c r="BC1408" s="93">
        <v>0</v>
      </c>
      <c r="BD1408" s="93">
        <v>0</v>
      </c>
      <c r="BE1408" s="93">
        <v>0</v>
      </c>
      <c r="BF1408" s="93">
        <v>0</v>
      </c>
      <c r="BG1408" s="93">
        <v>0</v>
      </c>
      <c r="BH1408" s="93">
        <v>0</v>
      </c>
      <c r="BI1408" s="93">
        <v>0</v>
      </c>
      <c r="BJ1408" s="93">
        <v>0</v>
      </c>
      <c r="BK1408" s="93">
        <v>0</v>
      </c>
      <c r="BL1408" s="93">
        <v>0</v>
      </c>
      <c r="BM1408" s="93">
        <v>0</v>
      </c>
      <c r="BN1408" s="93">
        <v>0</v>
      </c>
      <c r="BO1408" s="93">
        <v>0</v>
      </c>
      <c r="BP1408" s="93">
        <v>0</v>
      </c>
      <c r="BQ1408" s="93">
        <v>0</v>
      </c>
      <c r="BR1408" s="93">
        <v>0</v>
      </c>
      <c r="BS1408" s="93">
        <v>0</v>
      </c>
      <c r="BT1408" s="93">
        <v>0</v>
      </c>
      <c r="BU1408" s="93">
        <v>0</v>
      </c>
      <c r="BV1408" s="93">
        <v>0</v>
      </c>
      <c r="BW1408" s="93">
        <v>0</v>
      </c>
      <c r="BX1408" s="93">
        <v>0</v>
      </c>
      <c r="BY1408" s="93">
        <v>0</v>
      </c>
      <c r="BZ1408" s="93">
        <v>0</v>
      </c>
      <c r="CA1408" s="93">
        <v>0</v>
      </c>
      <c r="CB1408" s="93">
        <v>0</v>
      </c>
      <c r="CC1408" s="93">
        <v>0</v>
      </c>
      <c r="CD1408" s="93">
        <v>0</v>
      </c>
      <c r="CE1408" s="93">
        <v>0</v>
      </c>
      <c r="CF1408" s="93">
        <v>0</v>
      </c>
      <c r="CG1408" s="93">
        <v>0</v>
      </c>
      <c r="CH1408" s="93">
        <v>0</v>
      </c>
      <c r="CJ1408" s="94">
        <v>0</v>
      </c>
    </row>
    <row r="1409" spans="1:88" x14ac:dyDescent="0.25">
      <c r="A1409">
        <v>1401</v>
      </c>
      <c r="B1409" s="96"/>
      <c r="C1409" s="97" t="s">
        <v>5378</v>
      </c>
      <c r="D1409" s="97" t="s">
        <v>5379</v>
      </c>
      <c r="E1409" s="97" t="s">
        <v>8006</v>
      </c>
      <c r="F1409" s="97" t="s">
        <v>8007</v>
      </c>
      <c r="G1409" s="96" t="s">
        <v>6184</v>
      </c>
      <c r="H1409" s="96" t="s">
        <v>8008</v>
      </c>
      <c r="I1409" s="96" t="s">
        <v>5387</v>
      </c>
      <c r="J1409" s="96" t="s">
        <v>5382</v>
      </c>
      <c r="K1409" s="96" t="s">
        <v>5365</v>
      </c>
      <c r="L1409" s="96" t="s">
        <v>5365</v>
      </c>
      <c r="M1409" s="96" t="s">
        <v>5342</v>
      </c>
      <c r="N1409" s="92">
        <v>44276.347804209123</v>
      </c>
      <c r="O1409" s="93">
        <v>7491.6397975166665</v>
      </c>
      <c r="P1409" s="93">
        <v>7368.0626895547093</v>
      </c>
      <c r="Q1409" s="93">
        <v>7382.7930954050989</v>
      </c>
      <c r="R1409" s="93">
        <v>7390.0672442052573</v>
      </c>
      <c r="S1409" s="93">
        <v>7343.3032223769469</v>
      </c>
      <c r="T1409" s="93">
        <v>7300.4817551504439</v>
      </c>
      <c r="U1409" s="93">
        <v>0</v>
      </c>
      <c r="V1409" s="93">
        <v>0</v>
      </c>
      <c r="W1409" s="93">
        <v>0</v>
      </c>
      <c r="X1409" s="93">
        <v>0</v>
      </c>
      <c r="Y1409" s="93">
        <v>0</v>
      </c>
      <c r="Z1409" s="93">
        <v>0</v>
      </c>
      <c r="AA1409" s="93">
        <v>0</v>
      </c>
      <c r="AB1409" s="93">
        <v>0</v>
      </c>
      <c r="AC1409" s="93">
        <v>0</v>
      </c>
      <c r="AD1409" s="93">
        <v>0</v>
      </c>
      <c r="AE1409" s="93">
        <v>0</v>
      </c>
      <c r="AF1409" s="93">
        <v>0</v>
      </c>
      <c r="AG1409" s="93">
        <v>0</v>
      </c>
      <c r="AH1409" s="93">
        <v>0</v>
      </c>
      <c r="AI1409" s="93">
        <v>0</v>
      </c>
      <c r="AJ1409" s="93">
        <v>0</v>
      </c>
      <c r="AK1409" s="93">
        <v>0</v>
      </c>
      <c r="AL1409" s="93">
        <v>0</v>
      </c>
      <c r="AM1409" s="93">
        <v>0</v>
      </c>
      <c r="AN1409" s="93">
        <v>0</v>
      </c>
      <c r="AO1409" s="93">
        <v>0</v>
      </c>
      <c r="AP1409" s="93">
        <v>0</v>
      </c>
      <c r="AQ1409" s="93">
        <v>0</v>
      </c>
      <c r="AR1409" s="93">
        <v>0</v>
      </c>
      <c r="AS1409" s="93">
        <v>0</v>
      </c>
      <c r="AT1409" s="93">
        <v>0</v>
      </c>
      <c r="AU1409" s="93">
        <v>0</v>
      </c>
      <c r="AV1409" s="93">
        <v>0</v>
      </c>
      <c r="AW1409" s="93">
        <v>0</v>
      </c>
      <c r="AX1409" s="93">
        <v>0</v>
      </c>
      <c r="AY1409" s="93">
        <v>0</v>
      </c>
      <c r="AZ1409" s="93">
        <v>0</v>
      </c>
      <c r="BA1409" s="93">
        <v>0</v>
      </c>
      <c r="BB1409" s="93">
        <v>0</v>
      </c>
      <c r="BC1409" s="93">
        <v>0</v>
      </c>
      <c r="BD1409" s="93">
        <v>0</v>
      </c>
      <c r="BE1409" s="93">
        <v>0</v>
      </c>
      <c r="BF1409" s="93">
        <v>0</v>
      </c>
      <c r="BG1409" s="93">
        <v>0</v>
      </c>
      <c r="BH1409" s="93">
        <v>0</v>
      </c>
      <c r="BI1409" s="93">
        <v>0</v>
      </c>
      <c r="BJ1409" s="93">
        <v>0</v>
      </c>
      <c r="BK1409" s="93">
        <v>0</v>
      </c>
      <c r="BL1409" s="93">
        <v>0</v>
      </c>
      <c r="BM1409" s="93">
        <v>0</v>
      </c>
      <c r="BN1409" s="93">
        <v>0</v>
      </c>
      <c r="BO1409" s="93">
        <v>0</v>
      </c>
      <c r="BP1409" s="93">
        <v>0</v>
      </c>
      <c r="BQ1409" s="93">
        <v>0</v>
      </c>
      <c r="BR1409" s="93">
        <v>0</v>
      </c>
      <c r="BS1409" s="93">
        <v>0</v>
      </c>
      <c r="BT1409" s="93">
        <v>0</v>
      </c>
      <c r="BU1409" s="93">
        <v>0</v>
      </c>
      <c r="BV1409" s="93">
        <v>0</v>
      </c>
      <c r="BW1409" s="93">
        <v>0</v>
      </c>
      <c r="BX1409" s="93">
        <v>0</v>
      </c>
      <c r="BY1409" s="93">
        <v>0</v>
      </c>
      <c r="BZ1409" s="93">
        <v>0</v>
      </c>
      <c r="CA1409" s="93">
        <v>0</v>
      </c>
      <c r="CB1409" s="93">
        <v>0</v>
      </c>
      <c r="CC1409" s="93">
        <v>0</v>
      </c>
      <c r="CD1409" s="93">
        <v>0</v>
      </c>
      <c r="CE1409" s="93">
        <v>0</v>
      </c>
      <c r="CF1409" s="93">
        <v>0</v>
      </c>
      <c r="CG1409" s="93">
        <v>0</v>
      </c>
      <c r="CH1409" s="93">
        <v>0</v>
      </c>
      <c r="CJ1409" s="94">
        <v>0</v>
      </c>
    </row>
    <row r="1410" spans="1:88" x14ac:dyDescent="0.25">
      <c r="A1410">
        <v>1402</v>
      </c>
      <c r="B1410" s="96"/>
      <c r="C1410" s="97" t="s">
        <v>5378</v>
      </c>
      <c r="D1410" s="97" t="s">
        <v>7645</v>
      </c>
      <c r="E1410" s="97" t="s">
        <v>8009</v>
      </c>
      <c r="F1410" s="97" t="s">
        <v>8010</v>
      </c>
      <c r="G1410" s="96" t="s">
        <v>6184</v>
      </c>
      <c r="H1410" s="96" t="s">
        <v>8011</v>
      </c>
      <c r="I1410" s="96" t="s">
        <v>5387</v>
      </c>
      <c r="J1410" s="96" t="s">
        <v>5382</v>
      </c>
      <c r="K1410" s="96" t="s">
        <v>5365</v>
      </c>
      <c r="L1410" s="96" t="s">
        <v>5365</v>
      </c>
      <c r="M1410" s="96" t="s">
        <v>5342</v>
      </c>
      <c r="N1410" s="92">
        <v>82649.182567857031</v>
      </c>
      <c r="O1410" s="93">
        <v>13984.394288697766</v>
      </c>
      <c r="P1410" s="93">
        <v>13753.717020502139</v>
      </c>
      <c r="Q1410" s="93">
        <v>13781.213778089514</v>
      </c>
      <c r="R1410" s="93">
        <v>13794.792189183161</v>
      </c>
      <c r="S1410" s="93">
        <v>13707.499348436961</v>
      </c>
      <c r="T1410" s="93">
        <v>13627.565942947496</v>
      </c>
      <c r="U1410" s="93">
        <v>0</v>
      </c>
      <c r="V1410" s="93">
        <v>0</v>
      </c>
      <c r="W1410" s="93">
        <v>0</v>
      </c>
      <c r="X1410" s="93">
        <v>0</v>
      </c>
      <c r="Y1410" s="93">
        <v>0</v>
      </c>
      <c r="Z1410" s="93">
        <v>0</v>
      </c>
      <c r="AA1410" s="93">
        <v>0</v>
      </c>
      <c r="AB1410" s="93">
        <v>0</v>
      </c>
      <c r="AC1410" s="93">
        <v>0</v>
      </c>
      <c r="AD1410" s="93">
        <v>0</v>
      </c>
      <c r="AE1410" s="93">
        <v>0</v>
      </c>
      <c r="AF1410" s="93">
        <v>0</v>
      </c>
      <c r="AG1410" s="93">
        <v>0</v>
      </c>
      <c r="AH1410" s="93">
        <v>0</v>
      </c>
      <c r="AI1410" s="93">
        <v>0</v>
      </c>
      <c r="AJ1410" s="93">
        <v>0</v>
      </c>
      <c r="AK1410" s="93">
        <v>0</v>
      </c>
      <c r="AL1410" s="93">
        <v>0</v>
      </c>
      <c r="AM1410" s="93">
        <v>0</v>
      </c>
      <c r="AN1410" s="93">
        <v>0</v>
      </c>
      <c r="AO1410" s="93">
        <v>0</v>
      </c>
      <c r="AP1410" s="93">
        <v>0</v>
      </c>
      <c r="AQ1410" s="93">
        <v>0</v>
      </c>
      <c r="AR1410" s="93">
        <v>0</v>
      </c>
      <c r="AS1410" s="93">
        <v>0</v>
      </c>
      <c r="AT1410" s="93">
        <v>0</v>
      </c>
      <c r="AU1410" s="93">
        <v>0</v>
      </c>
      <c r="AV1410" s="93">
        <v>0</v>
      </c>
      <c r="AW1410" s="93">
        <v>0</v>
      </c>
      <c r="AX1410" s="93">
        <v>0</v>
      </c>
      <c r="AY1410" s="93">
        <v>0</v>
      </c>
      <c r="AZ1410" s="93">
        <v>0</v>
      </c>
      <c r="BA1410" s="93">
        <v>0</v>
      </c>
      <c r="BB1410" s="93">
        <v>0</v>
      </c>
      <c r="BC1410" s="93">
        <v>0</v>
      </c>
      <c r="BD1410" s="93">
        <v>0</v>
      </c>
      <c r="BE1410" s="93">
        <v>0</v>
      </c>
      <c r="BF1410" s="93">
        <v>0</v>
      </c>
      <c r="BG1410" s="93">
        <v>0</v>
      </c>
      <c r="BH1410" s="93">
        <v>0</v>
      </c>
      <c r="BI1410" s="93">
        <v>0</v>
      </c>
      <c r="BJ1410" s="93">
        <v>0</v>
      </c>
      <c r="BK1410" s="93">
        <v>0</v>
      </c>
      <c r="BL1410" s="93">
        <v>0</v>
      </c>
      <c r="BM1410" s="93">
        <v>0</v>
      </c>
      <c r="BN1410" s="93">
        <v>0</v>
      </c>
      <c r="BO1410" s="93">
        <v>0</v>
      </c>
      <c r="BP1410" s="93">
        <v>0</v>
      </c>
      <c r="BQ1410" s="93">
        <v>0</v>
      </c>
      <c r="BR1410" s="93">
        <v>0</v>
      </c>
      <c r="BS1410" s="93">
        <v>0</v>
      </c>
      <c r="BT1410" s="93">
        <v>0</v>
      </c>
      <c r="BU1410" s="93">
        <v>0</v>
      </c>
      <c r="BV1410" s="93">
        <v>0</v>
      </c>
      <c r="BW1410" s="93">
        <v>0</v>
      </c>
      <c r="BX1410" s="93">
        <v>0</v>
      </c>
      <c r="BY1410" s="93">
        <v>0</v>
      </c>
      <c r="BZ1410" s="93">
        <v>0</v>
      </c>
      <c r="CA1410" s="93">
        <v>0</v>
      </c>
      <c r="CB1410" s="93">
        <v>0</v>
      </c>
      <c r="CC1410" s="93">
        <v>0</v>
      </c>
      <c r="CD1410" s="93">
        <v>0</v>
      </c>
      <c r="CE1410" s="93">
        <v>0</v>
      </c>
      <c r="CF1410" s="93">
        <v>0</v>
      </c>
      <c r="CG1410" s="93">
        <v>0</v>
      </c>
      <c r="CH1410" s="93">
        <v>0</v>
      </c>
      <c r="CJ1410" s="94">
        <v>0</v>
      </c>
    </row>
    <row r="1411" spans="1:88" x14ac:dyDescent="0.25">
      <c r="A1411">
        <v>1403</v>
      </c>
      <c r="B1411" s="96"/>
      <c r="C1411" s="97" t="s">
        <v>5378</v>
      </c>
      <c r="D1411" s="97" t="s">
        <v>5457</v>
      </c>
      <c r="E1411" s="97" t="s">
        <v>8012</v>
      </c>
      <c r="F1411" s="97" t="s">
        <v>8013</v>
      </c>
      <c r="G1411" s="96" t="s">
        <v>6184</v>
      </c>
      <c r="H1411" s="96" t="s">
        <v>8014</v>
      </c>
      <c r="I1411" s="96" t="s">
        <v>5387</v>
      </c>
      <c r="J1411" s="96" t="s">
        <v>5421</v>
      </c>
      <c r="K1411" s="96" t="s">
        <v>5365</v>
      </c>
      <c r="L1411" s="96" t="s">
        <v>5365</v>
      </c>
      <c r="M1411" s="96" t="s">
        <v>5342</v>
      </c>
      <c r="N1411" s="92">
        <v>84231.324062727435</v>
      </c>
      <c r="O1411" s="93">
        <v>14252.095550795713</v>
      </c>
      <c r="P1411" s="93">
        <v>14017.002460608861</v>
      </c>
      <c r="Q1411" s="93">
        <v>14045.025584698626</v>
      </c>
      <c r="R1411" s="93">
        <v>14058.86392537611</v>
      </c>
      <c r="S1411" s="93">
        <v>13969.900050249893</v>
      </c>
      <c r="T1411" s="93">
        <v>13888.436490998229</v>
      </c>
      <c r="U1411" s="93">
        <v>0</v>
      </c>
      <c r="V1411" s="93">
        <v>0</v>
      </c>
      <c r="W1411" s="93">
        <v>0</v>
      </c>
      <c r="X1411" s="93">
        <v>0</v>
      </c>
      <c r="Y1411" s="93">
        <v>0</v>
      </c>
      <c r="Z1411" s="93">
        <v>0</v>
      </c>
      <c r="AA1411" s="93">
        <v>0</v>
      </c>
      <c r="AB1411" s="93">
        <v>0</v>
      </c>
      <c r="AC1411" s="93">
        <v>0</v>
      </c>
      <c r="AD1411" s="93">
        <v>0</v>
      </c>
      <c r="AE1411" s="93">
        <v>0</v>
      </c>
      <c r="AF1411" s="93">
        <v>0</v>
      </c>
      <c r="AG1411" s="93">
        <v>0</v>
      </c>
      <c r="AH1411" s="93">
        <v>0</v>
      </c>
      <c r="AI1411" s="93">
        <v>0</v>
      </c>
      <c r="AJ1411" s="93">
        <v>0</v>
      </c>
      <c r="AK1411" s="93">
        <v>0</v>
      </c>
      <c r="AL1411" s="93">
        <v>0</v>
      </c>
      <c r="AM1411" s="93">
        <v>0</v>
      </c>
      <c r="AN1411" s="93">
        <v>0</v>
      </c>
      <c r="AO1411" s="93">
        <v>0</v>
      </c>
      <c r="AP1411" s="93">
        <v>0</v>
      </c>
      <c r="AQ1411" s="93">
        <v>0</v>
      </c>
      <c r="AR1411" s="93">
        <v>0</v>
      </c>
      <c r="AS1411" s="93">
        <v>0</v>
      </c>
      <c r="AT1411" s="93">
        <v>0</v>
      </c>
      <c r="AU1411" s="93">
        <v>0</v>
      </c>
      <c r="AV1411" s="93">
        <v>0</v>
      </c>
      <c r="AW1411" s="93">
        <v>0</v>
      </c>
      <c r="AX1411" s="93">
        <v>0</v>
      </c>
      <c r="AY1411" s="93">
        <v>0</v>
      </c>
      <c r="AZ1411" s="93">
        <v>0</v>
      </c>
      <c r="BA1411" s="93">
        <v>0</v>
      </c>
      <c r="BB1411" s="93">
        <v>0</v>
      </c>
      <c r="BC1411" s="93">
        <v>0</v>
      </c>
      <c r="BD1411" s="93">
        <v>0</v>
      </c>
      <c r="BE1411" s="93">
        <v>0</v>
      </c>
      <c r="BF1411" s="93">
        <v>0</v>
      </c>
      <c r="BG1411" s="93">
        <v>0</v>
      </c>
      <c r="BH1411" s="93">
        <v>0</v>
      </c>
      <c r="BI1411" s="93">
        <v>0</v>
      </c>
      <c r="BJ1411" s="93">
        <v>0</v>
      </c>
      <c r="BK1411" s="93">
        <v>0</v>
      </c>
      <c r="BL1411" s="93">
        <v>0</v>
      </c>
      <c r="BM1411" s="93">
        <v>0</v>
      </c>
      <c r="BN1411" s="93">
        <v>0</v>
      </c>
      <c r="BO1411" s="93">
        <v>0</v>
      </c>
      <c r="BP1411" s="93">
        <v>0</v>
      </c>
      <c r="BQ1411" s="93">
        <v>0</v>
      </c>
      <c r="BR1411" s="93">
        <v>0</v>
      </c>
      <c r="BS1411" s="93">
        <v>0</v>
      </c>
      <c r="BT1411" s="93">
        <v>0</v>
      </c>
      <c r="BU1411" s="93">
        <v>0</v>
      </c>
      <c r="BV1411" s="93">
        <v>0</v>
      </c>
      <c r="BW1411" s="93">
        <v>0</v>
      </c>
      <c r="BX1411" s="93">
        <v>0</v>
      </c>
      <c r="BY1411" s="93">
        <v>0</v>
      </c>
      <c r="BZ1411" s="93">
        <v>0</v>
      </c>
      <c r="CA1411" s="93">
        <v>0</v>
      </c>
      <c r="CB1411" s="93">
        <v>0</v>
      </c>
      <c r="CC1411" s="93">
        <v>0</v>
      </c>
      <c r="CD1411" s="93">
        <v>0</v>
      </c>
      <c r="CE1411" s="93">
        <v>0</v>
      </c>
      <c r="CF1411" s="93">
        <v>0</v>
      </c>
      <c r="CG1411" s="93">
        <v>0</v>
      </c>
      <c r="CH1411" s="93">
        <v>0</v>
      </c>
      <c r="CJ1411" s="94">
        <v>0</v>
      </c>
    </row>
    <row r="1412" spans="1:88" x14ac:dyDescent="0.25">
      <c r="A1412">
        <v>1404</v>
      </c>
      <c r="B1412" s="96"/>
      <c r="C1412" s="97" t="s">
        <v>5378</v>
      </c>
      <c r="D1412" s="97" t="s">
        <v>5379</v>
      </c>
      <c r="E1412" s="97" t="s">
        <v>8006</v>
      </c>
      <c r="F1412" s="97" t="s">
        <v>8015</v>
      </c>
      <c r="G1412" s="96" t="s">
        <v>6184</v>
      </c>
      <c r="H1412" s="96" t="s">
        <v>8016</v>
      </c>
      <c r="I1412" s="96" t="s">
        <v>5340</v>
      </c>
      <c r="J1412" s="96" t="s">
        <v>5421</v>
      </c>
      <c r="K1412" s="96" t="s">
        <v>5552</v>
      </c>
      <c r="L1412" s="96" t="s">
        <v>5552</v>
      </c>
      <c r="M1412" s="96" t="s">
        <v>5342</v>
      </c>
      <c r="N1412" s="92">
        <v>11932.770908886383</v>
      </c>
      <c r="O1412" s="93">
        <v>2019.0468696960552</v>
      </c>
      <c r="P1412" s="93">
        <v>1985.7420152529212</v>
      </c>
      <c r="Q1412" s="93">
        <v>1989.7119578323088</v>
      </c>
      <c r="R1412" s="93">
        <v>1991.6723894282784</v>
      </c>
      <c r="S1412" s="93">
        <v>1979.069173785404</v>
      </c>
      <c r="T1412" s="93">
        <v>1967.5285028914157</v>
      </c>
      <c r="U1412" s="93">
        <v>0</v>
      </c>
      <c r="V1412" s="93">
        <v>0</v>
      </c>
      <c r="W1412" s="93">
        <v>0</v>
      </c>
      <c r="X1412" s="93">
        <v>0</v>
      </c>
      <c r="Y1412" s="93">
        <v>0</v>
      </c>
      <c r="Z1412" s="93">
        <v>0</v>
      </c>
      <c r="AA1412" s="93">
        <v>0</v>
      </c>
      <c r="AB1412" s="93">
        <v>0</v>
      </c>
      <c r="AC1412" s="93">
        <v>0</v>
      </c>
      <c r="AD1412" s="93">
        <v>0</v>
      </c>
      <c r="AE1412" s="93">
        <v>0</v>
      </c>
      <c r="AF1412" s="93">
        <v>0</v>
      </c>
      <c r="AG1412" s="93">
        <v>0</v>
      </c>
      <c r="AH1412" s="93">
        <v>0</v>
      </c>
      <c r="AI1412" s="93">
        <v>0</v>
      </c>
      <c r="AJ1412" s="93">
        <v>0</v>
      </c>
      <c r="AK1412" s="93">
        <v>0</v>
      </c>
      <c r="AL1412" s="93">
        <v>0</v>
      </c>
      <c r="AM1412" s="93">
        <v>0</v>
      </c>
      <c r="AN1412" s="93">
        <v>0</v>
      </c>
      <c r="AO1412" s="93">
        <v>0</v>
      </c>
      <c r="AP1412" s="93">
        <v>0</v>
      </c>
      <c r="AQ1412" s="93">
        <v>0</v>
      </c>
      <c r="AR1412" s="93">
        <v>0</v>
      </c>
      <c r="AS1412" s="93">
        <v>0</v>
      </c>
      <c r="AT1412" s="93">
        <v>0</v>
      </c>
      <c r="AU1412" s="93">
        <v>0</v>
      </c>
      <c r="AV1412" s="93">
        <v>0</v>
      </c>
      <c r="AW1412" s="93">
        <v>0</v>
      </c>
      <c r="AX1412" s="93">
        <v>0</v>
      </c>
      <c r="AY1412" s="93">
        <v>0</v>
      </c>
      <c r="AZ1412" s="93">
        <v>0</v>
      </c>
      <c r="BA1412" s="93">
        <v>0</v>
      </c>
      <c r="BB1412" s="93">
        <v>0</v>
      </c>
      <c r="BC1412" s="93">
        <v>0</v>
      </c>
      <c r="BD1412" s="93">
        <v>0</v>
      </c>
      <c r="BE1412" s="93">
        <v>0</v>
      </c>
      <c r="BF1412" s="93">
        <v>0</v>
      </c>
      <c r="BG1412" s="93">
        <v>0</v>
      </c>
      <c r="BH1412" s="93">
        <v>0</v>
      </c>
      <c r="BI1412" s="93">
        <v>0</v>
      </c>
      <c r="BJ1412" s="93">
        <v>0</v>
      </c>
      <c r="BK1412" s="93">
        <v>0</v>
      </c>
      <c r="BL1412" s="93">
        <v>0</v>
      </c>
      <c r="BM1412" s="93">
        <v>0</v>
      </c>
      <c r="BN1412" s="93">
        <v>0</v>
      </c>
      <c r="BO1412" s="93">
        <v>0</v>
      </c>
      <c r="BP1412" s="93">
        <v>0</v>
      </c>
      <c r="BQ1412" s="93">
        <v>0</v>
      </c>
      <c r="BR1412" s="93">
        <v>0</v>
      </c>
      <c r="BS1412" s="93">
        <v>0</v>
      </c>
      <c r="BT1412" s="93">
        <v>0</v>
      </c>
      <c r="BU1412" s="93">
        <v>0</v>
      </c>
      <c r="BV1412" s="93">
        <v>0</v>
      </c>
      <c r="BW1412" s="93">
        <v>0</v>
      </c>
      <c r="BX1412" s="93">
        <v>0</v>
      </c>
      <c r="BY1412" s="93">
        <v>0</v>
      </c>
      <c r="BZ1412" s="93">
        <v>0</v>
      </c>
      <c r="CA1412" s="93">
        <v>0</v>
      </c>
      <c r="CB1412" s="93">
        <v>0</v>
      </c>
      <c r="CC1412" s="93">
        <v>0</v>
      </c>
      <c r="CD1412" s="93">
        <v>0</v>
      </c>
      <c r="CE1412" s="93">
        <v>0</v>
      </c>
      <c r="CF1412" s="93">
        <v>0</v>
      </c>
      <c r="CG1412" s="93">
        <v>0</v>
      </c>
      <c r="CH1412" s="93">
        <v>0</v>
      </c>
      <c r="CJ1412" s="94">
        <v>0</v>
      </c>
    </row>
    <row r="1413" spans="1:88" x14ac:dyDescent="0.25">
      <c r="A1413">
        <v>1405</v>
      </c>
      <c r="B1413" s="96"/>
      <c r="C1413" s="97" t="s">
        <v>5378</v>
      </c>
      <c r="D1413" s="97" t="s">
        <v>7349</v>
      </c>
      <c r="E1413" s="97" t="s">
        <v>8017</v>
      </c>
      <c r="F1413" s="97" t="s">
        <v>8018</v>
      </c>
      <c r="G1413" s="96" t="s">
        <v>6184</v>
      </c>
      <c r="H1413" s="96" t="s">
        <v>8019</v>
      </c>
      <c r="I1413" s="96" t="s">
        <v>5340</v>
      </c>
      <c r="J1413" s="96" t="s">
        <v>5421</v>
      </c>
      <c r="K1413" s="96" t="s">
        <v>5552</v>
      </c>
      <c r="L1413" s="96" t="s">
        <v>5552</v>
      </c>
      <c r="M1413" s="96" t="s">
        <v>5342</v>
      </c>
      <c r="N1413" s="92">
        <v>47029.155935022813</v>
      </c>
      <c r="O1413" s="93">
        <v>7957.4200158609337</v>
      </c>
      <c r="P1413" s="93">
        <v>7826.1597071732813</v>
      </c>
      <c r="Q1413" s="93">
        <v>7841.8059514567594</v>
      </c>
      <c r="R1413" s="93">
        <v>7849.5323583349791</v>
      </c>
      <c r="S1413" s="93">
        <v>7799.8608613895312</v>
      </c>
      <c r="T1413" s="93">
        <v>7754.3770408073333</v>
      </c>
      <c r="U1413" s="93">
        <v>0</v>
      </c>
      <c r="V1413" s="93">
        <v>0</v>
      </c>
      <c r="W1413" s="93">
        <v>0</v>
      </c>
      <c r="X1413" s="93">
        <v>0</v>
      </c>
      <c r="Y1413" s="93">
        <v>0</v>
      </c>
      <c r="Z1413" s="93">
        <v>0</v>
      </c>
      <c r="AA1413" s="93">
        <v>0</v>
      </c>
      <c r="AB1413" s="93">
        <v>0</v>
      </c>
      <c r="AC1413" s="93">
        <v>0</v>
      </c>
      <c r="AD1413" s="93">
        <v>0</v>
      </c>
      <c r="AE1413" s="93">
        <v>0</v>
      </c>
      <c r="AF1413" s="93">
        <v>0</v>
      </c>
      <c r="AG1413" s="93">
        <v>0</v>
      </c>
      <c r="AH1413" s="93">
        <v>0</v>
      </c>
      <c r="AI1413" s="93">
        <v>0</v>
      </c>
      <c r="AJ1413" s="93">
        <v>0</v>
      </c>
      <c r="AK1413" s="93">
        <v>0</v>
      </c>
      <c r="AL1413" s="93">
        <v>0</v>
      </c>
      <c r="AM1413" s="93">
        <v>0</v>
      </c>
      <c r="AN1413" s="93">
        <v>0</v>
      </c>
      <c r="AO1413" s="93">
        <v>0</v>
      </c>
      <c r="AP1413" s="93">
        <v>0</v>
      </c>
      <c r="AQ1413" s="93">
        <v>0</v>
      </c>
      <c r="AR1413" s="93">
        <v>0</v>
      </c>
      <c r="AS1413" s="93">
        <v>0</v>
      </c>
      <c r="AT1413" s="93">
        <v>0</v>
      </c>
      <c r="AU1413" s="93">
        <v>0</v>
      </c>
      <c r="AV1413" s="93">
        <v>0</v>
      </c>
      <c r="AW1413" s="93">
        <v>0</v>
      </c>
      <c r="AX1413" s="93">
        <v>0</v>
      </c>
      <c r="AY1413" s="93">
        <v>0</v>
      </c>
      <c r="AZ1413" s="93">
        <v>0</v>
      </c>
      <c r="BA1413" s="93">
        <v>0</v>
      </c>
      <c r="BB1413" s="93">
        <v>0</v>
      </c>
      <c r="BC1413" s="93">
        <v>0</v>
      </c>
      <c r="BD1413" s="93">
        <v>0</v>
      </c>
      <c r="BE1413" s="93">
        <v>0</v>
      </c>
      <c r="BF1413" s="93">
        <v>0</v>
      </c>
      <c r="BG1413" s="93">
        <v>0</v>
      </c>
      <c r="BH1413" s="93">
        <v>0</v>
      </c>
      <c r="BI1413" s="93">
        <v>0</v>
      </c>
      <c r="BJ1413" s="93">
        <v>0</v>
      </c>
      <c r="BK1413" s="93">
        <v>0</v>
      </c>
      <c r="BL1413" s="93">
        <v>0</v>
      </c>
      <c r="BM1413" s="93">
        <v>0</v>
      </c>
      <c r="BN1413" s="93">
        <v>0</v>
      </c>
      <c r="BO1413" s="93">
        <v>0</v>
      </c>
      <c r="BP1413" s="93">
        <v>0</v>
      </c>
      <c r="BQ1413" s="93">
        <v>0</v>
      </c>
      <c r="BR1413" s="93">
        <v>0</v>
      </c>
      <c r="BS1413" s="93">
        <v>0</v>
      </c>
      <c r="BT1413" s="93">
        <v>0</v>
      </c>
      <c r="BU1413" s="93">
        <v>0</v>
      </c>
      <c r="BV1413" s="93">
        <v>0</v>
      </c>
      <c r="BW1413" s="93">
        <v>0</v>
      </c>
      <c r="BX1413" s="93">
        <v>0</v>
      </c>
      <c r="BY1413" s="93">
        <v>0</v>
      </c>
      <c r="BZ1413" s="93">
        <v>0</v>
      </c>
      <c r="CA1413" s="93">
        <v>0</v>
      </c>
      <c r="CB1413" s="93">
        <v>0</v>
      </c>
      <c r="CC1413" s="93">
        <v>0</v>
      </c>
      <c r="CD1413" s="93">
        <v>0</v>
      </c>
      <c r="CE1413" s="93">
        <v>0</v>
      </c>
      <c r="CF1413" s="93">
        <v>0</v>
      </c>
      <c r="CG1413" s="93">
        <v>0</v>
      </c>
      <c r="CH1413" s="93">
        <v>0</v>
      </c>
      <c r="CJ1413" s="94">
        <v>0</v>
      </c>
    </row>
    <row r="1414" spans="1:88" x14ac:dyDescent="0.25">
      <c r="A1414">
        <v>1406</v>
      </c>
      <c r="B1414" s="96"/>
      <c r="C1414" s="97" t="s">
        <v>5378</v>
      </c>
      <c r="D1414" s="97" t="s">
        <v>7645</v>
      </c>
      <c r="E1414" s="97" t="s">
        <v>8009</v>
      </c>
      <c r="F1414" s="97" t="s">
        <v>8020</v>
      </c>
      <c r="G1414" s="96" t="s">
        <v>6184</v>
      </c>
      <c r="H1414" s="96" t="s">
        <v>8021</v>
      </c>
      <c r="I1414" s="96" t="s">
        <v>5340</v>
      </c>
      <c r="J1414" s="96" t="s">
        <v>5382</v>
      </c>
      <c r="K1414" s="96" t="s">
        <v>5365</v>
      </c>
      <c r="L1414" s="96" t="s">
        <v>5365</v>
      </c>
      <c r="M1414" s="96" t="s">
        <v>5342</v>
      </c>
      <c r="N1414" s="92">
        <v>27894.099116651763</v>
      </c>
      <c r="O1414" s="93">
        <v>4719.733072435497</v>
      </c>
      <c r="P1414" s="93">
        <v>4641.8794944194724</v>
      </c>
      <c r="Q1414" s="93">
        <v>4651.15965010522</v>
      </c>
      <c r="R1414" s="93">
        <v>4655.7423638493128</v>
      </c>
      <c r="S1414" s="93">
        <v>4626.281030097477</v>
      </c>
      <c r="T1414" s="93">
        <v>4599.3035057447833</v>
      </c>
      <c r="U1414" s="93">
        <v>0</v>
      </c>
      <c r="V1414" s="93">
        <v>0</v>
      </c>
      <c r="W1414" s="93">
        <v>0</v>
      </c>
      <c r="X1414" s="93">
        <v>0</v>
      </c>
      <c r="Y1414" s="93">
        <v>0</v>
      </c>
      <c r="Z1414" s="93">
        <v>0</v>
      </c>
      <c r="AA1414" s="93">
        <v>0</v>
      </c>
      <c r="AB1414" s="93">
        <v>0</v>
      </c>
      <c r="AC1414" s="93">
        <v>0</v>
      </c>
      <c r="AD1414" s="93">
        <v>0</v>
      </c>
      <c r="AE1414" s="93">
        <v>0</v>
      </c>
      <c r="AF1414" s="93">
        <v>0</v>
      </c>
      <c r="AG1414" s="93">
        <v>0</v>
      </c>
      <c r="AH1414" s="93">
        <v>0</v>
      </c>
      <c r="AI1414" s="93">
        <v>0</v>
      </c>
      <c r="AJ1414" s="93">
        <v>0</v>
      </c>
      <c r="AK1414" s="93">
        <v>0</v>
      </c>
      <c r="AL1414" s="93">
        <v>0</v>
      </c>
      <c r="AM1414" s="93">
        <v>0</v>
      </c>
      <c r="AN1414" s="93">
        <v>0</v>
      </c>
      <c r="AO1414" s="93">
        <v>0</v>
      </c>
      <c r="AP1414" s="93">
        <v>0</v>
      </c>
      <c r="AQ1414" s="93">
        <v>0</v>
      </c>
      <c r="AR1414" s="93">
        <v>0</v>
      </c>
      <c r="AS1414" s="93">
        <v>0</v>
      </c>
      <c r="AT1414" s="93">
        <v>0</v>
      </c>
      <c r="AU1414" s="93">
        <v>0</v>
      </c>
      <c r="AV1414" s="93">
        <v>0</v>
      </c>
      <c r="AW1414" s="93">
        <v>0</v>
      </c>
      <c r="AX1414" s="93">
        <v>0</v>
      </c>
      <c r="AY1414" s="93">
        <v>0</v>
      </c>
      <c r="AZ1414" s="93">
        <v>0</v>
      </c>
      <c r="BA1414" s="93">
        <v>0</v>
      </c>
      <c r="BB1414" s="93">
        <v>0</v>
      </c>
      <c r="BC1414" s="93">
        <v>0</v>
      </c>
      <c r="BD1414" s="93">
        <v>0</v>
      </c>
      <c r="BE1414" s="93">
        <v>0</v>
      </c>
      <c r="BF1414" s="93">
        <v>0</v>
      </c>
      <c r="BG1414" s="93">
        <v>0</v>
      </c>
      <c r="BH1414" s="93">
        <v>0</v>
      </c>
      <c r="BI1414" s="93">
        <v>0</v>
      </c>
      <c r="BJ1414" s="93">
        <v>0</v>
      </c>
      <c r="BK1414" s="93">
        <v>0</v>
      </c>
      <c r="BL1414" s="93">
        <v>0</v>
      </c>
      <c r="BM1414" s="93">
        <v>0</v>
      </c>
      <c r="BN1414" s="93">
        <v>0</v>
      </c>
      <c r="BO1414" s="93">
        <v>0</v>
      </c>
      <c r="BP1414" s="93">
        <v>0</v>
      </c>
      <c r="BQ1414" s="93">
        <v>0</v>
      </c>
      <c r="BR1414" s="93">
        <v>0</v>
      </c>
      <c r="BS1414" s="93">
        <v>0</v>
      </c>
      <c r="BT1414" s="93">
        <v>0</v>
      </c>
      <c r="BU1414" s="93">
        <v>0</v>
      </c>
      <c r="BV1414" s="93">
        <v>0</v>
      </c>
      <c r="BW1414" s="93">
        <v>0</v>
      </c>
      <c r="BX1414" s="93">
        <v>0</v>
      </c>
      <c r="BY1414" s="93">
        <v>0</v>
      </c>
      <c r="BZ1414" s="93">
        <v>0</v>
      </c>
      <c r="CA1414" s="93">
        <v>0</v>
      </c>
      <c r="CB1414" s="93">
        <v>0</v>
      </c>
      <c r="CC1414" s="93">
        <v>0</v>
      </c>
      <c r="CD1414" s="93">
        <v>0</v>
      </c>
      <c r="CE1414" s="93">
        <v>0</v>
      </c>
      <c r="CF1414" s="93">
        <v>0</v>
      </c>
      <c r="CG1414" s="93">
        <v>0</v>
      </c>
      <c r="CH1414" s="93">
        <v>0</v>
      </c>
      <c r="CJ1414" s="94">
        <v>0</v>
      </c>
    </row>
    <row r="1415" spans="1:88" x14ac:dyDescent="0.25">
      <c r="A1415">
        <v>1407</v>
      </c>
      <c r="B1415" s="96"/>
      <c r="C1415" s="97" t="s">
        <v>5378</v>
      </c>
      <c r="D1415" s="97" t="s">
        <v>7645</v>
      </c>
      <c r="E1415" s="97" t="s">
        <v>7645</v>
      </c>
      <c r="F1415" s="97" t="s">
        <v>8022</v>
      </c>
      <c r="G1415" s="96" t="s">
        <v>6184</v>
      </c>
      <c r="H1415" s="96" t="s">
        <v>8023</v>
      </c>
      <c r="I1415" s="96" t="s">
        <v>5340</v>
      </c>
      <c r="J1415" s="96" t="s">
        <v>5340</v>
      </c>
      <c r="K1415" s="96" t="s">
        <v>5365</v>
      </c>
      <c r="L1415" s="96" t="s">
        <v>5365</v>
      </c>
      <c r="M1415" s="96" t="s">
        <v>5342</v>
      </c>
      <c r="N1415" s="92">
        <v>66683.131549659287</v>
      </c>
      <c r="O1415" s="93">
        <v>11282.908977713243</v>
      </c>
      <c r="P1415" s="93">
        <v>11096.793614648737</v>
      </c>
      <c r="Q1415" s="93">
        <v>11118.978587886448</v>
      </c>
      <c r="R1415" s="93">
        <v>11129.933940922778</v>
      </c>
      <c r="S1415" s="93">
        <v>11059.50420644782</v>
      </c>
      <c r="T1415" s="93">
        <v>10995.012222040263</v>
      </c>
      <c r="U1415" s="93">
        <v>0</v>
      </c>
      <c r="V1415" s="93">
        <v>0</v>
      </c>
      <c r="W1415" s="93">
        <v>0</v>
      </c>
      <c r="X1415" s="93">
        <v>0</v>
      </c>
      <c r="Y1415" s="93">
        <v>0</v>
      </c>
      <c r="Z1415" s="93">
        <v>0</v>
      </c>
      <c r="AA1415" s="93">
        <v>0</v>
      </c>
      <c r="AB1415" s="93">
        <v>0</v>
      </c>
      <c r="AC1415" s="93">
        <v>0</v>
      </c>
      <c r="AD1415" s="93">
        <v>0</v>
      </c>
      <c r="AE1415" s="93">
        <v>0</v>
      </c>
      <c r="AF1415" s="93">
        <v>0</v>
      </c>
      <c r="AG1415" s="93">
        <v>0</v>
      </c>
      <c r="AH1415" s="93">
        <v>0</v>
      </c>
      <c r="AI1415" s="93">
        <v>0</v>
      </c>
      <c r="AJ1415" s="93">
        <v>0</v>
      </c>
      <c r="AK1415" s="93">
        <v>0</v>
      </c>
      <c r="AL1415" s="93">
        <v>0</v>
      </c>
      <c r="AM1415" s="93">
        <v>0</v>
      </c>
      <c r="AN1415" s="93">
        <v>0</v>
      </c>
      <c r="AO1415" s="93">
        <v>0</v>
      </c>
      <c r="AP1415" s="93">
        <v>0</v>
      </c>
      <c r="AQ1415" s="93">
        <v>0</v>
      </c>
      <c r="AR1415" s="93">
        <v>0</v>
      </c>
      <c r="AS1415" s="93">
        <v>0</v>
      </c>
      <c r="AT1415" s="93">
        <v>0</v>
      </c>
      <c r="AU1415" s="93">
        <v>0</v>
      </c>
      <c r="AV1415" s="93">
        <v>0</v>
      </c>
      <c r="AW1415" s="93">
        <v>0</v>
      </c>
      <c r="AX1415" s="93">
        <v>0</v>
      </c>
      <c r="AY1415" s="93">
        <v>0</v>
      </c>
      <c r="AZ1415" s="93">
        <v>0</v>
      </c>
      <c r="BA1415" s="93">
        <v>0</v>
      </c>
      <c r="BB1415" s="93">
        <v>0</v>
      </c>
      <c r="BC1415" s="93">
        <v>0</v>
      </c>
      <c r="BD1415" s="93">
        <v>0</v>
      </c>
      <c r="BE1415" s="93">
        <v>0</v>
      </c>
      <c r="BF1415" s="93">
        <v>0</v>
      </c>
      <c r="BG1415" s="93">
        <v>0</v>
      </c>
      <c r="BH1415" s="93">
        <v>0</v>
      </c>
      <c r="BI1415" s="93">
        <v>0</v>
      </c>
      <c r="BJ1415" s="93">
        <v>0</v>
      </c>
      <c r="BK1415" s="93">
        <v>0</v>
      </c>
      <c r="BL1415" s="93">
        <v>0</v>
      </c>
      <c r="BM1415" s="93">
        <v>0</v>
      </c>
      <c r="BN1415" s="93">
        <v>0</v>
      </c>
      <c r="BO1415" s="93">
        <v>0</v>
      </c>
      <c r="BP1415" s="93">
        <v>0</v>
      </c>
      <c r="BQ1415" s="93">
        <v>0</v>
      </c>
      <c r="BR1415" s="93">
        <v>0</v>
      </c>
      <c r="BS1415" s="93">
        <v>0</v>
      </c>
      <c r="BT1415" s="93">
        <v>0</v>
      </c>
      <c r="BU1415" s="93">
        <v>0</v>
      </c>
      <c r="BV1415" s="93">
        <v>0</v>
      </c>
      <c r="BW1415" s="93">
        <v>0</v>
      </c>
      <c r="BX1415" s="93">
        <v>0</v>
      </c>
      <c r="BY1415" s="93">
        <v>0</v>
      </c>
      <c r="BZ1415" s="93">
        <v>0</v>
      </c>
      <c r="CA1415" s="93">
        <v>0</v>
      </c>
      <c r="CB1415" s="93">
        <v>0</v>
      </c>
      <c r="CC1415" s="93">
        <v>0</v>
      </c>
      <c r="CD1415" s="93">
        <v>0</v>
      </c>
      <c r="CE1415" s="93">
        <v>0</v>
      </c>
      <c r="CF1415" s="93">
        <v>0</v>
      </c>
      <c r="CG1415" s="93">
        <v>0</v>
      </c>
      <c r="CH1415" s="93">
        <v>0</v>
      </c>
      <c r="CJ1415" s="94">
        <v>0</v>
      </c>
    </row>
    <row r="1416" spans="1:88" x14ac:dyDescent="0.25">
      <c r="A1416">
        <v>1408</v>
      </c>
      <c r="B1416" s="96"/>
      <c r="C1416" s="97" t="s">
        <v>5378</v>
      </c>
      <c r="D1416" s="97" t="s">
        <v>7645</v>
      </c>
      <c r="E1416" s="97" t="s">
        <v>8009</v>
      </c>
      <c r="F1416" s="97" t="s">
        <v>8024</v>
      </c>
      <c r="G1416" s="96" t="s">
        <v>6184</v>
      </c>
      <c r="H1416" s="96" t="s">
        <v>8025</v>
      </c>
      <c r="I1416" s="96" t="s">
        <v>5387</v>
      </c>
      <c r="J1416" s="96" t="s">
        <v>5382</v>
      </c>
      <c r="K1416" s="96" t="s">
        <v>5365</v>
      </c>
      <c r="L1416" s="96" t="s">
        <v>5365</v>
      </c>
      <c r="M1416" s="96" t="s">
        <v>5342</v>
      </c>
      <c r="N1416" s="92">
        <v>1403.8554010454568</v>
      </c>
      <c r="O1416" s="93">
        <v>237.53492584659455</v>
      </c>
      <c r="P1416" s="93">
        <v>233.61670767681505</v>
      </c>
      <c r="Q1416" s="93">
        <v>234.08375974497744</v>
      </c>
      <c r="R1416" s="93">
        <v>234.31439875626785</v>
      </c>
      <c r="S1416" s="93">
        <v>232.83166750416487</v>
      </c>
      <c r="T1416" s="93">
        <v>231.47394151663713</v>
      </c>
      <c r="U1416" s="93">
        <v>0</v>
      </c>
      <c r="V1416" s="93">
        <v>0</v>
      </c>
      <c r="W1416" s="93">
        <v>0</v>
      </c>
      <c r="X1416" s="93">
        <v>0</v>
      </c>
      <c r="Y1416" s="93">
        <v>0</v>
      </c>
      <c r="Z1416" s="93">
        <v>0</v>
      </c>
      <c r="AA1416" s="93">
        <v>0</v>
      </c>
      <c r="AB1416" s="93">
        <v>0</v>
      </c>
      <c r="AC1416" s="93">
        <v>0</v>
      </c>
      <c r="AD1416" s="93">
        <v>0</v>
      </c>
      <c r="AE1416" s="93">
        <v>0</v>
      </c>
      <c r="AF1416" s="93">
        <v>0</v>
      </c>
      <c r="AG1416" s="93">
        <v>0</v>
      </c>
      <c r="AH1416" s="93">
        <v>0</v>
      </c>
      <c r="AI1416" s="93">
        <v>0</v>
      </c>
      <c r="AJ1416" s="93">
        <v>0</v>
      </c>
      <c r="AK1416" s="93">
        <v>0</v>
      </c>
      <c r="AL1416" s="93">
        <v>0</v>
      </c>
      <c r="AM1416" s="93">
        <v>0</v>
      </c>
      <c r="AN1416" s="93">
        <v>0</v>
      </c>
      <c r="AO1416" s="93">
        <v>0</v>
      </c>
      <c r="AP1416" s="93">
        <v>0</v>
      </c>
      <c r="AQ1416" s="93">
        <v>0</v>
      </c>
      <c r="AR1416" s="93">
        <v>0</v>
      </c>
      <c r="AS1416" s="93">
        <v>0</v>
      </c>
      <c r="AT1416" s="93">
        <v>0</v>
      </c>
      <c r="AU1416" s="93">
        <v>0</v>
      </c>
      <c r="AV1416" s="93">
        <v>0</v>
      </c>
      <c r="AW1416" s="93">
        <v>0</v>
      </c>
      <c r="AX1416" s="93">
        <v>0</v>
      </c>
      <c r="AY1416" s="93">
        <v>0</v>
      </c>
      <c r="AZ1416" s="93">
        <v>0</v>
      </c>
      <c r="BA1416" s="93">
        <v>0</v>
      </c>
      <c r="BB1416" s="93">
        <v>0</v>
      </c>
      <c r="BC1416" s="93">
        <v>0</v>
      </c>
      <c r="BD1416" s="93">
        <v>0</v>
      </c>
      <c r="BE1416" s="93">
        <v>0</v>
      </c>
      <c r="BF1416" s="93">
        <v>0</v>
      </c>
      <c r="BG1416" s="93">
        <v>0</v>
      </c>
      <c r="BH1416" s="93">
        <v>0</v>
      </c>
      <c r="BI1416" s="93">
        <v>0</v>
      </c>
      <c r="BJ1416" s="93">
        <v>0</v>
      </c>
      <c r="BK1416" s="93">
        <v>0</v>
      </c>
      <c r="BL1416" s="93">
        <v>0</v>
      </c>
      <c r="BM1416" s="93">
        <v>0</v>
      </c>
      <c r="BN1416" s="93">
        <v>0</v>
      </c>
      <c r="BO1416" s="93">
        <v>0</v>
      </c>
      <c r="BP1416" s="93">
        <v>0</v>
      </c>
      <c r="BQ1416" s="93">
        <v>0</v>
      </c>
      <c r="BR1416" s="93">
        <v>0</v>
      </c>
      <c r="BS1416" s="93">
        <v>0</v>
      </c>
      <c r="BT1416" s="93">
        <v>0</v>
      </c>
      <c r="BU1416" s="93">
        <v>0</v>
      </c>
      <c r="BV1416" s="93">
        <v>0</v>
      </c>
      <c r="BW1416" s="93">
        <v>0</v>
      </c>
      <c r="BX1416" s="93">
        <v>0</v>
      </c>
      <c r="BY1416" s="93">
        <v>0</v>
      </c>
      <c r="BZ1416" s="93">
        <v>0</v>
      </c>
      <c r="CA1416" s="93">
        <v>0</v>
      </c>
      <c r="CB1416" s="93">
        <v>0</v>
      </c>
      <c r="CC1416" s="93">
        <v>0</v>
      </c>
      <c r="CD1416" s="93">
        <v>0</v>
      </c>
      <c r="CE1416" s="93">
        <v>0</v>
      </c>
      <c r="CF1416" s="93">
        <v>0</v>
      </c>
      <c r="CG1416" s="93">
        <v>0</v>
      </c>
      <c r="CH1416" s="93">
        <v>0</v>
      </c>
      <c r="CJ1416" s="94">
        <v>0</v>
      </c>
    </row>
    <row r="1417" spans="1:88" x14ac:dyDescent="0.25">
      <c r="A1417">
        <v>1409</v>
      </c>
      <c r="B1417" s="96"/>
      <c r="C1417" s="97" t="s">
        <v>5378</v>
      </c>
      <c r="D1417" s="97" t="s">
        <v>5379</v>
      </c>
      <c r="E1417" s="97" t="s">
        <v>5379</v>
      </c>
      <c r="F1417" s="97" t="s">
        <v>8026</v>
      </c>
      <c r="G1417" s="96" t="s">
        <v>6184</v>
      </c>
      <c r="H1417" s="96" t="s">
        <v>8027</v>
      </c>
      <c r="I1417" s="96" t="s">
        <v>5387</v>
      </c>
      <c r="J1417" s="96" t="s">
        <v>5382</v>
      </c>
      <c r="K1417" s="96" t="s">
        <v>5365</v>
      </c>
      <c r="L1417" s="96" t="s">
        <v>5365</v>
      </c>
      <c r="M1417" s="96" t="s">
        <v>5342</v>
      </c>
      <c r="N1417" s="92">
        <v>84231.324062727435</v>
      </c>
      <c r="O1417" s="93">
        <v>14252.095550795713</v>
      </c>
      <c r="P1417" s="93">
        <v>14017.002460608861</v>
      </c>
      <c r="Q1417" s="93">
        <v>14045.025584698626</v>
      </c>
      <c r="R1417" s="93">
        <v>14058.86392537611</v>
      </c>
      <c r="S1417" s="93">
        <v>13969.900050249893</v>
      </c>
      <c r="T1417" s="93">
        <v>13888.436490998229</v>
      </c>
      <c r="U1417" s="93">
        <v>0</v>
      </c>
      <c r="V1417" s="93">
        <v>0</v>
      </c>
      <c r="W1417" s="93">
        <v>0</v>
      </c>
      <c r="X1417" s="93">
        <v>0</v>
      </c>
      <c r="Y1417" s="93">
        <v>0</v>
      </c>
      <c r="Z1417" s="93">
        <v>0</v>
      </c>
      <c r="AA1417" s="93">
        <v>0</v>
      </c>
      <c r="AB1417" s="93">
        <v>0</v>
      </c>
      <c r="AC1417" s="93">
        <v>0</v>
      </c>
      <c r="AD1417" s="93">
        <v>0</v>
      </c>
      <c r="AE1417" s="93">
        <v>0</v>
      </c>
      <c r="AF1417" s="93">
        <v>0</v>
      </c>
      <c r="AG1417" s="93">
        <v>0</v>
      </c>
      <c r="AH1417" s="93">
        <v>0</v>
      </c>
      <c r="AI1417" s="93">
        <v>0</v>
      </c>
      <c r="AJ1417" s="93">
        <v>0</v>
      </c>
      <c r="AK1417" s="93">
        <v>0</v>
      </c>
      <c r="AL1417" s="93">
        <v>0</v>
      </c>
      <c r="AM1417" s="93">
        <v>0</v>
      </c>
      <c r="AN1417" s="93">
        <v>0</v>
      </c>
      <c r="AO1417" s="93">
        <v>0</v>
      </c>
      <c r="AP1417" s="93">
        <v>0</v>
      </c>
      <c r="AQ1417" s="93">
        <v>0</v>
      </c>
      <c r="AR1417" s="93">
        <v>0</v>
      </c>
      <c r="AS1417" s="93">
        <v>0</v>
      </c>
      <c r="AT1417" s="93">
        <v>0</v>
      </c>
      <c r="AU1417" s="93">
        <v>0</v>
      </c>
      <c r="AV1417" s="93">
        <v>0</v>
      </c>
      <c r="AW1417" s="93">
        <v>0</v>
      </c>
      <c r="AX1417" s="93">
        <v>0</v>
      </c>
      <c r="AY1417" s="93">
        <v>0</v>
      </c>
      <c r="AZ1417" s="93">
        <v>0</v>
      </c>
      <c r="BA1417" s="93">
        <v>0</v>
      </c>
      <c r="BB1417" s="93">
        <v>0</v>
      </c>
      <c r="BC1417" s="93">
        <v>0</v>
      </c>
      <c r="BD1417" s="93">
        <v>0</v>
      </c>
      <c r="BE1417" s="93">
        <v>0</v>
      </c>
      <c r="BF1417" s="93">
        <v>0</v>
      </c>
      <c r="BG1417" s="93">
        <v>0</v>
      </c>
      <c r="BH1417" s="93">
        <v>0</v>
      </c>
      <c r="BI1417" s="93">
        <v>0</v>
      </c>
      <c r="BJ1417" s="93">
        <v>0</v>
      </c>
      <c r="BK1417" s="93">
        <v>0</v>
      </c>
      <c r="BL1417" s="93">
        <v>0</v>
      </c>
      <c r="BM1417" s="93">
        <v>0</v>
      </c>
      <c r="BN1417" s="93">
        <v>0</v>
      </c>
      <c r="BO1417" s="93">
        <v>0</v>
      </c>
      <c r="BP1417" s="93">
        <v>0</v>
      </c>
      <c r="BQ1417" s="93">
        <v>0</v>
      </c>
      <c r="BR1417" s="93">
        <v>0</v>
      </c>
      <c r="BS1417" s="93">
        <v>0</v>
      </c>
      <c r="BT1417" s="93">
        <v>0</v>
      </c>
      <c r="BU1417" s="93">
        <v>0</v>
      </c>
      <c r="BV1417" s="93">
        <v>0</v>
      </c>
      <c r="BW1417" s="93">
        <v>0</v>
      </c>
      <c r="BX1417" s="93">
        <v>0</v>
      </c>
      <c r="BY1417" s="93">
        <v>0</v>
      </c>
      <c r="BZ1417" s="93">
        <v>0</v>
      </c>
      <c r="CA1417" s="93">
        <v>0</v>
      </c>
      <c r="CB1417" s="93">
        <v>0</v>
      </c>
      <c r="CC1417" s="93">
        <v>0</v>
      </c>
      <c r="CD1417" s="93">
        <v>0</v>
      </c>
      <c r="CE1417" s="93">
        <v>0</v>
      </c>
      <c r="CF1417" s="93">
        <v>0</v>
      </c>
      <c r="CG1417" s="93">
        <v>0</v>
      </c>
      <c r="CH1417" s="93">
        <v>0</v>
      </c>
      <c r="CJ1417" s="94">
        <v>0</v>
      </c>
    </row>
    <row r="1418" spans="1:88" x14ac:dyDescent="0.25">
      <c r="A1418">
        <v>1410</v>
      </c>
      <c r="B1418" s="96"/>
      <c r="C1418" s="97" t="s">
        <v>5378</v>
      </c>
      <c r="D1418" s="97" t="s">
        <v>5379</v>
      </c>
      <c r="E1418" s="97" t="s">
        <v>8006</v>
      </c>
      <c r="F1418" s="97" t="s">
        <v>8028</v>
      </c>
      <c r="G1418" s="96" t="s">
        <v>6184</v>
      </c>
      <c r="H1418" s="96" t="s">
        <v>8029</v>
      </c>
      <c r="I1418" s="96" t="s">
        <v>5387</v>
      </c>
      <c r="J1418" s="96" t="s">
        <v>5382</v>
      </c>
      <c r="K1418" s="96" t="s">
        <v>5365</v>
      </c>
      <c r="L1418" s="96" t="s">
        <v>5365</v>
      </c>
      <c r="M1418" s="96" t="s">
        <v>5342</v>
      </c>
      <c r="N1418" s="92">
        <v>3509.6385026136441</v>
      </c>
      <c r="O1418" s="93">
        <v>593.8373146164879</v>
      </c>
      <c r="P1418" s="93">
        <v>584.04176919203712</v>
      </c>
      <c r="Q1418" s="93">
        <v>585.20939936244406</v>
      </c>
      <c r="R1418" s="93">
        <v>585.78599689067016</v>
      </c>
      <c r="S1418" s="93">
        <v>582.0791687604127</v>
      </c>
      <c r="T1418" s="93">
        <v>578.68485379159188</v>
      </c>
      <c r="U1418" s="93">
        <v>0</v>
      </c>
      <c r="V1418" s="93">
        <v>0</v>
      </c>
      <c r="W1418" s="93">
        <v>0</v>
      </c>
      <c r="X1418" s="93">
        <v>0</v>
      </c>
      <c r="Y1418" s="93">
        <v>0</v>
      </c>
      <c r="Z1418" s="93">
        <v>0</v>
      </c>
      <c r="AA1418" s="93">
        <v>0</v>
      </c>
      <c r="AB1418" s="93">
        <v>0</v>
      </c>
      <c r="AC1418" s="93">
        <v>0</v>
      </c>
      <c r="AD1418" s="93">
        <v>0</v>
      </c>
      <c r="AE1418" s="93">
        <v>0</v>
      </c>
      <c r="AF1418" s="93">
        <v>0</v>
      </c>
      <c r="AG1418" s="93">
        <v>0</v>
      </c>
      <c r="AH1418" s="93">
        <v>0</v>
      </c>
      <c r="AI1418" s="93">
        <v>0</v>
      </c>
      <c r="AJ1418" s="93">
        <v>0</v>
      </c>
      <c r="AK1418" s="93">
        <v>0</v>
      </c>
      <c r="AL1418" s="93">
        <v>0</v>
      </c>
      <c r="AM1418" s="93">
        <v>0</v>
      </c>
      <c r="AN1418" s="93">
        <v>0</v>
      </c>
      <c r="AO1418" s="93">
        <v>0</v>
      </c>
      <c r="AP1418" s="93">
        <v>0</v>
      </c>
      <c r="AQ1418" s="93">
        <v>0</v>
      </c>
      <c r="AR1418" s="93">
        <v>0</v>
      </c>
      <c r="AS1418" s="93">
        <v>0</v>
      </c>
      <c r="AT1418" s="93">
        <v>0</v>
      </c>
      <c r="AU1418" s="93">
        <v>0</v>
      </c>
      <c r="AV1418" s="93">
        <v>0</v>
      </c>
      <c r="AW1418" s="93">
        <v>0</v>
      </c>
      <c r="AX1418" s="93">
        <v>0</v>
      </c>
      <c r="AY1418" s="93">
        <v>0</v>
      </c>
      <c r="AZ1418" s="93">
        <v>0</v>
      </c>
      <c r="BA1418" s="93">
        <v>0</v>
      </c>
      <c r="BB1418" s="93">
        <v>0</v>
      </c>
      <c r="BC1418" s="93">
        <v>0</v>
      </c>
      <c r="BD1418" s="93">
        <v>0</v>
      </c>
      <c r="BE1418" s="93">
        <v>0</v>
      </c>
      <c r="BF1418" s="93">
        <v>0</v>
      </c>
      <c r="BG1418" s="93">
        <v>0</v>
      </c>
      <c r="BH1418" s="93">
        <v>0</v>
      </c>
      <c r="BI1418" s="93">
        <v>0</v>
      </c>
      <c r="BJ1418" s="93">
        <v>0</v>
      </c>
      <c r="BK1418" s="93">
        <v>0</v>
      </c>
      <c r="BL1418" s="93">
        <v>0</v>
      </c>
      <c r="BM1418" s="93">
        <v>0</v>
      </c>
      <c r="BN1418" s="93">
        <v>0</v>
      </c>
      <c r="BO1418" s="93">
        <v>0</v>
      </c>
      <c r="BP1418" s="93">
        <v>0</v>
      </c>
      <c r="BQ1418" s="93">
        <v>0</v>
      </c>
      <c r="BR1418" s="93">
        <v>0</v>
      </c>
      <c r="BS1418" s="93">
        <v>0</v>
      </c>
      <c r="BT1418" s="93">
        <v>0</v>
      </c>
      <c r="BU1418" s="93">
        <v>0</v>
      </c>
      <c r="BV1418" s="93">
        <v>0</v>
      </c>
      <c r="BW1418" s="93">
        <v>0</v>
      </c>
      <c r="BX1418" s="93">
        <v>0</v>
      </c>
      <c r="BY1418" s="93">
        <v>0</v>
      </c>
      <c r="BZ1418" s="93">
        <v>0</v>
      </c>
      <c r="CA1418" s="93">
        <v>0</v>
      </c>
      <c r="CB1418" s="93">
        <v>0</v>
      </c>
      <c r="CC1418" s="93">
        <v>0</v>
      </c>
      <c r="CD1418" s="93">
        <v>0</v>
      </c>
      <c r="CE1418" s="93">
        <v>0</v>
      </c>
      <c r="CF1418" s="93">
        <v>0</v>
      </c>
      <c r="CG1418" s="93">
        <v>0</v>
      </c>
      <c r="CH1418" s="93">
        <v>0</v>
      </c>
      <c r="CJ1418" s="94">
        <v>0</v>
      </c>
    </row>
    <row r="1419" spans="1:88" x14ac:dyDescent="0.25">
      <c r="A1419">
        <v>1411</v>
      </c>
      <c r="B1419" s="96"/>
      <c r="C1419" s="97" t="s">
        <v>5378</v>
      </c>
      <c r="D1419" s="97" t="s">
        <v>7349</v>
      </c>
      <c r="E1419" s="97" t="s">
        <v>8017</v>
      </c>
      <c r="F1419" s="97" t="s">
        <v>8030</v>
      </c>
      <c r="G1419" s="96" t="s">
        <v>6184</v>
      </c>
      <c r="H1419" s="96" t="s">
        <v>8031</v>
      </c>
      <c r="I1419" s="96" t="s">
        <v>5340</v>
      </c>
      <c r="J1419" s="96" t="s">
        <v>5382</v>
      </c>
      <c r="K1419" s="96" t="s">
        <v>5365</v>
      </c>
      <c r="L1419" s="96" t="s">
        <v>5365</v>
      </c>
      <c r="M1419" s="96" t="s">
        <v>5342</v>
      </c>
      <c r="N1419" s="92">
        <v>57931.670024198844</v>
      </c>
      <c r="O1419" s="93">
        <v>9802.1455294610532</v>
      </c>
      <c r="P1419" s="93">
        <v>9640.4558554921441</v>
      </c>
      <c r="Q1419" s="93">
        <v>9659.7292837076093</v>
      </c>
      <c r="R1419" s="93">
        <v>9669.2468615769649</v>
      </c>
      <c r="S1419" s="93">
        <v>9608.060290960495</v>
      </c>
      <c r="T1419" s="93">
        <v>9552.0322030005791</v>
      </c>
      <c r="U1419" s="93">
        <v>0</v>
      </c>
      <c r="V1419" s="93">
        <v>0</v>
      </c>
      <c r="W1419" s="93">
        <v>0</v>
      </c>
      <c r="X1419" s="93">
        <v>0</v>
      </c>
      <c r="Y1419" s="93">
        <v>0</v>
      </c>
      <c r="Z1419" s="93">
        <v>0</v>
      </c>
      <c r="AA1419" s="93">
        <v>0</v>
      </c>
      <c r="AB1419" s="93">
        <v>0</v>
      </c>
      <c r="AC1419" s="93">
        <v>0</v>
      </c>
      <c r="AD1419" s="93">
        <v>0</v>
      </c>
      <c r="AE1419" s="93">
        <v>0</v>
      </c>
      <c r="AF1419" s="93">
        <v>0</v>
      </c>
      <c r="AG1419" s="93">
        <v>0</v>
      </c>
      <c r="AH1419" s="93">
        <v>0</v>
      </c>
      <c r="AI1419" s="93">
        <v>0</v>
      </c>
      <c r="AJ1419" s="93">
        <v>0</v>
      </c>
      <c r="AK1419" s="93">
        <v>0</v>
      </c>
      <c r="AL1419" s="93">
        <v>0</v>
      </c>
      <c r="AM1419" s="93">
        <v>0</v>
      </c>
      <c r="AN1419" s="93">
        <v>0</v>
      </c>
      <c r="AO1419" s="93">
        <v>0</v>
      </c>
      <c r="AP1419" s="93">
        <v>0</v>
      </c>
      <c r="AQ1419" s="93">
        <v>0</v>
      </c>
      <c r="AR1419" s="93">
        <v>0</v>
      </c>
      <c r="AS1419" s="93">
        <v>0</v>
      </c>
      <c r="AT1419" s="93">
        <v>0</v>
      </c>
      <c r="AU1419" s="93">
        <v>0</v>
      </c>
      <c r="AV1419" s="93">
        <v>0</v>
      </c>
      <c r="AW1419" s="93">
        <v>0</v>
      </c>
      <c r="AX1419" s="93">
        <v>0</v>
      </c>
      <c r="AY1419" s="93">
        <v>0</v>
      </c>
      <c r="AZ1419" s="93">
        <v>0</v>
      </c>
      <c r="BA1419" s="93">
        <v>0</v>
      </c>
      <c r="BB1419" s="93">
        <v>0</v>
      </c>
      <c r="BC1419" s="93">
        <v>0</v>
      </c>
      <c r="BD1419" s="93">
        <v>0</v>
      </c>
      <c r="BE1419" s="93">
        <v>0</v>
      </c>
      <c r="BF1419" s="93">
        <v>0</v>
      </c>
      <c r="BG1419" s="93">
        <v>0</v>
      </c>
      <c r="BH1419" s="93">
        <v>0</v>
      </c>
      <c r="BI1419" s="93">
        <v>0</v>
      </c>
      <c r="BJ1419" s="93">
        <v>0</v>
      </c>
      <c r="BK1419" s="93">
        <v>0</v>
      </c>
      <c r="BL1419" s="93">
        <v>0</v>
      </c>
      <c r="BM1419" s="93">
        <v>0</v>
      </c>
      <c r="BN1419" s="93">
        <v>0</v>
      </c>
      <c r="BO1419" s="93">
        <v>0</v>
      </c>
      <c r="BP1419" s="93">
        <v>0</v>
      </c>
      <c r="BQ1419" s="93">
        <v>0</v>
      </c>
      <c r="BR1419" s="93">
        <v>0</v>
      </c>
      <c r="BS1419" s="93">
        <v>0</v>
      </c>
      <c r="BT1419" s="93">
        <v>0</v>
      </c>
      <c r="BU1419" s="93">
        <v>0</v>
      </c>
      <c r="BV1419" s="93">
        <v>0</v>
      </c>
      <c r="BW1419" s="93">
        <v>0</v>
      </c>
      <c r="BX1419" s="93">
        <v>0</v>
      </c>
      <c r="BY1419" s="93">
        <v>0</v>
      </c>
      <c r="BZ1419" s="93">
        <v>0</v>
      </c>
      <c r="CA1419" s="93">
        <v>0</v>
      </c>
      <c r="CB1419" s="93">
        <v>0</v>
      </c>
      <c r="CC1419" s="93">
        <v>0</v>
      </c>
      <c r="CD1419" s="93">
        <v>0</v>
      </c>
      <c r="CE1419" s="93">
        <v>0</v>
      </c>
      <c r="CF1419" s="93">
        <v>0</v>
      </c>
      <c r="CG1419" s="93">
        <v>0</v>
      </c>
      <c r="CH1419" s="93">
        <v>0</v>
      </c>
      <c r="CJ1419" s="94">
        <v>0</v>
      </c>
    </row>
    <row r="1420" spans="1:88" x14ac:dyDescent="0.25">
      <c r="A1420">
        <v>1412</v>
      </c>
      <c r="B1420" s="96"/>
      <c r="C1420" s="97" t="s">
        <v>5378</v>
      </c>
      <c r="D1420" s="97" t="s">
        <v>7645</v>
      </c>
      <c r="E1420" s="97" t="s">
        <v>7645</v>
      </c>
      <c r="F1420" s="97" t="s">
        <v>8032</v>
      </c>
      <c r="G1420" s="96" t="s">
        <v>6184</v>
      </c>
      <c r="H1420" s="96" t="s">
        <v>8033</v>
      </c>
      <c r="I1420" s="96" t="s">
        <v>5387</v>
      </c>
      <c r="J1420" s="96" t="s">
        <v>5382</v>
      </c>
      <c r="K1420" s="96" t="s">
        <v>5365</v>
      </c>
      <c r="L1420" s="96" t="s">
        <v>5365</v>
      </c>
      <c r="M1420" s="96" t="s">
        <v>5342</v>
      </c>
      <c r="N1420" s="92">
        <v>70192.770052273001</v>
      </c>
      <c r="O1420" s="93">
        <v>11876.746292329779</v>
      </c>
      <c r="P1420" s="93">
        <v>11680.8353838407</v>
      </c>
      <c r="Q1420" s="93">
        <v>11704.187987248923</v>
      </c>
      <c r="R1420" s="93">
        <v>11715.719937813445</v>
      </c>
      <c r="S1420" s="93">
        <v>11641.583375208294</v>
      </c>
      <c r="T1420" s="93">
        <v>11573.697075831858</v>
      </c>
      <c r="U1420" s="93">
        <v>0</v>
      </c>
      <c r="V1420" s="93">
        <v>0</v>
      </c>
      <c r="W1420" s="93">
        <v>0</v>
      </c>
      <c r="X1420" s="93">
        <v>0</v>
      </c>
      <c r="Y1420" s="93">
        <v>0</v>
      </c>
      <c r="Z1420" s="93">
        <v>0</v>
      </c>
      <c r="AA1420" s="93">
        <v>0</v>
      </c>
      <c r="AB1420" s="93">
        <v>0</v>
      </c>
      <c r="AC1420" s="93">
        <v>0</v>
      </c>
      <c r="AD1420" s="93">
        <v>0</v>
      </c>
      <c r="AE1420" s="93">
        <v>0</v>
      </c>
      <c r="AF1420" s="93">
        <v>0</v>
      </c>
      <c r="AG1420" s="93">
        <v>0</v>
      </c>
      <c r="AH1420" s="93">
        <v>0</v>
      </c>
      <c r="AI1420" s="93">
        <v>0</v>
      </c>
      <c r="AJ1420" s="93">
        <v>0</v>
      </c>
      <c r="AK1420" s="93">
        <v>0</v>
      </c>
      <c r="AL1420" s="93">
        <v>0</v>
      </c>
      <c r="AM1420" s="93">
        <v>0</v>
      </c>
      <c r="AN1420" s="93">
        <v>0</v>
      </c>
      <c r="AO1420" s="93">
        <v>0</v>
      </c>
      <c r="AP1420" s="93">
        <v>0</v>
      </c>
      <c r="AQ1420" s="93">
        <v>0</v>
      </c>
      <c r="AR1420" s="93">
        <v>0</v>
      </c>
      <c r="AS1420" s="93">
        <v>0</v>
      </c>
      <c r="AT1420" s="93">
        <v>0</v>
      </c>
      <c r="AU1420" s="93">
        <v>0</v>
      </c>
      <c r="AV1420" s="93">
        <v>0</v>
      </c>
      <c r="AW1420" s="93">
        <v>0</v>
      </c>
      <c r="AX1420" s="93">
        <v>0</v>
      </c>
      <c r="AY1420" s="93">
        <v>0</v>
      </c>
      <c r="AZ1420" s="93">
        <v>0</v>
      </c>
      <c r="BA1420" s="93">
        <v>0</v>
      </c>
      <c r="BB1420" s="93">
        <v>0</v>
      </c>
      <c r="BC1420" s="93">
        <v>0</v>
      </c>
      <c r="BD1420" s="93">
        <v>0</v>
      </c>
      <c r="BE1420" s="93">
        <v>0</v>
      </c>
      <c r="BF1420" s="93">
        <v>0</v>
      </c>
      <c r="BG1420" s="93">
        <v>0</v>
      </c>
      <c r="BH1420" s="93">
        <v>0</v>
      </c>
      <c r="BI1420" s="93">
        <v>0</v>
      </c>
      <c r="BJ1420" s="93">
        <v>0</v>
      </c>
      <c r="BK1420" s="93">
        <v>0</v>
      </c>
      <c r="BL1420" s="93">
        <v>0</v>
      </c>
      <c r="BM1420" s="93">
        <v>0</v>
      </c>
      <c r="BN1420" s="93">
        <v>0</v>
      </c>
      <c r="BO1420" s="93">
        <v>0</v>
      </c>
      <c r="BP1420" s="93">
        <v>0</v>
      </c>
      <c r="BQ1420" s="93">
        <v>0</v>
      </c>
      <c r="BR1420" s="93">
        <v>0</v>
      </c>
      <c r="BS1420" s="93">
        <v>0</v>
      </c>
      <c r="BT1420" s="93">
        <v>0</v>
      </c>
      <c r="BU1420" s="93">
        <v>0</v>
      </c>
      <c r="BV1420" s="93">
        <v>0</v>
      </c>
      <c r="BW1420" s="93">
        <v>0</v>
      </c>
      <c r="BX1420" s="93">
        <v>0</v>
      </c>
      <c r="BY1420" s="93">
        <v>0</v>
      </c>
      <c r="BZ1420" s="93">
        <v>0</v>
      </c>
      <c r="CA1420" s="93">
        <v>0</v>
      </c>
      <c r="CB1420" s="93">
        <v>0</v>
      </c>
      <c r="CC1420" s="93">
        <v>0</v>
      </c>
      <c r="CD1420" s="93">
        <v>0</v>
      </c>
      <c r="CE1420" s="93">
        <v>0</v>
      </c>
      <c r="CF1420" s="93">
        <v>0</v>
      </c>
      <c r="CG1420" s="93">
        <v>0</v>
      </c>
      <c r="CH1420" s="93">
        <v>0</v>
      </c>
      <c r="CJ1420" s="94">
        <v>0</v>
      </c>
    </row>
    <row r="1421" spans="1:88" x14ac:dyDescent="0.25">
      <c r="A1421">
        <v>1413</v>
      </c>
      <c r="B1421" s="96"/>
      <c r="C1421" s="97" t="s">
        <v>5378</v>
      </c>
      <c r="D1421" s="97" t="s">
        <v>7645</v>
      </c>
      <c r="E1421" s="97" t="s">
        <v>8009</v>
      </c>
      <c r="F1421" s="97" t="s">
        <v>8034</v>
      </c>
      <c r="G1421" s="96" t="s">
        <v>6184</v>
      </c>
      <c r="H1421" s="96" t="s">
        <v>8035</v>
      </c>
      <c r="I1421" s="96" t="s">
        <v>5387</v>
      </c>
      <c r="J1421" s="96" t="s">
        <v>5382</v>
      </c>
      <c r="K1421" s="96" t="s">
        <v>5365</v>
      </c>
      <c r="L1421" s="96" t="s">
        <v>5365</v>
      </c>
      <c r="M1421" s="96" t="s">
        <v>5342</v>
      </c>
      <c r="N1421" s="92">
        <v>82759.528605998261</v>
      </c>
      <c r="O1421" s="93">
        <v>14003.065042087263</v>
      </c>
      <c r="P1421" s="93">
        <v>13772.07979356016</v>
      </c>
      <c r="Q1421" s="93">
        <v>13799.613262439399</v>
      </c>
      <c r="R1421" s="93">
        <v>13813.209802252821</v>
      </c>
      <c r="S1421" s="93">
        <v>13725.800415657821</v>
      </c>
      <c r="T1421" s="93">
        <v>13645.760290000799</v>
      </c>
      <c r="U1421" s="93">
        <v>0</v>
      </c>
      <c r="V1421" s="93">
        <v>0</v>
      </c>
      <c r="W1421" s="93">
        <v>0</v>
      </c>
      <c r="X1421" s="93">
        <v>0</v>
      </c>
      <c r="Y1421" s="93">
        <v>0</v>
      </c>
      <c r="Z1421" s="93">
        <v>0</v>
      </c>
      <c r="AA1421" s="93">
        <v>0</v>
      </c>
      <c r="AB1421" s="93">
        <v>0</v>
      </c>
      <c r="AC1421" s="93">
        <v>0</v>
      </c>
      <c r="AD1421" s="93">
        <v>0</v>
      </c>
      <c r="AE1421" s="93">
        <v>0</v>
      </c>
      <c r="AF1421" s="93">
        <v>0</v>
      </c>
      <c r="AG1421" s="93">
        <v>0</v>
      </c>
      <c r="AH1421" s="93">
        <v>0</v>
      </c>
      <c r="AI1421" s="93">
        <v>0</v>
      </c>
      <c r="AJ1421" s="93">
        <v>0</v>
      </c>
      <c r="AK1421" s="93">
        <v>0</v>
      </c>
      <c r="AL1421" s="93">
        <v>0</v>
      </c>
      <c r="AM1421" s="93">
        <v>0</v>
      </c>
      <c r="AN1421" s="93">
        <v>0</v>
      </c>
      <c r="AO1421" s="93">
        <v>0</v>
      </c>
      <c r="AP1421" s="93">
        <v>0</v>
      </c>
      <c r="AQ1421" s="93">
        <v>0</v>
      </c>
      <c r="AR1421" s="93">
        <v>0</v>
      </c>
      <c r="AS1421" s="93">
        <v>0</v>
      </c>
      <c r="AT1421" s="93">
        <v>0</v>
      </c>
      <c r="AU1421" s="93">
        <v>0</v>
      </c>
      <c r="AV1421" s="93">
        <v>0</v>
      </c>
      <c r="AW1421" s="93">
        <v>0</v>
      </c>
      <c r="AX1421" s="93">
        <v>0</v>
      </c>
      <c r="AY1421" s="93">
        <v>0</v>
      </c>
      <c r="AZ1421" s="93">
        <v>0</v>
      </c>
      <c r="BA1421" s="93">
        <v>0</v>
      </c>
      <c r="BB1421" s="93">
        <v>0</v>
      </c>
      <c r="BC1421" s="93">
        <v>0</v>
      </c>
      <c r="BD1421" s="93">
        <v>0</v>
      </c>
      <c r="BE1421" s="93">
        <v>0</v>
      </c>
      <c r="BF1421" s="93">
        <v>0</v>
      </c>
      <c r="BG1421" s="93">
        <v>0</v>
      </c>
      <c r="BH1421" s="93">
        <v>0</v>
      </c>
      <c r="BI1421" s="93">
        <v>0</v>
      </c>
      <c r="BJ1421" s="93">
        <v>0</v>
      </c>
      <c r="BK1421" s="93">
        <v>0</v>
      </c>
      <c r="BL1421" s="93">
        <v>0</v>
      </c>
      <c r="BM1421" s="93">
        <v>0</v>
      </c>
      <c r="BN1421" s="93">
        <v>0</v>
      </c>
      <c r="BO1421" s="93">
        <v>0</v>
      </c>
      <c r="BP1421" s="93">
        <v>0</v>
      </c>
      <c r="BQ1421" s="93">
        <v>0</v>
      </c>
      <c r="BR1421" s="93">
        <v>0</v>
      </c>
      <c r="BS1421" s="93">
        <v>0</v>
      </c>
      <c r="BT1421" s="93">
        <v>0</v>
      </c>
      <c r="BU1421" s="93">
        <v>0</v>
      </c>
      <c r="BV1421" s="93">
        <v>0</v>
      </c>
      <c r="BW1421" s="93">
        <v>0</v>
      </c>
      <c r="BX1421" s="93">
        <v>0</v>
      </c>
      <c r="BY1421" s="93">
        <v>0</v>
      </c>
      <c r="BZ1421" s="93">
        <v>0</v>
      </c>
      <c r="CA1421" s="93">
        <v>0</v>
      </c>
      <c r="CB1421" s="93">
        <v>0</v>
      </c>
      <c r="CC1421" s="93">
        <v>0</v>
      </c>
      <c r="CD1421" s="93">
        <v>0</v>
      </c>
      <c r="CE1421" s="93">
        <v>0</v>
      </c>
      <c r="CF1421" s="93">
        <v>0</v>
      </c>
      <c r="CG1421" s="93">
        <v>0</v>
      </c>
      <c r="CH1421" s="93">
        <v>0</v>
      </c>
      <c r="CJ1421" s="94">
        <v>0</v>
      </c>
    </row>
    <row r="1422" spans="1:88" x14ac:dyDescent="0.25">
      <c r="A1422">
        <v>1414</v>
      </c>
      <c r="B1422" s="96"/>
      <c r="C1422" s="97" t="s">
        <v>5378</v>
      </c>
      <c r="D1422" s="97" t="s">
        <v>7645</v>
      </c>
      <c r="E1422" s="97" t="s">
        <v>8009</v>
      </c>
      <c r="F1422" s="97" t="s">
        <v>8036</v>
      </c>
      <c r="G1422" s="96" t="s">
        <v>6184</v>
      </c>
      <c r="H1422" s="96" t="s">
        <v>8037</v>
      </c>
      <c r="I1422" s="96" t="s">
        <v>5387</v>
      </c>
      <c r="J1422" s="96" t="s">
        <v>5382</v>
      </c>
      <c r="K1422" s="96" t="s">
        <v>5365</v>
      </c>
      <c r="L1422" s="96" t="s">
        <v>5365</v>
      </c>
      <c r="M1422" s="96" t="s">
        <v>5342</v>
      </c>
      <c r="N1422" s="92">
        <v>19310.556674732958</v>
      </c>
      <c r="O1422" s="93">
        <v>3267.3818431536847</v>
      </c>
      <c r="P1422" s="93">
        <v>3213.4852851640476</v>
      </c>
      <c r="Q1422" s="93">
        <v>3219.9097612358664</v>
      </c>
      <c r="R1422" s="93">
        <v>3223.0822871923247</v>
      </c>
      <c r="S1422" s="93">
        <v>3202.6867636535021</v>
      </c>
      <c r="T1422" s="93">
        <v>3184.0107343335299</v>
      </c>
      <c r="U1422" s="93">
        <v>0</v>
      </c>
      <c r="V1422" s="93">
        <v>0</v>
      </c>
      <c r="W1422" s="93">
        <v>0</v>
      </c>
      <c r="X1422" s="93">
        <v>0</v>
      </c>
      <c r="Y1422" s="93">
        <v>0</v>
      </c>
      <c r="Z1422" s="93">
        <v>0</v>
      </c>
      <c r="AA1422" s="93">
        <v>0</v>
      </c>
      <c r="AB1422" s="93">
        <v>0</v>
      </c>
      <c r="AC1422" s="93">
        <v>0</v>
      </c>
      <c r="AD1422" s="93">
        <v>0</v>
      </c>
      <c r="AE1422" s="93">
        <v>0</v>
      </c>
      <c r="AF1422" s="93">
        <v>0</v>
      </c>
      <c r="AG1422" s="93">
        <v>0</v>
      </c>
      <c r="AH1422" s="93">
        <v>0</v>
      </c>
      <c r="AI1422" s="93">
        <v>0</v>
      </c>
      <c r="AJ1422" s="93">
        <v>0</v>
      </c>
      <c r="AK1422" s="93">
        <v>0</v>
      </c>
      <c r="AL1422" s="93">
        <v>0</v>
      </c>
      <c r="AM1422" s="93">
        <v>0</v>
      </c>
      <c r="AN1422" s="93">
        <v>0</v>
      </c>
      <c r="AO1422" s="93">
        <v>0</v>
      </c>
      <c r="AP1422" s="93">
        <v>0</v>
      </c>
      <c r="AQ1422" s="93">
        <v>0</v>
      </c>
      <c r="AR1422" s="93">
        <v>0</v>
      </c>
      <c r="AS1422" s="93">
        <v>0</v>
      </c>
      <c r="AT1422" s="93">
        <v>0</v>
      </c>
      <c r="AU1422" s="93">
        <v>0</v>
      </c>
      <c r="AV1422" s="93">
        <v>0</v>
      </c>
      <c r="AW1422" s="93">
        <v>0</v>
      </c>
      <c r="AX1422" s="93">
        <v>0</v>
      </c>
      <c r="AY1422" s="93">
        <v>0</v>
      </c>
      <c r="AZ1422" s="93">
        <v>0</v>
      </c>
      <c r="BA1422" s="93">
        <v>0</v>
      </c>
      <c r="BB1422" s="93">
        <v>0</v>
      </c>
      <c r="BC1422" s="93">
        <v>0</v>
      </c>
      <c r="BD1422" s="93">
        <v>0</v>
      </c>
      <c r="BE1422" s="93">
        <v>0</v>
      </c>
      <c r="BF1422" s="93">
        <v>0</v>
      </c>
      <c r="BG1422" s="93">
        <v>0</v>
      </c>
      <c r="BH1422" s="93">
        <v>0</v>
      </c>
      <c r="BI1422" s="93">
        <v>0</v>
      </c>
      <c r="BJ1422" s="93">
        <v>0</v>
      </c>
      <c r="BK1422" s="93">
        <v>0</v>
      </c>
      <c r="BL1422" s="93">
        <v>0</v>
      </c>
      <c r="BM1422" s="93">
        <v>0</v>
      </c>
      <c r="BN1422" s="93">
        <v>0</v>
      </c>
      <c r="BO1422" s="93">
        <v>0</v>
      </c>
      <c r="BP1422" s="93">
        <v>0</v>
      </c>
      <c r="BQ1422" s="93">
        <v>0</v>
      </c>
      <c r="BR1422" s="93">
        <v>0</v>
      </c>
      <c r="BS1422" s="93">
        <v>0</v>
      </c>
      <c r="BT1422" s="93">
        <v>0</v>
      </c>
      <c r="BU1422" s="93">
        <v>0</v>
      </c>
      <c r="BV1422" s="93">
        <v>0</v>
      </c>
      <c r="BW1422" s="93">
        <v>0</v>
      </c>
      <c r="BX1422" s="93">
        <v>0</v>
      </c>
      <c r="BY1422" s="93">
        <v>0</v>
      </c>
      <c r="BZ1422" s="93">
        <v>0</v>
      </c>
      <c r="CA1422" s="93">
        <v>0</v>
      </c>
      <c r="CB1422" s="93">
        <v>0</v>
      </c>
      <c r="CC1422" s="93">
        <v>0</v>
      </c>
      <c r="CD1422" s="93">
        <v>0</v>
      </c>
      <c r="CE1422" s="93">
        <v>0</v>
      </c>
      <c r="CF1422" s="93">
        <v>0</v>
      </c>
      <c r="CG1422" s="93">
        <v>0</v>
      </c>
      <c r="CH1422" s="93">
        <v>0</v>
      </c>
      <c r="CJ1422" s="94">
        <v>0</v>
      </c>
    </row>
    <row r="1423" spans="1:88" x14ac:dyDescent="0.25">
      <c r="A1423">
        <v>1415</v>
      </c>
      <c r="B1423" s="96"/>
      <c r="C1423" s="97" t="s">
        <v>5378</v>
      </c>
      <c r="D1423" s="97" t="s">
        <v>5379</v>
      </c>
      <c r="E1423" s="97" t="s">
        <v>8006</v>
      </c>
      <c r="F1423" s="97" t="s">
        <v>8038</v>
      </c>
      <c r="G1423" s="96" t="s">
        <v>6184</v>
      </c>
      <c r="H1423" s="96" t="s">
        <v>8039</v>
      </c>
      <c r="I1423" s="96" t="s">
        <v>5387</v>
      </c>
      <c r="J1423" s="96" t="s">
        <v>5382</v>
      </c>
      <c r="K1423" s="96" t="s">
        <v>5365</v>
      </c>
      <c r="L1423" s="96" t="s">
        <v>5365</v>
      </c>
      <c r="M1423" s="96" t="s">
        <v>5342</v>
      </c>
      <c r="N1423" s="92">
        <v>28077.108020909149</v>
      </c>
      <c r="O1423" s="93">
        <v>4750.6985169319014</v>
      </c>
      <c r="P1423" s="93">
        <v>4672.3341535363006</v>
      </c>
      <c r="Q1423" s="93">
        <v>4681.6751948995598</v>
      </c>
      <c r="R1423" s="93">
        <v>4686.2879751253568</v>
      </c>
      <c r="S1423" s="93">
        <v>4656.633350083298</v>
      </c>
      <c r="T1423" s="93">
        <v>4629.4788303327332</v>
      </c>
      <c r="U1423" s="93">
        <v>0</v>
      </c>
      <c r="V1423" s="93">
        <v>0</v>
      </c>
      <c r="W1423" s="93">
        <v>0</v>
      </c>
      <c r="X1423" s="93">
        <v>0</v>
      </c>
      <c r="Y1423" s="93">
        <v>0</v>
      </c>
      <c r="Z1423" s="93">
        <v>0</v>
      </c>
      <c r="AA1423" s="93">
        <v>0</v>
      </c>
      <c r="AB1423" s="93">
        <v>0</v>
      </c>
      <c r="AC1423" s="93">
        <v>0</v>
      </c>
      <c r="AD1423" s="93">
        <v>0</v>
      </c>
      <c r="AE1423" s="93">
        <v>0</v>
      </c>
      <c r="AF1423" s="93">
        <v>0</v>
      </c>
      <c r="AG1423" s="93">
        <v>0</v>
      </c>
      <c r="AH1423" s="93">
        <v>0</v>
      </c>
      <c r="AI1423" s="93">
        <v>0</v>
      </c>
      <c r="AJ1423" s="93">
        <v>0</v>
      </c>
      <c r="AK1423" s="93">
        <v>0</v>
      </c>
      <c r="AL1423" s="93">
        <v>0</v>
      </c>
      <c r="AM1423" s="93">
        <v>0</v>
      </c>
      <c r="AN1423" s="93">
        <v>0</v>
      </c>
      <c r="AO1423" s="93">
        <v>0</v>
      </c>
      <c r="AP1423" s="93">
        <v>0</v>
      </c>
      <c r="AQ1423" s="93">
        <v>0</v>
      </c>
      <c r="AR1423" s="93">
        <v>0</v>
      </c>
      <c r="AS1423" s="93">
        <v>0</v>
      </c>
      <c r="AT1423" s="93">
        <v>0</v>
      </c>
      <c r="AU1423" s="93">
        <v>0</v>
      </c>
      <c r="AV1423" s="93">
        <v>0</v>
      </c>
      <c r="AW1423" s="93">
        <v>0</v>
      </c>
      <c r="AX1423" s="93">
        <v>0</v>
      </c>
      <c r="AY1423" s="93">
        <v>0</v>
      </c>
      <c r="AZ1423" s="93">
        <v>0</v>
      </c>
      <c r="BA1423" s="93">
        <v>0</v>
      </c>
      <c r="BB1423" s="93">
        <v>0</v>
      </c>
      <c r="BC1423" s="93">
        <v>0</v>
      </c>
      <c r="BD1423" s="93">
        <v>0</v>
      </c>
      <c r="BE1423" s="93">
        <v>0</v>
      </c>
      <c r="BF1423" s="93">
        <v>0</v>
      </c>
      <c r="BG1423" s="93">
        <v>0</v>
      </c>
      <c r="BH1423" s="93">
        <v>0</v>
      </c>
      <c r="BI1423" s="93">
        <v>0</v>
      </c>
      <c r="BJ1423" s="93">
        <v>0</v>
      </c>
      <c r="BK1423" s="93">
        <v>0</v>
      </c>
      <c r="BL1423" s="93">
        <v>0</v>
      </c>
      <c r="BM1423" s="93">
        <v>0</v>
      </c>
      <c r="BN1423" s="93">
        <v>0</v>
      </c>
      <c r="BO1423" s="93">
        <v>0</v>
      </c>
      <c r="BP1423" s="93">
        <v>0</v>
      </c>
      <c r="BQ1423" s="93">
        <v>0</v>
      </c>
      <c r="BR1423" s="93">
        <v>0</v>
      </c>
      <c r="BS1423" s="93">
        <v>0</v>
      </c>
      <c r="BT1423" s="93">
        <v>0</v>
      </c>
      <c r="BU1423" s="93">
        <v>0</v>
      </c>
      <c r="BV1423" s="93">
        <v>0</v>
      </c>
      <c r="BW1423" s="93">
        <v>0</v>
      </c>
      <c r="BX1423" s="93">
        <v>0</v>
      </c>
      <c r="BY1423" s="93">
        <v>0</v>
      </c>
      <c r="BZ1423" s="93">
        <v>0</v>
      </c>
      <c r="CA1423" s="93">
        <v>0</v>
      </c>
      <c r="CB1423" s="93">
        <v>0</v>
      </c>
      <c r="CC1423" s="93">
        <v>0</v>
      </c>
      <c r="CD1423" s="93">
        <v>0</v>
      </c>
      <c r="CE1423" s="93">
        <v>0</v>
      </c>
      <c r="CF1423" s="93">
        <v>0</v>
      </c>
      <c r="CG1423" s="93">
        <v>0</v>
      </c>
      <c r="CH1423" s="93">
        <v>0</v>
      </c>
      <c r="CJ1423" s="94">
        <v>0</v>
      </c>
    </row>
    <row r="1424" spans="1:88" x14ac:dyDescent="0.25">
      <c r="A1424">
        <v>1416</v>
      </c>
      <c r="B1424" s="96"/>
      <c r="C1424" s="97" t="s">
        <v>5378</v>
      </c>
      <c r="D1424" s="97" t="s">
        <v>7645</v>
      </c>
      <c r="E1424" s="97" t="s">
        <v>8009</v>
      </c>
      <c r="F1424" s="97" t="s">
        <v>8040</v>
      </c>
      <c r="G1424" s="96" t="s">
        <v>6184</v>
      </c>
      <c r="H1424" s="96" t="s">
        <v>8041</v>
      </c>
      <c r="I1424" s="96" t="s">
        <v>5387</v>
      </c>
      <c r="J1424" s="96" t="s">
        <v>5382</v>
      </c>
      <c r="K1424" s="96" t="s">
        <v>5365</v>
      </c>
      <c r="L1424" s="96" t="s">
        <v>5365</v>
      </c>
      <c r="M1424" s="96" t="s">
        <v>5342</v>
      </c>
      <c r="N1424" s="92">
        <v>11034.60381413311</v>
      </c>
      <c r="O1424" s="93">
        <v>1867.0753389449583</v>
      </c>
      <c r="P1424" s="93">
        <v>1836.2773058080315</v>
      </c>
      <c r="Q1424" s="93">
        <v>1839.9484349919267</v>
      </c>
      <c r="R1424" s="93">
        <v>1841.7613069670429</v>
      </c>
      <c r="S1424" s="93">
        <v>1830.1067220877094</v>
      </c>
      <c r="T1424" s="93">
        <v>1819.4347053334398</v>
      </c>
      <c r="U1424" s="93">
        <v>0</v>
      </c>
      <c r="V1424" s="93">
        <v>0</v>
      </c>
      <c r="W1424" s="93">
        <v>0</v>
      </c>
      <c r="X1424" s="93">
        <v>0</v>
      </c>
      <c r="Y1424" s="93">
        <v>0</v>
      </c>
      <c r="Z1424" s="93">
        <v>0</v>
      </c>
      <c r="AA1424" s="93">
        <v>0</v>
      </c>
      <c r="AB1424" s="93">
        <v>0</v>
      </c>
      <c r="AC1424" s="93">
        <v>0</v>
      </c>
      <c r="AD1424" s="93">
        <v>0</v>
      </c>
      <c r="AE1424" s="93">
        <v>0</v>
      </c>
      <c r="AF1424" s="93">
        <v>0</v>
      </c>
      <c r="AG1424" s="93">
        <v>0</v>
      </c>
      <c r="AH1424" s="93">
        <v>0</v>
      </c>
      <c r="AI1424" s="93">
        <v>0</v>
      </c>
      <c r="AJ1424" s="93">
        <v>0</v>
      </c>
      <c r="AK1424" s="93">
        <v>0</v>
      </c>
      <c r="AL1424" s="93">
        <v>0</v>
      </c>
      <c r="AM1424" s="93">
        <v>0</v>
      </c>
      <c r="AN1424" s="93">
        <v>0</v>
      </c>
      <c r="AO1424" s="93">
        <v>0</v>
      </c>
      <c r="AP1424" s="93">
        <v>0</v>
      </c>
      <c r="AQ1424" s="93">
        <v>0</v>
      </c>
      <c r="AR1424" s="93">
        <v>0</v>
      </c>
      <c r="AS1424" s="93">
        <v>0</v>
      </c>
      <c r="AT1424" s="93">
        <v>0</v>
      </c>
      <c r="AU1424" s="93">
        <v>0</v>
      </c>
      <c r="AV1424" s="93">
        <v>0</v>
      </c>
      <c r="AW1424" s="93">
        <v>0</v>
      </c>
      <c r="AX1424" s="93">
        <v>0</v>
      </c>
      <c r="AY1424" s="93">
        <v>0</v>
      </c>
      <c r="AZ1424" s="93">
        <v>0</v>
      </c>
      <c r="BA1424" s="93">
        <v>0</v>
      </c>
      <c r="BB1424" s="93">
        <v>0</v>
      </c>
      <c r="BC1424" s="93">
        <v>0</v>
      </c>
      <c r="BD1424" s="93">
        <v>0</v>
      </c>
      <c r="BE1424" s="93">
        <v>0</v>
      </c>
      <c r="BF1424" s="93">
        <v>0</v>
      </c>
      <c r="BG1424" s="93">
        <v>0</v>
      </c>
      <c r="BH1424" s="93">
        <v>0</v>
      </c>
      <c r="BI1424" s="93">
        <v>0</v>
      </c>
      <c r="BJ1424" s="93">
        <v>0</v>
      </c>
      <c r="BK1424" s="93">
        <v>0</v>
      </c>
      <c r="BL1424" s="93">
        <v>0</v>
      </c>
      <c r="BM1424" s="93">
        <v>0</v>
      </c>
      <c r="BN1424" s="93">
        <v>0</v>
      </c>
      <c r="BO1424" s="93">
        <v>0</v>
      </c>
      <c r="BP1424" s="93">
        <v>0</v>
      </c>
      <c r="BQ1424" s="93">
        <v>0</v>
      </c>
      <c r="BR1424" s="93">
        <v>0</v>
      </c>
      <c r="BS1424" s="93">
        <v>0</v>
      </c>
      <c r="BT1424" s="93">
        <v>0</v>
      </c>
      <c r="BU1424" s="93">
        <v>0</v>
      </c>
      <c r="BV1424" s="93">
        <v>0</v>
      </c>
      <c r="BW1424" s="93">
        <v>0</v>
      </c>
      <c r="BX1424" s="93">
        <v>0</v>
      </c>
      <c r="BY1424" s="93">
        <v>0</v>
      </c>
      <c r="BZ1424" s="93">
        <v>0</v>
      </c>
      <c r="CA1424" s="93">
        <v>0</v>
      </c>
      <c r="CB1424" s="93">
        <v>0</v>
      </c>
      <c r="CC1424" s="93">
        <v>0</v>
      </c>
      <c r="CD1424" s="93">
        <v>0</v>
      </c>
      <c r="CE1424" s="93">
        <v>0</v>
      </c>
      <c r="CF1424" s="93">
        <v>0</v>
      </c>
      <c r="CG1424" s="93">
        <v>0</v>
      </c>
      <c r="CH1424" s="93">
        <v>0</v>
      </c>
      <c r="CJ1424" s="94">
        <v>0</v>
      </c>
    </row>
    <row r="1425" spans="1:88" x14ac:dyDescent="0.25">
      <c r="A1425">
        <v>1417</v>
      </c>
      <c r="B1425" s="96"/>
      <c r="C1425" s="97" t="s">
        <v>5378</v>
      </c>
      <c r="D1425" s="97" t="s">
        <v>7645</v>
      </c>
      <c r="E1425" s="97" t="s">
        <v>8009</v>
      </c>
      <c r="F1425" s="97" t="s">
        <v>8042</v>
      </c>
      <c r="G1425" s="96" t="s">
        <v>6184</v>
      </c>
      <c r="H1425" s="96" t="s">
        <v>8043</v>
      </c>
      <c r="I1425" s="96" t="s">
        <v>5387</v>
      </c>
      <c r="J1425" s="96" t="s">
        <v>5421</v>
      </c>
      <c r="K1425" s="96" t="s">
        <v>5552</v>
      </c>
      <c r="L1425" s="96" t="s">
        <v>5552</v>
      </c>
      <c r="M1425" s="96" t="s">
        <v>5342</v>
      </c>
      <c r="N1425" s="92">
        <v>27586.5095353328</v>
      </c>
      <c r="O1425" s="93">
        <v>4667.6883473624112</v>
      </c>
      <c r="P1425" s="93">
        <v>4590.6932645200741</v>
      </c>
      <c r="Q1425" s="93">
        <v>4599.8710874798171</v>
      </c>
      <c r="R1425" s="93">
        <v>4604.4032674176069</v>
      </c>
      <c r="S1425" s="93">
        <v>4575.2668052192839</v>
      </c>
      <c r="T1425" s="93">
        <v>4548.5867633336102</v>
      </c>
      <c r="U1425" s="93">
        <v>0</v>
      </c>
      <c r="V1425" s="93">
        <v>0</v>
      </c>
      <c r="W1425" s="93">
        <v>0</v>
      </c>
      <c r="X1425" s="93">
        <v>0</v>
      </c>
      <c r="Y1425" s="93">
        <v>0</v>
      </c>
      <c r="Z1425" s="93">
        <v>0</v>
      </c>
      <c r="AA1425" s="93">
        <v>0</v>
      </c>
      <c r="AB1425" s="93">
        <v>0</v>
      </c>
      <c r="AC1425" s="93">
        <v>0</v>
      </c>
      <c r="AD1425" s="93">
        <v>0</v>
      </c>
      <c r="AE1425" s="93">
        <v>0</v>
      </c>
      <c r="AF1425" s="93">
        <v>0</v>
      </c>
      <c r="AG1425" s="93">
        <v>0</v>
      </c>
      <c r="AH1425" s="93">
        <v>0</v>
      </c>
      <c r="AI1425" s="93">
        <v>0</v>
      </c>
      <c r="AJ1425" s="93">
        <v>0</v>
      </c>
      <c r="AK1425" s="93">
        <v>0</v>
      </c>
      <c r="AL1425" s="93">
        <v>0</v>
      </c>
      <c r="AM1425" s="93">
        <v>0</v>
      </c>
      <c r="AN1425" s="93">
        <v>0</v>
      </c>
      <c r="AO1425" s="93">
        <v>0</v>
      </c>
      <c r="AP1425" s="93">
        <v>0</v>
      </c>
      <c r="AQ1425" s="93">
        <v>0</v>
      </c>
      <c r="AR1425" s="93">
        <v>0</v>
      </c>
      <c r="AS1425" s="93">
        <v>0</v>
      </c>
      <c r="AT1425" s="93">
        <v>0</v>
      </c>
      <c r="AU1425" s="93">
        <v>0</v>
      </c>
      <c r="AV1425" s="93">
        <v>0</v>
      </c>
      <c r="AW1425" s="93">
        <v>0</v>
      </c>
      <c r="AX1425" s="93">
        <v>0</v>
      </c>
      <c r="AY1425" s="93">
        <v>0</v>
      </c>
      <c r="AZ1425" s="93">
        <v>0</v>
      </c>
      <c r="BA1425" s="93">
        <v>0</v>
      </c>
      <c r="BB1425" s="93">
        <v>0</v>
      </c>
      <c r="BC1425" s="93">
        <v>0</v>
      </c>
      <c r="BD1425" s="93">
        <v>0</v>
      </c>
      <c r="BE1425" s="93">
        <v>0</v>
      </c>
      <c r="BF1425" s="93">
        <v>0</v>
      </c>
      <c r="BG1425" s="93">
        <v>0</v>
      </c>
      <c r="BH1425" s="93">
        <v>0</v>
      </c>
      <c r="BI1425" s="93">
        <v>0</v>
      </c>
      <c r="BJ1425" s="93">
        <v>0</v>
      </c>
      <c r="BK1425" s="93">
        <v>0</v>
      </c>
      <c r="BL1425" s="93">
        <v>0</v>
      </c>
      <c r="BM1425" s="93">
        <v>0</v>
      </c>
      <c r="BN1425" s="93">
        <v>0</v>
      </c>
      <c r="BO1425" s="93">
        <v>0</v>
      </c>
      <c r="BP1425" s="93">
        <v>0</v>
      </c>
      <c r="BQ1425" s="93">
        <v>0</v>
      </c>
      <c r="BR1425" s="93">
        <v>0</v>
      </c>
      <c r="BS1425" s="93">
        <v>0</v>
      </c>
      <c r="BT1425" s="93">
        <v>0</v>
      </c>
      <c r="BU1425" s="93">
        <v>0</v>
      </c>
      <c r="BV1425" s="93">
        <v>0</v>
      </c>
      <c r="BW1425" s="93">
        <v>0</v>
      </c>
      <c r="BX1425" s="93">
        <v>0</v>
      </c>
      <c r="BY1425" s="93">
        <v>0</v>
      </c>
      <c r="BZ1425" s="93">
        <v>0</v>
      </c>
      <c r="CA1425" s="93">
        <v>0</v>
      </c>
      <c r="CB1425" s="93">
        <v>0</v>
      </c>
      <c r="CC1425" s="93">
        <v>0</v>
      </c>
      <c r="CD1425" s="93">
        <v>0</v>
      </c>
      <c r="CE1425" s="93">
        <v>0</v>
      </c>
      <c r="CF1425" s="93">
        <v>0</v>
      </c>
      <c r="CG1425" s="93">
        <v>0</v>
      </c>
      <c r="CH1425" s="93">
        <v>0</v>
      </c>
      <c r="CJ1425" s="94">
        <v>0</v>
      </c>
    </row>
    <row r="1426" spans="1:88" x14ac:dyDescent="0.25">
      <c r="A1426">
        <v>1418</v>
      </c>
      <c r="B1426" s="96"/>
      <c r="C1426" s="97" t="s">
        <v>5378</v>
      </c>
      <c r="D1426" s="97" t="s">
        <v>7645</v>
      </c>
      <c r="E1426" s="97" t="s">
        <v>8009</v>
      </c>
      <c r="F1426" s="97" t="s">
        <v>8044</v>
      </c>
      <c r="G1426" s="96" t="s">
        <v>6184</v>
      </c>
      <c r="H1426" s="96" t="s">
        <v>8045</v>
      </c>
      <c r="I1426" s="96" t="s">
        <v>5387</v>
      </c>
      <c r="J1426" s="96" t="s">
        <v>5382</v>
      </c>
      <c r="K1426" s="96" t="s">
        <v>5365</v>
      </c>
      <c r="L1426" s="96" t="s">
        <v>5365</v>
      </c>
      <c r="M1426" s="96" t="s">
        <v>5342</v>
      </c>
      <c r="N1426" s="92">
        <v>41324.591283928516</v>
      </c>
      <c r="O1426" s="93">
        <v>6992.1971443488828</v>
      </c>
      <c r="P1426" s="93">
        <v>6876.8585102510697</v>
      </c>
      <c r="Q1426" s="93">
        <v>6890.6068890447668</v>
      </c>
      <c r="R1426" s="93">
        <v>6897.3960945915705</v>
      </c>
      <c r="S1426" s="93">
        <v>6853.7496742184803</v>
      </c>
      <c r="T1426" s="93">
        <v>6813.7829714737481</v>
      </c>
      <c r="U1426" s="93">
        <v>0</v>
      </c>
      <c r="V1426" s="93">
        <v>0</v>
      </c>
      <c r="W1426" s="93">
        <v>0</v>
      </c>
      <c r="X1426" s="93">
        <v>0</v>
      </c>
      <c r="Y1426" s="93">
        <v>0</v>
      </c>
      <c r="Z1426" s="93">
        <v>0</v>
      </c>
      <c r="AA1426" s="93">
        <v>0</v>
      </c>
      <c r="AB1426" s="93">
        <v>0</v>
      </c>
      <c r="AC1426" s="93">
        <v>0</v>
      </c>
      <c r="AD1426" s="93">
        <v>0</v>
      </c>
      <c r="AE1426" s="93">
        <v>0</v>
      </c>
      <c r="AF1426" s="93">
        <v>0</v>
      </c>
      <c r="AG1426" s="93">
        <v>0</v>
      </c>
      <c r="AH1426" s="93">
        <v>0</v>
      </c>
      <c r="AI1426" s="93">
        <v>0</v>
      </c>
      <c r="AJ1426" s="93">
        <v>0</v>
      </c>
      <c r="AK1426" s="93">
        <v>0</v>
      </c>
      <c r="AL1426" s="93">
        <v>0</v>
      </c>
      <c r="AM1426" s="93">
        <v>0</v>
      </c>
      <c r="AN1426" s="93">
        <v>0</v>
      </c>
      <c r="AO1426" s="93">
        <v>0</v>
      </c>
      <c r="AP1426" s="93">
        <v>0</v>
      </c>
      <c r="AQ1426" s="93">
        <v>0</v>
      </c>
      <c r="AR1426" s="93">
        <v>0</v>
      </c>
      <c r="AS1426" s="93">
        <v>0</v>
      </c>
      <c r="AT1426" s="93">
        <v>0</v>
      </c>
      <c r="AU1426" s="93">
        <v>0</v>
      </c>
      <c r="AV1426" s="93">
        <v>0</v>
      </c>
      <c r="AW1426" s="93">
        <v>0</v>
      </c>
      <c r="AX1426" s="93">
        <v>0</v>
      </c>
      <c r="AY1426" s="93">
        <v>0</v>
      </c>
      <c r="AZ1426" s="93">
        <v>0</v>
      </c>
      <c r="BA1426" s="93">
        <v>0</v>
      </c>
      <c r="BB1426" s="93">
        <v>0</v>
      </c>
      <c r="BC1426" s="93">
        <v>0</v>
      </c>
      <c r="BD1426" s="93">
        <v>0</v>
      </c>
      <c r="BE1426" s="93">
        <v>0</v>
      </c>
      <c r="BF1426" s="93">
        <v>0</v>
      </c>
      <c r="BG1426" s="93">
        <v>0</v>
      </c>
      <c r="BH1426" s="93">
        <v>0</v>
      </c>
      <c r="BI1426" s="93">
        <v>0</v>
      </c>
      <c r="BJ1426" s="93">
        <v>0</v>
      </c>
      <c r="BK1426" s="93">
        <v>0</v>
      </c>
      <c r="BL1426" s="93">
        <v>0</v>
      </c>
      <c r="BM1426" s="93">
        <v>0</v>
      </c>
      <c r="BN1426" s="93">
        <v>0</v>
      </c>
      <c r="BO1426" s="93">
        <v>0</v>
      </c>
      <c r="BP1426" s="93">
        <v>0</v>
      </c>
      <c r="BQ1426" s="93">
        <v>0</v>
      </c>
      <c r="BR1426" s="93">
        <v>0</v>
      </c>
      <c r="BS1426" s="93">
        <v>0</v>
      </c>
      <c r="BT1426" s="93">
        <v>0</v>
      </c>
      <c r="BU1426" s="93">
        <v>0</v>
      </c>
      <c r="BV1426" s="93">
        <v>0</v>
      </c>
      <c r="BW1426" s="93">
        <v>0</v>
      </c>
      <c r="BX1426" s="93">
        <v>0</v>
      </c>
      <c r="BY1426" s="93">
        <v>0</v>
      </c>
      <c r="BZ1426" s="93">
        <v>0</v>
      </c>
      <c r="CA1426" s="93">
        <v>0</v>
      </c>
      <c r="CB1426" s="93">
        <v>0</v>
      </c>
      <c r="CC1426" s="93">
        <v>0</v>
      </c>
      <c r="CD1426" s="93">
        <v>0</v>
      </c>
      <c r="CE1426" s="93">
        <v>0</v>
      </c>
      <c r="CF1426" s="93">
        <v>0</v>
      </c>
      <c r="CG1426" s="93">
        <v>0</v>
      </c>
      <c r="CH1426" s="93">
        <v>0</v>
      </c>
      <c r="CJ1426" s="94">
        <v>0</v>
      </c>
    </row>
    <row r="1427" spans="1:88" x14ac:dyDescent="0.25">
      <c r="A1427">
        <v>1419</v>
      </c>
      <c r="B1427" s="96"/>
      <c r="C1427" s="97" t="s">
        <v>5378</v>
      </c>
      <c r="D1427" s="97" t="s">
        <v>7645</v>
      </c>
      <c r="E1427" s="97" t="s">
        <v>8009</v>
      </c>
      <c r="F1427" s="97" t="s">
        <v>8046</v>
      </c>
      <c r="G1427" s="96" t="s">
        <v>6184</v>
      </c>
      <c r="H1427" s="96" t="s">
        <v>8047</v>
      </c>
      <c r="I1427" s="96" t="s">
        <v>5387</v>
      </c>
      <c r="J1427" s="96" t="s">
        <v>5382</v>
      </c>
      <c r="K1427" s="96" t="s">
        <v>5365</v>
      </c>
      <c r="L1427" s="96" t="s">
        <v>5365</v>
      </c>
      <c r="M1427" s="96" t="s">
        <v>5342</v>
      </c>
      <c r="N1427" s="92">
        <v>11807.026081122438</v>
      </c>
      <c r="O1427" s="93">
        <v>1997.7706126711153</v>
      </c>
      <c r="P1427" s="93">
        <v>1964.8167172145927</v>
      </c>
      <c r="Q1427" s="93">
        <v>1968.7448254413578</v>
      </c>
      <c r="R1427" s="93">
        <v>1970.684598454736</v>
      </c>
      <c r="S1427" s="93">
        <v>1958.2141926338486</v>
      </c>
      <c r="T1427" s="93">
        <v>1946.7951347067878</v>
      </c>
      <c r="U1427" s="93">
        <v>0</v>
      </c>
      <c r="V1427" s="93">
        <v>0</v>
      </c>
      <c r="W1427" s="93">
        <v>0</v>
      </c>
      <c r="X1427" s="93">
        <v>0</v>
      </c>
      <c r="Y1427" s="93">
        <v>0</v>
      </c>
      <c r="Z1427" s="93">
        <v>0</v>
      </c>
      <c r="AA1427" s="93">
        <v>0</v>
      </c>
      <c r="AB1427" s="93">
        <v>0</v>
      </c>
      <c r="AC1427" s="93">
        <v>0</v>
      </c>
      <c r="AD1427" s="93">
        <v>0</v>
      </c>
      <c r="AE1427" s="93">
        <v>0</v>
      </c>
      <c r="AF1427" s="93">
        <v>0</v>
      </c>
      <c r="AG1427" s="93">
        <v>0</v>
      </c>
      <c r="AH1427" s="93">
        <v>0</v>
      </c>
      <c r="AI1427" s="93">
        <v>0</v>
      </c>
      <c r="AJ1427" s="93">
        <v>0</v>
      </c>
      <c r="AK1427" s="93">
        <v>0</v>
      </c>
      <c r="AL1427" s="93">
        <v>0</v>
      </c>
      <c r="AM1427" s="93">
        <v>0</v>
      </c>
      <c r="AN1427" s="93">
        <v>0</v>
      </c>
      <c r="AO1427" s="93">
        <v>0</v>
      </c>
      <c r="AP1427" s="93">
        <v>0</v>
      </c>
      <c r="AQ1427" s="93">
        <v>0</v>
      </c>
      <c r="AR1427" s="93">
        <v>0</v>
      </c>
      <c r="AS1427" s="93">
        <v>0</v>
      </c>
      <c r="AT1427" s="93">
        <v>0</v>
      </c>
      <c r="AU1427" s="93">
        <v>0</v>
      </c>
      <c r="AV1427" s="93">
        <v>0</v>
      </c>
      <c r="AW1427" s="93">
        <v>0</v>
      </c>
      <c r="AX1427" s="93">
        <v>0</v>
      </c>
      <c r="AY1427" s="93">
        <v>0</v>
      </c>
      <c r="AZ1427" s="93">
        <v>0</v>
      </c>
      <c r="BA1427" s="93">
        <v>0</v>
      </c>
      <c r="BB1427" s="93">
        <v>0</v>
      </c>
      <c r="BC1427" s="93">
        <v>0</v>
      </c>
      <c r="BD1427" s="93">
        <v>0</v>
      </c>
      <c r="BE1427" s="93">
        <v>0</v>
      </c>
      <c r="BF1427" s="93">
        <v>0</v>
      </c>
      <c r="BG1427" s="93">
        <v>0</v>
      </c>
      <c r="BH1427" s="93">
        <v>0</v>
      </c>
      <c r="BI1427" s="93">
        <v>0</v>
      </c>
      <c r="BJ1427" s="93">
        <v>0</v>
      </c>
      <c r="BK1427" s="93">
        <v>0</v>
      </c>
      <c r="BL1427" s="93">
        <v>0</v>
      </c>
      <c r="BM1427" s="93">
        <v>0</v>
      </c>
      <c r="BN1427" s="93">
        <v>0</v>
      </c>
      <c r="BO1427" s="93">
        <v>0</v>
      </c>
      <c r="BP1427" s="93">
        <v>0</v>
      </c>
      <c r="BQ1427" s="93">
        <v>0</v>
      </c>
      <c r="BR1427" s="93">
        <v>0</v>
      </c>
      <c r="BS1427" s="93">
        <v>0</v>
      </c>
      <c r="BT1427" s="93">
        <v>0</v>
      </c>
      <c r="BU1427" s="93">
        <v>0</v>
      </c>
      <c r="BV1427" s="93">
        <v>0</v>
      </c>
      <c r="BW1427" s="93">
        <v>0</v>
      </c>
      <c r="BX1427" s="93">
        <v>0</v>
      </c>
      <c r="BY1427" s="93">
        <v>0</v>
      </c>
      <c r="BZ1427" s="93">
        <v>0</v>
      </c>
      <c r="CA1427" s="93">
        <v>0</v>
      </c>
      <c r="CB1427" s="93">
        <v>0</v>
      </c>
      <c r="CC1427" s="93">
        <v>0</v>
      </c>
      <c r="CD1427" s="93">
        <v>0</v>
      </c>
      <c r="CE1427" s="93">
        <v>0</v>
      </c>
      <c r="CF1427" s="93">
        <v>0</v>
      </c>
      <c r="CG1427" s="93">
        <v>0</v>
      </c>
      <c r="CH1427" s="93">
        <v>0</v>
      </c>
      <c r="CJ1427" s="94">
        <v>0</v>
      </c>
    </row>
    <row r="1428" spans="1:88" x14ac:dyDescent="0.25">
      <c r="A1428">
        <v>1420</v>
      </c>
      <c r="B1428" s="96"/>
      <c r="C1428" s="97" t="s">
        <v>5378</v>
      </c>
      <c r="D1428" s="97" t="s">
        <v>5432</v>
      </c>
      <c r="E1428" s="97" t="s">
        <v>8048</v>
      </c>
      <c r="F1428" s="97" t="s">
        <v>8049</v>
      </c>
      <c r="G1428" s="96" t="s">
        <v>6184</v>
      </c>
      <c r="H1428" s="96" t="s">
        <v>8050</v>
      </c>
      <c r="I1428" s="96" t="s">
        <v>5387</v>
      </c>
      <c r="J1428" s="96" t="s">
        <v>5421</v>
      </c>
      <c r="K1428" s="96" t="s">
        <v>5552</v>
      </c>
      <c r="L1428" s="96" t="s">
        <v>5552</v>
      </c>
      <c r="M1428" s="96" t="s">
        <v>5342</v>
      </c>
      <c r="N1428" s="92">
        <v>204261.55120341788</v>
      </c>
      <c r="O1428" s="93">
        <v>34561.431599210162</v>
      </c>
      <c r="P1428" s="93">
        <v>33991.329207812414</v>
      </c>
      <c r="Q1428" s="93">
        <v>34059.285480135557</v>
      </c>
      <c r="R1428" s="93">
        <v>34092.843553266881</v>
      </c>
      <c r="S1428" s="93">
        <v>33877.105532565598</v>
      </c>
      <c r="T1428" s="93">
        <v>33679.555830427315</v>
      </c>
      <c r="U1428" s="93">
        <v>0</v>
      </c>
      <c r="V1428" s="93">
        <v>0</v>
      </c>
      <c r="W1428" s="93">
        <v>0</v>
      </c>
      <c r="X1428" s="93">
        <v>0</v>
      </c>
      <c r="Y1428" s="93">
        <v>0</v>
      </c>
      <c r="Z1428" s="93">
        <v>0</v>
      </c>
      <c r="AA1428" s="93">
        <v>0</v>
      </c>
      <c r="AB1428" s="93">
        <v>0</v>
      </c>
      <c r="AC1428" s="93">
        <v>0</v>
      </c>
      <c r="AD1428" s="93">
        <v>0</v>
      </c>
      <c r="AE1428" s="93">
        <v>0</v>
      </c>
      <c r="AF1428" s="93">
        <v>0</v>
      </c>
      <c r="AG1428" s="93">
        <v>0</v>
      </c>
      <c r="AH1428" s="93">
        <v>0</v>
      </c>
      <c r="AI1428" s="93">
        <v>0</v>
      </c>
      <c r="AJ1428" s="93">
        <v>0</v>
      </c>
      <c r="AK1428" s="93">
        <v>0</v>
      </c>
      <c r="AL1428" s="93">
        <v>0</v>
      </c>
      <c r="AM1428" s="93">
        <v>0</v>
      </c>
      <c r="AN1428" s="93">
        <v>0</v>
      </c>
      <c r="AO1428" s="93">
        <v>0</v>
      </c>
      <c r="AP1428" s="93">
        <v>0</v>
      </c>
      <c r="AQ1428" s="93">
        <v>0</v>
      </c>
      <c r="AR1428" s="93">
        <v>0</v>
      </c>
      <c r="AS1428" s="93">
        <v>0</v>
      </c>
      <c r="AT1428" s="93">
        <v>0</v>
      </c>
      <c r="AU1428" s="93">
        <v>0</v>
      </c>
      <c r="AV1428" s="93">
        <v>0</v>
      </c>
      <c r="AW1428" s="93">
        <v>0</v>
      </c>
      <c r="AX1428" s="93">
        <v>0</v>
      </c>
      <c r="AY1428" s="93">
        <v>0</v>
      </c>
      <c r="AZ1428" s="93">
        <v>0</v>
      </c>
      <c r="BA1428" s="93">
        <v>0</v>
      </c>
      <c r="BB1428" s="93">
        <v>0</v>
      </c>
      <c r="BC1428" s="93">
        <v>0</v>
      </c>
      <c r="BD1428" s="93">
        <v>0</v>
      </c>
      <c r="BE1428" s="93">
        <v>0</v>
      </c>
      <c r="BF1428" s="93">
        <v>0</v>
      </c>
      <c r="BG1428" s="93">
        <v>0</v>
      </c>
      <c r="BH1428" s="93">
        <v>0</v>
      </c>
      <c r="BI1428" s="93">
        <v>0</v>
      </c>
      <c r="BJ1428" s="93">
        <v>0</v>
      </c>
      <c r="BK1428" s="93">
        <v>0</v>
      </c>
      <c r="BL1428" s="93">
        <v>0</v>
      </c>
      <c r="BM1428" s="93">
        <v>0</v>
      </c>
      <c r="BN1428" s="93">
        <v>0</v>
      </c>
      <c r="BO1428" s="93">
        <v>0</v>
      </c>
      <c r="BP1428" s="93">
        <v>0</v>
      </c>
      <c r="BQ1428" s="93">
        <v>0</v>
      </c>
      <c r="BR1428" s="93">
        <v>0</v>
      </c>
      <c r="BS1428" s="93">
        <v>0</v>
      </c>
      <c r="BT1428" s="93">
        <v>0</v>
      </c>
      <c r="BU1428" s="93">
        <v>0</v>
      </c>
      <c r="BV1428" s="93">
        <v>0</v>
      </c>
      <c r="BW1428" s="93">
        <v>0</v>
      </c>
      <c r="BX1428" s="93">
        <v>0</v>
      </c>
      <c r="BY1428" s="93">
        <v>0</v>
      </c>
      <c r="BZ1428" s="93">
        <v>0</v>
      </c>
      <c r="CA1428" s="93">
        <v>0</v>
      </c>
      <c r="CB1428" s="93">
        <v>0</v>
      </c>
      <c r="CC1428" s="93">
        <v>0</v>
      </c>
      <c r="CD1428" s="93">
        <v>0</v>
      </c>
      <c r="CE1428" s="93">
        <v>0</v>
      </c>
      <c r="CF1428" s="93">
        <v>0</v>
      </c>
      <c r="CG1428" s="93">
        <v>0</v>
      </c>
      <c r="CH1428" s="93">
        <v>0</v>
      </c>
      <c r="CJ1428" s="94">
        <v>0</v>
      </c>
    </row>
    <row r="1429" spans="1:88" x14ac:dyDescent="0.25">
      <c r="A1429">
        <v>1421</v>
      </c>
      <c r="B1429" s="96"/>
      <c r="C1429" s="97" t="s">
        <v>5378</v>
      </c>
      <c r="D1429" s="97" t="s">
        <v>7645</v>
      </c>
      <c r="E1429" s="97" t="s">
        <v>8009</v>
      </c>
      <c r="F1429" s="97" t="s">
        <v>8051</v>
      </c>
      <c r="G1429" s="96" t="s">
        <v>6184</v>
      </c>
      <c r="H1429" s="96" t="s">
        <v>8052</v>
      </c>
      <c r="I1429" s="96" t="s">
        <v>5387</v>
      </c>
      <c r="J1429" s="96" t="s">
        <v>5382</v>
      </c>
      <c r="K1429" s="96" t="s">
        <v>5365</v>
      </c>
      <c r="L1429" s="96" t="s">
        <v>5365</v>
      </c>
      <c r="M1429" s="96" t="s">
        <v>5342</v>
      </c>
      <c r="N1429" s="92">
        <v>2046066.7563290768</v>
      </c>
      <c r="O1429" s="93">
        <v>0</v>
      </c>
      <c r="P1429" s="93">
        <v>0</v>
      </c>
      <c r="Q1429" s="93">
        <v>0</v>
      </c>
      <c r="R1429" s="93">
        <v>0</v>
      </c>
      <c r="S1429" s="93">
        <v>0</v>
      </c>
      <c r="T1429" s="93">
        <v>0</v>
      </c>
      <c r="U1429" s="93">
        <v>0</v>
      </c>
      <c r="V1429" s="93">
        <v>0</v>
      </c>
      <c r="W1429" s="93">
        <v>0</v>
      </c>
      <c r="X1429" s="93">
        <v>0</v>
      </c>
      <c r="Y1429" s="93">
        <v>0</v>
      </c>
      <c r="Z1429" s="93">
        <v>0</v>
      </c>
      <c r="AA1429" s="93">
        <v>0</v>
      </c>
      <c r="AB1429" s="93">
        <v>0</v>
      </c>
      <c r="AC1429" s="93">
        <v>0</v>
      </c>
      <c r="AD1429" s="93">
        <v>0</v>
      </c>
      <c r="AE1429" s="93">
        <v>0</v>
      </c>
      <c r="AF1429" s="93">
        <v>0</v>
      </c>
      <c r="AG1429" s="93">
        <v>0</v>
      </c>
      <c r="AH1429" s="93">
        <v>0</v>
      </c>
      <c r="AI1429" s="93">
        <v>0</v>
      </c>
      <c r="AJ1429" s="93">
        <v>0</v>
      </c>
      <c r="AK1429" s="93">
        <v>0</v>
      </c>
      <c r="AL1429" s="93">
        <v>0</v>
      </c>
      <c r="AM1429" s="93">
        <v>0</v>
      </c>
      <c r="AN1429" s="93">
        <v>0</v>
      </c>
      <c r="AO1429" s="93">
        <v>0</v>
      </c>
      <c r="AP1429" s="93">
        <v>0</v>
      </c>
      <c r="AQ1429" s="93">
        <v>0</v>
      </c>
      <c r="AR1429" s="93">
        <v>0</v>
      </c>
      <c r="AS1429" s="93">
        <v>0</v>
      </c>
      <c r="AT1429" s="93">
        <v>0</v>
      </c>
      <c r="AU1429" s="93">
        <v>0</v>
      </c>
      <c r="AV1429" s="93">
        <v>0</v>
      </c>
      <c r="AW1429" s="93">
        <v>0</v>
      </c>
      <c r="AX1429" s="93">
        <v>0</v>
      </c>
      <c r="AY1429" s="93">
        <v>0</v>
      </c>
      <c r="AZ1429" s="93">
        <v>0</v>
      </c>
      <c r="BA1429" s="93">
        <v>0</v>
      </c>
      <c r="BB1429" s="93">
        <v>0</v>
      </c>
      <c r="BC1429" s="93">
        <v>0</v>
      </c>
      <c r="BD1429" s="93">
        <v>0</v>
      </c>
      <c r="BE1429" s="93">
        <v>0</v>
      </c>
      <c r="BF1429" s="93">
        <v>0</v>
      </c>
      <c r="BG1429" s="93">
        <v>0</v>
      </c>
      <c r="BH1429" s="93">
        <v>0</v>
      </c>
      <c r="BI1429" s="93">
        <v>0</v>
      </c>
      <c r="BJ1429" s="93">
        <v>0</v>
      </c>
      <c r="BK1429" s="93">
        <v>0</v>
      </c>
      <c r="BL1429" s="93">
        <v>0</v>
      </c>
      <c r="BM1429" s="93">
        <v>0</v>
      </c>
      <c r="BN1429" s="93">
        <v>0</v>
      </c>
      <c r="BO1429" s="93">
        <v>0</v>
      </c>
      <c r="BP1429" s="93">
        <v>0</v>
      </c>
      <c r="BQ1429" s="93">
        <v>171398.76094502723</v>
      </c>
      <c r="BR1429" s="93">
        <v>171152.46808612652</v>
      </c>
      <c r="BS1429" s="93">
        <v>170545.50448584347</v>
      </c>
      <c r="BT1429" s="93">
        <v>168561.04368133977</v>
      </c>
      <c r="BU1429" s="93">
        <v>171223.50220814487</v>
      </c>
      <c r="BV1429" s="93">
        <v>171521.06211858959</v>
      </c>
      <c r="BW1429" s="93">
        <v>172317.33939044978</v>
      </c>
      <c r="BX1429" s="93">
        <v>170170.48938298144</v>
      </c>
      <c r="BY1429" s="93">
        <v>170352.84281810714</v>
      </c>
      <c r="BZ1429" s="93">
        <v>170465.92155244277</v>
      </c>
      <c r="CA1429" s="93">
        <v>169491.47647247501</v>
      </c>
      <c r="CB1429" s="93">
        <v>168866.34518754896</v>
      </c>
      <c r="CC1429" s="93">
        <v>0</v>
      </c>
      <c r="CD1429" s="93">
        <v>0</v>
      </c>
      <c r="CE1429" s="93">
        <v>0</v>
      </c>
      <c r="CF1429" s="93">
        <v>0</v>
      </c>
      <c r="CG1429" s="93">
        <v>0</v>
      </c>
      <c r="CH1429" s="93">
        <v>0</v>
      </c>
      <c r="CJ1429" s="94">
        <v>2046066.7563290768</v>
      </c>
    </row>
    <row r="1430" spans="1:88" x14ac:dyDescent="0.25">
      <c r="A1430">
        <v>1422</v>
      </c>
      <c r="B1430" s="96"/>
      <c r="C1430" s="97" t="s">
        <v>5378</v>
      </c>
      <c r="D1430" s="97" t="s">
        <v>7645</v>
      </c>
      <c r="E1430" s="97" t="s">
        <v>8009</v>
      </c>
      <c r="F1430" s="97" t="s">
        <v>8053</v>
      </c>
      <c r="G1430" s="96" t="s">
        <v>6184</v>
      </c>
      <c r="H1430" s="96" t="s">
        <v>8054</v>
      </c>
      <c r="I1430" s="96" t="s">
        <v>5387</v>
      </c>
      <c r="J1430" s="96" t="s">
        <v>5382</v>
      </c>
      <c r="K1430" s="96" t="s">
        <v>5365</v>
      </c>
      <c r="L1430" s="96" t="s">
        <v>5365</v>
      </c>
      <c r="M1430" s="96" t="s">
        <v>5342</v>
      </c>
      <c r="N1430" s="92">
        <v>2053324.5233169289</v>
      </c>
      <c r="O1430" s="93">
        <v>0</v>
      </c>
      <c r="P1430" s="93">
        <v>0</v>
      </c>
      <c r="Q1430" s="93">
        <v>0</v>
      </c>
      <c r="R1430" s="93">
        <v>0</v>
      </c>
      <c r="S1430" s="93">
        <v>0</v>
      </c>
      <c r="T1430" s="93">
        <v>0</v>
      </c>
      <c r="U1430" s="93">
        <v>0</v>
      </c>
      <c r="V1430" s="93">
        <v>0</v>
      </c>
      <c r="W1430" s="93">
        <v>0</v>
      </c>
      <c r="X1430" s="93">
        <v>0</v>
      </c>
      <c r="Y1430" s="93">
        <v>0</v>
      </c>
      <c r="Z1430" s="93">
        <v>0</v>
      </c>
      <c r="AA1430" s="93">
        <v>0</v>
      </c>
      <c r="AB1430" s="93">
        <v>0</v>
      </c>
      <c r="AC1430" s="93">
        <v>0</v>
      </c>
      <c r="AD1430" s="93">
        <v>0</v>
      </c>
      <c r="AE1430" s="93">
        <v>0</v>
      </c>
      <c r="AF1430" s="93">
        <v>0</v>
      </c>
      <c r="AG1430" s="93">
        <v>0</v>
      </c>
      <c r="AH1430" s="93">
        <v>0</v>
      </c>
      <c r="AI1430" s="93">
        <v>0</v>
      </c>
      <c r="AJ1430" s="93">
        <v>0</v>
      </c>
      <c r="AK1430" s="93">
        <v>0</v>
      </c>
      <c r="AL1430" s="93">
        <v>0</v>
      </c>
      <c r="AM1430" s="93">
        <v>0</v>
      </c>
      <c r="AN1430" s="93">
        <v>0</v>
      </c>
      <c r="AO1430" s="93">
        <v>0</v>
      </c>
      <c r="AP1430" s="93">
        <v>0</v>
      </c>
      <c r="AQ1430" s="93">
        <v>0</v>
      </c>
      <c r="AR1430" s="93">
        <v>0</v>
      </c>
      <c r="AS1430" s="93">
        <v>0</v>
      </c>
      <c r="AT1430" s="93">
        <v>0</v>
      </c>
      <c r="AU1430" s="93">
        <v>0</v>
      </c>
      <c r="AV1430" s="93">
        <v>0</v>
      </c>
      <c r="AW1430" s="93">
        <v>0</v>
      </c>
      <c r="AX1430" s="93">
        <v>0</v>
      </c>
      <c r="AY1430" s="93">
        <v>0</v>
      </c>
      <c r="AZ1430" s="93">
        <v>0</v>
      </c>
      <c r="BA1430" s="93">
        <v>0</v>
      </c>
      <c r="BB1430" s="93">
        <v>0</v>
      </c>
      <c r="BC1430" s="93">
        <v>0</v>
      </c>
      <c r="BD1430" s="93">
        <v>0</v>
      </c>
      <c r="BE1430" s="93">
        <v>173007.60078006063</v>
      </c>
      <c r="BF1430" s="93">
        <v>172817.46244477807</v>
      </c>
      <c r="BG1430" s="93">
        <v>172362.25036872725</v>
      </c>
      <c r="BH1430" s="93">
        <v>170830.39498912988</v>
      </c>
      <c r="BI1430" s="93">
        <v>172879.19544040205</v>
      </c>
      <c r="BJ1430" s="93">
        <v>173100.48494732182</v>
      </c>
      <c r="BK1430" s="93">
        <v>171136.80956452919</v>
      </c>
      <c r="BL1430" s="93">
        <v>169587.99530054093</v>
      </c>
      <c r="BM1430" s="93">
        <v>169799.46768687083</v>
      </c>
      <c r="BN1430" s="93">
        <v>169840.24998323442</v>
      </c>
      <c r="BO1430" s="93">
        <v>169215.6720661943</v>
      </c>
      <c r="BP1430" s="93">
        <v>168746.93974513988</v>
      </c>
      <c r="BQ1430" s="93">
        <v>0</v>
      </c>
      <c r="BR1430" s="93">
        <v>0</v>
      </c>
      <c r="BS1430" s="93">
        <v>0</v>
      </c>
      <c r="BT1430" s="93">
        <v>0</v>
      </c>
      <c r="BU1430" s="93">
        <v>0</v>
      </c>
      <c r="BV1430" s="93">
        <v>0</v>
      </c>
      <c r="BW1430" s="93">
        <v>0</v>
      </c>
      <c r="BX1430" s="93">
        <v>0</v>
      </c>
      <c r="BY1430" s="93">
        <v>0</v>
      </c>
      <c r="BZ1430" s="93">
        <v>0</v>
      </c>
      <c r="CA1430" s="93">
        <v>0</v>
      </c>
      <c r="CB1430" s="93">
        <v>0</v>
      </c>
      <c r="CC1430" s="93">
        <v>0</v>
      </c>
      <c r="CD1430" s="93">
        <v>0</v>
      </c>
      <c r="CE1430" s="93">
        <v>0</v>
      </c>
      <c r="CF1430" s="93">
        <v>0</v>
      </c>
      <c r="CG1430" s="93">
        <v>0</v>
      </c>
      <c r="CH1430" s="93">
        <v>0</v>
      </c>
      <c r="CJ1430" s="94">
        <v>2053324.5233169289</v>
      </c>
    </row>
    <row r="1431" spans="1:88" x14ac:dyDescent="0.25">
      <c r="A1431">
        <v>1423</v>
      </c>
      <c r="B1431" s="96"/>
      <c r="C1431" s="97" t="s">
        <v>5378</v>
      </c>
      <c r="D1431" s="97" t="s">
        <v>7645</v>
      </c>
      <c r="E1431" s="97" t="s">
        <v>8009</v>
      </c>
      <c r="F1431" s="97" t="s">
        <v>8055</v>
      </c>
      <c r="G1431" s="96" t="s">
        <v>6184</v>
      </c>
      <c r="H1431" s="96" t="s">
        <v>8056</v>
      </c>
      <c r="I1431" s="96" t="s">
        <v>5387</v>
      </c>
      <c r="J1431" s="96" t="s">
        <v>5382</v>
      </c>
      <c r="K1431" s="96" t="s">
        <v>5365</v>
      </c>
      <c r="L1431" s="96" t="s">
        <v>5365</v>
      </c>
      <c r="M1431" s="96" t="s">
        <v>5342</v>
      </c>
      <c r="N1431" s="92">
        <v>2022857.9502549281</v>
      </c>
      <c r="O1431" s="93">
        <v>0</v>
      </c>
      <c r="P1431" s="93">
        <v>0</v>
      </c>
      <c r="Q1431" s="93">
        <v>0</v>
      </c>
      <c r="R1431" s="93">
        <v>0</v>
      </c>
      <c r="S1431" s="93">
        <v>0</v>
      </c>
      <c r="T1431" s="93">
        <v>0</v>
      </c>
      <c r="U1431" s="93">
        <v>0</v>
      </c>
      <c r="V1431" s="93">
        <v>0</v>
      </c>
      <c r="W1431" s="93">
        <v>0</v>
      </c>
      <c r="X1431" s="93">
        <v>0</v>
      </c>
      <c r="Y1431" s="93">
        <v>0</v>
      </c>
      <c r="Z1431" s="93">
        <v>0</v>
      </c>
      <c r="AA1431" s="93">
        <v>0</v>
      </c>
      <c r="AB1431" s="93">
        <v>0</v>
      </c>
      <c r="AC1431" s="93">
        <v>0</v>
      </c>
      <c r="AD1431" s="93">
        <v>0</v>
      </c>
      <c r="AE1431" s="93">
        <v>0</v>
      </c>
      <c r="AF1431" s="93">
        <v>0</v>
      </c>
      <c r="AG1431" s="93">
        <v>166716.01052005246</v>
      </c>
      <c r="AH1431" s="93">
        <v>166622.45589881224</v>
      </c>
      <c r="AI1431" s="93">
        <v>165923.04627219104</v>
      </c>
      <c r="AJ1431" s="93">
        <v>164624.6043257995</v>
      </c>
      <c r="AK1431" s="93">
        <v>166632.88059994095</v>
      </c>
      <c r="AL1431" s="93">
        <v>166828.48729553056</v>
      </c>
      <c r="AM1431" s="93">
        <v>172458.68030651202</v>
      </c>
      <c r="AN1431" s="93">
        <v>170847.76434277272</v>
      </c>
      <c r="AO1431" s="93">
        <v>170990.12518384474</v>
      </c>
      <c r="AP1431" s="93">
        <v>171014.80769240507</v>
      </c>
      <c r="AQ1431" s="93">
        <v>170353.4420328683</v>
      </c>
      <c r="AR1431" s="93">
        <v>169845.64578419871</v>
      </c>
      <c r="AS1431" s="93">
        <v>0</v>
      </c>
      <c r="AT1431" s="93">
        <v>0</v>
      </c>
      <c r="AU1431" s="93">
        <v>0</v>
      </c>
      <c r="AV1431" s="93">
        <v>0</v>
      </c>
      <c r="AW1431" s="93">
        <v>0</v>
      </c>
      <c r="AX1431" s="93">
        <v>0</v>
      </c>
      <c r="AY1431" s="93">
        <v>0</v>
      </c>
      <c r="AZ1431" s="93">
        <v>0</v>
      </c>
      <c r="BA1431" s="93">
        <v>0</v>
      </c>
      <c r="BB1431" s="93">
        <v>0</v>
      </c>
      <c r="BC1431" s="93">
        <v>0</v>
      </c>
      <c r="BD1431" s="93">
        <v>0</v>
      </c>
      <c r="BE1431" s="93">
        <v>0</v>
      </c>
      <c r="BF1431" s="93">
        <v>0</v>
      </c>
      <c r="BG1431" s="93">
        <v>0</v>
      </c>
      <c r="BH1431" s="93">
        <v>0</v>
      </c>
      <c r="BI1431" s="93">
        <v>0</v>
      </c>
      <c r="BJ1431" s="93">
        <v>0</v>
      </c>
      <c r="BK1431" s="93">
        <v>0</v>
      </c>
      <c r="BL1431" s="93">
        <v>0</v>
      </c>
      <c r="BM1431" s="93">
        <v>0</v>
      </c>
      <c r="BN1431" s="93">
        <v>0</v>
      </c>
      <c r="BO1431" s="93">
        <v>0</v>
      </c>
      <c r="BP1431" s="93">
        <v>0</v>
      </c>
      <c r="BQ1431" s="93">
        <v>0</v>
      </c>
      <c r="BR1431" s="93">
        <v>0</v>
      </c>
      <c r="BS1431" s="93">
        <v>0</v>
      </c>
      <c r="BT1431" s="93">
        <v>0</v>
      </c>
      <c r="BU1431" s="93">
        <v>0</v>
      </c>
      <c r="BV1431" s="93">
        <v>0</v>
      </c>
      <c r="BW1431" s="93">
        <v>0</v>
      </c>
      <c r="BX1431" s="93">
        <v>0</v>
      </c>
      <c r="BY1431" s="93">
        <v>0</v>
      </c>
      <c r="BZ1431" s="93">
        <v>0</v>
      </c>
      <c r="CA1431" s="93">
        <v>0</v>
      </c>
      <c r="CB1431" s="93">
        <v>0</v>
      </c>
      <c r="CC1431" s="93">
        <v>0</v>
      </c>
      <c r="CD1431" s="93">
        <v>0</v>
      </c>
      <c r="CE1431" s="93">
        <v>0</v>
      </c>
      <c r="CF1431" s="93">
        <v>0</v>
      </c>
      <c r="CG1431" s="93">
        <v>0</v>
      </c>
      <c r="CH1431" s="93">
        <v>0</v>
      </c>
      <c r="CJ1431" s="94">
        <v>2022857.9502549281</v>
      </c>
    </row>
    <row r="1432" spans="1:88" x14ac:dyDescent="0.25">
      <c r="A1432">
        <v>1424</v>
      </c>
      <c r="B1432" s="96"/>
      <c r="C1432" s="97" t="s">
        <v>5378</v>
      </c>
      <c r="D1432" s="97" t="s">
        <v>7645</v>
      </c>
      <c r="E1432" s="97" t="s">
        <v>8009</v>
      </c>
      <c r="F1432" s="97" t="s">
        <v>8057</v>
      </c>
      <c r="G1432" s="96" t="s">
        <v>6184</v>
      </c>
      <c r="H1432" s="96" t="s">
        <v>8058</v>
      </c>
      <c r="I1432" s="96" t="s">
        <v>5387</v>
      </c>
      <c r="J1432" s="96" t="s">
        <v>5382</v>
      </c>
      <c r="K1432" s="96" t="s">
        <v>5365</v>
      </c>
      <c r="L1432" s="96" t="s">
        <v>5365</v>
      </c>
      <c r="M1432" s="96" t="s">
        <v>5342</v>
      </c>
      <c r="N1432" s="92">
        <v>0</v>
      </c>
      <c r="O1432" s="93">
        <v>0</v>
      </c>
      <c r="P1432" s="93">
        <v>0</v>
      </c>
      <c r="Q1432" s="93">
        <v>0</v>
      </c>
      <c r="R1432" s="93">
        <v>0</v>
      </c>
      <c r="S1432" s="93">
        <v>0</v>
      </c>
      <c r="T1432" s="93">
        <v>0</v>
      </c>
      <c r="U1432" s="93">
        <v>0</v>
      </c>
      <c r="V1432" s="93">
        <v>0</v>
      </c>
      <c r="W1432" s="93">
        <v>0</v>
      </c>
      <c r="X1432" s="93">
        <v>0</v>
      </c>
      <c r="Y1432" s="93">
        <v>0</v>
      </c>
      <c r="Z1432" s="93">
        <v>0</v>
      </c>
      <c r="AA1432" s="93">
        <v>0</v>
      </c>
      <c r="AB1432" s="93">
        <v>0</v>
      </c>
      <c r="AC1432" s="93">
        <v>0</v>
      </c>
      <c r="AD1432" s="93">
        <v>0</v>
      </c>
      <c r="AE1432" s="93">
        <v>0</v>
      </c>
      <c r="AF1432" s="93">
        <v>0</v>
      </c>
      <c r="AG1432" s="93">
        <v>0</v>
      </c>
      <c r="AH1432" s="93">
        <v>0</v>
      </c>
      <c r="AI1432" s="93">
        <v>0</v>
      </c>
      <c r="AJ1432" s="93">
        <v>0</v>
      </c>
      <c r="AK1432" s="93">
        <v>0</v>
      </c>
      <c r="AL1432" s="93">
        <v>0</v>
      </c>
      <c r="AM1432" s="93">
        <v>0</v>
      </c>
      <c r="AN1432" s="93">
        <v>0</v>
      </c>
      <c r="AO1432" s="93">
        <v>0</v>
      </c>
      <c r="AP1432" s="93">
        <v>0</v>
      </c>
      <c r="AQ1432" s="93">
        <v>0</v>
      </c>
      <c r="AR1432" s="93">
        <v>0</v>
      </c>
      <c r="AS1432" s="93">
        <v>0</v>
      </c>
      <c r="AT1432" s="93">
        <v>0</v>
      </c>
      <c r="AU1432" s="93">
        <v>0</v>
      </c>
      <c r="AV1432" s="93">
        <v>0</v>
      </c>
      <c r="AW1432" s="93">
        <v>0</v>
      </c>
      <c r="AX1432" s="93">
        <v>0</v>
      </c>
      <c r="AY1432" s="93">
        <v>0</v>
      </c>
      <c r="AZ1432" s="93">
        <v>0</v>
      </c>
      <c r="BA1432" s="93">
        <v>0</v>
      </c>
      <c r="BB1432" s="93">
        <v>0</v>
      </c>
      <c r="BC1432" s="93">
        <v>0</v>
      </c>
      <c r="BD1432" s="93">
        <v>0</v>
      </c>
      <c r="BE1432" s="93">
        <v>0</v>
      </c>
      <c r="BF1432" s="93">
        <v>0</v>
      </c>
      <c r="BG1432" s="93">
        <v>0</v>
      </c>
      <c r="BH1432" s="93">
        <v>0</v>
      </c>
      <c r="BI1432" s="93">
        <v>0</v>
      </c>
      <c r="BJ1432" s="93">
        <v>0</v>
      </c>
      <c r="BK1432" s="93">
        <v>0</v>
      </c>
      <c r="BL1432" s="93">
        <v>0</v>
      </c>
      <c r="BM1432" s="93">
        <v>0</v>
      </c>
      <c r="BN1432" s="93">
        <v>0</v>
      </c>
      <c r="BO1432" s="93">
        <v>0</v>
      </c>
      <c r="BP1432" s="93">
        <v>0</v>
      </c>
      <c r="BQ1432" s="93">
        <v>0</v>
      </c>
      <c r="BR1432" s="93">
        <v>0</v>
      </c>
      <c r="BS1432" s="93">
        <v>0</v>
      </c>
      <c r="BT1432" s="93">
        <v>0</v>
      </c>
      <c r="BU1432" s="93">
        <v>0</v>
      </c>
      <c r="BV1432" s="93">
        <v>0</v>
      </c>
      <c r="BW1432" s="93">
        <v>0</v>
      </c>
      <c r="BX1432" s="93">
        <v>0</v>
      </c>
      <c r="BY1432" s="93">
        <v>0</v>
      </c>
      <c r="BZ1432" s="93">
        <v>0</v>
      </c>
      <c r="CA1432" s="93">
        <v>0</v>
      </c>
      <c r="CB1432" s="93">
        <v>0</v>
      </c>
      <c r="CC1432" s="93">
        <v>0</v>
      </c>
      <c r="CD1432" s="93">
        <v>0</v>
      </c>
      <c r="CE1432" s="93">
        <v>0</v>
      </c>
      <c r="CF1432" s="93">
        <v>0</v>
      </c>
      <c r="CG1432" s="93">
        <v>0</v>
      </c>
      <c r="CH1432" s="93">
        <v>0</v>
      </c>
      <c r="CJ1432" s="94">
        <v>0</v>
      </c>
    </row>
    <row r="1433" spans="1:88" x14ac:dyDescent="0.25">
      <c r="A1433">
        <v>1425</v>
      </c>
      <c r="B1433" s="96"/>
      <c r="C1433" s="97" t="s">
        <v>5378</v>
      </c>
      <c r="D1433" s="97" t="s">
        <v>7645</v>
      </c>
      <c r="E1433" s="97" t="s">
        <v>8009</v>
      </c>
      <c r="F1433" s="97" t="s">
        <v>8059</v>
      </c>
      <c r="G1433" s="96" t="s">
        <v>6184</v>
      </c>
      <c r="H1433" s="96" t="s">
        <v>8060</v>
      </c>
      <c r="I1433" s="96" t="s">
        <v>5387</v>
      </c>
      <c r="J1433" s="96" t="s">
        <v>5382</v>
      </c>
      <c r="K1433" s="96" t="s">
        <v>5365</v>
      </c>
      <c r="L1433" s="96" t="s">
        <v>5365</v>
      </c>
      <c r="M1433" s="96" t="s">
        <v>5342</v>
      </c>
      <c r="N1433" s="92">
        <v>329529.4046683542</v>
      </c>
      <c r="O1433" s="93">
        <v>0</v>
      </c>
      <c r="P1433" s="93">
        <v>0</v>
      </c>
      <c r="Q1433" s="93">
        <v>0</v>
      </c>
      <c r="R1433" s="93">
        <v>0</v>
      </c>
      <c r="S1433" s="93">
        <v>0</v>
      </c>
      <c r="T1433" s="93">
        <v>0</v>
      </c>
      <c r="U1433" s="93">
        <v>27496.092548475175</v>
      </c>
      <c r="V1433" s="93">
        <v>27508.719566300642</v>
      </c>
      <c r="W1433" s="93">
        <v>27302.707455018342</v>
      </c>
      <c r="X1433" s="93">
        <v>26964.830512439006</v>
      </c>
      <c r="Y1433" s="93">
        <v>27522.442085177016</v>
      </c>
      <c r="Z1433" s="93">
        <v>27571.596024123839</v>
      </c>
      <c r="AA1433" s="93">
        <v>27925.413173533128</v>
      </c>
      <c r="AB1433" s="93">
        <v>27424.843325400892</v>
      </c>
      <c r="AC1433" s="93">
        <v>27516.454834177908</v>
      </c>
      <c r="AD1433" s="93">
        <v>27544.892380776058</v>
      </c>
      <c r="AE1433" s="93">
        <v>27415.668176692976</v>
      </c>
      <c r="AF1433" s="93">
        <v>27335.744586239172</v>
      </c>
      <c r="AG1433" s="93">
        <v>0</v>
      </c>
      <c r="AH1433" s="93">
        <v>0</v>
      </c>
      <c r="AI1433" s="93">
        <v>0</v>
      </c>
      <c r="AJ1433" s="93">
        <v>0</v>
      </c>
      <c r="AK1433" s="93">
        <v>0</v>
      </c>
      <c r="AL1433" s="93">
        <v>0</v>
      </c>
      <c r="AM1433" s="93">
        <v>0</v>
      </c>
      <c r="AN1433" s="93">
        <v>0</v>
      </c>
      <c r="AO1433" s="93">
        <v>0</v>
      </c>
      <c r="AP1433" s="93">
        <v>0</v>
      </c>
      <c r="AQ1433" s="93">
        <v>0</v>
      </c>
      <c r="AR1433" s="93">
        <v>0</v>
      </c>
      <c r="AS1433" s="93">
        <v>0</v>
      </c>
      <c r="AT1433" s="93">
        <v>0</v>
      </c>
      <c r="AU1433" s="93">
        <v>0</v>
      </c>
      <c r="AV1433" s="93">
        <v>0</v>
      </c>
      <c r="AW1433" s="93">
        <v>0</v>
      </c>
      <c r="AX1433" s="93">
        <v>0</v>
      </c>
      <c r="AY1433" s="93">
        <v>0</v>
      </c>
      <c r="AZ1433" s="93">
        <v>0</v>
      </c>
      <c r="BA1433" s="93">
        <v>0</v>
      </c>
      <c r="BB1433" s="93">
        <v>0</v>
      </c>
      <c r="BC1433" s="93">
        <v>0</v>
      </c>
      <c r="BD1433" s="93">
        <v>0</v>
      </c>
      <c r="BE1433" s="93">
        <v>0</v>
      </c>
      <c r="BF1433" s="93">
        <v>0</v>
      </c>
      <c r="BG1433" s="93">
        <v>0</v>
      </c>
      <c r="BH1433" s="93">
        <v>0</v>
      </c>
      <c r="BI1433" s="93">
        <v>0</v>
      </c>
      <c r="BJ1433" s="93">
        <v>0</v>
      </c>
      <c r="BK1433" s="93">
        <v>0</v>
      </c>
      <c r="BL1433" s="93">
        <v>0</v>
      </c>
      <c r="BM1433" s="93">
        <v>0</v>
      </c>
      <c r="BN1433" s="93">
        <v>0</v>
      </c>
      <c r="BO1433" s="93">
        <v>0</v>
      </c>
      <c r="BP1433" s="93">
        <v>0</v>
      </c>
      <c r="BQ1433" s="93">
        <v>0</v>
      </c>
      <c r="BR1433" s="93">
        <v>0</v>
      </c>
      <c r="BS1433" s="93">
        <v>0</v>
      </c>
      <c r="BT1433" s="93">
        <v>0</v>
      </c>
      <c r="BU1433" s="93">
        <v>0</v>
      </c>
      <c r="BV1433" s="93">
        <v>0</v>
      </c>
      <c r="BW1433" s="93">
        <v>0</v>
      </c>
      <c r="BX1433" s="93">
        <v>0</v>
      </c>
      <c r="BY1433" s="93">
        <v>0</v>
      </c>
      <c r="BZ1433" s="93">
        <v>0</v>
      </c>
      <c r="CA1433" s="93">
        <v>0</v>
      </c>
      <c r="CB1433" s="93">
        <v>0</v>
      </c>
      <c r="CC1433" s="93">
        <v>0</v>
      </c>
      <c r="CD1433" s="93">
        <v>0</v>
      </c>
      <c r="CE1433" s="93">
        <v>0</v>
      </c>
      <c r="CF1433" s="93">
        <v>0</v>
      </c>
      <c r="CG1433" s="93">
        <v>0</v>
      </c>
      <c r="CH1433" s="93">
        <v>0</v>
      </c>
      <c r="CJ1433" s="94">
        <v>165163.01647682011</v>
      </c>
    </row>
    <row r="1434" spans="1:88" x14ac:dyDescent="0.25">
      <c r="A1434">
        <v>1426</v>
      </c>
      <c r="B1434" s="96"/>
      <c r="C1434" s="97" t="s">
        <v>5378</v>
      </c>
      <c r="D1434" s="97" t="s">
        <v>7645</v>
      </c>
      <c r="E1434" s="97" t="s">
        <v>8009</v>
      </c>
      <c r="F1434" s="97" t="s">
        <v>8061</v>
      </c>
      <c r="G1434" s="96" t="s">
        <v>6184</v>
      </c>
      <c r="H1434" s="96" t="s">
        <v>8062</v>
      </c>
      <c r="I1434" s="96" t="s">
        <v>5387</v>
      </c>
      <c r="J1434" s="96" t="s">
        <v>5382</v>
      </c>
      <c r="K1434" s="96" t="s">
        <v>5365</v>
      </c>
      <c r="L1434" s="96" t="s">
        <v>5365</v>
      </c>
      <c r="M1434" s="96" t="s">
        <v>5342</v>
      </c>
      <c r="N1434" s="92">
        <v>512510.36746056646</v>
      </c>
      <c r="O1434" s="93">
        <v>0</v>
      </c>
      <c r="P1434" s="93">
        <v>0</v>
      </c>
      <c r="Q1434" s="93">
        <v>0</v>
      </c>
      <c r="R1434" s="93">
        <v>0</v>
      </c>
      <c r="S1434" s="93">
        <v>0</v>
      </c>
      <c r="T1434" s="93">
        <v>0</v>
      </c>
      <c r="U1434" s="93">
        <v>0</v>
      </c>
      <c r="V1434" s="93">
        <v>0</v>
      </c>
      <c r="W1434" s="93">
        <v>0</v>
      </c>
      <c r="X1434" s="93">
        <v>0</v>
      </c>
      <c r="Y1434" s="93">
        <v>0</v>
      </c>
      <c r="Z1434" s="93">
        <v>0</v>
      </c>
      <c r="AA1434" s="93">
        <v>0</v>
      </c>
      <c r="AB1434" s="93">
        <v>0</v>
      </c>
      <c r="AC1434" s="93">
        <v>0</v>
      </c>
      <c r="AD1434" s="93">
        <v>0</v>
      </c>
      <c r="AE1434" s="93">
        <v>0</v>
      </c>
      <c r="AF1434" s="93">
        <v>0</v>
      </c>
      <c r="AG1434" s="93">
        <v>42239.092370486869</v>
      </c>
      <c r="AH1434" s="93">
        <v>42215.389414328478</v>
      </c>
      <c r="AI1434" s="93">
        <v>42038.187310394467</v>
      </c>
      <c r="AJ1434" s="93">
        <v>41709.214651198388</v>
      </c>
      <c r="AK1434" s="93">
        <v>42218.030611850947</v>
      </c>
      <c r="AL1434" s="93">
        <v>42267.589435010806</v>
      </c>
      <c r="AM1434" s="93">
        <v>43694.052567811821</v>
      </c>
      <c r="AN1434" s="93">
        <v>43285.911634129254</v>
      </c>
      <c r="AO1434" s="93">
        <v>43321.98011187902</v>
      </c>
      <c r="AP1434" s="93">
        <v>43328.233660987746</v>
      </c>
      <c r="AQ1434" s="93">
        <v>43160.670359198986</v>
      </c>
      <c r="AR1434" s="93">
        <v>43032.015333289703</v>
      </c>
      <c r="AS1434" s="93">
        <v>0</v>
      </c>
      <c r="AT1434" s="93">
        <v>0</v>
      </c>
      <c r="AU1434" s="93">
        <v>0</v>
      </c>
      <c r="AV1434" s="93">
        <v>0</v>
      </c>
      <c r="AW1434" s="93">
        <v>0</v>
      </c>
      <c r="AX1434" s="93">
        <v>0</v>
      </c>
      <c r="AY1434" s="93">
        <v>0</v>
      </c>
      <c r="AZ1434" s="93">
        <v>0</v>
      </c>
      <c r="BA1434" s="93">
        <v>0</v>
      </c>
      <c r="BB1434" s="93">
        <v>0</v>
      </c>
      <c r="BC1434" s="93">
        <v>0</v>
      </c>
      <c r="BD1434" s="93">
        <v>0</v>
      </c>
      <c r="BE1434" s="93">
        <v>0</v>
      </c>
      <c r="BF1434" s="93">
        <v>0</v>
      </c>
      <c r="BG1434" s="93">
        <v>0</v>
      </c>
      <c r="BH1434" s="93">
        <v>0</v>
      </c>
      <c r="BI1434" s="93">
        <v>0</v>
      </c>
      <c r="BJ1434" s="93">
        <v>0</v>
      </c>
      <c r="BK1434" s="93">
        <v>0</v>
      </c>
      <c r="BL1434" s="93">
        <v>0</v>
      </c>
      <c r="BM1434" s="93">
        <v>0</v>
      </c>
      <c r="BN1434" s="93">
        <v>0</v>
      </c>
      <c r="BO1434" s="93">
        <v>0</v>
      </c>
      <c r="BP1434" s="93">
        <v>0</v>
      </c>
      <c r="BQ1434" s="93">
        <v>0</v>
      </c>
      <c r="BR1434" s="93">
        <v>0</v>
      </c>
      <c r="BS1434" s="93">
        <v>0</v>
      </c>
      <c r="BT1434" s="93">
        <v>0</v>
      </c>
      <c r="BU1434" s="93">
        <v>0</v>
      </c>
      <c r="BV1434" s="93">
        <v>0</v>
      </c>
      <c r="BW1434" s="93">
        <v>0</v>
      </c>
      <c r="BX1434" s="93">
        <v>0</v>
      </c>
      <c r="BY1434" s="93">
        <v>0</v>
      </c>
      <c r="BZ1434" s="93">
        <v>0</v>
      </c>
      <c r="CA1434" s="93">
        <v>0</v>
      </c>
      <c r="CB1434" s="93">
        <v>0</v>
      </c>
      <c r="CC1434" s="93">
        <v>0</v>
      </c>
      <c r="CD1434" s="93">
        <v>0</v>
      </c>
      <c r="CE1434" s="93">
        <v>0</v>
      </c>
      <c r="CF1434" s="93">
        <v>0</v>
      </c>
      <c r="CG1434" s="93">
        <v>0</v>
      </c>
      <c r="CH1434" s="93">
        <v>0</v>
      </c>
      <c r="CJ1434" s="94">
        <v>512510.36746056646</v>
      </c>
    </row>
    <row r="1435" spans="1:88" x14ac:dyDescent="0.25">
      <c r="A1435">
        <v>1427</v>
      </c>
      <c r="B1435" s="96"/>
      <c r="C1435" s="97" t="s">
        <v>5378</v>
      </c>
      <c r="D1435" s="97" t="s">
        <v>7645</v>
      </c>
      <c r="E1435" s="97" t="s">
        <v>8009</v>
      </c>
      <c r="F1435" s="97" t="s">
        <v>8063</v>
      </c>
      <c r="G1435" s="96" t="s">
        <v>6184</v>
      </c>
      <c r="H1435" s="96" t="s">
        <v>8064</v>
      </c>
      <c r="I1435" s="96" t="s">
        <v>5387</v>
      </c>
      <c r="J1435" s="96" t="s">
        <v>5382</v>
      </c>
      <c r="K1435" s="96" t="s">
        <v>5365</v>
      </c>
      <c r="L1435" s="96" t="s">
        <v>5365</v>
      </c>
      <c r="M1435" s="96" t="s">
        <v>5342</v>
      </c>
      <c r="N1435" s="92">
        <v>523001.27754191257</v>
      </c>
      <c r="O1435" s="93">
        <v>0</v>
      </c>
      <c r="P1435" s="93">
        <v>0</v>
      </c>
      <c r="Q1435" s="93">
        <v>0</v>
      </c>
      <c r="R1435" s="93">
        <v>0</v>
      </c>
      <c r="S1435" s="93">
        <v>0</v>
      </c>
      <c r="T1435" s="93">
        <v>0</v>
      </c>
      <c r="U1435" s="93">
        <v>0</v>
      </c>
      <c r="V1435" s="93">
        <v>0</v>
      </c>
      <c r="W1435" s="93">
        <v>0</v>
      </c>
      <c r="X1435" s="93">
        <v>0</v>
      </c>
      <c r="Y1435" s="93">
        <v>0</v>
      </c>
      <c r="Z1435" s="93">
        <v>0</v>
      </c>
      <c r="AA1435" s="93">
        <v>0</v>
      </c>
      <c r="AB1435" s="93">
        <v>0</v>
      </c>
      <c r="AC1435" s="93">
        <v>0</v>
      </c>
      <c r="AD1435" s="93">
        <v>0</v>
      </c>
      <c r="AE1435" s="93">
        <v>0</v>
      </c>
      <c r="AF1435" s="93">
        <v>0</v>
      </c>
      <c r="AG1435" s="93">
        <v>0</v>
      </c>
      <c r="AH1435" s="93">
        <v>0</v>
      </c>
      <c r="AI1435" s="93">
        <v>0</v>
      </c>
      <c r="AJ1435" s="93">
        <v>0</v>
      </c>
      <c r="AK1435" s="93">
        <v>0</v>
      </c>
      <c r="AL1435" s="93">
        <v>0</v>
      </c>
      <c r="AM1435" s="93">
        <v>0</v>
      </c>
      <c r="AN1435" s="93">
        <v>0</v>
      </c>
      <c r="AO1435" s="93">
        <v>0</v>
      </c>
      <c r="AP1435" s="93">
        <v>0</v>
      </c>
      <c r="AQ1435" s="93">
        <v>0</v>
      </c>
      <c r="AR1435" s="93">
        <v>0</v>
      </c>
      <c r="AS1435" s="93">
        <v>43268.033798477569</v>
      </c>
      <c r="AT1435" s="93">
        <v>43213.485865821938</v>
      </c>
      <c r="AU1435" s="93">
        <v>43096.125547747746</v>
      </c>
      <c r="AV1435" s="93">
        <v>42694.792666624067</v>
      </c>
      <c r="AW1435" s="93">
        <v>43236.803079483769</v>
      </c>
      <c r="AX1435" s="93">
        <v>43294.507789890507</v>
      </c>
      <c r="AY1435" s="93">
        <v>44401.069402869995</v>
      </c>
      <c r="AZ1435" s="93">
        <v>43968.520138499269</v>
      </c>
      <c r="BA1435" s="93">
        <v>44079.944201465041</v>
      </c>
      <c r="BB1435" s="93">
        <v>44078.951285813848</v>
      </c>
      <c r="BC1435" s="93">
        <v>43902.36438138067</v>
      </c>
      <c r="BD1435" s="93">
        <v>43766.679383838207</v>
      </c>
      <c r="BE1435" s="93">
        <v>0</v>
      </c>
      <c r="BF1435" s="93">
        <v>0</v>
      </c>
      <c r="BG1435" s="93">
        <v>0</v>
      </c>
      <c r="BH1435" s="93">
        <v>0</v>
      </c>
      <c r="BI1435" s="93">
        <v>0</v>
      </c>
      <c r="BJ1435" s="93">
        <v>0</v>
      </c>
      <c r="BK1435" s="93">
        <v>0</v>
      </c>
      <c r="BL1435" s="93">
        <v>0</v>
      </c>
      <c r="BM1435" s="93">
        <v>0</v>
      </c>
      <c r="BN1435" s="93">
        <v>0</v>
      </c>
      <c r="BO1435" s="93">
        <v>0</v>
      </c>
      <c r="BP1435" s="93">
        <v>0</v>
      </c>
      <c r="BQ1435" s="93">
        <v>0</v>
      </c>
      <c r="BR1435" s="93">
        <v>0</v>
      </c>
      <c r="BS1435" s="93">
        <v>0</v>
      </c>
      <c r="BT1435" s="93">
        <v>0</v>
      </c>
      <c r="BU1435" s="93">
        <v>0</v>
      </c>
      <c r="BV1435" s="93">
        <v>0</v>
      </c>
      <c r="BW1435" s="93">
        <v>0</v>
      </c>
      <c r="BX1435" s="93">
        <v>0</v>
      </c>
      <c r="BY1435" s="93">
        <v>0</v>
      </c>
      <c r="BZ1435" s="93">
        <v>0</v>
      </c>
      <c r="CA1435" s="93">
        <v>0</v>
      </c>
      <c r="CB1435" s="93">
        <v>0</v>
      </c>
      <c r="CC1435" s="93">
        <v>0</v>
      </c>
      <c r="CD1435" s="93">
        <v>0</v>
      </c>
      <c r="CE1435" s="93">
        <v>0</v>
      </c>
      <c r="CF1435" s="93">
        <v>0</v>
      </c>
      <c r="CG1435" s="93">
        <v>0</v>
      </c>
      <c r="CH1435" s="93">
        <v>0</v>
      </c>
      <c r="CJ1435" s="94">
        <v>523001.27754191257</v>
      </c>
    </row>
    <row r="1436" spans="1:88" x14ac:dyDescent="0.25">
      <c r="A1436">
        <v>1428</v>
      </c>
      <c r="B1436" s="96"/>
      <c r="C1436" s="97" t="s">
        <v>5378</v>
      </c>
      <c r="D1436" s="97" t="s">
        <v>7645</v>
      </c>
      <c r="E1436" s="97" t="s">
        <v>8009</v>
      </c>
      <c r="F1436" s="97" t="s">
        <v>8065</v>
      </c>
      <c r="G1436" s="96" t="s">
        <v>6184</v>
      </c>
      <c r="H1436" s="96" t="s">
        <v>8066</v>
      </c>
      <c r="I1436" s="96" t="s">
        <v>5387</v>
      </c>
      <c r="J1436" s="96" t="s">
        <v>5382</v>
      </c>
      <c r="K1436" s="96" t="s">
        <v>5365</v>
      </c>
      <c r="L1436" s="96" t="s">
        <v>5365</v>
      </c>
      <c r="M1436" s="96" t="s">
        <v>5342</v>
      </c>
      <c r="N1436" s="92">
        <v>520229.36451288156</v>
      </c>
      <c r="O1436" s="93">
        <v>0</v>
      </c>
      <c r="P1436" s="93">
        <v>0</v>
      </c>
      <c r="Q1436" s="93">
        <v>0</v>
      </c>
      <c r="R1436" s="93">
        <v>0</v>
      </c>
      <c r="S1436" s="93">
        <v>0</v>
      </c>
      <c r="T1436" s="93">
        <v>0</v>
      </c>
      <c r="U1436" s="93">
        <v>0</v>
      </c>
      <c r="V1436" s="93">
        <v>0</v>
      </c>
      <c r="W1436" s="93">
        <v>0</v>
      </c>
      <c r="X1436" s="93">
        <v>0</v>
      </c>
      <c r="Y1436" s="93">
        <v>0</v>
      </c>
      <c r="Z1436" s="93">
        <v>0</v>
      </c>
      <c r="AA1436" s="93">
        <v>0</v>
      </c>
      <c r="AB1436" s="93">
        <v>0</v>
      </c>
      <c r="AC1436" s="93">
        <v>0</v>
      </c>
      <c r="AD1436" s="93">
        <v>0</v>
      </c>
      <c r="AE1436" s="93">
        <v>0</v>
      </c>
      <c r="AF1436" s="93">
        <v>0</v>
      </c>
      <c r="AG1436" s="93">
        <v>0</v>
      </c>
      <c r="AH1436" s="93">
        <v>0</v>
      </c>
      <c r="AI1436" s="93">
        <v>0</v>
      </c>
      <c r="AJ1436" s="93">
        <v>0</v>
      </c>
      <c r="AK1436" s="93">
        <v>0</v>
      </c>
      <c r="AL1436" s="93">
        <v>0</v>
      </c>
      <c r="AM1436" s="93">
        <v>0</v>
      </c>
      <c r="AN1436" s="93">
        <v>0</v>
      </c>
      <c r="AO1436" s="93">
        <v>0</v>
      </c>
      <c r="AP1436" s="93">
        <v>0</v>
      </c>
      <c r="AQ1436" s="93">
        <v>0</v>
      </c>
      <c r="AR1436" s="93">
        <v>0</v>
      </c>
      <c r="AS1436" s="93">
        <v>0</v>
      </c>
      <c r="AT1436" s="93">
        <v>0</v>
      </c>
      <c r="AU1436" s="93">
        <v>0</v>
      </c>
      <c r="AV1436" s="93">
        <v>0</v>
      </c>
      <c r="AW1436" s="93">
        <v>0</v>
      </c>
      <c r="AX1436" s="93">
        <v>0</v>
      </c>
      <c r="AY1436" s="93">
        <v>0</v>
      </c>
      <c r="AZ1436" s="93">
        <v>0</v>
      </c>
      <c r="BA1436" s="93">
        <v>0</v>
      </c>
      <c r="BB1436" s="93">
        <v>0</v>
      </c>
      <c r="BC1436" s="93">
        <v>0</v>
      </c>
      <c r="BD1436" s="93">
        <v>0</v>
      </c>
      <c r="BE1436" s="93">
        <v>43833.126808575842</v>
      </c>
      <c r="BF1436" s="93">
        <v>43784.953446688443</v>
      </c>
      <c r="BG1436" s="93">
        <v>43669.621122765428</v>
      </c>
      <c r="BH1436" s="93">
        <v>43281.51094261415</v>
      </c>
      <c r="BI1436" s="93">
        <v>43800.594090297636</v>
      </c>
      <c r="BJ1436" s="93">
        <v>43856.65989881978</v>
      </c>
      <c r="BK1436" s="93">
        <v>43359.143999652857</v>
      </c>
      <c r="BL1436" s="93">
        <v>42966.737124288607</v>
      </c>
      <c r="BM1436" s="93">
        <v>43020.315671616721</v>
      </c>
      <c r="BN1436" s="93">
        <v>43030.648255618835</v>
      </c>
      <c r="BO1436" s="93">
        <v>42872.40547948626</v>
      </c>
      <c r="BP1436" s="93">
        <v>42753.64767245698</v>
      </c>
      <c r="BQ1436" s="93">
        <v>0</v>
      </c>
      <c r="BR1436" s="93">
        <v>0</v>
      </c>
      <c r="BS1436" s="93">
        <v>0</v>
      </c>
      <c r="BT1436" s="93">
        <v>0</v>
      </c>
      <c r="BU1436" s="93">
        <v>0</v>
      </c>
      <c r="BV1436" s="93">
        <v>0</v>
      </c>
      <c r="BW1436" s="93">
        <v>0</v>
      </c>
      <c r="BX1436" s="93">
        <v>0</v>
      </c>
      <c r="BY1436" s="93">
        <v>0</v>
      </c>
      <c r="BZ1436" s="93">
        <v>0</v>
      </c>
      <c r="CA1436" s="93">
        <v>0</v>
      </c>
      <c r="CB1436" s="93">
        <v>0</v>
      </c>
      <c r="CC1436" s="93">
        <v>0</v>
      </c>
      <c r="CD1436" s="93">
        <v>0</v>
      </c>
      <c r="CE1436" s="93">
        <v>0</v>
      </c>
      <c r="CF1436" s="93">
        <v>0</v>
      </c>
      <c r="CG1436" s="93">
        <v>0</v>
      </c>
      <c r="CH1436" s="93">
        <v>0</v>
      </c>
      <c r="CJ1436" s="94">
        <v>520229.36451288156</v>
      </c>
    </row>
    <row r="1437" spans="1:88" x14ac:dyDescent="0.25">
      <c r="A1437">
        <v>1429</v>
      </c>
      <c r="B1437" s="96"/>
      <c r="C1437" s="97" t="s">
        <v>5378</v>
      </c>
      <c r="D1437" s="97" t="s">
        <v>7645</v>
      </c>
      <c r="E1437" s="97" t="s">
        <v>8009</v>
      </c>
      <c r="F1437" s="97" t="s">
        <v>8067</v>
      </c>
      <c r="G1437" s="96" t="s">
        <v>6184</v>
      </c>
      <c r="H1437" s="96" t="s">
        <v>8068</v>
      </c>
      <c r="I1437" s="96" t="s">
        <v>5387</v>
      </c>
      <c r="J1437" s="96" t="s">
        <v>5382</v>
      </c>
      <c r="K1437" s="96" t="s">
        <v>5365</v>
      </c>
      <c r="L1437" s="96" t="s">
        <v>5365</v>
      </c>
      <c r="M1437" s="96" t="s">
        <v>5342</v>
      </c>
      <c r="N1437" s="92">
        <v>518390.53997979028</v>
      </c>
      <c r="O1437" s="93">
        <v>0</v>
      </c>
      <c r="P1437" s="93">
        <v>0</v>
      </c>
      <c r="Q1437" s="93">
        <v>0</v>
      </c>
      <c r="R1437" s="93">
        <v>0</v>
      </c>
      <c r="S1437" s="93">
        <v>0</v>
      </c>
      <c r="T1437" s="93">
        <v>0</v>
      </c>
      <c r="U1437" s="93">
        <v>0</v>
      </c>
      <c r="V1437" s="93">
        <v>0</v>
      </c>
      <c r="W1437" s="93">
        <v>0</v>
      </c>
      <c r="X1437" s="93">
        <v>0</v>
      </c>
      <c r="Y1437" s="93">
        <v>0</v>
      </c>
      <c r="Z1437" s="93">
        <v>0</v>
      </c>
      <c r="AA1437" s="93">
        <v>0</v>
      </c>
      <c r="AB1437" s="93">
        <v>0</v>
      </c>
      <c r="AC1437" s="93">
        <v>0</v>
      </c>
      <c r="AD1437" s="93">
        <v>0</v>
      </c>
      <c r="AE1437" s="93">
        <v>0</v>
      </c>
      <c r="AF1437" s="93">
        <v>0</v>
      </c>
      <c r="AG1437" s="93">
        <v>0</v>
      </c>
      <c r="AH1437" s="93">
        <v>0</v>
      </c>
      <c r="AI1437" s="93">
        <v>0</v>
      </c>
      <c r="AJ1437" s="93">
        <v>0</v>
      </c>
      <c r="AK1437" s="93">
        <v>0</v>
      </c>
      <c r="AL1437" s="93">
        <v>0</v>
      </c>
      <c r="AM1437" s="93">
        <v>0</v>
      </c>
      <c r="AN1437" s="93">
        <v>0</v>
      </c>
      <c r="AO1437" s="93">
        <v>0</v>
      </c>
      <c r="AP1437" s="93">
        <v>0</v>
      </c>
      <c r="AQ1437" s="93">
        <v>0</v>
      </c>
      <c r="AR1437" s="93">
        <v>0</v>
      </c>
      <c r="AS1437" s="93">
        <v>0</v>
      </c>
      <c r="AT1437" s="93">
        <v>0</v>
      </c>
      <c r="AU1437" s="93">
        <v>0</v>
      </c>
      <c r="AV1437" s="93">
        <v>0</v>
      </c>
      <c r="AW1437" s="93">
        <v>0</v>
      </c>
      <c r="AX1437" s="93">
        <v>0</v>
      </c>
      <c r="AY1437" s="93">
        <v>0</v>
      </c>
      <c r="AZ1437" s="93">
        <v>0</v>
      </c>
      <c r="BA1437" s="93">
        <v>0</v>
      </c>
      <c r="BB1437" s="93">
        <v>0</v>
      </c>
      <c r="BC1437" s="93">
        <v>0</v>
      </c>
      <c r="BD1437" s="93">
        <v>0</v>
      </c>
      <c r="BE1437" s="93">
        <v>0</v>
      </c>
      <c r="BF1437" s="93">
        <v>0</v>
      </c>
      <c r="BG1437" s="93">
        <v>0</v>
      </c>
      <c r="BH1437" s="93">
        <v>0</v>
      </c>
      <c r="BI1437" s="93">
        <v>0</v>
      </c>
      <c r="BJ1437" s="93">
        <v>0</v>
      </c>
      <c r="BK1437" s="93">
        <v>0</v>
      </c>
      <c r="BL1437" s="93">
        <v>0</v>
      </c>
      <c r="BM1437" s="93">
        <v>0</v>
      </c>
      <c r="BN1437" s="93">
        <v>0</v>
      </c>
      <c r="BO1437" s="93">
        <v>0</v>
      </c>
      <c r="BP1437" s="93">
        <v>0</v>
      </c>
      <c r="BQ1437" s="93">
        <v>43425.511881915139</v>
      </c>
      <c r="BR1437" s="93">
        <v>43363.111235541335</v>
      </c>
      <c r="BS1437" s="93">
        <v>43209.331214666789</v>
      </c>
      <c r="BT1437" s="93">
        <v>42706.549130537162</v>
      </c>
      <c r="BU1437" s="93">
        <v>43381.108408290587</v>
      </c>
      <c r="BV1437" s="93">
        <v>43456.498051455666</v>
      </c>
      <c r="BW1437" s="93">
        <v>43658.242497797153</v>
      </c>
      <c r="BX1437" s="93">
        <v>43114.317559285388</v>
      </c>
      <c r="BY1437" s="93">
        <v>43160.518542420272</v>
      </c>
      <c r="BZ1437" s="93">
        <v>43189.168118965834</v>
      </c>
      <c r="CA1437" s="93">
        <v>42942.283158041166</v>
      </c>
      <c r="CB1437" s="93">
        <v>42783.900180873738</v>
      </c>
      <c r="CC1437" s="93">
        <v>0</v>
      </c>
      <c r="CD1437" s="93">
        <v>0</v>
      </c>
      <c r="CE1437" s="93">
        <v>0</v>
      </c>
      <c r="CF1437" s="93">
        <v>0</v>
      </c>
      <c r="CG1437" s="93">
        <v>0</v>
      </c>
      <c r="CH1437" s="93">
        <v>0</v>
      </c>
      <c r="CJ1437" s="94">
        <v>518390.53997979028</v>
      </c>
    </row>
    <row r="1438" spans="1:88" x14ac:dyDescent="0.25">
      <c r="A1438">
        <v>1430</v>
      </c>
      <c r="B1438" s="96"/>
      <c r="C1438" s="97" t="s">
        <v>5378</v>
      </c>
      <c r="D1438" s="97" t="s">
        <v>7645</v>
      </c>
      <c r="E1438" s="97" t="s">
        <v>8009</v>
      </c>
      <c r="F1438" s="97" t="s">
        <v>8069</v>
      </c>
      <c r="G1438" s="96" t="s">
        <v>6184</v>
      </c>
      <c r="H1438" s="96" t="s">
        <v>8070</v>
      </c>
      <c r="I1438" s="96" t="s">
        <v>5387</v>
      </c>
      <c r="J1438" s="96" t="s">
        <v>5382</v>
      </c>
      <c r="K1438" s="96" t="s">
        <v>5365</v>
      </c>
      <c r="L1438" s="96" t="s">
        <v>5365</v>
      </c>
      <c r="M1438" s="96" t="s">
        <v>5342</v>
      </c>
      <c r="N1438" s="92">
        <v>168657.44442174211</v>
      </c>
      <c r="O1438" s="93">
        <v>0</v>
      </c>
      <c r="P1438" s="93">
        <v>0</v>
      </c>
      <c r="Q1438" s="93">
        <v>0</v>
      </c>
      <c r="R1438" s="93">
        <v>0</v>
      </c>
      <c r="S1438" s="93">
        <v>0</v>
      </c>
      <c r="T1438" s="93">
        <v>0</v>
      </c>
      <c r="U1438" s="93">
        <v>0</v>
      </c>
      <c r="V1438" s="93">
        <v>0</v>
      </c>
      <c r="W1438" s="93">
        <v>0</v>
      </c>
      <c r="X1438" s="93">
        <v>0</v>
      </c>
      <c r="Y1438" s="93">
        <v>0</v>
      </c>
      <c r="Z1438" s="93">
        <v>0</v>
      </c>
      <c r="AA1438" s="93">
        <v>0</v>
      </c>
      <c r="AB1438" s="93">
        <v>0</v>
      </c>
      <c r="AC1438" s="93">
        <v>0</v>
      </c>
      <c r="AD1438" s="93">
        <v>0</v>
      </c>
      <c r="AE1438" s="93">
        <v>0</v>
      </c>
      <c r="AF1438" s="93">
        <v>0</v>
      </c>
      <c r="AG1438" s="93">
        <v>0</v>
      </c>
      <c r="AH1438" s="93">
        <v>0</v>
      </c>
      <c r="AI1438" s="93">
        <v>0</v>
      </c>
      <c r="AJ1438" s="93">
        <v>0</v>
      </c>
      <c r="AK1438" s="93">
        <v>0</v>
      </c>
      <c r="AL1438" s="93">
        <v>0</v>
      </c>
      <c r="AM1438" s="93">
        <v>0</v>
      </c>
      <c r="AN1438" s="93">
        <v>0</v>
      </c>
      <c r="AO1438" s="93">
        <v>0</v>
      </c>
      <c r="AP1438" s="93">
        <v>0</v>
      </c>
      <c r="AQ1438" s="93">
        <v>0</v>
      </c>
      <c r="AR1438" s="93">
        <v>0</v>
      </c>
      <c r="AS1438" s="93">
        <v>0</v>
      </c>
      <c r="AT1438" s="93">
        <v>0</v>
      </c>
      <c r="AU1438" s="93">
        <v>0</v>
      </c>
      <c r="AV1438" s="93">
        <v>0</v>
      </c>
      <c r="AW1438" s="93">
        <v>0</v>
      </c>
      <c r="AX1438" s="93">
        <v>0</v>
      </c>
      <c r="AY1438" s="93">
        <v>0</v>
      </c>
      <c r="AZ1438" s="93">
        <v>0</v>
      </c>
      <c r="BA1438" s="93">
        <v>0</v>
      </c>
      <c r="BB1438" s="93">
        <v>0</v>
      </c>
      <c r="BC1438" s="93">
        <v>0</v>
      </c>
      <c r="BD1438" s="93">
        <v>0</v>
      </c>
      <c r="BE1438" s="93">
        <v>0</v>
      </c>
      <c r="BF1438" s="93">
        <v>0</v>
      </c>
      <c r="BG1438" s="93">
        <v>0</v>
      </c>
      <c r="BH1438" s="93">
        <v>0</v>
      </c>
      <c r="BI1438" s="93">
        <v>0</v>
      </c>
      <c r="BJ1438" s="93">
        <v>0</v>
      </c>
      <c r="BK1438" s="93">
        <v>0</v>
      </c>
      <c r="BL1438" s="93">
        <v>0</v>
      </c>
      <c r="BM1438" s="93">
        <v>0</v>
      </c>
      <c r="BN1438" s="93">
        <v>0</v>
      </c>
      <c r="BO1438" s="93">
        <v>0</v>
      </c>
      <c r="BP1438" s="93">
        <v>0</v>
      </c>
      <c r="BQ1438" s="93">
        <v>0</v>
      </c>
      <c r="BR1438" s="93">
        <v>0</v>
      </c>
      <c r="BS1438" s="93">
        <v>0</v>
      </c>
      <c r="BT1438" s="93">
        <v>0</v>
      </c>
      <c r="BU1438" s="93">
        <v>0</v>
      </c>
      <c r="BV1438" s="93">
        <v>0</v>
      </c>
      <c r="BW1438" s="93">
        <v>0</v>
      </c>
      <c r="BX1438" s="93">
        <v>0</v>
      </c>
      <c r="BY1438" s="93">
        <v>0</v>
      </c>
      <c r="BZ1438" s="93">
        <v>0</v>
      </c>
      <c r="CA1438" s="93">
        <v>0</v>
      </c>
      <c r="CB1438" s="93">
        <v>0</v>
      </c>
      <c r="CC1438" s="93">
        <v>28243.945105784835</v>
      </c>
      <c r="CD1438" s="93">
        <v>28195.199888946136</v>
      </c>
      <c r="CE1438" s="93">
        <v>28075.060427306842</v>
      </c>
      <c r="CF1438" s="93">
        <v>27671.783875416069</v>
      </c>
      <c r="CG1438" s="93">
        <v>28203.357869807543</v>
      </c>
      <c r="CH1438" s="93">
        <v>28268.097254480672</v>
      </c>
      <c r="CJ1438" s="94">
        <v>168657.44442174211</v>
      </c>
    </row>
    <row r="1439" spans="1:88" x14ac:dyDescent="0.25">
      <c r="A1439">
        <v>1431</v>
      </c>
      <c r="B1439" s="96"/>
      <c r="C1439" s="97" t="s">
        <v>5378</v>
      </c>
      <c r="D1439" s="97" t="s">
        <v>7645</v>
      </c>
      <c r="E1439" s="97" t="s">
        <v>8009</v>
      </c>
      <c r="F1439" s="97" t="s">
        <v>8071</v>
      </c>
      <c r="G1439" s="96" t="s">
        <v>6184</v>
      </c>
      <c r="H1439" s="96" t="s">
        <v>8072</v>
      </c>
      <c r="I1439" s="96" t="s">
        <v>5387</v>
      </c>
      <c r="J1439" s="96" t="s">
        <v>5382</v>
      </c>
      <c r="K1439" s="96" t="s">
        <v>5365</v>
      </c>
      <c r="L1439" s="96" t="s">
        <v>5365</v>
      </c>
      <c r="M1439" s="96" t="s">
        <v>5342</v>
      </c>
      <c r="N1439" s="92">
        <v>5715595.9841517294</v>
      </c>
      <c r="O1439" s="93">
        <v>0</v>
      </c>
      <c r="P1439" s="93">
        <v>0</v>
      </c>
      <c r="Q1439" s="93">
        <v>0</v>
      </c>
      <c r="R1439" s="93">
        <v>0</v>
      </c>
      <c r="S1439" s="93">
        <v>0</v>
      </c>
      <c r="T1439" s="93">
        <v>0</v>
      </c>
      <c r="U1439" s="93">
        <v>0</v>
      </c>
      <c r="V1439" s="93">
        <v>0</v>
      </c>
      <c r="W1439" s="93">
        <v>0</v>
      </c>
      <c r="X1439" s="93">
        <v>0</v>
      </c>
      <c r="Y1439" s="93">
        <v>0</v>
      </c>
      <c r="Z1439" s="93">
        <v>0</v>
      </c>
      <c r="AA1439" s="93">
        <v>0</v>
      </c>
      <c r="AB1439" s="93">
        <v>0</v>
      </c>
      <c r="AC1439" s="93">
        <v>0</v>
      </c>
      <c r="AD1439" s="93">
        <v>0</v>
      </c>
      <c r="AE1439" s="93">
        <v>0</v>
      </c>
      <c r="AF1439" s="93">
        <v>0</v>
      </c>
      <c r="AG1439" s="93">
        <v>0</v>
      </c>
      <c r="AH1439" s="93">
        <v>0</v>
      </c>
      <c r="AI1439" s="93">
        <v>0</v>
      </c>
      <c r="AJ1439" s="93">
        <v>0</v>
      </c>
      <c r="AK1439" s="93">
        <v>0</v>
      </c>
      <c r="AL1439" s="93">
        <v>0</v>
      </c>
      <c r="AM1439" s="93">
        <v>0</v>
      </c>
      <c r="AN1439" s="93">
        <v>0</v>
      </c>
      <c r="AO1439" s="93">
        <v>0</v>
      </c>
      <c r="AP1439" s="93">
        <v>0</v>
      </c>
      <c r="AQ1439" s="93">
        <v>0</v>
      </c>
      <c r="AR1439" s="93">
        <v>0</v>
      </c>
      <c r="AS1439" s="93">
        <v>189878.43986647742</v>
      </c>
      <c r="AT1439" s="93">
        <v>189639.06045767755</v>
      </c>
      <c r="AU1439" s="93">
        <v>189124.03372450269</v>
      </c>
      <c r="AV1439" s="93">
        <v>187362.81523027201</v>
      </c>
      <c r="AW1439" s="93">
        <v>189741.38625719957</v>
      </c>
      <c r="AX1439" s="93">
        <v>189994.61894246517</v>
      </c>
      <c r="AY1439" s="93">
        <v>194850.6795082704</v>
      </c>
      <c r="AZ1439" s="93">
        <v>192952.47031608337</v>
      </c>
      <c r="BA1439" s="93">
        <v>193441.44625009631</v>
      </c>
      <c r="BB1439" s="93">
        <v>193437.08891609707</v>
      </c>
      <c r="BC1439" s="93">
        <v>192662.15086204078</v>
      </c>
      <c r="BD1439" s="93">
        <v>192066.70768182527</v>
      </c>
      <c r="BE1439" s="93">
        <v>192358.30709679076</v>
      </c>
      <c r="BF1439" s="93">
        <v>192146.90200172836</v>
      </c>
      <c r="BG1439" s="93">
        <v>191640.77496497263</v>
      </c>
      <c r="BH1439" s="93">
        <v>189937.58327739462</v>
      </c>
      <c r="BI1439" s="93">
        <v>192215.53976375001</v>
      </c>
      <c r="BJ1439" s="93">
        <v>192461.58025409482</v>
      </c>
      <c r="BK1439" s="93">
        <v>190278.26997975842</v>
      </c>
      <c r="BL1439" s="93">
        <v>188556.22257556947</v>
      </c>
      <c r="BM1439" s="93">
        <v>188791.34791138544</v>
      </c>
      <c r="BN1439" s="93">
        <v>188836.69166190713</v>
      </c>
      <c r="BO1439" s="93">
        <v>188142.25540459628</v>
      </c>
      <c r="BP1439" s="93">
        <v>187621.0958985808</v>
      </c>
      <c r="BQ1439" s="93">
        <v>95284.760164342821</v>
      </c>
      <c r="BR1439" s="93">
        <v>95147.839944726496</v>
      </c>
      <c r="BS1439" s="93">
        <v>94810.414045247191</v>
      </c>
      <c r="BT1439" s="93">
        <v>93707.203784157173</v>
      </c>
      <c r="BU1439" s="93">
        <v>95187.329549217713</v>
      </c>
      <c r="BV1439" s="93">
        <v>95352.750375744537</v>
      </c>
      <c r="BW1439" s="93">
        <v>95795.420372045555</v>
      </c>
      <c r="BX1439" s="93">
        <v>94601.93398426444</v>
      </c>
      <c r="BY1439" s="93">
        <v>94703.308715535997</v>
      </c>
      <c r="BZ1439" s="93">
        <v>94766.171947577488</v>
      </c>
      <c r="CA1439" s="93">
        <v>94224.454112360036</v>
      </c>
      <c r="CB1439" s="93">
        <v>93876.928352973235</v>
      </c>
      <c r="CC1439" s="93">
        <v>0</v>
      </c>
      <c r="CD1439" s="93">
        <v>0</v>
      </c>
      <c r="CE1439" s="93">
        <v>0</v>
      </c>
      <c r="CF1439" s="93">
        <v>0</v>
      </c>
      <c r="CG1439" s="93">
        <v>0</v>
      </c>
      <c r="CH1439" s="93">
        <v>0</v>
      </c>
      <c r="CJ1439" s="94">
        <v>5715595.9841517294</v>
      </c>
    </row>
    <row r="1440" spans="1:88" x14ac:dyDescent="0.25">
      <c r="A1440">
        <v>1432</v>
      </c>
      <c r="B1440" s="96"/>
      <c r="C1440" s="97" t="s">
        <v>5378</v>
      </c>
      <c r="D1440" s="97" t="s">
        <v>7645</v>
      </c>
      <c r="E1440" s="97" t="s">
        <v>8009</v>
      </c>
      <c r="F1440" s="97" t="s">
        <v>8073</v>
      </c>
      <c r="G1440" s="96" t="s">
        <v>6184</v>
      </c>
      <c r="H1440" s="96" t="s">
        <v>8074</v>
      </c>
      <c r="I1440" s="96" t="s">
        <v>5387</v>
      </c>
      <c r="J1440" s="96" t="s">
        <v>5421</v>
      </c>
      <c r="K1440" s="96" t="s">
        <v>5552</v>
      </c>
      <c r="L1440" s="96" t="s">
        <v>5552</v>
      </c>
      <c r="M1440" s="96" t="s">
        <v>5342</v>
      </c>
      <c r="N1440" s="92">
        <v>192942.91396330643</v>
      </c>
      <c r="O1440" s="93">
        <v>0</v>
      </c>
      <c r="P1440" s="93">
        <v>0</v>
      </c>
      <c r="Q1440" s="93">
        <v>0</v>
      </c>
      <c r="R1440" s="93">
        <v>0</v>
      </c>
      <c r="S1440" s="93">
        <v>0</v>
      </c>
      <c r="T1440" s="93">
        <v>0</v>
      </c>
      <c r="U1440" s="93">
        <v>0</v>
      </c>
      <c r="V1440" s="93">
        <v>0</v>
      </c>
      <c r="W1440" s="93">
        <v>0</v>
      </c>
      <c r="X1440" s="93">
        <v>0</v>
      </c>
      <c r="Y1440" s="93">
        <v>0</v>
      </c>
      <c r="Z1440" s="93">
        <v>0</v>
      </c>
      <c r="AA1440" s="93">
        <v>0</v>
      </c>
      <c r="AB1440" s="93">
        <v>0</v>
      </c>
      <c r="AC1440" s="93">
        <v>0</v>
      </c>
      <c r="AD1440" s="93">
        <v>0</v>
      </c>
      <c r="AE1440" s="93">
        <v>0</v>
      </c>
      <c r="AF1440" s="93">
        <v>0</v>
      </c>
      <c r="AG1440" s="93">
        <v>15901.597475009263</v>
      </c>
      <c r="AH1440" s="93">
        <v>15892.674109315416</v>
      </c>
      <c r="AI1440" s="93">
        <v>15825.963477757103</v>
      </c>
      <c r="AJ1440" s="93">
        <v>15702.116337270889</v>
      </c>
      <c r="AK1440" s="93">
        <v>15893.668431340233</v>
      </c>
      <c r="AL1440" s="93">
        <v>15912.325661242599</v>
      </c>
      <c r="AM1440" s="93">
        <v>16449.341048594844</v>
      </c>
      <c r="AN1440" s="93">
        <v>16295.689715759114</v>
      </c>
      <c r="AO1440" s="93">
        <v>16309.268284391273</v>
      </c>
      <c r="AP1440" s="93">
        <v>16311.622535279181</v>
      </c>
      <c r="AQ1440" s="93">
        <v>16248.54058850677</v>
      </c>
      <c r="AR1440" s="93">
        <v>16200.106298839737</v>
      </c>
      <c r="AS1440" s="93">
        <v>0</v>
      </c>
      <c r="AT1440" s="93">
        <v>0</v>
      </c>
      <c r="AU1440" s="93">
        <v>0</v>
      </c>
      <c r="AV1440" s="93">
        <v>0</v>
      </c>
      <c r="AW1440" s="93">
        <v>0</v>
      </c>
      <c r="AX1440" s="93">
        <v>0</v>
      </c>
      <c r="AY1440" s="93">
        <v>0</v>
      </c>
      <c r="AZ1440" s="93">
        <v>0</v>
      </c>
      <c r="BA1440" s="93">
        <v>0</v>
      </c>
      <c r="BB1440" s="93">
        <v>0</v>
      </c>
      <c r="BC1440" s="93">
        <v>0</v>
      </c>
      <c r="BD1440" s="93">
        <v>0</v>
      </c>
      <c r="BE1440" s="93">
        <v>0</v>
      </c>
      <c r="BF1440" s="93">
        <v>0</v>
      </c>
      <c r="BG1440" s="93">
        <v>0</v>
      </c>
      <c r="BH1440" s="93">
        <v>0</v>
      </c>
      <c r="BI1440" s="93">
        <v>0</v>
      </c>
      <c r="BJ1440" s="93">
        <v>0</v>
      </c>
      <c r="BK1440" s="93">
        <v>0</v>
      </c>
      <c r="BL1440" s="93">
        <v>0</v>
      </c>
      <c r="BM1440" s="93">
        <v>0</v>
      </c>
      <c r="BN1440" s="93">
        <v>0</v>
      </c>
      <c r="BO1440" s="93">
        <v>0</v>
      </c>
      <c r="BP1440" s="93">
        <v>0</v>
      </c>
      <c r="BQ1440" s="93">
        <v>0</v>
      </c>
      <c r="BR1440" s="93">
        <v>0</v>
      </c>
      <c r="BS1440" s="93">
        <v>0</v>
      </c>
      <c r="BT1440" s="93">
        <v>0</v>
      </c>
      <c r="BU1440" s="93">
        <v>0</v>
      </c>
      <c r="BV1440" s="93">
        <v>0</v>
      </c>
      <c r="BW1440" s="93">
        <v>0</v>
      </c>
      <c r="BX1440" s="93">
        <v>0</v>
      </c>
      <c r="BY1440" s="93">
        <v>0</v>
      </c>
      <c r="BZ1440" s="93">
        <v>0</v>
      </c>
      <c r="CA1440" s="93">
        <v>0</v>
      </c>
      <c r="CB1440" s="93">
        <v>0</v>
      </c>
      <c r="CC1440" s="93">
        <v>0</v>
      </c>
      <c r="CD1440" s="93">
        <v>0</v>
      </c>
      <c r="CE1440" s="93">
        <v>0</v>
      </c>
      <c r="CF1440" s="93">
        <v>0</v>
      </c>
      <c r="CG1440" s="93">
        <v>0</v>
      </c>
      <c r="CH1440" s="93">
        <v>0</v>
      </c>
      <c r="CJ1440" s="94">
        <v>192942.91396330643</v>
      </c>
    </row>
    <row r="1441" spans="1:88" x14ac:dyDescent="0.25">
      <c r="A1441">
        <v>1433</v>
      </c>
      <c r="B1441" s="96"/>
      <c r="C1441" s="97" t="s">
        <v>5378</v>
      </c>
      <c r="D1441" s="97" t="s">
        <v>7349</v>
      </c>
      <c r="E1441" s="97" t="s">
        <v>8017</v>
      </c>
      <c r="F1441" s="97" t="s">
        <v>8075</v>
      </c>
      <c r="G1441" s="96" t="s">
        <v>6184</v>
      </c>
      <c r="H1441" s="96" t="s">
        <v>8076</v>
      </c>
      <c r="I1441" s="96" t="s">
        <v>5387</v>
      </c>
      <c r="J1441" s="96" t="s">
        <v>5382</v>
      </c>
      <c r="K1441" s="96" t="s">
        <v>5365</v>
      </c>
      <c r="L1441" s="96" t="s">
        <v>5365</v>
      </c>
      <c r="M1441" s="96" t="s">
        <v>5342</v>
      </c>
      <c r="N1441" s="92">
        <v>938219.26600416633</v>
      </c>
      <c r="O1441" s="93">
        <v>0</v>
      </c>
      <c r="P1441" s="93">
        <v>0</v>
      </c>
      <c r="Q1441" s="93">
        <v>0</v>
      </c>
      <c r="R1441" s="93">
        <v>0</v>
      </c>
      <c r="S1441" s="93">
        <v>0</v>
      </c>
      <c r="T1441" s="93">
        <v>0</v>
      </c>
      <c r="U1441" s="93">
        <v>0</v>
      </c>
      <c r="V1441" s="93">
        <v>0</v>
      </c>
      <c r="W1441" s="93">
        <v>0</v>
      </c>
      <c r="X1441" s="93">
        <v>0</v>
      </c>
      <c r="Y1441" s="93">
        <v>0</v>
      </c>
      <c r="Z1441" s="93">
        <v>0</v>
      </c>
      <c r="AA1441" s="93">
        <v>0</v>
      </c>
      <c r="AB1441" s="93">
        <v>0</v>
      </c>
      <c r="AC1441" s="93">
        <v>0</v>
      </c>
      <c r="AD1441" s="93">
        <v>0</v>
      </c>
      <c r="AE1441" s="93">
        <v>0</v>
      </c>
      <c r="AF1441" s="93">
        <v>0</v>
      </c>
      <c r="AG1441" s="93">
        <v>0</v>
      </c>
      <c r="AH1441" s="93">
        <v>0</v>
      </c>
      <c r="AI1441" s="93">
        <v>0</v>
      </c>
      <c r="AJ1441" s="93">
        <v>0</v>
      </c>
      <c r="AK1441" s="93">
        <v>0</v>
      </c>
      <c r="AL1441" s="93">
        <v>0</v>
      </c>
      <c r="AM1441" s="93">
        <v>0</v>
      </c>
      <c r="AN1441" s="93">
        <v>0</v>
      </c>
      <c r="AO1441" s="93">
        <v>0</v>
      </c>
      <c r="AP1441" s="93">
        <v>0</v>
      </c>
      <c r="AQ1441" s="93">
        <v>0</v>
      </c>
      <c r="AR1441" s="93">
        <v>0</v>
      </c>
      <c r="AS1441" s="93">
        <v>77480.416202693479</v>
      </c>
      <c r="AT1441" s="93">
        <v>77382.736780863561</v>
      </c>
      <c r="AU1441" s="93">
        <v>77172.578715155789</v>
      </c>
      <c r="AV1441" s="93">
        <v>76453.908696311802</v>
      </c>
      <c r="AW1441" s="93">
        <v>77424.491102948479</v>
      </c>
      <c r="AX1441" s="93">
        <v>77527.823392092861</v>
      </c>
      <c r="AY1441" s="93">
        <v>79791.133694262404</v>
      </c>
      <c r="AZ1441" s="93">
        <v>79013.819169028749</v>
      </c>
      <c r="BA1441" s="93">
        <v>79214.054263012396</v>
      </c>
      <c r="BB1441" s="93">
        <v>79212.269939649515</v>
      </c>
      <c r="BC1441" s="93">
        <v>78894.933679740119</v>
      </c>
      <c r="BD1441" s="93">
        <v>78651.100368407337</v>
      </c>
      <c r="BE1441" s="93">
        <v>0</v>
      </c>
      <c r="BF1441" s="93">
        <v>0</v>
      </c>
      <c r="BG1441" s="93">
        <v>0</v>
      </c>
      <c r="BH1441" s="93">
        <v>0</v>
      </c>
      <c r="BI1441" s="93">
        <v>0</v>
      </c>
      <c r="BJ1441" s="93">
        <v>0</v>
      </c>
      <c r="BK1441" s="93">
        <v>0</v>
      </c>
      <c r="BL1441" s="93">
        <v>0</v>
      </c>
      <c r="BM1441" s="93">
        <v>0</v>
      </c>
      <c r="BN1441" s="93">
        <v>0</v>
      </c>
      <c r="BO1441" s="93">
        <v>0</v>
      </c>
      <c r="BP1441" s="93">
        <v>0</v>
      </c>
      <c r="BQ1441" s="93">
        <v>0</v>
      </c>
      <c r="BR1441" s="93">
        <v>0</v>
      </c>
      <c r="BS1441" s="93">
        <v>0</v>
      </c>
      <c r="BT1441" s="93">
        <v>0</v>
      </c>
      <c r="BU1441" s="93">
        <v>0</v>
      </c>
      <c r="BV1441" s="93">
        <v>0</v>
      </c>
      <c r="BW1441" s="93">
        <v>0</v>
      </c>
      <c r="BX1441" s="93">
        <v>0</v>
      </c>
      <c r="BY1441" s="93">
        <v>0</v>
      </c>
      <c r="BZ1441" s="93">
        <v>0</v>
      </c>
      <c r="CA1441" s="93">
        <v>0</v>
      </c>
      <c r="CB1441" s="93">
        <v>0</v>
      </c>
      <c r="CC1441" s="93">
        <v>0</v>
      </c>
      <c r="CD1441" s="93">
        <v>0</v>
      </c>
      <c r="CE1441" s="93">
        <v>0</v>
      </c>
      <c r="CF1441" s="93">
        <v>0</v>
      </c>
      <c r="CG1441" s="93">
        <v>0</v>
      </c>
      <c r="CH1441" s="93">
        <v>0</v>
      </c>
      <c r="CJ1441" s="94">
        <v>938219.26600416633</v>
      </c>
    </row>
    <row r="1442" spans="1:88" x14ac:dyDescent="0.25">
      <c r="A1442">
        <v>1434</v>
      </c>
      <c r="B1442" s="96"/>
      <c r="C1442" s="97" t="s">
        <v>5378</v>
      </c>
      <c r="D1442" s="97" t="s">
        <v>7645</v>
      </c>
      <c r="E1442" s="97" t="s">
        <v>8009</v>
      </c>
      <c r="F1442" s="97" t="s">
        <v>8077</v>
      </c>
      <c r="G1442" s="96" t="s">
        <v>6184</v>
      </c>
      <c r="H1442" s="96" t="s">
        <v>8078</v>
      </c>
      <c r="I1442" s="96" t="s">
        <v>5387</v>
      </c>
      <c r="J1442" s="96" t="s">
        <v>5382</v>
      </c>
      <c r="K1442" s="96" t="s">
        <v>5365</v>
      </c>
      <c r="L1442" s="96" t="s">
        <v>5365</v>
      </c>
      <c r="M1442" s="96" t="s">
        <v>5342</v>
      </c>
      <c r="N1442" s="92">
        <v>178240.10473206331</v>
      </c>
      <c r="O1442" s="93">
        <v>0</v>
      </c>
      <c r="P1442" s="93">
        <v>0</v>
      </c>
      <c r="Q1442" s="93">
        <v>0</v>
      </c>
      <c r="R1442" s="93">
        <v>0</v>
      </c>
      <c r="S1442" s="93">
        <v>0</v>
      </c>
      <c r="T1442" s="93">
        <v>0</v>
      </c>
      <c r="U1442" s="93">
        <v>14872.440353221611</v>
      </c>
      <c r="V1442" s="93">
        <v>14879.270217105597</v>
      </c>
      <c r="W1442" s="93">
        <v>14767.839735422258</v>
      </c>
      <c r="X1442" s="93">
        <v>14585.084506970019</v>
      </c>
      <c r="Y1442" s="93">
        <v>14886.692629694786</v>
      </c>
      <c r="Z1442" s="93">
        <v>14913.279644697872</v>
      </c>
      <c r="AA1442" s="93">
        <v>15104.656817336523</v>
      </c>
      <c r="AB1442" s="93">
        <v>14833.902156620808</v>
      </c>
      <c r="AC1442" s="93">
        <v>14883.454168331295</v>
      </c>
      <c r="AD1442" s="93">
        <v>14898.835834465457</v>
      </c>
      <c r="AE1442" s="93">
        <v>14828.939384123221</v>
      </c>
      <c r="AF1442" s="93">
        <v>14785.709284073846</v>
      </c>
      <c r="AG1442" s="93">
        <v>0</v>
      </c>
      <c r="AH1442" s="93">
        <v>0</v>
      </c>
      <c r="AI1442" s="93">
        <v>0</v>
      </c>
      <c r="AJ1442" s="93">
        <v>0</v>
      </c>
      <c r="AK1442" s="93">
        <v>0</v>
      </c>
      <c r="AL1442" s="93">
        <v>0</v>
      </c>
      <c r="AM1442" s="93">
        <v>0</v>
      </c>
      <c r="AN1442" s="93">
        <v>0</v>
      </c>
      <c r="AO1442" s="93">
        <v>0</v>
      </c>
      <c r="AP1442" s="93">
        <v>0</v>
      </c>
      <c r="AQ1442" s="93">
        <v>0</v>
      </c>
      <c r="AR1442" s="93">
        <v>0</v>
      </c>
      <c r="AS1442" s="93">
        <v>0</v>
      </c>
      <c r="AT1442" s="93">
        <v>0</v>
      </c>
      <c r="AU1442" s="93">
        <v>0</v>
      </c>
      <c r="AV1442" s="93">
        <v>0</v>
      </c>
      <c r="AW1442" s="93">
        <v>0</v>
      </c>
      <c r="AX1442" s="93">
        <v>0</v>
      </c>
      <c r="AY1442" s="93">
        <v>0</v>
      </c>
      <c r="AZ1442" s="93">
        <v>0</v>
      </c>
      <c r="BA1442" s="93">
        <v>0</v>
      </c>
      <c r="BB1442" s="93">
        <v>0</v>
      </c>
      <c r="BC1442" s="93">
        <v>0</v>
      </c>
      <c r="BD1442" s="93">
        <v>0</v>
      </c>
      <c r="BE1442" s="93">
        <v>0</v>
      </c>
      <c r="BF1442" s="93">
        <v>0</v>
      </c>
      <c r="BG1442" s="93">
        <v>0</v>
      </c>
      <c r="BH1442" s="93">
        <v>0</v>
      </c>
      <c r="BI1442" s="93">
        <v>0</v>
      </c>
      <c r="BJ1442" s="93">
        <v>0</v>
      </c>
      <c r="BK1442" s="93">
        <v>0</v>
      </c>
      <c r="BL1442" s="93">
        <v>0</v>
      </c>
      <c r="BM1442" s="93">
        <v>0</v>
      </c>
      <c r="BN1442" s="93">
        <v>0</v>
      </c>
      <c r="BO1442" s="93">
        <v>0</v>
      </c>
      <c r="BP1442" s="93">
        <v>0</v>
      </c>
      <c r="BQ1442" s="93">
        <v>0</v>
      </c>
      <c r="BR1442" s="93">
        <v>0</v>
      </c>
      <c r="BS1442" s="93">
        <v>0</v>
      </c>
      <c r="BT1442" s="93">
        <v>0</v>
      </c>
      <c r="BU1442" s="93">
        <v>0</v>
      </c>
      <c r="BV1442" s="93">
        <v>0</v>
      </c>
      <c r="BW1442" s="93">
        <v>0</v>
      </c>
      <c r="BX1442" s="93">
        <v>0</v>
      </c>
      <c r="BY1442" s="93">
        <v>0</v>
      </c>
      <c r="BZ1442" s="93">
        <v>0</v>
      </c>
      <c r="CA1442" s="93">
        <v>0</v>
      </c>
      <c r="CB1442" s="93">
        <v>0</v>
      </c>
      <c r="CC1442" s="93">
        <v>0</v>
      </c>
      <c r="CD1442" s="93">
        <v>0</v>
      </c>
      <c r="CE1442" s="93">
        <v>0</v>
      </c>
      <c r="CF1442" s="93">
        <v>0</v>
      </c>
      <c r="CG1442" s="93">
        <v>0</v>
      </c>
      <c r="CH1442" s="93">
        <v>0</v>
      </c>
      <c r="CJ1442" s="94">
        <v>89335.497644951145</v>
      </c>
    </row>
    <row r="1443" spans="1:88" x14ac:dyDescent="0.25">
      <c r="A1443">
        <v>1435</v>
      </c>
      <c r="B1443" s="96"/>
      <c r="C1443" s="97" t="s">
        <v>5378</v>
      </c>
      <c r="D1443" s="97" t="s">
        <v>7645</v>
      </c>
      <c r="E1443" s="97" t="s">
        <v>8009</v>
      </c>
      <c r="F1443" s="97" t="s">
        <v>8079</v>
      </c>
      <c r="G1443" s="96" t="s">
        <v>6184</v>
      </c>
      <c r="H1443" s="96" t="s">
        <v>8080</v>
      </c>
      <c r="I1443" s="96" t="s">
        <v>5387</v>
      </c>
      <c r="J1443" s="96" t="s">
        <v>5382</v>
      </c>
      <c r="K1443" s="96" t="s">
        <v>5365</v>
      </c>
      <c r="L1443" s="96" t="s">
        <v>5365</v>
      </c>
      <c r="M1443" s="96" t="s">
        <v>5342</v>
      </c>
      <c r="N1443" s="92">
        <v>180188.58159818689</v>
      </c>
      <c r="O1443" s="93">
        <v>0</v>
      </c>
      <c r="P1443" s="93">
        <v>0</v>
      </c>
      <c r="Q1443" s="93">
        <v>0</v>
      </c>
      <c r="R1443" s="93">
        <v>0</v>
      </c>
      <c r="S1443" s="93">
        <v>0</v>
      </c>
      <c r="T1443" s="93">
        <v>0</v>
      </c>
      <c r="U1443" s="93">
        <v>0</v>
      </c>
      <c r="V1443" s="93">
        <v>0</v>
      </c>
      <c r="W1443" s="93">
        <v>0</v>
      </c>
      <c r="X1443" s="93">
        <v>0</v>
      </c>
      <c r="Y1443" s="93">
        <v>0</v>
      </c>
      <c r="Z1443" s="93">
        <v>0</v>
      </c>
      <c r="AA1443" s="93">
        <v>0</v>
      </c>
      <c r="AB1443" s="93">
        <v>0</v>
      </c>
      <c r="AC1443" s="93">
        <v>0</v>
      </c>
      <c r="AD1443" s="93">
        <v>0</v>
      </c>
      <c r="AE1443" s="93">
        <v>0</v>
      </c>
      <c r="AF1443" s="93">
        <v>0</v>
      </c>
      <c r="AG1443" s="93">
        <v>14850.435474982762</v>
      </c>
      <c r="AH1443" s="93">
        <v>14842.101981026246</v>
      </c>
      <c r="AI1443" s="93">
        <v>14779.801200805414</v>
      </c>
      <c r="AJ1443" s="93">
        <v>14664.140873505326</v>
      </c>
      <c r="AK1443" s="93">
        <v>14843.030574212815</v>
      </c>
      <c r="AL1443" s="93">
        <v>14860.454483303911</v>
      </c>
      <c r="AM1443" s="93">
        <v>15361.970910913198</v>
      </c>
      <c r="AN1443" s="93">
        <v>15218.476572843783</v>
      </c>
      <c r="AO1443" s="93">
        <v>15231.157541383693</v>
      </c>
      <c r="AP1443" s="93">
        <v>15233.356166456291</v>
      </c>
      <c r="AQ1443" s="93">
        <v>15174.444199803156</v>
      </c>
      <c r="AR1443" s="93">
        <v>15129.211618950301</v>
      </c>
      <c r="AS1443" s="93">
        <v>0</v>
      </c>
      <c r="AT1443" s="93">
        <v>0</v>
      </c>
      <c r="AU1443" s="93">
        <v>0</v>
      </c>
      <c r="AV1443" s="93">
        <v>0</v>
      </c>
      <c r="AW1443" s="93">
        <v>0</v>
      </c>
      <c r="AX1443" s="93">
        <v>0</v>
      </c>
      <c r="AY1443" s="93">
        <v>0</v>
      </c>
      <c r="AZ1443" s="93">
        <v>0</v>
      </c>
      <c r="BA1443" s="93">
        <v>0</v>
      </c>
      <c r="BB1443" s="93">
        <v>0</v>
      </c>
      <c r="BC1443" s="93">
        <v>0</v>
      </c>
      <c r="BD1443" s="93">
        <v>0</v>
      </c>
      <c r="BE1443" s="93">
        <v>0</v>
      </c>
      <c r="BF1443" s="93">
        <v>0</v>
      </c>
      <c r="BG1443" s="93">
        <v>0</v>
      </c>
      <c r="BH1443" s="93">
        <v>0</v>
      </c>
      <c r="BI1443" s="93">
        <v>0</v>
      </c>
      <c r="BJ1443" s="93">
        <v>0</v>
      </c>
      <c r="BK1443" s="93">
        <v>0</v>
      </c>
      <c r="BL1443" s="93">
        <v>0</v>
      </c>
      <c r="BM1443" s="93">
        <v>0</v>
      </c>
      <c r="BN1443" s="93">
        <v>0</v>
      </c>
      <c r="BO1443" s="93">
        <v>0</v>
      </c>
      <c r="BP1443" s="93">
        <v>0</v>
      </c>
      <c r="BQ1443" s="93">
        <v>0</v>
      </c>
      <c r="BR1443" s="93">
        <v>0</v>
      </c>
      <c r="BS1443" s="93">
        <v>0</v>
      </c>
      <c r="BT1443" s="93">
        <v>0</v>
      </c>
      <c r="BU1443" s="93">
        <v>0</v>
      </c>
      <c r="BV1443" s="93">
        <v>0</v>
      </c>
      <c r="BW1443" s="93">
        <v>0</v>
      </c>
      <c r="BX1443" s="93">
        <v>0</v>
      </c>
      <c r="BY1443" s="93">
        <v>0</v>
      </c>
      <c r="BZ1443" s="93">
        <v>0</v>
      </c>
      <c r="CA1443" s="93">
        <v>0</v>
      </c>
      <c r="CB1443" s="93">
        <v>0</v>
      </c>
      <c r="CC1443" s="93">
        <v>0</v>
      </c>
      <c r="CD1443" s="93">
        <v>0</v>
      </c>
      <c r="CE1443" s="93">
        <v>0</v>
      </c>
      <c r="CF1443" s="93">
        <v>0</v>
      </c>
      <c r="CG1443" s="93">
        <v>0</v>
      </c>
      <c r="CH1443" s="93">
        <v>0</v>
      </c>
      <c r="CJ1443" s="94">
        <v>180188.58159818689</v>
      </c>
    </row>
    <row r="1444" spans="1:88" x14ac:dyDescent="0.25">
      <c r="A1444">
        <v>1436</v>
      </c>
      <c r="B1444" s="96"/>
      <c r="C1444" s="97" t="s">
        <v>5378</v>
      </c>
      <c r="D1444" s="97" t="s">
        <v>7645</v>
      </c>
      <c r="E1444" s="97" t="s">
        <v>8009</v>
      </c>
      <c r="F1444" s="97" t="s">
        <v>8081</v>
      </c>
      <c r="G1444" s="96" t="s">
        <v>6184</v>
      </c>
      <c r="H1444" s="96" t="s">
        <v>8082</v>
      </c>
      <c r="I1444" s="96" t="s">
        <v>5387</v>
      </c>
      <c r="J1444" s="96" t="s">
        <v>5382</v>
      </c>
      <c r="K1444" s="96" t="s">
        <v>5365</v>
      </c>
      <c r="L1444" s="96" t="s">
        <v>5365</v>
      </c>
      <c r="M1444" s="96" t="s">
        <v>5342</v>
      </c>
      <c r="N1444" s="92">
        <v>183876.97958435529</v>
      </c>
      <c r="O1444" s="93">
        <v>0</v>
      </c>
      <c r="P1444" s="93">
        <v>0</v>
      </c>
      <c r="Q1444" s="93">
        <v>0</v>
      </c>
      <c r="R1444" s="93">
        <v>0</v>
      </c>
      <c r="S1444" s="93">
        <v>0</v>
      </c>
      <c r="T1444" s="93">
        <v>0</v>
      </c>
      <c r="U1444" s="93">
        <v>0</v>
      </c>
      <c r="V1444" s="93">
        <v>0</v>
      </c>
      <c r="W1444" s="93">
        <v>0</v>
      </c>
      <c r="X1444" s="93">
        <v>0</v>
      </c>
      <c r="Y1444" s="93">
        <v>0</v>
      </c>
      <c r="Z1444" s="93">
        <v>0</v>
      </c>
      <c r="AA1444" s="93">
        <v>0</v>
      </c>
      <c r="AB1444" s="93">
        <v>0</v>
      </c>
      <c r="AC1444" s="93">
        <v>0</v>
      </c>
      <c r="AD1444" s="93">
        <v>0</v>
      </c>
      <c r="AE1444" s="93">
        <v>0</v>
      </c>
      <c r="AF1444" s="93">
        <v>0</v>
      </c>
      <c r="AG1444" s="93">
        <v>0</v>
      </c>
      <c r="AH1444" s="93">
        <v>0</v>
      </c>
      <c r="AI1444" s="93">
        <v>0</v>
      </c>
      <c r="AJ1444" s="93">
        <v>0</v>
      </c>
      <c r="AK1444" s="93">
        <v>0</v>
      </c>
      <c r="AL1444" s="93">
        <v>0</v>
      </c>
      <c r="AM1444" s="93">
        <v>0</v>
      </c>
      <c r="AN1444" s="93">
        <v>0</v>
      </c>
      <c r="AO1444" s="93">
        <v>0</v>
      </c>
      <c r="AP1444" s="93">
        <v>0</v>
      </c>
      <c r="AQ1444" s="93">
        <v>0</v>
      </c>
      <c r="AR1444" s="93">
        <v>0</v>
      </c>
      <c r="AS1444" s="93">
        <v>15212.191076876024</v>
      </c>
      <c r="AT1444" s="93">
        <v>15193.013094851955</v>
      </c>
      <c r="AU1444" s="93">
        <v>15151.751511492197</v>
      </c>
      <c r="AV1444" s="93">
        <v>15010.650751020343</v>
      </c>
      <c r="AW1444" s="93">
        <v>15201.210969321031</v>
      </c>
      <c r="AX1444" s="93">
        <v>15221.498812416223</v>
      </c>
      <c r="AY1444" s="93">
        <v>15610.544147209583</v>
      </c>
      <c r="AZ1444" s="93">
        <v>15458.468319349873</v>
      </c>
      <c r="BA1444" s="93">
        <v>15497.642831977138</v>
      </c>
      <c r="BB1444" s="93">
        <v>15497.29374233102</v>
      </c>
      <c r="BC1444" s="93">
        <v>15435.209254174571</v>
      </c>
      <c r="BD1444" s="93">
        <v>15387.505073335316</v>
      </c>
      <c r="BE1444" s="93">
        <v>0</v>
      </c>
      <c r="BF1444" s="93">
        <v>0</v>
      </c>
      <c r="BG1444" s="93">
        <v>0</v>
      </c>
      <c r="BH1444" s="93">
        <v>0</v>
      </c>
      <c r="BI1444" s="93">
        <v>0</v>
      </c>
      <c r="BJ1444" s="93">
        <v>0</v>
      </c>
      <c r="BK1444" s="93">
        <v>0</v>
      </c>
      <c r="BL1444" s="93">
        <v>0</v>
      </c>
      <c r="BM1444" s="93">
        <v>0</v>
      </c>
      <c r="BN1444" s="93">
        <v>0</v>
      </c>
      <c r="BO1444" s="93">
        <v>0</v>
      </c>
      <c r="BP1444" s="93">
        <v>0</v>
      </c>
      <c r="BQ1444" s="93">
        <v>0</v>
      </c>
      <c r="BR1444" s="93">
        <v>0</v>
      </c>
      <c r="BS1444" s="93">
        <v>0</v>
      </c>
      <c r="BT1444" s="93">
        <v>0</v>
      </c>
      <c r="BU1444" s="93">
        <v>0</v>
      </c>
      <c r="BV1444" s="93">
        <v>0</v>
      </c>
      <c r="BW1444" s="93">
        <v>0</v>
      </c>
      <c r="BX1444" s="93">
        <v>0</v>
      </c>
      <c r="BY1444" s="93">
        <v>0</v>
      </c>
      <c r="BZ1444" s="93">
        <v>0</v>
      </c>
      <c r="CA1444" s="93">
        <v>0</v>
      </c>
      <c r="CB1444" s="93">
        <v>0</v>
      </c>
      <c r="CC1444" s="93">
        <v>0</v>
      </c>
      <c r="CD1444" s="93">
        <v>0</v>
      </c>
      <c r="CE1444" s="93">
        <v>0</v>
      </c>
      <c r="CF1444" s="93">
        <v>0</v>
      </c>
      <c r="CG1444" s="93">
        <v>0</v>
      </c>
      <c r="CH1444" s="93">
        <v>0</v>
      </c>
      <c r="CJ1444" s="94">
        <v>183876.97958435529</v>
      </c>
    </row>
    <row r="1445" spans="1:88" x14ac:dyDescent="0.25">
      <c r="A1445">
        <v>1437</v>
      </c>
      <c r="B1445" s="96"/>
      <c r="C1445" s="97" t="s">
        <v>5378</v>
      </c>
      <c r="D1445" s="97" t="s">
        <v>7645</v>
      </c>
      <c r="E1445" s="97" t="s">
        <v>8009</v>
      </c>
      <c r="F1445" s="97" t="s">
        <v>8083</v>
      </c>
      <c r="G1445" s="96" t="s">
        <v>6184</v>
      </c>
      <c r="H1445" s="96" t="s">
        <v>8084</v>
      </c>
      <c r="I1445" s="96" t="s">
        <v>5387</v>
      </c>
      <c r="J1445" s="96" t="s">
        <v>5382</v>
      </c>
      <c r="K1445" s="96" t="s">
        <v>5365</v>
      </c>
      <c r="L1445" s="96" t="s">
        <v>5365</v>
      </c>
      <c r="M1445" s="96" t="s">
        <v>5342</v>
      </c>
      <c r="N1445" s="92">
        <v>182902.42939234726</v>
      </c>
      <c r="O1445" s="93">
        <v>0</v>
      </c>
      <c r="P1445" s="93">
        <v>0</v>
      </c>
      <c r="Q1445" s="93">
        <v>0</v>
      </c>
      <c r="R1445" s="93">
        <v>0</v>
      </c>
      <c r="S1445" s="93">
        <v>0</v>
      </c>
      <c r="T1445" s="93">
        <v>0</v>
      </c>
      <c r="U1445" s="93">
        <v>0</v>
      </c>
      <c r="V1445" s="93">
        <v>0</v>
      </c>
      <c r="W1445" s="93">
        <v>0</v>
      </c>
      <c r="X1445" s="93">
        <v>0</v>
      </c>
      <c r="Y1445" s="93">
        <v>0</v>
      </c>
      <c r="Z1445" s="93">
        <v>0</v>
      </c>
      <c r="AA1445" s="93">
        <v>0</v>
      </c>
      <c r="AB1445" s="93">
        <v>0</v>
      </c>
      <c r="AC1445" s="93">
        <v>0</v>
      </c>
      <c r="AD1445" s="93">
        <v>0</v>
      </c>
      <c r="AE1445" s="93">
        <v>0</v>
      </c>
      <c r="AF1445" s="93">
        <v>0</v>
      </c>
      <c r="AG1445" s="93">
        <v>0</v>
      </c>
      <c r="AH1445" s="93">
        <v>0</v>
      </c>
      <c r="AI1445" s="93">
        <v>0</v>
      </c>
      <c r="AJ1445" s="93">
        <v>0</v>
      </c>
      <c r="AK1445" s="93">
        <v>0</v>
      </c>
      <c r="AL1445" s="93">
        <v>0</v>
      </c>
      <c r="AM1445" s="93">
        <v>0</v>
      </c>
      <c r="AN1445" s="93">
        <v>0</v>
      </c>
      <c r="AO1445" s="93">
        <v>0</v>
      </c>
      <c r="AP1445" s="93">
        <v>0</v>
      </c>
      <c r="AQ1445" s="93">
        <v>0</v>
      </c>
      <c r="AR1445" s="93">
        <v>0</v>
      </c>
      <c r="AS1445" s="93">
        <v>0</v>
      </c>
      <c r="AT1445" s="93">
        <v>0</v>
      </c>
      <c r="AU1445" s="93">
        <v>0</v>
      </c>
      <c r="AV1445" s="93">
        <v>0</v>
      </c>
      <c r="AW1445" s="93">
        <v>0</v>
      </c>
      <c r="AX1445" s="93">
        <v>0</v>
      </c>
      <c r="AY1445" s="93">
        <v>0</v>
      </c>
      <c r="AZ1445" s="93">
        <v>0</v>
      </c>
      <c r="BA1445" s="93">
        <v>0</v>
      </c>
      <c r="BB1445" s="93">
        <v>0</v>
      </c>
      <c r="BC1445" s="93">
        <v>0</v>
      </c>
      <c r="BD1445" s="93">
        <v>0</v>
      </c>
      <c r="BE1445" s="93">
        <v>15410.866683118224</v>
      </c>
      <c r="BF1445" s="93">
        <v>15393.929875005786</v>
      </c>
      <c r="BG1445" s="93">
        <v>15353.38129456816</v>
      </c>
      <c r="BH1445" s="93">
        <v>15216.929376118664</v>
      </c>
      <c r="BI1445" s="93">
        <v>15399.428818180717</v>
      </c>
      <c r="BJ1445" s="93">
        <v>15419.140455554674</v>
      </c>
      <c r="BK1445" s="93">
        <v>15244.223634578668</v>
      </c>
      <c r="BL1445" s="93">
        <v>15106.261082461795</v>
      </c>
      <c r="BM1445" s="93">
        <v>15125.098247639447</v>
      </c>
      <c r="BN1445" s="93">
        <v>15128.730981285047</v>
      </c>
      <c r="BO1445" s="93">
        <v>15073.09592843578</v>
      </c>
      <c r="BP1445" s="93">
        <v>15031.343015400322</v>
      </c>
      <c r="BQ1445" s="93">
        <v>0</v>
      </c>
      <c r="BR1445" s="93">
        <v>0</v>
      </c>
      <c r="BS1445" s="93">
        <v>0</v>
      </c>
      <c r="BT1445" s="93">
        <v>0</v>
      </c>
      <c r="BU1445" s="93">
        <v>0</v>
      </c>
      <c r="BV1445" s="93">
        <v>0</v>
      </c>
      <c r="BW1445" s="93">
        <v>0</v>
      </c>
      <c r="BX1445" s="93">
        <v>0</v>
      </c>
      <c r="BY1445" s="93">
        <v>0</v>
      </c>
      <c r="BZ1445" s="93">
        <v>0</v>
      </c>
      <c r="CA1445" s="93">
        <v>0</v>
      </c>
      <c r="CB1445" s="93">
        <v>0</v>
      </c>
      <c r="CC1445" s="93">
        <v>0</v>
      </c>
      <c r="CD1445" s="93">
        <v>0</v>
      </c>
      <c r="CE1445" s="93">
        <v>0</v>
      </c>
      <c r="CF1445" s="93">
        <v>0</v>
      </c>
      <c r="CG1445" s="93">
        <v>0</v>
      </c>
      <c r="CH1445" s="93">
        <v>0</v>
      </c>
      <c r="CJ1445" s="94">
        <v>182902.42939234726</v>
      </c>
    </row>
    <row r="1446" spans="1:88" x14ac:dyDescent="0.25">
      <c r="A1446">
        <v>1438</v>
      </c>
      <c r="B1446" s="96"/>
      <c r="C1446" s="97" t="s">
        <v>5378</v>
      </c>
      <c r="D1446" s="97" t="s">
        <v>7645</v>
      </c>
      <c r="E1446" s="97" t="s">
        <v>8009</v>
      </c>
      <c r="F1446" s="97" t="s">
        <v>8085</v>
      </c>
      <c r="G1446" s="96" t="s">
        <v>6184</v>
      </c>
      <c r="H1446" s="96" t="s">
        <v>8086</v>
      </c>
      <c r="I1446" s="96" t="s">
        <v>5387</v>
      </c>
      <c r="J1446" s="96" t="s">
        <v>5382</v>
      </c>
      <c r="K1446" s="96" t="s">
        <v>5365</v>
      </c>
      <c r="L1446" s="96" t="s">
        <v>5365</v>
      </c>
      <c r="M1446" s="96" t="s">
        <v>5342</v>
      </c>
      <c r="N1446" s="92">
        <v>182255.9347934823</v>
      </c>
      <c r="O1446" s="93">
        <v>0</v>
      </c>
      <c r="P1446" s="93">
        <v>0</v>
      </c>
      <c r="Q1446" s="93">
        <v>0</v>
      </c>
      <c r="R1446" s="93">
        <v>0</v>
      </c>
      <c r="S1446" s="93">
        <v>0</v>
      </c>
      <c r="T1446" s="93">
        <v>0</v>
      </c>
      <c r="U1446" s="93">
        <v>0</v>
      </c>
      <c r="V1446" s="93">
        <v>0</v>
      </c>
      <c r="W1446" s="93">
        <v>0</v>
      </c>
      <c r="X1446" s="93">
        <v>0</v>
      </c>
      <c r="Y1446" s="93">
        <v>0</v>
      </c>
      <c r="Z1446" s="93">
        <v>0</v>
      </c>
      <c r="AA1446" s="93">
        <v>0</v>
      </c>
      <c r="AB1446" s="93">
        <v>0</v>
      </c>
      <c r="AC1446" s="93">
        <v>0</v>
      </c>
      <c r="AD1446" s="93">
        <v>0</v>
      </c>
      <c r="AE1446" s="93">
        <v>0</v>
      </c>
      <c r="AF1446" s="93">
        <v>0</v>
      </c>
      <c r="AG1446" s="93">
        <v>0</v>
      </c>
      <c r="AH1446" s="93">
        <v>0</v>
      </c>
      <c r="AI1446" s="93">
        <v>0</v>
      </c>
      <c r="AJ1446" s="93">
        <v>0</v>
      </c>
      <c r="AK1446" s="93">
        <v>0</v>
      </c>
      <c r="AL1446" s="93">
        <v>0</v>
      </c>
      <c r="AM1446" s="93">
        <v>0</v>
      </c>
      <c r="AN1446" s="93">
        <v>0</v>
      </c>
      <c r="AO1446" s="93">
        <v>0</v>
      </c>
      <c r="AP1446" s="93">
        <v>0</v>
      </c>
      <c r="AQ1446" s="93">
        <v>0</v>
      </c>
      <c r="AR1446" s="93">
        <v>0</v>
      </c>
      <c r="AS1446" s="93">
        <v>0</v>
      </c>
      <c r="AT1446" s="93">
        <v>0</v>
      </c>
      <c r="AU1446" s="93">
        <v>0</v>
      </c>
      <c r="AV1446" s="93">
        <v>0</v>
      </c>
      <c r="AW1446" s="93">
        <v>0</v>
      </c>
      <c r="AX1446" s="93">
        <v>0</v>
      </c>
      <c r="AY1446" s="93">
        <v>0</v>
      </c>
      <c r="AZ1446" s="93">
        <v>0</v>
      </c>
      <c r="BA1446" s="93">
        <v>0</v>
      </c>
      <c r="BB1446" s="93">
        <v>0</v>
      </c>
      <c r="BC1446" s="93">
        <v>0</v>
      </c>
      <c r="BD1446" s="93">
        <v>0</v>
      </c>
      <c r="BE1446" s="93">
        <v>0</v>
      </c>
      <c r="BF1446" s="93">
        <v>0</v>
      </c>
      <c r="BG1446" s="93">
        <v>0</v>
      </c>
      <c r="BH1446" s="93">
        <v>0</v>
      </c>
      <c r="BI1446" s="93">
        <v>0</v>
      </c>
      <c r="BJ1446" s="93">
        <v>0</v>
      </c>
      <c r="BK1446" s="93">
        <v>0</v>
      </c>
      <c r="BL1446" s="93">
        <v>0</v>
      </c>
      <c r="BM1446" s="93">
        <v>0</v>
      </c>
      <c r="BN1446" s="93">
        <v>0</v>
      </c>
      <c r="BO1446" s="93">
        <v>0</v>
      </c>
      <c r="BP1446" s="93">
        <v>0</v>
      </c>
      <c r="BQ1446" s="93">
        <v>15267.557278789254</v>
      </c>
      <c r="BR1446" s="93">
        <v>15245.618436816834</v>
      </c>
      <c r="BS1446" s="93">
        <v>15191.552401086052</v>
      </c>
      <c r="BT1446" s="93">
        <v>15014.784092883483</v>
      </c>
      <c r="BU1446" s="93">
        <v>15251.945889364846</v>
      </c>
      <c r="BV1446" s="93">
        <v>15278.451407558423</v>
      </c>
      <c r="BW1446" s="93">
        <v>15349.380793458855</v>
      </c>
      <c r="BX1446" s="93">
        <v>15158.147465532384</v>
      </c>
      <c r="BY1446" s="93">
        <v>15174.390824004766</v>
      </c>
      <c r="BZ1446" s="93">
        <v>15184.46345255813</v>
      </c>
      <c r="CA1446" s="93">
        <v>15097.663548104762</v>
      </c>
      <c r="CB1446" s="93">
        <v>15041.979203324545</v>
      </c>
      <c r="CC1446" s="93">
        <v>0</v>
      </c>
      <c r="CD1446" s="93">
        <v>0</v>
      </c>
      <c r="CE1446" s="93">
        <v>0</v>
      </c>
      <c r="CF1446" s="93">
        <v>0</v>
      </c>
      <c r="CG1446" s="93">
        <v>0</v>
      </c>
      <c r="CH1446" s="93">
        <v>0</v>
      </c>
      <c r="CJ1446" s="94">
        <v>182255.9347934823</v>
      </c>
    </row>
    <row r="1447" spans="1:88" x14ac:dyDescent="0.25">
      <c r="A1447">
        <v>1439</v>
      </c>
      <c r="B1447" s="96"/>
      <c r="C1447" s="97" t="s">
        <v>5378</v>
      </c>
      <c r="D1447" s="97" t="s">
        <v>7645</v>
      </c>
      <c r="E1447" s="97" t="s">
        <v>8009</v>
      </c>
      <c r="F1447" s="97" t="s">
        <v>8087</v>
      </c>
      <c r="G1447" s="96" t="s">
        <v>6184</v>
      </c>
      <c r="H1447" s="96" t="s">
        <v>8088</v>
      </c>
      <c r="I1447" s="96" t="s">
        <v>5387</v>
      </c>
      <c r="J1447" s="96" t="s">
        <v>5382</v>
      </c>
      <c r="K1447" s="96" t="s">
        <v>5365</v>
      </c>
      <c r="L1447" s="96" t="s">
        <v>5365</v>
      </c>
      <c r="M1447" s="96" t="s">
        <v>5342</v>
      </c>
      <c r="N1447" s="92">
        <v>91225.608797576002</v>
      </c>
      <c r="O1447" s="93">
        <v>0</v>
      </c>
      <c r="P1447" s="93">
        <v>0</v>
      </c>
      <c r="Q1447" s="93">
        <v>0</v>
      </c>
      <c r="R1447" s="93">
        <v>0</v>
      </c>
      <c r="S1447" s="93">
        <v>0</v>
      </c>
      <c r="T1447" s="93">
        <v>0</v>
      </c>
      <c r="U1447" s="93">
        <v>0</v>
      </c>
      <c r="V1447" s="93">
        <v>0</v>
      </c>
      <c r="W1447" s="93">
        <v>0</v>
      </c>
      <c r="X1447" s="93">
        <v>0</v>
      </c>
      <c r="Y1447" s="93">
        <v>0</v>
      </c>
      <c r="Z1447" s="93">
        <v>0</v>
      </c>
      <c r="AA1447" s="93">
        <v>0</v>
      </c>
      <c r="AB1447" s="93">
        <v>0</v>
      </c>
      <c r="AC1447" s="93">
        <v>0</v>
      </c>
      <c r="AD1447" s="93">
        <v>0</v>
      </c>
      <c r="AE1447" s="93">
        <v>0</v>
      </c>
      <c r="AF1447" s="93">
        <v>0</v>
      </c>
      <c r="AG1447" s="93">
        <v>0</v>
      </c>
      <c r="AH1447" s="93">
        <v>0</v>
      </c>
      <c r="AI1447" s="93">
        <v>0</v>
      </c>
      <c r="AJ1447" s="93">
        <v>0</v>
      </c>
      <c r="AK1447" s="93">
        <v>0</v>
      </c>
      <c r="AL1447" s="93">
        <v>0</v>
      </c>
      <c r="AM1447" s="93">
        <v>0</v>
      </c>
      <c r="AN1447" s="93">
        <v>0</v>
      </c>
      <c r="AO1447" s="93">
        <v>0</v>
      </c>
      <c r="AP1447" s="93">
        <v>0</v>
      </c>
      <c r="AQ1447" s="93">
        <v>0</v>
      </c>
      <c r="AR1447" s="93">
        <v>0</v>
      </c>
      <c r="AS1447" s="93">
        <v>0</v>
      </c>
      <c r="AT1447" s="93">
        <v>0</v>
      </c>
      <c r="AU1447" s="93">
        <v>0</v>
      </c>
      <c r="AV1447" s="93">
        <v>0</v>
      </c>
      <c r="AW1447" s="93">
        <v>0</v>
      </c>
      <c r="AX1447" s="93">
        <v>0</v>
      </c>
      <c r="AY1447" s="93">
        <v>0</v>
      </c>
      <c r="AZ1447" s="93">
        <v>0</v>
      </c>
      <c r="BA1447" s="93">
        <v>0</v>
      </c>
      <c r="BB1447" s="93">
        <v>0</v>
      </c>
      <c r="BC1447" s="93">
        <v>0</v>
      </c>
      <c r="BD1447" s="93">
        <v>0</v>
      </c>
      <c r="BE1447" s="93">
        <v>0</v>
      </c>
      <c r="BF1447" s="93">
        <v>0</v>
      </c>
      <c r="BG1447" s="93">
        <v>0</v>
      </c>
      <c r="BH1447" s="93">
        <v>0</v>
      </c>
      <c r="BI1447" s="93">
        <v>0</v>
      </c>
      <c r="BJ1447" s="93">
        <v>0</v>
      </c>
      <c r="BK1447" s="93">
        <v>0</v>
      </c>
      <c r="BL1447" s="93">
        <v>0</v>
      </c>
      <c r="BM1447" s="93">
        <v>0</v>
      </c>
      <c r="BN1447" s="93">
        <v>0</v>
      </c>
      <c r="BO1447" s="93">
        <v>0</v>
      </c>
      <c r="BP1447" s="93">
        <v>0</v>
      </c>
      <c r="BQ1447" s="93">
        <v>0</v>
      </c>
      <c r="BR1447" s="93">
        <v>0</v>
      </c>
      <c r="BS1447" s="93">
        <v>0</v>
      </c>
      <c r="BT1447" s="93">
        <v>0</v>
      </c>
      <c r="BU1447" s="93">
        <v>0</v>
      </c>
      <c r="BV1447" s="93">
        <v>0</v>
      </c>
      <c r="BW1447" s="93">
        <v>0</v>
      </c>
      <c r="BX1447" s="93">
        <v>0</v>
      </c>
      <c r="BY1447" s="93">
        <v>0</v>
      </c>
      <c r="BZ1447" s="93">
        <v>0</v>
      </c>
      <c r="CA1447" s="93">
        <v>0</v>
      </c>
      <c r="CB1447" s="93">
        <v>0</v>
      </c>
      <c r="CC1447" s="93">
        <v>15276.948467673976</v>
      </c>
      <c r="CD1447" s="93">
        <v>15250.582527544062</v>
      </c>
      <c r="CE1447" s="93">
        <v>15185.59994959602</v>
      </c>
      <c r="CF1447" s="93">
        <v>14967.470538907051</v>
      </c>
      <c r="CG1447" s="93">
        <v>15254.995121208089</v>
      </c>
      <c r="CH1447" s="93">
        <v>15290.0121926468</v>
      </c>
      <c r="CJ1447" s="94">
        <v>91225.608797576002</v>
      </c>
    </row>
    <row r="1448" spans="1:88" x14ac:dyDescent="0.25">
      <c r="A1448">
        <v>1440</v>
      </c>
      <c r="B1448" s="96"/>
      <c r="C1448" s="97" t="s">
        <v>5378</v>
      </c>
      <c r="D1448" s="97" t="s">
        <v>7645</v>
      </c>
      <c r="E1448" s="97" t="s">
        <v>8009</v>
      </c>
      <c r="F1448" s="97" t="s">
        <v>8089</v>
      </c>
      <c r="G1448" s="96" t="s">
        <v>6184</v>
      </c>
      <c r="H1448" s="96" t="s">
        <v>8078</v>
      </c>
      <c r="I1448" s="96" t="s">
        <v>5387</v>
      </c>
      <c r="J1448" s="96" t="s">
        <v>5382</v>
      </c>
      <c r="K1448" s="96" t="s">
        <v>5365</v>
      </c>
      <c r="L1448" s="96" t="s">
        <v>5365</v>
      </c>
      <c r="M1448" s="96" t="s">
        <v>5342</v>
      </c>
      <c r="N1448" s="92">
        <v>178240.10473206331</v>
      </c>
      <c r="O1448" s="93">
        <v>0</v>
      </c>
      <c r="P1448" s="93">
        <v>0</v>
      </c>
      <c r="Q1448" s="93">
        <v>0</v>
      </c>
      <c r="R1448" s="93">
        <v>0</v>
      </c>
      <c r="S1448" s="93">
        <v>0</v>
      </c>
      <c r="T1448" s="93">
        <v>0</v>
      </c>
      <c r="U1448" s="93">
        <v>14872.440353221611</v>
      </c>
      <c r="V1448" s="93">
        <v>14879.270217105597</v>
      </c>
      <c r="W1448" s="93">
        <v>14767.839735422258</v>
      </c>
      <c r="X1448" s="93">
        <v>14585.084506970019</v>
      </c>
      <c r="Y1448" s="93">
        <v>14886.692629694786</v>
      </c>
      <c r="Z1448" s="93">
        <v>14913.279644697872</v>
      </c>
      <c r="AA1448" s="93">
        <v>15104.656817336523</v>
      </c>
      <c r="AB1448" s="93">
        <v>14833.902156620808</v>
      </c>
      <c r="AC1448" s="93">
        <v>14883.454168331295</v>
      </c>
      <c r="AD1448" s="93">
        <v>14898.835834465457</v>
      </c>
      <c r="AE1448" s="93">
        <v>14828.939384123221</v>
      </c>
      <c r="AF1448" s="93">
        <v>14785.709284073846</v>
      </c>
      <c r="AG1448" s="93">
        <v>0</v>
      </c>
      <c r="AH1448" s="93">
        <v>0</v>
      </c>
      <c r="AI1448" s="93">
        <v>0</v>
      </c>
      <c r="AJ1448" s="93">
        <v>0</v>
      </c>
      <c r="AK1448" s="93">
        <v>0</v>
      </c>
      <c r="AL1448" s="93">
        <v>0</v>
      </c>
      <c r="AM1448" s="93">
        <v>0</v>
      </c>
      <c r="AN1448" s="93">
        <v>0</v>
      </c>
      <c r="AO1448" s="93">
        <v>0</v>
      </c>
      <c r="AP1448" s="93">
        <v>0</v>
      </c>
      <c r="AQ1448" s="93">
        <v>0</v>
      </c>
      <c r="AR1448" s="93">
        <v>0</v>
      </c>
      <c r="AS1448" s="93">
        <v>0</v>
      </c>
      <c r="AT1448" s="93">
        <v>0</v>
      </c>
      <c r="AU1448" s="93">
        <v>0</v>
      </c>
      <c r="AV1448" s="93">
        <v>0</v>
      </c>
      <c r="AW1448" s="93">
        <v>0</v>
      </c>
      <c r="AX1448" s="93">
        <v>0</v>
      </c>
      <c r="AY1448" s="93">
        <v>0</v>
      </c>
      <c r="AZ1448" s="93">
        <v>0</v>
      </c>
      <c r="BA1448" s="93">
        <v>0</v>
      </c>
      <c r="BB1448" s="93">
        <v>0</v>
      </c>
      <c r="BC1448" s="93">
        <v>0</v>
      </c>
      <c r="BD1448" s="93">
        <v>0</v>
      </c>
      <c r="BE1448" s="93">
        <v>0</v>
      </c>
      <c r="BF1448" s="93">
        <v>0</v>
      </c>
      <c r="BG1448" s="93">
        <v>0</v>
      </c>
      <c r="BH1448" s="93">
        <v>0</v>
      </c>
      <c r="BI1448" s="93">
        <v>0</v>
      </c>
      <c r="BJ1448" s="93">
        <v>0</v>
      </c>
      <c r="BK1448" s="93">
        <v>0</v>
      </c>
      <c r="BL1448" s="93">
        <v>0</v>
      </c>
      <c r="BM1448" s="93">
        <v>0</v>
      </c>
      <c r="BN1448" s="93">
        <v>0</v>
      </c>
      <c r="BO1448" s="93">
        <v>0</v>
      </c>
      <c r="BP1448" s="93">
        <v>0</v>
      </c>
      <c r="BQ1448" s="93">
        <v>0</v>
      </c>
      <c r="BR1448" s="93">
        <v>0</v>
      </c>
      <c r="BS1448" s="93">
        <v>0</v>
      </c>
      <c r="BT1448" s="93">
        <v>0</v>
      </c>
      <c r="BU1448" s="93">
        <v>0</v>
      </c>
      <c r="BV1448" s="93">
        <v>0</v>
      </c>
      <c r="BW1448" s="93">
        <v>0</v>
      </c>
      <c r="BX1448" s="93">
        <v>0</v>
      </c>
      <c r="BY1448" s="93">
        <v>0</v>
      </c>
      <c r="BZ1448" s="93">
        <v>0</v>
      </c>
      <c r="CA1448" s="93">
        <v>0</v>
      </c>
      <c r="CB1448" s="93">
        <v>0</v>
      </c>
      <c r="CC1448" s="93">
        <v>0</v>
      </c>
      <c r="CD1448" s="93">
        <v>0</v>
      </c>
      <c r="CE1448" s="93">
        <v>0</v>
      </c>
      <c r="CF1448" s="93">
        <v>0</v>
      </c>
      <c r="CG1448" s="93">
        <v>0</v>
      </c>
      <c r="CH1448" s="93">
        <v>0</v>
      </c>
      <c r="CJ1448" s="94">
        <v>89335.497644951145</v>
      </c>
    </row>
    <row r="1449" spans="1:88" x14ac:dyDescent="0.25">
      <c r="A1449">
        <v>1441</v>
      </c>
      <c r="B1449" s="96"/>
      <c r="C1449" s="97" t="s">
        <v>5378</v>
      </c>
      <c r="D1449" s="97" t="s">
        <v>7645</v>
      </c>
      <c r="E1449" s="97" t="s">
        <v>8009</v>
      </c>
      <c r="F1449" s="97" t="s">
        <v>8090</v>
      </c>
      <c r="G1449" s="96" t="s">
        <v>6184</v>
      </c>
      <c r="H1449" s="96" t="s">
        <v>8080</v>
      </c>
      <c r="I1449" s="96" t="s">
        <v>5387</v>
      </c>
      <c r="J1449" s="96" t="s">
        <v>5382</v>
      </c>
      <c r="K1449" s="96" t="s">
        <v>5365</v>
      </c>
      <c r="L1449" s="96" t="s">
        <v>5365</v>
      </c>
      <c r="M1449" s="96" t="s">
        <v>5342</v>
      </c>
      <c r="N1449" s="92">
        <v>180188.58159818689</v>
      </c>
      <c r="O1449" s="93">
        <v>0</v>
      </c>
      <c r="P1449" s="93">
        <v>0</v>
      </c>
      <c r="Q1449" s="93">
        <v>0</v>
      </c>
      <c r="R1449" s="93">
        <v>0</v>
      </c>
      <c r="S1449" s="93">
        <v>0</v>
      </c>
      <c r="T1449" s="93">
        <v>0</v>
      </c>
      <c r="U1449" s="93">
        <v>0</v>
      </c>
      <c r="V1449" s="93">
        <v>0</v>
      </c>
      <c r="W1449" s="93">
        <v>0</v>
      </c>
      <c r="X1449" s="93">
        <v>0</v>
      </c>
      <c r="Y1449" s="93">
        <v>0</v>
      </c>
      <c r="Z1449" s="93">
        <v>0</v>
      </c>
      <c r="AA1449" s="93">
        <v>0</v>
      </c>
      <c r="AB1449" s="93">
        <v>0</v>
      </c>
      <c r="AC1449" s="93">
        <v>0</v>
      </c>
      <c r="AD1449" s="93">
        <v>0</v>
      </c>
      <c r="AE1449" s="93">
        <v>0</v>
      </c>
      <c r="AF1449" s="93">
        <v>0</v>
      </c>
      <c r="AG1449" s="93">
        <v>14850.435474982762</v>
      </c>
      <c r="AH1449" s="93">
        <v>14842.101981026246</v>
      </c>
      <c r="AI1449" s="93">
        <v>14779.801200805414</v>
      </c>
      <c r="AJ1449" s="93">
        <v>14664.140873505326</v>
      </c>
      <c r="AK1449" s="93">
        <v>14843.030574212815</v>
      </c>
      <c r="AL1449" s="93">
        <v>14860.454483303911</v>
      </c>
      <c r="AM1449" s="93">
        <v>15361.970910913198</v>
      </c>
      <c r="AN1449" s="93">
        <v>15218.476572843783</v>
      </c>
      <c r="AO1449" s="93">
        <v>15231.157541383693</v>
      </c>
      <c r="AP1449" s="93">
        <v>15233.356166456291</v>
      </c>
      <c r="AQ1449" s="93">
        <v>15174.444199803156</v>
      </c>
      <c r="AR1449" s="93">
        <v>15129.211618950301</v>
      </c>
      <c r="AS1449" s="93">
        <v>0</v>
      </c>
      <c r="AT1449" s="93">
        <v>0</v>
      </c>
      <c r="AU1449" s="93">
        <v>0</v>
      </c>
      <c r="AV1449" s="93">
        <v>0</v>
      </c>
      <c r="AW1449" s="93">
        <v>0</v>
      </c>
      <c r="AX1449" s="93">
        <v>0</v>
      </c>
      <c r="AY1449" s="93">
        <v>0</v>
      </c>
      <c r="AZ1449" s="93">
        <v>0</v>
      </c>
      <c r="BA1449" s="93">
        <v>0</v>
      </c>
      <c r="BB1449" s="93">
        <v>0</v>
      </c>
      <c r="BC1449" s="93">
        <v>0</v>
      </c>
      <c r="BD1449" s="93">
        <v>0</v>
      </c>
      <c r="BE1449" s="93">
        <v>0</v>
      </c>
      <c r="BF1449" s="93">
        <v>0</v>
      </c>
      <c r="BG1449" s="93">
        <v>0</v>
      </c>
      <c r="BH1449" s="93">
        <v>0</v>
      </c>
      <c r="BI1449" s="93">
        <v>0</v>
      </c>
      <c r="BJ1449" s="93">
        <v>0</v>
      </c>
      <c r="BK1449" s="93">
        <v>0</v>
      </c>
      <c r="BL1449" s="93">
        <v>0</v>
      </c>
      <c r="BM1449" s="93">
        <v>0</v>
      </c>
      <c r="BN1449" s="93">
        <v>0</v>
      </c>
      <c r="BO1449" s="93">
        <v>0</v>
      </c>
      <c r="BP1449" s="93">
        <v>0</v>
      </c>
      <c r="BQ1449" s="93">
        <v>0</v>
      </c>
      <c r="BR1449" s="93">
        <v>0</v>
      </c>
      <c r="BS1449" s="93">
        <v>0</v>
      </c>
      <c r="BT1449" s="93">
        <v>0</v>
      </c>
      <c r="BU1449" s="93">
        <v>0</v>
      </c>
      <c r="BV1449" s="93">
        <v>0</v>
      </c>
      <c r="BW1449" s="93">
        <v>0</v>
      </c>
      <c r="BX1449" s="93">
        <v>0</v>
      </c>
      <c r="BY1449" s="93">
        <v>0</v>
      </c>
      <c r="BZ1449" s="93">
        <v>0</v>
      </c>
      <c r="CA1449" s="93">
        <v>0</v>
      </c>
      <c r="CB1449" s="93">
        <v>0</v>
      </c>
      <c r="CC1449" s="93">
        <v>0</v>
      </c>
      <c r="CD1449" s="93">
        <v>0</v>
      </c>
      <c r="CE1449" s="93">
        <v>0</v>
      </c>
      <c r="CF1449" s="93">
        <v>0</v>
      </c>
      <c r="CG1449" s="93">
        <v>0</v>
      </c>
      <c r="CH1449" s="93">
        <v>0</v>
      </c>
      <c r="CJ1449" s="94">
        <v>180188.58159818689</v>
      </c>
    </row>
    <row r="1450" spans="1:88" x14ac:dyDescent="0.25">
      <c r="A1450">
        <v>1442</v>
      </c>
      <c r="B1450" s="96"/>
      <c r="C1450" s="97" t="s">
        <v>5378</v>
      </c>
      <c r="D1450" s="97" t="s">
        <v>7645</v>
      </c>
      <c r="E1450" s="97" t="s">
        <v>8009</v>
      </c>
      <c r="F1450" s="97" t="s">
        <v>8091</v>
      </c>
      <c r="G1450" s="96" t="s">
        <v>6184</v>
      </c>
      <c r="H1450" s="96" t="s">
        <v>8082</v>
      </c>
      <c r="I1450" s="96" t="s">
        <v>5387</v>
      </c>
      <c r="J1450" s="96" t="s">
        <v>5382</v>
      </c>
      <c r="K1450" s="96" t="s">
        <v>5365</v>
      </c>
      <c r="L1450" s="96" t="s">
        <v>5365</v>
      </c>
      <c r="M1450" s="96" t="s">
        <v>5342</v>
      </c>
      <c r="N1450" s="92">
        <v>183876.97958435529</v>
      </c>
      <c r="O1450" s="93">
        <v>0</v>
      </c>
      <c r="P1450" s="93">
        <v>0</v>
      </c>
      <c r="Q1450" s="93">
        <v>0</v>
      </c>
      <c r="R1450" s="93">
        <v>0</v>
      </c>
      <c r="S1450" s="93">
        <v>0</v>
      </c>
      <c r="T1450" s="93">
        <v>0</v>
      </c>
      <c r="U1450" s="93">
        <v>0</v>
      </c>
      <c r="V1450" s="93">
        <v>0</v>
      </c>
      <c r="W1450" s="93">
        <v>0</v>
      </c>
      <c r="X1450" s="93">
        <v>0</v>
      </c>
      <c r="Y1450" s="93">
        <v>0</v>
      </c>
      <c r="Z1450" s="93">
        <v>0</v>
      </c>
      <c r="AA1450" s="93">
        <v>0</v>
      </c>
      <c r="AB1450" s="93">
        <v>0</v>
      </c>
      <c r="AC1450" s="93">
        <v>0</v>
      </c>
      <c r="AD1450" s="93">
        <v>0</v>
      </c>
      <c r="AE1450" s="93">
        <v>0</v>
      </c>
      <c r="AF1450" s="93">
        <v>0</v>
      </c>
      <c r="AG1450" s="93">
        <v>0</v>
      </c>
      <c r="AH1450" s="93">
        <v>0</v>
      </c>
      <c r="AI1450" s="93">
        <v>0</v>
      </c>
      <c r="AJ1450" s="93">
        <v>0</v>
      </c>
      <c r="AK1450" s="93">
        <v>0</v>
      </c>
      <c r="AL1450" s="93">
        <v>0</v>
      </c>
      <c r="AM1450" s="93">
        <v>0</v>
      </c>
      <c r="AN1450" s="93">
        <v>0</v>
      </c>
      <c r="AO1450" s="93">
        <v>0</v>
      </c>
      <c r="AP1450" s="93">
        <v>0</v>
      </c>
      <c r="AQ1450" s="93">
        <v>0</v>
      </c>
      <c r="AR1450" s="93">
        <v>0</v>
      </c>
      <c r="AS1450" s="93">
        <v>15212.191076876024</v>
      </c>
      <c r="AT1450" s="93">
        <v>15193.013094851955</v>
      </c>
      <c r="AU1450" s="93">
        <v>15151.751511492197</v>
      </c>
      <c r="AV1450" s="93">
        <v>15010.650751020343</v>
      </c>
      <c r="AW1450" s="93">
        <v>15201.210969321031</v>
      </c>
      <c r="AX1450" s="93">
        <v>15221.498812416223</v>
      </c>
      <c r="AY1450" s="93">
        <v>15610.544147209583</v>
      </c>
      <c r="AZ1450" s="93">
        <v>15458.468319349873</v>
      </c>
      <c r="BA1450" s="93">
        <v>15497.642831977138</v>
      </c>
      <c r="BB1450" s="93">
        <v>15497.29374233102</v>
      </c>
      <c r="BC1450" s="93">
        <v>15435.209254174571</v>
      </c>
      <c r="BD1450" s="93">
        <v>15387.505073335316</v>
      </c>
      <c r="BE1450" s="93">
        <v>0</v>
      </c>
      <c r="BF1450" s="93">
        <v>0</v>
      </c>
      <c r="BG1450" s="93">
        <v>0</v>
      </c>
      <c r="BH1450" s="93">
        <v>0</v>
      </c>
      <c r="BI1450" s="93">
        <v>0</v>
      </c>
      <c r="BJ1450" s="93">
        <v>0</v>
      </c>
      <c r="BK1450" s="93">
        <v>0</v>
      </c>
      <c r="BL1450" s="93">
        <v>0</v>
      </c>
      <c r="BM1450" s="93">
        <v>0</v>
      </c>
      <c r="BN1450" s="93">
        <v>0</v>
      </c>
      <c r="BO1450" s="93">
        <v>0</v>
      </c>
      <c r="BP1450" s="93">
        <v>0</v>
      </c>
      <c r="BQ1450" s="93">
        <v>0</v>
      </c>
      <c r="BR1450" s="93">
        <v>0</v>
      </c>
      <c r="BS1450" s="93">
        <v>0</v>
      </c>
      <c r="BT1450" s="93">
        <v>0</v>
      </c>
      <c r="BU1450" s="93">
        <v>0</v>
      </c>
      <c r="BV1450" s="93">
        <v>0</v>
      </c>
      <c r="BW1450" s="93">
        <v>0</v>
      </c>
      <c r="BX1450" s="93">
        <v>0</v>
      </c>
      <c r="BY1450" s="93">
        <v>0</v>
      </c>
      <c r="BZ1450" s="93">
        <v>0</v>
      </c>
      <c r="CA1450" s="93">
        <v>0</v>
      </c>
      <c r="CB1450" s="93">
        <v>0</v>
      </c>
      <c r="CC1450" s="93">
        <v>0</v>
      </c>
      <c r="CD1450" s="93">
        <v>0</v>
      </c>
      <c r="CE1450" s="93">
        <v>0</v>
      </c>
      <c r="CF1450" s="93">
        <v>0</v>
      </c>
      <c r="CG1450" s="93">
        <v>0</v>
      </c>
      <c r="CH1450" s="93">
        <v>0</v>
      </c>
      <c r="CJ1450" s="94">
        <v>183876.97958435529</v>
      </c>
    </row>
    <row r="1451" spans="1:88" x14ac:dyDescent="0.25">
      <c r="A1451">
        <v>1443</v>
      </c>
      <c r="B1451" s="96"/>
      <c r="C1451" s="97" t="s">
        <v>5378</v>
      </c>
      <c r="D1451" s="97" t="s">
        <v>7645</v>
      </c>
      <c r="E1451" s="97" t="s">
        <v>8009</v>
      </c>
      <c r="F1451" s="97" t="s">
        <v>8092</v>
      </c>
      <c r="G1451" s="96" t="s">
        <v>6184</v>
      </c>
      <c r="H1451" s="96" t="s">
        <v>8084</v>
      </c>
      <c r="I1451" s="96" t="s">
        <v>5387</v>
      </c>
      <c r="J1451" s="96" t="s">
        <v>5382</v>
      </c>
      <c r="K1451" s="96" t="s">
        <v>5365</v>
      </c>
      <c r="L1451" s="96" t="s">
        <v>5365</v>
      </c>
      <c r="M1451" s="96" t="s">
        <v>5342</v>
      </c>
      <c r="N1451" s="92">
        <v>182902.42939234726</v>
      </c>
      <c r="O1451" s="93">
        <v>0</v>
      </c>
      <c r="P1451" s="93">
        <v>0</v>
      </c>
      <c r="Q1451" s="93">
        <v>0</v>
      </c>
      <c r="R1451" s="93">
        <v>0</v>
      </c>
      <c r="S1451" s="93">
        <v>0</v>
      </c>
      <c r="T1451" s="93">
        <v>0</v>
      </c>
      <c r="U1451" s="93">
        <v>0</v>
      </c>
      <c r="V1451" s="93">
        <v>0</v>
      </c>
      <c r="W1451" s="93">
        <v>0</v>
      </c>
      <c r="X1451" s="93">
        <v>0</v>
      </c>
      <c r="Y1451" s="93">
        <v>0</v>
      </c>
      <c r="Z1451" s="93">
        <v>0</v>
      </c>
      <c r="AA1451" s="93">
        <v>0</v>
      </c>
      <c r="AB1451" s="93">
        <v>0</v>
      </c>
      <c r="AC1451" s="93">
        <v>0</v>
      </c>
      <c r="AD1451" s="93">
        <v>0</v>
      </c>
      <c r="AE1451" s="93">
        <v>0</v>
      </c>
      <c r="AF1451" s="93">
        <v>0</v>
      </c>
      <c r="AG1451" s="93">
        <v>0</v>
      </c>
      <c r="AH1451" s="93">
        <v>0</v>
      </c>
      <c r="AI1451" s="93">
        <v>0</v>
      </c>
      <c r="AJ1451" s="93">
        <v>0</v>
      </c>
      <c r="AK1451" s="93">
        <v>0</v>
      </c>
      <c r="AL1451" s="93">
        <v>0</v>
      </c>
      <c r="AM1451" s="93">
        <v>0</v>
      </c>
      <c r="AN1451" s="93">
        <v>0</v>
      </c>
      <c r="AO1451" s="93">
        <v>0</v>
      </c>
      <c r="AP1451" s="93">
        <v>0</v>
      </c>
      <c r="AQ1451" s="93">
        <v>0</v>
      </c>
      <c r="AR1451" s="93">
        <v>0</v>
      </c>
      <c r="AS1451" s="93">
        <v>0</v>
      </c>
      <c r="AT1451" s="93">
        <v>0</v>
      </c>
      <c r="AU1451" s="93">
        <v>0</v>
      </c>
      <c r="AV1451" s="93">
        <v>0</v>
      </c>
      <c r="AW1451" s="93">
        <v>0</v>
      </c>
      <c r="AX1451" s="93">
        <v>0</v>
      </c>
      <c r="AY1451" s="93">
        <v>0</v>
      </c>
      <c r="AZ1451" s="93">
        <v>0</v>
      </c>
      <c r="BA1451" s="93">
        <v>0</v>
      </c>
      <c r="BB1451" s="93">
        <v>0</v>
      </c>
      <c r="BC1451" s="93">
        <v>0</v>
      </c>
      <c r="BD1451" s="93">
        <v>0</v>
      </c>
      <c r="BE1451" s="93">
        <v>15410.866683118224</v>
      </c>
      <c r="BF1451" s="93">
        <v>15393.929875005786</v>
      </c>
      <c r="BG1451" s="93">
        <v>15353.38129456816</v>
      </c>
      <c r="BH1451" s="93">
        <v>15216.929376118664</v>
      </c>
      <c r="BI1451" s="93">
        <v>15399.428818180717</v>
      </c>
      <c r="BJ1451" s="93">
        <v>15419.140455554674</v>
      </c>
      <c r="BK1451" s="93">
        <v>15244.223634578668</v>
      </c>
      <c r="BL1451" s="93">
        <v>15106.261082461795</v>
      </c>
      <c r="BM1451" s="93">
        <v>15125.098247639447</v>
      </c>
      <c r="BN1451" s="93">
        <v>15128.730981285047</v>
      </c>
      <c r="BO1451" s="93">
        <v>15073.09592843578</v>
      </c>
      <c r="BP1451" s="93">
        <v>15031.343015400322</v>
      </c>
      <c r="BQ1451" s="93">
        <v>0</v>
      </c>
      <c r="BR1451" s="93">
        <v>0</v>
      </c>
      <c r="BS1451" s="93">
        <v>0</v>
      </c>
      <c r="BT1451" s="93">
        <v>0</v>
      </c>
      <c r="BU1451" s="93">
        <v>0</v>
      </c>
      <c r="BV1451" s="93">
        <v>0</v>
      </c>
      <c r="BW1451" s="93">
        <v>0</v>
      </c>
      <c r="BX1451" s="93">
        <v>0</v>
      </c>
      <c r="BY1451" s="93">
        <v>0</v>
      </c>
      <c r="BZ1451" s="93">
        <v>0</v>
      </c>
      <c r="CA1451" s="93">
        <v>0</v>
      </c>
      <c r="CB1451" s="93">
        <v>0</v>
      </c>
      <c r="CC1451" s="93">
        <v>0</v>
      </c>
      <c r="CD1451" s="93">
        <v>0</v>
      </c>
      <c r="CE1451" s="93">
        <v>0</v>
      </c>
      <c r="CF1451" s="93">
        <v>0</v>
      </c>
      <c r="CG1451" s="93">
        <v>0</v>
      </c>
      <c r="CH1451" s="93">
        <v>0</v>
      </c>
      <c r="CJ1451" s="94">
        <v>182902.42939234726</v>
      </c>
    </row>
    <row r="1452" spans="1:88" x14ac:dyDescent="0.25">
      <c r="A1452">
        <v>1444</v>
      </c>
      <c r="B1452" s="96"/>
      <c r="C1452" s="97" t="s">
        <v>5378</v>
      </c>
      <c r="D1452" s="97" t="s">
        <v>7645</v>
      </c>
      <c r="E1452" s="97" t="s">
        <v>8009</v>
      </c>
      <c r="F1452" s="97" t="s">
        <v>8093</v>
      </c>
      <c r="G1452" s="96" t="s">
        <v>6184</v>
      </c>
      <c r="H1452" s="96" t="s">
        <v>8086</v>
      </c>
      <c r="I1452" s="96" t="s">
        <v>5387</v>
      </c>
      <c r="J1452" s="96" t="s">
        <v>5382</v>
      </c>
      <c r="K1452" s="96" t="s">
        <v>5365</v>
      </c>
      <c r="L1452" s="96" t="s">
        <v>5365</v>
      </c>
      <c r="M1452" s="96" t="s">
        <v>5342</v>
      </c>
      <c r="N1452" s="92">
        <v>182255.9347934823</v>
      </c>
      <c r="O1452" s="93">
        <v>0</v>
      </c>
      <c r="P1452" s="93">
        <v>0</v>
      </c>
      <c r="Q1452" s="93">
        <v>0</v>
      </c>
      <c r="R1452" s="93">
        <v>0</v>
      </c>
      <c r="S1452" s="93">
        <v>0</v>
      </c>
      <c r="T1452" s="93">
        <v>0</v>
      </c>
      <c r="U1452" s="93">
        <v>0</v>
      </c>
      <c r="V1452" s="93">
        <v>0</v>
      </c>
      <c r="W1452" s="93">
        <v>0</v>
      </c>
      <c r="X1452" s="93">
        <v>0</v>
      </c>
      <c r="Y1452" s="93">
        <v>0</v>
      </c>
      <c r="Z1452" s="93">
        <v>0</v>
      </c>
      <c r="AA1452" s="93">
        <v>0</v>
      </c>
      <c r="AB1452" s="93">
        <v>0</v>
      </c>
      <c r="AC1452" s="93">
        <v>0</v>
      </c>
      <c r="AD1452" s="93">
        <v>0</v>
      </c>
      <c r="AE1452" s="93">
        <v>0</v>
      </c>
      <c r="AF1452" s="93">
        <v>0</v>
      </c>
      <c r="AG1452" s="93">
        <v>0</v>
      </c>
      <c r="AH1452" s="93">
        <v>0</v>
      </c>
      <c r="AI1452" s="93">
        <v>0</v>
      </c>
      <c r="AJ1452" s="93">
        <v>0</v>
      </c>
      <c r="AK1452" s="93">
        <v>0</v>
      </c>
      <c r="AL1452" s="93">
        <v>0</v>
      </c>
      <c r="AM1452" s="93">
        <v>0</v>
      </c>
      <c r="AN1452" s="93">
        <v>0</v>
      </c>
      <c r="AO1452" s="93">
        <v>0</v>
      </c>
      <c r="AP1452" s="93">
        <v>0</v>
      </c>
      <c r="AQ1452" s="93">
        <v>0</v>
      </c>
      <c r="AR1452" s="93">
        <v>0</v>
      </c>
      <c r="AS1452" s="93">
        <v>0</v>
      </c>
      <c r="AT1452" s="93">
        <v>0</v>
      </c>
      <c r="AU1452" s="93">
        <v>0</v>
      </c>
      <c r="AV1452" s="93">
        <v>0</v>
      </c>
      <c r="AW1452" s="93">
        <v>0</v>
      </c>
      <c r="AX1452" s="93">
        <v>0</v>
      </c>
      <c r="AY1452" s="93">
        <v>0</v>
      </c>
      <c r="AZ1452" s="93">
        <v>0</v>
      </c>
      <c r="BA1452" s="93">
        <v>0</v>
      </c>
      <c r="BB1452" s="93">
        <v>0</v>
      </c>
      <c r="BC1452" s="93">
        <v>0</v>
      </c>
      <c r="BD1452" s="93">
        <v>0</v>
      </c>
      <c r="BE1452" s="93">
        <v>0</v>
      </c>
      <c r="BF1452" s="93">
        <v>0</v>
      </c>
      <c r="BG1452" s="93">
        <v>0</v>
      </c>
      <c r="BH1452" s="93">
        <v>0</v>
      </c>
      <c r="BI1452" s="93">
        <v>0</v>
      </c>
      <c r="BJ1452" s="93">
        <v>0</v>
      </c>
      <c r="BK1452" s="93">
        <v>0</v>
      </c>
      <c r="BL1452" s="93">
        <v>0</v>
      </c>
      <c r="BM1452" s="93">
        <v>0</v>
      </c>
      <c r="BN1452" s="93">
        <v>0</v>
      </c>
      <c r="BO1452" s="93">
        <v>0</v>
      </c>
      <c r="BP1452" s="93">
        <v>0</v>
      </c>
      <c r="BQ1452" s="93">
        <v>15267.557278789254</v>
      </c>
      <c r="BR1452" s="93">
        <v>15245.618436816834</v>
      </c>
      <c r="BS1452" s="93">
        <v>15191.552401086052</v>
      </c>
      <c r="BT1452" s="93">
        <v>15014.784092883483</v>
      </c>
      <c r="BU1452" s="93">
        <v>15251.945889364846</v>
      </c>
      <c r="BV1452" s="93">
        <v>15278.451407558423</v>
      </c>
      <c r="BW1452" s="93">
        <v>15349.380793458855</v>
      </c>
      <c r="BX1452" s="93">
        <v>15158.147465532384</v>
      </c>
      <c r="BY1452" s="93">
        <v>15174.390824004766</v>
      </c>
      <c r="BZ1452" s="93">
        <v>15184.46345255813</v>
      </c>
      <c r="CA1452" s="93">
        <v>15097.663548104762</v>
      </c>
      <c r="CB1452" s="93">
        <v>15041.979203324545</v>
      </c>
      <c r="CC1452" s="93">
        <v>0</v>
      </c>
      <c r="CD1452" s="93">
        <v>0</v>
      </c>
      <c r="CE1452" s="93">
        <v>0</v>
      </c>
      <c r="CF1452" s="93">
        <v>0</v>
      </c>
      <c r="CG1452" s="93">
        <v>0</v>
      </c>
      <c r="CH1452" s="93">
        <v>0</v>
      </c>
      <c r="CJ1452" s="94">
        <v>182255.9347934823</v>
      </c>
    </row>
    <row r="1453" spans="1:88" x14ac:dyDescent="0.25">
      <c r="A1453">
        <v>1445</v>
      </c>
      <c r="B1453" s="96"/>
      <c r="C1453" s="97" t="s">
        <v>5378</v>
      </c>
      <c r="D1453" s="97" t="s">
        <v>7645</v>
      </c>
      <c r="E1453" s="97" t="s">
        <v>8009</v>
      </c>
      <c r="F1453" s="97" t="s">
        <v>8094</v>
      </c>
      <c r="G1453" s="96" t="s">
        <v>6184</v>
      </c>
      <c r="H1453" s="96" t="s">
        <v>8088</v>
      </c>
      <c r="I1453" s="96" t="s">
        <v>5387</v>
      </c>
      <c r="J1453" s="96" t="s">
        <v>5382</v>
      </c>
      <c r="K1453" s="96" t="s">
        <v>5365</v>
      </c>
      <c r="L1453" s="96" t="s">
        <v>5365</v>
      </c>
      <c r="M1453" s="96" t="s">
        <v>5342</v>
      </c>
      <c r="N1453" s="92">
        <v>91225.608797576002</v>
      </c>
      <c r="O1453" s="93">
        <v>0</v>
      </c>
      <c r="P1453" s="93">
        <v>0</v>
      </c>
      <c r="Q1453" s="93">
        <v>0</v>
      </c>
      <c r="R1453" s="93">
        <v>0</v>
      </c>
      <c r="S1453" s="93">
        <v>0</v>
      </c>
      <c r="T1453" s="93">
        <v>0</v>
      </c>
      <c r="U1453" s="93">
        <v>0</v>
      </c>
      <c r="V1453" s="93">
        <v>0</v>
      </c>
      <c r="W1453" s="93">
        <v>0</v>
      </c>
      <c r="X1453" s="93">
        <v>0</v>
      </c>
      <c r="Y1453" s="93">
        <v>0</v>
      </c>
      <c r="Z1453" s="93">
        <v>0</v>
      </c>
      <c r="AA1453" s="93">
        <v>0</v>
      </c>
      <c r="AB1453" s="93">
        <v>0</v>
      </c>
      <c r="AC1453" s="93">
        <v>0</v>
      </c>
      <c r="AD1453" s="93">
        <v>0</v>
      </c>
      <c r="AE1453" s="93">
        <v>0</v>
      </c>
      <c r="AF1453" s="93">
        <v>0</v>
      </c>
      <c r="AG1453" s="93">
        <v>0</v>
      </c>
      <c r="AH1453" s="93">
        <v>0</v>
      </c>
      <c r="AI1453" s="93">
        <v>0</v>
      </c>
      <c r="AJ1453" s="93">
        <v>0</v>
      </c>
      <c r="AK1453" s="93">
        <v>0</v>
      </c>
      <c r="AL1453" s="93">
        <v>0</v>
      </c>
      <c r="AM1453" s="93">
        <v>0</v>
      </c>
      <c r="AN1453" s="93">
        <v>0</v>
      </c>
      <c r="AO1453" s="93">
        <v>0</v>
      </c>
      <c r="AP1453" s="93">
        <v>0</v>
      </c>
      <c r="AQ1453" s="93">
        <v>0</v>
      </c>
      <c r="AR1453" s="93">
        <v>0</v>
      </c>
      <c r="AS1453" s="93">
        <v>0</v>
      </c>
      <c r="AT1453" s="93">
        <v>0</v>
      </c>
      <c r="AU1453" s="93">
        <v>0</v>
      </c>
      <c r="AV1453" s="93">
        <v>0</v>
      </c>
      <c r="AW1453" s="93">
        <v>0</v>
      </c>
      <c r="AX1453" s="93">
        <v>0</v>
      </c>
      <c r="AY1453" s="93">
        <v>0</v>
      </c>
      <c r="AZ1453" s="93">
        <v>0</v>
      </c>
      <c r="BA1453" s="93">
        <v>0</v>
      </c>
      <c r="BB1453" s="93">
        <v>0</v>
      </c>
      <c r="BC1453" s="93">
        <v>0</v>
      </c>
      <c r="BD1453" s="93">
        <v>0</v>
      </c>
      <c r="BE1453" s="93">
        <v>0</v>
      </c>
      <c r="BF1453" s="93">
        <v>0</v>
      </c>
      <c r="BG1453" s="93">
        <v>0</v>
      </c>
      <c r="BH1453" s="93">
        <v>0</v>
      </c>
      <c r="BI1453" s="93">
        <v>0</v>
      </c>
      <c r="BJ1453" s="93">
        <v>0</v>
      </c>
      <c r="BK1453" s="93">
        <v>0</v>
      </c>
      <c r="BL1453" s="93">
        <v>0</v>
      </c>
      <c r="BM1453" s="93">
        <v>0</v>
      </c>
      <c r="BN1453" s="93">
        <v>0</v>
      </c>
      <c r="BO1453" s="93">
        <v>0</v>
      </c>
      <c r="BP1453" s="93">
        <v>0</v>
      </c>
      <c r="BQ1453" s="93">
        <v>0</v>
      </c>
      <c r="BR1453" s="93">
        <v>0</v>
      </c>
      <c r="BS1453" s="93">
        <v>0</v>
      </c>
      <c r="BT1453" s="93">
        <v>0</v>
      </c>
      <c r="BU1453" s="93">
        <v>0</v>
      </c>
      <c r="BV1453" s="93">
        <v>0</v>
      </c>
      <c r="BW1453" s="93">
        <v>0</v>
      </c>
      <c r="BX1453" s="93">
        <v>0</v>
      </c>
      <c r="BY1453" s="93">
        <v>0</v>
      </c>
      <c r="BZ1453" s="93">
        <v>0</v>
      </c>
      <c r="CA1453" s="93">
        <v>0</v>
      </c>
      <c r="CB1453" s="93">
        <v>0</v>
      </c>
      <c r="CC1453" s="93">
        <v>15276.948467673976</v>
      </c>
      <c r="CD1453" s="93">
        <v>15250.582527544062</v>
      </c>
      <c r="CE1453" s="93">
        <v>15185.59994959602</v>
      </c>
      <c r="CF1453" s="93">
        <v>14967.470538907051</v>
      </c>
      <c r="CG1453" s="93">
        <v>15254.995121208089</v>
      </c>
      <c r="CH1453" s="93">
        <v>15290.0121926468</v>
      </c>
      <c r="CJ1453" s="94">
        <v>91225.608797576002</v>
      </c>
    </row>
    <row r="1454" spans="1:88" x14ac:dyDescent="0.25">
      <c r="A1454">
        <v>1446</v>
      </c>
      <c r="B1454" s="96"/>
      <c r="C1454" s="97" t="s">
        <v>5378</v>
      </c>
      <c r="D1454" s="97" t="s">
        <v>5379</v>
      </c>
      <c r="E1454" s="97" t="s">
        <v>8095</v>
      </c>
      <c r="F1454" s="97" t="s">
        <v>8096</v>
      </c>
      <c r="G1454" s="96" t="s">
        <v>6184</v>
      </c>
      <c r="H1454" s="96" t="s">
        <v>8097</v>
      </c>
      <c r="I1454" s="96" t="s">
        <v>5387</v>
      </c>
      <c r="J1454" s="96" t="s">
        <v>5382</v>
      </c>
      <c r="K1454" s="96" t="s">
        <v>5365</v>
      </c>
      <c r="L1454" s="96" t="s">
        <v>5365</v>
      </c>
      <c r="M1454" s="96" t="s">
        <v>5342</v>
      </c>
      <c r="N1454" s="92">
        <v>122934.93862480229</v>
      </c>
      <c r="O1454" s="93">
        <v>0</v>
      </c>
      <c r="P1454" s="93">
        <v>0</v>
      </c>
      <c r="Q1454" s="93">
        <v>0</v>
      </c>
      <c r="R1454" s="93">
        <v>0</v>
      </c>
      <c r="S1454" s="93">
        <v>0</v>
      </c>
      <c r="T1454" s="93">
        <v>0</v>
      </c>
      <c r="U1454" s="93">
        <v>10335.563149782882</v>
      </c>
      <c r="V1454" s="93">
        <v>10340.309545653412</v>
      </c>
      <c r="W1454" s="93">
        <v>10262.871226662341</v>
      </c>
      <c r="X1454" s="93">
        <v>10135.865963251597</v>
      </c>
      <c r="Y1454" s="93">
        <v>10345.467731681891</v>
      </c>
      <c r="Z1454" s="93">
        <v>10363.944307549862</v>
      </c>
      <c r="AA1454" s="93">
        <v>10339.267538345228</v>
      </c>
      <c r="AB1454" s="93">
        <v>10153.933643755823</v>
      </c>
      <c r="AC1454" s="93">
        <v>10187.852422072585</v>
      </c>
      <c r="AD1454" s="93">
        <v>10198.381304871384</v>
      </c>
      <c r="AE1454" s="93">
        <v>10150.536583286015</v>
      </c>
      <c r="AF1454" s="93">
        <v>10120.945207889283</v>
      </c>
      <c r="AG1454" s="93">
        <v>0</v>
      </c>
      <c r="AH1454" s="93">
        <v>0</v>
      </c>
      <c r="AI1454" s="93">
        <v>0</v>
      </c>
      <c r="AJ1454" s="93">
        <v>0</v>
      </c>
      <c r="AK1454" s="93">
        <v>0</v>
      </c>
      <c r="AL1454" s="93">
        <v>0</v>
      </c>
      <c r="AM1454" s="93">
        <v>0</v>
      </c>
      <c r="AN1454" s="93">
        <v>0</v>
      </c>
      <c r="AO1454" s="93">
        <v>0</v>
      </c>
      <c r="AP1454" s="93">
        <v>0</v>
      </c>
      <c r="AQ1454" s="93">
        <v>0</v>
      </c>
      <c r="AR1454" s="93">
        <v>0</v>
      </c>
      <c r="AS1454" s="93">
        <v>0</v>
      </c>
      <c r="AT1454" s="93">
        <v>0</v>
      </c>
      <c r="AU1454" s="93">
        <v>0</v>
      </c>
      <c r="AV1454" s="93">
        <v>0</v>
      </c>
      <c r="AW1454" s="93">
        <v>0</v>
      </c>
      <c r="AX1454" s="93">
        <v>0</v>
      </c>
      <c r="AY1454" s="93">
        <v>0</v>
      </c>
      <c r="AZ1454" s="93">
        <v>0</v>
      </c>
      <c r="BA1454" s="93">
        <v>0</v>
      </c>
      <c r="BB1454" s="93">
        <v>0</v>
      </c>
      <c r="BC1454" s="93">
        <v>0</v>
      </c>
      <c r="BD1454" s="93">
        <v>0</v>
      </c>
      <c r="BE1454" s="93">
        <v>0</v>
      </c>
      <c r="BF1454" s="93">
        <v>0</v>
      </c>
      <c r="BG1454" s="93">
        <v>0</v>
      </c>
      <c r="BH1454" s="93">
        <v>0</v>
      </c>
      <c r="BI1454" s="93">
        <v>0</v>
      </c>
      <c r="BJ1454" s="93">
        <v>0</v>
      </c>
      <c r="BK1454" s="93">
        <v>0</v>
      </c>
      <c r="BL1454" s="93">
        <v>0</v>
      </c>
      <c r="BM1454" s="93">
        <v>0</v>
      </c>
      <c r="BN1454" s="93">
        <v>0</v>
      </c>
      <c r="BO1454" s="93">
        <v>0</v>
      </c>
      <c r="BP1454" s="93">
        <v>0</v>
      </c>
      <c r="BQ1454" s="93">
        <v>0</v>
      </c>
      <c r="BR1454" s="93">
        <v>0</v>
      </c>
      <c r="BS1454" s="93">
        <v>0</v>
      </c>
      <c r="BT1454" s="93">
        <v>0</v>
      </c>
      <c r="BU1454" s="93">
        <v>0</v>
      </c>
      <c r="BV1454" s="93">
        <v>0</v>
      </c>
      <c r="BW1454" s="93">
        <v>0</v>
      </c>
      <c r="BX1454" s="93">
        <v>0</v>
      </c>
      <c r="BY1454" s="93">
        <v>0</v>
      </c>
      <c r="BZ1454" s="93">
        <v>0</v>
      </c>
      <c r="CA1454" s="93">
        <v>0</v>
      </c>
      <c r="CB1454" s="93">
        <v>0</v>
      </c>
      <c r="CC1454" s="93">
        <v>0</v>
      </c>
      <c r="CD1454" s="93">
        <v>0</v>
      </c>
      <c r="CE1454" s="93">
        <v>0</v>
      </c>
      <c r="CF1454" s="93">
        <v>0</v>
      </c>
      <c r="CG1454" s="93">
        <v>0</v>
      </c>
      <c r="CH1454" s="93">
        <v>0</v>
      </c>
      <c r="CJ1454" s="94">
        <v>61150.916700220318</v>
      </c>
    </row>
    <row r="1455" spans="1:88" x14ac:dyDescent="0.25">
      <c r="A1455">
        <v>1447</v>
      </c>
      <c r="B1455" s="96"/>
      <c r="C1455" s="97" t="s">
        <v>5378</v>
      </c>
      <c r="D1455" s="97" t="s">
        <v>5379</v>
      </c>
      <c r="E1455" s="97" t="s">
        <v>8095</v>
      </c>
      <c r="F1455" s="97" t="s">
        <v>8098</v>
      </c>
      <c r="G1455" s="96" t="s">
        <v>6184</v>
      </c>
      <c r="H1455" s="96" t="s">
        <v>8099</v>
      </c>
      <c r="I1455" s="96" t="s">
        <v>5387</v>
      </c>
      <c r="J1455" s="96" t="s">
        <v>5382</v>
      </c>
      <c r="K1455" s="96" t="s">
        <v>5365</v>
      </c>
      <c r="L1455" s="96" t="s">
        <v>5365</v>
      </c>
      <c r="M1455" s="96" t="s">
        <v>5342</v>
      </c>
      <c r="N1455" s="92">
        <v>121985.63213200297</v>
      </c>
      <c r="O1455" s="93">
        <v>0</v>
      </c>
      <c r="P1455" s="93">
        <v>0</v>
      </c>
      <c r="Q1455" s="93">
        <v>0</v>
      </c>
      <c r="R1455" s="93">
        <v>0</v>
      </c>
      <c r="S1455" s="93">
        <v>0</v>
      </c>
      <c r="T1455" s="93">
        <v>0</v>
      </c>
      <c r="U1455" s="93">
        <v>0</v>
      </c>
      <c r="V1455" s="93">
        <v>0</v>
      </c>
      <c r="W1455" s="93">
        <v>0</v>
      </c>
      <c r="X1455" s="93">
        <v>0</v>
      </c>
      <c r="Y1455" s="93">
        <v>0</v>
      </c>
      <c r="Z1455" s="93">
        <v>0</v>
      </c>
      <c r="AA1455" s="93">
        <v>0</v>
      </c>
      <c r="AB1455" s="93">
        <v>0</v>
      </c>
      <c r="AC1455" s="93">
        <v>0</v>
      </c>
      <c r="AD1455" s="93">
        <v>0</v>
      </c>
      <c r="AE1455" s="93">
        <v>0</v>
      </c>
      <c r="AF1455" s="93">
        <v>0</v>
      </c>
      <c r="AG1455" s="93">
        <v>10165.250842412337</v>
      </c>
      <c r="AH1455" s="93">
        <v>10159.546494105243</v>
      </c>
      <c r="AI1455" s="93">
        <v>10116.901074064193</v>
      </c>
      <c r="AJ1455" s="93">
        <v>10037.730584989942</v>
      </c>
      <c r="AK1455" s="93">
        <v>10160.18212413026</v>
      </c>
      <c r="AL1455" s="93">
        <v>10172.108939802731</v>
      </c>
      <c r="AM1455" s="93">
        <v>10287.532406297954</v>
      </c>
      <c r="AN1455" s="93">
        <v>10191.437793076107</v>
      </c>
      <c r="AO1455" s="93">
        <v>10199.929924427888</v>
      </c>
      <c r="AP1455" s="93">
        <v>10201.402289322648</v>
      </c>
      <c r="AQ1455" s="93">
        <v>10161.950400656931</v>
      </c>
      <c r="AR1455" s="93">
        <v>10131.65925871672</v>
      </c>
      <c r="AS1455" s="93">
        <v>0</v>
      </c>
      <c r="AT1455" s="93">
        <v>0</v>
      </c>
      <c r="AU1455" s="93">
        <v>0</v>
      </c>
      <c r="AV1455" s="93">
        <v>0</v>
      </c>
      <c r="AW1455" s="93">
        <v>0</v>
      </c>
      <c r="AX1455" s="93">
        <v>0</v>
      </c>
      <c r="AY1455" s="93">
        <v>0</v>
      </c>
      <c r="AZ1455" s="93">
        <v>0</v>
      </c>
      <c r="BA1455" s="93">
        <v>0</v>
      </c>
      <c r="BB1455" s="93">
        <v>0</v>
      </c>
      <c r="BC1455" s="93">
        <v>0</v>
      </c>
      <c r="BD1455" s="93">
        <v>0</v>
      </c>
      <c r="BE1455" s="93">
        <v>0</v>
      </c>
      <c r="BF1455" s="93">
        <v>0</v>
      </c>
      <c r="BG1455" s="93">
        <v>0</v>
      </c>
      <c r="BH1455" s="93">
        <v>0</v>
      </c>
      <c r="BI1455" s="93">
        <v>0</v>
      </c>
      <c r="BJ1455" s="93">
        <v>0</v>
      </c>
      <c r="BK1455" s="93">
        <v>0</v>
      </c>
      <c r="BL1455" s="93">
        <v>0</v>
      </c>
      <c r="BM1455" s="93">
        <v>0</v>
      </c>
      <c r="BN1455" s="93">
        <v>0</v>
      </c>
      <c r="BO1455" s="93">
        <v>0</v>
      </c>
      <c r="BP1455" s="93">
        <v>0</v>
      </c>
      <c r="BQ1455" s="93">
        <v>0</v>
      </c>
      <c r="BR1455" s="93">
        <v>0</v>
      </c>
      <c r="BS1455" s="93">
        <v>0</v>
      </c>
      <c r="BT1455" s="93">
        <v>0</v>
      </c>
      <c r="BU1455" s="93">
        <v>0</v>
      </c>
      <c r="BV1455" s="93">
        <v>0</v>
      </c>
      <c r="BW1455" s="93">
        <v>0</v>
      </c>
      <c r="BX1455" s="93">
        <v>0</v>
      </c>
      <c r="BY1455" s="93">
        <v>0</v>
      </c>
      <c r="BZ1455" s="93">
        <v>0</v>
      </c>
      <c r="CA1455" s="93">
        <v>0</v>
      </c>
      <c r="CB1455" s="93">
        <v>0</v>
      </c>
      <c r="CC1455" s="93">
        <v>0</v>
      </c>
      <c r="CD1455" s="93">
        <v>0</v>
      </c>
      <c r="CE1455" s="93">
        <v>0</v>
      </c>
      <c r="CF1455" s="93">
        <v>0</v>
      </c>
      <c r="CG1455" s="93">
        <v>0</v>
      </c>
      <c r="CH1455" s="93">
        <v>0</v>
      </c>
      <c r="CJ1455" s="94">
        <v>121985.63213200297</v>
      </c>
    </row>
    <row r="1456" spans="1:88" x14ac:dyDescent="0.25">
      <c r="A1456">
        <v>1448</v>
      </c>
      <c r="B1456" s="96"/>
      <c r="C1456" s="97" t="s">
        <v>5378</v>
      </c>
      <c r="D1456" s="97" t="s">
        <v>5379</v>
      </c>
      <c r="E1456" s="97" t="s">
        <v>8095</v>
      </c>
      <c r="F1456" s="97" t="s">
        <v>8100</v>
      </c>
      <c r="G1456" s="96" t="s">
        <v>6184</v>
      </c>
      <c r="H1456" s="96" t="s">
        <v>8101</v>
      </c>
      <c r="I1456" s="96" t="s">
        <v>5387</v>
      </c>
      <c r="J1456" s="96" t="s">
        <v>5382</v>
      </c>
      <c r="K1456" s="96" t="s">
        <v>5365</v>
      </c>
      <c r="L1456" s="96" t="s">
        <v>5365</v>
      </c>
      <c r="M1456" s="96" t="s">
        <v>5342</v>
      </c>
      <c r="N1456" s="92">
        <v>122170.33597210608</v>
      </c>
      <c r="O1456" s="93">
        <v>0</v>
      </c>
      <c r="P1456" s="93">
        <v>0</v>
      </c>
      <c r="Q1456" s="93">
        <v>0</v>
      </c>
      <c r="R1456" s="93">
        <v>0</v>
      </c>
      <c r="S1456" s="93">
        <v>0</v>
      </c>
      <c r="T1456" s="93">
        <v>0</v>
      </c>
      <c r="U1456" s="93">
        <v>0</v>
      </c>
      <c r="V1456" s="93">
        <v>0</v>
      </c>
      <c r="W1456" s="93">
        <v>0</v>
      </c>
      <c r="X1456" s="93">
        <v>0</v>
      </c>
      <c r="Y1456" s="93">
        <v>0</v>
      </c>
      <c r="Z1456" s="93">
        <v>0</v>
      </c>
      <c r="AA1456" s="93">
        <v>0</v>
      </c>
      <c r="AB1456" s="93">
        <v>0</v>
      </c>
      <c r="AC1456" s="93">
        <v>0</v>
      </c>
      <c r="AD1456" s="93">
        <v>0</v>
      </c>
      <c r="AE1456" s="93">
        <v>0</v>
      </c>
      <c r="AF1456" s="93">
        <v>0</v>
      </c>
      <c r="AG1456" s="93">
        <v>0</v>
      </c>
      <c r="AH1456" s="93">
        <v>0</v>
      </c>
      <c r="AI1456" s="93">
        <v>0</v>
      </c>
      <c r="AJ1456" s="93">
        <v>0</v>
      </c>
      <c r="AK1456" s="93">
        <v>0</v>
      </c>
      <c r="AL1456" s="93">
        <v>0</v>
      </c>
      <c r="AM1456" s="93">
        <v>0</v>
      </c>
      <c r="AN1456" s="93">
        <v>0</v>
      </c>
      <c r="AO1456" s="93">
        <v>0</v>
      </c>
      <c r="AP1456" s="93">
        <v>0</v>
      </c>
      <c r="AQ1456" s="93">
        <v>0</v>
      </c>
      <c r="AR1456" s="93">
        <v>0</v>
      </c>
      <c r="AS1456" s="93">
        <v>10187.228551707734</v>
      </c>
      <c r="AT1456" s="93">
        <v>10174.385530932286</v>
      </c>
      <c r="AU1456" s="93">
        <v>10146.753667910943</v>
      </c>
      <c r="AV1456" s="93">
        <v>10052.261974473602</v>
      </c>
      <c r="AW1456" s="93">
        <v>10179.875444938287</v>
      </c>
      <c r="AX1456" s="93">
        <v>10193.461712254282</v>
      </c>
      <c r="AY1456" s="93">
        <v>10291.391771727393</v>
      </c>
      <c r="AZ1456" s="93">
        <v>10191.134413062926</v>
      </c>
      <c r="BA1456" s="93">
        <v>10216.960563202985</v>
      </c>
      <c r="BB1456" s="93">
        <v>10216.730422710883</v>
      </c>
      <c r="BC1456" s="93">
        <v>10175.800664943356</v>
      </c>
      <c r="BD1456" s="93">
        <v>10144.351254241417</v>
      </c>
      <c r="BE1456" s="93">
        <v>0</v>
      </c>
      <c r="BF1456" s="93">
        <v>0</v>
      </c>
      <c r="BG1456" s="93">
        <v>0</v>
      </c>
      <c r="BH1456" s="93">
        <v>0</v>
      </c>
      <c r="BI1456" s="93">
        <v>0</v>
      </c>
      <c r="BJ1456" s="93">
        <v>0</v>
      </c>
      <c r="BK1456" s="93">
        <v>0</v>
      </c>
      <c r="BL1456" s="93">
        <v>0</v>
      </c>
      <c r="BM1456" s="93">
        <v>0</v>
      </c>
      <c r="BN1456" s="93">
        <v>0</v>
      </c>
      <c r="BO1456" s="93">
        <v>0</v>
      </c>
      <c r="BP1456" s="93">
        <v>0</v>
      </c>
      <c r="BQ1456" s="93">
        <v>0</v>
      </c>
      <c r="BR1456" s="93">
        <v>0</v>
      </c>
      <c r="BS1456" s="93">
        <v>0</v>
      </c>
      <c r="BT1456" s="93">
        <v>0</v>
      </c>
      <c r="BU1456" s="93">
        <v>0</v>
      </c>
      <c r="BV1456" s="93">
        <v>0</v>
      </c>
      <c r="BW1456" s="93">
        <v>0</v>
      </c>
      <c r="BX1456" s="93">
        <v>0</v>
      </c>
      <c r="BY1456" s="93">
        <v>0</v>
      </c>
      <c r="BZ1456" s="93">
        <v>0</v>
      </c>
      <c r="CA1456" s="93">
        <v>0</v>
      </c>
      <c r="CB1456" s="93">
        <v>0</v>
      </c>
      <c r="CC1456" s="93">
        <v>0</v>
      </c>
      <c r="CD1456" s="93">
        <v>0</v>
      </c>
      <c r="CE1456" s="93">
        <v>0</v>
      </c>
      <c r="CF1456" s="93">
        <v>0</v>
      </c>
      <c r="CG1456" s="93">
        <v>0</v>
      </c>
      <c r="CH1456" s="93">
        <v>0</v>
      </c>
      <c r="CJ1456" s="94">
        <v>122170.33597210608</v>
      </c>
    </row>
    <row r="1457" spans="1:88" x14ac:dyDescent="0.25">
      <c r="A1457">
        <v>1449</v>
      </c>
      <c r="B1457" s="96"/>
      <c r="C1457" s="97" t="s">
        <v>5378</v>
      </c>
      <c r="D1457" s="97" t="s">
        <v>5379</v>
      </c>
      <c r="E1457" s="97" t="s">
        <v>8095</v>
      </c>
      <c r="F1457" s="97" t="s">
        <v>8102</v>
      </c>
      <c r="G1457" s="96" t="s">
        <v>6184</v>
      </c>
      <c r="H1457" s="96" t="s">
        <v>8103</v>
      </c>
      <c r="I1457" s="96" t="s">
        <v>5387</v>
      </c>
      <c r="J1457" s="96" t="s">
        <v>5382</v>
      </c>
      <c r="K1457" s="96" t="s">
        <v>5365</v>
      </c>
      <c r="L1457" s="96" t="s">
        <v>5365</v>
      </c>
      <c r="M1457" s="96" t="s">
        <v>5342</v>
      </c>
      <c r="N1457" s="92">
        <v>121797.37973469215</v>
      </c>
      <c r="O1457" s="93">
        <v>0</v>
      </c>
      <c r="P1457" s="93">
        <v>0</v>
      </c>
      <c r="Q1457" s="93">
        <v>0</v>
      </c>
      <c r="R1457" s="93">
        <v>0</v>
      </c>
      <c r="S1457" s="93">
        <v>0</v>
      </c>
      <c r="T1457" s="93">
        <v>0</v>
      </c>
      <c r="U1457" s="93">
        <v>0</v>
      </c>
      <c r="V1457" s="93">
        <v>0</v>
      </c>
      <c r="W1457" s="93">
        <v>0</v>
      </c>
      <c r="X1457" s="93">
        <v>0</v>
      </c>
      <c r="Y1457" s="93">
        <v>0</v>
      </c>
      <c r="Z1457" s="93">
        <v>0</v>
      </c>
      <c r="AA1457" s="93">
        <v>0</v>
      </c>
      <c r="AB1457" s="93">
        <v>0</v>
      </c>
      <c r="AC1457" s="93">
        <v>0</v>
      </c>
      <c r="AD1457" s="93">
        <v>0</v>
      </c>
      <c r="AE1457" s="93">
        <v>0</v>
      </c>
      <c r="AF1457" s="93">
        <v>0</v>
      </c>
      <c r="AG1457" s="93">
        <v>0</v>
      </c>
      <c r="AH1457" s="93">
        <v>0</v>
      </c>
      <c r="AI1457" s="93">
        <v>0</v>
      </c>
      <c r="AJ1457" s="93">
        <v>0</v>
      </c>
      <c r="AK1457" s="93">
        <v>0</v>
      </c>
      <c r="AL1457" s="93">
        <v>0</v>
      </c>
      <c r="AM1457" s="93">
        <v>0</v>
      </c>
      <c r="AN1457" s="93">
        <v>0</v>
      </c>
      <c r="AO1457" s="93">
        <v>0</v>
      </c>
      <c r="AP1457" s="93">
        <v>0</v>
      </c>
      <c r="AQ1457" s="93">
        <v>0</v>
      </c>
      <c r="AR1457" s="93">
        <v>0</v>
      </c>
      <c r="AS1457" s="93">
        <v>0</v>
      </c>
      <c r="AT1457" s="93">
        <v>0</v>
      </c>
      <c r="AU1457" s="93">
        <v>0</v>
      </c>
      <c r="AV1457" s="93">
        <v>0</v>
      </c>
      <c r="AW1457" s="93">
        <v>0</v>
      </c>
      <c r="AX1457" s="93">
        <v>0</v>
      </c>
      <c r="AY1457" s="93">
        <v>0</v>
      </c>
      <c r="AZ1457" s="93">
        <v>0</v>
      </c>
      <c r="BA1457" s="93">
        <v>0</v>
      </c>
      <c r="BB1457" s="93">
        <v>0</v>
      </c>
      <c r="BC1457" s="93">
        <v>0</v>
      </c>
      <c r="BD1457" s="93">
        <v>0</v>
      </c>
      <c r="BE1457" s="93">
        <v>10159.752605816833</v>
      </c>
      <c r="BF1457" s="93">
        <v>10148.586862585598</v>
      </c>
      <c r="BG1457" s="93">
        <v>10121.854845870739</v>
      </c>
      <c r="BH1457" s="93">
        <v>10031.897690147931</v>
      </c>
      <c r="BI1457" s="93">
        <v>10152.212090380977</v>
      </c>
      <c r="BJ1457" s="93">
        <v>10165.20716478481</v>
      </c>
      <c r="BK1457" s="93">
        <v>10254.468318728283</v>
      </c>
      <c r="BL1457" s="93">
        <v>10161.663814296473</v>
      </c>
      <c r="BM1457" s="93">
        <v>10174.335178752932</v>
      </c>
      <c r="BN1457" s="93">
        <v>10176.778842200269</v>
      </c>
      <c r="BO1457" s="93">
        <v>10139.354313373517</v>
      </c>
      <c r="BP1457" s="93">
        <v>10111.268007753795</v>
      </c>
      <c r="BQ1457" s="93">
        <v>0</v>
      </c>
      <c r="BR1457" s="93">
        <v>0</v>
      </c>
      <c r="BS1457" s="93">
        <v>0</v>
      </c>
      <c r="BT1457" s="93">
        <v>0</v>
      </c>
      <c r="BU1457" s="93">
        <v>0</v>
      </c>
      <c r="BV1457" s="93">
        <v>0</v>
      </c>
      <c r="BW1457" s="93">
        <v>0</v>
      </c>
      <c r="BX1457" s="93">
        <v>0</v>
      </c>
      <c r="BY1457" s="93">
        <v>0</v>
      </c>
      <c r="BZ1457" s="93">
        <v>0</v>
      </c>
      <c r="CA1457" s="93">
        <v>0</v>
      </c>
      <c r="CB1457" s="93">
        <v>0</v>
      </c>
      <c r="CC1457" s="93">
        <v>0</v>
      </c>
      <c r="CD1457" s="93">
        <v>0</v>
      </c>
      <c r="CE1457" s="93">
        <v>0</v>
      </c>
      <c r="CF1457" s="93">
        <v>0</v>
      </c>
      <c r="CG1457" s="93">
        <v>0</v>
      </c>
      <c r="CH1457" s="93">
        <v>0</v>
      </c>
      <c r="CJ1457" s="94">
        <v>121797.37973469215</v>
      </c>
    </row>
    <row r="1458" spans="1:88" x14ac:dyDescent="0.25">
      <c r="A1458">
        <v>1450</v>
      </c>
      <c r="B1458" s="96"/>
      <c r="C1458" s="97" t="s">
        <v>5378</v>
      </c>
      <c r="D1458" s="97" t="s">
        <v>5379</v>
      </c>
      <c r="E1458" s="97" t="s">
        <v>8095</v>
      </c>
      <c r="F1458" s="97" t="s">
        <v>8104</v>
      </c>
      <c r="G1458" s="96" t="s">
        <v>6184</v>
      </c>
      <c r="H1458" s="96" t="s">
        <v>8105</v>
      </c>
      <c r="I1458" s="96" t="s">
        <v>5387</v>
      </c>
      <c r="J1458" s="96" t="s">
        <v>5382</v>
      </c>
      <c r="K1458" s="96" t="s">
        <v>5365</v>
      </c>
      <c r="L1458" s="96" t="s">
        <v>5365</v>
      </c>
      <c r="M1458" s="96" t="s">
        <v>5342</v>
      </c>
      <c r="N1458" s="92">
        <v>123056.11977440667</v>
      </c>
      <c r="O1458" s="93">
        <v>0</v>
      </c>
      <c r="P1458" s="93">
        <v>0</v>
      </c>
      <c r="Q1458" s="93">
        <v>0</v>
      </c>
      <c r="R1458" s="93">
        <v>0</v>
      </c>
      <c r="S1458" s="93">
        <v>0</v>
      </c>
      <c r="T1458" s="93">
        <v>0</v>
      </c>
      <c r="U1458" s="93">
        <v>0</v>
      </c>
      <c r="V1458" s="93">
        <v>0</v>
      </c>
      <c r="W1458" s="93">
        <v>0</v>
      </c>
      <c r="X1458" s="93">
        <v>0</v>
      </c>
      <c r="Y1458" s="93">
        <v>0</v>
      </c>
      <c r="Z1458" s="93">
        <v>0</v>
      </c>
      <c r="AA1458" s="93">
        <v>0</v>
      </c>
      <c r="AB1458" s="93">
        <v>0</v>
      </c>
      <c r="AC1458" s="93">
        <v>0</v>
      </c>
      <c r="AD1458" s="93">
        <v>0</v>
      </c>
      <c r="AE1458" s="93">
        <v>0</v>
      </c>
      <c r="AF1458" s="93">
        <v>0</v>
      </c>
      <c r="AG1458" s="93">
        <v>0</v>
      </c>
      <c r="AH1458" s="93">
        <v>0</v>
      </c>
      <c r="AI1458" s="93">
        <v>0</v>
      </c>
      <c r="AJ1458" s="93">
        <v>0</v>
      </c>
      <c r="AK1458" s="93">
        <v>0</v>
      </c>
      <c r="AL1458" s="93">
        <v>0</v>
      </c>
      <c r="AM1458" s="93">
        <v>0</v>
      </c>
      <c r="AN1458" s="93">
        <v>0</v>
      </c>
      <c r="AO1458" s="93">
        <v>0</v>
      </c>
      <c r="AP1458" s="93">
        <v>0</v>
      </c>
      <c r="AQ1458" s="93">
        <v>0</v>
      </c>
      <c r="AR1458" s="93">
        <v>0</v>
      </c>
      <c r="AS1458" s="93">
        <v>0</v>
      </c>
      <c r="AT1458" s="93">
        <v>0</v>
      </c>
      <c r="AU1458" s="93">
        <v>0</v>
      </c>
      <c r="AV1458" s="93">
        <v>0</v>
      </c>
      <c r="AW1458" s="93">
        <v>0</v>
      </c>
      <c r="AX1458" s="93">
        <v>0</v>
      </c>
      <c r="AY1458" s="93">
        <v>0</v>
      </c>
      <c r="AZ1458" s="93">
        <v>0</v>
      </c>
      <c r="BA1458" s="93">
        <v>0</v>
      </c>
      <c r="BB1458" s="93">
        <v>0</v>
      </c>
      <c r="BC1458" s="93">
        <v>0</v>
      </c>
      <c r="BD1458" s="93">
        <v>0</v>
      </c>
      <c r="BE1458" s="93">
        <v>0</v>
      </c>
      <c r="BF1458" s="93">
        <v>0</v>
      </c>
      <c r="BG1458" s="93">
        <v>0</v>
      </c>
      <c r="BH1458" s="93">
        <v>0</v>
      </c>
      <c r="BI1458" s="93">
        <v>0</v>
      </c>
      <c r="BJ1458" s="93">
        <v>0</v>
      </c>
      <c r="BK1458" s="93">
        <v>0</v>
      </c>
      <c r="BL1458" s="93">
        <v>0</v>
      </c>
      <c r="BM1458" s="93">
        <v>0</v>
      </c>
      <c r="BN1458" s="93">
        <v>0</v>
      </c>
      <c r="BO1458" s="93">
        <v>0</v>
      </c>
      <c r="BP1458" s="93">
        <v>0</v>
      </c>
      <c r="BQ1458" s="93">
        <v>10270.164369970558</v>
      </c>
      <c r="BR1458" s="93">
        <v>10255.406572830596</v>
      </c>
      <c r="BS1458" s="93">
        <v>10219.037488788603</v>
      </c>
      <c r="BT1458" s="93">
        <v>10100.12916917389</v>
      </c>
      <c r="BU1458" s="93">
        <v>10259.662916954523</v>
      </c>
      <c r="BV1458" s="93">
        <v>10277.492621051184</v>
      </c>
      <c r="BW1458" s="93">
        <v>10402.181468614021</v>
      </c>
      <c r="BX1458" s="93">
        <v>10272.583812089324</v>
      </c>
      <c r="BY1458" s="93">
        <v>10283.591836762351</v>
      </c>
      <c r="BZ1458" s="93">
        <v>10290.417995516702</v>
      </c>
      <c r="CA1458" s="93">
        <v>10231.594231240311</v>
      </c>
      <c r="CB1458" s="93">
        <v>10193.857291414626</v>
      </c>
      <c r="CC1458" s="93">
        <v>0</v>
      </c>
      <c r="CD1458" s="93">
        <v>0</v>
      </c>
      <c r="CE1458" s="93">
        <v>0</v>
      </c>
      <c r="CF1458" s="93">
        <v>0</v>
      </c>
      <c r="CG1458" s="93">
        <v>0</v>
      </c>
      <c r="CH1458" s="93">
        <v>0</v>
      </c>
      <c r="CJ1458" s="94">
        <v>123056.11977440667</v>
      </c>
    </row>
    <row r="1459" spans="1:88" x14ac:dyDescent="0.25">
      <c r="A1459">
        <v>1451</v>
      </c>
      <c r="B1459" s="96"/>
      <c r="C1459" s="97" t="s">
        <v>5378</v>
      </c>
      <c r="D1459" s="97" t="s">
        <v>5379</v>
      </c>
      <c r="E1459" s="97" t="s">
        <v>8095</v>
      </c>
      <c r="F1459" s="97" t="s">
        <v>8106</v>
      </c>
      <c r="G1459" s="96" t="s">
        <v>6184</v>
      </c>
      <c r="H1459" s="96" t="s">
        <v>8107</v>
      </c>
      <c r="I1459" s="96" t="s">
        <v>5387</v>
      </c>
      <c r="J1459" s="96" t="s">
        <v>5382</v>
      </c>
      <c r="K1459" s="96" t="s">
        <v>5365</v>
      </c>
      <c r="L1459" s="96" t="s">
        <v>5365</v>
      </c>
      <c r="M1459" s="96" t="s">
        <v>5342</v>
      </c>
      <c r="N1459" s="92">
        <v>122934.93862480229</v>
      </c>
      <c r="O1459" s="93">
        <v>0</v>
      </c>
      <c r="P1459" s="93">
        <v>0</v>
      </c>
      <c r="Q1459" s="93">
        <v>0</v>
      </c>
      <c r="R1459" s="93">
        <v>0</v>
      </c>
      <c r="S1459" s="93">
        <v>0</v>
      </c>
      <c r="T1459" s="93">
        <v>0</v>
      </c>
      <c r="U1459" s="93">
        <v>10335.563149782882</v>
      </c>
      <c r="V1459" s="93">
        <v>10340.309545653412</v>
      </c>
      <c r="W1459" s="93">
        <v>10262.871226662341</v>
      </c>
      <c r="X1459" s="93">
        <v>10135.865963251597</v>
      </c>
      <c r="Y1459" s="93">
        <v>10345.467731681891</v>
      </c>
      <c r="Z1459" s="93">
        <v>10363.944307549862</v>
      </c>
      <c r="AA1459" s="93">
        <v>10339.267538345228</v>
      </c>
      <c r="AB1459" s="93">
        <v>10153.933643755823</v>
      </c>
      <c r="AC1459" s="93">
        <v>10187.852422072585</v>
      </c>
      <c r="AD1459" s="93">
        <v>10198.381304871384</v>
      </c>
      <c r="AE1459" s="93">
        <v>10150.536583286015</v>
      </c>
      <c r="AF1459" s="93">
        <v>10120.945207889283</v>
      </c>
      <c r="AG1459" s="93">
        <v>0</v>
      </c>
      <c r="AH1459" s="93">
        <v>0</v>
      </c>
      <c r="AI1459" s="93">
        <v>0</v>
      </c>
      <c r="AJ1459" s="93">
        <v>0</v>
      </c>
      <c r="AK1459" s="93">
        <v>0</v>
      </c>
      <c r="AL1459" s="93">
        <v>0</v>
      </c>
      <c r="AM1459" s="93">
        <v>0</v>
      </c>
      <c r="AN1459" s="93">
        <v>0</v>
      </c>
      <c r="AO1459" s="93">
        <v>0</v>
      </c>
      <c r="AP1459" s="93">
        <v>0</v>
      </c>
      <c r="AQ1459" s="93">
        <v>0</v>
      </c>
      <c r="AR1459" s="93">
        <v>0</v>
      </c>
      <c r="AS1459" s="93">
        <v>0</v>
      </c>
      <c r="AT1459" s="93">
        <v>0</v>
      </c>
      <c r="AU1459" s="93">
        <v>0</v>
      </c>
      <c r="AV1459" s="93">
        <v>0</v>
      </c>
      <c r="AW1459" s="93">
        <v>0</v>
      </c>
      <c r="AX1459" s="93">
        <v>0</v>
      </c>
      <c r="AY1459" s="93">
        <v>0</v>
      </c>
      <c r="AZ1459" s="93">
        <v>0</v>
      </c>
      <c r="BA1459" s="93">
        <v>0</v>
      </c>
      <c r="BB1459" s="93">
        <v>0</v>
      </c>
      <c r="BC1459" s="93">
        <v>0</v>
      </c>
      <c r="BD1459" s="93">
        <v>0</v>
      </c>
      <c r="BE1459" s="93">
        <v>0</v>
      </c>
      <c r="BF1459" s="93">
        <v>0</v>
      </c>
      <c r="BG1459" s="93">
        <v>0</v>
      </c>
      <c r="BH1459" s="93">
        <v>0</v>
      </c>
      <c r="BI1459" s="93">
        <v>0</v>
      </c>
      <c r="BJ1459" s="93">
        <v>0</v>
      </c>
      <c r="BK1459" s="93">
        <v>0</v>
      </c>
      <c r="BL1459" s="93">
        <v>0</v>
      </c>
      <c r="BM1459" s="93">
        <v>0</v>
      </c>
      <c r="BN1459" s="93">
        <v>0</v>
      </c>
      <c r="BO1459" s="93">
        <v>0</v>
      </c>
      <c r="BP1459" s="93">
        <v>0</v>
      </c>
      <c r="BQ1459" s="93">
        <v>0</v>
      </c>
      <c r="BR1459" s="93">
        <v>0</v>
      </c>
      <c r="BS1459" s="93">
        <v>0</v>
      </c>
      <c r="BT1459" s="93">
        <v>0</v>
      </c>
      <c r="BU1459" s="93">
        <v>0</v>
      </c>
      <c r="BV1459" s="93">
        <v>0</v>
      </c>
      <c r="BW1459" s="93">
        <v>0</v>
      </c>
      <c r="BX1459" s="93">
        <v>0</v>
      </c>
      <c r="BY1459" s="93">
        <v>0</v>
      </c>
      <c r="BZ1459" s="93">
        <v>0</v>
      </c>
      <c r="CA1459" s="93">
        <v>0</v>
      </c>
      <c r="CB1459" s="93">
        <v>0</v>
      </c>
      <c r="CC1459" s="93">
        <v>0</v>
      </c>
      <c r="CD1459" s="93">
        <v>0</v>
      </c>
      <c r="CE1459" s="93">
        <v>0</v>
      </c>
      <c r="CF1459" s="93">
        <v>0</v>
      </c>
      <c r="CG1459" s="93">
        <v>0</v>
      </c>
      <c r="CH1459" s="93">
        <v>0</v>
      </c>
      <c r="CJ1459" s="94">
        <v>61150.916700220318</v>
      </c>
    </row>
    <row r="1460" spans="1:88" x14ac:dyDescent="0.25">
      <c r="A1460">
        <v>1452</v>
      </c>
      <c r="B1460" s="96"/>
      <c r="C1460" s="97" t="s">
        <v>5378</v>
      </c>
      <c r="D1460" s="97" t="s">
        <v>5379</v>
      </c>
      <c r="E1460" s="97" t="s">
        <v>8095</v>
      </c>
      <c r="F1460" s="97" t="s">
        <v>8108</v>
      </c>
      <c r="G1460" s="96" t="s">
        <v>6184</v>
      </c>
      <c r="H1460" s="96" t="s">
        <v>8109</v>
      </c>
      <c r="I1460" s="96" t="s">
        <v>5387</v>
      </c>
      <c r="J1460" s="96" t="s">
        <v>5382</v>
      </c>
      <c r="K1460" s="96" t="s">
        <v>5365</v>
      </c>
      <c r="L1460" s="96" t="s">
        <v>5365</v>
      </c>
      <c r="M1460" s="96" t="s">
        <v>5342</v>
      </c>
      <c r="N1460" s="92">
        <v>121985.63213200297</v>
      </c>
      <c r="O1460" s="93">
        <v>0</v>
      </c>
      <c r="P1460" s="93">
        <v>0</v>
      </c>
      <c r="Q1460" s="93">
        <v>0</v>
      </c>
      <c r="R1460" s="93">
        <v>0</v>
      </c>
      <c r="S1460" s="93">
        <v>0</v>
      </c>
      <c r="T1460" s="93">
        <v>0</v>
      </c>
      <c r="U1460" s="93">
        <v>0</v>
      </c>
      <c r="V1460" s="93">
        <v>0</v>
      </c>
      <c r="W1460" s="93">
        <v>0</v>
      </c>
      <c r="X1460" s="93">
        <v>0</v>
      </c>
      <c r="Y1460" s="93">
        <v>0</v>
      </c>
      <c r="Z1460" s="93">
        <v>0</v>
      </c>
      <c r="AA1460" s="93">
        <v>0</v>
      </c>
      <c r="AB1460" s="93">
        <v>0</v>
      </c>
      <c r="AC1460" s="93">
        <v>0</v>
      </c>
      <c r="AD1460" s="93">
        <v>0</v>
      </c>
      <c r="AE1460" s="93">
        <v>0</v>
      </c>
      <c r="AF1460" s="93">
        <v>0</v>
      </c>
      <c r="AG1460" s="93">
        <v>10165.250842412337</v>
      </c>
      <c r="AH1460" s="93">
        <v>10159.546494105243</v>
      </c>
      <c r="AI1460" s="93">
        <v>10116.901074064193</v>
      </c>
      <c r="AJ1460" s="93">
        <v>10037.730584989942</v>
      </c>
      <c r="AK1460" s="93">
        <v>10160.18212413026</v>
      </c>
      <c r="AL1460" s="93">
        <v>10172.108939802731</v>
      </c>
      <c r="AM1460" s="93">
        <v>10287.532406297954</v>
      </c>
      <c r="AN1460" s="93">
        <v>10191.437793076107</v>
      </c>
      <c r="AO1460" s="93">
        <v>10199.929924427888</v>
      </c>
      <c r="AP1460" s="93">
        <v>10201.402289322648</v>
      </c>
      <c r="AQ1460" s="93">
        <v>10161.950400656931</v>
      </c>
      <c r="AR1460" s="93">
        <v>10131.65925871672</v>
      </c>
      <c r="AS1460" s="93">
        <v>0</v>
      </c>
      <c r="AT1460" s="93">
        <v>0</v>
      </c>
      <c r="AU1460" s="93">
        <v>0</v>
      </c>
      <c r="AV1460" s="93">
        <v>0</v>
      </c>
      <c r="AW1460" s="93">
        <v>0</v>
      </c>
      <c r="AX1460" s="93">
        <v>0</v>
      </c>
      <c r="AY1460" s="93">
        <v>0</v>
      </c>
      <c r="AZ1460" s="93">
        <v>0</v>
      </c>
      <c r="BA1460" s="93">
        <v>0</v>
      </c>
      <c r="BB1460" s="93">
        <v>0</v>
      </c>
      <c r="BC1460" s="93">
        <v>0</v>
      </c>
      <c r="BD1460" s="93">
        <v>0</v>
      </c>
      <c r="BE1460" s="93">
        <v>0</v>
      </c>
      <c r="BF1460" s="93">
        <v>0</v>
      </c>
      <c r="BG1460" s="93">
        <v>0</v>
      </c>
      <c r="BH1460" s="93">
        <v>0</v>
      </c>
      <c r="BI1460" s="93">
        <v>0</v>
      </c>
      <c r="BJ1460" s="93">
        <v>0</v>
      </c>
      <c r="BK1460" s="93">
        <v>0</v>
      </c>
      <c r="BL1460" s="93">
        <v>0</v>
      </c>
      <c r="BM1460" s="93">
        <v>0</v>
      </c>
      <c r="BN1460" s="93">
        <v>0</v>
      </c>
      <c r="BO1460" s="93">
        <v>0</v>
      </c>
      <c r="BP1460" s="93">
        <v>0</v>
      </c>
      <c r="BQ1460" s="93">
        <v>0</v>
      </c>
      <c r="BR1460" s="93">
        <v>0</v>
      </c>
      <c r="BS1460" s="93">
        <v>0</v>
      </c>
      <c r="BT1460" s="93">
        <v>0</v>
      </c>
      <c r="BU1460" s="93">
        <v>0</v>
      </c>
      <c r="BV1460" s="93">
        <v>0</v>
      </c>
      <c r="BW1460" s="93">
        <v>0</v>
      </c>
      <c r="BX1460" s="93">
        <v>0</v>
      </c>
      <c r="BY1460" s="93">
        <v>0</v>
      </c>
      <c r="BZ1460" s="93">
        <v>0</v>
      </c>
      <c r="CA1460" s="93">
        <v>0</v>
      </c>
      <c r="CB1460" s="93">
        <v>0</v>
      </c>
      <c r="CC1460" s="93">
        <v>0</v>
      </c>
      <c r="CD1460" s="93">
        <v>0</v>
      </c>
      <c r="CE1460" s="93">
        <v>0</v>
      </c>
      <c r="CF1460" s="93">
        <v>0</v>
      </c>
      <c r="CG1460" s="93">
        <v>0</v>
      </c>
      <c r="CH1460" s="93">
        <v>0</v>
      </c>
      <c r="CJ1460" s="94">
        <v>121985.63213200297</v>
      </c>
    </row>
    <row r="1461" spans="1:88" x14ac:dyDescent="0.25">
      <c r="A1461">
        <v>1453</v>
      </c>
      <c r="B1461" s="96"/>
      <c r="C1461" s="97" t="s">
        <v>5378</v>
      </c>
      <c r="D1461" s="97" t="s">
        <v>5379</v>
      </c>
      <c r="E1461" s="97" t="s">
        <v>8095</v>
      </c>
      <c r="F1461" s="97" t="s">
        <v>8110</v>
      </c>
      <c r="G1461" s="96" t="s">
        <v>6184</v>
      </c>
      <c r="H1461" s="96" t="s">
        <v>8111</v>
      </c>
      <c r="I1461" s="96" t="s">
        <v>5387</v>
      </c>
      <c r="J1461" s="96" t="s">
        <v>5382</v>
      </c>
      <c r="K1461" s="96" t="s">
        <v>5365</v>
      </c>
      <c r="L1461" s="96" t="s">
        <v>5365</v>
      </c>
      <c r="M1461" s="96" t="s">
        <v>5342</v>
      </c>
      <c r="N1461" s="92">
        <v>122170.33597210608</v>
      </c>
      <c r="O1461" s="93">
        <v>0</v>
      </c>
      <c r="P1461" s="93">
        <v>0</v>
      </c>
      <c r="Q1461" s="93">
        <v>0</v>
      </c>
      <c r="R1461" s="93">
        <v>0</v>
      </c>
      <c r="S1461" s="93">
        <v>0</v>
      </c>
      <c r="T1461" s="93">
        <v>0</v>
      </c>
      <c r="U1461" s="93">
        <v>0</v>
      </c>
      <c r="V1461" s="93">
        <v>0</v>
      </c>
      <c r="W1461" s="93">
        <v>0</v>
      </c>
      <c r="X1461" s="93">
        <v>0</v>
      </c>
      <c r="Y1461" s="93">
        <v>0</v>
      </c>
      <c r="Z1461" s="93">
        <v>0</v>
      </c>
      <c r="AA1461" s="93">
        <v>0</v>
      </c>
      <c r="AB1461" s="93">
        <v>0</v>
      </c>
      <c r="AC1461" s="93">
        <v>0</v>
      </c>
      <c r="AD1461" s="93">
        <v>0</v>
      </c>
      <c r="AE1461" s="93">
        <v>0</v>
      </c>
      <c r="AF1461" s="93">
        <v>0</v>
      </c>
      <c r="AG1461" s="93">
        <v>0</v>
      </c>
      <c r="AH1461" s="93">
        <v>0</v>
      </c>
      <c r="AI1461" s="93">
        <v>0</v>
      </c>
      <c r="AJ1461" s="93">
        <v>0</v>
      </c>
      <c r="AK1461" s="93">
        <v>0</v>
      </c>
      <c r="AL1461" s="93">
        <v>0</v>
      </c>
      <c r="AM1461" s="93">
        <v>0</v>
      </c>
      <c r="AN1461" s="93">
        <v>0</v>
      </c>
      <c r="AO1461" s="93">
        <v>0</v>
      </c>
      <c r="AP1461" s="93">
        <v>0</v>
      </c>
      <c r="AQ1461" s="93">
        <v>0</v>
      </c>
      <c r="AR1461" s="93">
        <v>0</v>
      </c>
      <c r="AS1461" s="93">
        <v>10187.228551707734</v>
      </c>
      <c r="AT1461" s="93">
        <v>10174.385530932286</v>
      </c>
      <c r="AU1461" s="93">
        <v>10146.753667910943</v>
      </c>
      <c r="AV1461" s="93">
        <v>10052.261974473602</v>
      </c>
      <c r="AW1461" s="93">
        <v>10179.875444938287</v>
      </c>
      <c r="AX1461" s="93">
        <v>10193.461712254282</v>
      </c>
      <c r="AY1461" s="93">
        <v>10291.391771727393</v>
      </c>
      <c r="AZ1461" s="93">
        <v>10191.134413062926</v>
      </c>
      <c r="BA1461" s="93">
        <v>10216.960563202985</v>
      </c>
      <c r="BB1461" s="93">
        <v>10216.730422710883</v>
      </c>
      <c r="BC1461" s="93">
        <v>10175.800664943356</v>
      </c>
      <c r="BD1461" s="93">
        <v>10144.351254241417</v>
      </c>
      <c r="BE1461" s="93">
        <v>0</v>
      </c>
      <c r="BF1461" s="93">
        <v>0</v>
      </c>
      <c r="BG1461" s="93">
        <v>0</v>
      </c>
      <c r="BH1461" s="93">
        <v>0</v>
      </c>
      <c r="BI1461" s="93">
        <v>0</v>
      </c>
      <c r="BJ1461" s="93">
        <v>0</v>
      </c>
      <c r="BK1461" s="93">
        <v>0</v>
      </c>
      <c r="BL1461" s="93">
        <v>0</v>
      </c>
      <c r="BM1461" s="93">
        <v>0</v>
      </c>
      <c r="BN1461" s="93">
        <v>0</v>
      </c>
      <c r="BO1461" s="93">
        <v>0</v>
      </c>
      <c r="BP1461" s="93">
        <v>0</v>
      </c>
      <c r="BQ1461" s="93">
        <v>0</v>
      </c>
      <c r="BR1461" s="93">
        <v>0</v>
      </c>
      <c r="BS1461" s="93">
        <v>0</v>
      </c>
      <c r="BT1461" s="93">
        <v>0</v>
      </c>
      <c r="BU1461" s="93">
        <v>0</v>
      </c>
      <c r="BV1461" s="93">
        <v>0</v>
      </c>
      <c r="BW1461" s="93">
        <v>0</v>
      </c>
      <c r="BX1461" s="93">
        <v>0</v>
      </c>
      <c r="BY1461" s="93">
        <v>0</v>
      </c>
      <c r="BZ1461" s="93">
        <v>0</v>
      </c>
      <c r="CA1461" s="93">
        <v>0</v>
      </c>
      <c r="CB1461" s="93">
        <v>0</v>
      </c>
      <c r="CC1461" s="93">
        <v>0</v>
      </c>
      <c r="CD1461" s="93">
        <v>0</v>
      </c>
      <c r="CE1461" s="93">
        <v>0</v>
      </c>
      <c r="CF1461" s="93">
        <v>0</v>
      </c>
      <c r="CG1461" s="93">
        <v>0</v>
      </c>
      <c r="CH1461" s="93">
        <v>0</v>
      </c>
      <c r="CJ1461" s="94">
        <v>122170.33597210608</v>
      </c>
    </row>
    <row r="1462" spans="1:88" x14ac:dyDescent="0.25">
      <c r="A1462">
        <v>1454</v>
      </c>
      <c r="B1462" s="96"/>
      <c r="C1462" s="97" t="s">
        <v>5378</v>
      </c>
      <c r="D1462" s="97" t="s">
        <v>5379</v>
      </c>
      <c r="E1462" s="97" t="s">
        <v>8095</v>
      </c>
      <c r="F1462" s="97" t="s">
        <v>8112</v>
      </c>
      <c r="G1462" s="96" t="s">
        <v>6184</v>
      </c>
      <c r="H1462" s="96" t="s">
        <v>8113</v>
      </c>
      <c r="I1462" s="96" t="s">
        <v>5387</v>
      </c>
      <c r="J1462" s="96" t="s">
        <v>5382</v>
      </c>
      <c r="K1462" s="96" t="s">
        <v>5365</v>
      </c>
      <c r="L1462" s="96" t="s">
        <v>5365</v>
      </c>
      <c r="M1462" s="96" t="s">
        <v>5342</v>
      </c>
      <c r="N1462" s="92">
        <v>121797.37973469215</v>
      </c>
      <c r="O1462" s="93">
        <v>0</v>
      </c>
      <c r="P1462" s="93">
        <v>0</v>
      </c>
      <c r="Q1462" s="93">
        <v>0</v>
      </c>
      <c r="R1462" s="93">
        <v>0</v>
      </c>
      <c r="S1462" s="93">
        <v>0</v>
      </c>
      <c r="T1462" s="93">
        <v>0</v>
      </c>
      <c r="U1462" s="93">
        <v>0</v>
      </c>
      <c r="V1462" s="93">
        <v>0</v>
      </c>
      <c r="W1462" s="93">
        <v>0</v>
      </c>
      <c r="X1462" s="93">
        <v>0</v>
      </c>
      <c r="Y1462" s="93">
        <v>0</v>
      </c>
      <c r="Z1462" s="93">
        <v>0</v>
      </c>
      <c r="AA1462" s="93">
        <v>0</v>
      </c>
      <c r="AB1462" s="93">
        <v>0</v>
      </c>
      <c r="AC1462" s="93">
        <v>0</v>
      </c>
      <c r="AD1462" s="93">
        <v>0</v>
      </c>
      <c r="AE1462" s="93">
        <v>0</v>
      </c>
      <c r="AF1462" s="93">
        <v>0</v>
      </c>
      <c r="AG1462" s="93">
        <v>0</v>
      </c>
      <c r="AH1462" s="93">
        <v>0</v>
      </c>
      <c r="AI1462" s="93">
        <v>0</v>
      </c>
      <c r="AJ1462" s="93">
        <v>0</v>
      </c>
      <c r="AK1462" s="93">
        <v>0</v>
      </c>
      <c r="AL1462" s="93">
        <v>0</v>
      </c>
      <c r="AM1462" s="93">
        <v>0</v>
      </c>
      <c r="AN1462" s="93">
        <v>0</v>
      </c>
      <c r="AO1462" s="93">
        <v>0</v>
      </c>
      <c r="AP1462" s="93">
        <v>0</v>
      </c>
      <c r="AQ1462" s="93">
        <v>0</v>
      </c>
      <c r="AR1462" s="93">
        <v>0</v>
      </c>
      <c r="AS1462" s="93">
        <v>0</v>
      </c>
      <c r="AT1462" s="93">
        <v>0</v>
      </c>
      <c r="AU1462" s="93">
        <v>0</v>
      </c>
      <c r="AV1462" s="93">
        <v>0</v>
      </c>
      <c r="AW1462" s="93">
        <v>0</v>
      </c>
      <c r="AX1462" s="93">
        <v>0</v>
      </c>
      <c r="AY1462" s="93">
        <v>0</v>
      </c>
      <c r="AZ1462" s="93">
        <v>0</v>
      </c>
      <c r="BA1462" s="93">
        <v>0</v>
      </c>
      <c r="BB1462" s="93">
        <v>0</v>
      </c>
      <c r="BC1462" s="93">
        <v>0</v>
      </c>
      <c r="BD1462" s="93">
        <v>0</v>
      </c>
      <c r="BE1462" s="93">
        <v>10159.752605816833</v>
      </c>
      <c r="BF1462" s="93">
        <v>10148.586862585598</v>
      </c>
      <c r="BG1462" s="93">
        <v>10121.854845870739</v>
      </c>
      <c r="BH1462" s="93">
        <v>10031.897690147931</v>
      </c>
      <c r="BI1462" s="93">
        <v>10152.212090380977</v>
      </c>
      <c r="BJ1462" s="93">
        <v>10165.20716478481</v>
      </c>
      <c r="BK1462" s="93">
        <v>10254.468318728283</v>
      </c>
      <c r="BL1462" s="93">
        <v>10161.663814296473</v>
      </c>
      <c r="BM1462" s="93">
        <v>10174.335178752932</v>
      </c>
      <c r="BN1462" s="93">
        <v>10176.778842200269</v>
      </c>
      <c r="BO1462" s="93">
        <v>10139.354313373517</v>
      </c>
      <c r="BP1462" s="93">
        <v>10111.268007753795</v>
      </c>
      <c r="BQ1462" s="93">
        <v>0</v>
      </c>
      <c r="BR1462" s="93">
        <v>0</v>
      </c>
      <c r="BS1462" s="93">
        <v>0</v>
      </c>
      <c r="BT1462" s="93">
        <v>0</v>
      </c>
      <c r="BU1462" s="93">
        <v>0</v>
      </c>
      <c r="BV1462" s="93">
        <v>0</v>
      </c>
      <c r="BW1462" s="93">
        <v>0</v>
      </c>
      <c r="BX1462" s="93">
        <v>0</v>
      </c>
      <c r="BY1462" s="93">
        <v>0</v>
      </c>
      <c r="BZ1462" s="93">
        <v>0</v>
      </c>
      <c r="CA1462" s="93">
        <v>0</v>
      </c>
      <c r="CB1462" s="93">
        <v>0</v>
      </c>
      <c r="CC1462" s="93">
        <v>0</v>
      </c>
      <c r="CD1462" s="93">
        <v>0</v>
      </c>
      <c r="CE1462" s="93">
        <v>0</v>
      </c>
      <c r="CF1462" s="93">
        <v>0</v>
      </c>
      <c r="CG1462" s="93">
        <v>0</v>
      </c>
      <c r="CH1462" s="93">
        <v>0</v>
      </c>
      <c r="CJ1462" s="94">
        <v>121797.37973469215</v>
      </c>
    </row>
    <row r="1463" spans="1:88" x14ac:dyDescent="0.25">
      <c r="A1463">
        <v>1455</v>
      </c>
      <c r="B1463" s="96"/>
      <c r="C1463" s="97" t="s">
        <v>5378</v>
      </c>
      <c r="D1463" s="97" t="s">
        <v>5379</v>
      </c>
      <c r="E1463" s="97" t="s">
        <v>8095</v>
      </c>
      <c r="F1463" s="97" t="s">
        <v>8114</v>
      </c>
      <c r="G1463" s="96" t="s">
        <v>6184</v>
      </c>
      <c r="H1463" s="96" t="s">
        <v>8115</v>
      </c>
      <c r="I1463" s="96" t="s">
        <v>5387</v>
      </c>
      <c r="J1463" s="96" t="s">
        <v>5382</v>
      </c>
      <c r="K1463" s="96" t="s">
        <v>5365</v>
      </c>
      <c r="L1463" s="96" t="s">
        <v>5365</v>
      </c>
      <c r="M1463" s="96" t="s">
        <v>5342</v>
      </c>
      <c r="N1463" s="92">
        <v>123056.11977440667</v>
      </c>
      <c r="O1463" s="93">
        <v>0</v>
      </c>
      <c r="P1463" s="93">
        <v>0</v>
      </c>
      <c r="Q1463" s="93">
        <v>0</v>
      </c>
      <c r="R1463" s="93">
        <v>0</v>
      </c>
      <c r="S1463" s="93">
        <v>0</v>
      </c>
      <c r="T1463" s="93">
        <v>0</v>
      </c>
      <c r="U1463" s="93">
        <v>0</v>
      </c>
      <c r="V1463" s="93">
        <v>0</v>
      </c>
      <c r="W1463" s="93">
        <v>0</v>
      </c>
      <c r="X1463" s="93">
        <v>0</v>
      </c>
      <c r="Y1463" s="93">
        <v>0</v>
      </c>
      <c r="Z1463" s="93">
        <v>0</v>
      </c>
      <c r="AA1463" s="93">
        <v>0</v>
      </c>
      <c r="AB1463" s="93">
        <v>0</v>
      </c>
      <c r="AC1463" s="93">
        <v>0</v>
      </c>
      <c r="AD1463" s="93">
        <v>0</v>
      </c>
      <c r="AE1463" s="93">
        <v>0</v>
      </c>
      <c r="AF1463" s="93">
        <v>0</v>
      </c>
      <c r="AG1463" s="93">
        <v>0</v>
      </c>
      <c r="AH1463" s="93">
        <v>0</v>
      </c>
      <c r="AI1463" s="93">
        <v>0</v>
      </c>
      <c r="AJ1463" s="93">
        <v>0</v>
      </c>
      <c r="AK1463" s="93">
        <v>0</v>
      </c>
      <c r="AL1463" s="93">
        <v>0</v>
      </c>
      <c r="AM1463" s="93">
        <v>0</v>
      </c>
      <c r="AN1463" s="93">
        <v>0</v>
      </c>
      <c r="AO1463" s="93">
        <v>0</v>
      </c>
      <c r="AP1463" s="93">
        <v>0</v>
      </c>
      <c r="AQ1463" s="93">
        <v>0</v>
      </c>
      <c r="AR1463" s="93">
        <v>0</v>
      </c>
      <c r="AS1463" s="93">
        <v>0</v>
      </c>
      <c r="AT1463" s="93">
        <v>0</v>
      </c>
      <c r="AU1463" s="93">
        <v>0</v>
      </c>
      <c r="AV1463" s="93">
        <v>0</v>
      </c>
      <c r="AW1463" s="93">
        <v>0</v>
      </c>
      <c r="AX1463" s="93">
        <v>0</v>
      </c>
      <c r="AY1463" s="93">
        <v>0</v>
      </c>
      <c r="AZ1463" s="93">
        <v>0</v>
      </c>
      <c r="BA1463" s="93">
        <v>0</v>
      </c>
      <c r="BB1463" s="93">
        <v>0</v>
      </c>
      <c r="BC1463" s="93">
        <v>0</v>
      </c>
      <c r="BD1463" s="93">
        <v>0</v>
      </c>
      <c r="BE1463" s="93">
        <v>0</v>
      </c>
      <c r="BF1463" s="93">
        <v>0</v>
      </c>
      <c r="BG1463" s="93">
        <v>0</v>
      </c>
      <c r="BH1463" s="93">
        <v>0</v>
      </c>
      <c r="BI1463" s="93">
        <v>0</v>
      </c>
      <c r="BJ1463" s="93">
        <v>0</v>
      </c>
      <c r="BK1463" s="93">
        <v>0</v>
      </c>
      <c r="BL1463" s="93">
        <v>0</v>
      </c>
      <c r="BM1463" s="93">
        <v>0</v>
      </c>
      <c r="BN1463" s="93">
        <v>0</v>
      </c>
      <c r="BO1463" s="93">
        <v>0</v>
      </c>
      <c r="BP1463" s="93">
        <v>0</v>
      </c>
      <c r="BQ1463" s="93">
        <v>10270.164369970558</v>
      </c>
      <c r="BR1463" s="93">
        <v>10255.406572830596</v>
      </c>
      <c r="BS1463" s="93">
        <v>10219.037488788603</v>
      </c>
      <c r="BT1463" s="93">
        <v>10100.12916917389</v>
      </c>
      <c r="BU1463" s="93">
        <v>10259.662916954523</v>
      </c>
      <c r="BV1463" s="93">
        <v>10277.492621051184</v>
      </c>
      <c r="BW1463" s="93">
        <v>10402.181468614021</v>
      </c>
      <c r="BX1463" s="93">
        <v>10272.583812089324</v>
      </c>
      <c r="BY1463" s="93">
        <v>10283.591836762351</v>
      </c>
      <c r="BZ1463" s="93">
        <v>10290.417995516702</v>
      </c>
      <c r="CA1463" s="93">
        <v>10231.594231240311</v>
      </c>
      <c r="CB1463" s="93">
        <v>10193.857291414626</v>
      </c>
      <c r="CC1463" s="93">
        <v>0</v>
      </c>
      <c r="CD1463" s="93">
        <v>0</v>
      </c>
      <c r="CE1463" s="93">
        <v>0</v>
      </c>
      <c r="CF1463" s="93">
        <v>0</v>
      </c>
      <c r="CG1463" s="93">
        <v>0</v>
      </c>
      <c r="CH1463" s="93">
        <v>0</v>
      </c>
      <c r="CJ1463" s="94">
        <v>123056.11977440667</v>
      </c>
    </row>
    <row r="1464" spans="1:88" x14ac:dyDescent="0.25">
      <c r="A1464">
        <v>1456</v>
      </c>
      <c r="B1464" s="96"/>
      <c r="C1464" s="97" t="s">
        <v>5378</v>
      </c>
      <c r="D1464" s="97" t="s">
        <v>5432</v>
      </c>
      <c r="E1464" s="97" t="s">
        <v>8116</v>
      </c>
      <c r="F1464" s="97" t="s">
        <v>8117</v>
      </c>
      <c r="G1464" s="96" t="s">
        <v>6184</v>
      </c>
      <c r="H1464" s="96" t="s">
        <v>8118</v>
      </c>
      <c r="I1464" s="96" t="s">
        <v>5387</v>
      </c>
      <c r="J1464" s="96" t="s">
        <v>5382</v>
      </c>
      <c r="K1464" s="96" t="s">
        <v>5365</v>
      </c>
      <c r="L1464" s="96" t="s">
        <v>5365</v>
      </c>
      <c r="M1464" s="96" t="s">
        <v>5342</v>
      </c>
      <c r="N1464" s="92">
        <v>65201.268098494642</v>
      </c>
      <c r="O1464" s="93">
        <v>0</v>
      </c>
      <c r="P1464" s="93">
        <v>0</v>
      </c>
      <c r="Q1464" s="93">
        <v>0</v>
      </c>
      <c r="R1464" s="93">
        <v>0</v>
      </c>
      <c r="S1464" s="93">
        <v>0</v>
      </c>
      <c r="T1464" s="93">
        <v>0</v>
      </c>
      <c r="U1464" s="93">
        <v>5481.6948819947302</v>
      </c>
      <c r="V1464" s="93">
        <v>5484.21223819241</v>
      </c>
      <c r="W1464" s="93">
        <v>5443.1411102110778</v>
      </c>
      <c r="X1464" s="93">
        <v>5375.7810551917601</v>
      </c>
      <c r="Y1464" s="93">
        <v>5486.9479964227803</v>
      </c>
      <c r="Z1464" s="93">
        <v>5496.7474577491339</v>
      </c>
      <c r="AA1464" s="93">
        <v>5483.6595865327099</v>
      </c>
      <c r="AB1464" s="93">
        <v>5385.3636498036094</v>
      </c>
      <c r="AC1464" s="93">
        <v>5403.353225292426</v>
      </c>
      <c r="AD1464" s="93">
        <v>5408.9374515329255</v>
      </c>
      <c r="AE1464" s="93">
        <v>5383.5619435277795</v>
      </c>
      <c r="AF1464" s="93">
        <v>5367.8675020432975</v>
      </c>
      <c r="AG1464" s="93">
        <v>0</v>
      </c>
      <c r="AH1464" s="93">
        <v>0</v>
      </c>
      <c r="AI1464" s="93">
        <v>0</v>
      </c>
      <c r="AJ1464" s="93">
        <v>0</v>
      </c>
      <c r="AK1464" s="93">
        <v>0</v>
      </c>
      <c r="AL1464" s="93">
        <v>0</v>
      </c>
      <c r="AM1464" s="93">
        <v>0</v>
      </c>
      <c r="AN1464" s="93">
        <v>0</v>
      </c>
      <c r="AO1464" s="93">
        <v>0</v>
      </c>
      <c r="AP1464" s="93">
        <v>0</v>
      </c>
      <c r="AQ1464" s="93">
        <v>0</v>
      </c>
      <c r="AR1464" s="93">
        <v>0</v>
      </c>
      <c r="AS1464" s="93">
        <v>0</v>
      </c>
      <c r="AT1464" s="93">
        <v>0</v>
      </c>
      <c r="AU1464" s="93">
        <v>0</v>
      </c>
      <c r="AV1464" s="93">
        <v>0</v>
      </c>
      <c r="AW1464" s="93">
        <v>0</v>
      </c>
      <c r="AX1464" s="93">
        <v>0</v>
      </c>
      <c r="AY1464" s="93">
        <v>0</v>
      </c>
      <c r="AZ1464" s="93">
        <v>0</v>
      </c>
      <c r="BA1464" s="93">
        <v>0</v>
      </c>
      <c r="BB1464" s="93">
        <v>0</v>
      </c>
      <c r="BC1464" s="93">
        <v>0</v>
      </c>
      <c r="BD1464" s="93">
        <v>0</v>
      </c>
      <c r="BE1464" s="93">
        <v>0</v>
      </c>
      <c r="BF1464" s="93">
        <v>0</v>
      </c>
      <c r="BG1464" s="93">
        <v>0</v>
      </c>
      <c r="BH1464" s="93">
        <v>0</v>
      </c>
      <c r="BI1464" s="93">
        <v>0</v>
      </c>
      <c r="BJ1464" s="93">
        <v>0</v>
      </c>
      <c r="BK1464" s="93">
        <v>0</v>
      </c>
      <c r="BL1464" s="93">
        <v>0</v>
      </c>
      <c r="BM1464" s="93">
        <v>0</v>
      </c>
      <c r="BN1464" s="93">
        <v>0</v>
      </c>
      <c r="BO1464" s="93">
        <v>0</v>
      </c>
      <c r="BP1464" s="93">
        <v>0</v>
      </c>
      <c r="BQ1464" s="93">
        <v>0</v>
      </c>
      <c r="BR1464" s="93">
        <v>0</v>
      </c>
      <c r="BS1464" s="93">
        <v>0</v>
      </c>
      <c r="BT1464" s="93">
        <v>0</v>
      </c>
      <c r="BU1464" s="93">
        <v>0</v>
      </c>
      <c r="BV1464" s="93">
        <v>0</v>
      </c>
      <c r="BW1464" s="93">
        <v>0</v>
      </c>
      <c r="BX1464" s="93">
        <v>0</v>
      </c>
      <c r="BY1464" s="93">
        <v>0</v>
      </c>
      <c r="BZ1464" s="93">
        <v>0</v>
      </c>
      <c r="CA1464" s="93">
        <v>0</v>
      </c>
      <c r="CB1464" s="93">
        <v>0</v>
      </c>
      <c r="CC1464" s="93">
        <v>0</v>
      </c>
      <c r="CD1464" s="93">
        <v>0</v>
      </c>
      <c r="CE1464" s="93">
        <v>0</v>
      </c>
      <c r="CF1464" s="93">
        <v>0</v>
      </c>
      <c r="CG1464" s="93">
        <v>0</v>
      </c>
      <c r="CH1464" s="93">
        <v>0</v>
      </c>
      <c r="CJ1464" s="94">
        <v>32432.743358732747</v>
      </c>
    </row>
    <row r="1465" spans="1:88" x14ac:dyDescent="0.25">
      <c r="A1465">
        <v>1457</v>
      </c>
      <c r="B1465" s="96"/>
      <c r="C1465" s="97" t="s">
        <v>5378</v>
      </c>
      <c r="D1465" s="97" t="s">
        <v>5432</v>
      </c>
      <c r="E1465" s="97" t="s">
        <v>8116</v>
      </c>
      <c r="F1465" s="97" t="s">
        <v>8119</v>
      </c>
      <c r="G1465" s="96" t="s">
        <v>6184</v>
      </c>
      <c r="H1465" s="96" t="s">
        <v>8120</v>
      </c>
      <c r="I1465" s="96" t="s">
        <v>5387</v>
      </c>
      <c r="J1465" s="96" t="s">
        <v>5382</v>
      </c>
      <c r="K1465" s="96" t="s">
        <v>5365</v>
      </c>
      <c r="L1465" s="96" t="s">
        <v>5365</v>
      </c>
      <c r="M1465" s="96" t="s">
        <v>5342</v>
      </c>
      <c r="N1465" s="92">
        <v>26640.263328777615</v>
      </c>
      <c r="O1465" s="93">
        <v>0</v>
      </c>
      <c r="P1465" s="93">
        <v>0</v>
      </c>
      <c r="Q1465" s="93">
        <v>0</v>
      </c>
      <c r="R1465" s="93">
        <v>0</v>
      </c>
      <c r="S1465" s="93">
        <v>0</v>
      </c>
      <c r="T1465" s="93">
        <v>0</v>
      </c>
      <c r="U1465" s="93">
        <v>0</v>
      </c>
      <c r="V1465" s="93">
        <v>0</v>
      </c>
      <c r="W1465" s="93">
        <v>0</v>
      </c>
      <c r="X1465" s="93">
        <v>0</v>
      </c>
      <c r="Y1465" s="93">
        <v>0</v>
      </c>
      <c r="Z1465" s="93">
        <v>0</v>
      </c>
      <c r="AA1465" s="93">
        <v>0</v>
      </c>
      <c r="AB1465" s="93">
        <v>0</v>
      </c>
      <c r="AC1465" s="93">
        <v>0</v>
      </c>
      <c r="AD1465" s="93">
        <v>0</v>
      </c>
      <c r="AE1465" s="93">
        <v>0</v>
      </c>
      <c r="AF1465" s="93">
        <v>0</v>
      </c>
      <c r="AG1465" s="93">
        <v>2219.9742257506177</v>
      </c>
      <c r="AH1465" s="93">
        <v>2218.7284614883547</v>
      </c>
      <c r="AI1465" s="93">
        <v>2209.4151907383148</v>
      </c>
      <c r="AJ1465" s="93">
        <v>2192.1252637203197</v>
      </c>
      <c r="AK1465" s="93">
        <v>2218.8672757974659</v>
      </c>
      <c r="AL1465" s="93">
        <v>2221.4719555833958</v>
      </c>
      <c r="AM1465" s="93">
        <v>2246.679117181131</v>
      </c>
      <c r="AN1465" s="93">
        <v>2225.6931555070842</v>
      </c>
      <c r="AO1465" s="93">
        <v>2227.5477396206343</v>
      </c>
      <c r="AP1465" s="93">
        <v>2227.869287231018</v>
      </c>
      <c r="AQ1465" s="93">
        <v>2219.2534471152271</v>
      </c>
      <c r="AR1465" s="93">
        <v>2212.638209044052</v>
      </c>
      <c r="AS1465" s="93">
        <v>0</v>
      </c>
      <c r="AT1465" s="93">
        <v>0</v>
      </c>
      <c r="AU1465" s="93">
        <v>0</v>
      </c>
      <c r="AV1465" s="93">
        <v>0</v>
      </c>
      <c r="AW1465" s="93">
        <v>0</v>
      </c>
      <c r="AX1465" s="93">
        <v>0</v>
      </c>
      <c r="AY1465" s="93">
        <v>0</v>
      </c>
      <c r="AZ1465" s="93">
        <v>0</v>
      </c>
      <c r="BA1465" s="93">
        <v>0</v>
      </c>
      <c r="BB1465" s="93">
        <v>0</v>
      </c>
      <c r="BC1465" s="93">
        <v>0</v>
      </c>
      <c r="BD1465" s="93">
        <v>0</v>
      </c>
      <c r="BE1465" s="93">
        <v>0</v>
      </c>
      <c r="BF1465" s="93">
        <v>0</v>
      </c>
      <c r="BG1465" s="93">
        <v>0</v>
      </c>
      <c r="BH1465" s="93">
        <v>0</v>
      </c>
      <c r="BI1465" s="93">
        <v>0</v>
      </c>
      <c r="BJ1465" s="93">
        <v>0</v>
      </c>
      <c r="BK1465" s="93">
        <v>0</v>
      </c>
      <c r="BL1465" s="93">
        <v>0</v>
      </c>
      <c r="BM1465" s="93">
        <v>0</v>
      </c>
      <c r="BN1465" s="93">
        <v>0</v>
      </c>
      <c r="BO1465" s="93">
        <v>0</v>
      </c>
      <c r="BP1465" s="93">
        <v>0</v>
      </c>
      <c r="BQ1465" s="93">
        <v>0</v>
      </c>
      <c r="BR1465" s="93">
        <v>0</v>
      </c>
      <c r="BS1465" s="93">
        <v>0</v>
      </c>
      <c r="BT1465" s="93">
        <v>0</v>
      </c>
      <c r="BU1465" s="93">
        <v>0</v>
      </c>
      <c r="BV1465" s="93">
        <v>0</v>
      </c>
      <c r="BW1465" s="93">
        <v>0</v>
      </c>
      <c r="BX1465" s="93">
        <v>0</v>
      </c>
      <c r="BY1465" s="93">
        <v>0</v>
      </c>
      <c r="BZ1465" s="93">
        <v>0</v>
      </c>
      <c r="CA1465" s="93">
        <v>0</v>
      </c>
      <c r="CB1465" s="93">
        <v>0</v>
      </c>
      <c r="CC1465" s="93">
        <v>0</v>
      </c>
      <c r="CD1465" s="93">
        <v>0</v>
      </c>
      <c r="CE1465" s="93">
        <v>0</v>
      </c>
      <c r="CF1465" s="93">
        <v>0</v>
      </c>
      <c r="CG1465" s="93">
        <v>0</v>
      </c>
      <c r="CH1465" s="93">
        <v>0</v>
      </c>
      <c r="CJ1465" s="94">
        <v>26640.263328777615</v>
      </c>
    </row>
    <row r="1466" spans="1:88" x14ac:dyDescent="0.25">
      <c r="A1466">
        <v>1458</v>
      </c>
      <c r="B1466" s="96"/>
      <c r="C1466" s="97" t="s">
        <v>5378</v>
      </c>
      <c r="D1466" s="97" t="s">
        <v>5432</v>
      </c>
      <c r="E1466" s="97" t="s">
        <v>8116</v>
      </c>
      <c r="F1466" s="97" t="s">
        <v>8121</v>
      </c>
      <c r="G1466" s="96" t="s">
        <v>6184</v>
      </c>
      <c r="H1466" s="96" t="s">
        <v>8122</v>
      </c>
      <c r="I1466" s="96" t="s">
        <v>5387</v>
      </c>
      <c r="J1466" s="96" t="s">
        <v>5382</v>
      </c>
      <c r="K1466" s="96" t="s">
        <v>5365</v>
      </c>
      <c r="L1466" s="96" t="s">
        <v>5365</v>
      </c>
      <c r="M1466" s="96" t="s">
        <v>5342</v>
      </c>
      <c r="N1466" s="92">
        <v>19057.57180684213</v>
      </c>
      <c r="O1466" s="93">
        <v>0</v>
      </c>
      <c r="P1466" s="93">
        <v>0</v>
      </c>
      <c r="Q1466" s="93">
        <v>0</v>
      </c>
      <c r="R1466" s="93">
        <v>0</v>
      </c>
      <c r="S1466" s="93">
        <v>0</v>
      </c>
      <c r="T1466" s="93">
        <v>0</v>
      </c>
      <c r="U1466" s="93">
        <v>0</v>
      </c>
      <c r="V1466" s="93">
        <v>0</v>
      </c>
      <c r="W1466" s="93">
        <v>0</v>
      </c>
      <c r="X1466" s="93">
        <v>0</v>
      </c>
      <c r="Y1466" s="93">
        <v>0</v>
      </c>
      <c r="Z1466" s="93">
        <v>0</v>
      </c>
      <c r="AA1466" s="93">
        <v>0</v>
      </c>
      <c r="AB1466" s="93">
        <v>0</v>
      </c>
      <c r="AC1466" s="93">
        <v>0</v>
      </c>
      <c r="AD1466" s="93">
        <v>0</v>
      </c>
      <c r="AE1466" s="93">
        <v>0</v>
      </c>
      <c r="AF1466" s="93">
        <v>0</v>
      </c>
      <c r="AG1466" s="93">
        <v>0</v>
      </c>
      <c r="AH1466" s="93">
        <v>0</v>
      </c>
      <c r="AI1466" s="93">
        <v>0</v>
      </c>
      <c r="AJ1466" s="93">
        <v>0</v>
      </c>
      <c r="AK1466" s="93">
        <v>0</v>
      </c>
      <c r="AL1466" s="93">
        <v>0</v>
      </c>
      <c r="AM1466" s="93">
        <v>0</v>
      </c>
      <c r="AN1466" s="93">
        <v>0</v>
      </c>
      <c r="AO1466" s="93">
        <v>0</v>
      </c>
      <c r="AP1466" s="93">
        <v>0</v>
      </c>
      <c r="AQ1466" s="93">
        <v>0</v>
      </c>
      <c r="AR1466" s="93">
        <v>0</v>
      </c>
      <c r="AS1466" s="93">
        <v>1589.1242181834525</v>
      </c>
      <c r="AT1466" s="93">
        <v>1587.1208121299433</v>
      </c>
      <c r="AU1466" s="93">
        <v>1582.8104678103095</v>
      </c>
      <c r="AV1466" s="93">
        <v>1568.0705375440634</v>
      </c>
      <c r="AW1466" s="93">
        <v>1587.9771937511457</v>
      </c>
      <c r="AX1466" s="93">
        <v>1590.096540177607</v>
      </c>
      <c r="AY1466" s="93">
        <v>1605.3728273843781</v>
      </c>
      <c r="AZ1466" s="93">
        <v>1589.7335005649063</v>
      </c>
      <c r="BA1466" s="93">
        <v>1593.7621684642961</v>
      </c>
      <c r="BB1466" s="93">
        <v>1593.7262684324351</v>
      </c>
      <c r="BC1466" s="93">
        <v>1587.3415614453816</v>
      </c>
      <c r="BD1466" s="93">
        <v>1582.4357109542141</v>
      </c>
      <c r="BE1466" s="93">
        <v>0</v>
      </c>
      <c r="BF1466" s="93">
        <v>0</v>
      </c>
      <c r="BG1466" s="93">
        <v>0</v>
      </c>
      <c r="BH1466" s="93">
        <v>0</v>
      </c>
      <c r="BI1466" s="93">
        <v>0</v>
      </c>
      <c r="BJ1466" s="93">
        <v>0</v>
      </c>
      <c r="BK1466" s="93">
        <v>0</v>
      </c>
      <c r="BL1466" s="93">
        <v>0</v>
      </c>
      <c r="BM1466" s="93">
        <v>0</v>
      </c>
      <c r="BN1466" s="93">
        <v>0</v>
      </c>
      <c r="BO1466" s="93">
        <v>0</v>
      </c>
      <c r="BP1466" s="93">
        <v>0</v>
      </c>
      <c r="BQ1466" s="93">
        <v>0</v>
      </c>
      <c r="BR1466" s="93">
        <v>0</v>
      </c>
      <c r="BS1466" s="93">
        <v>0</v>
      </c>
      <c r="BT1466" s="93">
        <v>0</v>
      </c>
      <c r="BU1466" s="93">
        <v>0</v>
      </c>
      <c r="BV1466" s="93">
        <v>0</v>
      </c>
      <c r="BW1466" s="93">
        <v>0</v>
      </c>
      <c r="BX1466" s="93">
        <v>0</v>
      </c>
      <c r="BY1466" s="93">
        <v>0</v>
      </c>
      <c r="BZ1466" s="93">
        <v>0</v>
      </c>
      <c r="CA1466" s="93">
        <v>0</v>
      </c>
      <c r="CB1466" s="93">
        <v>0</v>
      </c>
      <c r="CC1466" s="93">
        <v>0</v>
      </c>
      <c r="CD1466" s="93">
        <v>0</v>
      </c>
      <c r="CE1466" s="93">
        <v>0</v>
      </c>
      <c r="CF1466" s="93">
        <v>0</v>
      </c>
      <c r="CG1466" s="93">
        <v>0</v>
      </c>
      <c r="CH1466" s="93">
        <v>0</v>
      </c>
      <c r="CJ1466" s="94">
        <v>19057.57180684213</v>
      </c>
    </row>
    <row r="1467" spans="1:88" x14ac:dyDescent="0.25">
      <c r="A1467">
        <v>1459</v>
      </c>
      <c r="B1467" s="96"/>
      <c r="C1467" s="97" t="s">
        <v>5378</v>
      </c>
      <c r="D1467" s="97" t="s">
        <v>5432</v>
      </c>
      <c r="E1467" s="97" t="s">
        <v>8116</v>
      </c>
      <c r="F1467" s="97" t="s">
        <v>8123</v>
      </c>
      <c r="G1467" s="96" t="s">
        <v>6184</v>
      </c>
      <c r="H1467" s="96" t="s">
        <v>8124</v>
      </c>
      <c r="I1467" s="96" t="s">
        <v>5387</v>
      </c>
      <c r="J1467" s="96" t="s">
        <v>5382</v>
      </c>
      <c r="K1467" s="96" t="s">
        <v>5365</v>
      </c>
      <c r="L1467" s="96" t="s">
        <v>5365</v>
      </c>
      <c r="M1467" s="96" t="s">
        <v>5342</v>
      </c>
      <c r="N1467" s="92">
        <v>18999.393688407938</v>
      </c>
      <c r="O1467" s="93">
        <v>0</v>
      </c>
      <c r="P1467" s="93">
        <v>0</v>
      </c>
      <c r="Q1467" s="93">
        <v>0</v>
      </c>
      <c r="R1467" s="93">
        <v>0</v>
      </c>
      <c r="S1467" s="93">
        <v>0</v>
      </c>
      <c r="T1467" s="93">
        <v>0</v>
      </c>
      <c r="U1467" s="93">
        <v>0</v>
      </c>
      <c r="V1467" s="93">
        <v>0</v>
      </c>
      <c r="W1467" s="93">
        <v>0</v>
      </c>
      <c r="X1467" s="93">
        <v>0</v>
      </c>
      <c r="Y1467" s="93">
        <v>0</v>
      </c>
      <c r="Z1467" s="93">
        <v>0</v>
      </c>
      <c r="AA1467" s="93">
        <v>0</v>
      </c>
      <c r="AB1467" s="93">
        <v>0</v>
      </c>
      <c r="AC1467" s="93">
        <v>0</v>
      </c>
      <c r="AD1467" s="93">
        <v>0</v>
      </c>
      <c r="AE1467" s="93">
        <v>0</v>
      </c>
      <c r="AF1467" s="93">
        <v>0</v>
      </c>
      <c r="AG1467" s="93">
        <v>0</v>
      </c>
      <c r="AH1467" s="93">
        <v>0</v>
      </c>
      <c r="AI1467" s="93">
        <v>0</v>
      </c>
      <c r="AJ1467" s="93">
        <v>0</v>
      </c>
      <c r="AK1467" s="93">
        <v>0</v>
      </c>
      <c r="AL1467" s="93">
        <v>0</v>
      </c>
      <c r="AM1467" s="93">
        <v>0</v>
      </c>
      <c r="AN1467" s="93">
        <v>0</v>
      </c>
      <c r="AO1467" s="93">
        <v>0</v>
      </c>
      <c r="AP1467" s="93">
        <v>0</v>
      </c>
      <c r="AQ1467" s="93">
        <v>0</v>
      </c>
      <c r="AR1467" s="93">
        <v>0</v>
      </c>
      <c r="AS1467" s="93">
        <v>0</v>
      </c>
      <c r="AT1467" s="93">
        <v>0</v>
      </c>
      <c r="AU1467" s="93">
        <v>0</v>
      </c>
      <c r="AV1467" s="93">
        <v>0</v>
      </c>
      <c r="AW1467" s="93">
        <v>0</v>
      </c>
      <c r="AX1467" s="93">
        <v>0</v>
      </c>
      <c r="AY1467" s="93">
        <v>0</v>
      </c>
      <c r="AZ1467" s="93">
        <v>0</v>
      </c>
      <c r="BA1467" s="93">
        <v>0</v>
      </c>
      <c r="BB1467" s="93">
        <v>0</v>
      </c>
      <c r="BC1467" s="93">
        <v>0</v>
      </c>
      <c r="BD1467" s="93">
        <v>0</v>
      </c>
      <c r="BE1467" s="93">
        <v>1584.8381956591518</v>
      </c>
      <c r="BF1467" s="93">
        <v>1583.096431165239</v>
      </c>
      <c r="BG1467" s="93">
        <v>1578.9264554994534</v>
      </c>
      <c r="BH1467" s="93">
        <v>1564.8938759777086</v>
      </c>
      <c r="BI1467" s="93">
        <v>1583.6619370098185</v>
      </c>
      <c r="BJ1467" s="93">
        <v>1585.6890621839905</v>
      </c>
      <c r="BK1467" s="93">
        <v>1599.6130711285773</v>
      </c>
      <c r="BL1467" s="93">
        <v>1585.1363285287123</v>
      </c>
      <c r="BM1467" s="93">
        <v>1587.1129576023666</v>
      </c>
      <c r="BN1467" s="93">
        <v>1587.4941490859462</v>
      </c>
      <c r="BO1467" s="93">
        <v>1581.6562291049811</v>
      </c>
      <c r="BP1467" s="93">
        <v>1577.2749954619933</v>
      </c>
      <c r="BQ1467" s="93">
        <v>0</v>
      </c>
      <c r="BR1467" s="93">
        <v>0</v>
      </c>
      <c r="BS1467" s="93">
        <v>0</v>
      </c>
      <c r="BT1467" s="93">
        <v>0</v>
      </c>
      <c r="BU1467" s="93">
        <v>0</v>
      </c>
      <c r="BV1467" s="93">
        <v>0</v>
      </c>
      <c r="BW1467" s="93">
        <v>0</v>
      </c>
      <c r="BX1467" s="93">
        <v>0</v>
      </c>
      <c r="BY1467" s="93">
        <v>0</v>
      </c>
      <c r="BZ1467" s="93">
        <v>0</v>
      </c>
      <c r="CA1467" s="93">
        <v>0</v>
      </c>
      <c r="CB1467" s="93">
        <v>0</v>
      </c>
      <c r="CC1467" s="93">
        <v>0</v>
      </c>
      <c r="CD1467" s="93">
        <v>0</v>
      </c>
      <c r="CE1467" s="93">
        <v>0</v>
      </c>
      <c r="CF1467" s="93">
        <v>0</v>
      </c>
      <c r="CG1467" s="93">
        <v>0</v>
      </c>
      <c r="CH1467" s="93">
        <v>0</v>
      </c>
      <c r="CJ1467" s="94">
        <v>18999.393688407938</v>
      </c>
    </row>
    <row r="1468" spans="1:88" x14ac:dyDescent="0.25">
      <c r="A1468">
        <v>1460</v>
      </c>
      <c r="B1468" s="96"/>
      <c r="C1468" s="97" t="s">
        <v>5378</v>
      </c>
      <c r="D1468" s="97" t="s">
        <v>5432</v>
      </c>
      <c r="E1468" s="97" t="s">
        <v>8116</v>
      </c>
      <c r="F1468" s="97" t="s">
        <v>8125</v>
      </c>
      <c r="G1468" s="96" t="s">
        <v>6184</v>
      </c>
      <c r="H1468" s="96" t="s">
        <v>8126</v>
      </c>
      <c r="I1468" s="96" t="s">
        <v>5387</v>
      </c>
      <c r="J1468" s="96" t="s">
        <v>5382</v>
      </c>
      <c r="K1468" s="96" t="s">
        <v>5365</v>
      </c>
      <c r="L1468" s="96" t="s">
        <v>5365</v>
      </c>
      <c r="M1468" s="96" t="s">
        <v>5342</v>
      </c>
      <c r="N1468" s="92">
        <v>19195.746825215912</v>
      </c>
      <c r="O1468" s="93">
        <v>0</v>
      </c>
      <c r="P1468" s="93">
        <v>0</v>
      </c>
      <c r="Q1468" s="93">
        <v>0</v>
      </c>
      <c r="R1468" s="93">
        <v>0</v>
      </c>
      <c r="S1468" s="93">
        <v>0</v>
      </c>
      <c r="T1468" s="93">
        <v>0</v>
      </c>
      <c r="U1468" s="93">
        <v>0</v>
      </c>
      <c r="V1468" s="93">
        <v>0</v>
      </c>
      <c r="W1468" s="93">
        <v>0</v>
      </c>
      <c r="X1468" s="93">
        <v>0</v>
      </c>
      <c r="Y1468" s="93">
        <v>0</v>
      </c>
      <c r="Z1468" s="93">
        <v>0</v>
      </c>
      <c r="AA1468" s="93">
        <v>0</v>
      </c>
      <c r="AB1468" s="93">
        <v>0</v>
      </c>
      <c r="AC1468" s="93">
        <v>0</v>
      </c>
      <c r="AD1468" s="93">
        <v>0</v>
      </c>
      <c r="AE1468" s="93">
        <v>0</v>
      </c>
      <c r="AF1468" s="93">
        <v>0</v>
      </c>
      <c r="AG1468" s="93">
        <v>0</v>
      </c>
      <c r="AH1468" s="93">
        <v>0</v>
      </c>
      <c r="AI1468" s="93">
        <v>0</v>
      </c>
      <c r="AJ1468" s="93">
        <v>0</v>
      </c>
      <c r="AK1468" s="93">
        <v>0</v>
      </c>
      <c r="AL1468" s="93">
        <v>0</v>
      </c>
      <c r="AM1468" s="93">
        <v>0</v>
      </c>
      <c r="AN1468" s="93">
        <v>0</v>
      </c>
      <c r="AO1468" s="93">
        <v>0</v>
      </c>
      <c r="AP1468" s="93">
        <v>0</v>
      </c>
      <c r="AQ1468" s="93">
        <v>0</v>
      </c>
      <c r="AR1468" s="93">
        <v>0</v>
      </c>
      <c r="AS1468" s="93">
        <v>0</v>
      </c>
      <c r="AT1468" s="93">
        <v>0</v>
      </c>
      <c r="AU1468" s="93">
        <v>0</v>
      </c>
      <c r="AV1468" s="93">
        <v>0</v>
      </c>
      <c r="AW1468" s="93">
        <v>0</v>
      </c>
      <c r="AX1468" s="93">
        <v>0</v>
      </c>
      <c r="AY1468" s="93">
        <v>0</v>
      </c>
      <c r="AZ1468" s="93">
        <v>0</v>
      </c>
      <c r="BA1468" s="93">
        <v>0</v>
      </c>
      <c r="BB1468" s="93">
        <v>0</v>
      </c>
      <c r="BC1468" s="93">
        <v>0</v>
      </c>
      <c r="BD1468" s="93">
        <v>0</v>
      </c>
      <c r="BE1468" s="93">
        <v>0</v>
      </c>
      <c r="BF1468" s="93">
        <v>0</v>
      </c>
      <c r="BG1468" s="93">
        <v>0</v>
      </c>
      <c r="BH1468" s="93">
        <v>0</v>
      </c>
      <c r="BI1468" s="93">
        <v>0</v>
      </c>
      <c r="BJ1468" s="93">
        <v>0</v>
      </c>
      <c r="BK1468" s="93">
        <v>0</v>
      </c>
      <c r="BL1468" s="93">
        <v>0</v>
      </c>
      <c r="BM1468" s="93">
        <v>0</v>
      </c>
      <c r="BN1468" s="93">
        <v>0</v>
      </c>
      <c r="BO1468" s="93">
        <v>0</v>
      </c>
      <c r="BP1468" s="93">
        <v>0</v>
      </c>
      <c r="BQ1468" s="93">
        <v>1602.0615265678878</v>
      </c>
      <c r="BR1468" s="93">
        <v>1599.7594310840211</v>
      </c>
      <c r="BS1468" s="93">
        <v>1594.0861518451272</v>
      </c>
      <c r="BT1468" s="93">
        <v>1575.5374278733238</v>
      </c>
      <c r="BU1468" s="93">
        <v>1600.423385906859</v>
      </c>
      <c r="BV1468" s="93">
        <v>1603.2046737163146</v>
      </c>
      <c r="BW1468" s="93">
        <v>1622.6551127040846</v>
      </c>
      <c r="BX1468" s="93">
        <v>1602.4389397226021</v>
      </c>
      <c r="BY1468" s="93">
        <v>1604.1561014131894</v>
      </c>
      <c r="BZ1468" s="93">
        <v>1605.2209262709603</v>
      </c>
      <c r="CA1468" s="93">
        <v>1596.0449008248142</v>
      </c>
      <c r="CB1468" s="93">
        <v>1590.1582472867265</v>
      </c>
      <c r="CC1468" s="93">
        <v>0</v>
      </c>
      <c r="CD1468" s="93">
        <v>0</v>
      </c>
      <c r="CE1468" s="93">
        <v>0</v>
      </c>
      <c r="CF1468" s="93">
        <v>0</v>
      </c>
      <c r="CG1468" s="93">
        <v>0</v>
      </c>
      <c r="CH1468" s="93">
        <v>0</v>
      </c>
      <c r="CJ1468" s="94">
        <v>19195.746825215912</v>
      </c>
    </row>
    <row r="1469" spans="1:88" x14ac:dyDescent="0.25">
      <c r="A1469">
        <v>1461</v>
      </c>
      <c r="B1469" s="96"/>
      <c r="C1469" s="97" t="s">
        <v>5378</v>
      </c>
      <c r="D1469" s="97" t="s">
        <v>5432</v>
      </c>
      <c r="E1469" s="97" t="s">
        <v>8116</v>
      </c>
      <c r="F1469" s="97" t="s">
        <v>8127</v>
      </c>
      <c r="G1469" s="96" t="s">
        <v>6184</v>
      </c>
      <c r="H1469" s="96" t="s">
        <v>8128</v>
      </c>
      <c r="I1469" s="96" t="s">
        <v>5387</v>
      </c>
      <c r="J1469" s="96" t="s">
        <v>5382</v>
      </c>
      <c r="K1469" s="96" t="s">
        <v>5365</v>
      </c>
      <c r="L1469" s="96" t="s">
        <v>5365</v>
      </c>
      <c r="M1469" s="96" t="s">
        <v>5342</v>
      </c>
      <c r="N1469" s="92">
        <v>385757.71809958498</v>
      </c>
      <c r="O1469" s="93">
        <v>0</v>
      </c>
      <c r="P1469" s="93">
        <v>0</v>
      </c>
      <c r="Q1469" s="93">
        <v>0</v>
      </c>
      <c r="R1469" s="93">
        <v>0</v>
      </c>
      <c r="S1469" s="93">
        <v>0</v>
      </c>
      <c r="T1469" s="93">
        <v>0</v>
      </c>
      <c r="U1469" s="93">
        <v>0</v>
      </c>
      <c r="V1469" s="93">
        <v>0</v>
      </c>
      <c r="W1469" s="93">
        <v>0</v>
      </c>
      <c r="X1469" s="93">
        <v>0</v>
      </c>
      <c r="Y1469" s="93">
        <v>0</v>
      </c>
      <c r="Z1469" s="93">
        <v>0</v>
      </c>
      <c r="AA1469" s="93">
        <v>0</v>
      </c>
      <c r="AB1469" s="93">
        <v>0</v>
      </c>
      <c r="AC1469" s="93">
        <v>0</v>
      </c>
      <c r="AD1469" s="93">
        <v>0</v>
      </c>
      <c r="AE1469" s="93">
        <v>0</v>
      </c>
      <c r="AF1469" s="93">
        <v>0</v>
      </c>
      <c r="AG1469" s="93">
        <v>0</v>
      </c>
      <c r="AH1469" s="93">
        <v>0</v>
      </c>
      <c r="AI1469" s="93">
        <v>0</v>
      </c>
      <c r="AJ1469" s="93">
        <v>0</v>
      </c>
      <c r="AK1469" s="93">
        <v>0</v>
      </c>
      <c r="AL1469" s="93">
        <v>0</v>
      </c>
      <c r="AM1469" s="93">
        <v>0</v>
      </c>
      <c r="AN1469" s="93">
        <v>0</v>
      </c>
      <c r="AO1469" s="93">
        <v>0</v>
      </c>
      <c r="AP1469" s="93">
        <v>0</v>
      </c>
      <c r="AQ1469" s="93">
        <v>0</v>
      </c>
      <c r="AR1469" s="93">
        <v>0</v>
      </c>
      <c r="AS1469" s="93">
        <v>0</v>
      </c>
      <c r="AT1469" s="93">
        <v>0</v>
      </c>
      <c r="AU1469" s="93">
        <v>0</v>
      </c>
      <c r="AV1469" s="93">
        <v>0</v>
      </c>
      <c r="AW1469" s="93">
        <v>0</v>
      </c>
      <c r="AX1469" s="93">
        <v>0</v>
      </c>
      <c r="AY1469" s="93">
        <v>0</v>
      </c>
      <c r="AZ1469" s="93">
        <v>0</v>
      </c>
      <c r="BA1469" s="93">
        <v>0</v>
      </c>
      <c r="BB1469" s="93">
        <v>0</v>
      </c>
      <c r="BC1469" s="93">
        <v>0</v>
      </c>
      <c r="BD1469" s="93">
        <v>0</v>
      </c>
      <c r="BE1469" s="93">
        <v>0</v>
      </c>
      <c r="BF1469" s="93">
        <v>0</v>
      </c>
      <c r="BG1469" s="93">
        <v>0</v>
      </c>
      <c r="BH1469" s="93">
        <v>0</v>
      </c>
      <c r="BI1469" s="93">
        <v>0</v>
      </c>
      <c r="BJ1469" s="93">
        <v>0</v>
      </c>
      <c r="BK1469" s="93">
        <v>0</v>
      </c>
      <c r="BL1469" s="93">
        <v>0</v>
      </c>
      <c r="BM1469" s="93">
        <v>0</v>
      </c>
      <c r="BN1469" s="93">
        <v>0</v>
      </c>
      <c r="BO1469" s="93">
        <v>0</v>
      </c>
      <c r="BP1469" s="93">
        <v>0</v>
      </c>
      <c r="BQ1469" s="93">
        <v>0</v>
      </c>
      <c r="BR1469" s="93">
        <v>0</v>
      </c>
      <c r="BS1469" s="93">
        <v>0</v>
      </c>
      <c r="BT1469" s="93">
        <v>0</v>
      </c>
      <c r="BU1469" s="93">
        <v>0</v>
      </c>
      <c r="BV1469" s="93">
        <v>0</v>
      </c>
      <c r="BW1469" s="93">
        <v>0</v>
      </c>
      <c r="BX1469" s="93">
        <v>0</v>
      </c>
      <c r="BY1469" s="93">
        <v>0</v>
      </c>
      <c r="BZ1469" s="93">
        <v>0</v>
      </c>
      <c r="CA1469" s="93">
        <v>0</v>
      </c>
      <c r="CB1469" s="93">
        <v>0</v>
      </c>
      <c r="CC1469" s="93">
        <v>64600.289963441086</v>
      </c>
      <c r="CD1469" s="93">
        <v>64488.798628561519</v>
      </c>
      <c r="CE1469" s="93">
        <v>64214.012509664753</v>
      </c>
      <c r="CF1469" s="93">
        <v>63291.627832523387</v>
      </c>
      <c r="CG1469" s="93">
        <v>64507.457775758943</v>
      </c>
      <c r="CH1469" s="93">
        <v>64655.531389635275</v>
      </c>
      <c r="CJ1469" s="94">
        <v>385757.71809958498</v>
      </c>
    </row>
    <row r="1470" spans="1:88" x14ac:dyDescent="0.25">
      <c r="A1470">
        <v>1462</v>
      </c>
      <c r="B1470" s="96"/>
      <c r="C1470" s="97" t="s">
        <v>5378</v>
      </c>
      <c r="D1470" s="97" t="s">
        <v>5432</v>
      </c>
      <c r="E1470" s="97" t="s">
        <v>5432</v>
      </c>
      <c r="F1470" s="97" t="s">
        <v>8129</v>
      </c>
      <c r="G1470" s="96" t="s">
        <v>6184</v>
      </c>
      <c r="H1470" s="96" t="s">
        <v>8130</v>
      </c>
      <c r="I1470" s="96" t="s">
        <v>5387</v>
      </c>
      <c r="J1470" s="96" t="s">
        <v>5421</v>
      </c>
      <c r="K1470" s="96" t="s">
        <v>5365</v>
      </c>
      <c r="L1470" s="96" t="s">
        <v>5365</v>
      </c>
      <c r="M1470" s="96" t="s">
        <v>5342</v>
      </c>
      <c r="N1470" s="92">
        <v>302715.3541880938</v>
      </c>
      <c r="O1470" s="93">
        <v>0</v>
      </c>
      <c r="P1470" s="93">
        <v>0</v>
      </c>
      <c r="Q1470" s="93">
        <v>0</v>
      </c>
      <c r="R1470" s="93">
        <v>0</v>
      </c>
      <c r="S1470" s="93">
        <v>0</v>
      </c>
      <c r="T1470" s="93">
        <v>0</v>
      </c>
      <c r="U1470" s="93">
        <v>0</v>
      </c>
      <c r="V1470" s="93">
        <v>0</v>
      </c>
      <c r="W1470" s="93">
        <v>0</v>
      </c>
      <c r="X1470" s="93">
        <v>0</v>
      </c>
      <c r="Y1470" s="93">
        <v>0</v>
      </c>
      <c r="Z1470" s="93">
        <v>0</v>
      </c>
      <c r="AA1470" s="93">
        <v>0</v>
      </c>
      <c r="AB1470" s="93">
        <v>0</v>
      </c>
      <c r="AC1470" s="93">
        <v>0</v>
      </c>
      <c r="AD1470" s="93">
        <v>0</v>
      </c>
      <c r="AE1470" s="93">
        <v>0</v>
      </c>
      <c r="AF1470" s="93">
        <v>0</v>
      </c>
      <c r="AG1470" s="93">
        <v>25017.351291477033</v>
      </c>
      <c r="AH1470" s="93">
        <v>25003.312514893951</v>
      </c>
      <c r="AI1470" s="93">
        <v>24898.359329706585</v>
      </c>
      <c r="AJ1470" s="93">
        <v>24703.515545938397</v>
      </c>
      <c r="AK1470" s="93">
        <v>25004.876842215919</v>
      </c>
      <c r="AL1470" s="93">
        <v>25034.229520481553</v>
      </c>
      <c r="AM1470" s="93">
        <v>25738.831135249318</v>
      </c>
      <c r="AN1470" s="93">
        <v>25498.407783463928</v>
      </c>
      <c r="AO1470" s="93">
        <v>25519.654621501395</v>
      </c>
      <c r="AP1470" s="93">
        <v>25523.338396181149</v>
      </c>
      <c r="AQ1470" s="93">
        <v>25424.631975610166</v>
      </c>
      <c r="AR1470" s="93">
        <v>25348.845231374453</v>
      </c>
      <c r="AS1470" s="93">
        <v>0</v>
      </c>
      <c r="AT1470" s="93">
        <v>0</v>
      </c>
      <c r="AU1470" s="93">
        <v>0</v>
      </c>
      <c r="AV1470" s="93">
        <v>0</v>
      </c>
      <c r="AW1470" s="93">
        <v>0</v>
      </c>
      <c r="AX1470" s="93">
        <v>0</v>
      </c>
      <c r="AY1470" s="93">
        <v>0</v>
      </c>
      <c r="AZ1470" s="93">
        <v>0</v>
      </c>
      <c r="BA1470" s="93">
        <v>0</v>
      </c>
      <c r="BB1470" s="93">
        <v>0</v>
      </c>
      <c r="BC1470" s="93">
        <v>0</v>
      </c>
      <c r="BD1470" s="93">
        <v>0</v>
      </c>
      <c r="BE1470" s="93">
        <v>0</v>
      </c>
      <c r="BF1470" s="93">
        <v>0</v>
      </c>
      <c r="BG1470" s="93">
        <v>0</v>
      </c>
      <c r="BH1470" s="93">
        <v>0</v>
      </c>
      <c r="BI1470" s="93">
        <v>0</v>
      </c>
      <c r="BJ1470" s="93">
        <v>0</v>
      </c>
      <c r="BK1470" s="93">
        <v>0</v>
      </c>
      <c r="BL1470" s="93">
        <v>0</v>
      </c>
      <c r="BM1470" s="93">
        <v>0</v>
      </c>
      <c r="BN1470" s="93">
        <v>0</v>
      </c>
      <c r="BO1470" s="93">
        <v>0</v>
      </c>
      <c r="BP1470" s="93">
        <v>0</v>
      </c>
      <c r="BQ1470" s="93">
        <v>0</v>
      </c>
      <c r="BR1470" s="93">
        <v>0</v>
      </c>
      <c r="BS1470" s="93">
        <v>0</v>
      </c>
      <c r="BT1470" s="93">
        <v>0</v>
      </c>
      <c r="BU1470" s="93">
        <v>0</v>
      </c>
      <c r="BV1470" s="93">
        <v>0</v>
      </c>
      <c r="BW1470" s="93">
        <v>0</v>
      </c>
      <c r="BX1470" s="93">
        <v>0</v>
      </c>
      <c r="BY1470" s="93">
        <v>0</v>
      </c>
      <c r="BZ1470" s="93">
        <v>0</v>
      </c>
      <c r="CA1470" s="93">
        <v>0</v>
      </c>
      <c r="CB1470" s="93">
        <v>0</v>
      </c>
      <c r="CC1470" s="93">
        <v>0</v>
      </c>
      <c r="CD1470" s="93">
        <v>0</v>
      </c>
      <c r="CE1470" s="93">
        <v>0</v>
      </c>
      <c r="CF1470" s="93">
        <v>0</v>
      </c>
      <c r="CG1470" s="93">
        <v>0</v>
      </c>
      <c r="CH1470" s="93">
        <v>0</v>
      </c>
      <c r="CJ1470" s="94">
        <v>302715.3541880938</v>
      </c>
    </row>
    <row r="1471" spans="1:88" x14ac:dyDescent="0.25">
      <c r="A1471">
        <v>1463</v>
      </c>
      <c r="B1471" s="96"/>
      <c r="C1471" s="97" t="s">
        <v>5378</v>
      </c>
      <c r="D1471" s="97" t="s">
        <v>5432</v>
      </c>
      <c r="E1471" s="97" t="s">
        <v>5432</v>
      </c>
      <c r="F1471" s="97" t="s">
        <v>8131</v>
      </c>
      <c r="G1471" s="96" t="s">
        <v>6184</v>
      </c>
      <c r="H1471" s="96" t="s">
        <v>8132</v>
      </c>
      <c r="I1471" s="96" t="s">
        <v>5387</v>
      </c>
      <c r="J1471" s="96" t="s">
        <v>5421</v>
      </c>
      <c r="K1471" s="96" t="s">
        <v>5365</v>
      </c>
      <c r="L1471" s="96" t="s">
        <v>5365</v>
      </c>
      <c r="M1471" s="96" t="s">
        <v>5342</v>
      </c>
      <c r="N1471" s="92">
        <v>307514.12927274656</v>
      </c>
      <c r="O1471" s="93">
        <v>0</v>
      </c>
      <c r="P1471" s="93">
        <v>0</v>
      </c>
      <c r="Q1471" s="93">
        <v>0</v>
      </c>
      <c r="R1471" s="93">
        <v>0</v>
      </c>
      <c r="S1471" s="93">
        <v>0</v>
      </c>
      <c r="T1471" s="93">
        <v>0</v>
      </c>
      <c r="U1471" s="93">
        <v>0</v>
      </c>
      <c r="V1471" s="93">
        <v>0</v>
      </c>
      <c r="W1471" s="93">
        <v>0</v>
      </c>
      <c r="X1471" s="93">
        <v>0</v>
      </c>
      <c r="Y1471" s="93">
        <v>0</v>
      </c>
      <c r="Z1471" s="93">
        <v>0</v>
      </c>
      <c r="AA1471" s="93">
        <v>0</v>
      </c>
      <c r="AB1471" s="93">
        <v>0</v>
      </c>
      <c r="AC1471" s="93">
        <v>0</v>
      </c>
      <c r="AD1471" s="93">
        <v>0</v>
      </c>
      <c r="AE1471" s="93">
        <v>0</v>
      </c>
      <c r="AF1471" s="93">
        <v>0</v>
      </c>
      <c r="AG1471" s="93">
        <v>0</v>
      </c>
      <c r="AH1471" s="93">
        <v>0</v>
      </c>
      <c r="AI1471" s="93">
        <v>0</v>
      </c>
      <c r="AJ1471" s="93">
        <v>0</v>
      </c>
      <c r="AK1471" s="93">
        <v>0</v>
      </c>
      <c r="AL1471" s="93">
        <v>0</v>
      </c>
      <c r="AM1471" s="93">
        <v>0</v>
      </c>
      <c r="AN1471" s="93">
        <v>0</v>
      </c>
      <c r="AO1471" s="93">
        <v>0</v>
      </c>
      <c r="AP1471" s="93">
        <v>0</v>
      </c>
      <c r="AQ1471" s="93">
        <v>0</v>
      </c>
      <c r="AR1471" s="93">
        <v>0</v>
      </c>
      <c r="AS1471" s="93">
        <v>25487.876496804507</v>
      </c>
      <c r="AT1471" s="93">
        <v>25455.74397658978</v>
      </c>
      <c r="AU1471" s="93">
        <v>25386.610599588377</v>
      </c>
      <c r="AV1471" s="93">
        <v>25150.197663520397</v>
      </c>
      <c r="AW1471" s="93">
        <v>25469.479434614725</v>
      </c>
      <c r="AX1471" s="93">
        <v>25503.471516135774</v>
      </c>
      <c r="AY1471" s="93">
        <v>26059.528775449839</v>
      </c>
      <c r="AZ1471" s="93">
        <v>25805.660340449056</v>
      </c>
      <c r="BA1471" s="93">
        <v>25871.056480996656</v>
      </c>
      <c r="BB1471" s="93">
        <v>25870.473726699733</v>
      </c>
      <c r="BC1471" s="93">
        <v>25766.83272031563</v>
      </c>
      <c r="BD1471" s="93">
        <v>25687.197541582133</v>
      </c>
      <c r="BE1471" s="93">
        <v>0</v>
      </c>
      <c r="BF1471" s="93">
        <v>0</v>
      </c>
      <c r="BG1471" s="93">
        <v>0</v>
      </c>
      <c r="BH1471" s="93">
        <v>0</v>
      </c>
      <c r="BI1471" s="93">
        <v>0</v>
      </c>
      <c r="BJ1471" s="93">
        <v>0</v>
      </c>
      <c r="BK1471" s="93">
        <v>0</v>
      </c>
      <c r="BL1471" s="93">
        <v>0</v>
      </c>
      <c r="BM1471" s="93">
        <v>0</v>
      </c>
      <c r="BN1471" s="93">
        <v>0</v>
      </c>
      <c r="BO1471" s="93">
        <v>0</v>
      </c>
      <c r="BP1471" s="93">
        <v>0</v>
      </c>
      <c r="BQ1471" s="93">
        <v>0</v>
      </c>
      <c r="BR1471" s="93">
        <v>0</v>
      </c>
      <c r="BS1471" s="93">
        <v>0</v>
      </c>
      <c r="BT1471" s="93">
        <v>0</v>
      </c>
      <c r="BU1471" s="93">
        <v>0</v>
      </c>
      <c r="BV1471" s="93">
        <v>0</v>
      </c>
      <c r="BW1471" s="93">
        <v>0</v>
      </c>
      <c r="BX1471" s="93">
        <v>0</v>
      </c>
      <c r="BY1471" s="93">
        <v>0</v>
      </c>
      <c r="BZ1471" s="93">
        <v>0</v>
      </c>
      <c r="CA1471" s="93">
        <v>0</v>
      </c>
      <c r="CB1471" s="93">
        <v>0</v>
      </c>
      <c r="CC1471" s="93">
        <v>0</v>
      </c>
      <c r="CD1471" s="93">
        <v>0</v>
      </c>
      <c r="CE1471" s="93">
        <v>0</v>
      </c>
      <c r="CF1471" s="93">
        <v>0</v>
      </c>
      <c r="CG1471" s="93">
        <v>0</v>
      </c>
      <c r="CH1471" s="93">
        <v>0</v>
      </c>
      <c r="CJ1471" s="94">
        <v>307514.12927274656</v>
      </c>
    </row>
    <row r="1472" spans="1:88" x14ac:dyDescent="0.25">
      <c r="A1472">
        <v>1464</v>
      </c>
      <c r="B1472" s="96"/>
      <c r="C1472" s="97" t="s">
        <v>5378</v>
      </c>
      <c r="D1472" s="97" t="s">
        <v>5432</v>
      </c>
      <c r="E1472" s="97" t="s">
        <v>5432</v>
      </c>
      <c r="F1472" s="97" t="s">
        <v>8133</v>
      </c>
      <c r="G1472" s="96" t="s">
        <v>6184</v>
      </c>
      <c r="H1472" s="96" t="s">
        <v>8134</v>
      </c>
      <c r="I1472" s="96" t="s">
        <v>5387</v>
      </c>
      <c r="J1472" s="96" t="s">
        <v>5421</v>
      </c>
      <c r="K1472" s="96" t="s">
        <v>5365</v>
      </c>
      <c r="L1472" s="96" t="s">
        <v>5365</v>
      </c>
      <c r="M1472" s="96" t="s">
        <v>5342</v>
      </c>
      <c r="N1472" s="92">
        <v>305135.82004831359</v>
      </c>
      <c r="O1472" s="93">
        <v>0</v>
      </c>
      <c r="P1472" s="93">
        <v>0</v>
      </c>
      <c r="Q1472" s="93">
        <v>0</v>
      </c>
      <c r="R1472" s="93">
        <v>0</v>
      </c>
      <c r="S1472" s="93">
        <v>0</v>
      </c>
      <c r="T1472" s="93">
        <v>0</v>
      </c>
      <c r="U1472" s="93">
        <v>0</v>
      </c>
      <c r="V1472" s="93">
        <v>0</v>
      </c>
      <c r="W1472" s="93">
        <v>0</v>
      </c>
      <c r="X1472" s="93">
        <v>0</v>
      </c>
      <c r="Y1472" s="93">
        <v>0</v>
      </c>
      <c r="Z1472" s="93">
        <v>0</v>
      </c>
      <c r="AA1472" s="93">
        <v>0</v>
      </c>
      <c r="AB1472" s="93">
        <v>0</v>
      </c>
      <c r="AC1472" s="93">
        <v>0</v>
      </c>
      <c r="AD1472" s="93">
        <v>0</v>
      </c>
      <c r="AE1472" s="93">
        <v>0</v>
      </c>
      <c r="AF1472" s="93">
        <v>0</v>
      </c>
      <c r="AG1472" s="93">
        <v>0</v>
      </c>
      <c r="AH1472" s="93">
        <v>0</v>
      </c>
      <c r="AI1472" s="93">
        <v>0</v>
      </c>
      <c r="AJ1472" s="93">
        <v>0</v>
      </c>
      <c r="AK1472" s="93">
        <v>0</v>
      </c>
      <c r="AL1472" s="93">
        <v>0</v>
      </c>
      <c r="AM1472" s="93">
        <v>0</v>
      </c>
      <c r="AN1472" s="93">
        <v>0</v>
      </c>
      <c r="AO1472" s="93">
        <v>0</v>
      </c>
      <c r="AP1472" s="93">
        <v>0</v>
      </c>
      <c r="AQ1472" s="93">
        <v>0</v>
      </c>
      <c r="AR1472" s="93">
        <v>0</v>
      </c>
      <c r="AS1472" s="93">
        <v>0</v>
      </c>
      <c r="AT1472" s="93">
        <v>0</v>
      </c>
      <c r="AU1472" s="93">
        <v>0</v>
      </c>
      <c r="AV1472" s="93">
        <v>0</v>
      </c>
      <c r="AW1472" s="93">
        <v>0</v>
      </c>
      <c r="AX1472" s="93">
        <v>0</v>
      </c>
      <c r="AY1472" s="93">
        <v>0</v>
      </c>
      <c r="AZ1472" s="93">
        <v>0</v>
      </c>
      <c r="BA1472" s="93">
        <v>0</v>
      </c>
      <c r="BB1472" s="93">
        <v>0</v>
      </c>
      <c r="BC1472" s="93">
        <v>0</v>
      </c>
      <c r="BD1472" s="93">
        <v>0</v>
      </c>
      <c r="BE1472" s="93">
        <v>25726.196344995933</v>
      </c>
      <c r="BF1472" s="93">
        <v>25697.922811786084</v>
      </c>
      <c r="BG1472" s="93">
        <v>25630.232865250273</v>
      </c>
      <c r="BH1472" s="93">
        <v>25402.446270384065</v>
      </c>
      <c r="BI1472" s="93">
        <v>25707.102496142354</v>
      </c>
      <c r="BJ1472" s="93">
        <v>25740.008202472185</v>
      </c>
      <c r="BK1472" s="93">
        <v>25415.552517216303</v>
      </c>
      <c r="BL1472" s="93">
        <v>25185.537885261903</v>
      </c>
      <c r="BM1472" s="93">
        <v>25216.943680160144</v>
      </c>
      <c r="BN1472" s="93">
        <v>25223.00026493366</v>
      </c>
      <c r="BO1472" s="93">
        <v>25130.244107494393</v>
      </c>
      <c r="BP1472" s="93">
        <v>25060.632602216298</v>
      </c>
      <c r="BQ1472" s="93">
        <v>0</v>
      </c>
      <c r="BR1472" s="93">
        <v>0</v>
      </c>
      <c r="BS1472" s="93">
        <v>0</v>
      </c>
      <c r="BT1472" s="93">
        <v>0</v>
      </c>
      <c r="BU1472" s="93">
        <v>0</v>
      </c>
      <c r="BV1472" s="93">
        <v>0</v>
      </c>
      <c r="BW1472" s="93">
        <v>0</v>
      </c>
      <c r="BX1472" s="93">
        <v>0</v>
      </c>
      <c r="BY1472" s="93">
        <v>0</v>
      </c>
      <c r="BZ1472" s="93">
        <v>0</v>
      </c>
      <c r="CA1472" s="93">
        <v>0</v>
      </c>
      <c r="CB1472" s="93">
        <v>0</v>
      </c>
      <c r="CC1472" s="93">
        <v>0</v>
      </c>
      <c r="CD1472" s="93">
        <v>0</v>
      </c>
      <c r="CE1472" s="93">
        <v>0</v>
      </c>
      <c r="CF1472" s="93">
        <v>0</v>
      </c>
      <c r="CG1472" s="93">
        <v>0</v>
      </c>
      <c r="CH1472" s="93">
        <v>0</v>
      </c>
      <c r="CJ1472" s="94">
        <v>305135.82004831359</v>
      </c>
    </row>
    <row r="1473" spans="1:88" x14ac:dyDescent="0.25">
      <c r="A1473">
        <v>1465</v>
      </c>
      <c r="B1473" s="96"/>
      <c r="C1473" s="97" t="s">
        <v>5378</v>
      </c>
      <c r="D1473" s="97" t="s">
        <v>5432</v>
      </c>
      <c r="E1473" s="97" t="s">
        <v>5432</v>
      </c>
      <c r="F1473" s="97" t="s">
        <v>8135</v>
      </c>
      <c r="G1473" s="96" t="s">
        <v>6184</v>
      </c>
      <c r="H1473" s="96" t="s">
        <v>8136</v>
      </c>
      <c r="I1473" s="96" t="s">
        <v>5387</v>
      </c>
      <c r="J1473" s="96" t="s">
        <v>5421</v>
      </c>
      <c r="K1473" s="96" t="s">
        <v>5365</v>
      </c>
      <c r="L1473" s="96" t="s">
        <v>5365</v>
      </c>
      <c r="M1473" s="96" t="s">
        <v>5342</v>
      </c>
      <c r="N1473" s="92">
        <v>304081.788531358</v>
      </c>
      <c r="O1473" s="93">
        <v>0</v>
      </c>
      <c r="P1473" s="93">
        <v>0</v>
      </c>
      <c r="Q1473" s="93">
        <v>0</v>
      </c>
      <c r="R1473" s="93">
        <v>0</v>
      </c>
      <c r="S1473" s="93">
        <v>0</v>
      </c>
      <c r="T1473" s="93">
        <v>0</v>
      </c>
      <c r="U1473" s="93">
        <v>0</v>
      </c>
      <c r="V1473" s="93">
        <v>0</v>
      </c>
      <c r="W1473" s="93">
        <v>0</v>
      </c>
      <c r="X1473" s="93">
        <v>0</v>
      </c>
      <c r="Y1473" s="93">
        <v>0</v>
      </c>
      <c r="Z1473" s="93">
        <v>0</v>
      </c>
      <c r="AA1473" s="93">
        <v>0</v>
      </c>
      <c r="AB1473" s="93">
        <v>0</v>
      </c>
      <c r="AC1473" s="93">
        <v>0</v>
      </c>
      <c r="AD1473" s="93">
        <v>0</v>
      </c>
      <c r="AE1473" s="93">
        <v>0</v>
      </c>
      <c r="AF1473" s="93">
        <v>0</v>
      </c>
      <c r="AG1473" s="93">
        <v>0</v>
      </c>
      <c r="AH1473" s="93">
        <v>0</v>
      </c>
      <c r="AI1473" s="93">
        <v>0</v>
      </c>
      <c r="AJ1473" s="93">
        <v>0</v>
      </c>
      <c r="AK1473" s="93">
        <v>0</v>
      </c>
      <c r="AL1473" s="93">
        <v>0</v>
      </c>
      <c r="AM1473" s="93">
        <v>0</v>
      </c>
      <c r="AN1473" s="93">
        <v>0</v>
      </c>
      <c r="AO1473" s="93">
        <v>0</v>
      </c>
      <c r="AP1473" s="93">
        <v>0</v>
      </c>
      <c r="AQ1473" s="93">
        <v>0</v>
      </c>
      <c r="AR1473" s="93">
        <v>0</v>
      </c>
      <c r="AS1473" s="93">
        <v>0</v>
      </c>
      <c r="AT1473" s="93">
        <v>0</v>
      </c>
      <c r="AU1473" s="93">
        <v>0</v>
      </c>
      <c r="AV1473" s="93">
        <v>0</v>
      </c>
      <c r="AW1473" s="93">
        <v>0</v>
      </c>
      <c r="AX1473" s="93">
        <v>0</v>
      </c>
      <c r="AY1473" s="93">
        <v>0</v>
      </c>
      <c r="AZ1473" s="93">
        <v>0</v>
      </c>
      <c r="BA1473" s="93">
        <v>0</v>
      </c>
      <c r="BB1473" s="93">
        <v>0</v>
      </c>
      <c r="BC1473" s="93">
        <v>0</v>
      </c>
      <c r="BD1473" s="93">
        <v>0</v>
      </c>
      <c r="BE1473" s="93">
        <v>0</v>
      </c>
      <c r="BF1473" s="93">
        <v>0</v>
      </c>
      <c r="BG1473" s="93">
        <v>0</v>
      </c>
      <c r="BH1473" s="93">
        <v>0</v>
      </c>
      <c r="BI1473" s="93">
        <v>0</v>
      </c>
      <c r="BJ1473" s="93">
        <v>0</v>
      </c>
      <c r="BK1473" s="93">
        <v>0</v>
      </c>
      <c r="BL1473" s="93">
        <v>0</v>
      </c>
      <c r="BM1473" s="93">
        <v>0</v>
      </c>
      <c r="BN1473" s="93">
        <v>0</v>
      </c>
      <c r="BO1473" s="93">
        <v>0</v>
      </c>
      <c r="BP1473" s="93">
        <v>0</v>
      </c>
      <c r="BQ1473" s="93">
        <v>25454.454954891429</v>
      </c>
      <c r="BR1473" s="93">
        <v>25417.877966539658</v>
      </c>
      <c r="BS1473" s="93">
        <v>25327.737713847633</v>
      </c>
      <c r="BT1473" s="93">
        <v>25033.025150702666</v>
      </c>
      <c r="BU1473" s="93">
        <v>25428.427254347829</v>
      </c>
      <c r="BV1473" s="93">
        <v>25472.617919992175</v>
      </c>
      <c r="BW1473" s="93">
        <v>25627.998760338276</v>
      </c>
      <c r="BX1473" s="93">
        <v>25308.707216465416</v>
      </c>
      <c r="BY1473" s="93">
        <v>25335.827839531419</v>
      </c>
      <c r="BZ1473" s="93">
        <v>25352.64554153194</v>
      </c>
      <c r="CA1473" s="93">
        <v>25207.720617610874</v>
      </c>
      <c r="CB1473" s="93">
        <v>25114.747595558652</v>
      </c>
      <c r="CC1473" s="93">
        <v>0</v>
      </c>
      <c r="CD1473" s="93">
        <v>0</v>
      </c>
      <c r="CE1473" s="93">
        <v>0</v>
      </c>
      <c r="CF1473" s="93">
        <v>0</v>
      </c>
      <c r="CG1473" s="93">
        <v>0</v>
      </c>
      <c r="CH1473" s="93">
        <v>0</v>
      </c>
      <c r="CJ1473" s="94">
        <v>304081.788531358</v>
      </c>
    </row>
    <row r="1474" spans="1:88" x14ac:dyDescent="0.25">
      <c r="A1474">
        <v>1466</v>
      </c>
      <c r="B1474" s="96"/>
      <c r="C1474" s="97" t="s">
        <v>5378</v>
      </c>
      <c r="D1474" s="97" t="s">
        <v>5432</v>
      </c>
      <c r="E1474" s="97" t="s">
        <v>5432</v>
      </c>
      <c r="F1474" s="97" t="s">
        <v>8137</v>
      </c>
      <c r="G1474" s="96" t="s">
        <v>6184</v>
      </c>
      <c r="H1474" s="96" t="s">
        <v>8138</v>
      </c>
      <c r="I1474" s="96" t="s">
        <v>5387</v>
      </c>
      <c r="J1474" s="96" t="s">
        <v>5421</v>
      </c>
      <c r="K1474" s="96" t="s">
        <v>5365</v>
      </c>
      <c r="L1474" s="96" t="s">
        <v>5365</v>
      </c>
      <c r="M1474" s="96" t="s">
        <v>5342</v>
      </c>
      <c r="N1474" s="92">
        <v>152314.27382215284</v>
      </c>
      <c r="O1474" s="93">
        <v>0</v>
      </c>
      <c r="P1474" s="93">
        <v>0</v>
      </c>
      <c r="Q1474" s="93">
        <v>0</v>
      </c>
      <c r="R1474" s="93">
        <v>0</v>
      </c>
      <c r="S1474" s="93">
        <v>0</v>
      </c>
      <c r="T1474" s="93">
        <v>0</v>
      </c>
      <c r="U1474" s="93">
        <v>0</v>
      </c>
      <c r="V1474" s="93">
        <v>0</v>
      </c>
      <c r="W1474" s="93">
        <v>0</v>
      </c>
      <c r="X1474" s="93">
        <v>0</v>
      </c>
      <c r="Y1474" s="93">
        <v>0</v>
      </c>
      <c r="Z1474" s="93">
        <v>0</v>
      </c>
      <c r="AA1474" s="93">
        <v>0</v>
      </c>
      <c r="AB1474" s="93">
        <v>0</v>
      </c>
      <c r="AC1474" s="93">
        <v>0</v>
      </c>
      <c r="AD1474" s="93">
        <v>0</v>
      </c>
      <c r="AE1474" s="93">
        <v>0</v>
      </c>
      <c r="AF1474" s="93">
        <v>0</v>
      </c>
      <c r="AG1474" s="93">
        <v>0</v>
      </c>
      <c r="AH1474" s="93">
        <v>0</v>
      </c>
      <c r="AI1474" s="93">
        <v>0</v>
      </c>
      <c r="AJ1474" s="93">
        <v>0</v>
      </c>
      <c r="AK1474" s="93">
        <v>0</v>
      </c>
      <c r="AL1474" s="93">
        <v>0</v>
      </c>
      <c r="AM1474" s="93">
        <v>0</v>
      </c>
      <c r="AN1474" s="93">
        <v>0</v>
      </c>
      <c r="AO1474" s="93">
        <v>0</v>
      </c>
      <c r="AP1474" s="93">
        <v>0</v>
      </c>
      <c r="AQ1474" s="93">
        <v>0</v>
      </c>
      <c r="AR1474" s="93">
        <v>0</v>
      </c>
      <c r="AS1474" s="93">
        <v>0</v>
      </c>
      <c r="AT1474" s="93">
        <v>0</v>
      </c>
      <c r="AU1474" s="93">
        <v>0</v>
      </c>
      <c r="AV1474" s="93">
        <v>0</v>
      </c>
      <c r="AW1474" s="93">
        <v>0</v>
      </c>
      <c r="AX1474" s="93">
        <v>0</v>
      </c>
      <c r="AY1474" s="93">
        <v>0</v>
      </c>
      <c r="AZ1474" s="93">
        <v>0</v>
      </c>
      <c r="BA1474" s="93">
        <v>0</v>
      </c>
      <c r="BB1474" s="93">
        <v>0</v>
      </c>
      <c r="BC1474" s="93">
        <v>0</v>
      </c>
      <c r="BD1474" s="93">
        <v>0</v>
      </c>
      <c r="BE1474" s="93">
        <v>0</v>
      </c>
      <c r="BF1474" s="93">
        <v>0</v>
      </c>
      <c r="BG1474" s="93">
        <v>0</v>
      </c>
      <c r="BH1474" s="93">
        <v>0</v>
      </c>
      <c r="BI1474" s="93">
        <v>0</v>
      </c>
      <c r="BJ1474" s="93">
        <v>0</v>
      </c>
      <c r="BK1474" s="93">
        <v>0</v>
      </c>
      <c r="BL1474" s="93">
        <v>0</v>
      </c>
      <c r="BM1474" s="93">
        <v>0</v>
      </c>
      <c r="BN1474" s="93">
        <v>0</v>
      </c>
      <c r="BO1474" s="93">
        <v>0</v>
      </c>
      <c r="BP1474" s="93">
        <v>0</v>
      </c>
      <c r="BQ1474" s="93">
        <v>0</v>
      </c>
      <c r="BR1474" s="93">
        <v>0</v>
      </c>
      <c r="BS1474" s="93">
        <v>0</v>
      </c>
      <c r="BT1474" s="93">
        <v>0</v>
      </c>
      <c r="BU1474" s="93">
        <v>0</v>
      </c>
      <c r="BV1474" s="93">
        <v>0</v>
      </c>
      <c r="BW1474" s="93">
        <v>0</v>
      </c>
      <c r="BX1474" s="93">
        <v>0</v>
      </c>
      <c r="BY1474" s="93">
        <v>0</v>
      </c>
      <c r="BZ1474" s="93">
        <v>0</v>
      </c>
      <c r="CA1474" s="93">
        <v>0</v>
      </c>
      <c r="CB1474" s="93">
        <v>0</v>
      </c>
      <c r="CC1474" s="93">
        <v>25507.062575328455</v>
      </c>
      <c r="CD1474" s="93">
        <v>25463.040846370419</v>
      </c>
      <c r="CE1474" s="93">
        <v>25354.54308678618</v>
      </c>
      <c r="CF1474" s="93">
        <v>24990.344664585806</v>
      </c>
      <c r="CG1474" s="93">
        <v>25470.408306105393</v>
      </c>
      <c r="CH1474" s="93">
        <v>25528.874342976578</v>
      </c>
      <c r="CJ1474" s="94">
        <v>152314.27382215284</v>
      </c>
    </row>
    <row r="1475" spans="1:88" x14ac:dyDescent="0.25">
      <c r="A1475">
        <v>1467</v>
      </c>
      <c r="B1475" s="96"/>
      <c r="C1475" s="97" t="s">
        <v>5378</v>
      </c>
      <c r="D1475" s="97" t="s">
        <v>5432</v>
      </c>
      <c r="E1475" s="97" t="s">
        <v>5432</v>
      </c>
      <c r="F1475" s="97" t="s">
        <v>8139</v>
      </c>
      <c r="G1475" s="96" t="s">
        <v>6184</v>
      </c>
      <c r="H1475" s="96" t="s">
        <v>8140</v>
      </c>
      <c r="I1475" s="96" t="s">
        <v>5387</v>
      </c>
      <c r="J1475" s="96" t="s">
        <v>5421</v>
      </c>
      <c r="K1475" s="96" t="s">
        <v>5365</v>
      </c>
      <c r="L1475" s="96" t="s">
        <v>5365</v>
      </c>
      <c r="M1475" s="96" t="s">
        <v>5342</v>
      </c>
      <c r="N1475" s="92">
        <v>0</v>
      </c>
      <c r="O1475" s="93">
        <v>0</v>
      </c>
      <c r="P1475" s="93">
        <v>0</v>
      </c>
      <c r="Q1475" s="93">
        <v>0</v>
      </c>
      <c r="R1475" s="93">
        <v>0</v>
      </c>
      <c r="S1475" s="93">
        <v>0</v>
      </c>
      <c r="T1475" s="93">
        <v>0</v>
      </c>
      <c r="U1475" s="93">
        <v>0</v>
      </c>
      <c r="V1475" s="93">
        <v>0</v>
      </c>
      <c r="W1475" s="93">
        <v>0</v>
      </c>
      <c r="X1475" s="93">
        <v>0</v>
      </c>
      <c r="Y1475" s="93">
        <v>0</v>
      </c>
      <c r="Z1475" s="93">
        <v>0</v>
      </c>
      <c r="AA1475" s="93">
        <v>0</v>
      </c>
      <c r="AB1475" s="93">
        <v>0</v>
      </c>
      <c r="AC1475" s="93">
        <v>0</v>
      </c>
      <c r="AD1475" s="93">
        <v>0</v>
      </c>
      <c r="AE1475" s="93">
        <v>0</v>
      </c>
      <c r="AF1475" s="93">
        <v>0</v>
      </c>
      <c r="AG1475" s="93">
        <v>0</v>
      </c>
      <c r="AH1475" s="93">
        <v>0</v>
      </c>
      <c r="AI1475" s="93">
        <v>0</v>
      </c>
      <c r="AJ1475" s="93">
        <v>0</v>
      </c>
      <c r="AK1475" s="93">
        <v>0</v>
      </c>
      <c r="AL1475" s="93">
        <v>0</v>
      </c>
      <c r="AM1475" s="93">
        <v>0</v>
      </c>
      <c r="AN1475" s="93">
        <v>0</v>
      </c>
      <c r="AO1475" s="93">
        <v>0</v>
      </c>
      <c r="AP1475" s="93">
        <v>0</v>
      </c>
      <c r="AQ1475" s="93">
        <v>0</v>
      </c>
      <c r="AR1475" s="93">
        <v>0</v>
      </c>
      <c r="AS1475" s="93">
        <v>0</v>
      </c>
      <c r="AT1475" s="93">
        <v>0</v>
      </c>
      <c r="AU1475" s="93">
        <v>0</v>
      </c>
      <c r="AV1475" s="93">
        <v>0</v>
      </c>
      <c r="AW1475" s="93">
        <v>0</v>
      </c>
      <c r="AX1475" s="93">
        <v>0</v>
      </c>
      <c r="AY1475" s="93">
        <v>0</v>
      </c>
      <c r="AZ1475" s="93">
        <v>0</v>
      </c>
      <c r="BA1475" s="93">
        <v>0</v>
      </c>
      <c r="BB1475" s="93">
        <v>0</v>
      </c>
      <c r="BC1475" s="93">
        <v>0</v>
      </c>
      <c r="BD1475" s="93">
        <v>0</v>
      </c>
      <c r="BE1475" s="93">
        <v>0</v>
      </c>
      <c r="BF1475" s="93">
        <v>0</v>
      </c>
      <c r="BG1475" s="93">
        <v>0</v>
      </c>
      <c r="BH1475" s="93">
        <v>0</v>
      </c>
      <c r="BI1475" s="93">
        <v>0</v>
      </c>
      <c r="BJ1475" s="93">
        <v>0</v>
      </c>
      <c r="BK1475" s="93">
        <v>0</v>
      </c>
      <c r="BL1475" s="93">
        <v>0</v>
      </c>
      <c r="BM1475" s="93">
        <v>0</v>
      </c>
      <c r="BN1475" s="93">
        <v>0</v>
      </c>
      <c r="BO1475" s="93">
        <v>0</v>
      </c>
      <c r="BP1475" s="93">
        <v>0</v>
      </c>
      <c r="BQ1475" s="93">
        <v>0</v>
      </c>
      <c r="BR1475" s="93">
        <v>0</v>
      </c>
      <c r="BS1475" s="93">
        <v>0</v>
      </c>
      <c r="BT1475" s="93">
        <v>0</v>
      </c>
      <c r="BU1475" s="93">
        <v>0</v>
      </c>
      <c r="BV1475" s="93">
        <v>0</v>
      </c>
      <c r="BW1475" s="93">
        <v>0</v>
      </c>
      <c r="BX1475" s="93">
        <v>0</v>
      </c>
      <c r="BY1475" s="93">
        <v>0</v>
      </c>
      <c r="BZ1475" s="93">
        <v>0</v>
      </c>
      <c r="CA1475" s="93">
        <v>0</v>
      </c>
      <c r="CB1475" s="93">
        <v>0</v>
      </c>
      <c r="CC1475" s="93">
        <v>0</v>
      </c>
      <c r="CD1475" s="93">
        <v>0</v>
      </c>
      <c r="CE1475" s="93">
        <v>0</v>
      </c>
      <c r="CF1475" s="93">
        <v>0</v>
      </c>
      <c r="CG1475" s="93">
        <v>0</v>
      </c>
      <c r="CH1475" s="93">
        <v>0</v>
      </c>
      <c r="CJ1475" s="94">
        <v>0</v>
      </c>
    </row>
    <row r="1476" spans="1:88" x14ac:dyDescent="0.25">
      <c r="A1476">
        <v>1468</v>
      </c>
      <c r="B1476" s="96"/>
      <c r="C1476" s="97" t="s">
        <v>5378</v>
      </c>
      <c r="D1476" s="97" t="s">
        <v>5432</v>
      </c>
      <c r="E1476" s="97" t="s">
        <v>5432</v>
      </c>
      <c r="F1476" s="97" t="s">
        <v>8141</v>
      </c>
      <c r="G1476" s="96" t="s">
        <v>6184</v>
      </c>
      <c r="H1476" s="96" t="s">
        <v>8142</v>
      </c>
      <c r="I1476" s="96" t="s">
        <v>5387</v>
      </c>
      <c r="J1476" s="96" t="s">
        <v>5421</v>
      </c>
      <c r="K1476" s="96" t="s">
        <v>5365</v>
      </c>
      <c r="L1476" s="96" t="s">
        <v>5365</v>
      </c>
      <c r="M1476" s="96" t="s">
        <v>5342</v>
      </c>
      <c r="N1476" s="92">
        <v>0</v>
      </c>
      <c r="O1476" s="93">
        <v>0</v>
      </c>
      <c r="P1476" s="93">
        <v>0</v>
      </c>
      <c r="Q1476" s="93">
        <v>0</v>
      </c>
      <c r="R1476" s="93">
        <v>0</v>
      </c>
      <c r="S1476" s="93">
        <v>0</v>
      </c>
      <c r="T1476" s="93">
        <v>0</v>
      </c>
      <c r="U1476" s="93">
        <v>0</v>
      </c>
      <c r="V1476" s="93">
        <v>0</v>
      </c>
      <c r="W1476" s="93">
        <v>0</v>
      </c>
      <c r="X1476" s="93">
        <v>0</v>
      </c>
      <c r="Y1476" s="93">
        <v>0</v>
      </c>
      <c r="Z1476" s="93">
        <v>0</v>
      </c>
      <c r="AA1476" s="93">
        <v>0</v>
      </c>
      <c r="AB1476" s="93">
        <v>0</v>
      </c>
      <c r="AC1476" s="93">
        <v>0</v>
      </c>
      <c r="AD1476" s="93">
        <v>0</v>
      </c>
      <c r="AE1476" s="93">
        <v>0</v>
      </c>
      <c r="AF1476" s="93">
        <v>0</v>
      </c>
      <c r="AG1476" s="93">
        <v>0</v>
      </c>
      <c r="AH1476" s="93">
        <v>0</v>
      </c>
      <c r="AI1476" s="93">
        <v>0</v>
      </c>
      <c r="AJ1476" s="93">
        <v>0</v>
      </c>
      <c r="AK1476" s="93">
        <v>0</v>
      </c>
      <c r="AL1476" s="93">
        <v>0</v>
      </c>
      <c r="AM1476" s="93">
        <v>0</v>
      </c>
      <c r="AN1476" s="93">
        <v>0</v>
      </c>
      <c r="AO1476" s="93">
        <v>0</v>
      </c>
      <c r="AP1476" s="93">
        <v>0</v>
      </c>
      <c r="AQ1476" s="93">
        <v>0</v>
      </c>
      <c r="AR1476" s="93">
        <v>0</v>
      </c>
      <c r="AS1476" s="93">
        <v>0</v>
      </c>
      <c r="AT1476" s="93">
        <v>0</v>
      </c>
      <c r="AU1476" s="93">
        <v>0</v>
      </c>
      <c r="AV1476" s="93">
        <v>0</v>
      </c>
      <c r="AW1476" s="93">
        <v>0</v>
      </c>
      <c r="AX1476" s="93">
        <v>0</v>
      </c>
      <c r="AY1476" s="93">
        <v>0</v>
      </c>
      <c r="AZ1476" s="93">
        <v>0</v>
      </c>
      <c r="BA1476" s="93">
        <v>0</v>
      </c>
      <c r="BB1476" s="93">
        <v>0</v>
      </c>
      <c r="BC1476" s="93">
        <v>0</v>
      </c>
      <c r="BD1476" s="93">
        <v>0</v>
      </c>
      <c r="BE1476" s="93">
        <v>0</v>
      </c>
      <c r="BF1476" s="93">
        <v>0</v>
      </c>
      <c r="BG1476" s="93">
        <v>0</v>
      </c>
      <c r="BH1476" s="93">
        <v>0</v>
      </c>
      <c r="BI1476" s="93">
        <v>0</v>
      </c>
      <c r="BJ1476" s="93">
        <v>0</v>
      </c>
      <c r="BK1476" s="93">
        <v>0</v>
      </c>
      <c r="BL1476" s="93">
        <v>0</v>
      </c>
      <c r="BM1476" s="93">
        <v>0</v>
      </c>
      <c r="BN1476" s="93">
        <v>0</v>
      </c>
      <c r="BO1476" s="93">
        <v>0</v>
      </c>
      <c r="BP1476" s="93">
        <v>0</v>
      </c>
      <c r="BQ1476" s="93">
        <v>0</v>
      </c>
      <c r="BR1476" s="93">
        <v>0</v>
      </c>
      <c r="BS1476" s="93">
        <v>0</v>
      </c>
      <c r="BT1476" s="93">
        <v>0</v>
      </c>
      <c r="BU1476" s="93">
        <v>0</v>
      </c>
      <c r="BV1476" s="93">
        <v>0</v>
      </c>
      <c r="BW1476" s="93">
        <v>0</v>
      </c>
      <c r="BX1476" s="93">
        <v>0</v>
      </c>
      <c r="BY1476" s="93">
        <v>0</v>
      </c>
      <c r="BZ1476" s="93">
        <v>0</v>
      </c>
      <c r="CA1476" s="93">
        <v>0</v>
      </c>
      <c r="CB1476" s="93">
        <v>0</v>
      </c>
      <c r="CC1476" s="93">
        <v>0</v>
      </c>
      <c r="CD1476" s="93">
        <v>0</v>
      </c>
      <c r="CE1476" s="93">
        <v>0</v>
      </c>
      <c r="CF1476" s="93">
        <v>0</v>
      </c>
      <c r="CG1476" s="93">
        <v>0</v>
      </c>
      <c r="CH1476" s="93">
        <v>0</v>
      </c>
      <c r="CJ1476" s="94">
        <v>0</v>
      </c>
    </row>
    <row r="1477" spans="1:88" x14ac:dyDescent="0.25">
      <c r="A1477">
        <v>1469</v>
      </c>
      <c r="B1477" s="96"/>
      <c r="C1477" s="97" t="s">
        <v>5378</v>
      </c>
      <c r="D1477" s="97" t="s">
        <v>5432</v>
      </c>
      <c r="E1477" s="97" t="s">
        <v>5432</v>
      </c>
      <c r="F1477" s="97" t="s">
        <v>8143</v>
      </c>
      <c r="G1477" s="96" t="s">
        <v>6184</v>
      </c>
      <c r="H1477" s="96" t="s">
        <v>8144</v>
      </c>
      <c r="I1477" s="96" t="s">
        <v>5387</v>
      </c>
      <c r="J1477" s="96" t="s">
        <v>5421</v>
      </c>
      <c r="K1477" s="96" t="s">
        <v>5365</v>
      </c>
      <c r="L1477" s="96" t="s">
        <v>5365</v>
      </c>
      <c r="M1477" s="96" t="s">
        <v>5342</v>
      </c>
      <c r="N1477" s="92">
        <v>0</v>
      </c>
      <c r="O1477" s="93">
        <v>0</v>
      </c>
      <c r="P1477" s="93">
        <v>0</v>
      </c>
      <c r="Q1477" s="93">
        <v>0</v>
      </c>
      <c r="R1477" s="93">
        <v>0</v>
      </c>
      <c r="S1477" s="93">
        <v>0</v>
      </c>
      <c r="T1477" s="93">
        <v>0</v>
      </c>
      <c r="U1477" s="93">
        <v>0</v>
      </c>
      <c r="V1477" s="93">
        <v>0</v>
      </c>
      <c r="W1477" s="93">
        <v>0</v>
      </c>
      <c r="X1477" s="93">
        <v>0</v>
      </c>
      <c r="Y1477" s="93">
        <v>0</v>
      </c>
      <c r="Z1477" s="93">
        <v>0</v>
      </c>
      <c r="AA1477" s="93">
        <v>0</v>
      </c>
      <c r="AB1477" s="93">
        <v>0</v>
      </c>
      <c r="AC1477" s="93">
        <v>0</v>
      </c>
      <c r="AD1477" s="93">
        <v>0</v>
      </c>
      <c r="AE1477" s="93">
        <v>0</v>
      </c>
      <c r="AF1477" s="93">
        <v>0</v>
      </c>
      <c r="AG1477" s="93">
        <v>0</v>
      </c>
      <c r="AH1477" s="93">
        <v>0</v>
      </c>
      <c r="AI1477" s="93">
        <v>0</v>
      </c>
      <c r="AJ1477" s="93">
        <v>0</v>
      </c>
      <c r="AK1477" s="93">
        <v>0</v>
      </c>
      <c r="AL1477" s="93">
        <v>0</v>
      </c>
      <c r="AM1477" s="93">
        <v>0</v>
      </c>
      <c r="AN1477" s="93">
        <v>0</v>
      </c>
      <c r="AO1477" s="93">
        <v>0</v>
      </c>
      <c r="AP1477" s="93">
        <v>0</v>
      </c>
      <c r="AQ1477" s="93">
        <v>0</v>
      </c>
      <c r="AR1477" s="93">
        <v>0</v>
      </c>
      <c r="AS1477" s="93">
        <v>0</v>
      </c>
      <c r="AT1477" s="93">
        <v>0</v>
      </c>
      <c r="AU1477" s="93">
        <v>0</v>
      </c>
      <c r="AV1477" s="93">
        <v>0</v>
      </c>
      <c r="AW1477" s="93">
        <v>0</v>
      </c>
      <c r="AX1477" s="93">
        <v>0</v>
      </c>
      <c r="AY1477" s="93">
        <v>0</v>
      </c>
      <c r="AZ1477" s="93">
        <v>0</v>
      </c>
      <c r="BA1477" s="93">
        <v>0</v>
      </c>
      <c r="BB1477" s="93">
        <v>0</v>
      </c>
      <c r="BC1477" s="93">
        <v>0</v>
      </c>
      <c r="BD1477" s="93">
        <v>0</v>
      </c>
      <c r="BE1477" s="93">
        <v>0</v>
      </c>
      <c r="BF1477" s="93">
        <v>0</v>
      </c>
      <c r="BG1477" s="93">
        <v>0</v>
      </c>
      <c r="BH1477" s="93">
        <v>0</v>
      </c>
      <c r="BI1477" s="93">
        <v>0</v>
      </c>
      <c r="BJ1477" s="93">
        <v>0</v>
      </c>
      <c r="BK1477" s="93">
        <v>0</v>
      </c>
      <c r="BL1477" s="93">
        <v>0</v>
      </c>
      <c r="BM1477" s="93">
        <v>0</v>
      </c>
      <c r="BN1477" s="93">
        <v>0</v>
      </c>
      <c r="BO1477" s="93">
        <v>0</v>
      </c>
      <c r="BP1477" s="93">
        <v>0</v>
      </c>
      <c r="BQ1477" s="93">
        <v>0</v>
      </c>
      <c r="BR1477" s="93">
        <v>0</v>
      </c>
      <c r="BS1477" s="93">
        <v>0</v>
      </c>
      <c r="BT1477" s="93">
        <v>0</v>
      </c>
      <c r="BU1477" s="93">
        <v>0</v>
      </c>
      <c r="BV1477" s="93">
        <v>0</v>
      </c>
      <c r="BW1477" s="93">
        <v>0</v>
      </c>
      <c r="BX1477" s="93">
        <v>0</v>
      </c>
      <c r="BY1477" s="93">
        <v>0</v>
      </c>
      <c r="BZ1477" s="93">
        <v>0</v>
      </c>
      <c r="CA1477" s="93">
        <v>0</v>
      </c>
      <c r="CB1477" s="93">
        <v>0</v>
      </c>
      <c r="CC1477" s="93">
        <v>0</v>
      </c>
      <c r="CD1477" s="93">
        <v>0</v>
      </c>
      <c r="CE1477" s="93">
        <v>0</v>
      </c>
      <c r="CF1477" s="93">
        <v>0</v>
      </c>
      <c r="CG1477" s="93">
        <v>0</v>
      </c>
      <c r="CH1477" s="93">
        <v>0</v>
      </c>
      <c r="CJ1477" s="94">
        <v>0</v>
      </c>
    </row>
    <row r="1478" spans="1:88" x14ac:dyDescent="0.25">
      <c r="A1478">
        <v>1470</v>
      </c>
      <c r="B1478" s="96"/>
      <c r="C1478" s="97" t="s">
        <v>5378</v>
      </c>
      <c r="D1478" s="97" t="s">
        <v>7349</v>
      </c>
      <c r="E1478" s="97" t="s">
        <v>7349</v>
      </c>
      <c r="F1478" s="97" t="s">
        <v>8145</v>
      </c>
      <c r="G1478" s="96" t="s">
        <v>6184</v>
      </c>
      <c r="H1478" s="96" t="s">
        <v>8146</v>
      </c>
      <c r="I1478" s="96" t="s">
        <v>5387</v>
      </c>
      <c r="J1478" s="96" t="s">
        <v>5421</v>
      </c>
      <c r="K1478" s="96" t="s">
        <v>5365</v>
      </c>
      <c r="L1478" s="96" t="s">
        <v>5365</v>
      </c>
      <c r="M1478" s="96" t="s">
        <v>5449</v>
      </c>
      <c r="N1478" s="92">
        <v>0</v>
      </c>
      <c r="O1478" s="93">
        <v>0</v>
      </c>
      <c r="P1478" s="93">
        <v>0</v>
      </c>
      <c r="Q1478" s="93">
        <v>0</v>
      </c>
      <c r="R1478" s="93">
        <v>0</v>
      </c>
      <c r="S1478" s="93">
        <v>0</v>
      </c>
      <c r="T1478" s="93">
        <v>0</v>
      </c>
      <c r="U1478" s="93">
        <v>0</v>
      </c>
      <c r="V1478" s="93">
        <v>0</v>
      </c>
      <c r="W1478" s="93">
        <v>0</v>
      </c>
      <c r="X1478" s="93">
        <v>0</v>
      </c>
      <c r="Y1478" s="93">
        <v>0</v>
      </c>
      <c r="Z1478" s="93">
        <v>0</v>
      </c>
      <c r="AA1478" s="93">
        <v>0</v>
      </c>
      <c r="AB1478" s="93">
        <v>0</v>
      </c>
      <c r="AC1478" s="93">
        <v>0</v>
      </c>
      <c r="AD1478" s="93">
        <v>0</v>
      </c>
      <c r="AE1478" s="93">
        <v>0</v>
      </c>
      <c r="AF1478" s="93">
        <v>0</v>
      </c>
      <c r="AG1478" s="93">
        <v>0</v>
      </c>
      <c r="AH1478" s="93">
        <v>0</v>
      </c>
      <c r="AI1478" s="93">
        <v>0</v>
      </c>
      <c r="AJ1478" s="93">
        <v>0</v>
      </c>
      <c r="AK1478" s="93">
        <v>0</v>
      </c>
      <c r="AL1478" s="93">
        <v>0</v>
      </c>
      <c r="AM1478" s="93">
        <v>0</v>
      </c>
      <c r="AN1478" s="93">
        <v>0</v>
      </c>
      <c r="AO1478" s="93">
        <v>0</v>
      </c>
      <c r="AP1478" s="93">
        <v>0</v>
      </c>
      <c r="AQ1478" s="93">
        <v>0</v>
      </c>
      <c r="AR1478" s="93">
        <v>0</v>
      </c>
      <c r="AS1478" s="93">
        <v>0</v>
      </c>
      <c r="AT1478" s="93">
        <v>0</v>
      </c>
      <c r="AU1478" s="93">
        <v>0</v>
      </c>
      <c r="AV1478" s="93">
        <v>0</v>
      </c>
      <c r="AW1478" s="93">
        <v>0</v>
      </c>
      <c r="AX1478" s="93">
        <v>0</v>
      </c>
      <c r="AY1478" s="93">
        <v>0</v>
      </c>
      <c r="AZ1478" s="93">
        <v>0</v>
      </c>
      <c r="BA1478" s="93">
        <v>0</v>
      </c>
      <c r="BB1478" s="93">
        <v>0</v>
      </c>
      <c r="BC1478" s="93">
        <v>0</v>
      </c>
      <c r="BD1478" s="93">
        <v>0</v>
      </c>
      <c r="BE1478" s="93">
        <v>0</v>
      </c>
      <c r="BF1478" s="93">
        <v>0</v>
      </c>
      <c r="BG1478" s="93">
        <v>0</v>
      </c>
      <c r="BH1478" s="93">
        <v>0</v>
      </c>
      <c r="BI1478" s="93">
        <v>0</v>
      </c>
      <c r="BJ1478" s="93">
        <v>0</v>
      </c>
      <c r="BK1478" s="93">
        <v>0</v>
      </c>
      <c r="BL1478" s="93">
        <v>0</v>
      </c>
      <c r="BM1478" s="93">
        <v>0</v>
      </c>
      <c r="BN1478" s="93">
        <v>0</v>
      </c>
      <c r="BO1478" s="93">
        <v>0</v>
      </c>
      <c r="BP1478" s="93">
        <v>0</v>
      </c>
      <c r="BQ1478" s="93">
        <v>0</v>
      </c>
      <c r="BR1478" s="93">
        <v>0</v>
      </c>
      <c r="BS1478" s="93">
        <v>0</v>
      </c>
      <c r="BT1478" s="93">
        <v>0</v>
      </c>
      <c r="BU1478" s="93">
        <v>0</v>
      </c>
      <c r="BV1478" s="93">
        <v>0</v>
      </c>
      <c r="BW1478" s="93">
        <v>0</v>
      </c>
      <c r="BX1478" s="93">
        <v>0</v>
      </c>
      <c r="BY1478" s="93">
        <v>0</v>
      </c>
      <c r="BZ1478" s="93">
        <v>0</v>
      </c>
      <c r="CA1478" s="93">
        <v>0</v>
      </c>
      <c r="CB1478" s="93">
        <v>0</v>
      </c>
      <c r="CC1478" s="93">
        <v>0</v>
      </c>
      <c r="CD1478" s="93">
        <v>0</v>
      </c>
      <c r="CE1478" s="93">
        <v>0</v>
      </c>
      <c r="CF1478" s="93">
        <v>0</v>
      </c>
      <c r="CG1478" s="93">
        <v>0</v>
      </c>
      <c r="CH1478" s="93">
        <v>0</v>
      </c>
      <c r="CJ1478" s="94">
        <v>0</v>
      </c>
    </row>
    <row r="1479" spans="1:88" x14ac:dyDescent="0.25">
      <c r="A1479">
        <v>1471</v>
      </c>
      <c r="B1479" s="96"/>
      <c r="C1479" s="97" t="s">
        <v>5378</v>
      </c>
      <c r="D1479" s="97" t="s">
        <v>7349</v>
      </c>
      <c r="E1479" s="97" t="s">
        <v>7349</v>
      </c>
      <c r="F1479" s="97" t="s">
        <v>8147</v>
      </c>
      <c r="G1479" s="96" t="s">
        <v>6184</v>
      </c>
      <c r="H1479" s="96" t="s">
        <v>8148</v>
      </c>
      <c r="I1479" s="96" t="s">
        <v>5387</v>
      </c>
      <c r="J1479" s="96" t="s">
        <v>5421</v>
      </c>
      <c r="K1479" s="96" t="s">
        <v>5365</v>
      </c>
      <c r="L1479" s="96" t="s">
        <v>5365</v>
      </c>
      <c r="M1479" s="96" t="s">
        <v>5449</v>
      </c>
      <c r="N1479" s="92">
        <v>110824.95211886091</v>
      </c>
      <c r="O1479" s="93">
        <v>0</v>
      </c>
      <c r="P1479" s="93">
        <v>0</v>
      </c>
      <c r="Q1479" s="93">
        <v>0</v>
      </c>
      <c r="R1479" s="93">
        <v>0</v>
      </c>
      <c r="S1479" s="93">
        <v>0</v>
      </c>
      <c r="T1479" s="93">
        <v>0</v>
      </c>
      <c r="U1479" s="93">
        <v>9281.8837109193155</v>
      </c>
      <c r="V1479" s="93">
        <v>9286.1462260699791</v>
      </c>
      <c r="W1479" s="93">
        <v>9216.6025097549482</v>
      </c>
      <c r="X1479" s="93">
        <v>9102.545049259641</v>
      </c>
      <c r="Y1479" s="93">
        <v>9290.7785506159671</v>
      </c>
      <c r="Z1479" s="93">
        <v>9307.3714953928884</v>
      </c>
      <c r="AA1479" s="93">
        <v>9356.7065687104423</v>
      </c>
      <c r="AB1479" s="93">
        <v>9188.9853193590934</v>
      </c>
      <c r="AC1479" s="93">
        <v>9219.6807293291022</v>
      </c>
      <c r="AD1479" s="93">
        <v>9229.2090316463928</v>
      </c>
      <c r="AE1479" s="93">
        <v>9185.911088240282</v>
      </c>
      <c r="AF1479" s="93">
        <v>9159.131839562855</v>
      </c>
      <c r="AG1479" s="93">
        <v>0</v>
      </c>
      <c r="AH1479" s="93">
        <v>0</v>
      </c>
      <c r="AI1479" s="93">
        <v>0</v>
      </c>
      <c r="AJ1479" s="93">
        <v>0</v>
      </c>
      <c r="AK1479" s="93">
        <v>0</v>
      </c>
      <c r="AL1479" s="93">
        <v>0</v>
      </c>
      <c r="AM1479" s="93">
        <v>0</v>
      </c>
      <c r="AN1479" s="93">
        <v>0</v>
      </c>
      <c r="AO1479" s="93">
        <v>0</v>
      </c>
      <c r="AP1479" s="93">
        <v>0</v>
      </c>
      <c r="AQ1479" s="93">
        <v>0</v>
      </c>
      <c r="AR1479" s="93">
        <v>0</v>
      </c>
      <c r="AS1479" s="93">
        <v>0</v>
      </c>
      <c r="AT1479" s="93">
        <v>0</v>
      </c>
      <c r="AU1479" s="93">
        <v>0</v>
      </c>
      <c r="AV1479" s="93">
        <v>0</v>
      </c>
      <c r="AW1479" s="93">
        <v>0</v>
      </c>
      <c r="AX1479" s="93">
        <v>0</v>
      </c>
      <c r="AY1479" s="93">
        <v>0</v>
      </c>
      <c r="AZ1479" s="93">
        <v>0</v>
      </c>
      <c r="BA1479" s="93">
        <v>0</v>
      </c>
      <c r="BB1479" s="93">
        <v>0</v>
      </c>
      <c r="BC1479" s="93">
        <v>0</v>
      </c>
      <c r="BD1479" s="93">
        <v>0</v>
      </c>
      <c r="BE1479" s="93">
        <v>0</v>
      </c>
      <c r="BF1479" s="93">
        <v>0</v>
      </c>
      <c r="BG1479" s="93">
        <v>0</v>
      </c>
      <c r="BH1479" s="93">
        <v>0</v>
      </c>
      <c r="BI1479" s="93">
        <v>0</v>
      </c>
      <c r="BJ1479" s="93">
        <v>0</v>
      </c>
      <c r="BK1479" s="93">
        <v>0</v>
      </c>
      <c r="BL1479" s="93">
        <v>0</v>
      </c>
      <c r="BM1479" s="93">
        <v>0</v>
      </c>
      <c r="BN1479" s="93">
        <v>0</v>
      </c>
      <c r="BO1479" s="93">
        <v>0</v>
      </c>
      <c r="BP1479" s="93">
        <v>0</v>
      </c>
      <c r="BQ1479" s="93">
        <v>0</v>
      </c>
      <c r="BR1479" s="93">
        <v>0</v>
      </c>
      <c r="BS1479" s="93">
        <v>0</v>
      </c>
      <c r="BT1479" s="93">
        <v>0</v>
      </c>
      <c r="BU1479" s="93">
        <v>0</v>
      </c>
      <c r="BV1479" s="93">
        <v>0</v>
      </c>
      <c r="BW1479" s="93">
        <v>0</v>
      </c>
      <c r="BX1479" s="93">
        <v>0</v>
      </c>
      <c r="BY1479" s="93">
        <v>0</v>
      </c>
      <c r="BZ1479" s="93">
        <v>0</v>
      </c>
      <c r="CA1479" s="93">
        <v>0</v>
      </c>
      <c r="CB1479" s="93">
        <v>0</v>
      </c>
      <c r="CC1479" s="93">
        <v>0</v>
      </c>
      <c r="CD1479" s="93">
        <v>0</v>
      </c>
      <c r="CE1479" s="93">
        <v>0</v>
      </c>
      <c r="CF1479" s="93">
        <v>0</v>
      </c>
      <c r="CG1479" s="93">
        <v>0</v>
      </c>
      <c r="CH1479" s="93">
        <v>0</v>
      </c>
      <c r="CJ1479" s="94">
        <v>55339.624576848168</v>
      </c>
    </row>
    <row r="1480" spans="1:88" x14ac:dyDescent="0.25">
      <c r="A1480">
        <v>1472</v>
      </c>
      <c r="B1480" s="96"/>
      <c r="C1480" s="97" t="s">
        <v>5378</v>
      </c>
      <c r="D1480" s="97" t="s">
        <v>7349</v>
      </c>
      <c r="E1480" s="97" t="s">
        <v>7349</v>
      </c>
      <c r="F1480" s="97" t="s">
        <v>8149</v>
      </c>
      <c r="G1480" s="96" t="s">
        <v>6184</v>
      </c>
      <c r="H1480" s="96" t="s">
        <v>8150</v>
      </c>
      <c r="I1480" s="96" t="s">
        <v>5387</v>
      </c>
      <c r="J1480" s="96" t="s">
        <v>5421</v>
      </c>
      <c r="K1480" s="96" t="s">
        <v>5365</v>
      </c>
      <c r="L1480" s="96" t="s">
        <v>5365</v>
      </c>
      <c r="M1480" s="96" t="s">
        <v>5449</v>
      </c>
      <c r="N1480" s="92">
        <v>138721.43712565943</v>
      </c>
      <c r="O1480" s="93">
        <v>0</v>
      </c>
      <c r="P1480" s="93">
        <v>0</v>
      </c>
      <c r="Q1480" s="93">
        <v>0</v>
      </c>
      <c r="R1480" s="93">
        <v>0</v>
      </c>
      <c r="S1480" s="93">
        <v>0</v>
      </c>
      <c r="T1480" s="93">
        <v>0</v>
      </c>
      <c r="U1480" s="93">
        <v>0</v>
      </c>
      <c r="V1480" s="93">
        <v>0</v>
      </c>
      <c r="W1480" s="93">
        <v>0</v>
      </c>
      <c r="X1480" s="93">
        <v>0</v>
      </c>
      <c r="Y1480" s="93">
        <v>0</v>
      </c>
      <c r="Z1480" s="93">
        <v>0</v>
      </c>
      <c r="AA1480" s="93">
        <v>0</v>
      </c>
      <c r="AB1480" s="93">
        <v>0</v>
      </c>
      <c r="AC1480" s="93">
        <v>0</v>
      </c>
      <c r="AD1480" s="93">
        <v>0</v>
      </c>
      <c r="AE1480" s="93">
        <v>0</v>
      </c>
      <c r="AF1480" s="93">
        <v>0</v>
      </c>
      <c r="AG1480" s="93">
        <v>11499.033777905768</v>
      </c>
      <c r="AH1480" s="93">
        <v>11492.580961848269</v>
      </c>
      <c r="AI1480" s="93">
        <v>11444.340034681116</v>
      </c>
      <c r="AJ1480" s="93">
        <v>11354.781582834617</v>
      </c>
      <c r="AK1480" s="93">
        <v>11493.299992912191</v>
      </c>
      <c r="AL1480" s="93">
        <v>11506.791726506086</v>
      </c>
      <c r="AM1480" s="93">
        <v>11760.134057322603</v>
      </c>
      <c r="AN1480" s="93">
        <v>11650.284047714555</v>
      </c>
      <c r="AO1480" s="93">
        <v>11659.99177928559</v>
      </c>
      <c r="AP1480" s="93">
        <v>11661.674904826312</v>
      </c>
      <c r="AQ1480" s="93">
        <v>11616.575703074217</v>
      </c>
      <c r="AR1480" s="93">
        <v>11581.948556748146</v>
      </c>
      <c r="AS1480" s="93">
        <v>0</v>
      </c>
      <c r="AT1480" s="93">
        <v>0</v>
      </c>
      <c r="AU1480" s="93">
        <v>0</v>
      </c>
      <c r="AV1480" s="93">
        <v>0</v>
      </c>
      <c r="AW1480" s="93">
        <v>0</v>
      </c>
      <c r="AX1480" s="93">
        <v>0</v>
      </c>
      <c r="AY1480" s="93">
        <v>0</v>
      </c>
      <c r="AZ1480" s="93">
        <v>0</v>
      </c>
      <c r="BA1480" s="93">
        <v>0</v>
      </c>
      <c r="BB1480" s="93">
        <v>0</v>
      </c>
      <c r="BC1480" s="93">
        <v>0</v>
      </c>
      <c r="BD1480" s="93">
        <v>0</v>
      </c>
      <c r="BE1480" s="93">
        <v>0</v>
      </c>
      <c r="BF1480" s="93">
        <v>0</v>
      </c>
      <c r="BG1480" s="93">
        <v>0</v>
      </c>
      <c r="BH1480" s="93">
        <v>0</v>
      </c>
      <c r="BI1480" s="93">
        <v>0</v>
      </c>
      <c r="BJ1480" s="93">
        <v>0</v>
      </c>
      <c r="BK1480" s="93">
        <v>0</v>
      </c>
      <c r="BL1480" s="93">
        <v>0</v>
      </c>
      <c r="BM1480" s="93">
        <v>0</v>
      </c>
      <c r="BN1480" s="93">
        <v>0</v>
      </c>
      <c r="BO1480" s="93">
        <v>0</v>
      </c>
      <c r="BP1480" s="93">
        <v>0</v>
      </c>
      <c r="BQ1480" s="93">
        <v>0</v>
      </c>
      <c r="BR1480" s="93">
        <v>0</v>
      </c>
      <c r="BS1480" s="93">
        <v>0</v>
      </c>
      <c r="BT1480" s="93">
        <v>0</v>
      </c>
      <c r="BU1480" s="93">
        <v>0</v>
      </c>
      <c r="BV1480" s="93">
        <v>0</v>
      </c>
      <c r="BW1480" s="93">
        <v>0</v>
      </c>
      <c r="BX1480" s="93">
        <v>0</v>
      </c>
      <c r="BY1480" s="93">
        <v>0</v>
      </c>
      <c r="BZ1480" s="93">
        <v>0</v>
      </c>
      <c r="CA1480" s="93">
        <v>0</v>
      </c>
      <c r="CB1480" s="93">
        <v>0</v>
      </c>
      <c r="CC1480" s="93">
        <v>0</v>
      </c>
      <c r="CD1480" s="93">
        <v>0</v>
      </c>
      <c r="CE1480" s="93">
        <v>0</v>
      </c>
      <c r="CF1480" s="93">
        <v>0</v>
      </c>
      <c r="CG1480" s="93">
        <v>0</v>
      </c>
      <c r="CH1480" s="93">
        <v>0</v>
      </c>
      <c r="CJ1480" s="94">
        <v>138721.43712565943</v>
      </c>
    </row>
    <row r="1481" spans="1:88" x14ac:dyDescent="0.25">
      <c r="A1481">
        <v>1473</v>
      </c>
      <c r="B1481" s="96"/>
      <c r="C1481" s="97" t="s">
        <v>5378</v>
      </c>
      <c r="D1481" s="97" t="s">
        <v>7349</v>
      </c>
      <c r="E1481" s="97" t="s">
        <v>7349</v>
      </c>
      <c r="F1481" s="97" t="s">
        <v>8151</v>
      </c>
      <c r="G1481" s="96" t="s">
        <v>6184</v>
      </c>
      <c r="H1481" s="96" t="s">
        <v>8152</v>
      </c>
      <c r="I1481" s="96" t="s">
        <v>5387</v>
      </c>
      <c r="J1481" s="96" t="s">
        <v>5421</v>
      </c>
      <c r="K1481" s="96" t="s">
        <v>5365</v>
      </c>
      <c r="L1481" s="96" t="s">
        <v>5365</v>
      </c>
      <c r="M1481" s="96" t="s">
        <v>5449</v>
      </c>
      <c r="N1481" s="92">
        <v>112264.27421287188</v>
      </c>
      <c r="O1481" s="93">
        <v>0</v>
      </c>
      <c r="P1481" s="93">
        <v>0</v>
      </c>
      <c r="Q1481" s="93">
        <v>0</v>
      </c>
      <c r="R1481" s="93">
        <v>0</v>
      </c>
      <c r="S1481" s="93">
        <v>0</v>
      </c>
      <c r="T1481" s="93">
        <v>0</v>
      </c>
      <c r="U1481" s="93">
        <v>0</v>
      </c>
      <c r="V1481" s="93">
        <v>0</v>
      </c>
      <c r="W1481" s="93">
        <v>0</v>
      </c>
      <c r="X1481" s="93">
        <v>0</v>
      </c>
      <c r="Y1481" s="93">
        <v>0</v>
      </c>
      <c r="Z1481" s="93">
        <v>0</v>
      </c>
      <c r="AA1481" s="93">
        <v>0</v>
      </c>
      <c r="AB1481" s="93">
        <v>0</v>
      </c>
      <c r="AC1481" s="93">
        <v>0</v>
      </c>
      <c r="AD1481" s="93">
        <v>0</v>
      </c>
      <c r="AE1481" s="93">
        <v>0</v>
      </c>
      <c r="AF1481" s="93">
        <v>0</v>
      </c>
      <c r="AG1481" s="93">
        <v>0</v>
      </c>
      <c r="AH1481" s="93">
        <v>0</v>
      </c>
      <c r="AI1481" s="93">
        <v>0</v>
      </c>
      <c r="AJ1481" s="93">
        <v>0</v>
      </c>
      <c r="AK1481" s="93">
        <v>0</v>
      </c>
      <c r="AL1481" s="93">
        <v>0</v>
      </c>
      <c r="AM1481" s="93">
        <v>0</v>
      </c>
      <c r="AN1481" s="93">
        <v>0</v>
      </c>
      <c r="AO1481" s="93">
        <v>0</v>
      </c>
      <c r="AP1481" s="93">
        <v>0</v>
      </c>
      <c r="AQ1481" s="93">
        <v>0</v>
      </c>
      <c r="AR1481" s="93">
        <v>0</v>
      </c>
      <c r="AS1481" s="93">
        <v>9316.3778219410451</v>
      </c>
      <c r="AT1481" s="93">
        <v>9304.6326811196977</v>
      </c>
      <c r="AU1481" s="93">
        <v>9279.3629156948427</v>
      </c>
      <c r="AV1481" s="93">
        <v>9192.9488029036202</v>
      </c>
      <c r="AW1481" s="93">
        <v>9309.6532922535553</v>
      </c>
      <c r="AX1481" s="93">
        <v>9322.0781435134777</v>
      </c>
      <c r="AY1481" s="93">
        <v>9501.9884074131169</v>
      </c>
      <c r="AZ1481" s="93">
        <v>9409.4213104724258</v>
      </c>
      <c r="BA1481" s="93">
        <v>9433.2664603493467</v>
      </c>
      <c r="BB1481" s="93">
        <v>9433.0539728319691</v>
      </c>
      <c r="BC1481" s="93">
        <v>9395.2637407183902</v>
      </c>
      <c r="BD1481" s="93">
        <v>9366.2266636603908</v>
      </c>
      <c r="BE1481" s="93">
        <v>0</v>
      </c>
      <c r="BF1481" s="93">
        <v>0</v>
      </c>
      <c r="BG1481" s="93">
        <v>0</v>
      </c>
      <c r="BH1481" s="93">
        <v>0</v>
      </c>
      <c r="BI1481" s="93">
        <v>0</v>
      </c>
      <c r="BJ1481" s="93">
        <v>0</v>
      </c>
      <c r="BK1481" s="93">
        <v>0</v>
      </c>
      <c r="BL1481" s="93">
        <v>0</v>
      </c>
      <c r="BM1481" s="93">
        <v>0</v>
      </c>
      <c r="BN1481" s="93">
        <v>0</v>
      </c>
      <c r="BO1481" s="93">
        <v>0</v>
      </c>
      <c r="BP1481" s="93">
        <v>0</v>
      </c>
      <c r="BQ1481" s="93">
        <v>0</v>
      </c>
      <c r="BR1481" s="93">
        <v>0</v>
      </c>
      <c r="BS1481" s="93">
        <v>0</v>
      </c>
      <c r="BT1481" s="93">
        <v>0</v>
      </c>
      <c r="BU1481" s="93">
        <v>0</v>
      </c>
      <c r="BV1481" s="93">
        <v>0</v>
      </c>
      <c r="BW1481" s="93">
        <v>0</v>
      </c>
      <c r="BX1481" s="93">
        <v>0</v>
      </c>
      <c r="BY1481" s="93">
        <v>0</v>
      </c>
      <c r="BZ1481" s="93">
        <v>0</v>
      </c>
      <c r="CA1481" s="93">
        <v>0</v>
      </c>
      <c r="CB1481" s="93">
        <v>0</v>
      </c>
      <c r="CC1481" s="93">
        <v>0</v>
      </c>
      <c r="CD1481" s="93">
        <v>0</v>
      </c>
      <c r="CE1481" s="93">
        <v>0</v>
      </c>
      <c r="CF1481" s="93">
        <v>0</v>
      </c>
      <c r="CG1481" s="93">
        <v>0</v>
      </c>
      <c r="CH1481" s="93">
        <v>0</v>
      </c>
      <c r="CJ1481" s="94">
        <v>112264.27421287188</v>
      </c>
    </row>
    <row r="1482" spans="1:88" x14ac:dyDescent="0.25">
      <c r="A1482">
        <v>1474</v>
      </c>
      <c r="B1482" s="96"/>
      <c r="C1482" s="97" t="s">
        <v>5378</v>
      </c>
      <c r="D1482" s="97" t="s">
        <v>7349</v>
      </c>
      <c r="E1482" s="97" t="s">
        <v>7349</v>
      </c>
      <c r="F1482" s="97" t="s">
        <v>8153</v>
      </c>
      <c r="G1482" s="96" t="s">
        <v>6184</v>
      </c>
      <c r="H1482" s="96" t="s">
        <v>8154</v>
      </c>
      <c r="I1482" s="96" t="s">
        <v>5387</v>
      </c>
      <c r="J1482" s="96" t="s">
        <v>5421</v>
      </c>
      <c r="K1482" s="96" t="s">
        <v>5365</v>
      </c>
      <c r="L1482" s="96" t="s">
        <v>5365</v>
      </c>
      <c r="M1482" s="96" t="s">
        <v>5449</v>
      </c>
      <c r="N1482" s="92">
        <v>196589.01057043855</v>
      </c>
      <c r="O1482" s="93">
        <v>0</v>
      </c>
      <c r="P1482" s="93">
        <v>0</v>
      </c>
      <c r="Q1482" s="93">
        <v>0</v>
      </c>
      <c r="R1482" s="93">
        <v>0</v>
      </c>
      <c r="S1482" s="93">
        <v>0</v>
      </c>
      <c r="T1482" s="93">
        <v>0</v>
      </c>
      <c r="U1482" s="93">
        <v>0</v>
      </c>
      <c r="V1482" s="93">
        <v>0</v>
      </c>
      <c r="W1482" s="93">
        <v>0</v>
      </c>
      <c r="X1482" s="93">
        <v>0</v>
      </c>
      <c r="Y1482" s="93">
        <v>0</v>
      </c>
      <c r="Z1482" s="93">
        <v>0</v>
      </c>
      <c r="AA1482" s="93">
        <v>0</v>
      </c>
      <c r="AB1482" s="93">
        <v>0</v>
      </c>
      <c r="AC1482" s="93">
        <v>0</v>
      </c>
      <c r="AD1482" s="93">
        <v>0</v>
      </c>
      <c r="AE1482" s="93">
        <v>0</v>
      </c>
      <c r="AF1482" s="93">
        <v>0</v>
      </c>
      <c r="AG1482" s="93">
        <v>0</v>
      </c>
      <c r="AH1482" s="93">
        <v>0</v>
      </c>
      <c r="AI1482" s="93">
        <v>0</v>
      </c>
      <c r="AJ1482" s="93">
        <v>0</v>
      </c>
      <c r="AK1482" s="93">
        <v>0</v>
      </c>
      <c r="AL1482" s="93">
        <v>0</v>
      </c>
      <c r="AM1482" s="93">
        <v>0</v>
      </c>
      <c r="AN1482" s="93">
        <v>0</v>
      </c>
      <c r="AO1482" s="93">
        <v>0</v>
      </c>
      <c r="AP1482" s="93">
        <v>0</v>
      </c>
      <c r="AQ1482" s="93">
        <v>0</v>
      </c>
      <c r="AR1482" s="93">
        <v>0</v>
      </c>
      <c r="AS1482" s="93">
        <v>0</v>
      </c>
      <c r="AT1482" s="93">
        <v>0</v>
      </c>
      <c r="AU1482" s="93">
        <v>0</v>
      </c>
      <c r="AV1482" s="93">
        <v>0</v>
      </c>
      <c r="AW1482" s="93">
        <v>0</v>
      </c>
      <c r="AX1482" s="93">
        <v>0</v>
      </c>
      <c r="AY1482" s="93">
        <v>0</v>
      </c>
      <c r="AZ1482" s="93">
        <v>0</v>
      </c>
      <c r="BA1482" s="93">
        <v>0</v>
      </c>
      <c r="BB1482" s="93">
        <v>0</v>
      </c>
      <c r="BC1482" s="93">
        <v>0</v>
      </c>
      <c r="BD1482" s="93">
        <v>0</v>
      </c>
      <c r="BE1482" s="93">
        <v>16415.781639832774</v>
      </c>
      <c r="BF1482" s="93">
        <v>16397.740412861818</v>
      </c>
      <c r="BG1482" s="93">
        <v>16354.547732271076</v>
      </c>
      <c r="BH1482" s="93">
        <v>16209.198029125731</v>
      </c>
      <c r="BI1482" s="93">
        <v>16403.59793225157</v>
      </c>
      <c r="BJ1482" s="93">
        <v>16424.594930119853</v>
      </c>
      <c r="BK1482" s="93">
        <v>16534.025535215205</v>
      </c>
      <c r="BL1482" s="93">
        <v>16384.39007890828</v>
      </c>
      <c r="BM1482" s="93">
        <v>16404.821041975021</v>
      </c>
      <c r="BN1482" s="93">
        <v>16408.761138387843</v>
      </c>
      <c r="BO1482" s="93">
        <v>16348.418847004999</v>
      </c>
      <c r="BP1482" s="93">
        <v>16303.133252484371</v>
      </c>
      <c r="BQ1482" s="93">
        <v>0</v>
      </c>
      <c r="BR1482" s="93">
        <v>0</v>
      </c>
      <c r="BS1482" s="93">
        <v>0</v>
      </c>
      <c r="BT1482" s="93">
        <v>0</v>
      </c>
      <c r="BU1482" s="93">
        <v>0</v>
      </c>
      <c r="BV1482" s="93">
        <v>0</v>
      </c>
      <c r="BW1482" s="93">
        <v>0</v>
      </c>
      <c r="BX1482" s="93">
        <v>0</v>
      </c>
      <c r="BY1482" s="93">
        <v>0</v>
      </c>
      <c r="BZ1482" s="93">
        <v>0</v>
      </c>
      <c r="CA1482" s="93">
        <v>0</v>
      </c>
      <c r="CB1482" s="93">
        <v>0</v>
      </c>
      <c r="CC1482" s="93">
        <v>0</v>
      </c>
      <c r="CD1482" s="93">
        <v>0</v>
      </c>
      <c r="CE1482" s="93">
        <v>0</v>
      </c>
      <c r="CF1482" s="93">
        <v>0</v>
      </c>
      <c r="CG1482" s="93">
        <v>0</v>
      </c>
      <c r="CH1482" s="93">
        <v>0</v>
      </c>
      <c r="CJ1482" s="94">
        <v>196589.01057043855</v>
      </c>
    </row>
    <row r="1483" spans="1:88" x14ac:dyDescent="0.25">
      <c r="A1483">
        <v>1475</v>
      </c>
      <c r="B1483" s="96"/>
      <c r="C1483" s="97" t="s">
        <v>5378</v>
      </c>
      <c r="D1483" s="97" t="s">
        <v>7349</v>
      </c>
      <c r="E1483" s="97" t="s">
        <v>7349</v>
      </c>
      <c r="F1483" s="97" t="s">
        <v>8155</v>
      </c>
      <c r="G1483" s="96" t="s">
        <v>6184</v>
      </c>
      <c r="H1483" s="96" t="s">
        <v>8156</v>
      </c>
      <c r="I1483" s="96" t="s">
        <v>5387</v>
      </c>
      <c r="J1483" s="96" t="s">
        <v>5421</v>
      </c>
      <c r="K1483" s="96" t="s">
        <v>5365</v>
      </c>
      <c r="L1483" s="96" t="s">
        <v>5365</v>
      </c>
      <c r="M1483" s="96" t="s">
        <v>5449</v>
      </c>
      <c r="N1483" s="92">
        <v>28379.424255853533</v>
      </c>
      <c r="O1483" s="93">
        <v>0</v>
      </c>
      <c r="P1483" s="93">
        <v>0</v>
      </c>
      <c r="Q1483" s="93">
        <v>0</v>
      </c>
      <c r="R1483" s="93">
        <v>0</v>
      </c>
      <c r="S1483" s="93">
        <v>0</v>
      </c>
      <c r="T1483" s="93">
        <v>0</v>
      </c>
      <c r="U1483" s="93">
        <v>0</v>
      </c>
      <c r="V1483" s="93">
        <v>0</v>
      </c>
      <c r="W1483" s="93">
        <v>0</v>
      </c>
      <c r="X1483" s="93">
        <v>0</v>
      </c>
      <c r="Y1483" s="93">
        <v>0</v>
      </c>
      <c r="Z1483" s="93">
        <v>0</v>
      </c>
      <c r="AA1483" s="93">
        <v>0</v>
      </c>
      <c r="AB1483" s="93">
        <v>0</v>
      </c>
      <c r="AC1483" s="93">
        <v>0</v>
      </c>
      <c r="AD1483" s="93">
        <v>0</v>
      </c>
      <c r="AE1483" s="93">
        <v>0</v>
      </c>
      <c r="AF1483" s="93">
        <v>0</v>
      </c>
      <c r="AG1483" s="93">
        <v>0</v>
      </c>
      <c r="AH1483" s="93">
        <v>0</v>
      </c>
      <c r="AI1483" s="93">
        <v>0</v>
      </c>
      <c r="AJ1483" s="93">
        <v>0</v>
      </c>
      <c r="AK1483" s="93">
        <v>0</v>
      </c>
      <c r="AL1483" s="93">
        <v>0</v>
      </c>
      <c r="AM1483" s="93">
        <v>0</v>
      </c>
      <c r="AN1483" s="93">
        <v>0</v>
      </c>
      <c r="AO1483" s="93">
        <v>0</v>
      </c>
      <c r="AP1483" s="93">
        <v>0</v>
      </c>
      <c r="AQ1483" s="93">
        <v>0</v>
      </c>
      <c r="AR1483" s="93">
        <v>0</v>
      </c>
      <c r="AS1483" s="93">
        <v>0</v>
      </c>
      <c r="AT1483" s="93">
        <v>0</v>
      </c>
      <c r="AU1483" s="93">
        <v>0</v>
      </c>
      <c r="AV1483" s="93">
        <v>0</v>
      </c>
      <c r="AW1483" s="93">
        <v>0</v>
      </c>
      <c r="AX1483" s="93">
        <v>0</v>
      </c>
      <c r="AY1483" s="93">
        <v>0</v>
      </c>
      <c r="AZ1483" s="93">
        <v>0</v>
      </c>
      <c r="BA1483" s="93">
        <v>0</v>
      </c>
      <c r="BB1483" s="93">
        <v>0</v>
      </c>
      <c r="BC1483" s="93">
        <v>0</v>
      </c>
      <c r="BD1483" s="93">
        <v>0</v>
      </c>
      <c r="BE1483" s="93">
        <v>0</v>
      </c>
      <c r="BF1483" s="93">
        <v>0</v>
      </c>
      <c r="BG1483" s="93">
        <v>0</v>
      </c>
      <c r="BH1483" s="93">
        <v>0</v>
      </c>
      <c r="BI1483" s="93">
        <v>0</v>
      </c>
      <c r="BJ1483" s="93">
        <v>0</v>
      </c>
      <c r="BK1483" s="93">
        <v>0</v>
      </c>
      <c r="BL1483" s="93">
        <v>0</v>
      </c>
      <c r="BM1483" s="93">
        <v>0</v>
      </c>
      <c r="BN1483" s="93">
        <v>0</v>
      </c>
      <c r="BO1483" s="93">
        <v>0</v>
      </c>
      <c r="BP1483" s="93">
        <v>0</v>
      </c>
      <c r="BQ1483" s="93">
        <v>2365.6190601295953</v>
      </c>
      <c r="BR1483" s="93">
        <v>2362.2197643693639</v>
      </c>
      <c r="BS1483" s="93">
        <v>2353.8425470912457</v>
      </c>
      <c r="BT1483" s="93">
        <v>2326.4533274881933</v>
      </c>
      <c r="BU1483" s="93">
        <v>2363.2001662814837</v>
      </c>
      <c r="BV1483" s="93">
        <v>2367.3070419193009</v>
      </c>
      <c r="BW1483" s="93">
        <v>2401.898010332066</v>
      </c>
      <c r="BX1483" s="93">
        <v>2371.9734839921134</v>
      </c>
      <c r="BY1483" s="93">
        <v>2374.5152731965804</v>
      </c>
      <c r="BZ1483" s="93">
        <v>2376.091455767491</v>
      </c>
      <c r="CA1483" s="93">
        <v>2362.5088545792787</v>
      </c>
      <c r="CB1483" s="93">
        <v>2353.7952707068202</v>
      </c>
      <c r="CC1483" s="93">
        <v>0</v>
      </c>
      <c r="CD1483" s="93">
        <v>0</v>
      </c>
      <c r="CE1483" s="93">
        <v>0</v>
      </c>
      <c r="CF1483" s="93">
        <v>0</v>
      </c>
      <c r="CG1483" s="93">
        <v>0</v>
      </c>
      <c r="CH1483" s="93">
        <v>0</v>
      </c>
      <c r="CJ1483" s="94">
        <v>28379.424255853533</v>
      </c>
    </row>
    <row r="1484" spans="1:88" x14ac:dyDescent="0.25">
      <c r="A1484">
        <v>1476</v>
      </c>
      <c r="B1484" s="96"/>
      <c r="C1484" s="97" t="s">
        <v>5378</v>
      </c>
      <c r="D1484" s="97" t="s">
        <v>7349</v>
      </c>
      <c r="E1484" s="97" t="s">
        <v>7349</v>
      </c>
      <c r="F1484" s="97" t="s">
        <v>8157</v>
      </c>
      <c r="G1484" s="96" t="s">
        <v>6184</v>
      </c>
      <c r="H1484" s="96" t="s">
        <v>8158</v>
      </c>
      <c r="I1484" s="96" t="s">
        <v>5387</v>
      </c>
      <c r="J1484" s="96" t="s">
        <v>5421</v>
      </c>
      <c r="K1484" s="96" t="s">
        <v>5365</v>
      </c>
      <c r="L1484" s="96" t="s">
        <v>5365</v>
      </c>
      <c r="M1484" s="96" t="s">
        <v>5449</v>
      </c>
      <c r="N1484" s="92">
        <v>14275.143161188955</v>
      </c>
      <c r="O1484" s="93">
        <v>0</v>
      </c>
      <c r="P1484" s="93">
        <v>0</v>
      </c>
      <c r="Q1484" s="93">
        <v>0</v>
      </c>
      <c r="R1484" s="93">
        <v>0</v>
      </c>
      <c r="S1484" s="93">
        <v>0</v>
      </c>
      <c r="T1484" s="93">
        <v>0</v>
      </c>
      <c r="U1484" s="93">
        <v>0</v>
      </c>
      <c r="V1484" s="93">
        <v>0</v>
      </c>
      <c r="W1484" s="93">
        <v>0</v>
      </c>
      <c r="X1484" s="93">
        <v>0</v>
      </c>
      <c r="Y1484" s="93">
        <v>0</v>
      </c>
      <c r="Z1484" s="93">
        <v>0</v>
      </c>
      <c r="AA1484" s="93">
        <v>0</v>
      </c>
      <c r="AB1484" s="93">
        <v>0</v>
      </c>
      <c r="AC1484" s="93">
        <v>0</v>
      </c>
      <c r="AD1484" s="93">
        <v>0</v>
      </c>
      <c r="AE1484" s="93">
        <v>0</v>
      </c>
      <c r="AF1484" s="93">
        <v>0</v>
      </c>
      <c r="AG1484" s="93">
        <v>0</v>
      </c>
      <c r="AH1484" s="93">
        <v>0</v>
      </c>
      <c r="AI1484" s="93">
        <v>0</v>
      </c>
      <c r="AJ1484" s="93">
        <v>0</v>
      </c>
      <c r="AK1484" s="93">
        <v>0</v>
      </c>
      <c r="AL1484" s="93">
        <v>0</v>
      </c>
      <c r="AM1484" s="93">
        <v>0</v>
      </c>
      <c r="AN1484" s="93">
        <v>0</v>
      </c>
      <c r="AO1484" s="93">
        <v>0</v>
      </c>
      <c r="AP1484" s="93">
        <v>0</v>
      </c>
      <c r="AQ1484" s="93">
        <v>0</v>
      </c>
      <c r="AR1484" s="93">
        <v>0</v>
      </c>
      <c r="AS1484" s="93">
        <v>0</v>
      </c>
      <c r="AT1484" s="93">
        <v>0</v>
      </c>
      <c r="AU1484" s="93">
        <v>0</v>
      </c>
      <c r="AV1484" s="93">
        <v>0</v>
      </c>
      <c r="AW1484" s="93">
        <v>0</v>
      </c>
      <c r="AX1484" s="93">
        <v>0</v>
      </c>
      <c r="AY1484" s="93">
        <v>0</v>
      </c>
      <c r="AZ1484" s="93">
        <v>0</v>
      </c>
      <c r="BA1484" s="93">
        <v>0</v>
      </c>
      <c r="BB1484" s="93">
        <v>0</v>
      </c>
      <c r="BC1484" s="93">
        <v>0</v>
      </c>
      <c r="BD1484" s="93">
        <v>0</v>
      </c>
      <c r="BE1484" s="93">
        <v>0</v>
      </c>
      <c r="BF1484" s="93">
        <v>0</v>
      </c>
      <c r="BG1484" s="93">
        <v>0</v>
      </c>
      <c r="BH1484" s="93">
        <v>0</v>
      </c>
      <c r="BI1484" s="93">
        <v>0</v>
      </c>
      <c r="BJ1484" s="93">
        <v>0</v>
      </c>
      <c r="BK1484" s="93">
        <v>0</v>
      </c>
      <c r="BL1484" s="93">
        <v>0</v>
      </c>
      <c r="BM1484" s="93">
        <v>0</v>
      </c>
      <c r="BN1484" s="93">
        <v>0</v>
      </c>
      <c r="BO1484" s="93">
        <v>0</v>
      </c>
      <c r="BP1484" s="93">
        <v>0</v>
      </c>
      <c r="BQ1484" s="93">
        <v>0</v>
      </c>
      <c r="BR1484" s="93">
        <v>0</v>
      </c>
      <c r="BS1484" s="93">
        <v>0</v>
      </c>
      <c r="BT1484" s="93">
        <v>0</v>
      </c>
      <c r="BU1484" s="93">
        <v>0</v>
      </c>
      <c r="BV1484" s="93">
        <v>0</v>
      </c>
      <c r="BW1484" s="93">
        <v>0</v>
      </c>
      <c r="BX1484" s="93">
        <v>0</v>
      </c>
      <c r="BY1484" s="93">
        <v>0</v>
      </c>
      <c r="BZ1484" s="93">
        <v>0</v>
      </c>
      <c r="CA1484" s="93">
        <v>0</v>
      </c>
      <c r="CB1484" s="93">
        <v>0</v>
      </c>
      <c r="CC1484" s="93">
        <v>2390.5636730368051</v>
      </c>
      <c r="CD1484" s="93">
        <v>2386.4378845121296</v>
      </c>
      <c r="CE1484" s="93">
        <v>2376.2692968159995</v>
      </c>
      <c r="CF1484" s="93">
        <v>2342.1360243030058</v>
      </c>
      <c r="CG1484" s="93">
        <v>2387.1283749028903</v>
      </c>
      <c r="CH1484" s="93">
        <v>2392.6079076181268</v>
      </c>
      <c r="CJ1484" s="94">
        <v>14275.143161188955</v>
      </c>
    </row>
    <row r="1485" spans="1:88" x14ac:dyDescent="0.25">
      <c r="A1485">
        <v>1477</v>
      </c>
      <c r="B1485" s="96"/>
      <c r="C1485" s="97" t="s">
        <v>5378</v>
      </c>
      <c r="D1485" s="97" t="s">
        <v>7349</v>
      </c>
      <c r="E1485" s="97" t="s">
        <v>7349</v>
      </c>
      <c r="F1485" s="97" t="s">
        <v>8159</v>
      </c>
      <c r="G1485" s="96" t="s">
        <v>6184</v>
      </c>
      <c r="H1485" s="96" t="s">
        <v>8160</v>
      </c>
      <c r="I1485" s="96" t="s">
        <v>5387</v>
      </c>
      <c r="J1485" s="96" t="s">
        <v>5421</v>
      </c>
      <c r="K1485" s="96" t="s">
        <v>5365</v>
      </c>
      <c r="L1485" s="96" t="s">
        <v>5365</v>
      </c>
      <c r="M1485" s="96" t="s">
        <v>5449</v>
      </c>
      <c r="N1485" s="92">
        <v>55339.624576848189</v>
      </c>
      <c r="O1485" s="93">
        <v>0</v>
      </c>
      <c r="P1485" s="93">
        <v>0</v>
      </c>
      <c r="Q1485" s="93">
        <v>0</v>
      </c>
      <c r="R1485" s="93">
        <v>0</v>
      </c>
      <c r="S1485" s="93">
        <v>0</v>
      </c>
      <c r="T1485" s="93">
        <v>0</v>
      </c>
      <c r="U1485" s="93">
        <v>0</v>
      </c>
      <c r="V1485" s="93">
        <v>0</v>
      </c>
      <c r="W1485" s="93">
        <v>0</v>
      </c>
      <c r="X1485" s="93">
        <v>0</v>
      </c>
      <c r="Y1485" s="93">
        <v>0</v>
      </c>
      <c r="Z1485" s="93">
        <v>0</v>
      </c>
      <c r="AA1485" s="93">
        <v>9356.7065687104532</v>
      </c>
      <c r="AB1485" s="93">
        <v>9188.9853193591025</v>
      </c>
      <c r="AC1485" s="93">
        <v>9219.6807293291022</v>
      </c>
      <c r="AD1485" s="93">
        <v>9229.2090316463928</v>
      </c>
      <c r="AE1485" s="93">
        <v>9185.911088240282</v>
      </c>
      <c r="AF1485" s="93">
        <v>9159.131839562855</v>
      </c>
      <c r="AG1485" s="93">
        <v>0</v>
      </c>
      <c r="AH1485" s="93">
        <v>0</v>
      </c>
      <c r="AI1485" s="93">
        <v>0</v>
      </c>
      <c r="AJ1485" s="93">
        <v>0</v>
      </c>
      <c r="AK1485" s="93">
        <v>0</v>
      </c>
      <c r="AL1485" s="93">
        <v>0</v>
      </c>
      <c r="AM1485" s="93">
        <v>0</v>
      </c>
      <c r="AN1485" s="93">
        <v>0</v>
      </c>
      <c r="AO1485" s="93">
        <v>0</v>
      </c>
      <c r="AP1485" s="93">
        <v>0</v>
      </c>
      <c r="AQ1485" s="93">
        <v>0</v>
      </c>
      <c r="AR1485" s="93">
        <v>0</v>
      </c>
      <c r="AS1485" s="93">
        <v>0</v>
      </c>
      <c r="AT1485" s="93">
        <v>0</v>
      </c>
      <c r="AU1485" s="93">
        <v>0</v>
      </c>
      <c r="AV1485" s="93">
        <v>0</v>
      </c>
      <c r="AW1485" s="93">
        <v>0</v>
      </c>
      <c r="AX1485" s="93">
        <v>0</v>
      </c>
      <c r="AY1485" s="93">
        <v>0</v>
      </c>
      <c r="AZ1485" s="93">
        <v>0</v>
      </c>
      <c r="BA1485" s="93">
        <v>0</v>
      </c>
      <c r="BB1485" s="93">
        <v>0</v>
      </c>
      <c r="BC1485" s="93">
        <v>0</v>
      </c>
      <c r="BD1485" s="93">
        <v>0</v>
      </c>
      <c r="BE1485" s="93">
        <v>0</v>
      </c>
      <c r="BF1485" s="93">
        <v>0</v>
      </c>
      <c r="BG1485" s="93">
        <v>0</v>
      </c>
      <c r="BH1485" s="93">
        <v>0</v>
      </c>
      <c r="BI1485" s="93">
        <v>0</v>
      </c>
      <c r="BJ1485" s="93">
        <v>0</v>
      </c>
      <c r="BK1485" s="93">
        <v>0</v>
      </c>
      <c r="BL1485" s="93">
        <v>0</v>
      </c>
      <c r="BM1485" s="93">
        <v>0</v>
      </c>
      <c r="BN1485" s="93">
        <v>0</v>
      </c>
      <c r="BO1485" s="93">
        <v>0</v>
      </c>
      <c r="BP1485" s="93">
        <v>0</v>
      </c>
      <c r="BQ1485" s="93">
        <v>0</v>
      </c>
      <c r="BR1485" s="93">
        <v>0</v>
      </c>
      <c r="BS1485" s="93">
        <v>0</v>
      </c>
      <c r="BT1485" s="93">
        <v>0</v>
      </c>
      <c r="BU1485" s="93">
        <v>0</v>
      </c>
      <c r="BV1485" s="93">
        <v>0</v>
      </c>
      <c r="BW1485" s="93">
        <v>0</v>
      </c>
      <c r="BX1485" s="93">
        <v>0</v>
      </c>
      <c r="BY1485" s="93">
        <v>0</v>
      </c>
      <c r="BZ1485" s="93">
        <v>0</v>
      </c>
      <c r="CA1485" s="93">
        <v>0</v>
      </c>
      <c r="CB1485" s="93">
        <v>0</v>
      </c>
      <c r="CC1485" s="93">
        <v>0</v>
      </c>
      <c r="CD1485" s="93">
        <v>0</v>
      </c>
      <c r="CE1485" s="93">
        <v>0</v>
      </c>
      <c r="CF1485" s="93">
        <v>0</v>
      </c>
      <c r="CG1485" s="93">
        <v>0</v>
      </c>
      <c r="CH1485" s="93">
        <v>0</v>
      </c>
      <c r="CJ1485" s="94">
        <v>55339.624576848189</v>
      </c>
    </row>
    <row r="1486" spans="1:88" x14ac:dyDescent="0.25">
      <c r="A1486">
        <v>1478</v>
      </c>
      <c r="B1486" s="96"/>
      <c r="C1486" s="97" t="s">
        <v>5378</v>
      </c>
      <c r="D1486" s="97" t="s">
        <v>7349</v>
      </c>
      <c r="E1486" s="97" t="s">
        <v>7349</v>
      </c>
      <c r="F1486" s="97" t="s">
        <v>8161</v>
      </c>
      <c r="G1486" s="96" t="s">
        <v>6184</v>
      </c>
      <c r="H1486" s="96" t="s">
        <v>8162</v>
      </c>
      <c r="I1486" s="96" t="s">
        <v>5387</v>
      </c>
      <c r="J1486" s="96" t="s">
        <v>5421</v>
      </c>
      <c r="K1486" s="96" t="s">
        <v>5365</v>
      </c>
      <c r="L1486" s="96" t="s">
        <v>5365</v>
      </c>
      <c r="M1486" s="96" t="s">
        <v>5449</v>
      </c>
      <c r="N1486" s="92">
        <v>27744.28742513189</v>
      </c>
      <c r="O1486" s="93">
        <v>0</v>
      </c>
      <c r="P1486" s="93">
        <v>0</v>
      </c>
      <c r="Q1486" s="93">
        <v>0</v>
      </c>
      <c r="R1486" s="93">
        <v>0</v>
      </c>
      <c r="S1486" s="93">
        <v>0</v>
      </c>
      <c r="T1486" s="93">
        <v>0</v>
      </c>
      <c r="U1486" s="93">
        <v>0</v>
      </c>
      <c r="V1486" s="93">
        <v>0</v>
      </c>
      <c r="W1486" s="93">
        <v>0</v>
      </c>
      <c r="X1486" s="93">
        <v>0</v>
      </c>
      <c r="Y1486" s="93">
        <v>0</v>
      </c>
      <c r="Z1486" s="93">
        <v>0</v>
      </c>
      <c r="AA1486" s="93">
        <v>0</v>
      </c>
      <c r="AB1486" s="93">
        <v>0</v>
      </c>
      <c r="AC1486" s="93">
        <v>0</v>
      </c>
      <c r="AD1486" s="93">
        <v>0</v>
      </c>
      <c r="AE1486" s="93">
        <v>0</v>
      </c>
      <c r="AF1486" s="93">
        <v>0</v>
      </c>
      <c r="AG1486" s="93">
        <v>2299.806755581154</v>
      </c>
      <c r="AH1486" s="93">
        <v>2298.5161923696642</v>
      </c>
      <c r="AI1486" s="93">
        <v>2288.8680069362231</v>
      </c>
      <c r="AJ1486" s="93">
        <v>2270.9563165669128</v>
      </c>
      <c r="AK1486" s="93">
        <v>2298.6599985824382</v>
      </c>
      <c r="AL1486" s="93">
        <v>2301.358345301207</v>
      </c>
      <c r="AM1486" s="93">
        <v>2352.0268114645201</v>
      </c>
      <c r="AN1486" s="93">
        <v>2330.0568095429112</v>
      </c>
      <c r="AO1486" s="93">
        <v>2331.9983558571289</v>
      </c>
      <c r="AP1486" s="93">
        <v>2332.3349809652623</v>
      </c>
      <c r="AQ1486" s="93">
        <v>2323.3151406148327</v>
      </c>
      <c r="AR1486" s="93">
        <v>2316.3897113496396</v>
      </c>
      <c r="AS1486" s="93">
        <v>0</v>
      </c>
      <c r="AT1486" s="93">
        <v>0</v>
      </c>
      <c r="AU1486" s="93">
        <v>0</v>
      </c>
      <c r="AV1486" s="93">
        <v>0</v>
      </c>
      <c r="AW1486" s="93">
        <v>0</v>
      </c>
      <c r="AX1486" s="93">
        <v>0</v>
      </c>
      <c r="AY1486" s="93">
        <v>0</v>
      </c>
      <c r="AZ1486" s="93">
        <v>0</v>
      </c>
      <c r="BA1486" s="93">
        <v>0</v>
      </c>
      <c r="BB1486" s="93">
        <v>0</v>
      </c>
      <c r="BC1486" s="93">
        <v>0</v>
      </c>
      <c r="BD1486" s="93">
        <v>0</v>
      </c>
      <c r="BE1486" s="93">
        <v>0</v>
      </c>
      <c r="BF1486" s="93">
        <v>0</v>
      </c>
      <c r="BG1486" s="93">
        <v>0</v>
      </c>
      <c r="BH1486" s="93">
        <v>0</v>
      </c>
      <c r="BI1486" s="93">
        <v>0</v>
      </c>
      <c r="BJ1486" s="93">
        <v>0</v>
      </c>
      <c r="BK1486" s="93">
        <v>0</v>
      </c>
      <c r="BL1486" s="93">
        <v>0</v>
      </c>
      <c r="BM1486" s="93">
        <v>0</v>
      </c>
      <c r="BN1486" s="93">
        <v>0</v>
      </c>
      <c r="BO1486" s="93">
        <v>0</v>
      </c>
      <c r="BP1486" s="93">
        <v>0</v>
      </c>
      <c r="BQ1486" s="93">
        <v>0</v>
      </c>
      <c r="BR1486" s="93">
        <v>0</v>
      </c>
      <c r="BS1486" s="93">
        <v>0</v>
      </c>
      <c r="BT1486" s="93">
        <v>0</v>
      </c>
      <c r="BU1486" s="93">
        <v>0</v>
      </c>
      <c r="BV1486" s="93">
        <v>0</v>
      </c>
      <c r="BW1486" s="93">
        <v>0</v>
      </c>
      <c r="BX1486" s="93">
        <v>0</v>
      </c>
      <c r="BY1486" s="93">
        <v>0</v>
      </c>
      <c r="BZ1486" s="93">
        <v>0</v>
      </c>
      <c r="CA1486" s="93">
        <v>0</v>
      </c>
      <c r="CB1486" s="93">
        <v>0</v>
      </c>
      <c r="CC1486" s="93">
        <v>0</v>
      </c>
      <c r="CD1486" s="93">
        <v>0</v>
      </c>
      <c r="CE1486" s="93">
        <v>0</v>
      </c>
      <c r="CF1486" s="93">
        <v>0</v>
      </c>
      <c r="CG1486" s="93">
        <v>0</v>
      </c>
      <c r="CH1486" s="93">
        <v>0</v>
      </c>
      <c r="CJ1486" s="94">
        <v>27744.28742513189</v>
      </c>
    </row>
    <row r="1487" spans="1:88" x14ac:dyDescent="0.25">
      <c r="A1487">
        <v>1479</v>
      </c>
      <c r="B1487" s="96"/>
      <c r="C1487" s="97" t="s">
        <v>5378</v>
      </c>
      <c r="D1487" s="97" t="s">
        <v>7349</v>
      </c>
      <c r="E1487" s="97" t="s">
        <v>7349</v>
      </c>
      <c r="F1487" s="97" t="s">
        <v>8163</v>
      </c>
      <c r="G1487" s="96" t="s">
        <v>6184</v>
      </c>
      <c r="H1487" s="96" t="s">
        <v>8164</v>
      </c>
      <c r="I1487" s="96" t="s">
        <v>5387</v>
      </c>
      <c r="J1487" s="96" t="s">
        <v>5421</v>
      </c>
      <c r="K1487" s="96" t="s">
        <v>5365</v>
      </c>
      <c r="L1487" s="96" t="s">
        <v>5365</v>
      </c>
      <c r="M1487" s="96" t="s">
        <v>5449</v>
      </c>
      <c r="N1487" s="92">
        <v>84198.20565965389</v>
      </c>
      <c r="O1487" s="93">
        <v>0</v>
      </c>
      <c r="P1487" s="93">
        <v>0</v>
      </c>
      <c r="Q1487" s="93">
        <v>0</v>
      </c>
      <c r="R1487" s="93">
        <v>0</v>
      </c>
      <c r="S1487" s="93">
        <v>0</v>
      </c>
      <c r="T1487" s="93">
        <v>0</v>
      </c>
      <c r="U1487" s="93">
        <v>0</v>
      </c>
      <c r="V1487" s="93">
        <v>0</v>
      </c>
      <c r="W1487" s="93">
        <v>0</v>
      </c>
      <c r="X1487" s="93">
        <v>0</v>
      </c>
      <c r="Y1487" s="93">
        <v>0</v>
      </c>
      <c r="Z1487" s="93">
        <v>0</v>
      </c>
      <c r="AA1487" s="93">
        <v>0</v>
      </c>
      <c r="AB1487" s="93">
        <v>0</v>
      </c>
      <c r="AC1487" s="93">
        <v>0</v>
      </c>
      <c r="AD1487" s="93">
        <v>0</v>
      </c>
      <c r="AE1487" s="93">
        <v>0</v>
      </c>
      <c r="AF1487" s="93">
        <v>0</v>
      </c>
      <c r="AG1487" s="93">
        <v>0</v>
      </c>
      <c r="AH1487" s="93">
        <v>0</v>
      </c>
      <c r="AI1487" s="93">
        <v>0</v>
      </c>
      <c r="AJ1487" s="93">
        <v>0</v>
      </c>
      <c r="AK1487" s="93">
        <v>0</v>
      </c>
      <c r="AL1487" s="93">
        <v>0</v>
      </c>
      <c r="AM1487" s="93">
        <v>0</v>
      </c>
      <c r="AN1487" s="93">
        <v>0</v>
      </c>
      <c r="AO1487" s="93">
        <v>0</v>
      </c>
      <c r="AP1487" s="93">
        <v>0</v>
      </c>
      <c r="AQ1487" s="93">
        <v>0</v>
      </c>
      <c r="AR1487" s="93">
        <v>0</v>
      </c>
      <c r="AS1487" s="93">
        <v>6987.2833664557802</v>
      </c>
      <c r="AT1487" s="93">
        <v>6978.4745108397756</v>
      </c>
      <c r="AU1487" s="93">
        <v>6959.5221867711352</v>
      </c>
      <c r="AV1487" s="93">
        <v>6894.7116021777101</v>
      </c>
      <c r="AW1487" s="93">
        <v>6982.2399691901655</v>
      </c>
      <c r="AX1487" s="93">
        <v>6991.5586076351046</v>
      </c>
      <c r="AY1487" s="93">
        <v>7126.4913055598299</v>
      </c>
      <c r="AZ1487" s="93">
        <v>7057.0659828543194</v>
      </c>
      <c r="BA1487" s="93">
        <v>7074.9498452620119</v>
      </c>
      <c r="BB1487" s="93">
        <v>7074.79047962397</v>
      </c>
      <c r="BC1487" s="93">
        <v>7046.4478055387954</v>
      </c>
      <c r="BD1487" s="93">
        <v>7024.6699977452963</v>
      </c>
      <c r="BE1487" s="93">
        <v>0</v>
      </c>
      <c r="BF1487" s="93">
        <v>0</v>
      </c>
      <c r="BG1487" s="93">
        <v>0</v>
      </c>
      <c r="BH1487" s="93">
        <v>0</v>
      </c>
      <c r="BI1487" s="93">
        <v>0</v>
      </c>
      <c r="BJ1487" s="93">
        <v>0</v>
      </c>
      <c r="BK1487" s="93">
        <v>0</v>
      </c>
      <c r="BL1487" s="93">
        <v>0</v>
      </c>
      <c r="BM1487" s="93">
        <v>0</v>
      </c>
      <c r="BN1487" s="93">
        <v>0</v>
      </c>
      <c r="BO1487" s="93">
        <v>0</v>
      </c>
      <c r="BP1487" s="93">
        <v>0</v>
      </c>
      <c r="BQ1487" s="93">
        <v>0</v>
      </c>
      <c r="BR1487" s="93">
        <v>0</v>
      </c>
      <c r="BS1487" s="93">
        <v>0</v>
      </c>
      <c r="BT1487" s="93">
        <v>0</v>
      </c>
      <c r="BU1487" s="93">
        <v>0</v>
      </c>
      <c r="BV1487" s="93">
        <v>0</v>
      </c>
      <c r="BW1487" s="93">
        <v>0</v>
      </c>
      <c r="BX1487" s="93">
        <v>0</v>
      </c>
      <c r="BY1487" s="93">
        <v>0</v>
      </c>
      <c r="BZ1487" s="93">
        <v>0</v>
      </c>
      <c r="CA1487" s="93">
        <v>0</v>
      </c>
      <c r="CB1487" s="93">
        <v>0</v>
      </c>
      <c r="CC1487" s="93">
        <v>0</v>
      </c>
      <c r="CD1487" s="93">
        <v>0</v>
      </c>
      <c r="CE1487" s="93">
        <v>0</v>
      </c>
      <c r="CF1487" s="93">
        <v>0</v>
      </c>
      <c r="CG1487" s="93">
        <v>0</v>
      </c>
      <c r="CH1487" s="93">
        <v>0</v>
      </c>
      <c r="CJ1487" s="94">
        <v>84198.20565965389</v>
      </c>
    </row>
    <row r="1488" spans="1:88" x14ac:dyDescent="0.25">
      <c r="A1488">
        <v>1480</v>
      </c>
      <c r="B1488" s="96"/>
      <c r="C1488" s="97" t="s">
        <v>5378</v>
      </c>
      <c r="D1488" s="97" t="s">
        <v>7349</v>
      </c>
      <c r="E1488" s="97" t="s">
        <v>7349</v>
      </c>
      <c r="F1488" s="97" t="s">
        <v>8165</v>
      </c>
      <c r="G1488" s="96" t="s">
        <v>6184</v>
      </c>
      <c r="H1488" s="96" t="s">
        <v>8166</v>
      </c>
      <c r="I1488" s="96" t="s">
        <v>5387</v>
      </c>
      <c r="J1488" s="96" t="s">
        <v>5421</v>
      </c>
      <c r="K1488" s="96" t="s">
        <v>5365</v>
      </c>
      <c r="L1488" s="96" t="s">
        <v>5365</v>
      </c>
      <c r="M1488" s="96" t="s">
        <v>5449</v>
      </c>
      <c r="N1488" s="92">
        <v>28084.144367205525</v>
      </c>
      <c r="O1488" s="93">
        <v>0</v>
      </c>
      <c r="P1488" s="93">
        <v>0</v>
      </c>
      <c r="Q1488" s="93">
        <v>0</v>
      </c>
      <c r="R1488" s="93">
        <v>0</v>
      </c>
      <c r="S1488" s="93">
        <v>0</v>
      </c>
      <c r="T1488" s="93">
        <v>0</v>
      </c>
      <c r="U1488" s="93">
        <v>0</v>
      </c>
      <c r="V1488" s="93">
        <v>0</v>
      </c>
      <c r="W1488" s="93">
        <v>0</v>
      </c>
      <c r="X1488" s="93">
        <v>0</v>
      </c>
      <c r="Y1488" s="93">
        <v>0</v>
      </c>
      <c r="Z1488" s="93">
        <v>0</v>
      </c>
      <c r="AA1488" s="93">
        <v>0</v>
      </c>
      <c r="AB1488" s="93">
        <v>0</v>
      </c>
      <c r="AC1488" s="93">
        <v>0</v>
      </c>
      <c r="AD1488" s="93">
        <v>0</v>
      </c>
      <c r="AE1488" s="93">
        <v>0</v>
      </c>
      <c r="AF1488" s="93">
        <v>0</v>
      </c>
      <c r="AG1488" s="93">
        <v>0</v>
      </c>
      <c r="AH1488" s="93">
        <v>0</v>
      </c>
      <c r="AI1488" s="93">
        <v>0</v>
      </c>
      <c r="AJ1488" s="93">
        <v>0</v>
      </c>
      <c r="AK1488" s="93">
        <v>0</v>
      </c>
      <c r="AL1488" s="93">
        <v>0</v>
      </c>
      <c r="AM1488" s="93">
        <v>0</v>
      </c>
      <c r="AN1488" s="93">
        <v>0</v>
      </c>
      <c r="AO1488" s="93">
        <v>0</v>
      </c>
      <c r="AP1488" s="93">
        <v>0</v>
      </c>
      <c r="AQ1488" s="93">
        <v>0</v>
      </c>
      <c r="AR1488" s="93">
        <v>0</v>
      </c>
      <c r="AS1488" s="93">
        <v>0</v>
      </c>
      <c r="AT1488" s="93">
        <v>0</v>
      </c>
      <c r="AU1488" s="93">
        <v>0</v>
      </c>
      <c r="AV1488" s="93">
        <v>0</v>
      </c>
      <c r="AW1488" s="93">
        <v>0</v>
      </c>
      <c r="AX1488" s="93">
        <v>0</v>
      </c>
      <c r="AY1488" s="93">
        <v>0</v>
      </c>
      <c r="AZ1488" s="93">
        <v>0</v>
      </c>
      <c r="BA1488" s="93">
        <v>0</v>
      </c>
      <c r="BB1488" s="93">
        <v>0</v>
      </c>
      <c r="BC1488" s="93">
        <v>0</v>
      </c>
      <c r="BD1488" s="93">
        <v>0</v>
      </c>
      <c r="BE1488" s="93">
        <v>2345.111662833252</v>
      </c>
      <c r="BF1488" s="93">
        <v>2342.5343446945467</v>
      </c>
      <c r="BG1488" s="93">
        <v>2336.3639617530198</v>
      </c>
      <c r="BH1488" s="93">
        <v>2315.5997184465314</v>
      </c>
      <c r="BI1488" s="93">
        <v>2343.3711331787881</v>
      </c>
      <c r="BJ1488" s="93">
        <v>2346.3707043028389</v>
      </c>
      <c r="BK1488" s="93">
        <v>2362.0036478878851</v>
      </c>
      <c r="BL1488" s="93">
        <v>2340.6271541297569</v>
      </c>
      <c r="BM1488" s="93">
        <v>2343.5458631392976</v>
      </c>
      <c r="BN1488" s="93">
        <v>2344.1087340554095</v>
      </c>
      <c r="BO1488" s="93">
        <v>2335.4884067149965</v>
      </c>
      <c r="BP1488" s="93">
        <v>2329.0190360692004</v>
      </c>
      <c r="BQ1488" s="93">
        <v>0</v>
      </c>
      <c r="BR1488" s="93">
        <v>0</v>
      </c>
      <c r="BS1488" s="93">
        <v>0</v>
      </c>
      <c r="BT1488" s="93">
        <v>0</v>
      </c>
      <c r="BU1488" s="93">
        <v>0</v>
      </c>
      <c r="BV1488" s="93">
        <v>0</v>
      </c>
      <c r="BW1488" s="93">
        <v>0</v>
      </c>
      <c r="BX1488" s="93">
        <v>0</v>
      </c>
      <c r="BY1488" s="93">
        <v>0</v>
      </c>
      <c r="BZ1488" s="93">
        <v>0</v>
      </c>
      <c r="CA1488" s="93">
        <v>0</v>
      </c>
      <c r="CB1488" s="93">
        <v>0</v>
      </c>
      <c r="CC1488" s="93">
        <v>0</v>
      </c>
      <c r="CD1488" s="93">
        <v>0</v>
      </c>
      <c r="CE1488" s="93">
        <v>0</v>
      </c>
      <c r="CF1488" s="93">
        <v>0</v>
      </c>
      <c r="CG1488" s="93">
        <v>0</v>
      </c>
      <c r="CH1488" s="93">
        <v>0</v>
      </c>
      <c r="CJ1488" s="94">
        <v>28084.144367205525</v>
      </c>
    </row>
    <row r="1489" spans="1:88" x14ac:dyDescent="0.25">
      <c r="A1489">
        <v>1481</v>
      </c>
      <c r="B1489" s="96"/>
      <c r="C1489" s="97" t="s">
        <v>5378</v>
      </c>
      <c r="D1489" s="97" t="s">
        <v>7349</v>
      </c>
      <c r="E1489" s="97" t="s">
        <v>7349</v>
      </c>
      <c r="F1489" s="97" t="s">
        <v>8167</v>
      </c>
      <c r="G1489" s="96" t="s">
        <v>6184</v>
      </c>
      <c r="H1489" s="96" t="s">
        <v>8168</v>
      </c>
      <c r="I1489" s="96" t="s">
        <v>5387</v>
      </c>
      <c r="J1489" s="96" t="s">
        <v>5421</v>
      </c>
      <c r="K1489" s="96" t="s">
        <v>5365</v>
      </c>
      <c r="L1489" s="96" t="s">
        <v>5365</v>
      </c>
      <c r="M1489" s="96" t="s">
        <v>5449</v>
      </c>
      <c r="N1489" s="92">
        <v>170276.5455351212</v>
      </c>
      <c r="O1489" s="93">
        <v>0</v>
      </c>
      <c r="P1489" s="93">
        <v>0</v>
      </c>
      <c r="Q1489" s="93">
        <v>0</v>
      </c>
      <c r="R1489" s="93">
        <v>0</v>
      </c>
      <c r="S1489" s="93">
        <v>0</v>
      </c>
      <c r="T1489" s="93">
        <v>0</v>
      </c>
      <c r="U1489" s="93">
        <v>0</v>
      </c>
      <c r="V1489" s="93">
        <v>0</v>
      </c>
      <c r="W1489" s="93">
        <v>0</v>
      </c>
      <c r="X1489" s="93">
        <v>0</v>
      </c>
      <c r="Y1489" s="93">
        <v>0</v>
      </c>
      <c r="Z1489" s="93">
        <v>0</v>
      </c>
      <c r="AA1489" s="93">
        <v>0</v>
      </c>
      <c r="AB1489" s="93">
        <v>0</v>
      </c>
      <c r="AC1489" s="93">
        <v>0</v>
      </c>
      <c r="AD1489" s="93">
        <v>0</v>
      </c>
      <c r="AE1489" s="93">
        <v>0</v>
      </c>
      <c r="AF1489" s="93">
        <v>0</v>
      </c>
      <c r="AG1489" s="93">
        <v>0</v>
      </c>
      <c r="AH1489" s="93">
        <v>0</v>
      </c>
      <c r="AI1489" s="93">
        <v>0</v>
      </c>
      <c r="AJ1489" s="93">
        <v>0</v>
      </c>
      <c r="AK1489" s="93">
        <v>0</v>
      </c>
      <c r="AL1489" s="93">
        <v>0</v>
      </c>
      <c r="AM1489" s="93">
        <v>0</v>
      </c>
      <c r="AN1489" s="93">
        <v>0</v>
      </c>
      <c r="AO1489" s="93">
        <v>0</v>
      </c>
      <c r="AP1489" s="93">
        <v>0</v>
      </c>
      <c r="AQ1489" s="93">
        <v>0</v>
      </c>
      <c r="AR1489" s="93">
        <v>0</v>
      </c>
      <c r="AS1489" s="93">
        <v>0</v>
      </c>
      <c r="AT1489" s="93">
        <v>0</v>
      </c>
      <c r="AU1489" s="93">
        <v>0</v>
      </c>
      <c r="AV1489" s="93">
        <v>0</v>
      </c>
      <c r="AW1489" s="93">
        <v>0</v>
      </c>
      <c r="AX1489" s="93">
        <v>0</v>
      </c>
      <c r="AY1489" s="93">
        <v>0</v>
      </c>
      <c r="AZ1489" s="93">
        <v>0</v>
      </c>
      <c r="BA1489" s="93">
        <v>0</v>
      </c>
      <c r="BB1489" s="93">
        <v>0</v>
      </c>
      <c r="BC1489" s="93">
        <v>0</v>
      </c>
      <c r="BD1489" s="93">
        <v>0</v>
      </c>
      <c r="BE1489" s="93">
        <v>0</v>
      </c>
      <c r="BF1489" s="93">
        <v>0</v>
      </c>
      <c r="BG1489" s="93">
        <v>0</v>
      </c>
      <c r="BH1489" s="93">
        <v>0</v>
      </c>
      <c r="BI1489" s="93">
        <v>0</v>
      </c>
      <c r="BJ1489" s="93">
        <v>0</v>
      </c>
      <c r="BK1489" s="93">
        <v>0</v>
      </c>
      <c r="BL1489" s="93">
        <v>0</v>
      </c>
      <c r="BM1489" s="93">
        <v>0</v>
      </c>
      <c r="BN1489" s="93">
        <v>0</v>
      </c>
      <c r="BO1489" s="93">
        <v>0</v>
      </c>
      <c r="BP1489" s="93">
        <v>0</v>
      </c>
      <c r="BQ1489" s="93">
        <v>14193.714360777612</v>
      </c>
      <c r="BR1489" s="93">
        <v>14173.318586216183</v>
      </c>
      <c r="BS1489" s="93">
        <v>14123.055282547473</v>
      </c>
      <c r="BT1489" s="93">
        <v>13958.719964929182</v>
      </c>
      <c r="BU1489" s="93">
        <v>14179.200997688878</v>
      </c>
      <c r="BV1489" s="93">
        <v>14203.842251515845</v>
      </c>
      <c r="BW1489" s="93">
        <v>14411.388061992373</v>
      </c>
      <c r="BX1489" s="93">
        <v>14231.840903952678</v>
      </c>
      <c r="BY1489" s="93">
        <v>14247.091639179442</v>
      </c>
      <c r="BZ1489" s="93">
        <v>14256.548734604927</v>
      </c>
      <c r="CA1489" s="93">
        <v>14175.05312747565</v>
      </c>
      <c r="CB1489" s="93">
        <v>14122.771624240941</v>
      </c>
      <c r="CC1489" s="93">
        <v>0</v>
      </c>
      <c r="CD1489" s="93">
        <v>0</v>
      </c>
      <c r="CE1489" s="93">
        <v>0</v>
      </c>
      <c r="CF1489" s="93">
        <v>0</v>
      </c>
      <c r="CG1489" s="93">
        <v>0</v>
      </c>
      <c r="CH1489" s="93">
        <v>0</v>
      </c>
      <c r="CJ1489" s="94">
        <v>170276.5455351212</v>
      </c>
    </row>
    <row r="1490" spans="1:88" x14ac:dyDescent="0.25">
      <c r="A1490">
        <v>1482</v>
      </c>
      <c r="B1490" s="96"/>
      <c r="C1490" s="97" t="s">
        <v>5378</v>
      </c>
      <c r="D1490" s="97" t="s">
        <v>7349</v>
      </c>
      <c r="E1490" s="97" t="s">
        <v>7349</v>
      </c>
      <c r="F1490" s="97" t="s">
        <v>8169</v>
      </c>
      <c r="G1490" s="96" t="s">
        <v>6184</v>
      </c>
      <c r="H1490" s="96" t="s">
        <v>8170</v>
      </c>
      <c r="I1490" s="96" t="s">
        <v>5387</v>
      </c>
      <c r="J1490" s="96" t="s">
        <v>5421</v>
      </c>
      <c r="K1490" s="96" t="s">
        <v>5365</v>
      </c>
      <c r="L1490" s="96" t="s">
        <v>5365</v>
      </c>
      <c r="M1490" s="96" t="s">
        <v>5449</v>
      </c>
      <c r="N1490" s="92">
        <v>57100.57264475587</v>
      </c>
      <c r="O1490" s="93">
        <v>0</v>
      </c>
      <c r="P1490" s="93">
        <v>0</v>
      </c>
      <c r="Q1490" s="93">
        <v>0</v>
      </c>
      <c r="R1490" s="93">
        <v>0</v>
      </c>
      <c r="S1490" s="93">
        <v>0</v>
      </c>
      <c r="T1490" s="93">
        <v>0</v>
      </c>
      <c r="U1490" s="93">
        <v>0</v>
      </c>
      <c r="V1490" s="93">
        <v>0</v>
      </c>
      <c r="W1490" s="93">
        <v>0</v>
      </c>
      <c r="X1490" s="93">
        <v>0</v>
      </c>
      <c r="Y1490" s="93">
        <v>0</v>
      </c>
      <c r="Z1490" s="93">
        <v>0</v>
      </c>
      <c r="AA1490" s="93">
        <v>0</v>
      </c>
      <c r="AB1490" s="93">
        <v>0</v>
      </c>
      <c r="AC1490" s="93">
        <v>0</v>
      </c>
      <c r="AD1490" s="93">
        <v>0</v>
      </c>
      <c r="AE1490" s="93">
        <v>0</v>
      </c>
      <c r="AF1490" s="93">
        <v>0</v>
      </c>
      <c r="AG1490" s="93">
        <v>0</v>
      </c>
      <c r="AH1490" s="93">
        <v>0</v>
      </c>
      <c r="AI1490" s="93">
        <v>0</v>
      </c>
      <c r="AJ1490" s="93">
        <v>0</v>
      </c>
      <c r="AK1490" s="93">
        <v>0</v>
      </c>
      <c r="AL1490" s="93">
        <v>0</v>
      </c>
      <c r="AM1490" s="93">
        <v>0</v>
      </c>
      <c r="AN1490" s="93">
        <v>0</v>
      </c>
      <c r="AO1490" s="93">
        <v>0</v>
      </c>
      <c r="AP1490" s="93">
        <v>0</v>
      </c>
      <c r="AQ1490" s="93">
        <v>0</v>
      </c>
      <c r="AR1490" s="93">
        <v>0</v>
      </c>
      <c r="AS1490" s="93">
        <v>0</v>
      </c>
      <c r="AT1490" s="93">
        <v>0</v>
      </c>
      <c r="AU1490" s="93">
        <v>0</v>
      </c>
      <c r="AV1490" s="93">
        <v>0</v>
      </c>
      <c r="AW1490" s="93">
        <v>0</v>
      </c>
      <c r="AX1490" s="93">
        <v>0</v>
      </c>
      <c r="AY1490" s="93">
        <v>0</v>
      </c>
      <c r="AZ1490" s="93">
        <v>0</v>
      </c>
      <c r="BA1490" s="93">
        <v>0</v>
      </c>
      <c r="BB1490" s="93">
        <v>0</v>
      </c>
      <c r="BC1490" s="93">
        <v>0</v>
      </c>
      <c r="BD1490" s="93">
        <v>0</v>
      </c>
      <c r="BE1490" s="93">
        <v>0</v>
      </c>
      <c r="BF1490" s="93">
        <v>0</v>
      </c>
      <c r="BG1490" s="93">
        <v>0</v>
      </c>
      <c r="BH1490" s="93">
        <v>0</v>
      </c>
      <c r="BI1490" s="93">
        <v>0</v>
      </c>
      <c r="BJ1490" s="93">
        <v>0</v>
      </c>
      <c r="BK1490" s="93">
        <v>0</v>
      </c>
      <c r="BL1490" s="93">
        <v>0</v>
      </c>
      <c r="BM1490" s="93">
        <v>0</v>
      </c>
      <c r="BN1490" s="93">
        <v>0</v>
      </c>
      <c r="BO1490" s="93">
        <v>0</v>
      </c>
      <c r="BP1490" s="93">
        <v>0</v>
      </c>
      <c r="BQ1490" s="93">
        <v>0</v>
      </c>
      <c r="BR1490" s="93">
        <v>0</v>
      </c>
      <c r="BS1490" s="93">
        <v>0</v>
      </c>
      <c r="BT1490" s="93">
        <v>0</v>
      </c>
      <c r="BU1490" s="93">
        <v>0</v>
      </c>
      <c r="BV1490" s="93">
        <v>0</v>
      </c>
      <c r="BW1490" s="93">
        <v>0</v>
      </c>
      <c r="BX1490" s="93">
        <v>0</v>
      </c>
      <c r="BY1490" s="93">
        <v>0</v>
      </c>
      <c r="BZ1490" s="93">
        <v>0</v>
      </c>
      <c r="CA1490" s="93">
        <v>0</v>
      </c>
      <c r="CB1490" s="93">
        <v>0</v>
      </c>
      <c r="CC1490" s="93">
        <v>9562.2546921472203</v>
      </c>
      <c r="CD1490" s="93">
        <v>9545.7515380485365</v>
      </c>
      <c r="CE1490" s="93">
        <v>9505.0771872639889</v>
      </c>
      <c r="CF1490" s="93">
        <v>9368.5440972120432</v>
      </c>
      <c r="CG1490" s="93">
        <v>9548.5134996115812</v>
      </c>
      <c r="CH1490" s="93">
        <v>9570.4316304724962</v>
      </c>
      <c r="CJ1490" s="94">
        <v>57100.57264475587</v>
      </c>
    </row>
    <row r="1491" spans="1:88" x14ac:dyDescent="0.25">
      <c r="A1491">
        <v>1483</v>
      </c>
      <c r="B1491" s="96"/>
      <c r="C1491" s="97" t="s">
        <v>6059</v>
      </c>
      <c r="D1491" s="97" t="s">
        <v>6060</v>
      </c>
      <c r="E1491" s="97" t="s">
        <v>6060</v>
      </c>
      <c r="F1491" s="97" t="s">
        <v>8171</v>
      </c>
      <c r="G1491" s="96" t="s">
        <v>6062</v>
      </c>
      <c r="H1491" s="96" t="s">
        <v>8172</v>
      </c>
      <c r="I1491" s="96" t="s">
        <v>5340</v>
      </c>
      <c r="J1491" s="96" t="s">
        <v>5340</v>
      </c>
      <c r="K1491" s="96" t="s">
        <v>5970</v>
      </c>
      <c r="L1491" s="96" t="s">
        <v>5970</v>
      </c>
      <c r="M1491" s="96"/>
      <c r="N1491" s="92">
        <v>466984.43341411324</v>
      </c>
      <c r="O1491" s="93">
        <v>79014.628344150784</v>
      </c>
      <c r="P1491" s="93">
        <v>77711.255581795704</v>
      </c>
      <c r="Q1491" s="93">
        <v>77866.617768858297</v>
      </c>
      <c r="R1491" s="93">
        <v>77943.338510845133</v>
      </c>
      <c r="S1491" s="93">
        <v>77450.116478751981</v>
      </c>
      <c r="T1491" s="93">
        <v>76998.476729711314</v>
      </c>
      <c r="U1491" s="93">
        <v>0</v>
      </c>
      <c r="V1491" s="93">
        <v>0</v>
      </c>
      <c r="W1491" s="93">
        <v>0</v>
      </c>
      <c r="X1491" s="93">
        <v>0</v>
      </c>
      <c r="Y1491" s="93">
        <v>0</v>
      </c>
      <c r="Z1491" s="93">
        <v>0</v>
      </c>
      <c r="AA1491" s="93">
        <v>0</v>
      </c>
      <c r="AB1491" s="93">
        <v>0</v>
      </c>
      <c r="AC1491" s="93">
        <v>0</v>
      </c>
      <c r="AD1491" s="93">
        <v>0</v>
      </c>
      <c r="AE1491" s="93">
        <v>0</v>
      </c>
      <c r="AF1491" s="93">
        <v>0</v>
      </c>
      <c r="AG1491" s="93">
        <v>0</v>
      </c>
      <c r="AH1491" s="93">
        <v>0</v>
      </c>
      <c r="AI1491" s="93">
        <v>0</v>
      </c>
      <c r="AJ1491" s="93">
        <v>0</v>
      </c>
      <c r="AK1491" s="93">
        <v>0</v>
      </c>
      <c r="AL1491" s="93">
        <v>0</v>
      </c>
      <c r="AM1491" s="93">
        <v>0</v>
      </c>
      <c r="AN1491" s="93">
        <v>0</v>
      </c>
      <c r="AO1491" s="93">
        <v>0</v>
      </c>
      <c r="AP1491" s="93">
        <v>0</v>
      </c>
      <c r="AQ1491" s="93">
        <v>0</v>
      </c>
      <c r="AR1491" s="93">
        <v>0</v>
      </c>
      <c r="AS1491" s="93">
        <v>0</v>
      </c>
      <c r="AT1491" s="93">
        <v>0</v>
      </c>
      <c r="AU1491" s="93">
        <v>0</v>
      </c>
      <c r="AV1491" s="93">
        <v>0</v>
      </c>
      <c r="AW1491" s="93">
        <v>0</v>
      </c>
      <c r="AX1491" s="93">
        <v>0</v>
      </c>
      <c r="AY1491" s="93">
        <v>0</v>
      </c>
      <c r="AZ1491" s="93">
        <v>0</v>
      </c>
      <c r="BA1491" s="93">
        <v>0</v>
      </c>
      <c r="BB1491" s="93">
        <v>0</v>
      </c>
      <c r="BC1491" s="93">
        <v>0</v>
      </c>
      <c r="BD1491" s="93">
        <v>0</v>
      </c>
      <c r="BE1491" s="93">
        <v>0</v>
      </c>
      <c r="BF1491" s="93">
        <v>0</v>
      </c>
      <c r="BG1491" s="93">
        <v>0</v>
      </c>
      <c r="BH1491" s="93">
        <v>0</v>
      </c>
      <c r="BI1491" s="93">
        <v>0</v>
      </c>
      <c r="BJ1491" s="93">
        <v>0</v>
      </c>
      <c r="BK1491" s="93">
        <v>0</v>
      </c>
      <c r="BL1491" s="93">
        <v>0</v>
      </c>
      <c r="BM1491" s="93">
        <v>0</v>
      </c>
      <c r="BN1491" s="93">
        <v>0</v>
      </c>
      <c r="BO1491" s="93">
        <v>0</v>
      </c>
      <c r="BP1491" s="93">
        <v>0</v>
      </c>
      <c r="BQ1491" s="93">
        <v>0</v>
      </c>
      <c r="BR1491" s="93">
        <v>0</v>
      </c>
      <c r="BS1491" s="93">
        <v>0</v>
      </c>
      <c r="BT1491" s="93">
        <v>0</v>
      </c>
      <c r="BU1491" s="93">
        <v>0</v>
      </c>
      <c r="BV1491" s="93">
        <v>0</v>
      </c>
      <c r="BW1491" s="93">
        <v>0</v>
      </c>
      <c r="BX1491" s="93">
        <v>0</v>
      </c>
      <c r="BY1491" s="93">
        <v>0</v>
      </c>
      <c r="BZ1491" s="93">
        <v>0</v>
      </c>
      <c r="CA1491" s="93">
        <v>0</v>
      </c>
      <c r="CB1491" s="93">
        <v>0</v>
      </c>
      <c r="CC1491" s="93">
        <v>0</v>
      </c>
      <c r="CD1491" s="93">
        <v>0</v>
      </c>
      <c r="CE1491" s="93">
        <v>0</v>
      </c>
      <c r="CF1491" s="93">
        <v>0</v>
      </c>
      <c r="CG1491" s="93">
        <v>0</v>
      </c>
      <c r="CH1491" s="93">
        <v>0</v>
      </c>
      <c r="CJ1491" s="94">
        <v>0</v>
      </c>
    </row>
    <row r="1492" spans="1:88" x14ac:dyDescent="0.25">
      <c r="A1492">
        <v>1484</v>
      </c>
      <c r="B1492" s="96"/>
      <c r="C1492" s="97" t="s">
        <v>6059</v>
      </c>
      <c r="D1492" s="97" t="s">
        <v>6060</v>
      </c>
      <c r="E1492" s="97" t="s">
        <v>6060</v>
      </c>
      <c r="F1492" s="97" t="s">
        <v>8173</v>
      </c>
      <c r="G1492" s="96" t="s">
        <v>6062</v>
      </c>
      <c r="H1492" s="96" t="s">
        <v>8174</v>
      </c>
      <c r="I1492" s="96" t="s">
        <v>5340</v>
      </c>
      <c r="J1492" s="96" t="s">
        <v>5340</v>
      </c>
      <c r="K1492" s="96" t="s">
        <v>5970</v>
      </c>
      <c r="L1492" s="96" t="s">
        <v>5970</v>
      </c>
      <c r="M1492" s="96"/>
      <c r="N1492" s="92">
        <v>248278.58581799502</v>
      </c>
      <c r="O1492" s="93">
        <v>42009.195126261693</v>
      </c>
      <c r="P1492" s="93">
        <v>41316.239380680585</v>
      </c>
      <c r="Q1492" s="93">
        <v>41398.839787318298</v>
      </c>
      <c r="R1492" s="93">
        <v>41439.629406758359</v>
      </c>
      <c r="S1492" s="93">
        <v>41177.401246973568</v>
      </c>
      <c r="T1492" s="93">
        <v>40937.280870002498</v>
      </c>
      <c r="U1492" s="93">
        <v>0</v>
      </c>
      <c r="V1492" s="93">
        <v>0</v>
      </c>
      <c r="W1492" s="93">
        <v>0</v>
      </c>
      <c r="X1492" s="93">
        <v>0</v>
      </c>
      <c r="Y1492" s="93">
        <v>0</v>
      </c>
      <c r="Z1492" s="93">
        <v>0</v>
      </c>
      <c r="AA1492" s="93">
        <v>0</v>
      </c>
      <c r="AB1492" s="93">
        <v>0</v>
      </c>
      <c r="AC1492" s="93">
        <v>0</v>
      </c>
      <c r="AD1492" s="93">
        <v>0</v>
      </c>
      <c r="AE1492" s="93">
        <v>0</v>
      </c>
      <c r="AF1492" s="93">
        <v>0</v>
      </c>
      <c r="AG1492" s="93">
        <v>0</v>
      </c>
      <c r="AH1492" s="93">
        <v>0</v>
      </c>
      <c r="AI1492" s="93">
        <v>0</v>
      </c>
      <c r="AJ1492" s="93">
        <v>0</v>
      </c>
      <c r="AK1492" s="93">
        <v>0</v>
      </c>
      <c r="AL1492" s="93">
        <v>0</v>
      </c>
      <c r="AM1492" s="93">
        <v>0</v>
      </c>
      <c r="AN1492" s="93">
        <v>0</v>
      </c>
      <c r="AO1492" s="93">
        <v>0</v>
      </c>
      <c r="AP1492" s="93">
        <v>0</v>
      </c>
      <c r="AQ1492" s="93">
        <v>0</v>
      </c>
      <c r="AR1492" s="93">
        <v>0</v>
      </c>
      <c r="AS1492" s="93">
        <v>0</v>
      </c>
      <c r="AT1492" s="93">
        <v>0</v>
      </c>
      <c r="AU1492" s="93">
        <v>0</v>
      </c>
      <c r="AV1492" s="93">
        <v>0</v>
      </c>
      <c r="AW1492" s="93">
        <v>0</v>
      </c>
      <c r="AX1492" s="93">
        <v>0</v>
      </c>
      <c r="AY1492" s="93">
        <v>0</v>
      </c>
      <c r="AZ1492" s="93">
        <v>0</v>
      </c>
      <c r="BA1492" s="93">
        <v>0</v>
      </c>
      <c r="BB1492" s="93">
        <v>0</v>
      </c>
      <c r="BC1492" s="93">
        <v>0</v>
      </c>
      <c r="BD1492" s="93">
        <v>0</v>
      </c>
      <c r="BE1492" s="93">
        <v>0</v>
      </c>
      <c r="BF1492" s="93">
        <v>0</v>
      </c>
      <c r="BG1492" s="93">
        <v>0</v>
      </c>
      <c r="BH1492" s="93">
        <v>0</v>
      </c>
      <c r="BI1492" s="93">
        <v>0</v>
      </c>
      <c r="BJ1492" s="93">
        <v>0</v>
      </c>
      <c r="BK1492" s="93">
        <v>0</v>
      </c>
      <c r="BL1492" s="93">
        <v>0</v>
      </c>
      <c r="BM1492" s="93">
        <v>0</v>
      </c>
      <c r="BN1492" s="93">
        <v>0</v>
      </c>
      <c r="BO1492" s="93">
        <v>0</v>
      </c>
      <c r="BP1492" s="93">
        <v>0</v>
      </c>
      <c r="BQ1492" s="93">
        <v>0</v>
      </c>
      <c r="BR1492" s="93">
        <v>0</v>
      </c>
      <c r="BS1492" s="93">
        <v>0</v>
      </c>
      <c r="BT1492" s="93">
        <v>0</v>
      </c>
      <c r="BU1492" s="93">
        <v>0</v>
      </c>
      <c r="BV1492" s="93">
        <v>0</v>
      </c>
      <c r="BW1492" s="93">
        <v>0</v>
      </c>
      <c r="BX1492" s="93">
        <v>0</v>
      </c>
      <c r="BY1492" s="93">
        <v>0</v>
      </c>
      <c r="BZ1492" s="93">
        <v>0</v>
      </c>
      <c r="CA1492" s="93">
        <v>0</v>
      </c>
      <c r="CB1492" s="93">
        <v>0</v>
      </c>
      <c r="CC1492" s="93">
        <v>0</v>
      </c>
      <c r="CD1492" s="93">
        <v>0</v>
      </c>
      <c r="CE1492" s="93">
        <v>0</v>
      </c>
      <c r="CF1492" s="93">
        <v>0</v>
      </c>
      <c r="CG1492" s="93">
        <v>0</v>
      </c>
      <c r="CH1492" s="93">
        <v>0</v>
      </c>
      <c r="CJ1492" s="94">
        <v>0</v>
      </c>
    </row>
    <row r="1493" spans="1:88" x14ac:dyDescent="0.25">
      <c r="A1493">
        <v>1485</v>
      </c>
      <c r="B1493" s="96"/>
      <c r="C1493" s="97" t="s">
        <v>5355</v>
      </c>
      <c r="D1493" s="97" t="s">
        <v>2973</v>
      </c>
      <c r="E1493" s="97" t="s">
        <v>2973</v>
      </c>
      <c r="F1493" s="97" t="s">
        <v>8175</v>
      </c>
      <c r="G1493" s="96" t="s">
        <v>5560</v>
      </c>
      <c r="H1493" s="96" t="s">
        <v>8176</v>
      </c>
      <c r="I1493" s="96" t="s">
        <v>5340</v>
      </c>
      <c r="J1493" s="96" t="s">
        <v>5340</v>
      </c>
      <c r="K1493" s="96" t="s">
        <v>5358</v>
      </c>
      <c r="L1493" s="96" t="s">
        <v>5358</v>
      </c>
      <c r="M1493" s="96" t="s">
        <v>5342</v>
      </c>
      <c r="N1493" s="92">
        <v>367452.30701063265</v>
      </c>
      <c r="O1493" s="93">
        <v>62173.608786867218</v>
      </c>
      <c r="P1493" s="93">
        <v>61148.034283407338</v>
      </c>
      <c r="Q1493" s="93">
        <v>61270.282885231136</v>
      </c>
      <c r="R1493" s="93">
        <v>61330.651522002423</v>
      </c>
      <c r="S1493" s="93">
        <v>60942.553845520844</v>
      </c>
      <c r="T1493" s="93">
        <v>60587.175687603718</v>
      </c>
      <c r="U1493" s="93">
        <v>0</v>
      </c>
      <c r="V1493" s="93">
        <v>0</v>
      </c>
      <c r="W1493" s="93">
        <v>0</v>
      </c>
      <c r="X1493" s="93">
        <v>0</v>
      </c>
      <c r="Y1493" s="93">
        <v>0</v>
      </c>
      <c r="Z1493" s="93">
        <v>0</v>
      </c>
      <c r="AA1493" s="93">
        <v>0</v>
      </c>
      <c r="AB1493" s="93">
        <v>0</v>
      </c>
      <c r="AC1493" s="93">
        <v>0</v>
      </c>
      <c r="AD1493" s="93">
        <v>0</v>
      </c>
      <c r="AE1493" s="93">
        <v>0</v>
      </c>
      <c r="AF1493" s="93">
        <v>0</v>
      </c>
      <c r="AG1493" s="93">
        <v>0</v>
      </c>
      <c r="AH1493" s="93">
        <v>0</v>
      </c>
      <c r="AI1493" s="93">
        <v>0</v>
      </c>
      <c r="AJ1493" s="93">
        <v>0</v>
      </c>
      <c r="AK1493" s="93">
        <v>0</v>
      </c>
      <c r="AL1493" s="93">
        <v>0</v>
      </c>
      <c r="AM1493" s="93">
        <v>0</v>
      </c>
      <c r="AN1493" s="93">
        <v>0</v>
      </c>
      <c r="AO1493" s="93">
        <v>0</v>
      </c>
      <c r="AP1493" s="93">
        <v>0</v>
      </c>
      <c r="AQ1493" s="93">
        <v>0</v>
      </c>
      <c r="AR1493" s="93">
        <v>0</v>
      </c>
      <c r="AS1493" s="93">
        <v>0</v>
      </c>
      <c r="AT1493" s="93">
        <v>0</v>
      </c>
      <c r="AU1493" s="93">
        <v>0</v>
      </c>
      <c r="AV1493" s="93">
        <v>0</v>
      </c>
      <c r="AW1493" s="93">
        <v>0</v>
      </c>
      <c r="AX1493" s="93">
        <v>0</v>
      </c>
      <c r="AY1493" s="93">
        <v>0</v>
      </c>
      <c r="AZ1493" s="93">
        <v>0</v>
      </c>
      <c r="BA1493" s="93">
        <v>0</v>
      </c>
      <c r="BB1493" s="93">
        <v>0</v>
      </c>
      <c r="BC1493" s="93">
        <v>0</v>
      </c>
      <c r="BD1493" s="93">
        <v>0</v>
      </c>
      <c r="BE1493" s="93">
        <v>0</v>
      </c>
      <c r="BF1493" s="93">
        <v>0</v>
      </c>
      <c r="BG1493" s="93">
        <v>0</v>
      </c>
      <c r="BH1493" s="93">
        <v>0</v>
      </c>
      <c r="BI1493" s="93">
        <v>0</v>
      </c>
      <c r="BJ1493" s="93">
        <v>0</v>
      </c>
      <c r="BK1493" s="93">
        <v>0</v>
      </c>
      <c r="BL1493" s="93">
        <v>0</v>
      </c>
      <c r="BM1493" s="93">
        <v>0</v>
      </c>
      <c r="BN1493" s="93">
        <v>0</v>
      </c>
      <c r="BO1493" s="93">
        <v>0</v>
      </c>
      <c r="BP1493" s="93">
        <v>0</v>
      </c>
      <c r="BQ1493" s="93">
        <v>0</v>
      </c>
      <c r="BR1493" s="93">
        <v>0</v>
      </c>
      <c r="BS1493" s="93">
        <v>0</v>
      </c>
      <c r="BT1493" s="93">
        <v>0</v>
      </c>
      <c r="BU1493" s="93">
        <v>0</v>
      </c>
      <c r="BV1493" s="93">
        <v>0</v>
      </c>
      <c r="BW1493" s="93">
        <v>0</v>
      </c>
      <c r="BX1493" s="93">
        <v>0</v>
      </c>
      <c r="BY1493" s="93">
        <v>0</v>
      </c>
      <c r="BZ1493" s="93">
        <v>0</v>
      </c>
      <c r="CA1493" s="93">
        <v>0</v>
      </c>
      <c r="CB1493" s="93">
        <v>0</v>
      </c>
      <c r="CC1493" s="93">
        <v>0</v>
      </c>
      <c r="CD1493" s="93">
        <v>0</v>
      </c>
      <c r="CE1493" s="93">
        <v>0</v>
      </c>
      <c r="CF1493" s="93">
        <v>0</v>
      </c>
      <c r="CG1493" s="93">
        <v>0</v>
      </c>
      <c r="CH1493" s="93">
        <v>0</v>
      </c>
      <c r="CJ1493" s="94">
        <v>0</v>
      </c>
    </row>
    <row r="1494" spans="1:88" x14ac:dyDescent="0.25">
      <c r="A1494">
        <v>1486</v>
      </c>
      <c r="B1494" s="96"/>
      <c r="C1494" s="97" t="s">
        <v>5378</v>
      </c>
      <c r="D1494" s="97" t="s">
        <v>5432</v>
      </c>
      <c r="E1494" s="97" t="s">
        <v>5432</v>
      </c>
      <c r="F1494" s="97" t="s">
        <v>8177</v>
      </c>
      <c r="G1494" s="96" t="s">
        <v>6184</v>
      </c>
      <c r="H1494" s="96" t="s">
        <v>8178</v>
      </c>
      <c r="I1494" s="96" t="s">
        <v>5340</v>
      </c>
      <c r="J1494" s="96" t="s">
        <v>5421</v>
      </c>
      <c r="K1494" s="96" t="s">
        <v>5552</v>
      </c>
      <c r="L1494" s="96" t="s">
        <v>5552</v>
      </c>
      <c r="M1494" s="96" t="s">
        <v>5342</v>
      </c>
      <c r="N1494" s="92">
        <v>0</v>
      </c>
      <c r="O1494" s="93">
        <v>0</v>
      </c>
      <c r="P1494" s="93">
        <v>0</v>
      </c>
      <c r="Q1494" s="93">
        <v>0</v>
      </c>
      <c r="R1494" s="93">
        <v>0</v>
      </c>
      <c r="S1494" s="93">
        <v>0</v>
      </c>
      <c r="T1494" s="93">
        <v>0</v>
      </c>
      <c r="U1494" s="93">
        <v>0</v>
      </c>
      <c r="V1494" s="93">
        <v>0</v>
      </c>
      <c r="W1494" s="93">
        <v>0</v>
      </c>
      <c r="X1494" s="93">
        <v>0</v>
      </c>
      <c r="Y1494" s="93">
        <v>0</v>
      </c>
      <c r="Z1494" s="93">
        <v>0</v>
      </c>
      <c r="AA1494" s="93">
        <v>0</v>
      </c>
      <c r="AB1494" s="93">
        <v>0</v>
      </c>
      <c r="AC1494" s="93">
        <v>0</v>
      </c>
      <c r="AD1494" s="93">
        <v>0</v>
      </c>
      <c r="AE1494" s="93">
        <v>0</v>
      </c>
      <c r="AF1494" s="93">
        <v>0</v>
      </c>
      <c r="AG1494" s="93">
        <v>0</v>
      </c>
      <c r="AH1494" s="93">
        <v>0</v>
      </c>
      <c r="AI1494" s="93">
        <v>0</v>
      </c>
      <c r="AJ1494" s="93">
        <v>0</v>
      </c>
      <c r="AK1494" s="93">
        <v>0</v>
      </c>
      <c r="AL1494" s="93">
        <v>0</v>
      </c>
      <c r="AM1494" s="93">
        <v>0</v>
      </c>
      <c r="AN1494" s="93">
        <v>0</v>
      </c>
      <c r="AO1494" s="93">
        <v>0</v>
      </c>
      <c r="AP1494" s="93">
        <v>0</v>
      </c>
      <c r="AQ1494" s="93">
        <v>0</v>
      </c>
      <c r="AR1494" s="93">
        <v>0</v>
      </c>
      <c r="AS1494" s="93">
        <v>0</v>
      </c>
      <c r="AT1494" s="93">
        <v>0</v>
      </c>
      <c r="AU1494" s="93">
        <v>0</v>
      </c>
      <c r="AV1494" s="93">
        <v>0</v>
      </c>
      <c r="AW1494" s="93">
        <v>0</v>
      </c>
      <c r="AX1494" s="93">
        <v>0</v>
      </c>
      <c r="AY1494" s="93">
        <v>0</v>
      </c>
      <c r="AZ1494" s="93">
        <v>0</v>
      </c>
      <c r="BA1494" s="93">
        <v>0</v>
      </c>
      <c r="BB1494" s="93">
        <v>0</v>
      </c>
      <c r="BC1494" s="93">
        <v>0</v>
      </c>
      <c r="BD1494" s="93">
        <v>0</v>
      </c>
      <c r="BE1494" s="93">
        <v>0</v>
      </c>
      <c r="BF1494" s="93">
        <v>0</v>
      </c>
      <c r="BG1494" s="93">
        <v>0</v>
      </c>
      <c r="BH1494" s="93">
        <v>0</v>
      </c>
      <c r="BI1494" s="93">
        <v>0</v>
      </c>
      <c r="BJ1494" s="93">
        <v>0</v>
      </c>
      <c r="BK1494" s="93">
        <v>0</v>
      </c>
      <c r="BL1494" s="93">
        <v>0</v>
      </c>
      <c r="BM1494" s="93">
        <v>0</v>
      </c>
      <c r="BN1494" s="93">
        <v>0</v>
      </c>
      <c r="BO1494" s="93">
        <v>0</v>
      </c>
      <c r="BP1494" s="93">
        <v>0</v>
      </c>
      <c r="BQ1494" s="93">
        <v>0</v>
      </c>
      <c r="BR1494" s="93">
        <v>0</v>
      </c>
      <c r="BS1494" s="93">
        <v>0</v>
      </c>
      <c r="BT1494" s="93">
        <v>0</v>
      </c>
      <c r="BU1494" s="93">
        <v>0</v>
      </c>
      <c r="BV1494" s="93">
        <v>0</v>
      </c>
      <c r="BW1494" s="93">
        <v>0</v>
      </c>
      <c r="BX1494" s="93">
        <v>0</v>
      </c>
      <c r="BY1494" s="93">
        <v>0</v>
      </c>
      <c r="BZ1494" s="93">
        <v>0</v>
      </c>
      <c r="CA1494" s="93">
        <v>0</v>
      </c>
      <c r="CB1494" s="93">
        <v>0</v>
      </c>
      <c r="CC1494" s="93">
        <v>0</v>
      </c>
      <c r="CD1494" s="93">
        <v>0</v>
      </c>
      <c r="CE1494" s="93">
        <v>0</v>
      </c>
      <c r="CF1494" s="93">
        <v>0</v>
      </c>
      <c r="CG1494" s="93">
        <v>0</v>
      </c>
      <c r="CH1494" s="93">
        <v>0</v>
      </c>
      <c r="CJ1494" s="94">
        <v>0</v>
      </c>
    </row>
    <row r="1495" spans="1:88" x14ac:dyDescent="0.25">
      <c r="A1495">
        <v>1487</v>
      </c>
      <c r="B1495" s="96"/>
      <c r="C1495" s="97" t="s">
        <v>5361</v>
      </c>
      <c r="D1495" s="97" t="s">
        <v>5362</v>
      </c>
      <c r="E1495" s="97" t="s">
        <v>5362</v>
      </c>
      <c r="F1495" s="97" t="s">
        <v>8179</v>
      </c>
      <c r="G1495" s="96" t="s">
        <v>6095</v>
      </c>
      <c r="H1495" s="96" t="s">
        <v>8180</v>
      </c>
      <c r="I1495" s="96" t="s">
        <v>5340</v>
      </c>
      <c r="J1495" s="96" t="s">
        <v>5340</v>
      </c>
      <c r="K1495" s="96" t="s">
        <v>5365</v>
      </c>
      <c r="L1495" s="96" t="s">
        <v>5365</v>
      </c>
      <c r="M1495" s="96" t="s">
        <v>5342</v>
      </c>
      <c r="N1495" s="92">
        <v>0</v>
      </c>
      <c r="O1495" s="93">
        <v>0</v>
      </c>
      <c r="P1495" s="93">
        <v>0</v>
      </c>
      <c r="Q1495" s="93">
        <v>0</v>
      </c>
      <c r="R1495" s="93">
        <v>0</v>
      </c>
      <c r="S1495" s="93">
        <v>0</v>
      </c>
      <c r="T1495" s="93">
        <v>0</v>
      </c>
      <c r="U1495" s="93">
        <v>0</v>
      </c>
      <c r="V1495" s="93">
        <v>0</v>
      </c>
      <c r="W1495" s="93">
        <v>0</v>
      </c>
      <c r="X1495" s="93">
        <v>0</v>
      </c>
      <c r="Y1495" s="93">
        <v>0</v>
      </c>
      <c r="Z1495" s="93">
        <v>0</v>
      </c>
      <c r="AA1495" s="93">
        <v>0</v>
      </c>
      <c r="AB1495" s="93">
        <v>0</v>
      </c>
      <c r="AC1495" s="93">
        <v>0</v>
      </c>
      <c r="AD1495" s="93">
        <v>0</v>
      </c>
      <c r="AE1495" s="93">
        <v>0</v>
      </c>
      <c r="AF1495" s="93">
        <v>0</v>
      </c>
      <c r="AG1495" s="93">
        <v>0</v>
      </c>
      <c r="AH1495" s="93">
        <v>0</v>
      </c>
      <c r="AI1495" s="93">
        <v>0</v>
      </c>
      <c r="AJ1495" s="93">
        <v>0</v>
      </c>
      <c r="AK1495" s="93">
        <v>0</v>
      </c>
      <c r="AL1495" s="93">
        <v>0</v>
      </c>
      <c r="AM1495" s="93">
        <v>0</v>
      </c>
      <c r="AN1495" s="93">
        <v>0</v>
      </c>
      <c r="AO1495" s="93">
        <v>0</v>
      </c>
      <c r="AP1495" s="93">
        <v>0</v>
      </c>
      <c r="AQ1495" s="93">
        <v>0</v>
      </c>
      <c r="AR1495" s="93">
        <v>0</v>
      </c>
      <c r="AS1495" s="93">
        <v>0</v>
      </c>
      <c r="AT1495" s="93">
        <v>0</v>
      </c>
      <c r="AU1495" s="93">
        <v>0</v>
      </c>
      <c r="AV1495" s="93">
        <v>0</v>
      </c>
      <c r="AW1495" s="93">
        <v>0</v>
      </c>
      <c r="AX1495" s="93">
        <v>0</v>
      </c>
      <c r="AY1495" s="93">
        <v>0</v>
      </c>
      <c r="AZ1495" s="93">
        <v>0</v>
      </c>
      <c r="BA1495" s="93">
        <v>0</v>
      </c>
      <c r="BB1495" s="93">
        <v>0</v>
      </c>
      <c r="BC1495" s="93">
        <v>0</v>
      </c>
      <c r="BD1495" s="93">
        <v>0</v>
      </c>
      <c r="BE1495" s="93">
        <v>0</v>
      </c>
      <c r="BF1495" s="93">
        <v>0</v>
      </c>
      <c r="BG1495" s="93">
        <v>0</v>
      </c>
      <c r="BH1495" s="93">
        <v>0</v>
      </c>
      <c r="BI1495" s="93">
        <v>0</v>
      </c>
      <c r="BJ1495" s="93">
        <v>0</v>
      </c>
      <c r="BK1495" s="93">
        <v>0</v>
      </c>
      <c r="BL1495" s="93">
        <v>0</v>
      </c>
      <c r="BM1495" s="93">
        <v>0</v>
      </c>
      <c r="BN1495" s="93">
        <v>0</v>
      </c>
      <c r="BO1495" s="93">
        <v>0</v>
      </c>
      <c r="BP1495" s="93">
        <v>0</v>
      </c>
      <c r="BQ1495" s="93">
        <v>0</v>
      </c>
      <c r="BR1495" s="93">
        <v>0</v>
      </c>
      <c r="BS1495" s="93">
        <v>0</v>
      </c>
      <c r="BT1495" s="93">
        <v>0</v>
      </c>
      <c r="BU1495" s="93">
        <v>0</v>
      </c>
      <c r="BV1495" s="93">
        <v>0</v>
      </c>
      <c r="BW1495" s="93">
        <v>0</v>
      </c>
      <c r="BX1495" s="93">
        <v>0</v>
      </c>
      <c r="BY1495" s="93">
        <v>0</v>
      </c>
      <c r="BZ1495" s="93">
        <v>0</v>
      </c>
      <c r="CA1495" s="93">
        <v>0</v>
      </c>
      <c r="CB1495" s="93">
        <v>0</v>
      </c>
      <c r="CC1495" s="93">
        <v>0</v>
      </c>
      <c r="CD1495" s="93">
        <v>0</v>
      </c>
      <c r="CE1495" s="93">
        <v>0</v>
      </c>
      <c r="CF1495" s="93">
        <v>0</v>
      </c>
      <c r="CG1495" s="93">
        <v>0</v>
      </c>
      <c r="CH1495" s="93">
        <v>0</v>
      </c>
      <c r="CJ1495" s="94">
        <v>0</v>
      </c>
    </row>
    <row r="1496" spans="1:88" x14ac:dyDescent="0.25">
      <c r="A1496">
        <v>1488</v>
      </c>
      <c r="B1496" s="96"/>
      <c r="C1496" s="97" t="s">
        <v>5361</v>
      </c>
      <c r="D1496" s="97" t="s">
        <v>5362</v>
      </c>
      <c r="E1496" s="97" t="s">
        <v>5362</v>
      </c>
      <c r="F1496" s="97" t="s">
        <v>8181</v>
      </c>
      <c r="G1496" s="96" t="s">
        <v>6095</v>
      </c>
      <c r="H1496" s="96" t="s">
        <v>8180</v>
      </c>
      <c r="I1496" s="96" t="s">
        <v>5340</v>
      </c>
      <c r="J1496" s="96" t="s">
        <v>5340</v>
      </c>
      <c r="K1496" s="96" t="s">
        <v>5365</v>
      </c>
      <c r="L1496" s="96" t="s">
        <v>5365</v>
      </c>
      <c r="M1496" s="96" t="s">
        <v>5342</v>
      </c>
      <c r="N1496" s="92">
        <v>0</v>
      </c>
      <c r="O1496" s="93">
        <v>0</v>
      </c>
      <c r="P1496" s="93">
        <v>0</v>
      </c>
      <c r="Q1496" s="93">
        <v>0</v>
      </c>
      <c r="R1496" s="93">
        <v>0</v>
      </c>
      <c r="S1496" s="93">
        <v>0</v>
      </c>
      <c r="T1496" s="93">
        <v>0</v>
      </c>
      <c r="U1496" s="93">
        <v>0</v>
      </c>
      <c r="V1496" s="93">
        <v>0</v>
      </c>
      <c r="W1496" s="93">
        <v>0</v>
      </c>
      <c r="X1496" s="93">
        <v>0</v>
      </c>
      <c r="Y1496" s="93">
        <v>0</v>
      </c>
      <c r="Z1496" s="93">
        <v>0</v>
      </c>
      <c r="AA1496" s="93">
        <v>0</v>
      </c>
      <c r="AB1496" s="93">
        <v>0</v>
      </c>
      <c r="AC1496" s="93">
        <v>0</v>
      </c>
      <c r="AD1496" s="93">
        <v>0</v>
      </c>
      <c r="AE1496" s="93">
        <v>0</v>
      </c>
      <c r="AF1496" s="93">
        <v>0</v>
      </c>
      <c r="AG1496" s="93">
        <v>0</v>
      </c>
      <c r="AH1496" s="93">
        <v>0</v>
      </c>
      <c r="AI1496" s="93">
        <v>0</v>
      </c>
      <c r="AJ1496" s="93">
        <v>0</v>
      </c>
      <c r="AK1496" s="93">
        <v>0</v>
      </c>
      <c r="AL1496" s="93">
        <v>0</v>
      </c>
      <c r="AM1496" s="93">
        <v>0</v>
      </c>
      <c r="AN1496" s="93">
        <v>0</v>
      </c>
      <c r="AO1496" s="93">
        <v>0</v>
      </c>
      <c r="AP1496" s="93">
        <v>0</v>
      </c>
      <c r="AQ1496" s="93">
        <v>0</v>
      </c>
      <c r="AR1496" s="93">
        <v>0</v>
      </c>
      <c r="AS1496" s="93">
        <v>0</v>
      </c>
      <c r="AT1496" s="93">
        <v>0</v>
      </c>
      <c r="AU1496" s="93">
        <v>0</v>
      </c>
      <c r="AV1496" s="93">
        <v>0</v>
      </c>
      <c r="AW1496" s="93">
        <v>0</v>
      </c>
      <c r="AX1496" s="93">
        <v>0</v>
      </c>
      <c r="AY1496" s="93">
        <v>0</v>
      </c>
      <c r="AZ1496" s="93">
        <v>0</v>
      </c>
      <c r="BA1496" s="93">
        <v>0</v>
      </c>
      <c r="BB1496" s="93">
        <v>0</v>
      </c>
      <c r="BC1496" s="93">
        <v>0</v>
      </c>
      <c r="BD1496" s="93">
        <v>0</v>
      </c>
      <c r="BE1496" s="93">
        <v>0</v>
      </c>
      <c r="BF1496" s="93">
        <v>0</v>
      </c>
      <c r="BG1496" s="93">
        <v>0</v>
      </c>
      <c r="BH1496" s="93">
        <v>0</v>
      </c>
      <c r="BI1496" s="93">
        <v>0</v>
      </c>
      <c r="BJ1496" s="93">
        <v>0</v>
      </c>
      <c r="BK1496" s="93">
        <v>0</v>
      </c>
      <c r="BL1496" s="93">
        <v>0</v>
      </c>
      <c r="BM1496" s="93">
        <v>0</v>
      </c>
      <c r="BN1496" s="93">
        <v>0</v>
      </c>
      <c r="BO1496" s="93">
        <v>0</v>
      </c>
      <c r="BP1496" s="93">
        <v>0</v>
      </c>
      <c r="BQ1496" s="93">
        <v>0</v>
      </c>
      <c r="BR1496" s="93">
        <v>0</v>
      </c>
      <c r="BS1496" s="93">
        <v>0</v>
      </c>
      <c r="BT1496" s="93">
        <v>0</v>
      </c>
      <c r="BU1496" s="93">
        <v>0</v>
      </c>
      <c r="BV1496" s="93">
        <v>0</v>
      </c>
      <c r="BW1496" s="93">
        <v>0</v>
      </c>
      <c r="BX1496" s="93">
        <v>0</v>
      </c>
      <c r="BY1496" s="93">
        <v>0</v>
      </c>
      <c r="BZ1496" s="93">
        <v>0</v>
      </c>
      <c r="CA1496" s="93">
        <v>0</v>
      </c>
      <c r="CB1496" s="93">
        <v>0</v>
      </c>
      <c r="CC1496" s="93">
        <v>0</v>
      </c>
      <c r="CD1496" s="93">
        <v>0</v>
      </c>
      <c r="CE1496" s="93">
        <v>0</v>
      </c>
      <c r="CF1496" s="93">
        <v>0</v>
      </c>
      <c r="CG1496" s="93">
        <v>0</v>
      </c>
      <c r="CH1496" s="93">
        <v>0</v>
      </c>
      <c r="CJ1496" s="94">
        <v>0</v>
      </c>
    </row>
    <row r="1497" spans="1:88" x14ac:dyDescent="0.25">
      <c r="A1497">
        <v>1489</v>
      </c>
      <c r="B1497" s="96"/>
      <c r="C1497" s="97" t="s">
        <v>6059</v>
      </c>
      <c r="D1497" s="97" t="s">
        <v>6060</v>
      </c>
      <c r="E1497" s="97" t="s">
        <v>6060</v>
      </c>
      <c r="F1497" s="97" t="s">
        <v>8182</v>
      </c>
      <c r="G1497" s="96" t="s">
        <v>6062</v>
      </c>
      <c r="H1497" s="96" t="s">
        <v>8183</v>
      </c>
      <c r="I1497" s="96" t="s">
        <v>5340</v>
      </c>
      <c r="J1497" s="96" t="s">
        <v>5340</v>
      </c>
      <c r="K1497" s="96" t="s">
        <v>5970</v>
      </c>
      <c r="L1497" s="96" t="s">
        <v>5970</v>
      </c>
      <c r="M1497" s="96"/>
      <c r="N1497" s="92">
        <v>662076.22884798679</v>
      </c>
      <c r="O1497" s="93">
        <v>112024.52033669749</v>
      </c>
      <c r="P1497" s="93">
        <v>110176.6383484821</v>
      </c>
      <c r="Q1497" s="93">
        <v>110396.9060995152</v>
      </c>
      <c r="R1497" s="93">
        <v>110505.67841802257</v>
      </c>
      <c r="S1497" s="93">
        <v>109806.40332526236</v>
      </c>
      <c r="T1497" s="93">
        <v>109166.082320007</v>
      </c>
      <c r="U1497" s="93">
        <v>0</v>
      </c>
      <c r="V1497" s="93">
        <v>0</v>
      </c>
      <c r="W1497" s="93">
        <v>0</v>
      </c>
      <c r="X1497" s="93">
        <v>0</v>
      </c>
      <c r="Y1497" s="93">
        <v>0</v>
      </c>
      <c r="Z1497" s="93">
        <v>0</v>
      </c>
      <c r="AA1497" s="93">
        <v>0</v>
      </c>
      <c r="AB1497" s="93">
        <v>0</v>
      </c>
      <c r="AC1497" s="93">
        <v>0</v>
      </c>
      <c r="AD1497" s="93">
        <v>0</v>
      </c>
      <c r="AE1497" s="93">
        <v>0</v>
      </c>
      <c r="AF1497" s="93">
        <v>0</v>
      </c>
      <c r="AG1497" s="93">
        <v>0</v>
      </c>
      <c r="AH1497" s="93">
        <v>0</v>
      </c>
      <c r="AI1497" s="93">
        <v>0</v>
      </c>
      <c r="AJ1497" s="93">
        <v>0</v>
      </c>
      <c r="AK1497" s="93">
        <v>0</v>
      </c>
      <c r="AL1497" s="93">
        <v>0</v>
      </c>
      <c r="AM1497" s="93">
        <v>0</v>
      </c>
      <c r="AN1497" s="93">
        <v>0</v>
      </c>
      <c r="AO1497" s="93">
        <v>0</v>
      </c>
      <c r="AP1497" s="93">
        <v>0</v>
      </c>
      <c r="AQ1497" s="93">
        <v>0</v>
      </c>
      <c r="AR1497" s="93">
        <v>0</v>
      </c>
      <c r="AS1497" s="93">
        <v>0</v>
      </c>
      <c r="AT1497" s="93">
        <v>0</v>
      </c>
      <c r="AU1497" s="93">
        <v>0</v>
      </c>
      <c r="AV1497" s="93">
        <v>0</v>
      </c>
      <c r="AW1497" s="93">
        <v>0</v>
      </c>
      <c r="AX1497" s="93">
        <v>0</v>
      </c>
      <c r="AY1497" s="93">
        <v>0</v>
      </c>
      <c r="AZ1497" s="93">
        <v>0</v>
      </c>
      <c r="BA1497" s="93">
        <v>0</v>
      </c>
      <c r="BB1497" s="93">
        <v>0</v>
      </c>
      <c r="BC1497" s="93">
        <v>0</v>
      </c>
      <c r="BD1497" s="93">
        <v>0</v>
      </c>
      <c r="BE1497" s="93">
        <v>0</v>
      </c>
      <c r="BF1497" s="93">
        <v>0</v>
      </c>
      <c r="BG1497" s="93">
        <v>0</v>
      </c>
      <c r="BH1497" s="93">
        <v>0</v>
      </c>
      <c r="BI1497" s="93">
        <v>0</v>
      </c>
      <c r="BJ1497" s="93">
        <v>0</v>
      </c>
      <c r="BK1497" s="93">
        <v>0</v>
      </c>
      <c r="BL1497" s="93">
        <v>0</v>
      </c>
      <c r="BM1497" s="93">
        <v>0</v>
      </c>
      <c r="BN1497" s="93">
        <v>0</v>
      </c>
      <c r="BO1497" s="93">
        <v>0</v>
      </c>
      <c r="BP1497" s="93">
        <v>0</v>
      </c>
      <c r="BQ1497" s="93">
        <v>0</v>
      </c>
      <c r="BR1497" s="93">
        <v>0</v>
      </c>
      <c r="BS1497" s="93">
        <v>0</v>
      </c>
      <c r="BT1497" s="93">
        <v>0</v>
      </c>
      <c r="BU1497" s="93">
        <v>0</v>
      </c>
      <c r="BV1497" s="93">
        <v>0</v>
      </c>
      <c r="BW1497" s="93">
        <v>0</v>
      </c>
      <c r="BX1497" s="93">
        <v>0</v>
      </c>
      <c r="BY1497" s="93">
        <v>0</v>
      </c>
      <c r="BZ1497" s="93">
        <v>0</v>
      </c>
      <c r="CA1497" s="93">
        <v>0</v>
      </c>
      <c r="CB1497" s="93">
        <v>0</v>
      </c>
      <c r="CC1497" s="93">
        <v>0</v>
      </c>
      <c r="CD1497" s="93">
        <v>0</v>
      </c>
      <c r="CE1497" s="93">
        <v>0</v>
      </c>
      <c r="CF1497" s="93">
        <v>0</v>
      </c>
      <c r="CG1497" s="93">
        <v>0</v>
      </c>
      <c r="CH1497" s="93">
        <v>0</v>
      </c>
      <c r="CJ1497" s="94">
        <v>0</v>
      </c>
    </row>
    <row r="1498" spans="1:88" x14ac:dyDescent="0.25">
      <c r="B1498" s="96"/>
      <c r="C1498" s="97" t="s">
        <v>5378</v>
      </c>
      <c r="D1498" s="97" t="s">
        <v>7349</v>
      </c>
      <c r="E1498" s="97" t="s">
        <v>7349</v>
      </c>
      <c r="F1498" s="97" t="s">
        <v>8184</v>
      </c>
      <c r="G1498" s="96" t="s">
        <v>6172</v>
      </c>
      <c r="H1498" s="96" t="s">
        <v>8185</v>
      </c>
      <c r="I1498" s="96" t="s">
        <v>5387</v>
      </c>
      <c r="J1498" s="96" t="s">
        <v>5382</v>
      </c>
      <c r="K1498" s="96" t="s">
        <v>5365</v>
      </c>
      <c r="L1498" s="96" t="s">
        <v>5365</v>
      </c>
      <c r="M1498" s="96" t="s">
        <v>5449</v>
      </c>
      <c r="N1498" s="92"/>
      <c r="O1498" s="93">
        <v>20071.059893658337</v>
      </c>
      <c r="P1498" s="93">
        <v>19739.981037436344</v>
      </c>
      <c r="Q1498" s="93">
        <v>19779.445676163206</v>
      </c>
      <c r="R1498" s="93">
        <v>19798.934049895659</v>
      </c>
      <c r="S1498" s="93">
        <v>19673.647262442886</v>
      </c>
      <c r="T1498" s="93">
        <v>19558.923082334499</v>
      </c>
      <c r="U1498" s="93">
        <v>0</v>
      </c>
      <c r="V1498" s="93">
        <v>0</v>
      </c>
      <c r="W1498" s="93">
        <v>0</v>
      </c>
      <c r="X1498" s="93">
        <v>0</v>
      </c>
      <c r="Y1498" s="93">
        <v>0</v>
      </c>
      <c r="Z1498" s="93">
        <v>0</v>
      </c>
      <c r="AA1498" s="93">
        <v>0</v>
      </c>
      <c r="AB1498" s="93">
        <v>0</v>
      </c>
      <c r="AC1498" s="93">
        <v>0</v>
      </c>
      <c r="AD1498" s="93">
        <v>0</v>
      </c>
      <c r="AE1498" s="93">
        <v>0</v>
      </c>
      <c r="AF1498" s="93">
        <v>0</v>
      </c>
      <c r="AG1498" s="93">
        <v>0</v>
      </c>
      <c r="AH1498" s="93">
        <v>0</v>
      </c>
      <c r="AI1498" s="93">
        <v>0</v>
      </c>
      <c r="AJ1498" s="93">
        <v>0</v>
      </c>
      <c r="AK1498" s="93">
        <v>0</v>
      </c>
      <c r="AL1498" s="93">
        <v>0</v>
      </c>
      <c r="AM1498" s="93">
        <v>0</v>
      </c>
      <c r="AN1498" s="93">
        <v>0</v>
      </c>
      <c r="AO1498" s="93">
        <v>0</v>
      </c>
      <c r="AP1498" s="93">
        <v>0</v>
      </c>
      <c r="AQ1498" s="93">
        <v>0</v>
      </c>
      <c r="AR1498" s="93">
        <v>0</v>
      </c>
      <c r="AS1498" s="93">
        <v>0</v>
      </c>
      <c r="AT1498" s="93">
        <v>0</v>
      </c>
      <c r="AU1498" s="93">
        <v>0</v>
      </c>
      <c r="AV1498" s="93">
        <v>0</v>
      </c>
      <c r="AW1498" s="93">
        <v>0</v>
      </c>
      <c r="AX1498" s="93">
        <v>0</v>
      </c>
      <c r="AY1498" s="93">
        <v>0</v>
      </c>
      <c r="AZ1498" s="93">
        <v>0</v>
      </c>
      <c r="BA1498" s="93">
        <v>0</v>
      </c>
      <c r="BB1498" s="93">
        <v>0</v>
      </c>
      <c r="BC1498" s="93">
        <v>0</v>
      </c>
      <c r="BD1498" s="93">
        <v>0</v>
      </c>
      <c r="BE1498" s="93">
        <v>0</v>
      </c>
      <c r="BF1498" s="93">
        <v>0</v>
      </c>
      <c r="BG1498" s="93">
        <v>0</v>
      </c>
      <c r="BH1498" s="93">
        <v>0</v>
      </c>
      <c r="BI1498" s="93">
        <v>0</v>
      </c>
      <c r="BJ1498" s="93">
        <v>0</v>
      </c>
      <c r="BK1498" s="93">
        <v>0</v>
      </c>
      <c r="BL1498" s="93">
        <v>0</v>
      </c>
      <c r="BM1498" s="93">
        <v>0</v>
      </c>
      <c r="BN1498" s="93">
        <v>0</v>
      </c>
      <c r="BO1498" s="93">
        <v>0</v>
      </c>
      <c r="BP1498" s="93">
        <v>0</v>
      </c>
      <c r="BQ1498" s="93">
        <v>0</v>
      </c>
      <c r="BR1498" s="93">
        <v>0</v>
      </c>
      <c r="BS1498" s="93">
        <v>0</v>
      </c>
      <c r="BT1498" s="93">
        <v>0</v>
      </c>
      <c r="BU1498" s="93">
        <v>0</v>
      </c>
      <c r="BV1498" s="93">
        <v>0</v>
      </c>
      <c r="BW1498" s="93">
        <v>0</v>
      </c>
      <c r="BX1498" s="93">
        <v>0</v>
      </c>
      <c r="BY1498" s="93">
        <v>0</v>
      </c>
      <c r="BZ1498" s="93">
        <v>0</v>
      </c>
      <c r="CA1498" s="93">
        <v>0</v>
      </c>
      <c r="CB1498" s="93">
        <v>0</v>
      </c>
      <c r="CC1498" s="93">
        <v>0</v>
      </c>
      <c r="CD1498" s="93">
        <v>0</v>
      </c>
      <c r="CE1498" s="93">
        <v>0</v>
      </c>
      <c r="CF1498" s="93">
        <v>0</v>
      </c>
      <c r="CG1498" s="93">
        <v>0</v>
      </c>
      <c r="CH1498" s="93">
        <v>0</v>
      </c>
      <c r="CJ1498" s="94">
        <v>0</v>
      </c>
    </row>
    <row r="1499" spans="1:88" x14ac:dyDescent="0.25">
      <c r="B1499" s="96"/>
      <c r="C1499" s="97"/>
      <c r="D1499" s="97"/>
      <c r="E1499" s="97"/>
      <c r="F1499" s="97"/>
      <c r="G1499" s="96"/>
      <c r="H1499" s="96"/>
      <c r="I1499" s="96"/>
      <c r="J1499" s="96"/>
      <c r="K1499" s="96"/>
      <c r="L1499" s="96"/>
      <c r="M1499" s="96"/>
      <c r="N1499" s="92"/>
      <c r="O1499" s="93"/>
      <c r="P1499" s="93"/>
      <c r="Q1499" s="93"/>
      <c r="R1499" s="93"/>
      <c r="S1499" s="93"/>
      <c r="T1499" s="93"/>
      <c r="U1499" s="93"/>
      <c r="V1499" s="93"/>
      <c r="W1499" s="93"/>
      <c r="X1499" s="93"/>
      <c r="Y1499" s="93"/>
      <c r="Z1499" s="93"/>
      <c r="AA1499" s="93"/>
      <c r="AB1499" s="93"/>
      <c r="AC1499" s="93"/>
      <c r="AD1499" s="93"/>
      <c r="AE1499" s="93"/>
      <c r="AF1499" s="93"/>
      <c r="AG1499" s="93"/>
      <c r="AH1499" s="93"/>
      <c r="AI1499" s="93"/>
      <c r="AJ1499" s="93"/>
      <c r="AK1499" s="93"/>
      <c r="AL1499" s="93"/>
      <c r="AM1499" s="93"/>
      <c r="AN1499" s="93"/>
      <c r="AO1499" s="93"/>
      <c r="AP1499" s="93"/>
      <c r="AQ1499" s="93"/>
      <c r="AR1499" s="93"/>
      <c r="AS1499" s="93"/>
      <c r="AT1499" s="93"/>
      <c r="AU1499" s="93"/>
      <c r="AV1499" s="93"/>
      <c r="AW1499" s="93"/>
      <c r="AX1499" s="93"/>
      <c r="AY1499" s="93"/>
      <c r="AZ1499" s="93"/>
      <c r="BA1499" s="93"/>
      <c r="BB1499" s="93"/>
      <c r="BC1499" s="93"/>
      <c r="BD1499" s="93"/>
      <c r="BE1499" s="93"/>
      <c r="BF1499" s="93"/>
      <c r="BG1499" s="93"/>
      <c r="BH1499" s="93"/>
      <c r="BI1499" s="93"/>
      <c r="BJ1499" s="93"/>
      <c r="BK1499" s="93"/>
      <c r="BL1499" s="93"/>
      <c r="BM1499" s="93"/>
      <c r="BN1499" s="93"/>
      <c r="BO1499" s="93"/>
      <c r="BP1499" s="93"/>
      <c r="BQ1499" s="93"/>
      <c r="BR1499" s="93"/>
      <c r="BS1499" s="93"/>
      <c r="BT1499" s="93"/>
      <c r="BU1499" s="93"/>
      <c r="BV1499" s="93"/>
      <c r="BW1499" s="93"/>
      <c r="BX1499" s="93"/>
      <c r="BY1499" s="93"/>
      <c r="BZ1499" s="93"/>
      <c r="CA1499" s="93"/>
      <c r="CB1499" s="93"/>
      <c r="CC1499" s="93"/>
      <c r="CD1499" s="93"/>
      <c r="CE1499" s="93"/>
      <c r="CF1499" s="93"/>
      <c r="CG1499" s="93"/>
      <c r="CH1499" s="93"/>
    </row>
    <row r="1500" spans="1:88" x14ac:dyDescent="0.25">
      <c r="B1500" s="96"/>
      <c r="C1500" s="97"/>
      <c r="D1500" s="97"/>
      <c r="E1500" s="97"/>
      <c r="F1500" s="97"/>
      <c r="G1500" s="96"/>
      <c r="H1500" s="96"/>
      <c r="I1500" s="96"/>
      <c r="J1500" s="96"/>
      <c r="K1500" s="96"/>
      <c r="L1500" s="96"/>
      <c r="M1500" s="96"/>
      <c r="N1500" s="92"/>
      <c r="O1500" s="93"/>
      <c r="P1500" s="93"/>
      <c r="Q1500" s="93"/>
      <c r="R1500" s="93"/>
      <c r="S1500" s="93"/>
      <c r="T1500" s="93"/>
      <c r="U1500" s="93"/>
      <c r="V1500" s="93"/>
      <c r="W1500" s="93"/>
      <c r="X1500" s="93"/>
      <c r="Y1500" s="93"/>
      <c r="Z1500" s="93"/>
      <c r="AA1500" s="93"/>
      <c r="AB1500" s="93"/>
      <c r="AC1500" s="93"/>
      <c r="AD1500" s="93"/>
      <c r="AE1500" s="93"/>
      <c r="AF1500" s="93"/>
      <c r="AG1500" s="93"/>
      <c r="AH1500" s="93"/>
      <c r="AI1500" s="93"/>
      <c r="AJ1500" s="93"/>
      <c r="AK1500" s="93"/>
      <c r="AL1500" s="93"/>
      <c r="AM1500" s="93"/>
      <c r="AN1500" s="93"/>
      <c r="AO1500" s="93"/>
      <c r="AP1500" s="93"/>
      <c r="AQ1500" s="93"/>
      <c r="AR1500" s="93"/>
      <c r="AS1500" s="93"/>
      <c r="AT1500" s="93"/>
      <c r="AU1500" s="93"/>
      <c r="AV1500" s="93"/>
      <c r="AW1500" s="93"/>
      <c r="AX1500" s="93"/>
      <c r="AY1500" s="93"/>
      <c r="AZ1500" s="93"/>
      <c r="BA1500" s="93"/>
      <c r="BB1500" s="93"/>
      <c r="BC1500" s="93"/>
      <c r="BD1500" s="93"/>
      <c r="BE1500" s="93"/>
      <c r="BF1500" s="93"/>
      <c r="BG1500" s="93"/>
      <c r="BH1500" s="93"/>
      <c r="BI1500" s="93"/>
      <c r="BJ1500" s="93"/>
      <c r="BK1500" s="93"/>
      <c r="BL1500" s="93"/>
      <c r="BM1500" s="93"/>
      <c r="BN1500" s="93"/>
      <c r="BO1500" s="93"/>
      <c r="BP1500" s="93"/>
      <c r="BQ1500" s="93"/>
      <c r="BR1500" s="93"/>
      <c r="BS1500" s="93"/>
      <c r="BT1500" s="93"/>
      <c r="BU1500" s="93"/>
      <c r="BV1500" s="93"/>
      <c r="BW1500" s="93"/>
      <c r="BX1500" s="93"/>
      <c r="BY1500" s="93"/>
      <c r="BZ1500" s="93"/>
      <c r="CA1500" s="93"/>
      <c r="CB1500" s="93"/>
      <c r="CC1500" s="93"/>
      <c r="CD1500" s="93"/>
      <c r="CE1500" s="93"/>
      <c r="CF1500" s="93"/>
      <c r="CG1500" s="93"/>
      <c r="CH1500" s="93"/>
    </row>
    <row r="1501" spans="1:88" x14ac:dyDescent="0.25">
      <c r="K1501" s="56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</row>
    <row r="1502" spans="1:88" x14ac:dyDescent="0.25"/>
    <row r="1503" spans="1:88" x14ac:dyDescent="0.25">
      <c r="O1503" s="94">
        <v>13858899.122869704</v>
      </c>
      <c r="P1503" s="94">
        <v>16827997.591900688</v>
      </c>
      <c r="Q1503" s="94">
        <v>16402937.46016204</v>
      </c>
      <c r="R1503" s="94">
        <v>16201451.748675892</v>
      </c>
      <c r="S1503" s="94">
        <v>17598659.975456133</v>
      </c>
      <c r="T1503" s="94">
        <v>19127691.044751897</v>
      </c>
      <c r="U1503" s="94">
        <v>14754593.260020068</v>
      </c>
      <c r="V1503" s="94">
        <v>14678703.471303051</v>
      </c>
      <c r="W1503" s="94">
        <v>16033730.322462454</v>
      </c>
      <c r="X1503" s="94">
        <v>18962572.27642478</v>
      </c>
      <c r="Y1503" s="94">
        <v>14597187.567493612</v>
      </c>
      <c r="Z1503" s="94">
        <v>14313119.827395521</v>
      </c>
      <c r="AA1503" s="94">
        <v>14917159.899851918</v>
      </c>
      <c r="AB1503" s="94">
        <v>18724965.812975667</v>
      </c>
      <c r="AC1503" s="94">
        <v>17877312.731376398</v>
      </c>
      <c r="AD1503" s="94">
        <v>17631363.411133356</v>
      </c>
      <c r="AE1503" s="94">
        <v>18812410.203118891</v>
      </c>
      <c r="AF1503" s="94">
        <v>19649314.702590328</v>
      </c>
      <c r="AG1503" s="94">
        <v>18479895.356555399</v>
      </c>
      <c r="AH1503" s="94">
        <v>18622419.018634923</v>
      </c>
      <c r="AI1503" s="94">
        <v>19810662.665043991</v>
      </c>
      <c r="AJ1503" s="94">
        <v>22474360.431001157</v>
      </c>
      <c r="AK1503" s="94">
        <v>18610274.036087815</v>
      </c>
      <c r="AL1503" s="94">
        <v>18301821.338291742</v>
      </c>
      <c r="AM1503" s="94">
        <v>16120593.156311383</v>
      </c>
      <c r="AN1503" s="94">
        <v>18152430.123784512</v>
      </c>
      <c r="AO1503" s="94">
        <v>17964142.775631387</v>
      </c>
      <c r="AP1503" s="94">
        <v>17928129.512564935</v>
      </c>
      <c r="AQ1503" s="94">
        <v>18892870.017801538</v>
      </c>
      <c r="AR1503" s="94">
        <v>19742703.124306496</v>
      </c>
      <c r="AS1503" s="94">
        <v>18323359.844293017</v>
      </c>
      <c r="AT1503" s="94">
        <v>18631174.101153802</v>
      </c>
      <c r="AU1503" s="94">
        <v>19370079.933187749</v>
      </c>
      <c r="AV1503" s="94">
        <v>22361078.093161751</v>
      </c>
      <c r="AW1503" s="94">
        <v>18502991.645657875</v>
      </c>
      <c r="AX1503" s="94">
        <v>18165557.904013682</v>
      </c>
      <c r="AY1503" s="94">
        <v>16307254.880767655</v>
      </c>
      <c r="AZ1503" s="94">
        <v>18441186.69644662</v>
      </c>
      <c r="BA1503" s="94">
        <v>17837926.368092269</v>
      </c>
      <c r="BB1503" s="94">
        <v>17841489.194391441</v>
      </c>
      <c r="BC1503" s="94">
        <v>18810659.098257713</v>
      </c>
      <c r="BD1503" s="94">
        <v>19677017.784747019</v>
      </c>
      <c r="BE1503" s="94">
        <v>19313707.096314512</v>
      </c>
      <c r="BF1503" s="94">
        <v>19603783.573909137</v>
      </c>
      <c r="BG1503" s="94">
        <v>20387023.876695078</v>
      </c>
      <c r="BH1503" s="94">
        <v>23477606.878537308</v>
      </c>
      <c r="BI1503" s="94">
        <v>19512382.562882334</v>
      </c>
      <c r="BJ1503" s="94">
        <v>19157819.52816337</v>
      </c>
      <c r="BK1503" s="94">
        <v>16785233.757458515</v>
      </c>
      <c r="BL1503" s="94">
        <v>18932014.804560371</v>
      </c>
      <c r="BM1503" s="94">
        <v>18612720.60061425</v>
      </c>
      <c r="BN1503" s="94">
        <v>18532713.306137923</v>
      </c>
      <c r="BO1503" s="94">
        <v>19516756.255185738</v>
      </c>
      <c r="BP1503" s="94">
        <v>20357799.054597892</v>
      </c>
      <c r="BQ1503" s="94">
        <v>16475443.451246126</v>
      </c>
      <c r="BR1503" s="94">
        <v>16773889.719122056</v>
      </c>
      <c r="BS1503" s="94">
        <v>17536849.028371315</v>
      </c>
      <c r="BT1503" s="94">
        <v>20639259.311296139</v>
      </c>
      <c r="BU1503" s="94">
        <v>16675658.267113935</v>
      </c>
      <c r="BV1503" s="94">
        <v>16336711.090710504</v>
      </c>
      <c r="BW1503" s="94">
        <v>14194560.484265238</v>
      </c>
      <c r="BX1503" s="94">
        <v>16350035.9317252</v>
      </c>
      <c r="BY1503" s="94">
        <v>16149688.246922353</v>
      </c>
      <c r="BZ1503" s="94">
        <v>15996817.780817654</v>
      </c>
      <c r="CA1503" s="94">
        <v>17161369.190667663</v>
      </c>
      <c r="CB1503" s="94">
        <v>18029598.623339072</v>
      </c>
      <c r="CC1503" s="94">
        <v>14928789.600723585</v>
      </c>
      <c r="CD1503" s="94">
        <v>15236617.003105007</v>
      </c>
      <c r="CE1503" s="94">
        <v>15979319.859765187</v>
      </c>
      <c r="CF1503" s="94">
        <v>19232975.527596727</v>
      </c>
      <c r="CG1503" s="94">
        <v>15162845.59633125</v>
      </c>
      <c r="CH1503" s="94">
        <v>14799270.04522956</v>
      </c>
    </row>
    <row r="1504" spans="1:88" x14ac:dyDescent="0.25"/>
    <row r="1505" spans="27:27" hidden="1" x14ac:dyDescent="0.25"/>
    <row r="1506" spans="27:27" hidden="1" x14ac:dyDescent="0.25">
      <c r="AA1506" s="94">
        <v>223911959.60666159</v>
      </c>
    </row>
    <row r="1507" spans="27:27" hidden="1" x14ac:dyDescent="0.25"/>
    <row r="1508" spans="27:27" hidden="1" x14ac:dyDescent="0.25"/>
    <row r="1509" spans="27:27" hidden="1" x14ac:dyDescent="0.25"/>
    <row r="1510" spans="27:27" hidden="1" x14ac:dyDescent="0.25"/>
    <row r="1511" spans="27:27" hidden="1" x14ac:dyDescent="0.25"/>
    <row r="1512" spans="27:27" hidden="1" x14ac:dyDescent="0.25"/>
    <row r="1513" spans="27:27" hidden="1" x14ac:dyDescent="0.25"/>
    <row r="1514" spans="27:27" hidden="1" x14ac:dyDescent="0.25"/>
    <row r="1515" spans="27:27" hidden="1" x14ac:dyDescent="0.25"/>
    <row r="1516" spans="27:27" hidden="1" x14ac:dyDescent="0.25"/>
    <row r="1517" spans="27:27" hidden="1" x14ac:dyDescent="0.25"/>
    <row r="1518" spans="27:27" hidden="1" x14ac:dyDescent="0.25"/>
    <row r="1519" spans="27:27" hidden="1" x14ac:dyDescent="0.25"/>
    <row r="1520" spans="27:27" hidden="1" x14ac:dyDescent="0.25"/>
    <row r="1521" hidden="1" x14ac:dyDescent="0.25"/>
    <row r="1522" hidden="1" x14ac:dyDescent="0.25"/>
    <row r="1523" hidden="1" x14ac:dyDescent="0.25"/>
    <row r="1524" hidden="1" x14ac:dyDescent="0.25"/>
    <row r="1525" hidden="1" x14ac:dyDescent="0.25"/>
    <row r="1526" hidden="1" x14ac:dyDescent="0.25"/>
    <row r="1527" hidden="1" x14ac:dyDescent="0.25"/>
    <row r="1528" hidden="1" x14ac:dyDescent="0.25"/>
    <row r="1529" hidden="1" x14ac:dyDescent="0.25"/>
    <row r="1530" hidden="1" x14ac:dyDescent="0.25"/>
    <row r="1531" hidden="1" x14ac:dyDescent="0.25"/>
    <row r="1532" hidden="1" x14ac:dyDescent="0.25"/>
    <row r="1533" hidden="1" x14ac:dyDescent="0.25"/>
    <row r="1534" hidden="1" x14ac:dyDescent="0.25"/>
    <row r="1535" hidden="1" x14ac:dyDescent="0.25"/>
    <row r="1536" hidden="1" x14ac:dyDescent="0.25"/>
    <row r="1537" hidden="1" x14ac:dyDescent="0.25"/>
    <row r="1538" hidden="1" x14ac:dyDescent="0.25"/>
    <row r="1539" hidden="1" x14ac:dyDescent="0.25"/>
    <row r="1540" hidden="1" x14ac:dyDescent="0.25"/>
    <row r="1541" hidden="1" x14ac:dyDescent="0.25"/>
    <row r="1542" hidden="1" x14ac:dyDescent="0.25"/>
    <row r="1543" hidden="1" x14ac:dyDescent="0.25"/>
    <row r="1544" hidden="1" x14ac:dyDescent="0.25"/>
    <row r="1545" hidden="1" x14ac:dyDescent="0.25"/>
    <row r="1546" hidden="1" x14ac:dyDescent="0.25"/>
    <row r="1547" hidden="1" x14ac:dyDescent="0.25"/>
    <row r="1548" hidden="1" x14ac:dyDescent="0.25"/>
    <row r="1549" hidden="1" x14ac:dyDescent="0.25"/>
    <row r="1550" hidden="1" x14ac:dyDescent="0.25"/>
    <row r="1551" hidden="1" x14ac:dyDescent="0.25"/>
    <row r="1552" hidden="1" x14ac:dyDescent="0.25"/>
    <row r="1553" hidden="1" x14ac:dyDescent="0.25"/>
    <row r="1554" hidden="1" x14ac:dyDescent="0.25"/>
    <row r="1555" hidden="1" x14ac:dyDescent="0.25"/>
    <row r="1556" hidden="1" x14ac:dyDescent="0.25"/>
    <row r="1557" hidden="1" x14ac:dyDescent="0.25"/>
    <row r="1558" hidden="1" x14ac:dyDescent="0.25"/>
    <row r="1559" hidden="1" x14ac:dyDescent="0.25"/>
    <row r="1560" hidden="1" x14ac:dyDescent="0.25"/>
    <row r="1561" hidden="1" x14ac:dyDescent="0.25"/>
    <row r="1562" hidden="1" x14ac:dyDescent="0.25"/>
    <row r="1563" hidden="1" x14ac:dyDescent="0.25"/>
    <row r="1564" hidden="1" x14ac:dyDescent="0.25"/>
    <row r="1565" hidden="1" x14ac:dyDescent="0.25"/>
    <row r="1566" hidden="1" x14ac:dyDescent="0.25"/>
    <row r="1567" hidden="1" x14ac:dyDescent="0.25"/>
    <row r="1568" hidden="1" x14ac:dyDescent="0.25"/>
    <row r="1569" hidden="1" x14ac:dyDescent="0.25"/>
    <row r="1570" hidden="1" x14ac:dyDescent="0.25"/>
    <row r="1571" hidden="1" x14ac:dyDescent="0.25"/>
    <row r="1572" hidden="1" x14ac:dyDescent="0.25"/>
    <row r="1573" hidden="1" x14ac:dyDescent="0.25"/>
    <row r="1574" hidden="1" x14ac:dyDescent="0.25"/>
    <row r="1575" hidden="1" x14ac:dyDescent="0.25"/>
    <row r="1576" hidden="1" x14ac:dyDescent="0.25"/>
    <row r="1577" hidden="1" x14ac:dyDescent="0.25"/>
    <row r="1578" hidden="1" x14ac:dyDescent="0.25"/>
    <row r="1579" hidden="1" x14ac:dyDescent="0.25"/>
    <row r="1580" hidden="1" x14ac:dyDescent="0.25"/>
    <row r="1581" hidden="1" x14ac:dyDescent="0.25"/>
    <row r="1582" hidden="1" x14ac:dyDescent="0.25"/>
    <row r="1583" hidden="1" x14ac:dyDescent="0.25"/>
    <row r="1584" hidden="1" x14ac:dyDescent="0.25"/>
    <row r="1585" hidden="1" x14ac:dyDescent="0.25"/>
    <row r="1586" hidden="1" x14ac:dyDescent="0.25"/>
    <row r="1587" hidden="1" x14ac:dyDescent="0.25"/>
    <row r="1588" hidden="1" x14ac:dyDescent="0.25"/>
    <row r="1589" hidden="1" x14ac:dyDescent="0.25"/>
    <row r="1590" hidden="1" x14ac:dyDescent="0.25"/>
    <row r="1591" hidden="1" x14ac:dyDescent="0.25"/>
    <row r="1592" hidden="1" x14ac:dyDescent="0.25"/>
    <row r="1593" hidden="1" x14ac:dyDescent="0.25"/>
    <row r="1594" hidden="1" x14ac:dyDescent="0.25"/>
    <row r="1595" hidden="1" x14ac:dyDescent="0.25"/>
    <row r="1596" hidden="1" x14ac:dyDescent="0.25"/>
    <row r="1597" hidden="1" x14ac:dyDescent="0.25"/>
    <row r="1598" hidden="1" x14ac:dyDescent="0.25"/>
    <row r="1599" hidden="1" x14ac:dyDescent="0.25"/>
    <row r="1600" hidden="1" x14ac:dyDescent="0.25"/>
    <row r="1601" hidden="1" x14ac:dyDescent="0.25"/>
    <row r="1602" hidden="1" x14ac:dyDescent="0.25"/>
    <row r="1603" hidden="1" x14ac:dyDescent="0.25"/>
    <row r="1604" hidden="1" x14ac:dyDescent="0.25"/>
    <row r="1605" hidden="1" x14ac:dyDescent="0.25"/>
    <row r="1606" hidden="1" x14ac:dyDescent="0.25"/>
    <row r="1607" hidden="1" x14ac:dyDescent="0.25"/>
    <row r="1608" hidden="1" x14ac:dyDescent="0.25"/>
    <row r="1609" hidden="1" x14ac:dyDescent="0.25"/>
    <row r="1610" hidden="1" x14ac:dyDescent="0.25"/>
    <row r="1611" hidden="1" x14ac:dyDescent="0.25"/>
    <row r="1612" hidden="1" x14ac:dyDescent="0.25"/>
    <row r="1613" hidden="1" x14ac:dyDescent="0.25"/>
    <row r="1614" hidden="1" x14ac:dyDescent="0.25"/>
    <row r="1615" hidden="1" x14ac:dyDescent="0.25"/>
    <row r="1616" hidden="1" x14ac:dyDescent="0.25"/>
    <row r="1617" hidden="1" x14ac:dyDescent="0.25"/>
    <row r="1618" hidden="1" x14ac:dyDescent="0.25"/>
    <row r="1619" hidden="1" x14ac:dyDescent="0.25"/>
    <row r="1620" hidden="1" x14ac:dyDescent="0.25"/>
    <row r="1621" hidden="1" x14ac:dyDescent="0.25"/>
    <row r="1622" hidden="1" x14ac:dyDescent="0.25"/>
    <row r="1623" hidden="1" x14ac:dyDescent="0.25"/>
    <row r="1624" hidden="1" x14ac:dyDescent="0.25"/>
    <row r="1625" hidden="1" x14ac:dyDescent="0.25"/>
    <row r="1626" hidden="1" x14ac:dyDescent="0.25"/>
    <row r="1627" hidden="1" x14ac:dyDescent="0.25"/>
    <row r="1628" hidden="1" x14ac:dyDescent="0.25"/>
    <row r="1629" hidden="1" x14ac:dyDescent="0.25"/>
    <row r="1630" hidden="1" x14ac:dyDescent="0.25"/>
    <row r="1631" hidden="1" x14ac:dyDescent="0.25"/>
    <row r="1632" hidden="1" x14ac:dyDescent="0.25"/>
    <row r="1633" hidden="1" x14ac:dyDescent="0.25"/>
    <row r="1634" hidden="1" x14ac:dyDescent="0.25"/>
    <row r="1635" hidden="1" x14ac:dyDescent="0.25"/>
    <row r="1636" hidden="1" x14ac:dyDescent="0.25"/>
    <row r="1637" hidden="1" x14ac:dyDescent="0.25"/>
    <row r="1638" hidden="1" x14ac:dyDescent="0.25"/>
    <row r="1639" hidden="1" x14ac:dyDescent="0.25"/>
    <row r="1640" hidden="1" x14ac:dyDescent="0.25"/>
    <row r="1641" hidden="1" x14ac:dyDescent="0.25"/>
    <row r="1642" hidden="1" x14ac:dyDescent="0.25"/>
    <row r="1643" hidden="1" x14ac:dyDescent="0.25"/>
    <row r="1644" hidden="1" x14ac:dyDescent="0.25"/>
    <row r="1645" hidden="1" x14ac:dyDescent="0.25"/>
    <row r="1646" hidden="1" x14ac:dyDescent="0.25"/>
    <row r="1647" hidden="1" x14ac:dyDescent="0.25"/>
    <row r="1648" hidden="1" x14ac:dyDescent="0.25"/>
    <row r="1649" hidden="1" x14ac:dyDescent="0.25"/>
    <row r="1650" hidden="1" x14ac:dyDescent="0.25"/>
    <row r="1651" hidden="1" x14ac:dyDescent="0.25"/>
    <row r="1652" hidden="1" x14ac:dyDescent="0.25"/>
    <row r="1653" hidden="1" x14ac:dyDescent="0.25"/>
    <row r="1654" hidden="1" x14ac:dyDescent="0.25"/>
    <row r="1655" hidden="1" x14ac:dyDescent="0.25"/>
    <row r="1656" hidden="1" x14ac:dyDescent="0.25"/>
    <row r="1657" hidden="1" x14ac:dyDescent="0.25"/>
    <row r="1658" hidden="1" x14ac:dyDescent="0.25"/>
    <row r="1659" hidden="1" x14ac:dyDescent="0.25"/>
    <row r="1660" hidden="1" x14ac:dyDescent="0.25"/>
    <row r="1661" hidden="1" x14ac:dyDescent="0.25"/>
    <row r="1662" hidden="1" x14ac:dyDescent="0.25"/>
    <row r="1663" hidden="1" x14ac:dyDescent="0.25"/>
    <row r="1664" hidden="1" x14ac:dyDescent="0.25"/>
    <row r="1665" hidden="1" x14ac:dyDescent="0.25"/>
    <row r="1666" hidden="1" x14ac:dyDescent="0.25"/>
    <row r="1667" hidden="1" x14ac:dyDescent="0.25"/>
    <row r="1668" hidden="1" x14ac:dyDescent="0.25"/>
    <row r="1669" hidden="1" x14ac:dyDescent="0.25"/>
    <row r="1670" hidden="1" x14ac:dyDescent="0.25"/>
    <row r="1671" hidden="1" x14ac:dyDescent="0.25"/>
    <row r="1672" hidden="1" x14ac:dyDescent="0.25"/>
    <row r="1673" hidden="1" x14ac:dyDescent="0.25"/>
    <row r="1674" hidden="1" x14ac:dyDescent="0.25"/>
    <row r="1675" hidden="1" x14ac:dyDescent="0.25"/>
    <row r="1676" hidden="1" x14ac:dyDescent="0.25"/>
    <row r="1677" hidden="1" x14ac:dyDescent="0.25"/>
    <row r="1678" hidden="1" x14ac:dyDescent="0.25"/>
    <row r="1679" hidden="1" x14ac:dyDescent="0.25"/>
    <row r="1680" hidden="1" x14ac:dyDescent="0.25"/>
    <row r="1681" hidden="1" x14ac:dyDescent="0.25"/>
    <row r="1682" hidden="1" x14ac:dyDescent="0.25"/>
    <row r="1683" hidden="1" x14ac:dyDescent="0.25"/>
    <row r="1684" hidden="1" x14ac:dyDescent="0.25"/>
    <row r="1685" hidden="1" x14ac:dyDescent="0.25"/>
    <row r="1686" hidden="1" x14ac:dyDescent="0.25"/>
    <row r="1687" hidden="1" x14ac:dyDescent="0.25"/>
    <row r="1688" hidden="1" x14ac:dyDescent="0.25"/>
    <row r="1689" hidden="1" x14ac:dyDescent="0.25"/>
    <row r="1690" hidden="1" x14ac:dyDescent="0.25"/>
    <row r="1691" hidden="1" x14ac:dyDescent="0.25"/>
    <row r="1692" hidden="1" x14ac:dyDescent="0.25"/>
    <row r="1693" hidden="1" x14ac:dyDescent="0.25"/>
    <row r="1694" hidden="1" x14ac:dyDescent="0.25"/>
    <row r="1695" hidden="1" x14ac:dyDescent="0.25"/>
    <row r="1696" hidden="1" x14ac:dyDescent="0.25"/>
    <row r="1697" hidden="1" x14ac:dyDescent="0.25"/>
    <row r="1698" hidden="1" x14ac:dyDescent="0.25"/>
    <row r="1699" hidden="1" x14ac:dyDescent="0.25"/>
    <row r="1700" hidden="1" x14ac:dyDescent="0.25"/>
    <row r="1701" hidden="1" x14ac:dyDescent="0.25"/>
    <row r="1702" hidden="1" x14ac:dyDescent="0.25"/>
    <row r="1703" hidden="1" x14ac:dyDescent="0.25"/>
    <row r="1704" hidden="1" x14ac:dyDescent="0.25"/>
    <row r="1705" hidden="1" x14ac:dyDescent="0.25"/>
    <row r="1706" hidden="1" x14ac:dyDescent="0.25"/>
    <row r="1707" hidden="1" x14ac:dyDescent="0.25"/>
    <row r="1708" hidden="1" x14ac:dyDescent="0.25"/>
    <row r="1709" hidden="1" x14ac:dyDescent="0.25"/>
    <row r="1710" hidden="1" x14ac:dyDescent="0.25"/>
    <row r="1711" hidden="1" x14ac:dyDescent="0.25"/>
    <row r="1712" hidden="1" x14ac:dyDescent="0.25"/>
    <row r="1713" hidden="1" x14ac:dyDescent="0.25"/>
    <row r="1714" hidden="1" x14ac:dyDescent="0.25"/>
    <row r="1715" hidden="1" x14ac:dyDescent="0.25"/>
    <row r="1716" hidden="1" x14ac:dyDescent="0.25"/>
    <row r="1717" hidden="1" x14ac:dyDescent="0.25"/>
    <row r="1718" hidden="1" x14ac:dyDescent="0.25"/>
    <row r="1719" hidden="1" x14ac:dyDescent="0.25"/>
    <row r="1720" hidden="1" x14ac:dyDescent="0.25"/>
    <row r="1721" hidden="1" x14ac:dyDescent="0.25"/>
    <row r="1722" hidden="1" x14ac:dyDescent="0.25"/>
    <row r="1723" hidden="1" x14ac:dyDescent="0.25"/>
    <row r="1724" hidden="1" x14ac:dyDescent="0.25"/>
    <row r="1725" hidden="1" x14ac:dyDescent="0.25"/>
    <row r="1726" hidden="1" x14ac:dyDescent="0.25"/>
    <row r="1727" hidden="1" x14ac:dyDescent="0.25"/>
    <row r="1728" hidden="1" x14ac:dyDescent="0.25"/>
    <row r="1729" hidden="1" x14ac:dyDescent="0.25"/>
    <row r="1730" hidden="1" x14ac:dyDescent="0.25"/>
    <row r="1731" hidden="1" x14ac:dyDescent="0.25"/>
    <row r="1732" hidden="1" x14ac:dyDescent="0.25"/>
    <row r="1733" hidden="1" x14ac:dyDescent="0.25"/>
    <row r="1734" hidden="1" x14ac:dyDescent="0.25"/>
    <row r="1735" hidden="1" x14ac:dyDescent="0.25"/>
    <row r="1736" hidden="1" x14ac:dyDescent="0.25"/>
    <row r="1737" hidden="1" x14ac:dyDescent="0.25"/>
    <row r="1738" hidden="1" x14ac:dyDescent="0.25"/>
    <row r="1739" hidden="1" x14ac:dyDescent="0.25"/>
    <row r="1740" hidden="1" x14ac:dyDescent="0.25"/>
    <row r="1741" hidden="1" x14ac:dyDescent="0.25"/>
    <row r="1742" hidden="1" x14ac:dyDescent="0.25"/>
    <row r="1743" hidden="1" x14ac:dyDescent="0.25"/>
    <row r="1744" hidden="1" x14ac:dyDescent="0.25"/>
    <row r="1745" hidden="1" x14ac:dyDescent="0.25"/>
    <row r="1746" hidden="1" x14ac:dyDescent="0.25"/>
    <row r="1747" hidden="1" x14ac:dyDescent="0.25"/>
    <row r="1748" hidden="1" x14ac:dyDescent="0.25"/>
    <row r="1749" hidden="1" x14ac:dyDescent="0.25"/>
    <row r="1750" hidden="1" x14ac:dyDescent="0.25"/>
    <row r="1751" hidden="1" x14ac:dyDescent="0.25"/>
    <row r="1752" hidden="1" x14ac:dyDescent="0.25"/>
    <row r="1753" hidden="1" x14ac:dyDescent="0.25"/>
    <row r="1754" hidden="1" x14ac:dyDescent="0.25"/>
    <row r="1755" hidden="1" x14ac:dyDescent="0.25"/>
    <row r="1756" hidden="1" x14ac:dyDescent="0.25"/>
    <row r="1757" hidden="1" x14ac:dyDescent="0.25"/>
    <row r="1758" hidden="1" x14ac:dyDescent="0.25"/>
    <row r="1759" hidden="1" x14ac:dyDescent="0.25"/>
    <row r="1760" hidden="1" x14ac:dyDescent="0.25"/>
    <row r="1761" hidden="1" x14ac:dyDescent="0.25"/>
    <row r="1762" hidden="1" x14ac:dyDescent="0.25"/>
    <row r="1763" hidden="1" x14ac:dyDescent="0.25"/>
    <row r="1764" hidden="1" x14ac:dyDescent="0.25"/>
    <row r="1765" hidden="1" x14ac:dyDescent="0.25"/>
    <row r="1766" hidden="1" x14ac:dyDescent="0.25"/>
    <row r="1767" hidden="1" x14ac:dyDescent="0.25"/>
    <row r="1768" hidden="1" x14ac:dyDescent="0.25"/>
    <row r="1769" hidden="1" x14ac:dyDescent="0.25"/>
    <row r="1770" hidden="1" x14ac:dyDescent="0.25"/>
    <row r="1771" hidden="1" x14ac:dyDescent="0.25"/>
    <row r="1772" hidden="1" x14ac:dyDescent="0.25"/>
    <row r="1773" hidden="1" x14ac:dyDescent="0.25"/>
    <row r="1774" hidden="1" x14ac:dyDescent="0.25"/>
    <row r="1775" hidden="1" x14ac:dyDescent="0.25"/>
    <row r="1776" hidden="1" x14ac:dyDescent="0.25"/>
    <row r="1777" hidden="1" x14ac:dyDescent="0.25"/>
    <row r="1778" hidden="1" x14ac:dyDescent="0.25"/>
    <row r="1779" hidden="1" x14ac:dyDescent="0.25"/>
    <row r="1780" hidden="1" x14ac:dyDescent="0.25"/>
    <row r="1781" hidden="1" x14ac:dyDescent="0.25"/>
    <row r="1782" hidden="1" x14ac:dyDescent="0.25"/>
    <row r="1783" hidden="1" x14ac:dyDescent="0.25"/>
    <row r="1784" hidden="1" x14ac:dyDescent="0.25"/>
    <row r="1785" hidden="1" x14ac:dyDescent="0.25"/>
    <row r="1786" hidden="1" x14ac:dyDescent="0.25"/>
    <row r="1787" hidden="1" x14ac:dyDescent="0.25"/>
    <row r="1788" hidden="1" x14ac:dyDescent="0.25"/>
    <row r="1789" hidden="1" x14ac:dyDescent="0.25"/>
    <row r="1790" hidden="1" x14ac:dyDescent="0.25"/>
    <row r="1791" hidden="1" x14ac:dyDescent="0.25"/>
    <row r="1792" hidden="1" x14ac:dyDescent="0.25"/>
    <row r="1793" hidden="1" x14ac:dyDescent="0.25"/>
    <row r="1794" hidden="1" x14ac:dyDescent="0.25"/>
    <row r="1795" hidden="1" x14ac:dyDescent="0.25"/>
    <row r="1796" hidden="1" x14ac:dyDescent="0.25"/>
    <row r="1797" hidden="1" x14ac:dyDescent="0.25"/>
    <row r="1798" hidden="1" x14ac:dyDescent="0.25"/>
    <row r="1799" hidden="1" x14ac:dyDescent="0.25"/>
    <row r="1800" hidden="1" x14ac:dyDescent="0.25"/>
    <row r="1801" hidden="1" x14ac:dyDescent="0.25"/>
    <row r="1802" hidden="1" x14ac:dyDescent="0.25"/>
    <row r="1803" hidden="1" x14ac:dyDescent="0.25"/>
    <row r="1804" hidden="1" x14ac:dyDescent="0.25"/>
    <row r="1805" hidden="1" x14ac:dyDescent="0.25"/>
    <row r="1806" hidden="1" x14ac:dyDescent="0.25"/>
    <row r="1807" hidden="1" x14ac:dyDescent="0.25"/>
    <row r="1808" hidden="1" x14ac:dyDescent="0.25"/>
    <row r="1809" hidden="1" x14ac:dyDescent="0.25"/>
    <row r="1810" hidden="1" x14ac:dyDescent="0.25"/>
    <row r="1811" hidden="1" x14ac:dyDescent="0.25"/>
    <row r="1812" hidden="1" x14ac:dyDescent="0.25"/>
    <row r="1813" hidden="1" x14ac:dyDescent="0.25"/>
    <row r="1814" hidden="1" x14ac:dyDescent="0.25"/>
    <row r="1815" hidden="1" x14ac:dyDescent="0.25"/>
    <row r="1816" hidden="1" x14ac:dyDescent="0.25"/>
    <row r="1817" hidden="1" x14ac:dyDescent="0.25"/>
    <row r="1818" hidden="1" x14ac:dyDescent="0.25"/>
    <row r="1819" hidden="1" x14ac:dyDescent="0.25"/>
    <row r="1820" hidden="1" x14ac:dyDescent="0.25"/>
    <row r="1821" hidden="1" x14ac:dyDescent="0.25"/>
    <row r="1822" hidden="1" x14ac:dyDescent="0.25"/>
    <row r="1823" hidden="1" x14ac:dyDescent="0.25"/>
    <row r="1824" hidden="1" x14ac:dyDescent="0.25"/>
    <row r="1825" hidden="1" x14ac:dyDescent="0.25"/>
    <row r="1826" hidden="1" x14ac:dyDescent="0.25"/>
    <row r="1827" hidden="1" x14ac:dyDescent="0.25"/>
    <row r="1828" hidden="1" x14ac:dyDescent="0.25"/>
    <row r="1829" hidden="1" x14ac:dyDescent="0.25"/>
    <row r="1830" hidden="1" x14ac:dyDescent="0.25"/>
    <row r="1831" hidden="1" x14ac:dyDescent="0.25"/>
    <row r="1832" hidden="1" x14ac:dyDescent="0.25"/>
    <row r="1833" hidden="1" x14ac:dyDescent="0.25"/>
    <row r="1834" hidden="1" x14ac:dyDescent="0.25"/>
    <row r="1835" hidden="1" x14ac:dyDescent="0.25"/>
    <row r="1836" hidden="1" x14ac:dyDescent="0.25"/>
    <row r="1837" hidden="1" x14ac:dyDescent="0.25"/>
    <row r="1838" hidden="1" x14ac:dyDescent="0.25"/>
    <row r="1839" hidden="1" x14ac:dyDescent="0.25"/>
    <row r="1840" hidden="1" x14ac:dyDescent="0.25"/>
    <row r="1841" hidden="1" x14ac:dyDescent="0.25"/>
    <row r="1842" hidden="1" x14ac:dyDescent="0.25"/>
    <row r="1843" hidden="1" x14ac:dyDescent="0.25"/>
    <row r="1844" hidden="1" x14ac:dyDescent="0.25"/>
    <row r="1845" hidden="1" x14ac:dyDescent="0.25"/>
    <row r="1846" hidden="1" x14ac:dyDescent="0.25"/>
    <row r="1847" hidden="1" x14ac:dyDescent="0.25"/>
    <row r="1848" hidden="1" x14ac:dyDescent="0.25"/>
    <row r="1849" hidden="1" x14ac:dyDescent="0.25"/>
    <row r="1850" hidden="1" x14ac:dyDescent="0.25"/>
    <row r="1851" hidden="1" x14ac:dyDescent="0.25"/>
    <row r="1852" hidden="1" x14ac:dyDescent="0.25"/>
    <row r="1853" hidden="1" x14ac:dyDescent="0.25"/>
    <row r="1854" hidden="1" x14ac:dyDescent="0.25"/>
    <row r="1855" hidden="1" x14ac:dyDescent="0.25"/>
    <row r="1856" hidden="1" x14ac:dyDescent="0.25"/>
    <row r="1857" hidden="1" x14ac:dyDescent="0.25"/>
    <row r="1858" hidden="1" x14ac:dyDescent="0.25"/>
    <row r="1859" hidden="1" x14ac:dyDescent="0.25"/>
    <row r="1860" hidden="1" x14ac:dyDescent="0.25"/>
    <row r="1861" hidden="1" x14ac:dyDescent="0.25"/>
    <row r="1862" hidden="1" x14ac:dyDescent="0.25"/>
    <row r="1863" hidden="1" x14ac:dyDescent="0.25"/>
    <row r="1864" hidden="1" x14ac:dyDescent="0.25"/>
    <row r="1865" hidden="1" x14ac:dyDescent="0.25"/>
    <row r="1866" hidden="1" x14ac:dyDescent="0.25"/>
    <row r="1867" hidden="1" x14ac:dyDescent="0.25"/>
    <row r="1868" hidden="1" x14ac:dyDescent="0.25"/>
    <row r="1869" hidden="1" x14ac:dyDescent="0.25"/>
    <row r="1870" hidden="1" x14ac:dyDescent="0.25"/>
    <row r="1871" hidden="1" x14ac:dyDescent="0.25"/>
    <row r="1872" hidden="1" x14ac:dyDescent="0.25"/>
    <row r="1873" hidden="1" x14ac:dyDescent="0.25"/>
    <row r="1874" hidden="1" x14ac:dyDescent="0.25"/>
    <row r="1875" hidden="1" x14ac:dyDescent="0.25"/>
    <row r="1876" hidden="1" x14ac:dyDescent="0.25"/>
    <row r="1877" hidden="1" x14ac:dyDescent="0.25"/>
    <row r="1878" hidden="1" x14ac:dyDescent="0.25"/>
    <row r="1879" hidden="1" x14ac:dyDescent="0.25"/>
    <row r="1880" hidden="1" x14ac:dyDescent="0.25"/>
    <row r="1881" hidden="1" x14ac:dyDescent="0.25"/>
    <row r="1882" hidden="1" x14ac:dyDescent="0.25"/>
    <row r="1883" hidden="1" x14ac:dyDescent="0.25"/>
    <row r="1884" hidden="1" x14ac:dyDescent="0.25"/>
    <row r="1885" hidden="1" x14ac:dyDescent="0.25"/>
    <row r="1886" hidden="1" x14ac:dyDescent="0.25"/>
    <row r="1887" hidden="1" x14ac:dyDescent="0.25"/>
    <row r="1888" hidden="1" x14ac:dyDescent="0.25"/>
    <row r="1889" hidden="1" x14ac:dyDescent="0.25"/>
    <row r="1890" hidden="1" x14ac:dyDescent="0.25"/>
    <row r="1891" hidden="1" x14ac:dyDescent="0.25"/>
    <row r="1892" hidden="1" x14ac:dyDescent="0.25"/>
    <row r="1893" hidden="1" x14ac:dyDescent="0.25"/>
    <row r="1894" hidden="1" x14ac:dyDescent="0.25"/>
    <row r="1895" hidden="1" x14ac:dyDescent="0.25"/>
    <row r="1896" hidden="1" x14ac:dyDescent="0.25"/>
    <row r="1897" hidden="1" x14ac:dyDescent="0.25"/>
    <row r="1898" hidden="1" x14ac:dyDescent="0.25"/>
    <row r="1899" hidden="1" x14ac:dyDescent="0.25"/>
    <row r="1900" hidden="1" x14ac:dyDescent="0.25"/>
    <row r="1901" hidden="1" x14ac:dyDescent="0.25"/>
    <row r="1902" hidden="1" x14ac:dyDescent="0.25"/>
    <row r="1903" hidden="1" x14ac:dyDescent="0.25"/>
    <row r="1904" hidden="1" x14ac:dyDescent="0.25"/>
    <row r="1905" hidden="1" x14ac:dyDescent="0.25"/>
    <row r="1906" hidden="1" x14ac:dyDescent="0.25"/>
    <row r="1907" hidden="1" x14ac:dyDescent="0.25"/>
    <row r="1908" hidden="1" x14ac:dyDescent="0.25"/>
    <row r="1909" hidden="1" x14ac:dyDescent="0.25"/>
    <row r="1910" hidden="1" x14ac:dyDescent="0.25"/>
    <row r="1911" hidden="1" x14ac:dyDescent="0.25"/>
    <row r="1912" hidden="1" x14ac:dyDescent="0.25"/>
    <row r="1913" hidden="1" x14ac:dyDescent="0.25"/>
    <row r="1914" hidden="1" x14ac:dyDescent="0.25"/>
    <row r="1915" hidden="1" x14ac:dyDescent="0.25"/>
    <row r="1916" hidden="1" x14ac:dyDescent="0.25"/>
    <row r="1917" hidden="1" x14ac:dyDescent="0.25"/>
    <row r="1918" hidden="1" x14ac:dyDescent="0.25"/>
    <row r="1919" hidden="1" x14ac:dyDescent="0.25"/>
    <row r="1920" hidden="1" x14ac:dyDescent="0.25"/>
    <row r="1921" hidden="1" x14ac:dyDescent="0.25"/>
    <row r="1922" hidden="1" x14ac:dyDescent="0.25"/>
    <row r="1923" hidden="1" x14ac:dyDescent="0.25"/>
    <row r="1924" hidden="1" x14ac:dyDescent="0.25"/>
    <row r="1925" hidden="1" x14ac:dyDescent="0.25"/>
    <row r="1926" hidden="1" x14ac:dyDescent="0.25"/>
    <row r="1927" hidden="1" x14ac:dyDescent="0.25"/>
    <row r="1928" hidden="1" x14ac:dyDescent="0.25"/>
    <row r="1929" hidden="1" x14ac:dyDescent="0.25"/>
    <row r="1930" hidden="1" x14ac:dyDescent="0.25"/>
    <row r="1931" hidden="1" x14ac:dyDescent="0.25"/>
    <row r="1932" hidden="1" x14ac:dyDescent="0.25"/>
    <row r="1933" hidden="1" x14ac:dyDescent="0.25"/>
    <row r="1934" hidden="1" x14ac:dyDescent="0.25"/>
    <row r="1935" hidden="1" x14ac:dyDescent="0.25"/>
    <row r="1936" hidden="1" x14ac:dyDescent="0.25"/>
    <row r="1937" hidden="1" x14ac:dyDescent="0.25"/>
    <row r="1938" hidden="1" x14ac:dyDescent="0.25"/>
    <row r="1939" hidden="1" x14ac:dyDescent="0.25"/>
    <row r="1940" hidden="1" x14ac:dyDescent="0.25"/>
    <row r="1941" hidden="1" x14ac:dyDescent="0.25"/>
    <row r="1942" hidden="1" x14ac:dyDescent="0.25"/>
    <row r="1943" hidden="1" x14ac:dyDescent="0.25"/>
    <row r="1944" hidden="1" x14ac:dyDescent="0.25"/>
    <row r="1945" hidden="1" x14ac:dyDescent="0.25"/>
    <row r="1946" hidden="1" x14ac:dyDescent="0.25"/>
    <row r="1947" hidden="1" x14ac:dyDescent="0.25"/>
    <row r="1948" hidden="1" x14ac:dyDescent="0.25"/>
    <row r="1949" hidden="1" x14ac:dyDescent="0.25"/>
    <row r="1950" hidden="1" x14ac:dyDescent="0.25"/>
    <row r="1951" hidden="1" x14ac:dyDescent="0.25"/>
    <row r="1952" hidden="1" x14ac:dyDescent="0.25"/>
    <row r="1953" hidden="1" x14ac:dyDescent="0.25"/>
    <row r="1954" hidden="1" x14ac:dyDescent="0.25"/>
    <row r="1955" hidden="1" x14ac:dyDescent="0.25"/>
    <row r="1956" hidden="1" x14ac:dyDescent="0.25"/>
    <row r="1957" hidden="1" x14ac:dyDescent="0.25"/>
    <row r="1958" hidden="1" x14ac:dyDescent="0.25"/>
    <row r="1959" hidden="1" x14ac:dyDescent="0.25"/>
    <row r="1960" hidden="1" x14ac:dyDescent="0.25"/>
    <row r="1961" hidden="1" x14ac:dyDescent="0.25"/>
    <row r="1962" hidden="1" x14ac:dyDescent="0.25"/>
    <row r="1963" hidden="1" x14ac:dyDescent="0.25"/>
    <row r="1964" hidden="1" x14ac:dyDescent="0.25"/>
    <row r="1965" hidden="1" x14ac:dyDescent="0.25"/>
    <row r="1966" hidden="1" x14ac:dyDescent="0.25"/>
    <row r="1967" hidden="1" x14ac:dyDescent="0.25"/>
    <row r="1968" hidden="1" x14ac:dyDescent="0.25"/>
    <row r="1969" hidden="1" x14ac:dyDescent="0.25"/>
    <row r="1970" hidden="1" x14ac:dyDescent="0.25"/>
    <row r="1971" hidden="1" x14ac:dyDescent="0.25"/>
    <row r="1972" hidden="1" x14ac:dyDescent="0.25"/>
    <row r="1973" hidden="1" x14ac:dyDescent="0.25"/>
    <row r="1974" hidden="1" x14ac:dyDescent="0.25"/>
    <row r="1975" hidden="1" x14ac:dyDescent="0.25"/>
    <row r="1976" hidden="1" x14ac:dyDescent="0.25"/>
    <row r="1977" hidden="1" x14ac:dyDescent="0.25"/>
    <row r="1978" hidden="1" x14ac:dyDescent="0.25"/>
    <row r="1979" hidden="1" x14ac:dyDescent="0.25"/>
    <row r="1980" hidden="1" x14ac:dyDescent="0.25"/>
    <row r="1981" hidden="1" x14ac:dyDescent="0.25"/>
    <row r="1982" hidden="1" x14ac:dyDescent="0.25"/>
    <row r="1983" hidden="1" x14ac:dyDescent="0.25"/>
    <row r="1984" hidden="1" x14ac:dyDescent="0.25"/>
    <row r="1985" hidden="1" x14ac:dyDescent="0.25"/>
    <row r="1986" hidden="1" x14ac:dyDescent="0.25"/>
    <row r="1987" hidden="1" x14ac:dyDescent="0.25"/>
    <row r="1988" hidden="1" x14ac:dyDescent="0.25"/>
    <row r="1989" hidden="1" x14ac:dyDescent="0.25"/>
    <row r="1990" hidden="1" x14ac:dyDescent="0.25"/>
    <row r="1991" hidden="1" x14ac:dyDescent="0.25"/>
    <row r="1992" hidden="1" x14ac:dyDescent="0.25"/>
    <row r="1993" hidden="1" x14ac:dyDescent="0.25"/>
    <row r="1994" hidden="1" x14ac:dyDescent="0.25"/>
    <row r="1995" hidden="1" x14ac:dyDescent="0.25"/>
    <row r="1996" hidden="1" x14ac:dyDescent="0.25"/>
    <row r="1997" hidden="1" x14ac:dyDescent="0.25"/>
    <row r="1998" hidden="1" x14ac:dyDescent="0.25"/>
    <row r="1999" hidden="1" x14ac:dyDescent="0.25"/>
    <row r="2000" hidden="1" x14ac:dyDescent="0.25"/>
    <row r="2001" hidden="1" x14ac:dyDescent="0.25"/>
    <row r="2002" hidden="1" x14ac:dyDescent="0.25"/>
    <row r="2003" hidden="1" x14ac:dyDescent="0.25"/>
    <row r="2004" hidden="1" x14ac:dyDescent="0.25"/>
    <row r="2005" hidden="1" x14ac:dyDescent="0.25"/>
    <row r="2006" hidden="1" x14ac:dyDescent="0.25"/>
    <row r="2007" hidden="1" x14ac:dyDescent="0.25"/>
    <row r="2008" hidden="1" x14ac:dyDescent="0.25"/>
    <row r="2009" hidden="1" x14ac:dyDescent="0.25"/>
    <row r="2010" hidden="1" x14ac:dyDescent="0.25"/>
    <row r="2011" hidden="1" x14ac:dyDescent="0.25"/>
    <row r="2012" hidden="1" x14ac:dyDescent="0.25"/>
    <row r="2013" hidden="1" x14ac:dyDescent="0.25"/>
    <row r="2014" hidden="1" x14ac:dyDescent="0.25"/>
    <row r="2015" hidden="1" x14ac:dyDescent="0.25"/>
    <row r="2016" hidden="1" x14ac:dyDescent="0.25"/>
    <row r="2017" hidden="1" x14ac:dyDescent="0.25"/>
    <row r="2018" hidden="1" x14ac:dyDescent="0.25"/>
    <row r="2019" hidden="1" x14ac:dyDescent="0.25"/>
    <row r="2020" hidden="1" x14ac:dyDescent="0.25"/>
    <row r="2021" hidden="1" x14ac:dyDescent="0.25"/>
    <row r="2022" hidden="1" x14ac:dyDescent="0.25"/>
    <row r="2023" hidden="1" x14ac:dyDescent="0.25"/>
    <row r="2024" hidden="1" x14ac:dyDescent="0.25"/>
    <row r="2025" hidden="1" x14ac:dyDescent="0.25"/>
    <row r="2026" hidden="1" x14ac:dyDescent="0.25"/>
    <row r="2027" hidden="1" x14ac:dyDescent="0.25"/>
    <row r="2028" hidden="1" x14ac:dyDescent="0.25"/>
    <row r="2029" hidden="1" x14ac:dyDescent="0.25"/>
    <row r="2030" hidden="1" x14ac:dyDescent="0.25"/>
    <row r="2031" hidden="1" x14ac:dyDescent="0.25"/>
    <row r="2032" hidden="1" x14ac:dyDescent="0.25"/>
    <row r="2033" hidden="1" x14ac:dyDescent="0.25"/>
    <row r="2034" hidden="1" x14ac:dyDescent="0.25"/>
    <row r="2035" hidden="1" x14ac:dyDescent="0.25"/>
    <row r="2036" hidden="1" x14ac:dyDescent="0.25"/>
    <row r="2037" hidden="1" x14ac:dyDescent="0.25"/>
    <row r="2038" hidden="1" x14ac:dyDescent="0.25"/>
    <row r="2039" hidden="1" x14ac:dyDescent="0.25"/>
    <row r="2040" hidden="1" x14ac:dyDescent="0.25"/>
    <row r="2041" hidden="1" x14ac:dyDescent="0.25"/>
    <row r="2042" hidden="1" x14ac:dyDescent="0.25"/>
    <row r="2043" hidden="1" x14ac:dyDescent="0.25"/>
    <row r="2044" hidden="1" x14ac:dyDescent="0.25"/>
    <row r="2045" hidden="1" x14ac:dyDescent="0.25"/>
    <row r="2046" hidden="1" x14ac:dyDescent="0.25"/>
    <row r="2047" hidden="1" x14ac:dyDescent="0.25"/>
    <row r="2048" hidden="1" x14ac:dyDescent="0.25"/>
    <row r="2049" hidden="1" x14ac:dyDescent="0.25"/>
    <row r="2050" hidden="1" x14ac:dyDescent="0.25"/>
    <row r="2051" hidden="1" x14ac:dyDescent="0.25"/>
    <row r="2052" hidden="1" x14ac:dyDescent="0.25"/>
    <row r="2053" hidden="1" x14ac:dyDescent="0.25"/>
    <row r="2054" hidden="1" x14ac:dyDescent="0.25"/>
    <row r="2055" hidden="1" x14ac:dyDescent="0.25"/>
    <row r="2056" hidden="1" x14ac:dyDescent="0.25"/>
    <row r="2057" hidden="1" x14ac:dyDescent="0.25"/>
    <row r="2058" hidden="1" x14ac:dyDescent="0.25"/>
    <row r="2059" hidden="1" x14ac:dyDescent="0.25"/>
    <row r="2060" hidden="1" x14ac:dyDescent="0.25"/>
    <row r="2061" hidden="1" x14ac:dyDescent="0.25"/>
    <row r="2062" hidden="1" x14ac:dyDescent="0.25"/>
    <row r="2063" hidden="1" x14ac:dyDescent="0.25"/>
    <row r="2064" hidden="1" x14ac:dyDescent="0.25"/>
    <row r="2065" hidden="1" x14ac:dyDescent="0.25"/>
    <row r="2066" hidden="1" x14ac:dyDescent="0.25"/>
    <row r="2067" hidden="1" x14ac:dyDescent="0.25"/>
    <row r="2068" hidden="1" x14ac:dyDescent="0.25"/>
    <row r="2069" hidden="1" x14ac:dyDescent="0.25"/>
    <row r="2070" hidden="1" x14ac:dyDescent="0.25"/>
    <row r="2071" hidden="1" x14ac:dyDescent="0.25"/>
    <row r="2072" hidden="1" x14ac:dyDescent="0.25"/>
    <row r="2073" hidden="1" x14ac:dyDescent="0.25"/>
    <row r="2074" hidden="1" x14ac:dyDescent="0.25"/>
    <row r="2075" hidden="1" x14ac:dyDescent="0.25"/>
    <row r="2076" hidden="1" x14ac:dyDescent="0.25"/>
    <row r="2077" hidden="1" x14ac:dyDescent="0.25"/>
    <row r="2078" hidden="1" x14ac:dyDescent="0.25"/>
    <row r="2079" hidden="1" x14ac:dyDescent="0.25"/>
    <row r="2080" hidden="1" x14ac:dyDescent="0.25"/>
    <row r="2081" hidden="1" x14ac:dyDescent="0.25"/>
    <row r="2082" hidden="1" x14ac:dyDescent="0.25"/>
    <row r="2083" hidden="1" x14ac:dyDescent="0.25"/>
    <row r="2084" hidden="1" x14ac:dyDescent="0.25"/>
    <row r="2085" hidden="1" x14ac:dyDescent="0.25"/>
    <row r="2086" hidden="1" x14ac:dyDescent="0.25"/>
    <row r="2087" hidden="1" x14ac:dyDescent="0.25"/>
    <row r="2088" hidden="1" x14ac:dyDescent="0.25"/>
    <row r="2089" hidden="1" x14ac:dyDescent="0.25"/>
    <row r="2090" hidden="1" x14ac:dyDescent="0.25"/>
    <row r="2091" hidden="1" x14ac:dyDescent="0.25"/>
    <row r="2092" hidden="1" x14ac:dyDescent="0.25"/>
    <row r="2093" hidden="1" x14ac:dyDescent="0.25"/>
    <row r="2094" hidden="1" x14ac:dyDescent="0.25"/>
    <row r="2095" hidden="1" x14ac:dyDescent="0.25"/>
    <row r="2096" hidden="1" x14ac:dyDescent="0.25"/>
    <row r="2097" hidden="1" x14ac:dyDescent="0.25"/>
    <row r="2098" hidden="1" x14ac:dyDescent="0.25"/>
    <row r="2099" hidden="1" x14ac:dyDescent="0.25"/>
    <row r="2100" hidden="1" x14ac:dyDescent="0.25"/>
    <row r="2101" hidden="1" x14ac:dyDescent="0.25"/>
    <row r="2102" hidden="1" x14ac:dyDescent="0.25"/>
    <row r="2103" hidden="1" x14ac:dyDescent="0.25"/>
    <row r="2104" hidden="1" x14ac:dyDescent="0.25"/>
    <row r="2105" hidden="1" x14ac:dyDescent="0.25"/>
    <row r="2106" hidden="1" x14ac:dyDescent="0.25"/>
    <row r="2107" hidden="1" x14ac:dyDescent="0.25"/>
    <row r="2108" hidden="1" x14ac:dyDescent="0.25"/>
    <row r="2109" hidden="1" x14ac:dyDescent="0.25"/>
    <row r="2110" hidden="1" x14ac:dyDescent="0.25"/>
    <row r="2111" hidden="1" x14ac:dyDescent="0.25"/>
    <row r="2112" hidden="1" x14ac:dyDescent="0.25"/>
    <row r="2113" hidden="1" x14ac:dyDescent="0.25"/>
    <row r="2114" hidden="1" x14ac:dyDescent="0.25"/>
    <row r="2115" hidden="1" x14ac:dyDescent="0.25"/>
    <row r="2116" hidden="1" x14ac:dyDescent="0.25"/>
    <row r="2117" hidden="1" x14ac:dyDescent="0.25"/>
    <row r="2118" hidden="1" x14ac:dyDescent="0.25"/>
    <row r="2119" hidden="1" x14ac:dyDescent="0.25"/>
    <row r="2120" hidden="1" x14ac:dyDescent="0.25"/>
    <row r="2121" hidden="1" x14ac:dyDescent="0.25"/>
    <row r="2122" hidden="1" x14ac:dyDescent="0.25"/>
    <row r="2123" hidden="1" x14ac:dyDescent="0.25"/>
    <row r="2124" hidden="1" x14ac:dyDescent="0.25"/>
    <row r="2125" hidden="1" x14ac:dyDescent="0.25"/>
    <row r="2126" hidden="1" x14ac:dyDescent="0.25"/>
    <row r="2127" hidden="1" x14ac:dyDescent="0.25"/>
    <row r="2128" hidden="1" x14ac:dyDescent="0.25"/>
    <row r="2129" hidden="1" x14ac:dyDescent="0.25"/>
    <row r="2130" hidden="1" x14ac:dyDescent="0.25"/>
    <row r="2131" hidden="1" x14ac:dyDescent="0.25"/>
    <row r="2132" hidden="1" x14ac:dyDescent="0.25"/>
    <row r="2133" hidden="1" x14ac:dyDescent="0.25"/>
    <row r="2134" hidden="1" x14ac:dyDescent="0.25"/>
    <row r="2135" hidden="1" x14ac:dyDescent="0.25"/>
    <row r="2136" hidden="1" x14ac:dyDescent="0.25"/>
    <row r="2137" hidden="1" x14ac:dyDescent="0.25"/>
    <row r="2138" hidden="1" x14ac:dyDescent="0.25"/>
    <row r="2139" hidden="1" x14ac:dyDescent="0.25"/>
    <row r="2140" hidden="1" x14ac:dyDescent="0.25"/>
    <row r="2141" hidden="1" x14ac:dyDescent="0.25"/>
    <row r="2142" hidden="1" x14ac:dyDescent="0.25"/>
    <row r="2143" hidden="1" x14ac:dyDescent="0.25"/>
    <row r="2144" hidden="1" x14ac:dyDescent="0.25"/>
    <row r="2145" hidden="1" x14ac:dyDescent="0.25"/>
    <row r="2146" hidden="1" x14ac:dyDescent="0.25"/>
    <row r="2147" hidden="1" x14ac:dyDescent="0.25"/>
    <row r="2148" hidden="1" x14ac:dyDescent="0.25"/>
    <row r="2149" hidden="1" x14ac:dyDescent="0.25"/>
    <row r="2150" hidden="1" x14ac:dyDescent="0.25"/>
    <row r="2151" hidden="1" x14ac:dyDescent="0.25"/>
    <row r="2152" hidden="1" x14ac:dyDescent="0.25"/>
    <row r="2153" hidden="1" x14ac:dyDescent="0.25"/>
    <row r="2154" hidden="1" x14ac:dyDescent="0.25"/>
    <row r="2155" hidden="1" x14ac:dyDescent="0.25"/>
    <row r="2156" hidden="1" x14ac:dyDescent="0.25"/>
    <row r="2157" hidden="1" x14ac:dyDescent="0.25"/>
    <row r="2158" hidden="1" x14ac:dyDescent="0.25"/>
    <row r="2159" hidden="1" x14ac:dyDescent="0.25"/>
    <row r="2160" hidden="1" x14ac:dyDescent="0.25"/>
    <row r="2161" hidden="1" x14ac:dyDescent="0.25"/>
    <row r="2162" hidden="1" x14ac:dyDescent="0.25"/>
    <row r="2163" hidden="1" x14ac:dyDescent="0.25"/>
    <row r="2164" hidden="1" x14ac:dyDescent="0.25"/>
    <row r="2165" hidden="1" x14ac:dyDescent="0.25"/>
    <row r="2166" hidden="1" x14ac:dyDescent="0.25"/>
    <row r="2167" hidden="1" x14ac:dyDescent="0.25"/>
    <row r="2168" hidden="1" x14ac:dyDescent="0.25"/>
    <row r="2169" hidden="1" x14ac:dyDescent="0.25"/>
    <row r="2170" hidden="1" x14ac:dyDescent="0.25"/>
    <row r="2171" hidden="1" x14ac:dyDescent="0.25"/>
    <row r="2172" hidden="1" x14ac:dyDescent="0.25"/>
    <row r="2173" hidden="1" x14ac:dyDescent="0.25"/>
    <row r="2174" hidden="1" x14ac:dyDescent="0.25"/>
    <row r="2175" hidden="1" x14ac:dyDescent="0.25"/>
    <row r="2176" hidden="1" x14ac:dyDescent="0.25"/>
    <row r="2177" hidden="1" x14ac:dyDescent="0.25"/>
    <row r="2178" hidden="1" x14ac:dyDescent="0.25"/>
    <row r="2179" hidden="1" x14ac:dyDescent="0.25"/>
    <row r="2180" hidden="1" x14ac:dyDescent="0.25"/>
    <row r="2181" hidden="1" x14ac:dyDescent="0.25"/>
    <row r="2182" hidden="1" x14ac:dyDescent="0.25"/>
    <row r="2183" hidden="1" x14ac:dyDescent="0.25"/>
    <row r="2184" hidden="1" x14ac:dyDescent="0.25"/>
    <row r="2185" hidden="1" x14ac:dyDescent="0.25"/>
    <row r="2186" hidden="1" x14ac:dyDescent="0.25"/>
    <row r="2187" hidden="1" x14ac:dyDescent="0.25"/>
    <row r="2188" hidden="1" x14ac:dyDescent="0.25"/>
    <row r="2189" hidden="1" x14ac:dyDescent="0.25"/>
    <row r="2190" hidden="1" x14ac:dyDescent="0.25"/>
    <row r="2191" hidden="1" x14ac:dyDescent="0.25"/>
    <row r="2192" hidden="1" x14ac:dyDescent="0.25"/>
    <row r="2193" hidden="1" x14ac:dyDescent="0.25"/>
    <row r="2194" hidden="1" x14ac:dyDescent="0.25"/>
    <row r="2195" hidden="1" x14ac:dyDescent="0.25"/>
    <row r="2196" hidden="1" x14ac:dyDescent="0.25"/>
    <row r="2197" hidden="1" x14ac:dyDescent="0.25"/>
    <row r="2198" hidden="1" x14ac:dyDescent="0.25"/>
    <row r="2199" hidden="1" x14ac:dyDescent="0.25"/>
    <row r="2200" hidden="1" x14ac:dyDescent="0.25"/>
    <row r="2201" hidden="1" x14ac:dyDescent="0.25"/>
    <row r="2202" hidden="1" x14ac:dyDescent="0.25"/>
    <row r="2203" hidden="1" x14ac:dyDescent="0.25"/>
    <row r="2204" hidden="1" x14ac:dyDescent="0.25"/>
    <row r="2205" hidden="1" x14ac:dyDescent="0.25"/>
    <row r="2206" hidden="1" x14ac:dyDescent="0.25"/>
    <row r="2207" hidden="1" x14ac:dyDescent="0.25"/>
    <row r="2208" hidden="1" x14ac:dyDescent="0.25"/>
    <row r="2209" hidden="1" x14ac:dyDescent="0.25"/>
    <row r="2210" hidden="1" x14ac:dyDescent="0.25"/>
    <row r="2211" hidden="1" x14ac:dyDescent="0.25"/>
    <row r="2212" hidden="1" x14ac:dyDescent="0.25"/>
    <row r="2213" hidden="1" x14ac:dyDescent="0.25"/>
    <row r="2214" hidden="1" x14ac:dyDescent="0.25"/>
    <row r="2215" hidden="1" x14ac:dyDescent="0.25"/>
    <row r="2216" hidden="1" x14ac:dyDescent="0.25"/>
    <row r="2217" hidden="1" x14ac:dyDescent="0.25"/>
    <row r="2218" hidden="1" x14ac:dyDescent="0.25"/>
    <row r="2219" hidden="1" x14ac:dyDescent="0.25"/>
    <row r="2220" hidden="1" x14ac:dyDescent="0.25"/>
    <row r="2221" hidden="1" x14ac:dyDescent="0.25"/>
    <row r="2222" hidden="1" x14ac:dyDescent="0.25"/>
    <row r="2223" hidden="1" x14ac:dyDescent="0.25"/>
    <row r="2224" hidden="1" x14ac:dyDescent="0.25"/>
    <row r="2225" hidden="1" x14ac:dyDescent="0.25"/>
    <row r="2226" hidden="1" x14ac:dyDescent="0.25"/>
    <row r="2227" hidden="1" x14ac:dyDescent="0.25"/>
    <row r="2228" hidden="1" x14ac:dyDescent="0.25"/>
    <row r="2229" hidden="1" x14ac:dyDescent="0.25"/>
    <row r="2230" hidden="1" x14ac:dyDescent="0.25"/>
    <row r="2231" hidden="1" x14ac:dyDescent="0.25"/>
    <row r="2232" hidden="1" x14ac:dyDescent="0.25"/>
    <row r="2233" hidden="1" x14ac:dyDescent="0.25"/>
    <row r="2234" hidden="1" x14ac:dyDescent="0.25"/>
    <row r="2235" hidden="1" x14ac:dyDescent="0.25"/>
    <row r="2236" hidden="1" x14ac:dyDescent="0.25"/>
    <row r="2237" hidden="1" x14ac:dyDescent="0.25"/>
    <row r="2238" hidden="1" x14ac:dyDescent="0.25"/>
    <row r="2239" hidden="1" x14ac:dyDescent="0.25"/>
    <row r="2240" hidden="1" x14ac:dyDescent="0.25"/>
    <row r="2241" hidden="1" x14ac:dyDescent="0.25"/>
    <row r="2242" hidden="1" x14ac:dyDescent="0.25"/>
    <row r="2243" hidden="1" x14ac:dyDescent="0.25"/>
    <row r="2244" hidden="1" x14ac:dyDescent="0.25"/>
    <row r="2245" hidden="1" x14ac:dyDescent="0.25"/>
    <row r="2246" hidden="1" x14ac:dyDescent="0.25"/>
    <row r="2247" hidden="1" x14ac:dyDescent="0.25"/>
    <row r="2248" hidden="1" x14ac:dyDescent="0.25"/>
    <row r="2249" hidden="1" x14ac:dyDescent="0.25"/>
    <row r="2250" hidden="1" x14ac:dyDescent="0.25"/>
    <row r="2251" hidden="1" x14ac:dyDescent="0.25"/>
    <row r="2252" hidden="1" x14ac:dyDescent="0.25"/>
    <row r="2253" hidden="1" x14ac:dyDescent="0.25"/>
    <row r="2254" hidden="1" x14ac:dyDescent="0.25"/>
    <row r="2255" hidden="1" x14ac:dyDescent="0.25"/>
    <row r="2256" hidden="1" x14ac:dyDescent="0.25"/>
    <row r="2257" hidden="1" x14ac:dyDescent="0.25"/>
    <row r="2258" hidden="1" x14ac:dyDescent="0.25"/>
    <row r="2259" hidden="1" x14ac:dyDescent="0.25"/>
    <row r="2260" hidden="1" x14ac:dyDescent="0.25"/>
    <row r="2261" hidden="1" x14ac:dyDescent="0.25"/>
    <row r="2262" hidden="1" x14ac:dyDescent="0.25"/>
    <row r="2263" hidden="1" x14ac:dyDescent="0.25"/>
    <row r="2264" hidden="1" x14ac:dyDescent="0.25"/>
    <row r="2265" hidden="1" x14ac:dyDescent="0.25"/>
    <row r="2266" hidden="1" x14ac:dyDescent="0.25"/>
    <row r="2267" hidden="1" x14ac:dyDescent="0.25"/>
    <row r="2268" hidden="1" x14ac:dyDescent="0.25"/>
    <row r="2269" hidden="1" x14ac:dyDescent="0.25"/>
    <row r="2270" hidden="1" x14ac:dyDescent="0.25"/>
    <row r="2271" hidden="1" x14ac:dyDescent="0.25"/>
    <row r="2272" hidden="1" x14ac:dyDescent="0.25"/>
    <row r="2273" hidden="1" x14ac:dyDescent="0.25"/>
    <row r="2274" hidden="1" x14ac:dyDescent="0.25"/>
    <row r="2275" hidden="1" x14ac:dyDescent="0.25"/>
    <row r="2276" hidden="1" x14ac:dyDescent="0.25"/>
    <row r="2277" hidden="1" x14ac:dyDescent="0.25"/>
    <row r="2278" hidden="1" x14ac:dyDescent="0.25"/>
    <row r="2279" hidden="1" x14ac:dyDescent="0.25"/>
    <row r="2280" hidden="1" x14ac:dyDescent="0.25"/>
    <row r="2281" hidden="1" x14ac:dyDescent="0.25"/>
    <row r="2282" hidden="1" x14ac:dyDescent="0.25"/>
    <row r="2283" hidden="1" x14ac:dyDescent="0.25"/>
    <row r="2284" hidden="1" x14ac:dyDescent="0.25"/>
    <row r="2285" hidden="1" x14ac:dyDescent="0.25"/>
    <row r="2286" hidden="1" x14ac:dyDescent="0.25"/>
    <row r="2287" hidden="1" x14ac:dyDescent="0.25"/>
    <row r="2288" hidden="1" x14ac:dyDescent="0.25"/>
    <row r="2289" hidden="1" x14ac:dyDescent="0.25"/>
    <row r="2290" hidden="1" x14ac:dyDescent="0.25"/>
    <row r="2291" hidden="1" x14ac:dyDescent="0.25"/>
    <row r="2292" hidden="1" x14ac:dyDescent="0.25"/>
    <row r="2293" hidden="1" x14ac:dyDescent="0.25"/>
    <row r="2294" hidden="1" x14ac:dyDescent="0.25"/>
    <row r="2295" hidden="1" x14ac:dyDescent="0.25"/>
    <row r="2296" hidden="1" x14ac:dyDescent="0.25"/>
    <row r="2297" hidden="1" x14ac:dyDescent="0.25"/>
    <row r="2298" hidden="1" x14ac:dyDescent="0.25"/>
    <row r="2299" hidden="1" x14ac:dyDescent="0.25"/>
    <row r="2300" hidden="1" x14ac:dyDescent="0.25"/>
    <row r="2301" hidden="1" x14ac:dyDescent="0.25"/>
    <row r="2302" hidden="1" x14ac:dyDescent="0.25"/>
    <row r="2303" hidden="1" x14ac:dyDescent="0.25"/>
    <row r="2304" hidden="1" x14ac:dyDescent="0.25"/>
    <row r="2305" hidden="1" x14ac:dyDescent="0.25"/>
    <row r="2306" hidden="1" x14ac:dyDescent="0.25"/>
    <row r="2307" hidden="1" x14ac:dyDescent="0.25"/>
    <row r="2308" hidden="1" x14ac:dyDescent="0.25"/>
    <row r="2309" hidden="1" x14ac:dyDescent="0.25"/>
    <row r="2310" hidden="1" x14ac:dyDescent="0.25"/>
    <row r="2311" hidden="1" x14ac:dyDescent="0.25"/>
    <row r="2312" hidden="1" x14ac:dyDescent="0.25"/>
    <row r="2313" hidden="1" x14ac:dyDescent="0.25"/>
    <row r="2314" hidden="1" x14ac:dyDescent="0.25"/>
    <row r="2315" hidden="1" x14ac:dyDescent="0.25"/>
    <row r="2316" hidden="1" x14ac:dyDescent="0.25"/>
    <row r="2317" hidden="1" x14ac:dyDescent="0.25"/>
    <row r="2318" hidden="1" x14ac:dyDescent="0.25"/>
    <row r="2319" hidden="1" x14ac:dyDescent="0.25"/>
    <row r="2320" hidden="1" x14ac:dyDescent="0.25"/>
    <row r="2321" hidden="1" x14ac:dyDescent="0.25"/>
    <row r="2322" hidden="1" x14ac:dyDescent="0.25"/>
    <row r="2323" hidden="1" x14ac:dyDescent="0.25"/>
    <row r="2324" hidden="1" x14ac:dyDescent="0.25"/>
    <row r="2325" hidden="1" x14ac:dyDescent="0.25"/>
    <row r="2326" hidden="1" x14ac:dyDescent="0.25"/>
    <row r="2327" hidden="1" x14ac:dyDescent="0.25"/>
    <row r="2328" hidden="1" x14ac:dyDescent="0.25"/>
    <row r="2329" hidden="1" x14ac:dyDescent="0.25"/>
    <row r="2330" hidden="1" x14ac:dyDescent="0.25"/>
    <row r="2331" hidden="1" x14ac:dyDescent="0.25"/>
    <row r="2332" hidden="1" x14ac:dyDescent="0.25"/>
    <row r="2333" hidden="1" x14ac:dyDescent="0.25"/>
    <row r="2334" hidden="1" x14ac:dyDescent="0.25"/>
    <row r="2335" hidden="1" x14ac:dyDescent="0.25"/>
    <row r="2336" hidden="1" x14ac:dyDescent="0.25"/>
    <row r="2337" hidden="1" x14ac:dyDescent="0.25"/>
    <row r="2338" hidden="1" x14ac:dyDescent="0.25"/>
    <row r="2339" hidden="1" x14ac:dyDescent="0.25"/>
    <row r="2340" hidden="1" x14ac:dyDescent="0.25"/>
    <row r="2341" hidden="1" x14ac:dyDescent="0.25"/>
    <row r="2342" hidden="1" x14ac:dyDescent="0.25"/>
    <row r="2343" hidden="1" x14ac:dyDescent="0.25"/>
    <row r="2344" hidden="1" x14ac:dyDescent="0.25"/>
    <row r="2345" hidden="1" x14ac:dyDescent="0.25"/>
    <row r="2346" hidden="1" x14ac:dyDescent="0.25"/>
    <row r="2347" hidden="1" x14ac:dyDescent="0.25"/>
    <row r="2348" hidden="1" x14ac:dyDescent="0.25"/>
    <row r="2349" hidden="1" x14ac:dyDescent="0.25"/>
    <row r="2350" hidden="1" x14ac:dyDescent="0.25"/>
    <row r="2351" hidden="1" x14ac:dyDescent="0.25"/>
    <row r="2352" hidden="1" x14ac:dyDescent="0.25"/>
    <row r="2353" hidden="1" x14ac:dyDescent="0.25"/>
    <row r="2354" hidden="1" x14ac:dyDescent="0.25"/>
    <row r="2355" hidden="1" x14ac:dyDescent="0.25"/>
    <row r="2356" hidden="1" x14ac:dyDescent="0.25"/>
    <row r="2357" hidden="1" x14ac:dyDescent="0.25"/>
    <row r="2358" hidden="1" x14ac:dyDescent="0.25"/>
    <row r="2359" hidden="1" x14ac:dyDescent="0.25"/>
    <row r="2360" hidden="1" x14ac:dyDescent="0.25"/>
    <row r="2361" hidden="1" x14ac:dyDescent="0.25"/>
    <row r="2362" hidden="1" x14ac:dyDescent="0.25"/>
    <row r="2363" hidden="1" x14ac:dyDescent="0.25"/>
    <row r="2364" hidden="1" x14ac:dyDescent="0.25"/>
    <row r="2365" hidden="1" x14ac:dyDescent="0.25"/>
    <row r="2366" hidden="1" x14ac:dyDescent="0.25"/>
    <row r="2367" hidden="1" x14ac:dyDescent="0.25"/>
    <row r="2368" hidden="1" x14ac:dyDescent="0.25"/>
    <row r="2369" hidden="1" x14ac:dyDescent="0.25"/>
    <row r="2370" hidden="1" x14ac:dyDescent="0.25"/>
    <row r="2371" hidden="1" x14ac:dyDescent="0.25"/>
    <row r="2372" hidden="1" x14ac:dyDescent="0.25"/>
    <row r="2373" hidden="1" x14ac:dyDescent="0.25"/>
    <row r="2374" hidden="1" x14ac:dyDescent="0.25"/>
    <row r="2375" hidden="1" x14ac:dyDescent="0.25"/>
    <row r="2376" hidden="1" x14ac:dyDescent="0.25"/>
    <row r="2377" hidden="1" x14ac:dyDescent="0.25"/>
    <row r="2378" hidden="1" x14ac:dyDescent="0.25"/>
    <row r="2379" hidden="1" x14ac:dyDescent="0.25"/>
    <row r="2380" hidden="1" x14ac:dyDescent="0.25"/>
    <row r="2381" hidden="1" x14ac:dyDescent="0.25"/>
    <row r="2382" hidden="1" x14ac:dyDescent="0.25"/>
    <row r="2383" hidden="1" x14ac:dyDescent="0.25"/>
    <row r="2384" hidden="1" x14ac:dyDescent="0.25"/>
    <row r="2385" hidden="1" x14ac:dyDescent="0.25"/>
    <row r="2386" hidden="1" x14ac:dyDescent="0.25"/>
    <row r="2387" hidden="1" x14ac:dyDescent="0.25"/>
    <row r="2388" hidden="1" x14ac:dyDescent="0.25"/>
    <row r="2389" hidden="1" x14ac:dyDescent="0.25"/>
    <row r="2390" hidden="1" x14ac:dyDescent="0.25"/>
    <row r="2391" hidden="1" x14ac:dyDescent="0.25"/>
    <row r="2392" hidden="1" x14ac:dyDescent="0.25"/>
    <row r="2393" hidden="1" x14ac:dyDescent="0.25"/>
    <row r="2394" hidden="1" x14ac:dyDescent="0.25"/>
    <row r="2395" hidden="1" x14ac:dyDescent="0.25"/>
    <row r="2396" hidden="1" x14ac:dyDescent="0.25"/>
    <row r="2397" hidden="1" x14ac:dyDescent="0.25"/>
    <row r="2398" hidden="1" x14ac:dyDescent="0.25"/>
    <row r="2399" hidden="1" x14ac:dyDescent="0.25"/>
  </sheetData>
  <sheetProtection password="8BDB" sheet="1" objects="1" scenarios="1"/>
  <autoFilter ref="B8:M1498"/>
  <pageMargins left="0.7" right="0.7" top="0.75" bottom="0.75" header="0.3" footer="0.3"/>
  <pageSetup paperSize="14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G105"/>
  <sheetViews>
    <sheetView workbookViewId="0">
      <pane xSplit="5" ySplit="1" topLeftCell="F2" activePane="bottomRight" state="frozen"/>
      <selection activeCell="O30" sqref="O30"/>
      <selection pane="topRight" activeCell="O30" sqref="O30"/>
      <selection pane="bottomLeft" activeCell="O30" sqref="O30"/>
      <selection pane="bottomRight" activeCell="D19" sqref="D19"/>
    </sheetView>
  </sheetViews>
  <sheetFormatPr defaultColWidth="0" defaultRowHeight="15" outlineLevelCol="1" x14ac:dyDescent="0.25"/>
  <cols>
    <col min="1" max="1" width="6.7109375" bestFit="1" customWidth="1"/>
    <col min="2" max="2" width="11.5703125" bestFit="1" customWidth="1"/>
    <col min="3" max="3" width="42.5703125" customWidth="1"/>
    <col min="4" max="4" width="13.28515625" customWidth="1"/>
    <col min="5" max="5" width="20.42578125" customWidth="1"/>
    <col min="6" max="6" width="13.28515625" customWidth="1" outlineLevel="1"/>
    <col min="7" max="13" width="10.7109375" customWidth="1" outlineLevel="1"/>
    <col min="14" max="14" width="10.140625" customWidth="1" outlineLevel="1"/>
    <col min="15" max="16" width="10.7109375" customWidth="1" outlineLevel="1"/>
    <col min="17" max="17" width="13.140625" customWidth="1" outlineLevel="1"/>
    <col min="18" max="19" width="10.7109375" customWidth="1" outlineLevel="1"/>
    <col min="20" max="20" width="13" customWidth="1" outlineLevel="1"/>
    <col min="21" max="22" width="10.7109375" customWidth="1" outlineLevel="1"/>
    <col min="23" max="23" width="10.85546875" customWidth="1" outlineLevel="1"/>
    <col min="24" max="25" width="10.7109375" customWidth="1" outlineLevel="1"/>
    <col min="26" max="26" width="11" customWidth="1" outlineLevel="1"/>
    <col min="27" max="28" width="10.7109375" customWidth="1" outlineLevel="1"/>
    <col min="29" max="29" width="11.140625" customWidth="1" outlineLevel="1"/>
    <col min="30" max="30" width="14.42578125" bestFit="1" customWidth="1"/>
    <col min="31" max="31" width="16.5703125" bestFit="1" customWidth="1"/>
    <col min="32" max="37" width="13.85546875" bestFit="1" customWidth="1"/>
    <col min="38" max="38" width="11.85546875" customWidth="1"/>
    <col min="39" max="49" width="13.85546875" bestFit="1" customWidth="1"/>
    <col min="50" max="50" width="10" customWidth="1"/>
    <col min="51" max="55" width="13.85546875" bestFit="1" customWidth="1"/>
    <col min="56" max="56" width="18" bestFit="1" customWidth="1"/>
    <col min="57" max="61" width="13.85546875" bestFit="1" customWidth="1"/>
    <col min="62" max="62" width="10" customWidth="1"/>
    <col min="63" max="73" width="13.85546875" bestFit="1" customWidth="1"/>
    <col min="74" max="74" width="13.140625" customWidth="1"/>
    <col min="75" max="81" width="13.85546875" bestFit="1" customWidth="1"/>
    <col min="82" max="82" width="22.7109375" bestFit="1" customWidth="1"/>
    <col min="83" max="85" width="13.85546875" bestFit="1" customWidth="1"/>
    <col min="86" max="86" width="10.28515625" customWidth="1"/>
    <col min="87" max="89" width="13.85546875" bestFit="1" customWidth="1"/>
    <col min="90" max="90" width="9.140625" customWidth="1"/>
    <col min="91" max="137" width="0" hidden="1" customWidth="1"/>
    <col min="138" max="16384" width="9.140625" hidden="1"/>
  </cols>
  <sheetData>
    <row r="1" spans="1:89" x14ac:dyDescent="0.25">
      <c r="A1" s="98"/>
      <c r="B1" s="98"/>
      <c r="C1" s="99"/>
      <c r="D1" s="100">
        <v>41960</v>
      </c>
      <c r="E1" s="98"/>
      <c r="F1" s="98"/>
      <c r="G1" s="98"/>
      <c r="H1" s="98"/>
      <c r="I1" s="98"/>
      <c r="J1" s="98"/>
      <c r="K1" s="98"/>
      <c r="L1" s="98"/>
      <c r="M1" s="98"/>
      <c r="N1" s="98"/>
      <c r="O1" s="101">
        <v>42004</v>
      </c>
      <c r="P1" s="101">
        <v>42004</v>
      </c>
      <c r="Q1" s="101">
        <v>42004</v>
      </c>
      <c r="R1" s="101">
        <v>42094</v>
      </c>
      <c r="S1" s="101">
        <v>42094</v>
      </c>
      <c r="T1" s="101">
        <v>42094</v>
      </c>
      <c r="U1" s="101">
        <v>42185</v>
      </c>
      <c r="V1" s="101">
        <v>42185</v>
      </c>
      <c r="W1" s="101">
        <v>42185</v>
      </c>
      <c r="X1" s="101">
        <v>42277</v>
      </c>
      <c r="Y1" s="101">
        <v>42277</v>
      </c>
      <c r="Z1" s="101">
        <v>42277</v>
      </c>
      <c r="AA1" s="101">
        <v>42369</v>
      </c>
      <c r="AB1" s="101">
        <v>42369</v>
      </c>
      <c r="AC1" s="101">
        <v>42369</v>
      </c>
      <c r="AD1" s="101">
        <v>42460</v>
      </c>
      <c r="AE1" s="101">
        <v>42460</v>
      </c>
      <c r="AF1" s="101">
        <v>42460</v>
      </c>
      <c r="AG1" s="101">
        <v>42551</v>
      </c>
      <c r="AH1" s="101">
        <v>42551</v>
      </c>
      <c r="AI1" s="101">
        <v>42551</v>
      </c>
      <c r="AJ1" s="101">
        <v>42643</v>
      </c>
      <c r="AK1" s="101">
        <v>42643</v>
      </c>
      <c r="AL1" s="101">
        <v>42643</v>
      </c>
      <c r="AM1" s="101">
        <v>42735</v>
      </c>
      <c r="AN1" s="101">
        <v>42735</v>
      </c>
      <c r="AO1" s="101">
        <v>42735</v>
      </c>
      <c r="AP1" s="101">
        <v>42825</v>
      </c>
      <c r="AQ1" s="101">
        <v>42825</v>
      </c>
      <c r="AR1" s="101">
        <v>42825</v>
      </c>
      <c r="AS1" s="101">
        <v>42916</v>
      </c>
      <c r="AT1" s="101">
        <v>42916</v>
      </c>
      <c r="AU1" s="101">
        <v>42916</v>
      </c>
      <c r="AV1" s="101">
        <v>43008</v>
      </c>
      <c r="AW1" s="101">
        <v>43008</v>
      </c>
      <c r="AX1" s="101">
        <v>43008</v>
      </c>
      <c r="AY1" s="101">
        <v>43100</v>
      </c>
      <c r="AZ1" s="101">
        <v>43100</v>
      </c>
      <c r="BA1" s="101">
        <v>43100</v>
      </c>
      <c r="BB1" s="101">
        <v>43190</v>
      </c>
      <c r="BC1" s="101">
        <v>43190</v>
      </c>
      <c r="BD1" s="101">
        <v>43190</v>
      </c>
      <c r="BE1" s="101">
        <v>43281</v>
      </c>
      <c r="BF1" s="101">
        <v>43281</v>
      </c>
      <c r="BG1" s="101">
        <v>43281</v>
      </c>
      <c r="BH1" s="101">
        <v>43373</v>
      </c>
      <c r="BI1" s="101">
        <v>43373</v>
      </c>
      <c r="BJ1" s="101">
        <v>43373</v>
      </c>
      <c r="BK1" s="101">
        <v>43465</v>
      </c>
      <c r="BL1" s="101">
        <v>43465</v>
      </c>
      <c r="BM1" s="101">
        <v>43465</v>
      </c>
      <c r="BN1" s="101">
        <v>43555</v>
      </c>
      <c r="BO1" s="101">
        <v>43555</v>
      </c>
      <c r="BP1" s="101">
        <v>43555</v>
      </c>
      <c r="BQ1" s="101">
        <v>43646</v>
      </c>
      <c r="BR1" s="101">
        <v>43646</v>
      </c>
      <c r="BS1" s="101">
        <v>43646</v>
      </c>
      <c r="BT1" s="101">
        <v>43738</v>
      </c>
      <c r="BU1" s="101">
        <v>43738</v>
      </c>
      <c r="BV1" s="101">
        <v>43738</v>
      </c>
      <c r="BW1" s="101">
        <v>43830</v>
      </c>
      <c r="BX1" s="101">
        <v>43830</v>
      </c>
      <c r="BY1" s="101">
        <v>43830</v>
      </c>
      <c r="BZ1" s="101">
        <v>43921</v>
      </c>
      <c r="CA1" s="101">
        <v>43921</v>
      </c>
      <c r="CB1" s="101">
        <v>43921</v>
      </c>
      <c r="CC1" s="101">
        <v>44012</v>
      </c>
      <c r="CD1" s="101">
        <v>44012</v>
      </c>
      <c r="CE1" s="101">
        <v>44012</v>
      </c>
      <c r="CF1" s="101">
        <v>44104</v>
      </c>
      <c r="CG1" s="101">
        <v>44104</v>
      </c>
      <c r="CH1" s="101">
        <v>44104</v>
      </c>
      <c r="CI1" s="101">
        <v>44196</v>
      </c>
      <c r="CJ1" s="101">
        <v>44196</v>
      </c>
      <c r="CK1" s="101">
        <v>44196</v>
      </c>
    </row>
    <row r="2" spans="1:89" ht="26.25" customHeight="1" x14ac:dyDescent="0.25">
      <c r="A2" s="98"/>
      <c r="B2" s="98"/>
      <c r="C2" s="99" t="s">
        <v>8186</v>
      </c>
      <c r="D2" s="98"/>
      <c r="E2" s="102" t="s">
        <v>5322</v>
      </c>
      <c r="F2" s="103">
        <v>2014</v>
      </c>
      <c r="G2" s="103">
        <v>2014</v>
      </c>
      <c r="H2" s="103">
        <v>2014</v>
      </c>
      <c r="I2" s="103">
        <v>2014</v>
      </c>
      <c r="J2" s="103">
        <v>2014</v>
      </c>
      <c r="K2" s="104">
        <v>2014</v>
      </c>
      <c r="L2" s="103">
        <v>2014</v>
      </c>
      <c r="M2" s="103">
        <v>2014</v>
      </c>
      <c r="N2" s="103">
        <v>2014</v>
      </c>
      <c r="O2" s="103">
        <v>2014</v>
      </c>
      <c r="P2" s="103">
        <v>2014</v>
      </c>
      <c r="Q2" s="103">
        <v>2014</v>
      </c>
      <c r="R2" s="103">
        <v>2015</v>
      </c>
      <c r="S2" s="103">
        <v>2015</v>
      </c>
      <c r="T2" s="103">
        <v>2015</v>
      </c>
      <c r="U2" s="103">
        <v>2015</v>
      </c>
      <c r="V2" s="103">
        <v>2015</v>
      </c>
      <c r="W2" s="104">
        <v>2015</v>
      </c>
      <c r="X2" s="103">
        <v>2015</v>
      </c>
      <c r="Y2" s="103">
        <v>2015</v>
      </c>
      <c r="Z2" s="103">
        <v>2015</v>
      </c>
      <c r="AA2" s="103">
        <v>2015</v>
      </c>
      <c r="AB2" s="103">
        <v>2015</v>
      </c>
      <c r="AC2" s="103">
        <v>2015</v>
      </c>
      <c r="AD2" s="103">
        <v>2016</v>
      </c>
      <c r="AE2" s="103">
        <v>2016</v>
      </c>
      <c r="AF2" s="103">
        <v>2016</v>
      </c>
      <c r="AG2" s="103">
        <v>2016</v>
      </c>
      <c r="AH2" s="103">
        <v>2016</v>
      </c>
      <c r="AI2" s="104">
        <v>2016</v>
      </c>
      <c r="AJ2" s="103">
        <v>2016</v>
      </c>
      <c r="AK2" s="103">
        <v>2016</v>
      </c>
      <c r="AL2" s="103">
        <v>2016</v>
      </c>
      <c r="AM2" s="103">
        <v>2016</v>
      </c>
      <c r="AN2" s="103">
        <v>2016</v>
      </c>
      <c r="AO2" s="103">
        <v>2016</v>
      </c>
      <c r="AP2" s="103">
        <v>2017</v>
      </c>
      <c r="AQ2" s="103">
        <v>2017</v>
      </c>
      <c r="AR2" s="103">
        <v>2017</v>
      </c>
      <c r="AS2" s="103">
        <v>2017</v>
      </c>
      <c r="AT2" s="103">
        <v>2017</v>
      </c>
      <c r="AU2" s="104">
        <v>2017</v>
      </c>
      <c r="AV2" s="103">
        <v>2017</v>
      </c>
      <c r="AW2" s="103">
        <v>2017</v>
      </c>
      <c r="AX2" s="103">
        <v>2017</v>
      </c>
      <c r="AY2" s="103">
        <v>2017</v>
      </c>
      <c r="AZ2" s="103">
        <v>2017</v>
      </c>
      <c r="BA2" s="103">
        <v>2017</v>
      </c>
      <c r="BB2" s="103">
        <v>2018</v>
      </c>
      <c r="BC2" s="103">
        <v>2018</v>
      </c>
      <c r="BD2" s="103">
        <v>2018</v>
      </c>
      <c r="BE2" s="103">
        <v>2018</v>
      </c>
      <c r="BF2" s="103">
        <v>2018</v>
      </c>
      <c r="BG2" s="104">
        <v>2018</v>
      </c>
      <c r="BH2" s="103">
        <v>2018</v>
      </c>
      <c r="BI2" s="103">
        <v>2018</v>
      </c>
      <c r="BJ2" s="103">
        <v>2018</v>
      </c>
      <c r="BK2" s="103">
        <v>2018</v>
      </c>
      <c r="BL2" s="103">
        <v>2018</v>
      </c>
      <c r="BM2" s="103">
        <v>2018</v>
      </c>
      <c r="BN2" s="103">
        <v>2019</v>
      </c>
      <c r="BO2" s="103">
        <v>2019</v>
      </c>
      <c r="BP2" s="103">
        <v>2019</v>
      </c>
      <c r="BQ2" s="103">
        <v>2019</v>
      </c>
      <c r="BR2" s="103">
        <v>2019</v>
      </c>
      <c r="BS2" s="104">
        <v>2019</v>
      </c>
      <c r="BT2" s="103">
        <v>2019</v>
      </c>
      <c r="BU2" s="103">
        <v>2019</v>
      </c>
      <c r="BV2" s="103">
        <v>2019</v>
      </c>
      <c r="BW2" s="103">
        <v>2019</v>
      </c>
      <c r="BX2" s="103">
        <v>2019</v>
      </c>
      <c r="BY2" s="103">
        <v>2019</v>
      </c>
      <c r="BZ2" s="103">
        <v>2020</v>
      </c>
      <c r="CA2" s="103">
        <v>2020</v>
      </c>
      <c r="CB2" s="103">
        <v>2020</v>
      </c>
      <c r="CC2" s="103">
        <v>2020</v>
      </c>
      <c r="CD2" s="103">
        <v>2020</v>
      </c>
      <c r="CE2" s="104">
        <v>2020</v>
      </c>
      <c r="CF2" s="103">
        <v>2020</v>
      </c>
      <c r="CG2" s="103">
        <v>2020</v>
      </c>
      <c r="CH2" s="103">
        <v>2020</v>
      </c>
      <c r="CI2" s="103">
        <v>2020</v>
      </c>
      <c r="CJ2" s="103">
        <v>2020</v>
      </c>
      <c r="CK2" s="103">
        <v>2020</v>
      </c>
    </row>
    <row r="3" spans="1:89" x14ac:dyDescent="0.25">
      <c r="C3" s="105"/>
      <c r="F3" s="106" t="s">
        <v>8187</v>
      </c>
      <c r="G3" s="106" t="s">
        <v>8188</v>
      </c>
      <c r="H3" s="106" t="s">
        <v>8189</v>
      </c>
      <c r="I3" s="106" t="s">
        <v>8190</v>
      </c>
      <c r="J3" s="106" t="s">
        <v>8191</v>
      </c>
      <c r="K3" s="106" t="s">
        <v>8192</v>
      </c>
      <c r="L3" s="107" t="s">
        <v>8193</v>
      </c>
      <c r="M3" s="106" t="s">
        <v>8194</v>
      </c>
      <c r="N3" s="106" t="s">
        <v>8195</v>
      </c>
      <c r="O3" s="106" t="s">
        <v>8196</v>
      </c>
      <c r="P3" s="106" t="s">
        <v>8197</v>
      </c>
      <c r="Q3" s="106" t="s">
        <v>8198</v>
      </c>
      <c r="R3" s="106" t="s">
        <v>8187</v>
      </c>
      <c r="S3" s="106" t="s">
        <v>8188</v>
      </c>
      <c r="T3" s="106" t="s">
        <v>8189</v>
      </c>
      <c r="U3" s="106" t="s">
        <v>8190</v>
      </c>
      <c r="V3" s="106" t="s">
        <v>8191</v>
      </c>
      <c r="W3" s="106" t="s">
        <v>8192</v>
      </c>
      <c r="X3" s="107" t="s">
        <v>8193</v>
      </c>
      <c r="Y3" s="106" t="s">
        <v>8194</v>
      </c>
      <c r="Z3" s="106" t="s">
        <v>8195</v>
      </c>
      <c r="AA3" s="106" t="s">
        <v>8196</v>
      </c>
      <c r="AB3" s="106" t="s">
        <v>8197</v>
      </c>
      <c r="AC3" s="106" t="s">
        <v>8198</v>
      </c>
      <c r="AD3" s="106" t="s">
        <v>8187</v>
      </c>
      <c r="AE3" s="106" t="s">
        <v>8188</v>
      </c>
      <c r="AF3" s="106" t="s">
        <v>8189</v>
      </c>
      <c r="AG3" s="106" t="s">
        <v>8190</v>
      </c>
      <c r="AH3" s="106" t="s">
        <v>8191</v>
      </c>
      <c r="AI3" s="106" t="s">
        <v>8192</v>
      </c>
      <c r="AJ3" s="107" t="s">
        <v>8193</v>
      </c>
      <c r="AK3" s="106" t="s">
        <v>8194</v>
      </c>
      <c r="AL3" s="106" t="s">
        <v>8195</v>
      </c>
      <c r="AM3" s="106" t="s">
        <v>8196</v>
      </c>
      <c r="AN3" s="106" t="s">
        <v>8197</v>
      </c>
      <c r="AO3" s="106" t="s">
        <v>8198</v>
      </c>
      <c r="AP3" s="106" t="s">
        <v>8187</v>
      </c>
      <c r="AQ3" s="106" t="s">
        <v>8188</v>
      </c>
      <c r="AR3" s="106" t="s">
        <v>8189</v>
      </c>
      <c r="AS3" s="106" t="s">
        <v>8190</v>
      </c>
      <c r="AT3" s="106" t="s">
        <v>8191</v>
      </c>
      <c r="AU3" s="106" t="s">
        <v>8192</v>
      </c>
      <c r="AV3" s="107" t="s">
        <v>8193</v>
      </c>
      <c r="AW3" s="106" t="s">
        <v>8194</v>
      </c>
      <c r="AX3" s="106" t="s">
        <v>8195</v>
      </c>
      <c r="AY3" s="106" t="s">
        <v>8196</v>
      </c>
      <c r="AZ3" s="106" t="s">
        <v>8197</v>
      </c>
      <c r="BA3" s="106" t="s">
        <v>8198</v>
      </c>
      <c r="BB3" s="106" t="s">
        <v>8187</v>
      </c>
      <c r="BC3" s="106" t="s">
        <v>8188</v>
      </c>
      <c r="BD3" s="106" t="s">
        <v>8189</v>
      </c>
      <c r="BE3" s="106" t="s">
        <v>8190</v>
      </c>
      <c r="BF3" s="106" t="s">
        <v>8191</v>
      </c>
      <c r="BG3" s="106" t="s">
        <v>8192</v>
      </c>
      <c r="BH3" s="107" t="s">
        <v>8193</v>
      </c>
      <c r="BI3" s="106" t="s">
        <v>8194</v>
      </c>
      <c r="BJ3" s="106" t="s">
        <v>8195</v>
      </c>
      <c r="BK3" s="106" t="s">
        <v>8196</v>
      </c>
      <c r="BL3" s="106" t="s">
        <v>8197</v>
      </c>
      <c r="BM3" s="106" t="s">
        <v>8198</v>
      </c>
      <c r="BN3" s="106" t="s">
        <v>8187</v>
      </c>
      <c r="BO3" s="106" t="s">
        <v>8188</v>
      </c>
      <c r="BP3" s="106" t="s">
        <v>8189</v>
      </c>
      <c r="BQ3" s="106" t="s">
        <v>8190</v>
      </c>
      <c r="BR3" s="106" t="s">
        <v>8191</v>
      </c>
      <c r="BS3" s="106" t="s">
        <v>8192</v>
      </c>
      <c r="BT3" s="107" t="s">
        <v>8193</v>
      </c>
      <c r="BU3" s="106" t="s">
        <v>8194</v>
      </c>
      <c r="BV3" s="106" t="s">
        <v>8195</v>
      </c>
      <c r="BW3" s="106" t="s">
        <v>8196</v>
      </c>
      <c r="BX3" s="106" t="s">
        <v>8197</v>
      </c>
      <c r="BY3" s="106" t="s">
        <v>8198</v>
      </c>
      <c r="BZ3" s="106" t="s">
        <v>8187</v>
      </c>
      <c r="CA3" s="106" t="s">
        <v>8188</v>
      </c>
      <c r="CB3" s="106" t="s">
        <v>8189</v>
      </c>
      <c r="CC3" s="106" t="s">
        <v>8190</v>
      </c>
      <c r="CD3" s="106" t="s">
        <v>8191</v>
      </c>
      <c r="CE3" s="106" t="s">
        <v>8192</v>
      </c>
      <c r="CF3" s="106" t="s">
        <v>8193</v>
      </c>
      <c r="CG3" s="106" t="s">
        <v>8194</v>
      </c>
      <c r="CH3" s="106" t="s">
        <v>8195</v>
      </c>
      <c r="CI3" s="106" t="s">
        <v>8196</v>
      </c>
      <c r="CJ3" s="106" t="s">
        <v>8197</v>
      </c>
      <c r="CK3" s="106" t="s">
        <v>8198</v>
      </c>
    </row>
    <row r="4" spans="1:89" x14ac:dyDescent="0.25">
      <c r="C4" s="105" t="s">
        <v>8199</v>
      </c>
      <c r="F4" s="108" t="s">
        <v>8200</v>
      </c>
      <c r="G4" s="108" t="s">
        <v>8200</v>
      </c>
      <c r="H4" s="108" t="s">
        <v>8200</v>
      </c>
      <c r="I4" s="108" t="s">
        <v>8200</v>
      </c>
      <c r="J4" s="108" t="s">
        <v>8200</v>
      </c>
      <c r="K4" s="108" t="s">
        <v>8200</v>
      </c>
      <c r="L4" s="108" t="s">
        <v>8200</v>
      </c>
      <c r="M4" s="108" t="s">
        <v>8200</v>
      </c>
      <c r="N4" s="108" t="s">
        <v>8200</v>
      </c>
      <c r="O4" s="108" t="s">
        <v>8200</v>
      </c>
    </row>
    <row r="5" spans="1:89" x14ac:dyDescent="0.25">
      <c r="C5" s="109" t="s">
        <v>8201</v>
      </c>
      <c r="D5" s="110"/>
    </row>
    <row r="6" spans="1:89" x14ac:dyDescent="0.25">
      <c r="B6" s="111" t="s">
        <v>12</v>
      </c>
      <c r="C6" s="112" t="s">
        <v>8202</v>
      </c>
      <c r="D6" s="110"/>
      <c r="F6" s="113">
        <v>194313</v>
      </c>
      <c r="G6" s="113">
        <v>249490</v>
      </c>
      <c r="H6" s="113">
        <v>43147</v>
      </c>
      <c r="I6" s="113">
        <v>15350</v>
      </c>
      <c r="J6" s="113">
        <v>67970</v>
      </c>
      <c r="K6" s="113">
        <v>333376</v>
      </c>
      <c r="L6" s="113">
        <v>113977.27</v>
      </c>
      <c r="M6" s="113">
        <v>356180</v>
      </c>
      <c r="N6" s="113">
        <v>207550</v>
      </c>
      <c r="O6" s="113">
        <v>220153.64</v>
      </c>
      <c r="P6" s="114">
        <v>2023317</v>
      </c>
      <c r="Q6" s="114">
        <v>917504.53999999992</v>
      </c>
      <c r="R6" s="114">
        <v>254600</v>
      </c>
      <c r="S6" s="114">
        <v>128810</v>
      </c>
      <c r="T6" s="114">
        <v>159190.00000000006</v>
      </c>
      <c r="U6" s="114">
        <v>128710.00000000001</v>
      </c>
      <c r="V6" s="114">
        <v>248019.99999999997</v>
      </c>
      <c r="W6" s="114">
        <v>2000560.0000000002</v>
      </c>
      <c r="X6" s="114">
        <v>59430.000000000007</v>
      </c>
      <c r="Y6" s="114">
        <v>38090</v>
      </c>
      <c r="Z6" s="114">
        <v>1070550</v>
      </c>
      <c r="AA6" s="114">
        <v>884236.32999999984</v>
      </c>
      <c r="AB6" s="114">
        <v>308126.65313345462</v>
      </c>
      <c r="AC6" s="114">
        <v>483006.65313345462</v>
      </c>
      <c r="AD6" s="114">
        <v>118372.717108823</v>
      </c>
      <c r="AE6" s="114">
        <v>168536.87566323447</v>
      </c>
      <c r="AF6" s="114">
        <v>228571.034217646</v>
      </c>
      <c r="AG6" s="114">
        <v>198553.95494044022</v>
      </c>
      <c r="AH6" s="114">
        <v>258588.11349485171</v>
      </c>
      <c r="AI6" s="114">
        <v>273596.65313345462</v>
      </c>
      <c r="AJ6" s="114">
        <v>328006.74999999994</v>
      </c>
      <c r="AK6" s="114">
        <v>346887.3055555555</v>
      </c>
      <c r="AL6" s="114">
        <v>346887.3055555555</v>
      </c>
      <c r="AM6" s="114">
        <v>346887.3055555555</v>
      </c>
      <c r="AN6" s="114">
        <v>346887.3055555555</v>
      </c>
      <c r="AO6" s="114">
        <v>346887.3055555555</v>
      </c>
      <c r="AP6" s="114">
        <v>139201.19444444444</v>
      </c>
      <c r="AQ6" s="114">
        <v>214723.41666666663</v>
      </c>
      <c r="AR6" s="114">
        <v>290245.63888888888</v>
      </c>
      <c r="AS6" s="114">
        <v>252484.52777777775</v>
      </c>
      <c r="AT6" s="114">
        <v>328006.74999999994</v>
      </c>
      <c r="AU6" s="114">
        <v>346887.3055555555</v>
      </c>
      <c r="AV6" s="115">
        <v>320359.99999999994</v>
      </c>
      <c r="AW6" s="115">
        <v>338831.52777777775</v>
      </c>
      <c r="AX6" s="115">
        <v>338831.52777777775</v>
      </c>
      <c r="AY6" s="115">
        <v>338831.52777777775</v>
      </c>
      <c r="AZ6" s="115">
        <v>338831.52777777775</v>
      </c>
      <c r="BA6" s="115">
        <v>338831.52777777775</v>
      </c>
      <c r="BB6" s="115">
        <v>135644.72222222222</v>
      </c>
      <c r="BC6" s="115">
        <v>209530.83333333328</v>
      </c>
      <c r="BD6" s="115">
        <v>283416.94444444444</v>
      </c>
      <c r="BE6" s="115">
        <v>246473.88888888888</v>
      </c>
      <c r="BF6" s="115">
        <v>320359.99999999994</v>
      </c>
      <c r="BG6" s="115">
        <v>338831.52777777775</v>
      </c>
      <c r="BH6" s="115">
        <v>322218.99999999988</v>
      </c>
      <c r="BI6" s="115">
        <v>340809.97222222219</v>
      </c>
      <c r="BJ6" s="115">
        <v>340809.97222222219</v>
      </c>
      <c r="BK6" s="115">
        <v>340809.97222222219</v>
      </c>
      <c r="BL6" s="115">
        <v>340809.97222222219</v>
      </c>
      <c r="BM6" s="115">
        <v>340809.97222222219</v>
      </c>
      <c r="BN6" s="115">
        <v>136309.27777777775</v>
      </c>
      <c r="BO6" s="115">
        <v>210673.16666666663</v>
      </c>
      <c r="BP6" s="115">
        <v>285037.0555555555</v>
      </c>
      <c r="BQ6" s="115">
        <v>247855.11111111109</v>
      </c>
      <c r="BR6" s="114">
        <v>322218.99999999988</v>
      </c>
      <c r="BS6" s="114">
        <v>340809.97222222219</v>
      </c>
      <c r="BT6" s="114">
        <v>320808.45</v>
      </c>
      <c r="BU6" s="114">
        <v>339337.61666666664</v>
      </c>
      <c r="BV6" s="114">
        <v>339337.61666666664</v>
      </c>
      <c r="BW6" s="114">
        <v>339337.61666666664</v>
      </c>
      <c r="BX6" s="114">
        <v>339337.61666666664</v>
      </c>
      <c r="BY6" s="114">
        <v>339337.61666666664</v>
      </c>
      <c r="BZ6" s="114">
        <v>135516.78333333333</v>
      </c>
      <c r="CA6" s="114">
        <v>209633.44999999995</v>
      </c>
      <c r="CB6" s="114">
        <v>283750.11666666664</v>
      </c>
      <c r="CC6" s="114">
        <v>246691.78333333333</v>
      </c>
      <c r="CD6" s="114">
        <v>320808.45</v>
      </c>
      <c r="CE6" s="114">
        <v>339337.61666666664</v>
      </c>
      <c r="CF6" s="114">
        <v>321615.6999999999</v>
      </c>
      <c r="CG6" s="114">
        <v>340206.6722222222</v>
      </c>
      <c r="CH6" s="114">
        <v>340206.6722222222</v>
      </c>
      <c r="CI6" s="114">
        <v>340206.6722222222</v>
      </c>
      <c r="CJ6" s="114">
        <v>340206.6722222222</v>
      </c>
      <c r="CK6" s="114">
        <v>340206.6722222222</v>
      </c>
    </row>
    <row r="7" spans="1:89" x14ac:dyDescent="0.25">
      <c r="B7" s="116" t="s">
        <v>13</v>
      </c>
      <c r="C7" s="112" t="s">
        <v>8203</v>
      </c>
      <c r="D7" s="110"/>
      <c r="F7" s="113">
        <v>23320</v>
      </c>
      <c r="G7" s="113">
        <v>68287</v>
      </c>
      <c r="H7" s="113">
        <v>116145</v>
      </c>
      <c r="I7" s="113">
        <v>36110</v>
      </c>
      <c r="J7" s="113">
        <v>52172.729999999996</v>
      </c>
      <c r="K7" s="113">
        <v>20714.54</v>
      </c>
      <c r="L7" s="113">
        <v>15490</v>
      </c>
      <c r="M7" s="113">
        <v>50035</v>
      </c>
      <c r="N7" s="113">
        <v>62620</v>
      </c>
      <c r="O7" s="113">
        <v>65180</v>
      </c>
      <c r="P7" s="114">
        <v>25991.82</v>
      </c>
      <c r="Q7" s="114">
        <v>96670</v>
      </c>
      <c r="R7" s="114">
        <v>0</v>
      </c>
      <c r="S7" s="114">
        <v>11730</v>
      </c>
      <c r="T7" s="114">
        <v>0</v>
      </c>
      <c r="U7" s="114">
        <v>0</v>
      </c>
      <c r="V7" s="114">
        <v>0</v>
      </c>
      <c r="W7" s="114">
        <v>0</v>
      </c>
      <c r="X7" s="114">
        <v>0</v>
      </c>
      <c r="Y7" s="114">
        <v>0</v>
      </c>
      <c r="Z7" s="114">
        <v>0</v>
      </c>
      <c r="AA7" s="114">
        <v>0</v>
      </c>
      <c r="AB7" s="114">
        <v>185150</v>
      </c>
      <c r="AC7" s="114">
        <v>113955.47060089839</v>
      </c>
      <c r="AD7" s="114">
        <v>113955.47060089839</v>
      </c>
      <c r="AE7" s="114">
        <v>24769.073937220368</v>
      </c>
      <c r="AF7" s="114">
        <v>57200.490905830564</v>
      </c>
      <c r="AG7" s="114">
        <v>89631.907874440745</v>
      </c>
      <c r="AH7" s="114">
        <v>73416.199390135662</v>
      </c>
      <c r="AI7" s="114">
        <v>105847.61635874583</v>
      </c>
      <c r="AJ7" s="114">
        <v>113955.47060089839</v>
      </c>
      <c r="AK7" s="114">
        <v>108370.82666666666</v>
      </c>
      <c r="AL7" s="114">
        <v>116672.30814814816</v>
      </c>
      <c r="AM7" s="114">
        <v>116672.30814814816</v>
      </c>
      <c r="AN7" s="114">
        <v>116672.30814814816</v>
      </c>
      <c r="AO7" s="114">
        <v>116672.30814814816</v>
      </c>
      <c r="AP7" s="114">
        <v>116672.30814814816</v>
      </c>
      <c r="AQ7" s="114">
        <v>25356.01185185185</v>
      </c>
      <c r="AR7" s="114">
        <v>58561.937777777777</v>
      </c>
      <c r="AS7" s="114">
        <v>91767.863703703697</v>
      </c>
      <c r="AT7" s="114">
        <v>75164.900740740777</v>
      </c>
      <c r="AU7" s="114">
        <v>108370.82666666666</v>
      </c>
      <c r="AV7" s="115">
        <v>116672.30814814816</v>
      </c>
      <c r="AW7" s="115">
        <v>94155.506666666668</v>
      </c>
      <c r="AX7" s="115">
        <v>101721.98814814814</v>
      </c>
      <c r="AY7" s="115">
        <v>101721.98814814814</v>
      </c>
      <c r="AZ7" s="115">
        <v>101721.98814814814</v>
      </c>
      <c r="BA7" s="115">
        <v>101721.98814814814</v>
      </c>
      <c r="BB7" s="115">
        <v>101721.98814814814</v>
      </c>
      <c r="BC7" s="115">
        <v>18490.691851851851</v>
      </c>
      <c r="BD7" s="115">
        <v>48756.617777777778</v>
      </c>
      <c r="BE7" s="115">
        <v>79022.543703703705</v>
      </c>
      <c r="BF7" s="115">
        <v>63889.580740740756</v>
      </c>
      <c r="BG7" s="115">
        <v>94155.506666666668</v>
      </c>
      <c r="BH7" s="115">
        <v>101721.98814814814</v>
      </c>
      <c r="BI7" s="115">
        <v>99563.053333333315</v>
      </c>
      <c r="BJ7" s="115">
        <v>107486.01629629628</v>
      </c>
      <c r="BK7" s="115">
        <v>107486.01629629628</v>
      </c>
      <c r="BL7" s="115">
        <v>107486.01629629628</v>
      </c>
      <c r="BM7" s="115">
        <v>107486.01629629628</v>
      </c>
      <c r="BN7" s="115">
        <v>107486.01629629628</v>
      </c>
      <c r="BO7" s="115">
        <v>20333.423703703695</v>
      </c>
      <c r="BP7" s="115">
        <v>52025.275555555549</v>
      </c>
      <c r="BQ7" s="115">
        <v>83717.127407407403</v>
      </c>
      <c r="BR7" s="114">
        <v>67871.20148148149</v>
      </c>
      <c r="BS7" s="114">
        <v>99563.053333333315</v>
      </c>
      <c r="BT7" s="114">
        <v>107486.01629629628</v>
      </c>
      <c r="BU7" s="114">
        <v>102403.18666666666</v>
      </c>
      <c r="BV7" s="114">
        <v>110541.33481481485</v>
      </c>
      <c r="BW7" s="114">
        <v>110541.33481481485</v>
      </c>
      <c r="BX7" s="114">
        <v>110541.33481481485</v>
      </c>
      <c r="BY7" s="114">
        <v>110541.33481481485</v>
      </c>
      <c r="BZ7" s="114">
        <v>110541.33481481485</v>
      </c>
      <c r="CA7" s="114">
        <v>21021.705185185187</v>
      </c>
      <c r="CB7" s="114">
        <v>53574.297777777778</v>
      </c>
      <c r="CC7" s="114">
        <v>86126.890370370369</v>
      </c>
      <c r="CD7" s="114">
        <v>69850.594074074077</v>
      </c>
      <c r="CE7" s="114">
        <v>102403.18666666666</v>
      </c>
      <c r="CF7" s="114">
        <v>110541.33481481485</v>
      </c>
      <c r="CG7" s="114">
        <v>103585.34666666666</v>
      </c>
      <c r="CH7" s="114">
        <v>111847.93925925928</v>
      </c>
      <c r="CI7" s="114">
        <v>111847.93925925928</v>
      </c>
      <c r="CJ7" s="114">
        <v>111847.93925925928</v>
      </c>
      <c r="CK7" s="114">
        <v>111847.93925925928</v>
      </c>
    </row>
    <row r="8" spans="1:89" x14ac:dyDescent="0.25">
      <c r="B8" s="116" t="s">
        <v>14</v>
      </c>
      <c r="C8" s="112" t="s">
        <v>8204</v>
      </c>
      <c r="D8" s="110"/>
      <c r="F8" s="113">
        <v>176035</v>
      </c>
      <c r="G8" s="113">
        <v>207310</v>
      </c>
      <c r="H8" s="113">
        <v>144640</v>
      </c>
      <c r="I8" s="113">
        <v>173460</v>
      </c>
      <c r="J8" s="113">
        <v>93550</v>
      </c>
      <c r="K8" s="113">
        <v>131280</v>
      </c>
      <c r="L8" s="113">
        <v>645344</v>
      </c>
      <c r="M8" s="113">
        <v>169610</v>
      </c>
      <c r="N8" s="113">
        <v>193620</v>
      </c>
      <c r="O8" s="113">
        <v>50121.66</v>
      </c>
      <c r="P8" s="114">
        <v>489186.99999999988</v>
      </c>
      <c r="Q8" s="114">
        <v>388639.00000000012</v>
      </c>
      <c r="R8" s="114">
        <v>237112.38</v>
      </c>
      <c r="S8" s="114">
        <v>26890</v>
      </c>
      <c r="T8" s="114">
        <v>201890</v>
      </c>
      <c r="U8" s="114">
        <v>249638</v>
      </c>
      <c r="V8" s="114">
        <v>1258477.6085328525</v>
      </c>
      <c r="W8" s="114">
        <v>494163.60853285226</v>
      </c>
      <c r="X8" s="114">
        <v>164410.66411909569</v>
      </c>
      <c r="Y8" s="114">
        <v>221455.37117864349</v>
      </c>
      <c r="Z8" s="114">
        <v>345520.07823819137</v>
      </c>
      <c r="AA8" s="114">
        <v>269117.72470841749</v>
      </c>
      <c r="AB8" s="114">
        <v>364442.4317679652</v>
      </c>
      <c r="AC8" s="114">
        <v>388273.60853285226</v>
      </c>
      <c r="AD8" s="114">
        <v>368057.49999999994</v>
      </c>
      <c r="AE8" s="114">
        <v>392175.5555555555</v>
      </c>
      <c r="AF8" s="114">
        <v>392175.5555555555</v>
      </c>
      <c r="AG8" s="114">
        <v>392175.5555555555</v>
      </c>
      <c r="AH8" s="114">
        <v>496995.5555555555</v>
      </c>
      <c r="AI8" s="114">
        <v>392175.5555555555</v>
      </c>
      <c r="AJ8" s="114">
        <v>126876.94444444444</v>
      </c>
      <c r="AK8" s="114">
        <v>223349.16666666666</v>
      </c>
      <c r="AL8" s="114">
        <v>319821.38888888888</v>
      </c>
      <c r="AM8" s="114">
        <v>271585.27777777775</v>
      </c>
      <c r="AN8" s="114">
        <v>368057.49999999994</v>
      </c>
      <c r="AO8" s="114">
        <v>392175.5555555555</v>
      </c>
      <c r="AP8" s="114">
        <v>345222</v>
      </c>
      <c r="AQ8" s="114">
        <v>368159.49999999994</v>
      </c>
      <c r="AR8" s="114">
        <v>368159.49999999994</v>
      </c>
      <c r="AS8" s="114">
        <v>368159.49999999994</v>
      </c>
      <c r="AT8" s="114">
        <v>368159.49999999994</v>
      </c>
      <c r="AU8" s="114">
        <v>368159.49999999994</v>
      </c>
      <c r="AV8" s="115">
        <v>115846.99999999997</v>
      </c>
      <c r="AW8" s="115">
        <v>207596.99999999994</v>
      </c>
      <c r="AX8" s="115">
        <v>299346.99999999994</v>
      </c>
      <c r="AY8" s="115">
        <v>253471.99999999997</v>
      </c>
      <c r="AZ8" s="115">
        <v>345222</v>
      </c>
      <c r="BA8" s="115">
        <v>368159.49999999994</v>
      </c>
      <c r="BB8" s="115">
        <v>343910.74999999988</v>
      </c>
      <c r="BC8" s="115">
        <v>366865.61111111107</v>
      </c>
      <c r="BD8" s="115">
        <v>366865.61111111107</v>
      </c>
      <c r="BE8" s="115">
        <v>366865.61111111107</v>
      </c>
      <c r="BF8" s="115">
        <v>366865.61111111107</v>
      </c>
      <c r="BG8" s="115">
        <v>366865.61111111107</v>
      </c>
      <c r="BH8" s="115">
        <v>114362.13888888889</v>
      </c>
      <c r="BI8" s="115">
        <v>206181.58333333331</v>
      </c>
      <c r="BJ8" s="115">
        <v>298001.02777777775</v>
      </c>
      <c r="BK8" s="115">
        <v>252091.30555555556</v>
      </c>
      <c r="BL8" s="115">
        <v>343910.74999999988</v>
      </c>
      <c r="BM8" s="115">
        <v>366865.61111111107</v>
      </c>
      <c r="BN8" s="115">
        <v>342686.25</v>
      </c>
      <c r="BO8" s="115">
        <v>365665.41666666663</v>
      </c>
      <c r="BP8" s="115">
        <v>365665.41666666663</v>
      </c>
      <c r="BQ8" s="115">
        <v>365665.41666666663</v>
      </c>
      <c r="BR8" s="114">
        <v>365665.41666666663</v>
      </c>
      <c r="BS8" s="114">
        <v>365665.41666666663</v>
      </c>
      <c r="BT8" s="114">
        <v>112894.58333333334</v>
      </c>
      <c r="BU8" s="114">
        <v>204811.24999999997</v>
      </c>
      <c r="BV8" s="114">
        <v>296727.91666666669</v>
      </c>
      <c r="BW8" s="114">
        <v>250769.58333333337</v>
      </c>
      <c r="BX8" s="114">
        <v>342686.25</v>
      </c>
      <c r="BY8" s="114">
        <v>365665.41666666663</v>
      </c>
      <c r="BZ8" s="114">
        <v>342732.99999999994</v>
      </c>
      <c r="CA8" s="114">
        <v>365809.38888888893</v>
      </c>
      <c r="CB8" s="114">
        <v>365809.38888888893</v>
      </c>
      <c r="CC8" s="114">
        <v>365809.38888888893</v>
      </c>
      <c r="CD8" s="114">
        <v>365809.38888888893</v>
      </c>
      <c r="CE8" s="114">
        <v>365809.38888888893</v>
      </c>
      <c r="CF8" s="114">
        <v>111969.11111111111</v>
      </c>
      <c r="CG8" s="114">
        <v>204274.66666666663</v>
      </c>
      <c r="CH8" s="114">
        <v>296580.22222222225</v>
      </c>
      <c r="CI8" s="114">
        <v>250427.44444444444</v>
      </c>
      <c r="CJ8" s="114">
        <v>342732.99999999994</v>
      </c>
      <c r="CK8" s="114">
        <v>365809.38888888893</v>
      </c>
    </row>
    <row r="9" spans="1:89" x14ac:dyDescent="0.25">
      <c r="B9" s="116" t="s">
        <v>15</v>
      </c>
      <c r="C9" s="112" t="s">
        <v>8205</v>
      </c>
      <c r="D9" s="110"/>
      <c r="F9" s="113">
        <v>9900</v>
      </c>
      <c r="G9" s="113">
        <v>0</v>
      </c>
      <c r="H9" s="113">
        <v>0</v>
      </c>
      <c r="I9" s="113">
        <v>2055</v>
      </c>
      <c r="J9" s="113">
        <v>0</v>
      </c>
      <c r="K9" s="113">
        <v>0</v>
      </c>
      <c r="L9" s="113">
        <v>0</v>
      </c>
      <c r="M9" s="113">
        <v>0</v>
      </c>
      <c r="N9" s="113">
        <v>6840</v>
      </c>
      <c r="O9" s="113">
        <v>0</v>
      </c>
      <c r="P9" s="114">
        <v>20610</v>
      </c>
      <c r="Q9" s="114">
        <v>12610</v>
      </c>
      <c r="R9" s="114">
        <v>0</v>
      </c>
      <c r="S9" s="114">
        <v>10340</v>
      </c>
      <c r="T9" s="114">
        <v>16822.074707843487</v>
      </c>
      <c r="U9" s="114">
        <v>16822.074707843487</v>
      </c>
      <c r="V9" s="114">
        <v>7082.9788243551511</v>
      </c>
      <c r="W9" s="114">
        <v>10624.468236532726</v>
      </c>
      <c r="X9" s="114">
        <v>14165.957648710302</v>
      </c>
      <c r="Y9" s="114">
        <v>12395.212942621516</v>
      </c>
      <c r="Z9" s="114">
        <v>15936.70235479909</v>
      </c>
      <c r="AA9" s="114">
        <v>16822.074707843487</v>
      </c>
      <c r="AB9" s="114">
        <v>16308.33333333333</v>
      </c>
      <c r="AC9" s="114">
        <v>17214.35185185185</v>
      </c>
      <c r="AD9" s="114">
        <v>17214.35185185185</v>
      </c>
      <c r="AE9" s="114">
        <v>17214.35185185185</v>
      </c>
      <c r="AF9" s="114">
        <v>17214.35185185185</v>
      </c>
      <c r="AG9" s="114">
        <v>17214.35185185185</v>
      </c>
      <c r="AH9" s="114">
        <v>7248.1481481481478</v>
      </c>
      <c r="AI9" s="114">
        <v>10872.222222222221</v>
      </c>
      <c r="AJ9" s="114">
        <v>14496.296296296296</v>
      </c>
      <c r="AK9" s="114">
        <v>12684.259259259259</v>
      </c>
      <c r="AL9" s="114">
        <v>16308.33333333333</v>
      </c>
      <c r="AM9" s="114">
        <v>17214.35185185185</v>
      </c>
      <c r="AN9" s="114">
        <v>16292.5</v>
      </c>
      <c r="AO9" s="114">
        <v>17197.638888888891</v>
      </c>
      <c r="AP9" s="114">
        <v>17197.638888888891</v>
      </c>
      <c r="AQ9" s="114">
        <v>17197.638888888891</v>
      </c>
      <c r="AR9" s="114">
        <v>17197.638888888891</v>
      </c>
      <c r="AS9" s="114">
        <v>17197.638888888891</v>
      </c>
      <c r="AT9" s="114">
        <v>7241.1111111111113</v>
      </c>
      <c r="AU9" s="114">
        <v>10861.666666666666</v>
      </c>
      <c r="AV9" s="115">
        <v>14482.222222222223</v>
      </c>
      <c r="AW9" s="115">
        <v>12671.944444444445</v>
      </c>
      <c r="AX9" s="115">
        <v>16292.5</v>
      </c>
      <c r="AY9" s="115">
        <v>17197.638888888891</v>
      </c>
      <c r="AZ9" s="115">
        <v>16197.499999999998</v>
      </c>
      <c r="BA9" s="115">
        <v>17097.361111111109</v>
      </c>
      <c r="BB9" s="115">
        <v>17097.361111111109</v>
      </c>
      <c r="BC9" s="115">
        <v>17097.361111111109</v>
      </c>
      <c r="BD9" s="115">
        <v>17097.361111111109</v>
      </c>
      <c r="BE9" s="115">
        <v>17097.361111111109</v>
      </c>
      <c r="BF9" s="115">
        <v>7198.8888888888878</v>
      </c>
      <c r="BG9" s="115">
        <v>10798.333333333332</v>
      </c>
      <c r="BH9" s="115">
        <v>14397.777777777776</v>
      </c>
      <c r="BI9" s="115">
        <v>12598.055555555557</v>
      </c>
      <c r="BJ9" s="115">
        <v>16197.499999999998</v>
      </c>
      <c r="BK9" s="115">
        <v>17097.361111111109</v>
      </c>
      <c r="BL9" s="115">
        <v>16102.5</v>
      </c>
      <c r="BM9" s="115">
        <v>16997.083333333332</v>
      </c>
      <c r="BN9" s="115">
        <v>16997.083333333332</v>
      </c>
      <c r="BO9" s="115">
        <v>16997.083333333332</v>
      </c>
      <c r="BP9" s="115">
        <v>16997.083333333332</v>
      </c>
      <c r="BQ9" s="115">
        <v>16997.083333333332</v>
      </c>
      <c r="BR9" s="114">
        <v>7156.6666666666661</v>
      </c>
      <c r="BS9" s="114">
        <v>10734.999999999998</v>
      </c>
      <c r="BT9" s="114">
        <v>14313.333333333332</v>
      </c>
      <c r="BU9" s="114">
        <v>12524.166666666668</v>
      </c>
      <c r="BV9" s="114">
        <v>16102.5</v>
      </c>
      <c r="BW9" s="114">
        <v>16997.083333333332</v>
      </c>
      <c r="BX9" s="114">
        <v>16023.333333333332</v>
      </c>
      <c r="BY9" s="114">
        <v>16913.518518518518</v>
      </c>
      <c r="BZ9" s="114">
        <v>16913.518518518518</v>
      </c>
      <c r="CA9" s="114">
        <v>16913.518518518518</v>
      </c>
      <c r="CB9" s="114">
        <v>16913.518518518518</v>
      </c>
      <c r="CC9" s="114">
        <v>16913.518518518518</v>
      </c>
      <c r="CD9" s="114">
        <v>7121.4814814814818</v>
      </c>
      <c r="CE9" s="114">
        <v>10682.222222222223</v>
      </c>
      <c r="CF9" s="114">
        <v>14242.962962962964</v>
      </c>
      <c r="CG9" s="114">
        <v>12462.592592592593</v>
      </c>
      <c r="CH9" s="114">
        <v>16023.333333333332</v>
      </c>
      <c r="CI9" s="114">
        <v>16913.518518518518</v>
      </c>
      <c r="CJ9" s="114">
        <v>16260.833333333332</v>
      </c>
      <c r="CK9" s="114">
        <v>17164.21296296296</v>
      </c>
    </row>
    <row r="10" spans="1:89" x14ac:dyDescent="0.25">
      <c r="B10" s="116" t="s">
        <v>12</v>
      </c>
      <c r="C10" s="112" t="s">
        <v>8206</v>
      </c>
      <c r="D10" s="110"/>
      <c r="F10" s="113">
        <v>0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  <c r="L10" s="113">
        <v>0</v>
      </c>
      <c r="M10" s="113">
        <v>0</v>
      </c>
      <c r="N10" s="113">
        <v>0</v>
      </c>
      <c r="O10" s="113">
        <v>0</v>
      </c>
      <c r="P10" s="114">
        <v>0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60518.289477125472</v>
      </c>
      <c r="AC10" s="114">
        <v>60518.289477125472</v>
      </c>
      <c r="AD10" s="114">
        <v>25481.385043000195</v>
      </c>
      <c r="AE10" s="114">
        <v>38222.077564500294</v>
      </c>
      <c r="AF10" s="114">
        <v>50962.77008600039</v>
      </c>
      <c r="AG10" s="114">
        <v>44592.423825250349</v>
      </c>
      <c r="AH10" s="114">
        <v>57333.116346750445</v>
      </c>
      <c r="AI10" s="114">
        <v>60518.289477125472</v>
      </c>
      <c r="AJ10" s="114">
        <v>0</v>
      </c>
      <c r="AK10" s="114">
        <v>0</v>
      </c>
      <c r="AL10" s="114">
        <v>0</v>
      </c>
      <c r="AM10" s="114">
        <v>0</v>
      </c>
      <c r="AN10" s="114">
        <v>0</v>
      </c>
      <c r="AO10" s="114">
        <v>0</v>
      </c>
      <c r="AP10" s="114">
        <v>0</v>
      </c>
      <c r="AQ10" s="114">
        <v>0</v>
      </c>
      <c r="AR10" s="114">
        <v>0</v>
      </c>
      <c r="AS10" s="114">
        <v>0</v>
      </c>
      <c r="AT10" s="114">
        <v>0</v>
      </c>
      <c r="AU10" s="114">
        <v>0</v>
      </c>
      <c r="AV10" s="115">
        <v>0</v>
      </c>
      <c r="AW10" s="115">
        <v>0</v>
      </c>
      <c r="AX10" s="115">
        <v>0</v>
      </c>
      <c r="AY10" s="115">
        <v>0</v>
      </c>
      <c r="AZ10" s="115">
        <v>0</v>
      </c>
      <c r="BA10" s="115">
        <v>0</v>
      </c>
      <c r="BB10" s="115">
        <v>0</v>
      </c>
      <c r="BC10" s="115">
        <v>0</v>
      </c>
      <c r="BD10" s="115">
        <v>0</v>
      </c>
      <c r="BE10" s="115">
        <v>0</v>
      </c>
      <c r="BF10" s="115">
        <v>0</v>
      </c>
      <c r="BG10" s="115">
        <v>0</v>
      </c>
      <c r="BH10" s="115">
        <v>0</v>
      </c>
      <c r="BI10" s="115">
        <v>0</v>
      </c>
      <c r="BJ10" s="115">
        <v>0</v>
      </c>
      <c r="BK10" s="115">
        <v>0</v>
      </c>
      <c r="BL10" s="115">
        <v>0</v>
      </c>
      <c r="BM10" s="115">
        <v>0</v>
      </c>
      <c r="BN10" s="115">
        <v>0</v>
      </c>
      <c r="BO10" s="115">
        <v>0</v>
      </c>
      <c r="BP10" s="115">
        <v>0</v>
      </c>
      <c r="BQ10" s="115">
        <v>0</v>
      </c>
      <c r="BR10" s="114">
        <v>0</v>
      </c>
      <c r="BS10" s="114">
        <v>0</v>
      </c>
      <c r="BT10" s="114">
        <v>0</v>
      </c>
      <c r="BU10" s="114">
        <v>0</v>
      </c>
      <c r="BV10" s="114">
        <v>0</v>
      </c>
      <c r="BW10" s="114">
        <v>0</v>
      </c>
      <c r="BX10" s="114">
        <v>0</v>
      </c>
      <c r="BY10" s="114">
        <v>0</v>
      </c>
      <c r="BZ10" s="114">
        <v>0</v>
      </c>
      <c r="CA10" s="114">
        <v>0</v>
      </c>
      <c r="CB10" s="114">
        <v>0</v>
      </c>
      <c r="CC10" s="114">
        <v>0</v>
      </c>
      <c r="CD10" s="114">
        <v>0</v>
      </c>
      <c r="CE10" s="114">
        <v>0</v>
      </c>
      <c r="CF10" s="114">
        <v>0</v>
      </c>
      <c r="CG10" s="114">
        <v>0</v>
      </c>
      <c r="CH10" s="114">
        <v>0</v>
      </c>
      <c r="CI10" s="114">
        <v>0</v>
      </c>
      <c r="CJ10" s="114">
        <v>0</v>
      </c>
      <c r="CK10" s="114">
        <v>0</v>
      </c>
    </row>
    <row r="11" spans="1:89" x14ac:dyDescent="0.25">
      <c r="B11" s="116"/>
      <c r="C11" s="112"/>
      <c r="D11" s="110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</row>
    <row r="12" spans="1:89" x14ac:dyDescent="0.25">
      <c r="A12" s="117"/>
      <c r="B12" s="118"/>
      <c r="C12" s="119"/>
      <c r="D12" s="120"/>
      <c r="E12" s="121" t="s">
        <v>8207</v>
      </c>
      <c r="F12" s="122">
        <v>403568</v>
      </c>
      <c r="G12" s="122">
        <v>525087</v>
      </c>
      <c r="H12" s="122">
        <v>303932</v>
      </c>
      <c r="I12" s="122">
        <v>226975</v>
      </c>
      <c r="J12" s="122">
        <v>213692.72999999998</v>
      </c>
      <c r="K12" s="122">
        <v>485370.54</v>
      </c>
      <c r="L12" s="122">
        <v>774811.27</v>
      </c>
      <c r="M12" s="122">
        <v>575825</v>
      </c>
      <c r="N12" s="122">
        <v>470630</v>
      </c>
      <c r="O12" s="122">
        <v>335455.30000000005</v>
      </c>
      <c r="P12" s="123">
        <v>2559105.8199999998</v>
      </c>
      <c r="Q12" s="123">
        <v>1415423.54</v>
      </c>
      <c r="R12" s="123">
        <v>491712.38</v>
      </c>
      <c r="S12" s="123">
        <v>177770</v>
      </c>
      <c r="T12" s="123">
        <v>377902.07470784354</v>
      </c>
      <c r="U12" s="123">
        <v>395170.07470784348</v>
      </c>
      <c r="V12" s="123">
        <v>1513580.5873572077</v>
      </c>
      <c r="W12" s="123">
        <v>2505348.076769385</v>
      </c>
      <c r="X12" s="123">
        <v>238006.62176780598</v>
      </c>
      <c r="Y12" s="123">
        <v>271940.58412126498</v>
      </c>
      <c r="Z12" s="123">
        <v>1432006.7805929903</v>
      </c>
      <c r="AA12" s="123">
        <v>1170176.1294162609</v>
      </c>
      <c r="AB12" s="123">
        <v>934545.7077118787</v>
      </c>
      <c r="AC12" s="123">
        <v>1062968.3735961826</v>
      </c>
      <c r="AD12" s="123">
        <v>643081.42460457329</v>
      </c>
      <c r="AE12" s="123">
        <v>640917.93457236246</v>
      </c>
      <c r="AF12" s="123">
        <v>746124.20261688426</v>
      </c>
      <c r="AG12" s="123">
        <v>742168.19404753856</v>
      </c>
      <c r="AH12" s="123">
        <v>893581.13293544145</v>
      </c>
      <c r="AI12" s="123">
        <v>843010.33674710372</v>
      </c>
      <c r="AJ12" s="123">
        <v>583335.46134163905</v>
      </c>
      <c r="AK12" s="123">
        <v>691291.558148148</v>
      </c>
      <c r="AL12" s="123">
        <v>799689.33592592587</v>
      </c>
      <c r="AM12" s="123">
        <v>752359.24333333329</v>
      </c>
      <c r="AN12" s="123">
        <v>847909.61370370362</v>
      </c>
      <c r="AO12" s="123">
        <v>872932.80814814812</v>
      </c>
      <c r="AP12" s="123">
        <v>618293.14148148149</v>
      </c>
      <c r="AQ12" s="123">
        <v>625436.56740740733</v>
      </c>
      <c r="AR12" s="123">
        <v>734164.71555555554</v>
      </c>
      <c r="AS12" s="123">
        <v>729609.53037037025</v>
      </c>
      <c r="AT12" s="123">
        <v>778572.26185185171</v>
      </c>
      <c r="AU12" s="123">
        <v>834279.29888888879</v>
      </c>
      <c r="AV12" s="123">
        <v>567361.53037037037</v>
      </c>
      <c r="AW12" s="123">
        <v>653255.97888888884</v>
      </c>
      <c r="AX12" s="123">
        <v>756193.01592592592</v>
      </c>
      <c r="AY12" s="123">
        <v>711223.1548148148</v>
      </c>
      <c r="AZ12" s="123">
        <v>801973.01592592592</v>
      </c>
      <c r="BA12" s="123">
        <v>825810.37703703705</v>
      </c>
      <c r="BB12" s="123">
        <v>598374.82148148131</v>
      </c>
      <c r="BC12" s="123">
        <v>611984.49740740738</v>
      </c>
      <c r="BD12" s="123">
        <v>716136.53444444446</v>
      </c>
      <c r="BE12" s="123">
        <v>709459.4048148148</v>
      </c>
      <c r="BF12" s="123">
        <v>758314.08074074064</v>
      </c>
      <c r="BG12" s="123">
        <v>810650.97888888884</v>
      </c>
      <c r="BH12" s="123">
        <v>552700.90481481468</v>
      </c>
      <c r="BI12" s="123">
        <v>659152.66444444424</v>
      </c>
      <c r="BJ12" s="123">
        <v>762494.51629629615</v>
      </c>
      <c r="BK12" s="123">
        <v>717484.65518518514</v>
      </c>
      <c r="BL12" s="123">
        <v>808309.2385185184</v>
      </c>
      <c r="BM12" s="123">
        <v>832158.68296296289</v>
      </c>
      <c r="BN12" s="123">
        <v>603478.62740740739</v>
      </c>
      <c r="BO12" s="123">
        <v>613669.09037037031</v>
      </c>
      <c r="BP12" s="123">
        <v>719724.8311111111</v>
      </c>
      <c r="BQ12" s="123">
        <v>714234.73851851851</v>
      </c>
      <c r="BR12" s="123">
        <v>762912.28481481469</v>
      </c>
      <c r="BS12" s="123">
        <v>816773.4422222221</v>
      </c>
      <c r="BT12" s="123">
        <v>555502.38296296296</v>
      </c>
      <c r="BU12" s="123">
        <v>659076.21999999986</v>
      </c>
      <c r="BV12" s="123">
        <v>762709.36814814818</v>
      </c>
      <c r="BW12" s="123">
        <v>717645.61814814818</v>
      </c>
      <c r="BX12" s="123">
        <v>808588.53481481492</v>
      </c>
      <c r="BY12" s="123">
        <v>832457.8866666666</v>
      </c>
      <c r="BZ12" s="123">
        <v>605704.6366666666</v>
      </c>
      <c r="CA12" s="123">
        <v>613378.06259259267</v>
      </c>
      <c r="CB12" s="123">
        <v>720047.32185185188</v>
      </c>
      <c r="CC12" s="123">
        <v>715541.5811111111</v>
      </c>
      <c r="CD12" s="123">
        <v>763589.91444444447</v>
      </c>
      <c r="CE12" s="123">
        <v>818232.41444444447</v>
      </c>
      <c r="CF12" s="123">
        <v>558369.10888888873</v>
      </c>
      <c r="CG12" s="123">
        <v>660529.27814814809</v>
      </c>
      <c r="CH12" s="123">
        <v>764658.16703703708</v>
      </c>
      <c r="CI12" s="123">
        <v>719395.5744444445</v>
      </c>
      <c r="CJ12" s="123">
        <v>811048.44481481484</v>
      </c>
      <c r="CK12" s="123">
        <v>835028.21333333338</v>
      </c>
    </row>
    <row r="13" spans="1:89" x14ac:dyDescent="0.25">
      <c r="B13" s="1"/>
      <c r="C13" s="109" t="s">
        <v>8208</v>
      </c>
      <c r="D13" s="112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</row>
    <row r="14" spans="1:89" x14ac:dyDescent="0.25">
      <c r="B14" s="116" t="s">
        <v>16</v>
      </c>
      <c r="C14" s="112" t="s">
        <v>8209</v>
      </c>
      <c r="F14" s="113">
        <v>107000</v>
      </c>
      <c r="G14" s="113">
        <v>18300</v>
      </c>
      <c r="H14" s="113">
        <v>14350</v>
      </c>
      <c r="I14" s="113">
        <v>3720</v>
      </c>
      <c r="J14" s="113">
        <v>24560</v>
      </c>
      <c r="K14" s="113">
        <v>30950</v>
      </c>
      <c r="L14" s="113">
        <v>2090</v>
      </c>
      <c r="M14" s="113">
        <v>17740</v>
      </c>
      <c r="N14" s="113">
        <v>3000</v>
      </c>
      <c r="O14" s="113">
        <v>1500</v>
      </c>
      <c r="P14" s="114">
        <v>73160</v>
      </c>
      <c r="Q14" s="114">
        <v>3700</v>
      </c>
      <c r="R14" s="114">
        <v>0</v>
      </c>
      <c r="S14" s="114">
        <v>0</v>
      </c>
      <c r="T14" s="114">
        <v>0</v>
      </c>
      <c r="U14" s="114">
        <v>251288.92106681422</v>
      </c>
      <c r="V14" s="114">
        <v>146402.92106681422</v>
      </c>
      <c r="W14" s="114">
        <v>-2241.1911297624465</v>
      </c>
      <c r="X14" s="114">
        <v>51811.21330535633</v>
      </c>
      <c r="Y14" s="114">
        <v>105863.61774047511</v>
      </c>
      <c r="Z14" s="114">
        <v>78837.415522915719</v>
      </c>
      <c r="AA14" s="114">
        <v>132889.8199580345</v>
      </c>
      <c r="AB14" s="114">
        <v>146402.92106681422</v>
      </c>
      <c r="AC14" s="114">
        <v>20922.666666666657</v>
      </c>
      <c r="AD14" s="114">
        <v>28362.481481481489</v>
      </c>
      <c r="AE14" s="114">
        <v>28362.481481481489</v>
      </c>
      <c r="AF14" s="114">
        <v>28362.481481481489</v>
      </c>
      <c r="AG14" s="114">
        <v>28362.481481481489</v>
      </c>
      <c r="AH14" s="114">
        <v>28362.481481481489</v>
      </c>
      <c r="AI14" s="114">
        <v>-53475.481481481482</v>
      </c>
      <c r="AJ14" s="114">
        <v>-23716.222222222219</v>
      </c>
      <c r="AK14" s="114">
        <v>6043.0370370370365</v>
      </c>
      <c r="AL14" s="114">
        <v>-8836.592592592584</v>
      </c>
      <c r="AM14" s="114">
        <v>20922.666666666657</v>
      </c>
      <c r="AN14" s="114">
        <v>28362.481481481489</v>
      </c>
      <c r="AO14" s="114">
        <v>16044</v>
      </c>
      <c r="AP14" s="114">
        <v>23363.444444444438</v>
      </c>
      <c r="AQ14" s="114">
        <v>23363.444444444438</v>
      </c>
      <c r="AR14" s="114">
        <v>23363.444444444438</v>
      </c>
      <c r="AS14" s="114">
        <v>23363.444444444438</v>
      </c>
      <c r="AT14" s="114">
        <v>23363.444444444438</v>
      </c>
      <c r="AU14" s="114">
        <v>-57150.444444444445</v>
      </c>
      <c r="AV14" s="115">
        <v>-27872.666666666672</v>
      </c>
      <c r="AW14" s="115">
        <v>1405.1111111111095</v>
      </c>
      <c r="AX14" s="115">
        <v>-13233.777777777766</v>
      </c>
      <c r="AY14" s="115">
        <v>16044</v>
      </c>
      <c r="AZ14" s="115">
        <v>23363.444444444438</v>
      </c>
      <c r="BA14" s="115">
        <v>13100.333333333314</v>
      </c>
      <c r="BB14" s="115">
        <v>20410.518518518482</v>
      </c>
      <c r="BC14" s="115">
        <v>20410.518518518482</v>
      </c>
      <c r="BD14" s="115">
        <v>20410.518518518482</v>
      </c>
      <c r="BE14" s="115">
        <v>20410.518518518482</v>
      </c>
      <c r="BF14" s="115">
        <v>20410.518518518482</v>
      </c>
      <c r="BG14" s="115">
        <v>-60001.518518518526</v>
      </c>
      <c r="BH14" s="115">
        <v>-30760.777777777796</v>
      </c>
      <c r="BI14" s="115">
        <v>-1520.037037037051</v>
      </c>
      <c r="BJ14" s="115">
        <v>-16140.407407407416</v>
      </c>
      <c r="BK14" s="115">
        <v>13100.333333333314</v>
      </c>
      <c r="BL14" s="115">
        <v>20410.518518518482</v>
      </c>
      <c r="BM14" s="115">
        <v>10506.333333333314</v>
      </c>
      <c r="BN14" s="115">
        <v>17830.407407407416</v>
      </c>
      <c r="BO14" s="115">
        <v>17830.407407407416</v>
      </c>
      <c r="BP14" s="115">
        <v>17830.407407407416</v>
      </c>
      <c r="BQ14" s="115">
        <v>17830.407407407416</v>
      </c>
      <c r="BR14" s="114">
        <v>17830.407407407416</v>
      </c>
      <c r="BS14" s="114">
        <v>-62734.407407407409</v>
      </c>
      <c r="BT14" s="114">
        <v>-33438.111111111124</v>
      </c>
      <c r="BU14" s="114">
        <v>-4141.8148148148175</v>
      </c>
      <c r="BV14" s="114">
        <v>-18789.962962962964</v>
      </c>
      <c r="BW14" s="114">
        <v>10506.333333333314</v>
      </c>
      <c r="BX14" s="114">
        <v>17830.407407407416</v>
      </c>
      <c r="BY14" s="114">
        <v>8178.666666666657</v>
      </c>
      <c r="BZ14" s="114">
        <v>15535.148148148146</v>
      </c>
      <c r="CA14" s="114">
        <v>15535.148148148146</v>
      </c>
      <c r="CB14" s="114">
        <v>15535.148148148146</v>
      </c>
      <c r="CC14" s="114">
        <v>15535.148148148146</v>
      </c>
      <c r="CD14" s="114">
        <v>15535.148148148146</v>
      </c>
      <c r="CE14" s="114">
        <v>-65386.148148148146</v>
      </c>
      <c r="CF14" s="114">
        <v>-35960.222222222234</v>
      </c>
      <c r="CG14" s="114">
        <v>-6534.296296296292</v>
      </c>
      <c r="CH14" s="114">
        <v>-21247.259259259241</v>
      </c>
      <c r="CI14" s="114">
        <v>8178.666666666657</v>
      </c>
      <c r="CJ14" s="114">
        <v>15535.148148148146</v>
      </c>
      <c r="CK14" s="114">
        <v>5280</v>
      </c>
    </row>
    <row r="15" spans="1:89" x14ac:dyDescent="0.25">
      <c r="B15" s="116" t="s">
        <v>16</v>
      </c>
      <c r="C15" s="112" t="s">
        <v>8210</v>
      </c>
      <c r="F15" s="113">
        <v>0</v>
      </c>
      <c r="G15" s="113">
        <v>0</v>
      </c>
      <c r="H15" s="113">
        <v>0</v>
      </c>
      <c r="I15" s="113">
        <v>0</v>
      </c>
      <c r="J15" s="113">
        <v>0</v>
      </c>
      <c r="K15" s="113">
        <v>0</v>
      </c>
      <c r="L15" s="113">
        <v>0</v>
      </c>
      <c r="M15" s="113">
        <v>0</v>
      </c>
      <c r="N15" s="113">
        <v>0</v>
      </c>
      <c r="O15" s="113">
        <v>0</v>
      </c>
      <c r="P15" s="114">
        <v>0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4">
        <v>0</v>
      </c>
      <c r="AD15" s="114">
        <v>0</v>
      </c>
      <c r="AE15" s="114">
        <v>0</v>
      </c>
      <c r="AF15" s="114">
        <v>0</v>
      </c>
      <c r="AG15" s="114">
        <v>0</v>
      </c>
      <c r="AH15" s="114">
        <v>0</v>
      </c>
      <c r="AI15" s="114">
        <v>0</v>
      </c>
      <c r="AJ15" s="114">
        <v>0</v>
      </c>
      <c r="AK15" s="114">
        <v>0</v>
      </c>
      <c r="AL15" s="114">
        <v>0</v>
      </c>
      <c r="AM15" s="114">
        <v>0</v>
      </c>
      <c r="AN15" s="114">
        <v>0</v>
      </c>
      <c r="AO15" s="114">
        <v>0</v>
      </c>
      <c r="AP15" s="114">
        <v>0</v>
      </c>
      <c r="AQ15" s="114">
        <v>0</v>
      </c>
      <c r="AR15" s="114">
        <v>0</v>
      </c>
      <c r="AS15" s="114">
        <v>0</v>
      </c>
      <c r="AT15" s="114">
        <v>0</v>
      </c>
      <c r="AU15" s="114">
        <v>0</v>
      </c>
      <c r="AV15" s="115">
        <v>0</v>
      </c>
      <c r="AW15" s="115">
        <v>0</v>
      </c>
      <c r="AX15" s="115">
        <v>0</v>
      </c>
      <c r="AY15" s="115">
        <v>0</v>
      </c>
      <c r="AZ15" s="115">
        <v>0</v>
      </c>
      <c r="BA15" s="115">
        <v>0</v>
      </c>
      <c r="BB15" s="115">
        <v>0</v>
      </c>
      <c r="BC15" s="115">
        <v>0</v>
      </c>
      <c r="BD15" s="115">
        <v>0</v>
      </c>
      <c r="BE15" s="115">
        <v>0</v>
      </c>
      <c r="BF15" s="115">
        <v>0</v>
      </c>
      <c r="BG15" s="115">
        <v>0</v>
      </c>
      <c r="BH15" s="115">
        <v>0</v>
      </c>
      <c r="BI15" s="115">
        <v>0</v>
      </c>
      <c r="BJ15" s="115">
        <v>0</v>
      </c>
      <c r="BK15" s="115">
        <v>0</v>
      </c>
      <c r="BL15" s="115">
        <v>0</v>
      </c>
      <c r="BM15" s="115">
        <v>0</v>
      </c>
      <c r="BN15" s="115">
        <v>0</v>
      </c>
      <c r="BO15" s="115">
        <v>0</v>
      </c>
      <c r="BP15" s="115">
        <v>0</v>
      </c>
      <c r="BQ15" s="115">
        <v>0</v>
      </c>
      <c r="BR15" s="114">
        <v>0</v>
      </c>
      <c r="BS15" s="114">
        <v>0</v>
      </c>
      <c r="BT15" s="114">
        <v>0</v>
      </c>
      <c r="BU15" s="114">
        <v>0</v>
      </c>
      <c r="BV15" s="114">
        <v>0</v>
      </c>
      <c r="BW15" s="114">
        <v>0</v>
      </c>
      <c r="BX15" s="114">
        <v>0</v>
      </c>
      <c r="BY15" s="114">
        <v>0</v>
      </c>
      <c r="BZ15" s="114">
        <v>0</v>
      </c>
      <c r="CA15" s="114">
        <v>0</v>
      </c>
      <c r="CB15" s="114">
        <v>0</v>
      </c>
      <c r="CC15" s="114">
        <v>0</v>
      </c>
      <c r="CD15" s="114">
        <v>0</v>
      </c>
      <c r="CE15" s="114">
        <v>0</v>
      </c>
      <c r="CF15" s="114">
        <v>0</v>
      </c>
      <c r="CG15" s="114">
        <v>0</v>
      </c>
      <c r="CH15" s="114">
        <v>0</v>
      </c>
      <c r="CI15" s="114">
        <v>0</v>
      </c>
      <c r="CJ15" s="114">
        <v>0</v>
      </c>
      <c r="CK15" s="114">
        <v>0</v>
      </c>
    </row>
    <row r="16" spans="1:89" x14ac:dyDescent="0.25">
      <c r="B16" s="116"/>
      <c r="C16" s="112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</row>
    <row r="17" spans="1:137" x14ac:dyDescent="0.25">
      <c r="B17" s="111" t="s">
        <v>17</v>
      </c>
      <c r="C17" s="112" t="s">
        <v>8211</v>
      </c>
      <c r="F17" s="113">
        <v>6603.8500000000022</v>
      </c>
      <c r="G17" s="113">
        <v>24817.299999999996</v>
      </c>
      <c r="H17" s="113">
        <v>12405.47</v>
      </c>
      <c r="I17" s="113">
        <v>0</v>
      </c>
      <c r="J17" s="113">
        <v>26079.69</v>
      </c>
      <c r="K17" s="113">
        <v>21042.790000000008</v>
      </c>
      <c r="L17" s="113">
        <v>12273.140000000001</v>
      </c>
      <c r="M17" s="113">
        <v>19679.449999999993</v>
      </c>
      <c r="N17" s="113">
        <v>19578.080000000002</v>
      </c>
      <c r="O17" s="113">
        <v>21535.200000000004</v>
      </c>
      <c r="P17" s="114">
        <v>96532.577268209861</v>
      </c>
      <c r="Q17" s="114">
        <v>9872.1898957161902</v>
      </c>
      <c r="R17" s="114">
        <v>13302.095976226135</v>
      </c>
      <c r="S17" s="114">
        <v>6202.4706329598594</v>
      </c>
      <c r="T17" s="114">
        <v>105691.99556281307</v>
      </c>
      <c r="U17" s="114">
        <v>11777.693273777271</v>
      </c>
      <c r="V17" s="114">
        <v>12539.894625001703</v>
      </c>
      <c r="W17" s="114">
        <v>11015.491922552839</v>
      </c>
      <c r="X17" s="114">
        <v>28006.981205020038</v>
      </c>
      <c r="Y17" s="114">
        <v>45288.261270872026</v>
      </c>
      <c r="Z17" s="114">
        <v>29203.165185320595</v>
      </c>
      <c r="AA17" s="114">
        <v>42313.834171822506</v>
      </c>
      <c r="AB17" s="114">
        <v>100390.65734830285</v>
      </c>
      <c r="AC17" s="114">
        <v>12346.590774103861</v>
      </c>
      <c r="AD17" s="114">
        <v>18437.509362615579</v>
      </c>
      <c r="AE17" s="114">
        <v>7766.5631335190137</v>
      </c>
      <c r="AF17" s="114">
        <v>101162.13567396817</v>
      </c>
      <c r="AG17" s="114">
        <v>15730.434434388149</v>
      </c>
      <c r="AH17" s="114">
        <v>17083.971898501863</v>
      </c>
      <c r="AI17" s="114">
        <v>14376.896970274433</v>
      </c>
      <c r="AJ17" s="114">
        <v>28006.981205020038</v>
      </c>
      <c r="AK17" s="114">
        <v>45288.261270872026</v>
      </c>
      <c r="AL17" s="114">
        <v>29203.165185320595</v>
      </c>
      <c r="AM17" s="114">
        <v>42313.834171822506</v>
      </c>
      <c r="AN17" s="114">
        <v>100390.65734830285</v>
      </c>
      <c r="AO17" s="114">
        <v>12346.590774103861</v>
      </c>
      <c r="AP17" s="114">
        <v>18437.509362615579</v>
      </c>
      <c r="AQ17" s="114">
        <v>7766.5631335190137</v>
      </c>
      <c r="AR17" s="114">
        <v>101162.13567396817</v>
      </c>
      <c r="AS17" s="114">
        <v>15730.434434388149</v>
      </c>
      <c r="AT17" s="114">
        <v>17083.971898501863</v>
      </c>
      <c r="AU17" s="114">
        <v>14376.896970274433</v>
      </c>
      <c r="AV17" s="114">
        <v>28006.981205020038</v>
      </c>
      <c r="AW17" s="114">
        <v>45288.261270872026</v>
      </c>
      <c r="AX17" s="114">
        <v>29203.165185320595</v>
      </c>
      <c r="AY17" s="114">
        <v>42313.834171822506</v>
      </c>
      <c r="AZ17" s="114">
        <v>100390.65734830285</v>
      </c>
      <c r="BA17" s="114">
        <v>12346.590774103861</v>
      </c>
      <c r="BB17" s="114">
        <v>18437.509362615579</v>
      </c>
      <c r="BC17" s="114">
        <v>7766.5631335190137</v>
      </c>
      <c r="BD17" s="114">
        <v>101162.13567396817</v>
      </c>
      <c r="BE17" s="114">
        <v>15730.434434388149</v>
      </c>
      <c r="BF17" s="114">
        <v>17083.971898501863</v>
      </c>
      <c r="BG17" s="114">
        <v>14376.896970274433</v>
      </c>
      <c r="BH17" s="114">
        <v>28141.705423039384</v>
      </c>
      <c r="BI17" s="114">
        <v>45541.565646790608</v>
      </c>
      <c r="BJ17" s="114">
        <v>29345.558877374278</v>
      </c>
      <c r="BK17" s="114">
        <v>42542.763657971685</v>
      </c>
      <c r="BL17" s="114">
        <v>101011.04760938141</v>
      </c>
      <c r="BM17" s="114">
        <v>12377.72415946332</v>
      </c>
      <c r="BN17" s="114">
        <v>18510.877788360271</v>
      </c>
      <c r="BO17" s="114">
        <v>7766.5631335190137</v>
      </c>
      <c r="BP17" s="114">
        <v>101782.87555787602</v>
      </c>
      <c r="BQ17" s="114">
        <v>15785.031731072737</v>
      </c>
      <c r="BR17" s="114">
        <v>17147.954759716504</v>
      </c>
      <c r="BS17" s="114">
        <v>14422.10870242897</v>
      </c>
      <c r="BT17" s="114">
        <v>28118.241511714255</v>
      </c>
      <c r="BU17" s="114">
        <v>45424.246090164961</v>
      </c>
      <c r="BV17" s="114">
        <v>29326.787748314175</v>
      </c>
      <c r="BW17" s="114">
        <v>42523.992528911585</v>
      </c>
      <c r="BX17" s="114">
        <v>100823.33631878036</v>
      </c>
      <c r="BY17" s="114">
        <v>12358.953030403216</v>
      </c>
      <c r="BZ17" s="114">
        <v>18449.871618914935</v>
      </c>
      <c r="CA17" s="114">
        <v>7766.5631335190137</v>
      </c>
      <c r="CB17" s="114">
        <v>101693.71269484053</v>
      </c>
      <c r="CC17" s="114">
        <v>15742.796690687504</v>
      </c>
      <c r="CD17" s="114">
        <v>17096.334154801221</v>
      </c>
      <c r="CE17" s="114">
        <v>14389.259226573791</v>
      </c>
      <c r="CF17" s="114">
        <v>28289.461184585394</v>
      </c>
      <c r="CG17" s="114">
        <v>45722.1560220135</v>
      </c>
      <c r="CH17" s="114">
        <v>29509.731945758729</v>
      </c>
      <c r="CI17" s="114">
        <v>42821.85787422525</v>
      </c>
      <c r="CJ17" s="114">
        <v>101585.65334872698</v>
      </c>
      <c r="CK17" s="114">
        <v>12394.141466301766</v>
      </c>
    </row>
    <row r="18" spans="1:137" x14ac:dyDescent="0.25">
      <c r="B18" s="124"/>
      <c r="C18" s="112" t="s">
        <v>8212</v>
      </c>
      <c r="D18" s="77" t="s">
        <v>8213</v>
      </c>
      <c r="F18" s="113">
        <v>0</v>
      </c>
      <c r="G18" s="113">
        <v>0</v>
      </c>
      <c r="H18" s="113">
        <v>0</v>
      </c>
      <c r="I18" s="113">
        <v>0</v>
      </c>
      <c r="J18" s="113">
        <v>0</v>
      </c>
      <c r="K18" s="113">
        <v>1484.25</v>
      </c>
      <c r="L18" s="113">
        <v>0</v>
      </c>
      <c r="M18" s="113">
        <v>0</v>
      </c>
      <c r="N18" s="113">
        <v>1484.25</v>
      </c>
      <c r="O18" s="113">
        <v>0</v>
      </c>
      <c r="P18" s="114">
        <v>1494.2500000000002</v>
      </c>
      <c r="Q18" s="114">
        <v>1494.2500000000002</v>
      </c>
      <c r="R18" s="114">
        <v>1528.62</v>
      </c>
      <c r="S18" s="114">
        <v>1528.62</v>
      </c>
      <c r="T18" s="114">
        <v>1528.62</v>
      </c>
      <c r="U18" s="114">
        <v>1528.62</v>
      </c>
      <c r="V18" s="114">
        <v>1528.62</v>
      </c>
      <c r="W18" s="114">
        <v>1528.62</v>
      </c>
      <c r="X18" s="114">
        <v>1528.62</v>
      </c>
      <c r="Y18" s="114">
        <v>1528.62</v>
      </c>
      <c r="Z18" s="114">
        <v>1528.62</v>
      </c>
      <c r="AA18" s="114">
        <v>1528.62</v>
      </c>
      <c r="AB18" s="114">
        <v>1528.62</v>
      </c>
      <c r="AC18" s="114">
        <v>1528.62</v>
      </c>
      <c r="AD18" s="114">
        <v>1565.31</v>
      </c>
      <c r="AE18" s="114">
        <v>1565.31</v>
      </c>
      <c r="AF18" s="114">
        <v>1565.31</v>
      </c>
      <c r="AG18" s="114">
        <v>1565.31</v>
      </c>
      <c r="AH18" s="114">
        <v>1565.31</v>
      </c>
      <c r="AI18" s="114">
        <v>1565.31</v>
      </c>
      <c r="AJ18" s="114">
        <v>1565.31</v>
      </c>
      <c r="AK18" s="114">
        <v>1565.31</v>
      </c>
      <c r="AL18" s="114">
        <v>1565.31</v>
      </c>
      <c r="AM18" s="114">
        <v>1565.31</v>
      </c>
      <c r="AN18" s="114">
        <v>1565.31</v>
      </c>
      <c r="AO18" s="114">
        <v>1565.31</v>
      </c>
      <c r="AP18" s="114">
        <v>1602.88</v>
      </c>
      <c r="AQ18" s="114">
        <v>1602.88</v>
      </c>
      <c r="AR18" s="114">
        <v>1602.88</v>
      </c>
      <c r="AS18" s="114">
        <v>1602.88</v>
      </c>
      <c r="AT18" s="114">
        <v>1602.88</v>
      </c>
      <c r="AU18" s="114">
        <v>1602.88</v>
      </c>
      <c r="AV18" s="114">
        <v>1602.88</v>
      </c>
      <c r="AW18" s="114">
        <v>1602.88</v>
      </c>
      <c r="AX18" s="114">
        <v>1602.88</v>
      </c>
      <c r="AY18" s="114">
        <v>1602.88</v>
      </c>
      <c r="AZ18" s="114">
        <v>1602.88</v>
      </c>
      <c r="BA18" s="114">
        <v>1602.88</v>
      </c>
      <c r="BB18" s="114">
        <v>1641.35</v>
      </c>
      <c r="BC18" s="114">
        <v>1641.35</v>
      </c>
      <c r="BD18" s="114">
        <v>1641.35</v>
      </c>
      <c r="BE18" s="114">
        <v>1641.35</v>
      </c>
      <c r="BF18" s="114">
        <v>1641.35</v>
      </c>
      <c r="BG18" s="114">
        <v>1641.35</v>
      </c>
      <c r="BH18" s="114">
        <v>1641.35</v>
      </c>
      <c r="BI18" s="114">
        <v>1641.35</v>
      </c>
      <c r="BJ18" s="114">
        <v>1641.35</v>
      </c>
      <c r="BK18" s="114">
        <v>1641.35</v>
      </c>
      <c r="BL18" s="114">
        <v>1641.35</v>
      </c>
      <c r="BM18" s="114">
        <v>1641.35</v>
      </c>
      <c r="BN18" s="114">
        <v>1680.74</v>
      </c>
      <c r="BO18" s="114">
        <v>1680.74</v>
      </c>
      <c r="BP18" s="114">
        <v>1680.74</v>
      </c>
      <c r="BQ18" s="114">
        <v>1680.74</v>
      </c>
      <c r="BR18" s="114">
        <v>1680.74</v>
      </c>
      <c r="BS18" s="114">
        <v>1680.74</v>
      </c>
      <c r="BT18" s="114">
        <v>1680.74</v>
      </c>
      <c r="BU18" s="114">
        <v>1680.74</v>
      </c>
      <c r="BV18" s="114">
        <v>1680.74</v>
      </c>
      <c r="BW18" s="114">
        <v>1680.74</v>
      </c>
      <c r="BX18" s="114">
        <v>1680.74</v>
      </c>
      <c r="BY18" s="114">
        <v>1680.74</v>
      </c>
      <c r="BZ18" s="114">
        <v>1721.08</v>
      </c>
      <c r="CA18" s="114">
        <v>1721.08</v>
      </c>
      <c r="CB18" s="114">
        <v>1721.08</v>
      </c>
      <c r="CC18" s="114">
        <v>1721.08</v>
      </c>
      <c r="CD18" s="114">
        <v>1721.08</v>
      </c>
      <c r="CE18" s="114">
        <v>1721.08</v>
      </c>
      <c r="CF18" s="114">
        <v>1721.08</v>
      </c>
      <c r="CG18" s="114">
        <v>1721.08</v>
      </c>
      <c r="CH18" s="114">
        <v>1721.08</v>
      </c>
      <c r="CI18" s="114">
        <v>1721.08</v>
      </c>
      <c r="CJ18" s="114">
        <v>1721.08</v>
      </c>
      <c r="CK18" s="114">
        <v>1721.08</v>
      </c>
      <c r="CM18">
        <v>1762.39</v>
      </c>
      <c r="CN18">
        <v>1762.39</v>
      </c>
      <c r="CO18">
        <v>1762.39</v>
      </c>
      <c r="CP18">
        <v>1762.39</v>
      </c>
      <c r="CQ18">
        <v>1762.39</v>
      </c>
      <c r="CR18">
        <v>1762.39</v>
      </c>
      <c r="CS18">
        <v>1762.39</v>
      </c>
      <c r="CT18">
        <v>1762.39</v>
      </c>
      <c r="CU18">
        <v>1762.39</v>
      </c>
      <c r="CV18">
        <v>1762.39</v>
      </c>
      <c r="CW18">
        <v>1762.39</v>
      </c>
      <c r="CX18">
        <v>1804.69</v>
      </c>
      <c r="CY18">
        <v>1804.69</v>
      </c>
      <c r="CZ18">
        <v>1804.69</v>
      </c>
      <c r="DA18">
        <v>1804.69</v>
      </c>
      <c r="DB18">
        <v>1804.69</v>
      </c>
      <c r="DC18">
        <v>1804.69</v>
      </c>
      <c r="DD18">
        <v>1804.69</v>
      </c>
      <c r="DE18">
        <v>1804.69</v>
      </c>
      <c r="DF18">
        <v>1804.69</v>
      </c>
      <c r="DG18">
        <v>1804.69</v>
      </c>
      <c r="DH18">
        <v>1804.69</v>
      </c>
      <c r="DI18">
        <v>1804.69</v>
      </c>
      <c r="DJ18">
        <v>1848</v>
      </c>
      <c r="DK18">
        <v>1848</v>
      </c>
      <c r="DL18">
        <v>1848</v>
      </c>
      <c r="DM18">
        <v>1848</v>
      </c>
      <c r="DN18">
        <v>1848</v>
      </c>
      <c r="DO18">
        <v>1848</v>
      </c>
      <c r="DP18">
        <v>1848</v>
      </c>
      <c r="DQ18">
        <v>1848</v>
      </c>
      <c r="DR18">
        <v>1848</v>
      </c>
      <c r="DS18">
        <v>1848</v>
      </c>
      <c r="DT18">
        <v>1848</v>
      </c>
      <c r="DU18">
        <v>1848</v>
      </c>
      <c r="DV18">
        <v>1892.35</v>
      </c>
      <c r="DW18">
        <v>1892.35</v>
      </c>
      <c r="DX18">
        <v>1892.35</v>
      </c>
      <c r="DY18">
        <v>1892.35</v>
      </c>
      <c r="DZ18">
        <v>1892.35</v>
      </c>
      <c r="EA18">
        <v>1892.35</v>
      </c>
      <c r="EB18">
        <v>1892.35</v>
      </c>
      <c r="EC18">
        <v>1892.35</v>
      </c>
      <c r="ED18">
        <v>1892.35</v>
      </c>
      <c r="EE18">
        <v>1892.35</v>
      </c>
      <c r="EF18">
        <v>1892.35</v>
      </c>
      <c r="EG18">
        <v>1892.35</v>
      </c>
    </row>
    <row r="19" spans="1:137" x14ac:dyDescent="0.25">
      <c r="B19" s="124"/>
      <c r="C19" s="112" t="s">
        <v>8214</v>
      </c>
      <c r="D19" s="77" t="s">
        <v>8213</v>
      </c>
      <c r="F19" s="113">
        <v>60097.4</v>
      </c>
      <c r="G19" s="113">
        <v>17614.099999999999</v>
      </c>
      <c r="H19" s="113">
        <v>64685</v>
      </c>
      <c r="I19" s="113">
        <v>38459.800000000003</v>
      </c>
      <c r="J19" s="113">
        <v>50405</v>
      </c>
      <c r="K19" s="113">
        <v>31884.2</v>
      </c>
      <c r="L19" s="113">
        <v>60477.5</v>
      </c>
      <c r="M19" s="113">
        <v>41565</v>
      </c>
      <c r="N19" s="113">
        <v>90695</v>
      </c>
      <c r="O19" s="113">
        <v>66810</v>
      </c>
      <c r="P19" s="114">
        <v>51977.5</v>
      </c>
      <c r="Q19" s="114">
        <v>51977.5</v>
      </c>
      <c r="R19" s="114">
        <v>53176.039999999994</v>
      </c>
      <c r="S19" s="114">
        <v>53176.039999999994</v>
      </c>
      <c r="T19" s="114">
        <v>53176.039999999994</v>
      </c>
      <c r="U19" s="114">
        <v>53176.039999999994</v>
      </c>
      <c r="V19" s="114">
        <v>53176.039999999994</v>
      </c>
      <c r="W19" s="114">
        <v>53176.039999999994</v>
      </c>
      <c r="X19" s="114">
        <v>53176.039999999994</v>
      </c>
      <c r="Y19" s="114">
        <v>53176.039999999994</v>
      </c>
      <c r="Z19" s="114">
        <v>53176.039999999994</v>
      </c>
      <c r="AA19" s="114">
        <v>53176.039999999994</v>
      </c>
      <c r="AB19" s="114">
        <v>53176.039999999994</v>
      </c>
      <c r="AC19" s="114">
        <v>53176.039999999994</v>
      </c>
      <c r="AD19" s="114">
        <v>54447.960000000006</v>
      </c>
      <c r="AE19" s="114">
        <v>54447.960000000006</v>
      </c>
      <c r="AF19" s="114">
        <v>54447.960000000006</v>
      </c>
      <c r="AG19" s="114">
        <v>54447.960000000006</v>
      </c>
      <c r="AH19" s="114">
        <v>54447.960000000006</v>
      </c>
      <c r="AI19" s="114">
        <v>54447.960000000006</v>
      </c>
      <c r="AJ19" s="114">
        <v>54447.960000000006</v>
      </c>
      <c r="AK19" s="114">
        <v>54447.960000000006</v>
      </c>
      <c r="AL19" s="114">
        <v>54447.960000000006</v>
      </c>
      <c r="AM19" s="114">
        <v>54447.960000000006</v>
      </c>
      <c r="AN19" s="114">
        <v>54447.960000000006</v>
      </c>
      <c r="AO19" s="114">
        <v>54447.960000000006</v>
      </c>
      <c r="AP19" s="114">
        <v>55756.570000000007</v>
      </c>
      <c r="AQ19" s="114">
        <v>55756.570000000007</v>
      </c>
      <c r="AR19" s="114">
        <v>55756.570000000007</v>
      </c>
      <c r="AS19" s="114">
        <v>55756.570000000007</v>
      </c>
      <c r="AT19" s="114">
        <v>55756.570000000007</v>
      </c>
      <c r="AU19" s="114">
        <v>55756.570000000007</v>
      </c>
      <c r="AV19" s="114">
        <v>55756.570000000007</v>
      </c>
      <c r="AW19" s="114">
        <v>55756.570000000007</v>
      </c>
      <c r="AX19" s="114">
        <v>55756.570000000007</v>
      </c>
      <c r="AY19" s="114">
        <v>55756.570000000007</v>
      </c>
      <c r="AZ19" s="114">
        <v>55756.570000000007</v>
      </c>
      <c r="BA19" s="114">
        <v>55756.570000000007</v>
      </c>
      <c r="BB19" s="114">
        <v>57089.64</v>
      </c>
      <c r="BC19" s="114">
        <v>57089.64</v>
      </c>
      <c r="BD19" s="114">
        <v>57089.64</v>
      </c>
      <c r="BE19" s="114">
        <v>57089.64</v>
      </c>
      <c r="BF19" s="114">
        <v>57089.64</v>
      </c>
      <c r="BG19" s="114">
        <v>57089.64</v>
      </c>
      <c r="BH19" s="114">
        <v>57089.64</v>
      </c>
      <c r="BI19" s="114">
        <v>57089.64</v>
      </c>
      <c r="BJ19" s="114">
        <v>57089.64</v>
      </c>
      <c r="BK19" s="114">
        <v>57089.64</v>
      </c>
      <c r="BL19" s="114">
        <v>57089.64</v>
      </c>
      <c r="BM19" s="114">
        <v>57089.64</v>
      </c>
      <c r="BN19" s="114">
        <v>58459.399999999994</v>
      </c>
      <c r="BO19" s="114">
        <v>58459.399999999994</v>
      </c>
      <c r="BP19" s="114">
        <v>58459.399999999994</v>
      </c>
      <c r="BQ19" s="114">
        <v>58459.399999999994</v>
      </c>
      <c r="BR19" s="114">
        <v>58459.399999999994</v>
      </c>
      <c r="BS19" s="114">
        <v>58459.399999999994</v>
      </c>
      <c r="BT19" s="114">
        <v>58459.399999999994</v>
      </c>
      <c r="BU19" s="114">
        <v>58459.399999999994</v>
      </c>
      <c r="BV19" s="114">
        <v>58459.399999999994</v>
      </c>
      <c r="BW19" s="114">
        <v>58459.399999999994</v>
      </c>
      <c r="BX19" s="114">
        <v>58459.399999999994</v>
      </c>
      <c r="BY19" s="114">
        <v>58459.399999999994</v>
      </c>
      <c r="BZ19" s="114">
        <v>59865.850000000006</v>
      </c>
      <c r="CA19" s="114">
        <v>59865.850000000006</v>
      </c>
      <c r="CB19" s="114">
        <v>59865.850000000006</v>
      </c>
      <c r="CC19" s="114">
        <v>59865.850000000006</v>
      </c>
      <c r="CD19" s="114">
        <v>59865.850000000006</v>
      </c>
      <c r="CE19" s="114">
        <v>59865.850000000006</v>
      </c>
      <c r="CF19" s="114">
        <v>59865.850000000006</v>
      </c>
      <c r="CG19" s="114">
        <v>59865.850000000006</v>
      </c>
      <c r="CH19" s="114">
        <v>59865.850000000006</v>
      </c>
      <c r="CI19" s="114">
        <v>59865.850000000006</v>
      </c>
      <c r="CJ19" s="114">
        <v>59865.850000000006</v>
      </c>
      <c r="CK19" s="114">
        <v>59865.850000000006</v>
      </c>
      <c r="CM19">
        <v>61296.759999999995</v>
      </c>
      <c r="CN19">
        <v>61296.759999999995</v>
      </c>
      <c r="CO19">
        <v>61296.759999999995</v>
      </c>
      <c r="CP19">
        <v>61296.759999999995</v>
      </c>
      <c r="CQ19">
        <v>61296.759999999995</v>
      </c>
      <c r="CR19">
        <v>61296.759999999995</v>
      </c>
      <c r="CS19">
        <v>61296.759999999995</v>
      </c>
      <c r="CT19">
        <v>61296.759999999995</v>
      </c>
      <c r="CU19">
        <v>61296.759999999995</v>
      </c>
      <c r="CV19">
        <v>61296.759999999995</v>
      </c>
      <c r="CW19">
        <v>61296.759999999995</v>
      </c>
      <c r="CX19">
        <v>62764.36</v>
      </c>
      <c r="CY19">
        <v>62764.36</v>
      </c>
      <c r="CZ19">
        <v>62764.36</v>
      </c>
      <c r="DA19">
        <v>62764.36</v>
      </c>
      <c r="DB19">
        <v>62764.36</v>
      </c>
      <c r="DC19">
        <v>62764.36</v>
      </c>
      <c r="DD19">
        <v>62764.36</v>
      </c>
      <c r="DE19">
        <v>62764.36</v>
      </c>
      <c r="DF19">
        <v>62764.36</v>
      </c>
      <c r="DG19">
        <v>62764.36</v>
      </c>
      <c r="DH19">
        <v>62764.36</v>
      </c>
      <c r="DI19">
        <v>62764.36</v>
      </c>
      <c r="DJ19">
        <v>64268.649999999994</v>
      </c>
      <c r="DK19">
        <v>64268.649999999994</v>
      </c>
      <c r="DL19">
        <v>64268.649999999994</v>
      </c>
      <c r="DM19">
        <v>64268.649999999994</v>
      </c>
      <c r="DN19">
        <v>64268.649999999994</v>
      </c>
      <c r="DO19">
        <v>64268.649999999994</v>
      </c>
      <c r="DP19">
        <v>64268.649999999994</v>
      </c>
      <c r="DQ19">
        <v>64268.649999999994</v>
      </c>
      <c r="DR19">
        <v>64268.649999999994</v>
      </c>
      <c r="DS19">
        <v>64268.649999999994</v>
      </c>
      <c r="DT19">
        <v>64268.649999999994</v>
      </c>
      <c r="DU19">
        <v>64268.649999999994</v>
      </c>
      <c r="DV19">
        <v>65809.63</v>
      </c>
      <c r="DW19">
        <v>65809.63</v>
      </c>
      <c r="DX19">
        <v>65809.63</v>
      </c>
      <c r="DY19">
        <v>65809.63</v>
      </c>
      <c r="DZ19">
        <v>65809.63</v>
      </c>
      <c r="EA19">
        <v>65809.63</v>
      </c>
      <c r="EB19">
        <v>65809.63</v>
      </c>
      <c r="EC19">
        <v>65809.63</v>
      </c>
      <c r="ED19">
        <v>65809.63</v>
      </c>
      <c r="EE19">
        <v>65809.63</v>
      </c>
      <c r="EF19">
        <v>65809.63</v>
      </c>
      <c r="EG19">
        <v>65809.63</v>
      </c>
    </row>
    <row r="20" spans="1:137" x14ac:dyDescent="0.25">
      <c r="B20" s="124"/>
      <c r="C20" s="112" t="s">
        <v>8215</v>
      </c>
      <c r="D20" s="77" t="s">
        <v>8213</v>
      </c>
      <c r="F20" s="113">
        <v>273386.29000000004</v>
      </c>
      <c r="G20" s="113">
        <v>108530.71999999991</v>
      </c>
      <c r="H20" s="113">
        <v>301900</v>
      </c>
      <c r="I20" s="113">
        <v>217316.90000000031</v>
      </c>
      <c r="J20" s="113">
        <v>292239.2</v>
      </c>
      <c r="K20" s="113">
        <v>176258.51000000007</v>
      </c>
      <c r="L20" s="113">
        <v>326052</v>
      </c>
      <c r="M20" s="113">
        <v>241520.00000000041</v>
      </c>
      <c r="N20" s="113">
        <v>480624.8</v>
      </c>
      <c r="O20" s="113">
        <v>340543.2</v>
      </c>
      <c r="P20" s="114">
        <v>241519.99999999997</v>
      </c>
      <c r="Q20" s="114">
        <v>241519.99999999997</v>
      </c>
      <c r="R20" s="114">
        <v>247075</v>
      </c>
      <c r="S20" s="114">
        <v>247075</v>
      </c>
      <c r="T20" s="114">
        <v>247075</v>
      </c>
      <c r="U20" s="114">
        <v>247075</v>
      </c>
      <c r="V20" s="114">
        <v>247075</v>
      </c>
      <c r="W20" s="114">
        <v>247075</v>
      </c>
      <c r="X20" s="114">
        <v>247075</v>
      </c>
      <c r="Y20" s="114">
        <v>247075</v>
      </c>
      <c r="Z20" s="114">
        <v>247075</v>
      </c>
      <c r="AA20" s="114">
        <v>247075</v>
      </c>
      <c r="AB20" s="114">
        <v>247075</v>
      </c>
      <c r="AC20" s="114">
        <v>247075</v>
      </c>
      <c r="AD20" s="114">
        <v>253005.00000000003</v>
      </c>
      <c r="AE20" s="114">
        <v>253005.00000000003</v>
      </c>
      <c r="AF20" s="114">
        <v>253005.00000000003</v>
      </c>
      <c r="AG20" s="114">
        <v>253005.00000000003</v>
      </c>
      <c r="AH20" s="114">
        <v>253005.00000000003</v>
      </c>
      <c r="AI20" s="114">
        <v>253005.00000000003</v>
      </c>
      <c r="AJ20" s="114">
        <v>253005.00000000003</v>
      </c>
      <c r="AK20" s="114">
        <v>253005.00000000003</v>
      </c>
      <c r="AL20" s="114">
        <v>253005.00000000003</v>
      </c>
      <c r="AM20" s="114">
        <v>253005.00000000003</v>
      </c>
      <c r="AN20" s="114">
        <v>253005.00000000003</v>
      </c>
      <c r="AO20" s="114">
        <v>253005.00000000003</v>
      </c>
      <c r="AP20" s="114">
        <v>259077</v>
      </c>
      <c r="AQ20" s="114">
        <v>259077</v>
      </c>
      <c r="AR20" s="114">
        <v>259077</v>
      </c>
      <c r="AS20" s="114">
        <v>259077</v>
      </c>
      <c r="AT20" s="114">
        <v>259077</v>
      </c>
      <c r="AU20" s="114">
        <v>259077</v>
      </c>
      <c r="AV20" s="114">
        <v>259077</v>
      </c>
      <c r="AW20" s="114">
        <v>259077</v>
      </c>
      <c r="AX20" s="114">
        <v>259077</v>
      </c>
      <c r="AY20" s="114">
        <v>259077</v>
      </c>
      <c r="AZ20" s="114">
        <v>259077</v>
      </c>
      <c r="BA20" s="114">
        <v>259077</v>
      </c>
      <c r="BB20" s="114">
        <v>265295</v>
      </c>
      <c r="BC20" s="114">
        <v>265295</v>
      </c>
      <c r="BD20" s="114">
        <v>265295</v>
      </c>
      <c r="BE20" s="114">
        <v>265295</v>
      </c>
      <c r="BF20" s="114">
        <v>265295</v>
      </c>
      <c r="BG20" s="114">
        <v>265295</v>
      </c>
      <c r="BH20" s="114">
        <v>265295</v>
      </c>
      <c r="BI20" s="114">
        <v>265295</v>
      </c>
      <c r="BJ20" s="114">
        <v>265295</v>
      </c>
      <c r="BK20" s="114">
        <v>265295</v>
      </c>
      <c r="BL20" s="114">
        <v>265295</v>
      </c>
      <c r="BM20" s="114">
        <v>265295</v>
      </c>
      <c r="BN20" s="114">
        <v>271662</v>
      </c>
      <c r="BO20" s="114">
        <v>271662</v>
      </c>
      <c r="BP20" s="114">
        <v>271662</v>
      </c>
      <c r="BQ20" s="114">
        <v>271662</v>
      </c>
      <c r="BR20" s="114">
        <v>271662</v>
      </c>
      <c r="BS20" s="114">
        <v>271662</v>
      </c>
      <c r="BT20" s="114">
        <v>271662</v>
      </c>
      <c r="BU20" s="114">
        <v>271662</v>
      </c>
      <c r="BV20" s="114">
        <v>271662</v>
      </c>
      <c r="BW20" s="114">
        <v>271662</v>
      </c>
      <c r="BX20" s="114">
        <v>271662</v>
      </c>
      <c r="BY20" s="114">
        <v>271662</v>
      </c>
      <c r="BZ20" s="114">
        <v>278182</v>
      </c>
      <c r="CA20" s="114">
        <v>278182</v>
      </c>
      <c r="CB20" s="114">
        <v>278182</v>
      </c>
      <c r="CC20" s="114">
        <v>278182</v>
      </c>
      <c r="CD20" s="114">
        <v>278182</v>
      </c>
      <c r="CE20" s="114">
        <v>278182</v>
      </c>
      <c r="CF20" s="114">
        <v>278182</v>
      </c>
      <c r="CG20" s="114">
        <v>278182</v>
      </c>
      <c r="CH20" s="114">
        <v>278182</v>
      </c>
      <c r="CI20" s="114">
        <v>278182</v>
      </c>
      <c r="CJ20" s="114">
        <v>278182</v>
      </c>
      <c r="CK20" s="114">
        <v>278182</v>
      </c>
      <c r="CM20">
        <v>284858</v>
      </c>
      <c r="CN20">
        <v>284858</v>
      </c>
      <c r="CO20">
        <v>284858</v>
      </c>
      <c r="CP20">
        <v>284858</v>
      </c>
      <c r="CQ20">
        <v>284858</v>
      </c>
      <c r="CR20">
        <v>284858</v>
      </c>
      <c r="CS20">
        <v>284858</v>
      </c>
      <c r="CT20">
        <v>284858</v>
      </c>
      <c r="CU20">
        <v>284858</v>
      </c>
      <c r="CV20">
        <v>284858</v>
      </c>
      <c r="CW20">
        <v>284858</v>
      </c>
      <c r="CX20">
        <v>291695</v>
      </c>
      <c r="CY20">
        <v>291695</v>
      </c>
      <c r="CZ20">
        <v>291695</v>
      </c>
      <c r="DA20">
        <v>291695</v>
      </c>
      <c r="DB20">
        <v>291695</v>
      </c>
      <c r="DC20">
        <v>291695</v>
      </c>
      <c r="DD20">
        <v>291695</v>
      </c>
      <c r="DE20">
        <v>291695</v>
      </c>
      <c r="DF20">
        <v>291695</v>
      </c>
      <c r="DG20">
        <v>291695</v>
      </c>
      <c r="DH20">
        <v>291695</v>
      </c>
      <c r="DI20">
        <v>291695</v>
      </c>
      <c r="DJ20">
        <v>298696</v>
      </c>
      <c r="DK20">
        <v>298696</v>
      </c>
      <c r="DL20">
        <v>298696</v>
      </c>
      <c r="DM20">
        <v>298696</v>
      </c>
      <c r="DN20">
        <v>298696</v>
      </c>
      <c r="DO20">
        <v>298696</v>
      </c>
      <c r="DP20">
        <v>298696</v>
      </c>
      <c r="DQ20">
        <v>298696</v>
      </c>
      <c r="DR20">
        <v>298696</v>
      </c>
      <c r="DS20">
        <v>298696</v>
      </c>
      <c r="DT20">
        <v>298696</v>
      </c>
      <c r="DU20">
        <v>298696</v>
      </c>
      <c r="DV20">
        <v>305865</v>
      </c>
      <c r="DW20">
        <v>305865</v>
      </c>
      <c r="DX20">
        <v>305865</v>
      </c>
      <c r="DY20">
        <v>305865</v>
      </c>
      <c r="DZ20">
        <v>305865</v>
      </c>
      <c r="EA20">
        <v>305865</v>
      </c>
      <c r="EB20">
        <v>305865</v>
      </c>
      <c r="EC20">
        <v>305865</v>
      </c>
      <c r="ED20">
        <v>305865</v>
      </c>
      <c r="EE20">
        <v>305865</v>
      </c>
      <c r="EF20">
        <v>305865</v>
      </c>
      <c r="EG20">
        <v>305865</v>
      </c>
    </row>
    <row r="21" spans="1:137" x14ac:dyDescent="0.25">
      <c r="B21" s="124"/>
      <c r="C21" s="112" t="s">
        <v>8216</v>
      </c>
      <c r="D21" s="77" t="s">
        <v>8213</v>
      </c>
      <c r="F21" s="113">
        <v>0</v>
      </c>
      <c r="G21" s="113">
        <v>0</v>
      </c>
      <c r="H21" s="113">
        <v>0</v>
      </c>
      <c r="I21" s="113">
        <v>0</v>
      </c>
      <c r="J21" s="113">
        <v>0</v>
      </c>
      <c r="K21" s="113">
        <v>0</v>
      </c>
      <c r="L21" s="113">
        <v>0</v>
      </c>
      <c r="M21" s="113">
        <v>0</v>
      </c>
      <c r="N21" s="113">
        <v>0</v>
      </c>
      <c r="O21" s="113">
        <v>0</v>
      </c>
      <c r="P21" s="114">
        <v>2752.67</v>
      </c>
      <c r="Q21" s="114">
        <v>2752.67</v>
      </c>
      <c r="R21" s="114">
        <v>2815.98</v>
      </c>
      <c r="S21" s="114">
        <v>2815.98</v>
      </c>
      <c r="T21" s="114">
        <v>2815.98</v>
      </c>
      <c r="U21" s="114">
        <v>2815.98</v>
      </c>
      <c r="V21" s="114">
        <v>2815.98</v>
      </c>
      <c r="W21" s="114">
        <v>2815.98</v>
      </c>
      <c r="X21" s="114">
        <v>2815.98</v>
      </c>
      <c r="Y21" s="114">
        <v>2815.98</v>
      </c>
      <c r="Z21" s="114">
        <v>2815.98</v>
      </c>
      <c r="AA21" s="114">
        <v>2815.98</v>
      </c>
      <c r="AB21" s="114">
        <v>2815.98</v>
      </c>
      <c r="AC21" s="114">
        <v>2815.98</v>
      </c>
      <c r="AD21" s="114">
        <v>2883.56</v>
      </c>
      <c r="AE21" s="114">
        <v>2883.56</v>
      </c>
      <c r="AF21" s="114">
        <v>2883.56</v>
      </c>
      <c r="AG21" s="114">
        <v>2883.56</v>
      </c>
      <c r="AH21" s="114">
        <v>2883.56</v>
      </c>
      <c r="AI21" s="114">
        <v>2883.56</v>
      </c>
      <c r="AJ21" s="114">
        <v>2883.56</v>
      </c>
      <c r="AK21" s="114">
        <v>2883.56</v>
      </c>
      <c r="AL21" s="114">
        <v>2883.56</v>
      </c>
      <c r="AM21" s="114">
        <v>2883.56</v>
      </c>
      <c r="AN21" s="114">
        <v>2883.56</v>
      </c>
      <c r="AO21" s="114">
        <v>2883.56</v>
      </c>
      <c r="AP21" s="114">
        <v>2952.77</v>
      </c>
      <c r="AQ21" s="114">
        <v>2952.77</v>
      </c>
      <c r="AR21" s="114">
        <v>2952.77</v>
      </c>
      <c r="AS21" s="114">
        <v>2952.77</v>
      </c>
      <c r="AT21" s="114">
        <v>2952.77</v>
      </c>
      <c r="AU21" s="114">
        <v>2952.77</v>
      </c>
      <c r="AV21" s="114">
        <v>2952.77</v>
      </c>
      <c r="AW21" s="114">
        <v>2952.77</v>
      </c>
      <c r="AX21" s="114">
        <v>2952.77</v>
      </c>
      <c r="AY21" s="114">
        <v>2952.77</v>
      </c>
      <c r="AZ21" s="114">
        <v>2952.77</v>
      </c>
      <c r="BA21" s="114">
        <v>2952.77</v>
      </c>
      <c r="BB21" s="114">
        <v>3023.64</v>
      </c>
      <c r="BC21" s="114">
        <v>3023.64</v>
      </c>
      <c r="BD21" s="114">
        <v>3023.64</v>
      </c>
      <c r="BE21" s="114">
        <v>3023.64</v>
      </c>
      <c r="BF21" s="114">
        <v>3023.64</v>
      </c>
      <c r="BG21" s="114">
        <v>3023.64</v>
      </c>
      <c r="BH21" s="114">
        <v>3023.64</v>
      </c>
      <c r="BI21" s="114">
        <v>3023.64</v>
      </c>
      <c r="BJ21" s="114">
        <v>3023.64</v>
      </c>
      <c r="BK21" s="114">
        <v>3023.64</v>
      </c>
      <c r="BL21" s="114">
        <v>3023.64</v>
      </c>
      <c r="BM21" s="114">
        <v>3023.64</v>
      </c>
      <c r="BN21" s="114">
        <v>3096.21</v>
      </c>
      <c r="BO21" s="114">
        <v>3096.21</v>
      </c>
      <c r="BP21" s="114">
        <v>3096.21</v>
      </c>
      <c r="BQ21" s="114">
        <v>3096.21</v>
      </c>
      <c r="BR21" s="114">
        <v>3096.21</v>
      </c>
      <c r="BS21" s="114">
        <v>3096.21</v>
      </c>
      <c r="BT21" s="114">
        <v>3096.21</v>
      </c>
      <c r="BU21" s="114">
        <v>3096.21</v>
      </c>
      <c r="BV21" s="114">
        <v>3096.21</v>
      </c>
      <c r="BW21" s="114">
        <v>3096.21</v>
      </c>
      <c r="BX21" s="114">
        <v>3096.21</v>
      </c>
      <c r="BY21" s="114">
        <v>3096.21</v>
      </c>
      <c r="BZ21" s="114">
        <v>3170.52</v>
      </c>
      <c r="CA21" s="114">
        <v>3170.52</v>
      </c>
      <c r="CB21" s="114">
        <v>3170.52</v>
      </c>
      <c r="CC21" s="114">
        <v>3170.52</v>
      </c>
      <c r="CD21" s="114">
        <v>3170.52</v>
      </c>
      <c r="CE21" s="114">
        <v>3170.52</v>
      </c>
      <c r="CF21" s="114">
        <v>3170.52</v>
      </c>
      <c r="CG21" s="114">
        <v>3170.52</v>
      </c>
      <c r="CH21" s="114">
        <v>3170.52</v>
      </c>
      <c r="CI21" s="114">
        <v>3170.52</v>
      </c>
      <c r="CJ21" s="114">
        <v>3170.52</v>
      </c>
      <c r="CK21" s="114">
        <v>3170.52</v>
      </c>
      <c r="CM21">
        <v>3246.61</v>
      </c>
      <c r="CN21">
        <v>3246.61</v>
      </c>
      <c r="CO21">
        <v>3246.61</v>
      </c>
      <c r="CP21">
        <v>3246.61</v>
      </c>
      <c r="CQ21">
        <v>3246.61</v>
      </c>
      <c r="CR21">
        <v>3246.61</v>
      </c>
      <c r="CS21">
        <v>3246.61</v>
      </c>
      <c r="CT21">
        <v>3246.61</v>
      </c>
      <c r="CU21">
        <v>3246.61</v>
      </c>
      <c r="CV21">
        <v>3246.61</v>
      </c>
      <c r="CW21">
        <v>3246.61</v>
      </c>
      <c r="CX21">
        <v>3324.53</v>
      </c>
      <c r="CY21">
        <v>3324.53</v>
      </c>
      <c r="CZ21">
        <v>3324.53</v>
      </c>
      <c r="DA21">
        <v>3324.53</v>
      </c>
      <c r="DB21">
        <v>3324.53</v>
      </c>
      <c r="DC21">
        <v>3324.53</v>
      </c>
      <c r="DD21">
        <v>3324.53</v>
      </c>
      <c r="DE21">
        <v>3324.53</v>
      </c>
      <c r="DF21">
        <v>3324.53</v>
      </c>
      <c r="DG21">
        <v>3324.53</v>
      </c>
      <c r="DH21">
        <v>3324.53</v>
      </c>
      <c r="DI21">
        <v>3324.53</v>
      </c>
      <c r="DJ21">
        <v>3404.32</v>
      </c>
      <c r="DK21">
        <v>3404.32</v>
      </c>
      <c r="DL21">
        <v>3404.32</v>
      </c>
      <c r="DM21">
        <v>3404.32</v>
      </c>
      <c r="DN21">
        <v>3404.32</v>
      </c>
      <c r="DO21">
        <v>3404.32</v>
      </c>
      <c r="DP21">
        <v>3404.32</v>
      </c>
      <c r="DQ21">
        <v>3404.32</v>
      </c>
      <c r="DR21">
        <v>3404.32</v>
      </c>
      <c r="DS21">
        <v>3404.32</v>
      </c>
      <c r="DT21">
        <v>3404.32</v>
      </c>
      <c r="DU21">
        <v>3404.32</v>
      </c>
      <c r="DV21">
        <v>3486.02</v>
      </c>
      <c r="DW21">
        <v>3486.02</v>
      </c>
      <c r="DX21">
        <v>3486.02</v>
      </c>
      <c r="DY21">
        <v>3486.02</v>
      </c>
      <c r="DZ21">
        <v>3486.02</v>
      </c>
      <c r="EA21">
        <v>3486.02</v>
      </c>
      <c r="EB21">
        <v>3486.02</v>
      </c>
      <c r="EC21">
        <v>3486.02</v>
      </c>
      <c r="ED21">
        <v>3486.02</v>
      </c>
      <c r="EE21">
        <v>3486.02</v>
      </c>
      <c r="EF21">
        <v>3486.02</v>
      </c>
      <c r="EG21">
        <v>3486.02</v>
      </c>
    </row>
    <row r="22" spans="1:137" x14ac:dyDescent="0.25">
      <c r="A22" s="117"/>
      <c r="B22" s="117"/>
      <c r="C22" s="117"/>
      <c r="D22" s="117"/>
      <c r="E22" s="121" t="s">
        <v>8207</v>
      </c>
      <c r="F22" s="122">
        <v>447087.54000000004</v>
      </c>
      <c r="G22" s="122">
        <v>169262.11999999991</v>
      </c>
      <c r="H22" s="122">
        <v>393340.47</v>
      </c>
      <c r="I22" s="122">
        <v>259496.7000000003</v>
      </c>
      <c r="J22" s="122">
        <v>393283.89</v>
      </c>
      <c r="K22" s="122">
        <v>261619.75000000006</v>
      </c>
      <c r="L22" s="122">
        <v>400892.64</v>
      </c>
      <c r="M22" s="122">
        <v>320504.45000000042</v>
      </c>
      <c r="N22" s="122">
        <v>595382.13</v>
      </c>
      <c r="O22" s="122">
        <v>430388.4</v>
      </c>
      <c r="P22" s="123">
        <v>467436.99726820982</v>
      </c>
      <c r="Q22" s="123">
        <v>311316.60989571613</v>
      </c>
      <c r="R22" s="123">
        <v>317897.7359762261</v>
      </c>
      <c r="S22" s="123">
        <v>310798.11063295981</v>
      </c>
      <c r="T22" s="123">
        <v>410287.63556281303</v>
      </c>
      <c r="U22" s="123">
        <v>567662.25434059137</v>
      </c>
      <c r="V22" s="123">
        <v>463538.45569181588</v>
      </c>
      <c r="W22" s="123">
        <v>313369.94079279038</v>
      </c>
      <c r="X22" s="123">
        <v>384413.83451037633</v>
      </c>
      <c r="Y22" s="123">
        <v>455747.51901134709</v>
      </c>
      <c r="Z22" s="123">
        <v>412636.22070823627</v>
      </c>
      <c r="AA22" s="123">
        <v>479799.29412985698</v>
      </c>
      <c r="AB22" s="123">
        <v>551389.21841511701</v>
      </c>
      <c r="AC22" s="123">
        <v>337864.89744077052</v>
      </c>
      <c r="AD22" s="123">
        <v>358701.82084409712</v>
      </c>
      <c r="AE22" s="123">
        <v>348030.8746150005</v>
      </c>
      <c r="AF22" s="123">
        <v>441426.44715544971</v>
      </c>
      <c r="AG22" s="123">
        <v>355994.74591586966</v>
      </c>
      <c r="AH22" s="123">
        <v>357348.28337998339</v>
      </c>
      <c r="AI22" s="123">
        <v>272803.24548879295</v>
      </c>
      <c r="AJ22" s="123">
        <v>316192.58898279787</v>
      </c>
      <c r="AK22" s="123">
        <v>363233.12830790906</v>
      </c>
      <c r="AL22" s="123">
        <v>332268.40259272803</v>
      </c>
      <c r="AM22" s="123">
        <v>375138.33083848917</v>
      </c>
      <c r="AN22" s="123">
        <v>440654.96882978437</v>
      </c>
      <c r="AO22" s="123">
        <v>340292.4207741039</v>
      </c>
      <c r="AP22" s="123">
        <v>361190.17380706005</v>
      </c>
      <c r="AQ22" s="123">
        <v>350519.22757796349</v>
      </c>
      <c r="AR22" s="123">
        <v>443914.80011841265</v>
      </c>
      <c r="AS22" s="123">
        <v>358483.09887883265</v>
      </c>
      <c r="AT22" s="123">
        <v>359836.63634294632</v>
      </c>
      <c r="AU22" s="123">
        <v>276615.67252582998</v>
      </c>
      <c r="AV22" s="123">
        <v>319523.53453835339</v>
      </c>
      <c r="AW22" s="123">
        <v>366082.59238198318</v>
      </c>
      <c r="AX22" s="123">
        <v>335358.60740754288</v>
      </c>
      <c r="AY22" s="123">
        <v>377747.0541718225</v>
      </c>
      <c r="AZ22" s="123">
        <v>443143.3217927473</v>
      </c>
      <c r="BA22" s="123">
        <v>344836.14410743723</v>
      </c>
      <c r="BB22" s="123">
        <v>365897.65788113407</v>
      </c>
      <c r="BC22" s="123">
        <v>355226.71165203751</v>
      </c>
      <c r="BD22" s="123">
        <v>448622.28419248667</v>
      </c>
      <c r="BE22" s="123">
        <v>363190.58295290661</v>
      </c>
      <c r="BF22" s="123">
        <v>364544.12041702034</v>
      </c>
      <c r="BG22" s="123">
        <v>281425.00845175592</v>
      </c>
      <c r="BH22" s="123">
        <v>324430.55764526158</v>
      </c>
      <c r="BI22" s="123">
        <v>371071.15860975359</v>
      </c>
      <c r="BJ22" s="123">
        <v>340254.78146996687</v>
      </c>
      <c r="BK22" s="123">
        <v>382692.72699130501</v>
      </c>
      <c r="BL22" s="123">
        <v>448471.19612789992</v>
      </c>
      <c r="BM22" s="123">
        <v>349933.68749279663</v>
      </c>
      <c r="BN22" s="123">
        <v>371239.63519576768</v>
      </c>
      <c r="BO22" s="123">
        <v>360495.32054092648</v>
      </c>
      <c r="BP22" s="123">
        <v>454511.63296528347</v>
      </c>
      <c r="BQ22" s="123">
        <v>368513.78913848015</v>
      </c>
      <c r="BR22" s="123">
        <v>369876.71216712397</v>
      </c>
      <c r="BS22" s="123">
        <v>286586.05129502155</v>
      </c>
      <c r="BT22" s="123">
        <v>329578.48040060315</v>
      </c>
      <c r="BU22" s="123">
        <v>376180.78127535019</v>
      </c>
      <c r="BV22" s="123">
        <v>345435.17478535121</v>
      </c>
      <c r="BW22" s="123">
        <v>387928.67586224491</v>
      </c>
      <c r="BX22" s="123">
        <v>453552.09372618777</v>
      </c>
      <c r="BY22" s="123">
        <v>355435.9696970699</v>
      </c>
      <c r="BZ22" s="123">
        <v>376924.4697670631</v>
      </c>
      <c r="CA22" s="123">
        <v>366241.16128166718</v>
      </c>
      <c r="CB22" s="123">
        <v>460168.31084298872</v>
      </c>
      <c r="CC22" s="123">
        <v>374217.39483883569</v>
      </c>
      <c r="CD22" s="123">
        <v>375570.93230294937</v>
      </c>
      <c r="CE22" s="123">
        <v>291942.56107842567</v>
      </c>
      <c r="CF22" s="123">
        <v>335268.68896236317</v>
      </c>
      <c r="CG22" s="123">
        <v>382127.30972571723</v>
      </c>
      <c r="CH22" s="123">
        <v>351201.92268649954</v>
      </c>
      <c r="CI22" s="123">
        <v>393939.97454089194</v>
      </c>
      <c r="CJ22" s="123">
        <v>460060.25149687513</v>
      </c>
      <c r="CK22" s="123">
        <v>360613.59146630182</v>
      </c>
      <c r="CM22">
        <v>371571.4342446301</v>
      </c>
      <c r="CN22">
        <v>466293.69086304028</v>
      </c>
      <c r="CO22">
        <v>379606.32014902227</v>
      </c>
      <c r="CP22">
        <v>380969.24317766604</v>
      </c>
      <c r="CQ22">
        <v>297271.17489815626</v>
      </c>
      <c r="CR22">
        <v>340737.77419078979</v>
      </c>
      <c r="CS22">
        <v>387741.6037316398</v>
      </c>
      <c r="CT22">
        <v>356691.99169875879</v>
      </c>
      <c r="CU22">
        <v>399563.48321953893</v>
      </c>
      <c r="CV22">
        <v>466152.84148978465</v>
      </c>
      <c r="CW22">
        <v>366736.7565688669</v>
      </c>
      <c r="CX22">
        <v>388749.00227518624</v>
      </c>
      <c r="CY22">
        <v>377910.84683722275</v>
      </c>
      <c r="CZ22">
        <v>473428.21051272156</v>
      </c>
      <c r="DA22">
        <v>386004.38508883858</v>
      </c>
      <c r="DB22">
        <v>387376.69368201238</v>
      </c>
      <c r="DC22">
        <v>303099.66908825736</v>
      </c>
      <c r="DD22">
        <v>347203.70637630887</v>
      </c>
      <c r="DE22">
        <v>394806.55033930164</v>
      </c>
      <c r="DF22">
        <v>363289.72675718163</v>
      </c>
      <c r="DG22">
        <v>406681.30007149908</v>
      </c>
      <c r="DH22">
        <v>474683.97848851921</v>
      </c>
      <c r="DI22">
        <v>374140.75683454057</v>
      </c>
      <c r="DJ22">
        <v>396604.89629228984</v>
      </c>
      <c r="DK22">
        <v>385523.34794833383</v>
      </c>
      <c r="DL22">
        <v>483273.84816237353</v>
      </c>
      <c r="DM22">
        <v>393799.29571024486</v>
      </c>
      <c r="DN22">
        <v>395202.09600126737</v>
      </c>
      <c r="DO22">
        <v>309641.86578959279</v>
      </c>
      <c r="DP22">
        <v>354209.64938251331</v>
      </c>
      <c r="DQ22">
        <v>402383.62804892793</v>
      </c>
      <c r="DR22">
        <v>370529.61651018175</v>
      </c>
      <c r="DS22">
        <v>414480.55541681277</v>
      </c>
      <c r="DT22">
        <v>483058.79662957689</v>
      </c>
      <c r="DU22">
        <v>381852.3352704391</v>
      </c>
      <c r="DV22">
        <v>404691.34976857365</v>
      </c>
      <c r="DW22">
        <v>393532.37794833386</v>
      </c>
      <c r="DX22">
        <v>492077.98521946219</v>
      </c>
      <c r="DY22">
        <v>401866.97805746854</v>
      </c>
      <c r="DZ22">
        <v>403279.1639130211</v>
      </c>
      <c r="EA22">
        <v>316325.16257228644</v>
      </c>
      <c r="EB22">
        <v>332228.77777777781</v>
      </c>
      <c r="EC22">
        <v>362821.37037037039</v>
      </c>
      <c r="ED22">
        <v>347525.0740740741</v>
      </c>
      <c r="EE22">
        <v>378117.66666666669</v>
      </c>
      <c r="EF22">
        <v>385765.81481481483</v>
      </c>
      <c r="EG22">
        <v>377053</v>
      </c>
    </row>
    <row r="23" spans="1:137" x14ac:dyDescent="0.25"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AV23" s="110"/>
      <c r="AW23" s="110"/>
      <c r="AX23" s="110"/>
      <c r="AY23" s="110"/>
      <c r="AZ23" s="110"/>
      <c r="BA23" s="110"/>
      <c r="BB23" s="110"/>
      <c r="BC23" s="110"/>
      <c r="BD23" s="110"/>
      <c r="BE23" s="110"/>
      <c r="BF23" s="110"/>
      <c r="BG23" s="110"/>
      <c r="BH23" s="110"/>
      <c r="BI23" s="110"/>
      <c r="BJ23" s="110"/>
      <c r="BK23" s="110"/>
      <c r="BL23" s="110"/>
      <c r="BM23" s="110"/>
      <c r="BN23" s="110"/>
      <c r="BO23" s="110"/>
      <c r="BP23" s="110"/>
      <c r="BQ23" s="110"/>
    </row>
    <row r="24" spans="1:137" x14ac:dyDescent="0.25">
      <c r="A24" s="125"/>
      <c r="B24" s="125"/>
      <c r="C24" s="125"/>
      <c r="D24" s="125"/>
      <c r="E24" s="126" t="s">
        <v>8217</v>
      </c>
      <c r="F24" s="122">
        <v>850655.54</v>
      </c>
      <c r="G24" s="122">
        <v>694349.11999999988</v>
      </c>
      <c r="H24" s="122">
        <v>697272.47</v>
      </c>
      <c r="I24" s="122">
        <v>486471.7000000003</v>
      </c>
      <c r="J24" s="122">
        <v>606976.62</v>
      </c>
      <c r="K24" s="122">
        <v>746990.29</v>
      </c>
      <c r="L24" s="122">
        <v>1175703.9100000001</v>
      </c>
      <c r="M24" s="122">
        <v>896329.45000000042</v>
      </c>
      <c r="N24" s="122">
        <v>1066012.1299999999</v>
      </c>
      <c r="O24" s="122">
        <v>765843.70000000007</v>
      </c>
      <c r="P24" s="123">
        <v>3026542.8172682095</v>
      </c>
      <c r="Q24" s="123">
        <v>1726740.1498957162</v>
      </c>
      <c r="R24" s="123">
        <v>809610.11597622605</v>
      </c>
      <c r="S24" s="123">
        <v>488568.11063295981</v>
      </c>
      <c r="T24" s="123">
        <v>788189.71027065651</v>
      </c>
      <c r="U24" s="123">
        <v>962832.32904843485</v>
      </c>
      <c r="V24" s="123">
        <v>1977119.0430490235</v>
      </c>
      <c r="W24" s="123">
        <v>2818718.0175621752</v>
      </c>
      <c r="X24" s="123">
        <v>622420.45627818233</v>
      </c>
      <c r="Y24" s="123">
        <v>727688.10313261207</v>
      </c>
      <c r="Z24" s="123">
        <v>1844643.0013012267</v>
      </c>
      <c r="AA24" s="123">
        <v>1649975.4235461177</v>
      </c>
      <c r="AB24" s="123">
        <v>1485934.9261269956</v>
      </c>
      <c r="AC24" s="123">
        <v>1400833.2710369532</v>
      </c>
      <c r="AD24" s="123">
        <v>1001783.2454486704</v>
      </c>
      <c r="AE24" s="123">
        <v>988948.8091873629</v>
      </c>
      <c r="AF24" s="123">
        <v>1187550.6497723339</v>
      </c>
      <c r="AG24" s="123">
        <v>1098162.9399634083</v>
      </c>
      <c r="AH24" s="123">
        <v>1250929.4163154247</v>
      </c>
      <c r="AI24" s="123">
        <v>1115813.5822358967</v>
      </c>
      <c r="AJ24" s="123">
        <v>899528.05032443698</v>
      </c>
      <c r="AK24" s="123">
        <v>1054524.686456057</v>
      </c>
      <c r="AL24" s="123">
        <v>1131957.7385186539</v>
      </c>
      <c r="AM24" s="123">
        <v>1127497.5741718225</v>
      </c>
      <c r="AN24" s="123">
        <v>1288564.5825334881</v>
      </c>
      <c r="AO24" s="123">
        <v>1213225.2289222521</v>
      </c>
      <c r="AP24" s="123">
        <v>979483.31528854161</v>
      </c>
      <c r="AQ24" s="123">
        <v>975955.79498537083</v>
      </c>
      <c r="AR24" s="123">
        <v>1178079.5156739682</v>
      </c>
      <c r="AS24" s="123">
        <v>1088092.629249203</v>
      </c>
      <c r="AT24" s="123">
        <v>1138408.898194798</v>
      </c>
      <c r="AU24" s="123">
        <v>1110894.9714147188</v>
      </c>
      <c r="AV24" s="127">
        <v>886885.06490872381</v>
      </c>
      <c r="AW24" s="127">
        <v>1019338.571270872</v>
      </c>
      <c r="AX24" s="127">
        <v>1091551.6233334688</v>
      </c>
      <c r="AY24" s="127">
        <v>1088970.2089866372</v>
      </c>
      <c r="AZ24" s="127">
        <v>1245116.3377186733</v>
      </c>
      <c r="BA24" s="127">
        <v>1170646.5211444744</v>
      </c>
      <c r="BB24" s="127">
        <v>964272.47936261538</v>
      </c>
      <c r="BC24" s="127">
        <v>967211.20905944495</v>
      </c>
      <c r="BD24" s="127">
        <v>1164758.818636931</v>
      </c>
      <c r="BE24" s="127">
        <v>1072649.9877677215</v>
      </c>
      <c r="BF24" s="127">
        <v>1122858.201157761</v>
      </c>
      <c r="BG24" s="127">
        <v>1092075.9873406447</v>
      </c>
      <c r="BH24" s="127">
        <v>877131.4624600762</v>
      </c>
      <c r="BI24" s="127">
        <v>1030223.8230541978</v>
      </c>
      <c r="BJ24" s="127">
        <v>1102749.2977662631</v>
      </c>
      <c r="BK24" s="127">
        <v>1100177.38217649</v>
      </c>
      <c r="BL24" s="127">
        <v>1256780.4346464183</v>
      </c>
      <c r="BM24" s="127">
        <v>1182092.3704557596</v>
      </c>
      <c r="BN24" s="127">
        <v>974718.26260317513</v>
      </c>
      <c r="BO24" s="127">
        <v>974164.41091129673</v>
      </c>
      <c r="BP24" s="127">
        <v>1174236.4640763947</v>
      </c>
      <c r="BQ24" s="127">
        <v>1082748.5276569987</v>
      </c>
      <c r="BR24" s="123">
        <v>1132788.9969819386</v>
      </c>
      <c r="BS24" s="123">
        <v>1103359.4935172438</v>
      </c>
      <c r="BT24" s="123">
        <v>885080.86336356611</v>
      </c>
      <c r="BU24" s="123">
        <v>1035257.0012753501</v>
      </c>
      <c r="BV24" s="123">
        <v>1108144.5429334994</v>
      </c>
      <c r="BW24" s="123">
        <v>1105574.2940103931</v>
      </c>
      <c r="BX24" s="123">
        <v>1262140.6285410027</v>
      </c>
      <c r="BY24" s="123">
        <v>1187893.8563637366</v>
      </c>
      <c r="BZ24" s="123">
        <v>982629.10643372964</v>
      </c>
      <c r="CA24" s="123">
        <v>979619.22387425986</v>
      </c>
      <c r="CB24" s="123">
        <v>1180215.6326948407</v>
      </c>
      <c r="CC24" s="123">
        <v>1089758.9759499468</v>
      </c>
      <c r="CD24" s="123">
        <v>1139160.8467473937</v>
      </c>
      <c r="CE24" s="123">
        <v>1110174.9755228702</v>
      </c>
      <c r="CF24" s="123">
        <v>893637.7978512519</v>
      </c>
      <c r="CG24" s="123">
        <v>1042656.5878738654</v>
      </c>
      <c r="CH24" s="123">
        <v>1115860.0897235367</v>
      </c>
      <c r="CI24" s="123">
        <v>1113335.5489853364</v>
      </c>
      <c r="CJ24" s="123">
        <v>1271108.6963116899</v>
      </c>
      <c r="CK24" s="123">
        <v>1195641.8047996352</v>
      </c>
      <c r="CM24">
        <v>984095.21239277814</v>
      </c>
      <c r="CN24">
        <v>1186231.7282704476</v>
      </c>
      <c r="CO24">
        <v>1095412.7834823555</v>
      </c>
      <c r="CP24">
        <v>1144677.234288777</v>
      </c>
      <c r="CQ24">
        <v>1116234.0271203783</v>
      </c>
      <c r="CR24">
        <v>903842.75974634523</v>
      </c>
      <c r="CS24">
        <v>1053335.8596575656</v>
      </c>
      <c r="CT24">
        <v>1126656.9883654255</v>
      </c>
      <c r="CU24">
        <v>1124251.3039602796</v>
      </c>
      <c r="CV24">
        <v>1282488.393712007</v>
      </c>
      <c r="CW24">
        <v>1207076.521754052</v>
      </c>
      <c r="CX24">
        <v>999120.43412703811</v>
      </c>
      <c r="CY24">
        <v>994668.80646685231</v>
      </c>
      <c r="CZ24">
        <v>1199281.7256979067</v>
      </c>
      <c r="DA24">
        <v>1107686.7891629126</v>
      </c>
      <c r="DB24">
        <v>1157724.6996079381</v>
      </c>
      <c r="DC24">
        <v>1129565.6379771461</v>
      </c>
      <c r="DD24">
        <v>918577.12156149396</v>
      </c>
      <c r="DE24">
        <v>1071674.540709672</v>
      </c>
      <c r="DF24">
        <v>1145395.49490533</v>
      </c>
      <c r="DG24">
        <v>1143235.7256270547</v>
      </c>
      <c r="DH24">
        <v>1303207.5244144453</v>
      </c>
      <c r="DI24">
        <v>1226808.2379456516</v>
      </c>
      <c r="DJ24">
        <v>1017528.5996256232</v>
      </c>
      <c r="DK24">
        <v>1012028.6716520375</v>
      </c>
      <c r="DL24">
        <v>1221587.8755697808</v>
      </c>
      <c r="DM24">
        <v>1128117.8601546893</v>
      </c>
      <c r="DN24">
        <v>1179396.2160012673</v>
      </c>
      <c r="DO24">
        <v>1151387.7913451483</v>
      </c>
      <c r="DP24">
        <v>937314.91938251327</v>
      </c>
      <c r="DQ24">
        <v>1092267.1973081871</v>
      </c>
      <c r="DR24">
        <v>1167139.2968805521</v>
      </c>
      <c r="DS24">
        <v>1164911.2543057017</v>
      </c>
      <c r="DT24">
        <v>1326790.4214443916</v>
      </c>
      <c r="DU24">
        <v>1250042.1545296982</v>
      </c>
      <c r="DV24">
        <v>1037833.4745833883</v>
      </c>
      <c r="DW24">
        <v>1031636.4009112967</v>
      </c>
      <c r="DX24">
        <v>1244694.6007750179</v>
      </c>
      <c r="DY24">
        <v>1150629.5195389499</v>
      </c>
      <c r="DZ24">
        <v>1203108.4646537618</v>
      </c>
      <c r="EA24">
        <v>1175135.9447945086</v>
      </c>
      <c r="EB24">
        <v>927937.85259259259</v>
      </c>
      <c r="EC24">
        <v>1064354.0359259257</v>
      </c>
      <c r="ED24">
        <v>1157525.7025925927</v>
      </c>
      <c r="EE24">
        <v>1141121.6285185185</v>
      </c>
      <c r="EF24">
        <v>1227241.1655555554</v>
      </c>
      <c r="EG24">
        <v>1242483.2118518518</v>
      </c>
    </row>
    <row r="25" spans="1:137" x14ac:dyDescent="0.25">
      <c r="F25" s="128"/>
      <c r="G25" s="128"/>
      <c r="H25" s="128"/>
      <c r="I25" s="128"/>
      <c r="J25" s="128"/>
      <c r="K25" s="128"/>
      <c r="L25" s="128"/>
      <c r="M25" s="128"/>
      <c r="N25" s="128"/>
      <c r="O25" s="128"/>
    </row>
    <row r="26" spans="1:137" x14ac:dyDescent="0.25">
      <c r="F26" s="129"/>
      <c r="G26" s="129"/>
      <c r="H26" s="129"/>
      <c r="I26" s="129"/>
      <c r="J26" s="129"/>
      <c r="K26" s="129"/>
      <c r="L26" s="129"/>
    </row>
    <row r="27" spans="1:137" x14ac:dyDescent="0.25">
      <c r="A27" s="130" t="s">
        <v>8218</v>
      </c>
      <c r="B27" s="131"/>
      <c r="C27" s="131"/>
      <c r="D27" s="131"/>
      <c r="E27" s="132"/>
      <c r="F27" s="131">
        <v>2014</v>
      </c>
      <c r="G27" s="131">
        <v>2015</v>
      </c>
      <c r="H27" s="131">
        <v>2016</v>
      </c>
      <c r="I27" s="131">
        <v>2017</v>
      </c>
      <c r="J27" s="131">
        <v>2018</v>
      </c>
      <c r="K27" s="131">
        <v>2019</v>
      </c>
      <c r="L27" s="131">
        <v>2020</v>
      </c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</row>
    <row r="28" spans="1:137" hidden="1" x14ac:dyDescent="0.25">
      <c r="E28" s="133" t="s">
        <v>8219</v>
      </c>
      <c r="F28" s="129">
        <v>1.0229999999999999</v>
      </c>
      <c r="G28" s="129">
        <v>1.0229999999999999</v>
      </c>
      <c r="H28" s="129">
        <v>1.0229999999999999</v>
      </c>
      <c r="I28" s="129">
        <v>1.0229999999999999</v>
      </c>
      <c r="J28" s="129">
        <v>1.0229999999999999</v>
      </c>
      <c r="K28" s="129">
        <v>1.0229999999999999</v>
      </c>
      <c r="L28" s="129">
        <v>1.0229999999999999</v>
      </c>
    </row>
    <row r="29" spans="1:137" hidden="1" x14ac:dyDescent="0.25">
      <c r="E29" s="133" t="s">
        <v>8220</v>
      </c>
      <c r="F29" s="129">
        <v>1</v>
      </c>
      <c r="G29" s="129">
        <v>1</v>
      </c>
      <c r="H29" s="129">
        <v>1.0269999999999999</v>
      </c>
      <c r="I29" s="129">
        <v>1.0526749999999998</v>
      </c>
      <c r="J29" s="129">
        <v>1.0789918749999996</v>
      </c>
      <c r="K29" s="129">
        <v>1.1059666718749994</v>
      </c>
      <c r="L29" s="129">
        <v>1.1336158386718744</v>
      </c>
      <c r="N29" s="129"/>
    </row>
    <row r="30" spans="1:137" hidden="1" x14ac:dyDescent="0.25">
      <c r="F30">
        <f>YEAR(F31)</f>
        <v>2014</v>
      </c>
      <c r="G30">
        <f t="shared" ref="G30:AD30" si="0">YEAR(G31)</f>
        <v>2015</v>
      </c>
      <c r="H30">
        <f t="shared" si="0"/>
        <v>2015</v>
      </c>
      <c r="I30">
        <f t="shared" si="0"/>
        <v>2015</v>
      </c>
      <c r="J30">
        <f t="shared" si="0"/>
        <v>2015</v>
      </c>
      <c r="K30">
        <f t="shared" si="0"/>
        <v>2016</v>
      </c>
      <c r="L30">
        <f t="shared" si="0"/>
        <v>2016</v>
      </c>
      <c r="M30">
        <f t="shared" si="0"/>
        <v>2016</v>
      </c>
      <c r="N30">
        <f t="shared" si="0"/>
        <v>2016</v>
      </c>
      <c r="O30">
        <f t="shared" si="0"/>
        <v>2017</v>
      </c>
      <c r="P30">
        <f t="shared" si="0"/>
        <v>2017</v>
      </c>
      <c r="Q30">
        <f t="shared" si="0"/>
        <v>2017</v>
      </c>
      <c r="R30">
        <f t="shared" si="0"/>
        <v>2017</v>
      </c>
      <c r="S30">
        <f t="shared" si="0"/>
        <v>2018</v>
      </c>
      <c r="T30">
        <f t="shared" si="0"/>
        <v>2018</v>
      </c>
      <c r="U30">
        <f t="shared" si="0"/>
        <v>2018</v>
      </c>
      <c r="V30">
        <f t="shared" si="0"/>
        <v>2018</v>
      </c>
      <c r="W30">
        <f t="shared" si="0"/>
        <v>2019</v>
      </c>
      <c r="X30">
        <f t="shared" si="0"/>
        <v>2019</v>
      </c>
      <c r="Y30">
        <f t="shared" si="0"/>
        <v>2019</v>
      </c>
      <c r="Z30">
        <f t="shared" si="0"/>
        <v>2019</v>
      </c>
      <c r="AA30">
        <f t="shared" si="0"/>
        <v>2020</v>
      </c>
      <c r="AB30">
        <f t="shared" si="0"/>
        <v>2020</v>
      </c>
      <c r="AC30">
        <f t="shared" si="0"/>
        <v>2020</v>
      </c>
      <c r="AD30">
        <f t="shared" si="0"/>
        <v>2020</v>
      </c>
    </row>
    <row r="31" spans="1:137" hidden="1" x14ac:dyDescent="0.25">
      <c r="F31" s="101">
        <v>42004</v>
      </c>
      <c r="G31" s="101">
        <v>42094</v>
      </c>
      <c r="H31" s="101">
        <v>42185</v>
      </c>
      <c r="I31" s="101">
        <v>42277</v>
      </c>
      <c r="J31" s="101">
        <v>42369</v>
      </c>
      <c r="K31" s="101">
        <v>42460</v>
      </c>
      <c r="L31" s="101">
        <v>42551</v>
      </c>
      <c r="M31" s="101">
        <v>42643</v>
      </c>
      <c r="N31" s="101">
        <v>42735</v>
      </c>
      <c r="O31" s="101">
        <v>42825</v>
      </c>
      <c r="P31" s="101">
        <v>42916</v>
      </c>
      <c r="Q31" s="101">
        <v>43008</v>
      </c>
      <c r="R31" s="101">
        <v>43100</v>
      </c>
      <c r="S31" s="101">
        <v>43190</v>
      </c>
      <c r="T31" s="101">
        <v>43281</v>
      </c>
      <c r="U31" s="101">
        <v>43373</v>
      </c>
      <c r="V31" s="101">
        <v>43465</v>
      </c>
      <c r="W31" s="101">
        <v>43555</v>
      </c>
      <c r="X31" s="101">
        <v>43646</v>
      </c>
      <c r="Y31" s="101">
        <v>43738</v>
      </c>
      <c r="Z31" s="101">
        <v>43830</v>
      </c>
      <c r="AA31" s="101">
        <v>43921</v>
      </c>
      <c r="AB31" s="101">
        <v>44012</v>
      </c>
      <c r="AC31" s="101">
        <v>44104</v>
      </c>
      <c r="AD31" s="101">
        <v>44196</v>
      </c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</row>
    <row r="32" spans="1:137" hidden="1" x14ac:dyDescent="0.25">
      <c r="E32" t="s">
        <v>8221</v>
      </c>
      <c r="F32" s="56">
        <v>371.05500000000001</v>
      </c>
      <c r="G32" s="56">
        <v>379.959</v>
      </c>
      <c r="H32" s="56">
        <v>379.959</v>
      </c>
      <c r="I32" s="56">
        <v>379.959</v>
      </c>
      <c r="J32" s="56">
        <v>379.959</v>
      </c>
      <c r="K32" s="56">
        <v>389.07900000000006</v>
      </c>
      <c r="L32" s="56">
        <v>389.07900000000006</v>
      </c>
      <c r="M32" s="56">
        <v>389.07900000000006</v>
      </c>
      <c r="N32" s="56">
        <v>389.07900000000006</v>
      </c>
      <c r="O32" s="56">
        <v>398.41800000000001</v>
      </c>
      <c r="P32" s="56">
        <v>398.41800000000001</v>
      </c>
      <c r="Q32" s="56">
        <v>398.41800000000001</v>
      </c>
      <c r="R32" s="56">
        <v>398.41800000000001</v>
      </c>
      <c r="S32" s="56">
        <v>407.97899999999998</v>
      </c>
      <c r="T32" s="56">
        <v>407.97899999999998</v>
      </c>
      <c r="U32" s="56">
        <v>407.97899999999998</v>
      </c>
      <c r="V32" s="56">
        <v>407.97899999999998</v>
      </c>
      <c r="W32" s="56">
        <v>417.774</v>
      </c>
      <c r="X32" s="56">
        <v>417.774</v>
      </c>
      <c r="Y32" s="56">
        <v>417.774</v>
      </c>
      <c r="Z32" s="56">
        <v>417.774</v>
      </c>
      <c r="AA32" s="56">
        <v>427.79699999999997</v>
      </c>
      <c r="AB32" s="56">
        <v>427.79699999999997</v>
      </c>
      <c r="AC32" s="56">
        <v>427.79699999999997</v>
      </c>
      <c r="AD32" s="56">
        <v>427.79699999999997</v>
      </c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</row>
    <row r="33" spans="3:89" hidden="1" x14ac:dyDescent="0.25">
      <c r="E33" t="s">
        <v>8222</v>
      </c>
      <c r="F33" s="56">
        <f>SUMPRODUCT(($O$12:$CK$12)*($O$1:$CK$1=F31))*LOOKUP(F30,$F$27:$L$27,$F$28:$L$28)/1000+F32/LOOKUP(F30,$F$27:$L$27,$F$29:$L$29)</f>
        <v>4780.16930718</v>
      </c>
      <c r="G33" s="56">
        <f t="shared" ref="G33:AD33" si="1">SUMPRODUCT(($O$12:$CK$12)*($O$1:$CK$1=G31))*LOOKUP(G30,$F$27:$L$27,$F$28:$L$28)/1000+G32/LOOKUP(G30,$F$27:$L$27,$F$29:$L$29)</f>
        <v>1451.4332971661238</v>
      </c>
      <c r="H33" s="56">
        <f t="shared" si="1"/>
        <v>4895.5820098276272</v>
      </c>
      <c r="I33" s="56">
        <f t="shared" si="1"/>
        <v>2366.5779281711489</v>
      </c>
      <c r="J33" s="56">
        <f t="shared" si="1"/>
        <v>3620.5060855709812</v>
      </c>
      <c r="K33" s="56">
        <f t="shared" si="1"/>
        <v>2455.6664524005696</v>
      </c>
      <c r="L33" s="56">
        <f t="shared" si="1"/>
        <v>2914.6211846813676</v>
      </c>
      <c r="M33" s="56">
        <f t="shared" si="1"/>
        <v>2500.8756802757662</v>
      </c>
      <c r="N33" s="56">
        <f t="shared" si="1"/>
        <v>2908.9353521699359</v>
      </c>
      <c r="O33" s="56">
        <f t="shared" si="1"/>
        <v>2401.8674838453016</v>
      </c>
      <c r="P33" s="56">
        <f t="shared" si="1"/>
        <v>2774.8191838453008</v>
      </c>
      <c r="Q33" s="56">
        <f t="shared" si="1"/>
        <v>2400.7586549030793</v>
      </c>
      <c r="R33" s="56">
        <f t="shared" si="1"/>
        <v>2771.2851860153019</v>
      </c>
      <c r="S33" s="56">
        <f t="shared" si="1"/>
        <v>2348.9165389184409</v>
      </c>
      <c r="T33" s="56">
        <f t="shared" si="1"/>
        <v>2708.9395080851073</v>
      </c>
      <c r="U33" s="56">
        <f t="shared" si="1"/>
        <v>2397.869372481774</v>
      </c>
      <c r="V33" s="56">
        <f t="shared" si="1"/>
        <v>2790.2967668884407</v>
      </c>
      <c r="W33" s="56">
        <f t="shared" si="1"/>
        <v>2359.1661776862516</v>
      </c>
      <c r="X33" s="56">
        <f t="shared" si="1"/>
        <v>2724.4261964362513</v>
      </c>
      <c r="Y33" s="56">
        <f t="shared" si="1"/>
        <v>2400.5111546195849</v>
      </c>
      <c r="Z33" s="56">
        <f t="shared" si="1"/>
        <v>2790.6875167140297</v>
      </c>
      <c r="AA33" s="56">
        <f t="shared" si="1"/>
        <v>2361.1038850079626</v>
      </c>
      <c r="AB33" s="56">
        <f t="shared" si="1"/>
        <v>2727.5771533412953</v>
      </c>
      <c r="AC33" s="56">
        <f t="shared" si="1"/>
        <v>2406.5522282290735</v>
      </c>
      <c r="AD33" s="56">
        <f t="shared" si="1"/>
        <v>2797.251967353518</v>
      </c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</row>
    <row r="34" spans="3:89" hidden="1" x14ac:dyDescent="0.25">
      <c r="E34" t="s">
        <v>8223</v>
      </c>
      <c r="F34" s="56">
        <f>SUMPRODUCT(($O$18:$CK$21)*($O$1:$CK$1=F31))*LOOKUP(F30,$F$27:$L$27,$F$28:$L$28)/1000+SUMPRODUCT(($O$14:$CK$17)*($O$1:$CK$1=F31))/LOOKUP(F30,$F$27:$L$27,$F$29:$L$29)/1000</f>
        <v>1232.2073740839262</v>
      </c>
      <c r="G34" s="56">
        <f t="shared" ref="G34:AD34" si="2">SUMPRODUCT(($O$18:$CK$21)*($O$1:$CK$1=G31))*LOOKUP(G30,$F$27:$L$27,$F$28:$L$28)/1000+SUMPRODUCT(($O$14:$CK$17)*($O$1:$CK$1=G31))/LOOKUP(G30,$F$27:$L$27,$F$29:$L$29)/1000</f>
        <v>1060.000581331999</v>
      </c>
      <c r="H34" s="56">
        <f t="shared" si="2"/>
        <v>1365.5877499851977</v>
      </c>
      <c r="I34" s="56">
        <f t="shared" si="2"/>
        <v>1273.8146733899596</v>
      </c>
      <c r="J34" s="56">
        <f t="shared" si="2"/>
        <v>1390.0705091457444</v>
      </c>
      <c r="K34" s="56">
        <f t="shared" si="2"/>
        <v>1164.094927189715</v>
      </c>
      <c r="L34" s="56">
        <f t="shared" si="2"/>
        <v>1006.3414044731608</v>
      </c>
      <c r="M34" s="56">
        <f t="shared" si="2"/>
        <v>1031.2175924953506</v>
      </c>
      <c r="N34" s="56">
        <f t="shared" si="2"/>
        <v>1171.8131139743598</v>
      </c>
      <c r="O34" s="56">
        <f t="shared" si="2"/>
        <v>1167.7814930992165</v>
      </c>
      <c r="P34" s="56">
        <f t="shared" si="2"/>
        <v>1015.1334357635457</v>
      </c>
      <c r="Q34" s="56">
        <f t="shared" si="2"/>
        <v>1039.8602760326414</v>
      </c>
      <c r="R34" s="56">
        <f t="shared" si="2"/>
        <v>1177.3782998710794</v>
      </c>
      <c r="S34" s="56">
        <f t="shared" si="2"/>
        <v>1178.5060317084021</v>
      </c>
      <c r="T34" s="56">
        <f t="shared" si="2"/>
        <v>1029.6754931058983</v>
      </c>
      <c r="U34" s="56">
        <f t="shared" si="2"/>
        <v>1054.3251559249989</v>
      </c>
      <c r="V34" s="56">
        <f t="shared" si="2"/>
        <v>1189.0259968252324</v>
      </c>
      <c r="W34" s="56">
        <f t="shared" si="2"/>
        <v>1191.9594644754432</v>
      </c>
      <c r="X34" s="56">
        <f t="shared" si="2"/>
        <v>1046.1412945409525</v>
      </c>
      <c r="Y34" s="56">
        <f t="shared" si="2"/>
        <v>1069.8471480059852</v>
      </c>
      <c r="Z34" s="56">
        <f t="shared" si="2"/>
        <v>1201.607269291691</v>
      </c>
      <c r="AA34" s="56">
        <f t="shared" si="2"/>
        <v>1206.4271438142782</v>
      </c>
      <c r="AB34" s="56">
        <f t="shared" si="2"/>
        <v>1063.8717488042369</v>
      </c>
      <c r="AC34" s="56">
        <f t="shared" si="2"/>
        <v>1087.572046769239</v>
      </c>
      <c r="AD34" s="56">
        <f t="shared" si="2"/>
        <v>1216.3774949187275</v>
      </c>
    </row>
    <row r="35" spans="3:89" hidden="1" x14ac:dyDescent="0.25"/>
    <row r="36" spans="3:89" hidden="1" x14ac:dyDescent="0.25"/>
    <row r="38" spans="3:89" x14ac:dyDescent="0.25">
      <c r="D38" s="1" t="s">
        <v>8224</v>
      </c>
      <c r="E38" s="157">
        <v>2.4E-2</v>
      </c>
      <c r="O38" s="135">
        <v>5000000</v>
      </c>
      <c r="P38" s="56">
        <f t="shared" ref="P38:AD38" si="3">IF(P3="January",O38*(1+$E38),O38)</f>
        <v>5000000</v>
      </c>
      <c r="Q38" s="56">
        <f t="shared" si="3"/>
        <v>5000000</v>
      </c>
      <c r="R38" s="56">
        <f t="shared" si="3"/>
        <v>5120000</v>
      </c>
      <c r="S38" s="56">
        <f t="shared" si="3"/>
        <v>5120000</v>
      </c>
      <c r="T38" s="56">
        <f t="shared" si="3"/>
        <v>5120000</v>
      </c>
      <c r="U38" s="56">
        <f t="shared" si="3"/>
        <v>5120000</v>
      </c>
      <c r="V38" s="56">
        <f t="shared" si="3"/>
        <v>5120000</v>
      </c>
      <c r="W38" s="56">
        <f t="shared" si="3"/>
        <v>5120000</v>
      </c>
      <c r="X38" s="56">
        <f t="shared" si="3"/>
        <v>5120000</v>
      </c>
      <c r="Y38" s="56">
        <f t="shared" si="3"/>
        <v>5120000</v>
      </c>
      <c r="Z38" s="56">
        <f t="shared" si="3"/>
        <v>5120000</v>
      </c>
      <c r="AA38" s="56">
        <f t="shared" si="3"/>
        <v>5120000</v>
      </c>
      <c r="AB38" s="56">
        <f t="shared" si="3"/>
        <v>5120000</v>
      </c>
      <c r="AC38" s="56">
        <f t="shared" si="3"/>
        <v>5120000</v>
      </c>
      <c r="AD38" s="56">
        <f t="shared" si="3"/>
        <v>5242880</v>
      </c>
      <c r="AE38" s="56">
        <f t="shared" ref="AE38:BJ38" si="4">IF(AE3="January",AD38*(1+$E38),AD38)</f>
        <v>5242880</v>
      </c>
      <c r="AF38" s="56">
        <f t="shared" si="4"/>
        <v>5242880</v>
      </c>
      <c r="AG38" s="56">
        <f t="shared" si="4"/>
        <v>5242880</v>
      </c>
      <c r="AH38" s="56">
        <f t="shared" si="4"/>
        <v>5242880</v>
      </c>
      <c r="AI38" s="56">
        <f t="shared" si="4"/>
        <v>5242880</v>
      </c>
      <c r="AJ38" s="56">
        <f t="shared" si="4"/>
        <v>5242880</v>
      </c>
      <c r="AK38" s="56">
        <f t="shared" si="4"/>
        <v>5242880</v>
      </c>
      <c r="AL38" s="56">
        <f t="shared" si="4"/>
        <v>5242880</v>
      </c>
      <c r="AM38" s="56">
        <f t="shared" si="4"/>
        <v>5242880</v>
      </c>
      <c r="AN38" s="56">
        <f t="shared" si="4"/>
        <v>5242880</v>
      </c>
      <c r="AO38" s="56">
        <f t="shared" si="4"/>
        <v>5242880</v>
      </c>
      <c r="AP38" s="56">
        <f t="shared" si="4"/>
        <v>5368709.1200000001</v>
      </c>
      <c r="AQ38" s="56">
        <f t="shared" si="4"/>
        <v>5368709.1200000001</v>
      </c>
      <c r="AR38" s="56">
        <f t="shared" si="4"/>
        <v>5368709.1200000001</v>
      </c>
      <c r="AS38" s="56">
        <f t="shared" si="4"/>
        <v>5368709.1200000001</v>
      </c>
      <c r="AT38" s="56">
        <f t="shared" si="4"/>
        <v>5368709.1200000001</v>
      </c>
      <c r="AU38" s="56">
        <f t="shared" si="4"/>
        <v>5368709.1200000001</v>
      </c>
      <c r="AV38" s="56">
        <f t="shared" si="4"/>
        <v>5368709.1200000001</v>
      </c>
      <c r="AW38" s="56">
        <f t="shared" si="4"/>
        <v>5368709.1200000001</v>
      </c>
      <c r="AX38" s="56">
        <f t="shared" si="4"/>
        <v>5368709.1200000001</v>
      </c>
      <c r="AY38" s="56">
        <f t="shared" si="4"/>
        <v>5368709.1200000001</v>
      </c>
      <c r="AZ38" s="56">
        <f t="shared" si="4"/>
        <v>5368709.1200000001</v>
      </c>
      <c r="BA38" s="56">
        <f t="shared" si="4"/>
        <v>5368709.1200000001</v>
      </c>
      <c r="BB38" s="56">
        <f t="shared" si="4"/>
        <v>5497558.1388800004</v>
      </c>
      <c r="BC38" s="56">
        <f t="shared" si="4"/>
        <v>5497558.1388800004</v>
      </c>
      <c r="BD38" s="56">
        <f t="shared" si="4"/>
        <v>5497558.1388800004</v>
      </c>
      <c r="BE38" s="56">
        <f t="shared" si="4"/>
        <v>5497558.1388800004</v>
      </c>
      <c r="BF38" s="56">
        <f t="shared" si="4"/>
        <v>5497558.1388800004</v>
      </c>
      <c r="BG38" s="56">
        <f t="shared" si="4"/>
        <v>5497558.1388800004</v>
      </c>
      <c r="BH38" s="56">
        <f t="shared" si="4"/>
        <v>5497558.1388800004</v>
      </c>
      <c r="BI38" s="56">
        <f t="shared" si="4"/>
        <v>5497558.1388800004</v>
      </c>
      <c r="BJ38" s="56">
        <f t="shared" si="4"/>
        <v>5497558.1388800004</v>
      </c>
      <c r="BK38" s="56">
        <f t="shared" ref="BK38:CK38" si="5">IF(BK3="January",BJ38*(1+$E38),BJ38)</f>
        <v>5497558.1388800004</v>
      </c>
      <c r="BL38" s="56">
        <f t="shared" si="5"/>
        <v>5497558.1388800004</v>
      </c>
      <c r="BM38" s="56">
        <f t="shared" si="5"/>
        <v>5497558.1388800004</v>
      </c>
      <c r="BN38" s="56">
        <f t="shared" si="5"/>
        <v>5629499.5342131201</v>
      </c>
      <c r="BO38" s="56">
        <f t="shared" si="5"/>
        <v>5629499.5342131201</v>
      </c>
      <c r="BP38" s="56">
        <f t="shared" si="5"/>
        <v>5629499.5342131201</v>
      </c>
      <c r="BQ38" s="56">
        <f t="shared" si="5"/>
        <v>5629499.5342131201</v>
      </c>
      <c r="BR38" s="56">
        <f t="shared" si="5"/>
        <v>5629499.5342131201</v>
      </c>
      <c r="BS38" s="56">
        <f t="shared" si="5"/>
        <v>5629499.5342131201</v>
      </c>
      <c r="BT38" s="56">
        <f t="shared" si="5"/>
        <v>5629499.5342131201</v>
      </c>
      <c r="BU38" s="56">
        <f t="shared" si="5"/>
        <v>5629499.5342131201</v>
      </c>
      <c r="BV38" s="56">
        <f t="shared" si="5"/>
        <v>5629499.5342131201</v>
      </c>
      <c r="BW38" s="56">
        <f t="shared" si="5"/>
        <v>5629499.5342131201</v>
      </c>
      <c r="BX38" s="56">
        <f t="shared" si="5"/>
        <v>5629499.5342131201</v>
      </c>
      <c r="BY38" s="56">
        <f t="shared" si="5"/>
        <v>5629499.5342131201</v>
      </c>
      <c r="BZ38" s="56">
        <f t="shared" si="5"/>
        <v>5764607.5230342355</v>
      </c>
      <c r="CA38" s="56">
        <f t="shared" si="5"/>
        <v>5764607.5230342355</v>
      </c>
      <c r="CB38" s="56">
        <f t="shared" si="5"/>
        <v>5764607.5230342355</v>
      </c>
      <c r="CC38" s="56">
        <f t="shared" si="5"/>
        <v>5764607.5230342355</v>
      </c>
      <c r="CD38" s="56">
        <f t="shared" si="5"/>
        <v>5764607.5230342355</v>
      </c>
      <c r="CE38" s="56">
        <f t="shared" si="5"/>
        <v>5764607.5230342355</v>
      </c>
      <c r="CF38" s="56">
        <f t="shared" si="5"/>
        <v>5764607.5230342355</v>
      </c>
      <c r="CG38" s="56">
        <f t="shared" si="5"/>
        <v>5764607.5230342355</v>
      </c>
      <c r="CH38" s="56">
        <f t="shared" si="5"/>
        <v>5764607.5230342355</v>
      </c>
      <c r="CI38" s="56">
        <f t="shared" si="5"/>
        <v>5764607.5230342355</v>
      </c>
      <c r="CJ38" s="56">
        <f t="shared" si="5"/>
        <v>5764607.5230342355</v>
      </c>
      <c r="CK38" s="56">
        <f t="shared" si="5"/>
        <v>5764607.5230342355</v>
      </c>
    </row>
    <row r="39" spans="3:89" x14ac:dyDescent="0.25">
      <c r="D39" s="1"/>
    </row>
    <row r="40" spans="3:89" x14ac:dyDescent="0.25">
      <c r="C40" s="1" t="s">
        <v>8236</v>
      </c>
      <c r="D40" s="1"/>
    </row>
    <row r="41" spans="3:89" x14ac:dyDescent="0.25">
      <c r="C41" t="s">
        <v>12</v>
      </c>
      <c r="D41" s="158">
        <v>0.18504999999999999</v>
      </c>
      <c r="O41" s="56">
        <f t="shared" ref="O41:AC44" si="6">O$38/12*$D41</f>
        <v>77104.166666666672</v>
      </c>
      <c r="P41" s="56">
        <f t="shared" si="6"/>
        <v>77104.166666666672</v>
      </c>
      <c r="Q41" s="56">
        <f t="shared" si="6"/>
        <v>77104.166666666672</v>
      </c>
      <c r="R41" s="56">
        <f t="shared" si="6"/>
        <v>78954.666666666672</v>
      </c>
      <c r="S41" s="56">
        <f t="shared" si="6"/>
        <v>78954.666666666672</v>
      </c>
      <c r="T41" s="56">
        <f t="shared" si="6"/>
        <v>78954.666666666672</v>
      </c>
      <c r="U41" s="56">
        <f t="shared" si="6"/>
        <v>78954.666666666672</v>
      </c>
      <c r="V41" s="56">
        <f t="shared" si="6"/>
        <v>78954.666666666672</v>
      </c>
      <c r="W41" s="56">
        <f t="shared" si="6"/>
        <v>78954.666666666672</v>
      </c>
      <c r="X41" s="56">
        <f t="shared" si="6"/>
        <v>78954.666666666672</v>
      </c>
      <c r="Y41" s="56">
        <f t="shared" si="6"/>
        <v>78954.666666666672</v>
      </c>
      <c r="Z41" s="56">
        <f t="shared" si="6"/>
        <v>78954.666666666672</v>
      </c>
      <c r="AA41" s="56">
        <f t="shared" si="6"/>
        <v>78954.666666666672</v>
      </c>
      <c r="AB41" s="56">
        <f t="shared" si="6"/>
        <v>78954.666666666672</v>
      </c>
      <c r="AC41" s="56">
        <f t="shared" si="6"/>
        <v>78954.666666666672</v>
      </c>
      <c r="AD41" s="56">
        <f t="shared" ref="AD41:AM44" si="7">AD$38/12*$D41</f>
        <v>80849.578666666668</v>
      </c>
      <c r="AE41" s="56">
        <f t="shared" si="7"/>
        <v>80849.578666666668</v>
      </c>
      <c r="AF41" s="56">
        <f t="shared" si="7"/>
        <v>80849.578666666668</v>
      </c>
      <c r="AG41" s="56">
        <f t="shared" si="7"/>
        <v>80849.578666666668</v>
      </c>
      <c r="AH41" s="56">
        <f t="shared" si="7"/>
        <v>80849.578666666668</v>
      </c>
      <c r="AI41" s="56">
        <f t="shared" si="7"/>
        <v>80849.578666666668</v>
      </c>
      <c r="AJ41" s="56">
        <f t="shared" si="7"/>
        <v>80849.578666666668</v>
      </c>
      <c r="AK41" s="56">
        <f t="shared" si="7"/>
        <v>80849.578666666668</v>
      </c>
      <c r="AL41" s="56">
        <f t="shared" si="7"/>
        <v>80849.578666666668</v>
      </c>
      <c r="AM41" s="56">
        <f t="shared" si="7"/>
        <v>80849.578666666668</v>
      </c>
      <c r="AN41" s="56">
        <f t="shared" ref="AN41:AW44" si="8">AN$38/12*$D41</f>
        <v>80849.578666666668</v>
      </c>
      <c r="AO41" s="56">
        <f t="shared" si="8"/>
        <v>80849.578666666668</v>
      </c>
      <c r="AP41" s="56">
        <f t="shared" si="8"/>
        <v>82789.968554666673</v>
      </c>
      <c r="AQ41" s="56">
        <f t="shared" si="8"/>
        <v>82789.968554666673</v>
      </c>
      <c r="AR41" s="56">
        <f t="shared" si="8"/>
        <v>82789.968554666673</v>
      </c>
      <c r="AS41" s="56">
        <f t="shared" si="8"/>
        <v>82789.968554666673</v>
      </c>
      <c r="AT41" s="56">
        <f t="shared" si="8"/>
        <v>82789.968554666673</v>
      </c>
      <c r="AU41" s="56">
        <f t="shared" si="8"/>
        <v>82789.968554666673</v>
      </c>
      <c r="AV41" s="56">
        <f t="shared" si="8"/>
        <v>82789.968554666673</v>
      </c>
      <c r="AW41" s="56">
        <f t="shared" si="8"/>
        <v>82789.968554666673</v>
      </c>
      <c r="AX41" s="56">
        <f t="shared" ref="AX41:BG44" si="9">AX$38/12*$D41</f>
        <v>82789.968554666673</v>
      </c>
      <c r="AY41" s="56">
        <f t="shared" si="9"/>
        <v>82789.968554666673</v>
      </c>
      <c r="AZ41" s="56">
        <f t="shared" si="9"/>
        <v>82789.968554666673</v>
      </c>
      <c r="BA41" s="56">
        <f t="shared" si="9"/>
        <v>82789.968554666673</v>
      </c>
      <c r="BB41" s="56">
        <f t="shared" si="9"/>
        <v>84776.927799978672</v>
      </c>
      <c r="BC41" s="56">
        <f t="shared" si="9"/>
        <v>84776.927799978672</v>
      </c>
      <c r="BD41" s="56">
        <f t="shared" si="9"/>
        <v>84776.927799978672</v>
      </c>
      <c r="BE41" s="56">
        <f t="shared" si="9"/>
        <v>84776.927799978672</v>
      </c>
      <c r="BF41" s="56">
        <f t="shared" si="9"/>
        <v>84776.927799978672</v>
      </c>
      <c r="BG41" s="56">
        <f t="shared" si="9"/>
        <v>84776.927799978672</v>
      </c>
      <c r="BH41" s="56">
        <f t="shared" ref="BH41:BQ44" si="10">BH$38/12*$D41</f>
        <v>84776.927799978672</v>
      </c>
      <c r="BI41" s="56">
        <f t="shared" si="10"/>
        <v>84776.927799978672</v>
      </c>
      <c r="BJ41" s="56">
        <f t="shared" si="10"/>
        <v>84776.927799978672</v>
      </c>
      <c r="BK41" s="56">
        <f t="shared" si="10"/>
        <v>84776.927799978672</v>
      </c>
      <c r="BL41" s="56">
        <f t="shared" si="10"/>
        <v>84776.927799978672</v>
      </c>
      <c r="BM41" s="56">
        <f t="shared" si="10"/>
        <v>84776.927799978672</v>
      </c>
      <c r="BN41" s="56">
        <f t="shared" si="10"/>
        <v>86811.574067178153</v>
      </c>
      <c r="BO41" s="56">
        <f t="shared" si="10"/>
        <v>86811.574067178153</v>
      </c>
      <c r="BP41" s="56">
        <f t="shared" si="10"/>
        <v>86811.574067178153</v>
      </c>
      <c r="BQ41" s="56">
        <f t="shared" si="10"/>
        <v>86811.574067178153</v>
      </c>
      <c r="BR41" s="56">
        <f t="shared" ref="BR41:CA44" si="11">BR$38/12*$D41</f>
        <v>86811.574067178153</v>
      </c>
      <c r="BS41" s="56">
        <f t="shared" si="11"/>
        <v>86811.574067178153</v>
      </c>
      <c r="BT41" s="56">
        <f t="shared" si="11"/>
        <v>86811.574067178153</v>
      </c>
      <c r="BU41" s="56">
        <f t="shared" si="11"/>
        <v>86811.574067178153</v>
      </c>
      <c r="BV41" s="56">
        <f t="shared" si="11"/>
        <v>86811.574067178153</v>
      </c>
      <c r="BW41" s="56">
        <f t="shared" si="11"/>
        <v>86811.574067178153</v>
      </c>
      <c r="BX41" s="56">
        <f t="shared" si="11"/>
        <v>86811.574067178153</v>
      </c>
      <c r="BY41" s="56">
        <f t="shared" si="11"/>
        <v>86811.574067178153</v>
      </c>
      <c r="BZ41" s="56">
        <f t="shared" si="11"/>
        <v>88895.051844790432</v>
      </c>
      <c r="CA41" s="56">
        <f t="shared" si="11"/>
        <v>88895.051844790432</v>
      </c>
      <c r="CB41" s="56">
        <f t="shared" ref="CB41:CK44" si="12">CB$38/12*$D41</f>
        <v>88895.051844790432</v>
      </c>
      <c r="CC41" s="56">
        <f t="shared" si="12"/>
        <v>88895.051844790432</v>
      </c>
      <c r="CD41" s="56">
        <f t="shared" si="12"/>
        <v>88895.051844790432</v>
      </c>
      <c r="CE41" s="56">
        <f t="shared" si="12"/>
        <v>88895.051844790432</v>
      </c>
      <c r="CF41" s="56">
        <f t="shared" si="12"/>
        <v>88895.051844790432</v>
      </c>
      <c r="CG41" s="56">
        <f t="shared" si="12"/>
        <v>88895.051844790432</v>
      </c>
      <c r="CH41" s="56">
        <f t="shared" si="12"/>
        <v>88895.051844790432</v>
      </c>
      <c r="CI41" s="56">
        <f t="shared" si="12"/>
        <v>88895.051844790432</v>
      </c>
      <c r="CJ41" s="56">
        <f t="shared" si="12"/>
        <v>88895.051844790432</v>
      </c>
      <c r="CK41" s="56">
        <f t="shared" si="12"/>
        <v>88895.051844790432</v>
      </c>
    </row>
    <row r="42" spans="3:89" x14ac:dyDescent="0.25">
      <c r="C42" t="s">
        <v>13</v>
      </c>
      <c r="D42" s="158">
        <v>0.34366000000000002</v>
      </c>
      <c r="O42" s="56">
        <f t="shared" si="6"/>
        <v>143191.66666666669</v>
      </c>
      <c r="P42" s="56">
        <f t="shared" si="6"/>
        <v>143191.66666666669</v>
      </c>
      <c r="Q42" s="56">
        <f t="shared" si="6"/>
        <v>143191.66666666669</v>
      </c>
      <c r="R42" s="56">
        <f t="shared" si="6"/>
        <v>146628.26666666669</v>
      </c>
      <c r="S42" s="56">
        <f t="shared" si="6"/>
        <v>146628.26666666669</v>
      </c>
      <c r="T42" s="56">
        <f t="shared" si="6"/>
        <v>146628.26666666669</v>
      </c>
      <c r="U42" s="56">
        <f t="shared" si="6"/>
        <v>146628.26666666669</v>
      </c>
      <c r="V42" s="56">
        <f t="shared" si="6"/>
        <v>146628.26666666669</v>
      </c>
      <c r="W42" s="56">
        <f t="shared" si="6"/>
        <v>146628.26666666669</v>
      </c>
      <c r="X42" s="56">
        <f t="shared" si="6"/>
        <v>146628.26666666669</v>
      </c>
      <c r="Y42" s="56">
        <f t="shared" si="6"/>
        <v>146628.26666666669</v>
      </c>
      <c r="Z42" s="56">
        <f t="shared" si="6"/>
        <v>146628.26666666669</v>
      </c>
      <c r="AA42" s="56">
        <f t="shared" si="6"/>
        <v>146628.26666666669</v>
      </c>
      <c r="AB42" s="56">
        <f t="shared" si="6"/>
        <v>146628.26666666669</v>
      </c>
      <c r="AC42" s="56">
        <f t="shared" si="6"/>
        <v>146628.26666666669</v>
      </c>
      <c r="AD42" s="56">
        <f t="shared" si="7"/>
        <v>150147.34506666669</v>
      </c>
      <c r="AE42" s="56">
        <f t="shared" si="7"/>
        <v>150147.34506666669</v>
      </c>
      <c r="AF42" s="56">
        <f t="shared" si="7"/>
        <v>150147.34506666669</v>
      </c>
      <c r="AG42" s="56">
        <f t="shared" si="7"/>
        <v>150147.34506666669</v>
      </c>
      <c r="AH42" s="56">
        <f t="shared" si="7"/>
        <v>150147.34506666669</v>
      </c>
      <c r="AI42" s="56">
        <f t="shared" si="7"/>
        <v>150147.34506666669</v>
      </c>
      <c r="AJ42" s="56">
        <f t="shared" si="7"/>
        <v>150147.34506666669</v>
      </c>
      <c r="AK42" s="56">
        <f t="shared" si="7"/>
        <v>150147.34506666669</v>
      </c>
      <c r="AL42" s="56">
        <f t="shared" si="7"/>
        <v>150147.34506666669</v>
      </c>
      <c r="AM42" s="56">
        <f t="shared" si="7"/>
        <v>150147.34506666669</v>
      </c>
      <c r="AN42" s="56">
        <f t="shared" si="8"/>
        <v>150147.34506666669</v>
      </c>
      <c r="AO42" s="56">
        <f t="shared" si="8"/>
        <v>150147.34506666669</v>
      </c>
      <c r="AP42" s="56">
        <f t="shared" si="8"/>
        <v>153750.88134826667</v>
      </c>
      <c r="AQ42" s="56">
        <f t="shared" si="8"/>
        <v>153750.88134826667</v>
      </c>
      <c r="AR42" s="56">
        <f t="shared" si="8"/>
        <v>153750.88134826667</v>
      </c>
      <c r="AS42" s="56">
        <f t="shared" si="8"/>
        <v>153750.88134826667</v>
      </c>
      <c r="AT42" s="56">
        <f t="shared" si="8"/>
        <v>153750.88134826667</v>
      </c>
      <c r="AU42" s="56">
        <f t="shared" si="8"/>
        <v>153750.88134826667</v>
      </c>
      <c r="AV42" s="56">
        <f t="shared" si="8"/>
        <v>153750.88134826667</v>
      </c>
      <c r="AW42" s="56">
        <f t="shared" si="8"/>
        <v>153750.88134826667</v>
      </c>
      <c r="AX42" s="56">
        <f t="shared" si="9"/>
        <v>153750.88134826667</v>
      </c>
      <c r="AY42" s="56">
        <f t="shared" si="9"/>
        <v>153750.88134826667</v>
      </c>
      <c r="AZ42" s="56">
        <f t="shared" si="9"/>
        <v>153750.88134826667</v>
      </c>
      <c r="BA42" s="56">
        <f t="shared" si="9"/>
        <v>153750.88134826667</v>
      </c>
      <c r="BB42" s="56">
        <f t="shared" si="9"/>
        <v>157440.90250062509</v>
      </c>
      <c r="BC42" s="56">
        <f t="shared" si="9"/>
        <v>157440.90250062509</v>
      </c>
      <c r="BD42" s="56">
        <f t="shared" si="9"/>
        <v>157440.90250062509</v>
      </c>
      <c r="BE42" s="56">
        <f t="shared" si="9"/>
        <v>157440.90250062509</v>
      </c>
      <c r="BF42" s="56">
        <f t="shared" si="9"/>
        <v>157440.90250062509</v>
      </c>
      <c r="BG42" s="56">
        <f t="shared" si="9"/>
        <v>157440.90250062509</v>
      </c>
      <c r="BH42" s="56">
        <f t="shared" si="10"/>
        <v>157440.90250062509</v>
      </c>
      <c r="BI42" s="56">
        <f t="shared" si="10"/>
        <v>157440.90250062509</v>
      </c>
      <c r="BJ42" s="56">
        <f t="shared" si="10"/>
        <v>157440.90250062509</v>
      </c>
      <c r="BK42" s="56">
        <f t="shared" si="10"/>
        <v>157440.90250062509</v>
      </c>
      <c r="BL42" s="56">
        <f t="shared" si="10"/>
        <v>157440.90250062509</v>
      </c>
      <c r="BM42" s="56">
        <f t="shared" si="10"/>
        <v>157440.90250062509</v>
      </c>
      <c r="BN42" s="56">
        <f t="shared" si="10"/>
        <v>161219.48416064007</v>
      </c>
      <c r="BO42" s="56">
        <f t="shared" si="10"/>
        <v>161219.48416064007</v>
      </c>
      <c r="BP42" s="56">
        <f t="shared" si="10"/>
        <v>161219.48416064007</v>
      </c>
      <c r="BQ42" s="56">
        <f t="shared" si="10"/>
        <v>161219.48416064007</v>
      </c>
      <c r="BR42" s="56">
        <f t="shared" si="11"/>
        <v>161219.48416064007</v>
      </c>
      <c r="BS42" s="56">
        <f t="shared" si="11"/>
        <v>161219.48416064007</v>
      </c>
      <c r="BT42" s="56">
        <f t="shared" si="11"/>
        <v>161219.48416064007</v>
      </c>
      <c r="BU42" s="56">
        <f t="shared" si="11"/>
        <v>161219.48416064007</v>
      </c>
      <c r="BV42" s="56">
        <f t="shared" si="11"/>
        <v>161219.48416064007</v>
      </c>
      <c r="BW42" s="56">
        <f t="shared" si="11"/>
        <v>161219.48416064007</v>
      </c>
      <c r="BX42" s="56">
        <f t="shared" si="11"/>
        <v>161219.48416064007</v>
      </c>
      <c r="BY42" s="56">
        <f t="shared" si="11"/>
        <v>161219.48416064007</v>
      </c>
      <c r="BZ42" s="56">
        <f t="shared" si="11"/>
        <v>165088.75178049546</v>
      </c>
      <c r="CA42" s="56">
        <f t="shared" si="11"/>
        <v>165088.75178049546</v>
      </c>
      <c r="CB42" s="56">
        <f t="shared" si="12"/>
        <v>165088.75178049546</v>
      </c>
      <c r="CC42" s="56">
        <f t="shared" si="12"/>
        <v>165088.75178049546</v>
      </c>
      <c r="CD42" s="56">
        <f t="shared" si="12"/>
        <v>165088.75178049546</v>
      </c>
      <c r="CE42" s="56">
        <f t="shared" si="12"/>
        <v>165088.75178049546</v>
      </c>
      <c r="CF42" s="56">
        <f t="shared" si="12"/>
        <v>165088.75178049546</v>
      </c>
      <c r="CG42" s="56">
        <f t="shared" si="12"/>
        <v>165088.75178049546</v>
      </c>
      <c r="CH42" s="56">
        <f t="shared" si="12"/>
        <v>165088.75178049546</v>
      </c>
      <c r="CI42" s="56">
        <f t="shared" si="12"/>
        <v>165088.75178049546</v>
      </c>
      <c r="CJ42" s="56">
        <f t="shared" si="12"/>
        <v>165088.75178049546</v>
      </c>
      <c r="CK42" s="56">
        <f t="shared" si="12"/>
        <v>165088.75178049546</v>
      </c>
    </row>
    <row r="43" spans="3:89" x14ac:dyDescent="0.25">
      <c r="C43" t="s">
        <v>14</v>
      </c>
      <c r="D43" s="158">
        <v>0.20646</v>
      </c>
      <c r="O43" s="56">
        <f t="shared" si="6"/>
        <v>86025</v>
      </c>
      <c r="P43" s="56">
        <f t="shared" si="6"/>
        <v>86025</v>
      </c>
      <c r="Q43" s="56">
        <f t="shared" si="6"/>
        <v>86025</v>
      </c>
      <c r="R43" s="56">
        <f t="shared" si="6"/>
        <v>88089.600000000006</v>
      </c>
      <c r="S43" s="56">
        <f t="shared" si="6"/>
        <v>88089.600000000006</v>
      </c>
      <c r="T43" s="56">
        <f t="shared" si="6"/>
        <v>88089.600000000006</v>
      </c>
      <c r="U43" s="56">
        <f t="shared" si="6"/>
        <v>88089.600000000006</v>
      </c>
      <c r="V43" s="56">
        <f t="shared" si="6"/>
        <v>88089.600000000006</v>
      </c>
      <c r="W43" s="56">
        <f t="shared" si="6"/>
        <v>88089.600000000006</v>
      </c>
      <c r="X43" s="56">
        <f t="shared" si="6"/>
        <v>88089.600000000006</v>
      </c>
      <c r="Y43" s="56">
        <f t="shared" si="6"/>
        <v>88089.600000000006</v>
      </c>
      <c r="Z43" s="56">
        <f t="shared" si="6"/>
        <v>88089.600000000006</v>
      </c>
      <c r="AA43" s="56">
        <f t="shared" si="6"/>
        <v>88089.600000000006</v>
      </c>
      <c r="AB43" s="56">
        <f t="shared" si="6"/>
        <v>88089.600000000006</v>
      </c>
      <c r="AC43" s="56">
        <f t="shared" si="6"/>
        <v>88089.600000000006</v>
      </c>
      <c r="AD43" s="56">
        <f t="shared" si="7"/>
        <v>90203.750400000004</v>
      </c>
      <c r="AE43" s="56">
        <f t="shared" si="7"/>
        <v>90203.750400000004</v>
      </c>
      <c r="AF43" s="56">
        <f t="shared" si="7"/>
        <v>90203.750400000004</v>
      </c>
      <c r="AG43" s="56">
        <f t="shared" si="7"/>
        <v>90203.750400000004</v>
      </c>
      <c r="AH43" s="56">
        <f t="shared" si="7"/>
        <v>90203.750400000004</v>
      </c>
      <c r="AI43" s="56">
        <f t="shared" si="7"/>
        <v>90203.750400000004</v>
      </c>
      <c r="AJ43" s="56">
        <f t="shared" si="7"/>
        <v>90203.750400000004</v>
      </c>
      <c r="AK43" s="56">
        <f t="shared" si="7"/>
        <v>90203.750400000004</v>
      </c>
      <c r="AL43" s="56">
        <f t="shared" si="7"/>
        <v>90203.750400000004</v>
      </c>
      <c r="AM43" s="56">
        <f t="shared" si="7"/>
        <v>90203.750400000004</v>
      </c>
      <c r="AN43" s="56">
        <f t="shared" si="8"/>
        <v>90203.750400000004</v>
      </c>
      <c r="AO43" s="56">
        <f t="shared" si="8"/>
        <v>90203.750400000004</v>
      </c>
      <c r="AP43" s="56">
        <f t="shared" si="8"/>
        <v>92368.640409600004</v>
      </c>
      <c r="AQ43" s="56">
        <f t="shared" si="8"/>
        <v>92368.640409600004</v>
      </c>
      <c r="AR43" s="56">
        <f t="shared" si="8"/>
        <v>92368.640409600004</v>
      </c>
      <c r="AS43" s="56">
        <f t="shared" si="8"/>
        <v>92368.640409600004</v>
      </c>
      <c r="AT43" s="56">
        <f t="shared" si="8"/>
        <v>92368.640409600004</v>
      </c>
      <c r="AU43" s="56">
        <f t="shared" si="8"/>
        <v>92368.640409600004</v>
      </c>
      <c r="AV43" s="56">
        <f t="shared" si="8"/>
        <v>92368.640409600004</v>
      </c>
      <c r="AW43" s="56">
        <f t="shared" si="8"/>
        <v>92368.640409600004</v>
      </c>
      <c r="AX43" s="56">
        <f t="shared" si="9"/>
        <v>92368.640409600004</v>
      </c>
      <c r="AY43" s="56">
        <f t="shared" si="9"/>
        <v>92368.640409600004</v>
      </c>
      <c r="AZ43" s="56">
        <f t="shared" si="9"/>
        <v>92368.640409600004</v>
      </c>
      <c r="BA43" s="56">
        <f t="shared" si="9"/>
        <v>92368.640409600004</v>
      </c>
      <c r="BB43" s="56">
        <f t="shared" si="9"/>
        <v>94585.487779430419</v>
      </c>
      <c r="BC43" s="56">
        <f t="shared" si="9"/>
        <v>94585.487779430419</v>
      </c>
      <c r="BD43" s="56">
        <f t="shared" si="9"/>
        <v>94585.487779430419</v>
      </c>
      <c r="BE43" s="56">
        <f t="shared" si="9"/>
        <v>94585.487779430419</v>
      </c>
      <c r="BF43" s="56">
        <f t="shared" si="9"/>
        <v>94585.487779430419</v>
      </c>
      <c r="BG43" s="56">
        <f t="shared" si="9"/>
        <v>94585.487779430419</v>
      </c>
      <c r="BH43" s="56">
        <f t="shared" si="10"/>
        <v>94585.487779430419</v>
      </c>
      <c r="BI43" s="56">
        <f t="shared" si="10"/>
        <v>94585.487779430419</v>
      </c>
      <c r="BJ43" s="56">
        <f t="shared" si="10"/>
        <v>94585.487779430419</v>
      </c>
      <c r="BK43" s="56">
        <f t="shared" si="10"/>
        <v>94585.487779430419</v>
      </c>
      <c r="BL43" s="56">
        <f t="shared" si="10"/>
        <v>94585.487779430419</v>
      </c>
      <c r="BM43" s="56">
        <f t="shared" si="10"/>
        <v>94585.487779430419</v>
      </c>
      <c r="BN43" s="56">
        <f t="shared" si="10"/>
        <v>96855.539486136739</v>
      </c>
      <c r="BO43" s="56">
        <f t="shared" si="10"/>
        <v>96855.539486136739</v>
      </c>
      <c r="BP43" s="56">
        <f t="shared" si="10"/>
        <v>96855.539486136739</v>
      </c>
      <c r="BQ43" s="56">
        <f t="shared" si="10"/>
        <v>96855.539486136739</v>
      </c>
      <c r="BR43" s="56">
        <f t="shared" si="11"/>
        <v>96855.539486136739</v>
      </c>
      <c r="BS43" s="56">
        <f t="shared" si="11"/>
        <v>96855.539486136739</v>
      </c>
      <c r="BT43" s="56">
        <f t="shared" si="11"/>
        <v>96855.539486136739</v>
      </c>
      <c r="BU43" s="56">
        <f t="shared" si="11"/>
        <v>96855.539486136739</v>
      </c>
      <c r="BV43" s="56">
        <f t="shared" si="11"/>
        <v>96855.539486136739</v>
      </c>
      <c r="BW43" s="56">
        <f t="shared" si="11"/>
        <v>96855.539486136739</v>
      </c>
      <c r="BX43" s="56">
        <f t="shared" si="11"/>
        <v>96855.539486136739</v>
      </c>
      <c r="BY43" s="56">
        <f t="shared" si="11"/>
        <v>96855.539486136739</v>
      </c>
      <c r="BZ43" s="56">
        <f t="shared" si="11"/>
        <v>99180.072433804016</v>
      </c>
      <c r="CA43" s="56">
        <f t="shared" si="11"/>
        <v>99180.072433804016</v>
      </c>
      <c r="CB43" s="56">
        <f t="shared" si="12"/>
        <v>99180.072433804016</v>
      </c>
      <c r="CC43" s="56">
        <f t="shared" si="12"/>
        <v>99180.072433804016</v>
      </c>
      <c r="CD43" s="56">
        <f t="shared" si="12"/>
        <v>99180.072433804016</v>
      </c>
      <c r="CE43" s="56">
        <f t="shared" si="12"/>
        <v>99180.072433804016</v>
      </c>
      <c r="CF43" s="56">
        <f t="shared" si="12"/>
        <v>99180.072433804016</v>
      </c>
      <c r="CG43" s="56">
        <f t="shared" si="12"/>
        <v>99180.072433804016</v>
      </c>
      <c r="CH43" s="56">
        <f t="shared" si="12"/>
        <v>99180.072433804016</v>
      </c>
      <c r="CI43" s="56">
        <f t="shared" si="12"/>
        <v>99180.072433804016</v>
      </c>
      <c r="CJ43" s="56">
        <f t="shared" si="12"/>
        <v>99180.072433804016</v>
      </c>
      <c r="CK43" s="56">
        <f t="shared" si="12"/>
        <v>99180.072433804016</v>
      </c>
    </row>
    <row r="44" spans="3:89" x14ac:dyDescent="0.25">
      <c r="C44" t="s">
        <v>16</v>
      </c>
      <c r="D44" s="158">
        <v>0.26483000000000001</v>
      </c>
      <c r="O44" s="56">
        <f t="shared" si="6"/>
        <v>110345.83333333334</v>
      </c>
      <c r="P44" s="56">
        <f t="shared" si="6"/>
        <v>110345.83333333334</v>
      </c>
      <c r="Q44" s="56">
        <f t="shared" si="6"/>
        <v>110345.83333333334</v>
      </c>
      <c r="R44" s="56">
        <f t="shared" si="6"/>
        <v>112994.13333333335</v>
      </c>
      <c r="S44" s="56">
        <f t="shared" si="6"/>
        <v>112994.13333333335</v>
      </c>
      <c r="T44" s="56">
        <f t="shared" si="6"/>
        <v>112994.13333333335</v>
      </c>
      <c r="U44" s="56">
        <f t="shared" si="6"/>
        <v>112994.13333333335</v>
      </c>
      <c r="V44" s="56">
        <f t="shared" si="6"/>
        <v>112994.13333333335</v>
      </c>
      <c r="W44" s="56">
        <f t="shared" si="6"/>
        <v>112994.13333333335</v>
      </c>
      <c r="X44" s="56">
        <f t="shared" si="6"/>
        <v>112994.13333333335</v>
      </c>
      <c r="Y44" s="56">
        <f t="shared" si="6"/>
        <v>112994.13333333335</v>
      </c>
      <c r="Z44" s="56">
        <f t="shared" si="6"/>
        <v>112994.13333333335</v>
      </c>
      <c r="AA44" s="56">
        <f t="shared" si="6"/>
        <v>112994.13333333335</v>
      </c>
      <c r="AB44" s="56">
        <f t="shared" si="6"/>
        <v>112994.13333333335</v>
      </c>
      <c r="AC44" s="56">
        <f t="shared" si="6"/>
        <v>112994.13333333335</v>
      </c>
      <c r="AD44" s="56">
        <f t="shared" si="7"/>
        <v>115705.99253333334</v>
      </c>
      <c r="AE44" s="56">
        <f t="shared" si="7"/>
        <v>115705.99253333334</v>
      </c>
      <c r="AF44" s="56">
        <f t="shared" si="7"/>
        <v>115705.99253333334</v>
      </c>
      <c r="AG44" s="56">
        <f t="shared" si="7"/>
        <v>115705.99253333334</v>
      </c>
      <c r="AH44" s="56">
        <f t="shared" si="7"/>
        <v>115705.99253333334</v>
      </c>
      <c r="AI44" s="56">
        <f t="shared" si="7"/>
        <v>115705.99253333334</v>
      </c>
      <c r="AJ44" s="56">
        <f t="shared" si="7"/>
        <v>115705.99253333334</v>
      </c>
      <c r="AK44" s="56">
        <f t="shared" si="7"/>
        <v>115705.99253333334</v>
      </c>
      <c r="AL44" s="56">
        <f t="shared" si="7"/>
        <v>115705.99253333334</v>
      </c>
      <c r="AM44" s="56">
        <f t="shared" si="7"/>
        <v>115705.99253333334</v>
      </c>
      <c r="AN44" s="56">
        <f t="shared" si="8"/>
        <v>115705.99253333334</v>
      </c>
      <c r="AO44" s="56">
        <f t="shared" si="8"/>
        <v>115705.99253333334</v>
      </c>
      <c r="AP44" s="56">
        <f t="shared" si="8"/>
        <v>118482.93635413334</v>
      </c>
      <c r="AQ44" s="56">
        <f t="shared" si="8"/>
        <v>118482.93635413334</v>
      </c>
      <c r="AR44" s="56">
        <f t="shared" si="8"/>
        <v>118482.93635413334</v>
      </c>
      <c r="AS44" s="56">
        <f t="shared" si="8"/>
        <v>118482.93635413334</v>
      </c>
      <c r="AT44" s="56">
        <f t="shared" si="8"/>
        <v>118482.93635413334</v>
      </c>
      <c r="AU44" s="56">
        <f t="shared" si="8"/>
        <v>118482.93635413334</v>
      </c>
      <c r="AV44" s="56">
        <f t="shared" si="8"/>
        <v>118482.93635413334</v>
      </c>
      <c r="AW44" s="56">
        <f t="shared" si="8"/>
        <v>118482.93635413334</v>
      </c>
      <c r="AX44" s="56">
        <f t="shared" si="9"/>
        <v>118482.93635413334</v>
      </c>
      <c r="AY44" s="56">
        <f t="shared" si="9"/>
        <v>118482.93635413334</v>
      </c>
      <c r="AZ44" s="56">
        <f t="shared" si="9"/>
        <v>118482.93635413334</v>
      </c>
      <c r="BA44" s="56">
        <f t="shared" si="9"/>
        <v>118482.93635413334</v>
      </c>
      <c r="BB44" s="56">
        <f t="shared" si="9"/>
        <v>121326.52682663256</v>
      </c>
      <c r="BC44" s="56">
        <f t="shared" si="9"/>
        <v>121326.52682663256</v>
      </c>
      <c r="BD44" s="56">
        <f t="shared" si="9"/>
        <v>121326.52682663256</v>
      </c>
      <c r="BE44" s="56">
        <f t="shared" si="9"/>
        <v>121326.52682663256</v>
      </c>
      <c r="BF44" s="56">
        <f t="shared" si="9"/>
        <v>121326.52682663256</v>
      </c>
      <c r="BG44" s="56">
        <f t="shared" si="9"/>
        <v>121326.52682663256</v>
      </c>
      <c r="BH44" s="56">
        <f t="shared" si="10"/>
        <v>121326.52682663256</v>
      </c>
      <c r="BI44" s="56">
        <f t="shared" si="10"/>
        <v>121326.52682663256</v>
      </c>
      <c r="BJ44" s="56">
        <f t="shared" si="10"/>
        <v>121326.52682663256</v>
      </c>
      <c r="BK44" s="56">
        <f t="shared" si="10"/>
        <v>121326.52682663256</v>
      </c>
      <c r="BL44" s="56">
        <f t="shared" si="10"/>
        <v>121326.52682663256</v>
      </c>
      <c r="BM44" s="56">
        <f t="shared" si="10"/>
        <v>121326.52682663256</v>
      </c>
      <c r="BN44" s="56">
        <f t="shared" si="10"/>
        <v>124238.36347047173</v>
      </c>
      <c r="BO44" s="56">
        <f t="shared" si="10"/>
        <v>124238.36347047173</v>
      </c>
      <c r="BP44" s="56">
        <f t="shared" si="10"/>
        <v>124238.36347047173</v>
      </c>
      <c r="BQ44" s="56">
        <f t="shared" si="10"/>
        <v>124238.36347047173</v>
      </c>
      <c r="BR44" s="56">
        <f t="shared" si="11"/>
        <v>124238.36347047173</v>
      </c>
      <c r="BS44" s="56">
        <f t="shared" si="11"/>
        <v>124238.36347047173</v>
      </c>
      <c r="BT44" s="56">
        <f t="shared" si="11"/>
        <v>124238.36347047173</v>
      </c>
      <c r="BU44" s="56">
        <f t="shared" si="11"/>
        <v>124238.36347047173</v>
      </c>
      <c r="BV44" s="56">
        <f t="shared" si="11"/>
        <v>124238.36347047173</v>
      </c>
      <c r="BW44" s="56">
        <f t="shared" si="11"/>
        <v>124238.36347047173</v>
      </c>
      <c r="BX44" s="56">
        <f t="shared" si="11"/>
        <v>124238.36347047173</v>
      </c>
      <c r="BY44" s="56">
        <f t="shared" si="11"/>
        <v>124238.36347047173</v>
      </c>
      <c r="BZ44" s="56">
        <f t="shared" si="11"/>
        <v>127220.08419376305</v>
      </c>
      <c r="CA44" s="56">
        <f t="shared" si="11"/>
        <v>127220.08419376305</v>
      </c>
      <c r="CB44" s="56">
        <f t="shared" si="12"/>
        <v>127220.08419376305</v>
      </c>
      <c r="CC44" s="56">
        <f t="shared" si="12"/>
        <v>127220.08419376305</v>
      </c>
      <c r="CD44" s="56">
        <f t="shared" si="12"/>
        <v>127220.08419376305</v>
      </c>
      <c r="CE44" s="56">
        <f t="shared" si="12"/>
        <v>127220.08419376305</v>
      </c>
      <c r="CF44" s="56">
        <f t="shared" si="12"/>
        <v>127220.08419376305</v>
      </c>
      <c r="CG44" s="56">
        <f t="shared" si="12"/>
        <v>127220.08419376305</v>
      </c>
      <c r="CH44" s="56">
        <f t="shared" si="12"/>
        <v>127220.08419376305</v>
      </c>
      <c r="CI44" s="56">
        <f t="shared" si="12"/>
        <v>127220.08419376305</v>
      </c>
      <c r="CJ44" s="56">
        <f t="shared" si="12"/>
        <v>127220.08419376305</v>
      </c>
      <c r="CK44" s="56">
        <f t="shared" si="12"/>
        <v>127220.08419376305</v>
      </c>
    </row>
    <row r="45" spans="3:89" x14ac:dyDescent="0.25">
      <c r="D45" s="1"/>
      <c r="O45" s="56">
        <f t="shared" ref="O45" si="13">SUM(O41:O44)</f>
        <v>416666.66666666674</v>
      </c>
      <c r="P45" s="56">
        <f t="shared" ref="P45" si="14">SUM(P41:P44)</f>
        <v>416666.66666666674</v>
      </c>
      <c r="Q45" s="56">
        <f t="shared" ref="Q45" si="15">SUM(Q41:Q44)</f>
        <v>416666.66666666674</v>
      </c>
      <c r="R45" s="56">
        <f t="shared" ref="R45" si="16">SUM(R41:R44)</f>
        <v>426666.66666666669</v>
      </c>
      <c r="S45" s="56">
        <f t="shared" ref="S45" si="17">SUM(S41:S44)</f>
        <v>426666.66666666669</v>
      </c>
      <c r="T45" s="56">
        <f t="shared" ref="T45" si="18">SUM(T41:T44)</f>
        <v>426666.66666666669</v>
      </c>
      <c r="U45" s="56">
        <f t="shared" ref="U45" si="19">SUM(U41:U44)</f>
        <v>426666.66666666669</v>
      </c>
      <c r="V45" s="56">
        <f t="shared" ref="V45" si="20">SUM(V41:V44)</f>
        <v>426666.66666666669</v>
      </c>
      <c r="W45" s="56">
        <f t="shared" ref="W45" si="21">SUM(W41:W44)</f>
        <v>426666.66666666669</v>
      </c>
      <c r="X45" s="56">
        <f t="shared" ref="X45" si="22">SUM(X41:X44)</f>
        <v>426666.66666666669</v>
      </c>
      <c r="Y45" s="56">
        <f t="shared" ref="Y45" si="23">SUM(Y41:Y44)</f>
        <v>426666.66666666669</v>
      </c>
      <c r="Z45" s="56">
        <f t="shared" ref="Z45" si="24">SUM(Z41:Z44)</f>
        <v>426666.66666666669</v>
      </c>
      <c r="AA45" s="56">
        <f t="shared" ref="AA45" si="25">SUM(AA41:AA44)</f>
        <v>426666.66666666669</v>
      </c>
      <c r="AB45" s="56">
        <f t="shared" ref="AB45" si="26">SUM(AB41:AB44)</f>
        <v>426666.66666666669</v>
      </c>
      <c r="AC45" s="56">
        <f t="shared" ref="AC45" si="27">SUM(AC41:AC44)</f>
        <v>426666.66666666669</v>
      </c>
      <c r="AD45" s="56">
        <f t="shared" ref="AD45:BI45" si="28">SUM(AD41:AD44)</f>
        <v>436906.66666666674</v>
      </c>
      <c r="AE45" s="56">
        <f t="shared" si="28"/>
        <v>436906.66666666674</v>
      </c>
      <c r="AF45" s="56">
        <f t="shared" si="28"/>
        <v>436906.66666666674</v>
      </c>
      <c r="AG45" s="56">
        <f t="shared" si="28"/>
        <v>436906.66666666674</v>
      </c>
      <c r="AH45" s="56">
        <f t="shared" si="28"/>
        <v>436906.66666666674</v>
      </c>
      <c r="AI45" s="56">
        <f t="shared" si="28"/>
        <v>436906.66666666674</v>
      </c>
      <c r="AJ45" s="56">
        <f t="shared" si="28"/>
        <v>436906.66666666674</v>
      </c>
      <c r="AK45" s="56">
        <f t="shared" si="28"/>
        <v>436906.66666666674</v>
      </c>
      <c r="AL45" s="56">
        <f t="shared" si="28"/>
        <v>436906.66666666674</v>
      </c>
      <c r="AM45" s="56">
        <f t="shared" si="28"/>
        <v>436906.66666666674</v>
      </c>
      <c r="AN45" s="56">
        <f t="shared" si="28"/>
        <v>436906.66666666674</v>
      </c>
      <c r="AO45" s="56">
        <f t="shared" si="28"/>
        <v>436906.66666666674</v>
      </c>
      <c r="AP45" s="56">
        <f t="shared" si="28"/>
        <v>447392.4266666667</v>
      </c>
      <c r="AQ45" s="56">
        <f t="shared" si="28"/>
        <v>447392.4266666667</v>
      </c>
      <c r="AR45" s="56">
        <f t="shared" si="28"/>
        <v>447392.4266666667</v>
      </c>
      <c r="AS45" s="56">
        <f t="shared" si="28"/>
        <v>447392.4266666667</v>
      </c>
      <c r="AT45" s="56">
        <f t="shared" si="28"/>
        <v>447392.4266666667</v>
      </c>
      <c r="AU45" s="56">
        <f t="shared" si="28"/>
        <v>447392.4266666667</v>
      </c>
      <c r="AV45" s="56">
        <f t="shared" si="28"/>
        <v>447392.4266666667</v>
      </c>
      <c r="AW45" s="56">
        <f t="shared" si="28"/>
        <v>447392.4266666667</v>
      </c>
      <c r="AX45" s="56">
        <f t="shared" si="28"/>
        <v>447392.4266666667</v>
      </c>
      <c r="AY45" s="56">
        <f t="shared" si="28"/>
        <v>447392.4266666667</v>
      </c>
      <c r="AZ45" s="56">
        <f t="shared" si="28"/>
        <v>447392.4266666667</v>
      </c>
      <c r="BA45" s="56">
        <f t="shared" si="28"/>
        <v>447392.4266666667</v>
      </c>
      <c r="BB45" s="56">
        <f t="shared" si="28"/>
        <v>458129.84490666672</v>
      </c>
      <c r="BC45" s="56">
        <f t="shared" si="28"/>
        <v>458129.84490666672</v>
      </c>
      <c r="BD45" s="56">
        <f t="shared" si="28"/>
        <v>458129.84490666672</v>
      </c>
      <c r="BE45" s="56">
        <f t="shared" si="28"/>
        <v>458129.84490666672</v>
      </c>
      <c r="BF45" s="56">
        <f t="shared" si="28"/>
        <v>458129.84490666672</v>
      </c>
      <c r="BG45" s="56">
        <f t="shared" si="28"/>
        <v>458129.84490666672</v>
      </c>
      <c r="BH45" s="56">
        <f t="shared" si="28"/>
        <v>458129.84490666672</v>
      </c>
      <c r="BI45" s="56">
        <f t="shared" si="28"/>
        <v>458129.84490666672</v>
      </c>
      <c r="BJ45" s="56">
        <f t="shared" ref="BJ45:CK45" si="29">SUM(BJ41:BJ44)</f>
        <v>458129.84490666672</v>
      </c>
      <c r="BK45" s="56">
        <f t="shared" si="29"/>
        <v>458129.84490666672</v>
      </c>
      <c r="BL45" s="56">
        <f t="shared" si="29"/>
        <v>458129.84490666672</v>
      </c>
      <c r="BM45" s="56">
        <f t="shared" si="29"/>
        <v>458129.84490666672</v>
      </c>
      <c r="BN45" s="56">
        <f t="shared" si="29"/>
        <v>469124.96118442668</v>
      </c>
      <c r="BO45" s="56">
        <f t="shared" si="29"/>
        <v>469124.96118442668</v>
      </c>
      <c r="BP45" s="56">
        <f t="shared" si="29"/>
        <v>469124.96118442668</v>
      </c>
      <c r="BQ45" s="56">
        <f t="shared" si="29"/>
        <v>469124.96118442668</v>
      </c>
      <c r="BR45" s="56">
        <f t="shared" si="29"/>
        <v>469124.96118442668</v>
      </c>
      <c r="BS45" s="56">
        <f t="shared" si="29"/>
        <v>469124.96118442668</v>
      </c>
      <c r="BT45" s="56">
        <f t="shared" si="29"/>
        <v>469124.96118442668</v>
      </c>
      <c r="BU45" s="56">
        <f t="shared" si="29"/>
        <v>469124.96118442668</v>
      </c>
      <c r="BV45" s="56">
        <f t="shared" si="29"/>
        <v>469124.96118442668</v>
      </c>
      <c r="BW45" s="56">
        <f t="shared" si="29"/>
        <v>469124.96118442668</v>
      </c>
      <c r="BX45" s="56">
        <f t="shared" si="29"/>
        <v>469124.96118442668</v>
      </c>
      <c r="BY45" s="56">
        <f t="shared" si="29"/>
        <v>469124.96118442668</v>
      </c>
      <c r="BZ45" s="56">
        <f t="shared" si="29"/>
        <v>480383.96025285294</v>
      </c>
      <c r="CA45" s="56">
        <f t="shared" si="29"/>
        <v>480383.96025285294</v>
      </c>
      <c r="CB45" s="56">
        <f t="shared" si="29"/>
        <v>480383.96025285294</v>
      </c>
      <c r="CC45" s="56">
        <f t="shared" si="29"/>
        <v>480383.96025285294</v>
      </c>
      <c r="CD45" s="56">
        <f t="shared" si="29"/>
        <v>480383.96025285294</v>
      </c>
      <c r="CE45" s="56">
        <f t="shared" si="29"/>
        <v>480383.96025285294</v>
      </c>
      <c r="CF45" s="56">
        <f t="shared" si="29"/>
        <v>480383.96025285294</v>
      </c>
      <c r="CG45" s="56">
        <f t="shared" si="29"/>
        <v>480383.96025285294</v>
      </c>
      <c r="CH45" s="56">
        <f t="shared" si="29"/>
        <v>480383.96025285294</v>
      </c>
      <c r="CI45" s="56">
        <f t="shared" si="29"/>
        <v>480383.96025285294</v>
      </c>
      <c r="CJ45" s="56">
        <f t="shared" si="29"/>
        <v>480383.96025285294</v>
      </c>
      <c r="CK45" s="56">
        <f t="shared" si="29"/>
        <v>480383.96025285294</v>
      </c>
    </row>
    <row r="46" spans="3:89" x14ac:dyDescent="0.25">
      <c r="D46" s="1"/>
    </row>
    <row r="47" spans="3:89" x14ac:dyDescent="0.25">
      <c r="C47" s="1" t="s">
        <v>8225</v>
      </c>
      <c r="D47" s="1"/>
    </row>
    <row r="48" spans="3:89" x14ac:dyDescent="0.25">
      <c r="C48" t="s">
        <v>12</v>
      </c>
      <c r="D48" s="134">
        <f>SUM(AD48:CK48)</f>
        <v>137482738.55442977</v>
      </c>
      <c r="E48" s="134"/>
      <c r="N48" s="134"/>
      <c r="O48" s="135">
        <v>2395551.4055138198</v>
      </c>
      <c r="P48" s="135">
        <v>2401848.2172515048</v>
      </c>
      <c r="Q48" s="135">
        <v>2396370.3565415354</v>
      </c>
      <c r="R48" s="56">
        <f>SUMIF('Network &amp; Other Capex'!$D$9:$D$1498,$C48,'Network &amp; Other Capex'!O$9:O$1498)-R41</f>
        <v>1008054.3712471483</v>
      </c>
      <c r="S48" s="56">
        <f>SUMIF('Network &amp; Other Capex'!$D$9:$D$1498,$C48,'Network &amp; Other Capex'!P$9:P$1498)-S41</f>
        <v>1524663.0229043982</v>
      </c>
      <c r="T48" s="56">
        <f>SUMIF('Network &amp; Other Capex'!$D$9:$D$1498,$C48,'Network &amp; Other Capex'!Q$9:Q$1498)-T41</f>
        <v>2063476.9068356387</v>
      </c>
      <c r="U48" s="56">
        <f>SUMIF('Network &amp; Other Capex'!$D$9:$D$1498,$C48,'Network &amp; Other Capex'!R$9:R$1498)-U41</f>
        <v>1797520.0009799714</v>
      </c>
      <c r="V48" s="56">
        <f>SUMIF('Network &amp; Other Capex'!$D$9:$D$1498,$C48,'Network &amp; Other Capex'!S$9:S$1498)-V41</f>
        <v>2318388.728086581</v>
      </c>
      <c r="W48" s="56">
        <f>SUMIF('Network &amp; Other Capex'!$D$9:$D$1498,$C48,'Network &amp; Other Capex'!T$9:T$1498)-W41</f>
        <v>2436818.0380700803</v>
      </c>
      <c r="X48" s="56">
        <f>SUMIF('Network &amp; Other Capex'!$D$9:$D$1498,$C48,'Network &amp; Other Capex'!U$9:U$1498)-X41</f>
        <v>2444603.8766580741</v>
      </c>
      <c r="Y48" s="56">
        <f>SUMIF('Network &amp; Other Capex'!$D$9:$D$1498,$C48,'Network &amp; Other Capex'!V$9:V$1498)-Y41</f>
        <v>2586024.8490518997</v>
      </c>
      <c r="Z48" s="56">
        <f>SUMIF('Network &amp; Other Capex'!$D$9:$D$1498,$C48,'Network &amp; Other Capex'!W$9:W$1498)-Z41</f>
        <v>2566066.8842606363</v>
      </c>
      <c r="AA48" s="56">
        <f>SUMIF('Network &amp; Other Capex'!$D$9:$D$1498,$C48,'Network &amp; Other Capex'!X$9:X$1498)-AA41</f>
        <v>2533334.1673256368</v>
      </c>
      <c r="AB48" s="56">
        <f>SUMIF('Network &amp; Other Capex'!$D$9:$D$1498,$C48,'Network &amp; Other Capex'!Y$9:Y$1498)-AB41</f>
        <v>2587354.2541382178</v>
      </c>
      <c r="AC48" s="56">
        <f>SUMIF('Network &amp; Other Capex'!$D$9:$D$1498,$C48,'Network &amp; Other Capex'!Z$9:Z$1498)-AC41</f>
        <v>2592116.1711767153</v>
      </c>
      <c r="AD48" s="56">
        <f>SUMIF('Network &amp; Other Capex'!$D$9:$D$1498,$C48,'Network &amp; Other Capex'!AA$9:AA$1498)-AD41</f>
        <v>1065200.5317245543</v>
      </c>
      <c r="AE48" s="56">
        <f>SUMIF('Network &amp; Other Capex'!$D$9:$D$1498,$C48,'Network &amp; Other Capex'!AB$9:AB$1498)-AE41</f>
        <v>1607410.7449259425</v>
      </c>
      <c r="AF48" s="56">
        <f>SUMIF('Network &amp; Other Capex'!$D$9:$D$1498,$C48,'Network &amp; Other Capex'!AC$9:AC$1498)-AF41</f>
        <v>2177683.600722258</v>
      </c>
      <c r="AG48" s="56">
        <f>SUMIF('Network &amp; Other Capex'!$D$9:$D$1498,$C48,'Network &amp; Other Capex'!AD$9:AD$1498)-AG41</f>
        <v>1897409.3221304722</v>
      </c>
      <c r="AH48" s="56">
        <f>SUMIF('Network &amp; Other Capex'!$D$9:$D$1498,$C48,'Network &amp; Other Capex'!AE$9:AE$1498)-AH41</f>
        <v>2450693.6800302183</v>
      </c>
      <c r="AI48" s="56">
        <f>SUMIF('Network &amp; Other Capex'!$D$9:$D$1498,$C48,'Network &amp; Other Capex'!AF$9:AF$1498)-AI41</f>
        <v>2583544.8799494915</v>
      </c>
      <c r="AJ48" s="56">
        <f>SUMIF('Network &amp; Other Capex'!$D$9:$D$1498,$C48,'Network &amp; Other Capex'!AG$9:AG$1498)-AJ41</f>
        <v>2399440.6387147047</v>
      </c>
      <c r="AK48" s="56">
        <f>SUMIF('Network &amp; Other Capex'!$D$9:$D$1498,$C48,'Network &amp; Other Capex'!AH$9:AH$1498)-AK41</f>
        <v>2535765.3714384749</v>
      </c>
      <c r="AL48" s="56">
        <f>SUMIF('Network &amp; Other Capex'!$D$9:$D$1498,$C48,'Network &amp; Other Capex'!AI$9:AI$1498)-AL41</f>
        <v>2524781.9438122679</v>
      </c>
      <c r="AM48" s="56">
        <f>SUMIF('Network &amp; Other Capex'!$D$9:$D$1498,$C48,'Network &amp; Other Capex'!AJ$9:AJ$1498)-AM41</f>
        <v>2504391.3992698602</v>
      </c>
      <c r="AN48" s="56">
        <f>SUMIF('Network &amp; Other Capex'!$D$9:$D$1498,$C48,'Network &amp; Other Capex'!AK$9:AK$1498)-AN41</f>
        <v>2535929.0794373574</v>
      </c>
      <c r="AO48" s="56">
        <f>SUMIF('Network &amp; Other Capex'!$D$9:$D$1498,$C48,'Network &amp; Other Capex'!AL$9:AL$1498)-AO41</f>
        <v>2539000.8586957976</v>
      </c>
      <c r="AP48" s="56">
        <f>SUMIF('Network &amp; Other Capex'!$D$9:$D$1498,$C48,'Network &amp; Other Capex'!AM$9:AM$1498)-AP41</f>
        <v>1064003.1795198433</v>
      </c>
      <c r="AQ48" s="56">
        <f>SUMIF('Network &amp; Other Capex'!$D$9:$D$1498,$C48,'Network &amp; Other Capex'!AN$9:AN$1498)-AQ41</f>
        <v>1621331.6665284485</v>
      </c>
      <c r="AR48" s="56">
        <f>SUMIF('Network &amp; Other Capex'!$D$9:$D$1498,$C48,'Network &amp; Other Capex'!AO$9:AO$1498)-AR41</f>
        <v>2191265.5165125155</v>
      </c>
      <c r="AS48" s="56">
        <f>SUMIF('Network &amp; Other Capex'!$D$9:$D$1498,$C48,'Network &amp; Other Capex'!AP$9:AP$1498)-AS41</f>
        <v>1907295.8092771075</v>
      </c>
      <c r="AT48" s="56">
        <f>SUMIF('Network &amp; Other Capex'!$D$9:$D$1498,$C48,'Network &amp; Other Capex'!AQ$9:AQ$1498)-AT41</f>
        <v>2465996.5546039268</v>
      </c>
      <c r="AU48" s="56">
        <f>SUMIF('Network &amp; Other Capex'!$D$9:$D$1498,$C48,'Network &amp; Other Capex'!AR$9:AR$1498)-AU41</f>
        <v>2599576.1980244513</v>
      </c>
      <c r="AV48" s="56">
        <f>SUMIF('Network &amp; Other Capex'!$D$9:$D$1498,$C48,'Network &amp; Other Capex'!AS$9:AS$1498)-AV41</f>
        <v>2488859.2292538197</v>
      </c>
      <c r="AW48" s="56">
        <f>SUMIF('Network &amp; Other Capex'!$D$9:$D$1498,$C48,'Network &amp; Other Capex'!AT$9:AT$1498)-AW41</f>
        <v>2628306.4404015099</v>
      </c>
      <c r="AX48" s="56">
        <f>SUMIF('Network &amp; Other Capex'!$D$9:$D$1498,$C48,'Network &amp; Other Capex'!AU$9:AU$1498)-AX41</f>
        <v>2620943.5736827007</v>
      </c>
      <c r="AY48" s="56">
        <f>SUMIF('Network &amp; Other Capex'!$D$9:$D$1498,$C48,'Network &amp; Other Capex'!AV$9:AV$1498)-AY41</f>
        <v>2595765.0417728014</v>
      </c>
      <c r="AZ48" s="56">
        <f>SUMIF('Network &amp; Other Capex'!$D$9:$D$1498,$C48,'Network &amp; Other Capex'!AW$9:AW$1498)-AZ41</f>
        <v>2629769.2988809547</v>
      </c>
      <c r="BA48" s="56">
        <f>SUMIF('Network &amp; Other Capex'!$D$9:$D$1498,$C48,'Network &amp; Other Capex'!AX$9:AX$1498)-BA41</f>
        <v>2633389.5352499713</v>
      </c>
      <c r="BB48" s="56">
        <f>SUMIF('Network &amp; Other Capex'!$D$9:$D$1498,$C48,'Network &amp; Other Capex'!AY$9:AY$1498)-BB41</f>
        <v>1092091.7087160456</v>
      </c>
      <c r="BC48" s="56">
        <f>SUMIF('Network &amp; Other Capex'!$D$9:$D$1498,$C48,'Network &amp; Other Capex'!AZ$9:AZ$1498)-BC41</f>
        <v>1663328.6822986268</v>
      </c>
      <c r="BD48" s="56">
        <f>SUMIF('Network &amp; Other Capex'!$D$9:$D$1498,$C48,'Network &amp; Other Capex'!BA$9:BA$1498)-BD41</f>
        <v>2251937.2337164753</v>
      </c>
      <c r="BE48" s="56">
        <f>SUMIF('Network &amp; Other Capex'!$D$9:$D$1498,$C48,'Network &amp; Other Capex'!BB$9:BB$1498)-BE41</f>
        <v>1959801.9076597402</v>
      </c>
      <c r="BF48" s="56">
        <f>SUMIF('Network &amp; Other Capex'!$D$9:$D$1498,$C48,'Network &amp; Other Capex'!BC$9:BC$1498)-BF41</f>
        <v>2533436.1447552503</v>
      </c>
      <c r="BG48" s="56">
        <f>SUMIF('Network &amp; Other Capex'!$D$9:$D$1498,$C48,'Network &amp; Other Capex'!BD$9:BD$1498)-BG41</f>
        <v>2670351.00801299</v>
      </c>
      <c r="BH48" s="56">
        <f>SUMIF('Network &amp; Other Capex'!$D$9:$D$1498,$C48,'Network &amp; Other Capex'!BE$9:BE$1498)-BH41</f>
        <v>2520616.5078233727</v>
      </c>
      <c r="BI48" s="56">
        <f>SUMIF('Network &amp; Other Capex'!$D$9:$D$1498,$C48,'Network &amp; Other Capex'!BF$9:BF$1498)-BI41</f>
        <v>2662338.1390483747</v>
      </c>
      <c r="BJ48" s="56">
        <f>SUMIF('Network &amp; Other Capex'!$D$9:$D$1498,$C48,'Network &amp; Other Capex'!BG$9:BG$1498)-BJ41</f>
        <v>2655102.0650137528</v>
      </c>
      <c r="BK48" s="56">
        <f>SUMIF('Network &amp; Other Capex'!$D$9:$D$1498,$C48,'Network &amp; Other Capex'!BH$9:BH$1498)-BK41</f>
        <v>2630751.6149261533</v>
      </c>
      <c r="BL48" s="56">
        <f>SUMIF('Network &amp; Other Capex'!$D$9:$D$1498,$C48,'Network &amp; Other Capex'!BI$9:BI$1498)-BL41</f>
        <v>2663319.449848826</v>
      </c>
      <c r="BM48" s="56">
        <f>SUMIF('Network &amp; Other Capex'!$D$9:$D$1498,$C48,'Network &amp; Other Capex'!BJ$9:BJ$1498)-BM41</f>
        <v>2666837.0789702982</v>
      </c>
      <c r="BN48" s="56">
        <f>SUMIF('Network &amp; Other Capex'!$D$9:$D$1498,$C48,'Network &amp; Other Capex'!BK$9:BK$1498)-BN41</f>
        <v>1057100.3481812726</v>
      </c>
      <c r="BO48" s="56">
        <f>SUMIF('Network &amp; Other Capex'!$D$9:$D$1498,$C48,'Network &amp; Other Capex'!BL$9:BL$1498)-BO41</f>
        <v>1613527.4428994316</v>
      </c>
      <c r="BP48" s="56">
        <f>SUMIF('Network &amp; Other Capex'!$D$9:$D$1498,$C48,'Network &amp; Other Capex'!BM$9:BM$1498)-BP41</f>
        <v>2183134.1608416261</v>
      </c>
      <c r="BQ48" s="56">
        <f>SUMIF('Network &amp; Other Capex'!$D$9:$D$1498,$C48,'Network &amp; Other Capex'!BN$9:BN$1498)-BQ41</f>
        <v>1899867.9884636938</v>
      </c>
      <c r="BR48" s="56">
        <f>SUMIF('Network &amp; Other Capex'!$D$9:$D$1498,$C48,'Network &amp; Other Capex'!BO$9:BO$1498)-BR41</f>
        <v>2458097.4183394955</v>
      </c>
      <c r="BS48" s="56">
        <f>SUMIF('Network &amp; Other Capex'!$D$9:$D$1498,$C48,'Network &amp; Other Capex'!BP$9:BP$1498)-BS41</f>
        <v>2592040.1421878026</v>
      </c>
      <c r="BT48" s="56">
        <f>SUMIF('Network &amp; Other Capex'!$D$9:$D$1498,$C48,'Network &amp; Other Capex'!BQ$9:BQ$1498)-BT41</f>
        <v>2499528.1211410714</v>
      </c>
      <c r="BU48" s="56">
        <f>SUMIF('Network &amp; Other Capex'!$D$9:$D$1498,$C48,'Network &amp; Other Capex'!BR$9:BR$1498)-BU41</f>
        <v>2639290.7275558105</v>
      </c>
      <c r="BV48" s="56">
        <f>SUMIF('Network &amp; Other Capex'!$D$9:$D$1498,$C48,'Network &amp; Other Capex'!BS$9:BS$1498)-BV41</f>
        <v>2629623.0617240705</v>
      </c>
      <c r="BW48" s="56">
        <f>SUMIF('Network &amp; Other Capex'!$D$9:$D$1498,$C48,'Network &amp; Other Capex'!BT$9:BT$1498)-BW41</f>
        <v>2598014.7347911708</v>
      </c>
      <c r="BX48" s="56">
        <f>SUMIF('Network &amp; Other Capex'!$D$9:$D$1498,$C48,'Network &amp; Other Capex'!BU$9:BU$1498)-BX41</f>
        <v>2640422.1531536598</v>
      </c>
      <c r="BY48" s="56">
        <f>SUMIF('Network &amp; Other Capex'!$D$9:$D$1498,$C48,'Network &amp; Other Capex'!BV$9:BV$1498)-BY41</f>
        <v>2645161.6627020882</v>
      </c>
      <c r="BZ48" s="56">
        <f>SUMIF('Network &amp; Other Capex'!$D$9:$D$1498,$C48,'Network &amp; Other Capex'!BW$9:BW$1498)-BZ41</f>
        <v>1068263.2338975866</v>
      </c>
      <c r="CA48" s="56">
        <f>SUMIF('Network &amp; Other Capex'!$D$9:$D$1498,$C48,'Network &amp; Other Capex'!BX$9:BX$1498)-CA41</f>
        <v>1625217.3451569628</v>
      </c>
      <c r="CB48" s="56">
        <f>SUMIF('Network &amp; Other Capex'!$D$9:$D$1498,$C48,'Network &amp; Other Capex'!BY$9:BY$1498)-CB41</f>
        <v>2199037.2510104668</v>
      </c>
      <c r="CC48" s="56">
        <f>SUMIF('Network &amp; Other Capex'!$D$9:$D$1498,$C48,'Network &amp; Other Capex'!BZ$9:BZ$1498)-CC41</f>
        <v>1914374.5840087628</v>
      </c>
      <c r="CD48" s="56">
        <f>SUMIF('Network &amp; Other Capex'!$D$9:$D$1498,$C48,'Network &amp; Other Capex'!CA$9:CA$1498)-CD41</f>
        <v>2472014.0875220285</v>
      </c>
      <c r="CE48" s="56">
        <f>SUMIF('Network &amp; Other Capex'!$D$9:$D$1498,$C48,'Network &amp; Other Capex'!CB$9:CB$1498)-CE41</f>
        <v>2604316.7376307128</v>
      </c>
      <c r="CF48" s="56">
        <f>SUMIF('Network &amp; Other Capex'!$D$9:$D$1498,$C48,'Network &amp; Other Capex'!CC$9:CC$1498)-CF41</f>
        <v>2542401.5707822484</v>
      </c>
      <c r="CG48" s="56">
        <f>SUMIF('Network &amp; Other Capex'!$D$9:$D$1498,$C48,'Network &amp; Other Capex'!CD$9:CD$1498)-CG41</f>
        <v>2683791.1632791627</v>
      </c>
      <c r="CH48" s="56">
        <f>SUMIF('Network &amp; Other Capex'!$D$9:$D$1498,$C48,'Network &amp; Other Capex'!CE$9:CE$1498)-CH41</f>
        <v>2671976.7753517204</v>
      </c>
      <c r="CI48" s="56">
        <f>SUMIF('Network &amp; Other Capex'!$D$9:$D$1498,$C48,'Network &amp; Other Capex'!CF$9:CF$1498)-CI41</f>
        <v>2632318.9846386034</v>
      </c>
      <c r="CJ48" s="56">
        <f>SUMIF('Network &amp; Other Capex'!$D$9:$D$1498,$C48,'Network &amp; Other Capex'!CG$9:CG$1498)-CJ41</f>
        <v>2684593.4105115524</v>
      </c>
      <c r="CK48" s="56">
        <f>SUMIF('Network &amp; Other Capex'!$D$9:$D$1498,$C48,'Network &amp; Other Capex'!CH$9:CH$1498)-CK41</f>
        <v>2690959.8133094031</v>
      </c>
    </row>
    <row r="49" spans="3:89" x14ac:dyDescent="0.25">
      <c r="C49" t="s">
        <v>13</v>
      </c>
      <c r="D49" s="134">
        <f>SUM(AD49:CK49)</f>
        <v>23629593.655567314</v>
      </c>
      <c r="N49" s="134"/>
      <c r="O49" s="135">
        <v>111439.77954470762</v>
      </c>
      <c r="P49" s="135">
        <v>112088.21853367431</v>
      </c>
      <c r="Q49" s="135">
        <v>111524.11425226237</v>
      </c>
      <c r="R49" s="56">
        <f>SUMIF('Network &amp; Other Capex'!$D$9:$D$1498,$C49,'Network &amp; Other Capex'!O$9:O$1498)-R42</f>
        <v>112879.87117247563</v>
      </c>
      <c r="S49" s="56">
        <f>SUMIF('Network &amp; Other Capex'!$D$9:$D$1498,$C49,'Network &amp; Other Capex'!P$9:P$1498)-S42</f>
        <v>236212.92959898102</v>
      </c>
      <c r="T49" s="56">
        <f>SUMIF('Network &amp; Other Capex'!$D$9:$D$1498,$C49,'Network &amp; Other Capex'!Q$9:Q$1498)-T42</f>
        <v>364847.17529874702</v>
      </c>
      <c r="U49" s="56">
        <f>SUMIF('Network &amp; Other Capex'!$D$9:$D$1498,$C49,'Network &amp; Other Capex'!R$9:R$1498)-U42</f>
        <v>301353.70010508795</v>
      </c>
      <c r="V49" s="56">
        <f>SUMIF('Network &amp; Other Capex'!$D$9:$D$1498,$C49,'Network &amp; Other Capex'!S$9:S$1498)-V42</f>
        <v>425703.79170091986</v>
      </c>
      <c r="W49" s="56">
        <f>SUMIF('Network &amp; Other Capex'!$D$9:$D$1498,$C49,'Network &amp; Other Capex'!T$9:T$1498)-W42</f>
        <v>453977.12580159609</v>
      </c>
      <c r="X49" s="56">
        <f>SUMIF('Network &amp; Other Capex'!$D$9:$D$1498,$C49,'Network &amp; Other Capex'!U$9:U$1498)-X42</f>
        <v>447783.56618060637</v>
      </c>
      <c r="Y49" s="56">
        <f>SUMIF('Network &amp; Other Capex'!$D$9:$D$1498,$C49,'Network &amp; Other Capex'!V$9:V$1498)-Y42</f>
        <v>481094.58233516268</v>
      </c>
      <c r="Z49" s="56">
        <f>SUMIF('Network &amp; Other Capex'!$D$9:$D$1498,$C49,'Network &amp; Other Capex'!W$9:W$1498)-Z42</f>
        <v>476393.58165385749</v>
      </c>
      <c r="AA49" s="56">
        <f>SUMIF('Network &amp; Other Capex'!$D$9:$D$1498,$C49,'Network &amp; Other Capex'!X$9:X$1498)-AA42</f>
        <v>468683.55078539881</v>
      </c>
      <c r="AB49" s="56">
        <f>SUMIF('Network &amp; Other Capex'!$D$9:$D$1498,$C49,'Network &amp; Other Capex'!Y$9:Y$1498)-AB42</f>
        <v>481407.7171804161</v>
      </c>
      <c r="AC49" s="56">
        <f>SUMIF('Network &amp; Other Capex'!$D$9:$D$1498,$C49,'Network &amp; Other Capex'!Z$9:Z$1498)-AC42</f>
        <v>482529.36337412556</v>
      </c>
      <c r="AD49" s="56">
        <f>SUMIF('Network &amp; Other Capex'!$D$9:$D$1498,$C49,'Network &amp; Other Capex'!AA$9:AA$1498)-AD42</f>
        <v>120525.89899221124</v>
      </c>
      <c r="AE49" s="56">
        <f>SUMIF('Network &amp; Other Capex'!$D$9:$D$1498,$C49,'Network &amp; Other Capex'!AB$9:AB$1498)-AE42</f>
        <v>248584.69505914379</v>
      </c>
      <c r="AF49" s="56">
        <f>SUMIF('Network &amp; Other Capex'!$D$9:$D$1498,$C49,'Network &amp; Other Capex'!AC$9:AC$1498)-AF42</f>
        <v>383271.30472616642</v>
      </c>
      <c r="AG49" s="56">
        <f>SUMIF('Network &amp; Other Capex'!$D$9:$D$1498,$C49,'Network &amp; Other Capex'!AD$9:AD$1498)-AG42</f>
        <v>317076.33862053626</v>
      </c>
      <c r="AH49" s="56">
        <f>SUMIF('Network &amp; Other Capex'!$D$9:$D$1498,$C49,'Network &amp; Other Capex'!AE$9:AE$1498)-AH42</f>
        <v>447750.61776583048</v>
      </c>
      <c r="AI49" s="56">
        <f>SUMIF('Network &amp; Other Capex'!$D$9:$D$1498,$C49,'Network &amp; Other Capex'!AF$9:AF$1498)-AI42</f>
        <v>479127.31319408584</v>
      </c>
      <c r="AJ49" s="56">
        <f>SUMIF('Network &amp; Other Capex'!$D$9:$D$1498,$C49,'Network &amp; Other Capex'!AG$9:AG$1498)-AJ42</f>
        <v>395603.65842681436</v>
      </c>
      <c r="AK49" s="56">
        <f>SUMIF('Network &amp; Other Capex'!$D$9:$D$1498,$C49,'Network &amp; Other Capex'!AH$9:AH$1498)-AK42</f>
        <v>425599.88998213713</v>
      </c>
      <c r="AL49" s="56">
        <f>SUMIF('Network &amp; Other Capex'!$D$9:$D$1498,$C49,'Network &amp; Other Capex'!AI$9:AI$1498)-AL42</f>
        <v>423183.14995438384</v>
      </c>
      <c r="AM49" s="56">
        <f>SUMIF('Network &amp; Other Capex'!$D$9:$D$1498,$C49,'Network &amp; Other Capex'!AJ$9:AJ$1498)-AM42</f>
        <v>418696.51364552754</v>
      </c>
      <c r="AN49" s="56">
        <f>SUMIF('Network &amp; Other Capex'!$D$9:$D$1498,$C49,'Network &amp; Other Capex'!AK$9:AK$1498)-AN42</f>
        <v>425635.911494478</v>
      </c>
      <c r="AO49" s="56">
        <f>SUMIF('Network &amp; Other Capex'!$D$9:$D$1498,$C49,'Network &amp; Other Capex'!AL$9:AL$1498)-AO42</f>
        <v>426311.81087151717</v>
      </c>
      <c r="AP49" s="56">
        <f>SUMIF('Network &amp; Other Capex'!$D$9:$D$1498,$C49,'Network &amp; Other Capex'!AM$9:AM$1498)-AP42</f>
        <v>99452.885983053071</v>
      </c>
      <c r="AQ49" s="56">
        <f>SUMIF('Network &amp; Other Capex'!$D$9:$D$1498,$C49,'Network &amp; Other Capex'!AN$9:AN$1498)-AQ42</f>
        <v>222507.0503618542</v>
      </c>
      <c r="AR49" s="56">
        <f>SUMIF('Network &amp; Other Capex'!$D$9:$D$1498,$C49,'Network &amp; Other Capex'!AO$9:AO$1498)-AR42</f>
        <v>348344.38919484924</v>
      </c>
      <c r="AS49" s="56">
        <f>SUMIF('Network &amp; Other Capex'!$D$9:$D$1498,$C49,'Network &amp; Other Capex'!AP$9:AP$1498)-AS42</f>
        <v>285645.89836352284</v>
      </c>
      <c r="AT49" s="56">
        <f>SUMIF('Network &amp; Other Capex'!$D$9:$D$1498,$C49,'Network &amp; Other Capex'!AQ$9:AQ$1498)-AT42</f>
        <v>409003.04761497286</v>
      </c>
      <c r="AU49" s="56">
        <f>SUMIF('Network &amp; Other Capex'!$D$9:$D$1498,$C49,'Network &amp; Other Capex'!AR$9:AR$1498)-AU42</f>
        <v>438496.48242458975</v>
      </c>
      <c r="AV49" s="56">
        <f>SUMIF('Network &amp; Other Capex'!$D$9:$D$1498,$C49,'Network &amp; Other Capex'!AS$9:AS$1498)-AV42</f>
        <v>436982.02953173482</v>
      </c>
      <c r="AW49" s="56">
        <f>SUMIF('Network &amp; Other Capex'!$D$9:$D$1498,$C49,'Network &amp; Other Capex'!AT$9:AT$1498)-AW42</f>
        <v>469014.4144408303</v>
      </c>
      <c r="AX49" s="56">
        <f>SUMIF('Network &amp; Other Capex'!$D$9:$D$1498,$C49,'Network &amp; Other Capex'!AU$9:AU$1498)-AX42</f>
        <v>467323.09212014714</v>
      </c>
      <c r="AY49" s="56">
        <f>SUMIF('Network &amp; Other Capex'!$D$9:$D$1498,$C49,'Network &amp; Other Capex'!AV$9:AV$1498)-AY42</f>
        <v>461539.33768758649</v>
      </c>
      <c r="AZ49" s="56">
        <f>SUMIF('Network &amp; Other Capex'!$D$9:$D$1498,$C49,'Network &amp; Other Capex'!AW$9:AW$1498)-AZ42</f>
        <v>469350.44730585237</v>
      </c>
      <c r="BA49" s="56">
        <f>SUMIF('Network &amp; Other Capex'!$D$9:$D$1498,$C49,'Network &amp; Other Capex'!AX$9:AX$1498)-BA42</f>
        <v>470182.05092043924</v>
      </c>
      <c r="BB49" s="56">
        <f>SUMIF('Network &amp; Other Capex'!$D$9:$D$1498,$C49,'Network &amp; Other Capex'!AY$9:AY$1498)-BB42</f>
        <v>113438.37962083242</v>
      </c>
      <c r="BC49" s="56">
        <f>SUMIF('Network &amp; Other Capex'!$D$9:$D$1498,$C49,'Network &amp; Other Capex'!AZ$9:AZ$1498)-BC42</f>
        <v>244919.71621534045</v>
      </c>
      <c r="BD49" s="56">
        <f>SUMIF('Network &amp; Other Capex'!$D$9:$D$1498,$C49,'Network &amp; Other Capex'!BA$9:BA$1498)-BD42</f>
        <v>380399.46043779387</v>
      </c>
      <c r="BE49" s="56">
        <f>SUMIF('Network &amp; Other Capex'!$D$9:$D$1498,$C49,'Network &amp; Other Capex'!BB$9:BB$1498)-BE42</f>
        <v>313158.81441392598</v>
      </c>
      <c r="BF49" s="56">
        <f>SUMIF('Network &amp; Other Capex'!$D$9:$D$1498,$C49,'Network &amp; Other Capex'!BC$9:BC$1498)-BF42</f>
        <v>445191.92798616237</v>
      </c>
      <c r="BG49" s="56">
        <f>SUMIF('Network &amp; Other Capex'!$D$9:$D$1498,$C49,'Network &amp; Other Capex'!BD$9:BD$1498)-BG42</f>
        <v>476705.55552305141</v>
      </c>
      <c r="BH49" s="56">
        <f>SUMIF('Network &amp; Other Capex'!$D$9:$D$1498,$C49,'Network &amp; Other Capex'!BE$9:BE$1498)-BH42</f>
        <v>460583.0331476971</v>
      </c>
      <c r="BI49" s="56">
        <f>SUMIF('Network &amp; Other Capex'!$D$9:$D$1498,$C49,'Network &amp; Other Capex'!BF$9:BF$1498)-BI42</f>
        <v>494200.74289494928</v>
      </c>
      <c r="BJ49" s="56">
        <f>SUMIF('Network &amp; Other Capex'!$D$9:$D$1498,$C49,'Network &amp; Other Capex'!BG$9:BG$1498)-BJ42</f>
        <v>492484.27777594572</v>
      </c>
      <c r="BK49" s="56">
        <f>SUMIF('Network &amp; Other Capex'!$D$9:$D$1498,$C49,'Network &amp; Other Capex'!BH$9:BH$1498)-BK42</f>
        <v>486708.12098051643</v>
      </c>
      <c r="BL49" s="56">
        <f>SUMIF('Network &amp; Other Capex'!$D$9:$D$1498,$C49,'Network &amp; Other Capex'!BI$9:BI$1498)-BL42</f>
        <v>494433.51908709307</v>
      </c>
      <c r="BM49" s="56">
        <f>SUMIF('Network &amp; Other Capex'!$D$9:$D$1498,$C49,'Network &amp; Other Capex'!BJ$9:BJ$1498)-BM42</f>
        <v>495267.93394516315</v>
      </c>
      <c r="BN49" s="56">
        <f>SUMIF('Network &amp; Other Capex'!$D$9:$D$1498,$C49,'Network &amp; Other Capex'!BK$9:BK$1498)-BN42</f>
        <v>107587.72985831715</v>
      </c>
      <c r="BO49" s="56">
        <f>SUMIF('Network &amp; Other Capex'!$D$9:$D$1498,$C49,'Network &amp; Other Capex'!BL$9:BL$1498)-BO42</f>
        <v>238342.21735579518</v>
      </c>
      <c r="BP49" s="56">
        <f>SUMIF('Network &amp; Other Capex'!$D$9:$D$1498,$C49,'Network &amp; Other Capex'!BM$9:BM$1498)-BP42</f>
        <v>372193.77704193327</v>
      </c>
      <c r="BQ49" s="56">
        <f>SUMIF('Network &amp; Other Capex'!$D$9:$D$1498,$C49,'Network &amp; Other Capex'!BN$9:BN$1498)-BQ42</f>
        <v>305629.21980481723</v>
      </c>
      <c r="BR49" s="56">
        <f>SUMIF('Network &amp; Other Capex'!$D$9:$D$1498,$C49,'Network &amp; Other Capex'!BO$9:BO$1498)-BR42</f>
        <v>436807.23701907624</v>
      </c>
      <c r="BS49" s="56">
        <f>SUMIF('Network &amp; Other Capex'!$D$9:$D$1498,$C49,'Network &amp; Other Capex'!BP$9:BP$1498)-BS42</f>
        <v>468282.36175158585</v>
      </c>
      <c r="BT49" s="56">
        <f>SUMIF('Network &amp; Other Capex'!$D$9:$D$1498,$C49,'Network &amp; Other Capex'!BQ$9:BQ$1498)-BT42</f>
        <v>453785.21242337325</v>
      </c>
      <c r="BU49" s="56">
        <f>SUMIF('Network &amp; Other Capex'!$D$9:$D$1498,$C49,'Network &amp; Other Capex'!BR$9:BR$1498)-BU42</f>
        <v>487019.30750807386</v>
      </c>
      <c r="BV49" s="56">
        <f>SUMIF('Network &amp; Other Capex'!$D$9:$D$1498,$C49,'Network &amp; Other Capex'!BS$9:BS$1498)-BV42</f>
        <v>484720.4370609544</v>
      </c>
      <c r="BW49" s="56">
        <f>SUMIF('Network &amp; Other Capex'!$D$9:$D$1498,$C49,'Network &amp; Other Capex'!BT$9:BT$1498)-BW42</f>
        <v>477204.30545963859</v>
      </c>
      <c r="BX49" s="56">
        <f>SUMIF('Network &amp; Other Capex'!$D$9:$D$1498,$C49,'Network &amp; Other Capex'!BU$9:BU$1498)-BX42</f>
        <v>487288.34875497781</v>
      </c>
      <c r="BY49" s="56">
        <f>SUMIF('Network &amp; Other Capex'!$D$9:$D$1498,$C49,'Network &amp; Other Capex'!BV$9:BV$1498)-BY42</f>
        <v>488415.35486217693</v>
      </c>
      <c r="BZ49" s="56">
        <f>SUMIF('Network &amp; Other Capex'!$D$9:$D$1498,$C49,'Network &amp; Other Capex'!BW$9:BW$1498)-BZ42</f>
        <v>108155.66581148893</v>
      </c>
      <c r="CA49" s="56">
        <f>SUMIF('Network &amp; Other Capex'!$D$9:$D$1498,$C49,'Network &amp; Other Capex'!BX$9:BX$1498)-CA42</f>
        <v>239671.46933779353</v>
      </c>
      <c r="CB49" s="56">
        <f>SUMIF('Network &amp; Other Capex'!$D$9:$D$1498,$C49,'Network &amp; Other Capex'!BY$9:BY$1498)-CB42</f>
        <v>375169.86044773419</v>
      </c>
      <c r="CC49" s="56">
        <f>SUMIF('Network &amp; Other Capex'!$D$9:$D$1498,$C49,'Network &amp; Other Capex'!BZ$9:BZ$1498)-CC42</f>
        <v>307951.32551311125</v>
      </c>
      <c r="CD49" s="56">
        <f>SUMIF('Network &amp; Other Capex'!$D$9:$D$1498,$C49,'Network &amp; Other Capex'!CA$9:CA$1498)-CD42</f>
        <v>439628.97345563857</v>
      </c>
      <c r="CE49" s="56">
        <f>SUMIF('Network &amp; Other Capex'!$D$9:$D$1498,$C49,'Network &amp; Other Capex'!CB$9:CB$1498)-CE42</f>
        <v>470870.12777329102</v>
      </c>
      <c r="CF49" s="56">
        <f>SUMIF('Network &amp; Other Capex'!$D$9:$D$1498,$C49,'Network &amp; Other Capex'!CC$9:CC$1498)-CF42</f>
        <v>456697.91829030559</v>
      </c>
      <c r="CG49" s="56">
        <f>SUMIF('Network &amp; Other Capex'!$D$9:$D$1498,$C49,'Network &amp; Other Capex'!CD$9:CD$1498)-CG42</f>
        <v>490108.88501497189</v>
      </c>
      <c r="CH49" s="56">
        <f>SUMIF('Network &amp; Other Capex'!$D$9:$D$1498,$C49,'Network &amp; Other Capex'!CE$9:CE$1498)-CH42</f>
        <v>487317.09450942563</v>
      </c>
      <c r="CI49" s="56">
        <f>SUMIF('Network &amp; Other Capex'!$D$9:$D$1498,$C49,'Network &amp; Other Capex'!CF$9:CF$1498)-CI42</f>
        <v>477945.78858449572</v>
      </c>
      <c r="CJ49" s="56">
        <f>SUMIF('Network &amp; Other Capex'!$D$9:$D$1498,$C49,'Network &amp; Other Capex'!CG$9:CG$1498)-CJ42</f>
        <v>490298.45947454259</v>
      </c>
      <c r="CK49" s="56">
        <f>SUMIF('Network &amp; Other Capex'!$D$9:$D$1498,$C49,'Network &amp; Other Capex'!CH$9:CH$1498)-CK42</f>
        <v>491802.86774305959</v>
      </c>
    </row>
    <row r="50" spans="3:89" x14ac:dyDescent="0.25">
      <c r="C50" t="s">
        <v>14</v>
      </c>
      <c r="D50" s="134">
        <f>SUM(AD50:CK50)</f>
        <v>29572839.746993907</v>
      </c>
      <c r="N50" s="134"/>
      <c r="O50" s="135">
        <v>880921.02443201211</v>
      </c>
      <c r="P50" s="135">
        <v>878784.31713974639</v>
      </c>
      <c r="Q50" s="135">
        <v>325295.58373813535</v>
      </c>
      <c r="R50" s="56">
        <f>SUMIF('Network &amp; Other Capex'!$D$9:$D$1498,$C50,'Network &amp; Other Capex'!O$9:O$1498)-R43</f>
        <v>196675.85558885583</v>
      </c>
      <c r="S50" s="56">
        <f>SUMIF('Network &amp; Other Capex'!$D$9:$D$1498,$C50,'Network &amp; Other Capex'!P$9:P$1498)-S43</f>
        <v>332012.63101499027</v>
      </c>
      <c r="T50" s="56">
        <f>SUMIF('Network &amp; Other Capex'!$D$9:$D$1498,$C50,'Network &amp; Other Capex'!Q$9:Q$1498)-T43</f>
        <v>473166.54582489224</v>
      </c>
      <c r="U50" s="56">
        <f>SUMIF('Network &amp; Other Capex'!$D$9:$D$1498,$C50,'Network &amp; Other Capex'!R$9:R$1498)-U43</f>
        <v>403493.39976868092</v>
      </c>
      <c r="V50" s="56">
        <f>SUMIF('Network &amp; Other Capex'!$D$9:$D$1498,$C50,'Network &amp; Other Capex'!S$9:S$1498)-V43</f>
        <v>539946.19381459372</v>
      </c>
      <c r="W50" s="56">
        <f>SUMIF('Network &amp; Other Capex'!$D$9:$D$1498,$C50,'Network &amp; Other Capex'!T$9:T$1498)-W43</f>
        <v>570971.30513956409</v>
      </c>
      <c r="X50" s="56">
        <f>SUMIF('Network &amp; Other Capex'!$D$9:$D$1498,$C50,'Network &amp; Other Capex'!U$9:U$1498)-X43</f>
        <v>556630.04256045644</v>
      </c>
      <c r="Y50" s="56">
        <f>SUMIF('Network &amp; Other Capex'!$D$9:$D$1498,$C50,'Network &amp; Other Capex'!V$9:V$1498)-Y43</f>
        <v>592760.32335520023</v>
      </c>
      <c r="Z50" s="56">
        <f>SUMIF('Network &amp; Other Capex'!$D$9:$D$1498,$C50,'Network &amp; Other Capex'!W$9:W$1498)-Z43</f>
        <v>587661.45534577756</v>
      </c>
      <c r="AA50" s="56">
        <f>SUMIF('Network &amp; Other Capex'!$D$9:$D$1498,$C50,'Network &amp; Other Capex'!X$9:X$1498)-AA43</f>
        <v>579298.88907277468</v>
      </c>
      <c r="AB50" s="56">
        <f>SUMIF('Network &amp; Other Capex'!$D$9:$D$1498,$C50,'Network &amp; Other Capex'!Y$9:Y$1498)-AB43</f>
        <v>593099.96024388436</v>
      </c>
      <c r="AC50" s="56">
        <f>SUMIF('Network &amp; Other Capex'!$D$9:$D$1498,$C50,'Network &amp; Other Capex'!Z$9:Z$1498)-AC43</f>
        <v>594316.53651832312</v>
      </c>
      <c r="AD50" s="56">
        <f>SUMIF('Network &amp; Other Capex'!$D$9:$D$1498,$C50,'Network &amp; Other Capex'!AA$9:AA$1498)-AD43</f>
        <v>201784.0714287376</v>
      </c>
      <c r="AE50" s="56">
        <f>SUMIF('Network &amp; Other Capex'!$D$9:$D$1498,$C50,'Network &amp; Other Capex'!AB$9:AB$1498)-AE43</f>
        <v>339927.05286601954</v>
      </c>
      <c r="AF50" s="56">
        <f>SUMIF('Network &amp; Other Capex'!$D$9:$D$1498,$C50,'Network &amp; Other Capex'!AC$9:AC$1498)-AF43</f>
        <v>485219.76520228805</v>
      </c>
      <c r="AG50" s="56">
        <f>SUMIF('Network &amp; Other Capex'!$D$9:$D$1498,$C50,'Network &amp; Other Capex'!AD$9:AD$1498)-AG43</f>
        <v>413812.17544803175</v>
      </c>
      <c r="AH50" s="56">
        <f>SUMIF('Network &amp; Other Capex'!$D$9:$D$1498,$C50,'Network &amp; Other Capex'!AE$9:AE$1498)-AH43</f>
        <v>554776.6001710596</v>
      </c>
      <c r="AI50" s="56">
        <f>SUMIF('Network &amp; Other Capex'!$D$9:$D$1498,$C50,'Network &amp; Other Capex'!AF$9:AF$1498)-AI43</f>
        <v>588624.10137545236</v>
      </c>
      <c r="AJ50" s="56">
        <f>SUMIF('Network &amp; Other Capex'!$D$9:$D$1498,$C50,'Network &amp; Other Capex'!AG$9:AG$1498)-AJ43</f>
        <v>524094.63459772919</v>
      </c>
      <c r="AK50" s="56">
        <f>SUMIF('Network &amp; Other Capex'!$D$9:$D$1498,$C50,'Network &amp; Other Capex'!AH$9:AH$1498)-AK43</f>
        <v>557858.45084817801</v>
      </c>
      <c r="AL50" s="56">
        <f>SUMIF('Network &amp; Other Capex'!$D$9:$D$1498,$C50,'Network &amp; Other Capex'!AI$9:AI$1498)-AL43</f>
        <v>555138.1635990392</v>
      </c>
      <c r="AM50" s="56">
        <f>SUMIF('Network &amp; Other Capex'!$D$9:$D$1498,$C50,'Network &amp; Other Capex'!AJ$9:AJ$1498)-AM43</f>
        <v>550087.99709277507</v>
      </c>
      <c r="AN50" s="56">
        <f>SUMIF('Network &amp; Other Capex'!$D$9:$D$1498,$C50,'Network &amp; Other Capex'!AK$9:AK$1498)-AN43</f>
        <v>557898.99673213344</v>
      </c>
      <c r="AO50" s="56">
        <f>SUMIF('Network &amp; Other Capex'!$D$9:$D$1498,$C50,'Network &amp; Other Capex'!AL$9:AL$1498)-AO43</f>
        <v>558659.79037809721</v>
      </c>
      <c r="AP50" s="56">
        <f>SUMIF('Network &amp; Other Capex'!$D$9:$D$1498,$C50,'Network &amp; Other Capex'!AM$9:AM$1498)-AP43</f>
        <v>189731.27296906756</v>
      </c>
      <c r="AQ50" s="56">
        <f>SUMIF('Network &amp; Other Capex'!$D$9:$D$1498,$C50,'Network &amp; Other Capex'!AN$9:AN$1498)-AQ43</f>
        <v>326828.63719082857</v>
      </c>
      <c r="AR50" s="56">
        <f>SUMIF('Network &amp; Other Capex'!$D$9:$D$1498,$C50,'Network &amp; Other Capex'!AO$9:AO$1498)-AR43</f>
        <v>467026.79758446664</v>
      </c>
      <c r="AS50" s="56">
        <f>SUMIF('Network &amp; Other Capex'!$D$9:$D$1498,$C50,'Network &amp; Other Capex'!AP$9:AP$1498)-AS43</f>
        <v>397173.02321567491</v>
      </c>
      <c r="AT50" s="56">
        <f>SUMIF('Network &amp; Other Capex'!$D$9:$D$1498,$C50,'Network &amp; Other Capex'!AQ$9:AQ$1498)-AT43</f>
        <v>534607.9495804878</v>
      </c>
      <c r="AU50" s="56">
        <f>SUMIF('Network &amp; Other Capex'!$D$9:$D$1498,$C50,'Network &amp; Other Capex'!AR$9:AR$1498)-AU43</f>
        <v>567467.23715240287</v>
      </c>
      <c r="AV50" s="56">
        <f>SUMIF('Network &amp; Other Capex'!$D$9:$D$1498,$C50,'Network &amp; Other Capex'!AS$9:AS$1498)-AV43</f>
        <v>536643.30363691319</v>
      </c>
      <c r="AW50" s="56">
        <f>SUMIF('Network &amp; Other Capex'!$D$9:$D$1498,$C50,'Network &amp; Other Capex'!AT$9:AT$1498)-AW43</f>
        <v>570751.36217406299</v>
      </c>
      <c r="AX50" s="56">
        <f>SUMIF('Network &amp; Other Capex'!$D$9:$D$1498,$C50,'Network &amp; Other Capex'!AU$9:AU$1498)-AX43</f>
        <v>568950.44348247291</v>
      </c>
      <c r="AY50" s="56">
        <f>SUMIF('Network &amp; Other Capex'!$D$9:$D$1498,$C50,'Network &amp; Other Capex'!AV$9:AV$1498)-AY43</f>
        <v>562791.90626115236</v>
      </c>
      <c r="AZ50" s="56">
        <f>SUMIF('Network &amp; Other Capex'!$D$9:$D$1498,$C50,'Network &amp; Other Capex'!AW$9:AW$1498)-AZ43</f>
        <v>571109.16970738082</v>
      </c>
      <c r="BA50" s="56">
        <f>SUMIF('Network &amp; Other Capex'!$D$9:$D$1498,$C50,'Network &amp; Other Capex'!AX$9:AX$1498)-BA43</f>
        <v>571994.6605893902</v>
      </c>
      <c r="BB50" s="56">
        <f>SUMIF('Network &amp; Other Capex'!$D$9:$D$1498,$C50,'Network &amp; Other Capex'!AY$9:AY$1498)-BB43</f>
        <v>192279.13379644201</v>
      </c>
      <c r="BC50" s="56">
        <f>SUMIF('Network &amp; Other Capex'!$D$9:$D$1498,$C50,'Network &amp; Other Capex'!AZ$9:AZ$1498)-BC43</f>
        <v>331519.54956792778</v>
      </c>
      <c r="BD50" s="56">
        <f>SUMIF('Network &amp; Other Capex'!$D$9:$D$1498,$C50,'Network &amp; Other Capex'!BA$9:BA$1498)-BD43</f>
        <v>474994.33011664363</v>
      </c>
      <c r="BE50" s="56">
        <f>SUMIF('Network &amp; Other Capex'!$D$9:$D$1498,$C50,'Network &amp; Other Capex'!BB$9:BB$1498)-BE43</f>
        <v>403785.62664885662</v>
      </c>
      <c r="BF50" s="56">
        <f>SUMIF('Network &amp; Other Capex'!$D$9:$D$1498,$C50,'Network &amp; Other Capex'!BC$9:BC$1498)-BF43</f>
        <v>543610.38129141019</v>
      </c>
      <c r="BG50" s="56">
        <f>SUMIF('Network &amp; Other Capex'!$D$9:$D$1498,$C50,'Network &amp; Other Capex'!BD$9:BD$1498)-BG43</f>
        <v>576983.71559388062</v>
      </c>
      <c r="BH50" s="56">
        <f>SUMIF('Network &amp; Other Capex'!$D$9:$D$1498,$C50,'Network &amp; Other Capex'!BE$9:BE$1498)-BH43</f>
        <v>543278.57733549853</v>
      </c>
      <c r="BI50" s="56">
        <f>SUMIF('Network &amp; Other Capex'!$D$9:$D$1498,$C50,'Network &amp; Other Capex'!BF$9:BF$1498)-BI43</f>
        <v>577975.50048418122</v>
      </c>
      <c r="BJ50" s="56">
        <f>SUMIF('Network &amp; Other Capex'!$D$9:$D$1498,$C50,'Network &amp; Other Capex'!BG$9:BG$1498)-BJ43</f>
        <v>576203.93249905529</v>
      </c>
      <c r="BK50" s="56">
        <f>SUMIF('Network &amp; Other Capex'!$D$9:$D$1498,$C50,'Network &amp; Other Capex'!BH$9:BH$1498)-BK43</f>
        <v>570242.34647988621</v>
      </c>
      <c r="BL50" s="56">
        <f>SUMIF('Network &amp; Other Capex'!$D$9:$D$1498,$C50,'Network &amp; Other Capex'!BI$9:BI$1498)-BL43</f>
        <v>578215.74938008736</v>
      </c>
      <c r="BM50" s="56">
        <f>SUMIF('Network &amp; Other Capex'!$D$9:$D$1498,$C50,'Network &amp; Other Capex'!BJ$9:BJ$1498)-BM43</f>
        <v>579076.95106283703</v>
      </c>
      <c r="BN50" s="56">
        <f>SUMIF('Network &amp; Other Capex'!$D$9:$D$1498,$C50,'Network &amp; Other Capex'!BK$9:BK$1498)-BN43</f>
        <v>186461.20230815164</v>
      </c>
      <c r="BO50" s="56">
        <f>SUMIF('Network &amp; Other Capex'!$D$9:$D$1498,$C50,'Network &amp; Other Capex'!BL$9:BL$1498)-BO43</f>
        <v>324273.48352972127</v>
      </c>
      <c r="BP50" s="56">
        <f>SUMIF('Network &amp; Other Capex'!$D$9:$D$1498,$C50,'Network &amp; Other Capex'!BM$9:BM$1498)-BP43</f>
        <v>465350.00899709947</v>
      </c>
      <c r="BQ50" s="56">
        <f>SUMIF('Network &amp; Other Capex'!$D$9:$D$1498,$C50,'Network &amp; Other Capex'!BN$9:BN$1498)-BQ43</f>
        <v>395192.46674427408</v>
      </c>
      <c r="BR50" s="56">
        <f>SUMIF('Network &amp; Other Capex'!$D$9:$D$1498,$C50,'Network &amp; Other Capex'!BO$9:BO$1498)-BR43</f>
        <v>533451.13873645454</v>
      </c>
      <c r="BS50" s="56">
        <f>SUMIF('Network &amp; Other Capex'!$D$9:$D$1498,$C50,'Network &amp; Other Capex'!BP$9:BP$1498)-BS43</f>
        <v>566625.21041949582</v>
      </c>
      <c r="BT50" s="56">
        <f>SUMIF('Network &amp; Other Capex'!$D$9:$D$1498,$C50,'Network &amp; Other Capex'!BQ$9:BQ$1498)-BT43</f>
        <v>544284.02461520815</v>
      </c>
      <c r="BU50" s="56">
        <f>SUMIF('Network &amp; Other Capex'!$D$9:$D$1498,$C50,'Network &amp; Other Capex'!BR$9:BR$1498)-BU43</f>
        <v>578930.41569849569</v>
      </c>
      <c r="BV50" s="56">
        <f>SUMIF('Network &amp; Other Capex'!$D$9:$D$1498,$C50,'Network &amp; Other Capex'!BS$9:BS$1498)-BV43</f>
        <v>576533.85384363821</v>
      </c>
      <c r="BW50" s="56">
        <f>SUMIF('Network &amp; Other Capex'!$D$9:$D$1498,$C50,'Network &amp; Other Capex'!BT$9:BT$1498)-BW43</f>
        <v>568698.32126093993</v>
      </c>
      <c r="BX50" s="56">
        <f>SUMIF('Network &amp; Other Capex'!$D$9:$D$1498,$C50,'Network &amp; Other Capex'!BU$9:BU$1498)-BX43</f>
        <v>579210.88995946199</v>
      </c>
      <c r="BY50" s="56">
        <f>SUMIF('Network &amp; Other Capex'!$D$9:$D$1498,$C50,'Network &amp; Other Capex'!BV$9:BV$1498)-BY43</f>
        <v>580385.78863637114</v>
      </c>
      <c r="BZ50" s="56">
        <f>SUMIF('Network &amp; Other Capex'!$D$9:$D$1498,$C50,'Network &amp; Other Capex'!BW$9:BW$1498)-BZ43</f>
        <v>190452.53298804819</v>
      </c>
      <c r="CA50" s="56">
        <f>SUMIF('Network &amp; Other Capex'!$D$9:$D$1498,$C50,'Network &amp; Other Capex'!BX$9:BX$1498)-CA43</f>
        <v>329856.16715981998</v>
      </c>
      <c r="CB50" s="56">
        <f>SUMIF('Network &amp; Other Capex'!$D$9:$D$1498,$C50,'Network &amp; Other Capex'!BY$9:BY$1498)-CB43</f>
        <v>473481.24976349145</v>
      </c>
      <c r="CC50" s="56">
        <f>SUMIF('Network &amp; Other Capex'!$D$9:$D$1498,$C50,'Network &amp; Other Capex'!BZ$9:BZ$1498)-CC43</f>
        <v>402231.19613997906</v>
      </c>
      <c r="CD50" s="56">
        <f>SUMIF('Network &amp; Other Capex'!$D$9:$D$1498,$C50,'Network &amp; Other Capex'!CA$9:CA$1498)-CD43</f>
        <v>541806.38155644468</v>
      </c>
      <c r="CE50" s="56">
        <f>SUMIF('Network &amp; Other Capex'!$D$9:$D$1498,$C50,'Network &amp; Other Capex'!CB$9:CB$1498)-CE43</f>
        <v>574921.26456539705</v>
      </c>
      <c r="CF50" s="56">
        <f>SUMIF('Network &amp; Other Capex'!$D$9:$D$1498,$C50,'Network &amp; Other Capex'!CC$9:CC$1498)-CF43</f>
        <v>549808.47174921387</v>
      </c>
      <c r="CG50" s="56">
        <f>SUMIF('Network &amp; Other Capex'!$D$9:$D$1498,$C50,'Network &amp; Other Capex'!CD$9:CD$1498)-CG43</f>
        <v>584681.09880620625</v>
      </c>
      <c r="CH50" s="56">
        <f>SUMIF('Network &amp; Other Capex'!$D$9:$D$1498,$C50,'Network &amp; Other Capex'!CE$9:CE$1498)-CH43</f>
        <v>581767.173270214</v>
      </c>
      <c r="CI50" s="56">
        <f>SUMIF('Network &amp; Other Capex'!$D$9:$D$1498,$C50,'Network &amp; Other Capex'!CF$9:CF$1498)-CI43</f>
        <v>571985.89219414827</v>
      </c>
      <c r="CJ50" s="56">
        <f>SUMIF('Network &amp; Other Capex'!$D$9:$D$1498,$C50,'Network &amp; Other Capex'!CG$9:CG$1498)-CJ43</f>
        <v>584878.96675425558</v>
      </c>
      <c r="CK50" s="56">
        <f>SUMIF('Network &amp; Other Capex'!$D$9:$D$1498,$C50,'Network &amp; Other Capex'!CH$9:CH$1498)-CK43</f>
        <v>586449.18975683325</v>
      </c>
    </row>
    <row r="51" spans="3:89" x14ac:dyDescent="0.25">
      <c r="C51" t="s">
        <v>15</v>
      </c>
      <c r="D51" s="134">
        <f t="shared" ref="D51" si="30">SUM(AD51:CK51)</f>
        <v>5398617.0302535677</v>
      </c>
      <c r="N51" s="134"/>
      <c r="O51" s="135">
        <v>61566.573432213161</v>
      </c>
      <c r="P51" s="135">
        <v>61566.573432213161</v>
      </c>
      <c r="Q51" s="135">
        <v>61566.573432213161</v>
      </c>
      <c r="R51" s="56">
        <f>SUMIF('Network &amp; Other Capex'!$D$9:$D$1498,$C51,'Network &amp; Other Capex'!O$9:O$1498)</f>
        <v>41761.43712386176</v>
      </c>
      <c r="S51" s="56">
        <f>SUMIF('Network &amp; Other Capex'!$D$9:$D$1498,$C51,'Network &amp; Other Capex'!P$9:P$1498)</f>
        <v>61608.852344284089</v>
      </c>
      <c r="T51" s="56">
        <f>SUMIF('Network &amp; Other Capex'!$D$9:$D$1498,$C51,'Network &amp; Other Capex'!Q$9:Q$1498)</f>
        <v>82309.362966020315</v>
      </c>
      <c r="U51" s="56">
        <f>SUMIF('Network &amp; Other Capex'!$D$9:$D$1498,$C51,'Network &amp; Other Capex'!R$9:R$1498)</f>
        <v>72091.653440012888</v>
      </c>
      <c r="V51" s="56">
        <f>SUMIF('Network &amp; Other Capex'!$D$9:$D$1498,$C51,'Network &amp; Other Capex'!S$9:S$1498)</f>
        <v>92102.735076091296</v>
      </c>
      <c r="W51" s="56">
        <f>SUMIF('Network &amp; Other Capex'!$D$9:$D$1498,$C51,'Network &amp; Other Capex'!T$9:T$1498)</f>
        <v>96652.631176302282</v>
      </c>
      <c r="X51" s="56">
        <f>SUMIF('Network &amp; Other Capex'!$D$9:$D$1498,$C51,'Network &amp; Other Capex'!U$9:U$1498)</f>
        <v>95603.402222468998</v>
      </c>
      <c r="Y51" s="56">
        <f>SUMIF('Network &amp; Other Capex'!$D$9:$D$1498,$C51,'Network &amp; Other Capex'!V$9:V$1498)</f>
        <v>100961.04535788315</v>
      </c>
      <c r="Z51" s="56">
        <f>SUMIF('Network &amp; Other Capex'!$D$9:$D$1498,$C51,'Network &amp; Other Capex'!W$9:W$1498)</f>
        <v>100204.95061994683</v>
      </c>
      <c r="AA51" s="56">
        <f>SUMIF('Network &amp; Other Capex'!$D$9:$D$1498,$C51,'Network &amp; Other Capex'!X$9:X$1498)</f>
        <v>98964.892563339643</v>
      </c>
      <c r="AB51" s="56">
        <f>SUMIF('Network &amp; Other Capex'!$D$9:$D$1498,$C51,'Network &amp; Other Capex'!Y$9:Y$1498)</f>
        <v>101011.40901975254</v>
      </c>
      <c r="AC51" s="56">
        <f>SUMIF('Network &amp; Other Capex'!$D$9:$D$1498,$C51,'Network &amp; Other Capex'!Z$9:Z$1498)</f>
        <v>101191.81120268835</v>
      </c>
      <c r="AD51" s="56">
        <f>SUMIF('Network &amp; Other Capex'!$D$9:$D$1498,$C51,'Network &amp; Other Capex'!AA$9:AA$1498)</f>
        <v>43195.071371473314</v>
      </c>
      <c r="AE51" s="56">
        <f>SUMIF('Network &amp; Other Capex'!$D$9:$D$1498,$C51,'Network &amp; Other Capex'!AB$9:AB$1498)</f>
        <v>63631.183758898333</v>
      </c>
      <c r="AF51" s="56">
        <f>SUMIF('Network &amp; Other Capex'!$D$9:$D$1498,$C51,'Network &amp; Other Capex'!AC$9:AC$1498)</f>
        <v>85124.987986120934</v>
      </c>
      <c r="AG51" s="56">
        <f>SUMIF('Network &amp; Other Capex'!$D$9:$D$1498,$C51,'Network &amp; Other Capex'!AD$9:AD$1498)</f>
        <v>74561.3421580797</v>
      </c>
      <c r="AH51" s="56">
        <f>SUMIF('Network &amp; Other Capex'!$D$9:$D$1498,$C51,'Network &amp; Other Capex'!AE$9:AE$1498)</f>
        <v>95414.843337047569</v>
      </c>
      <c r="AI51" s="56">
        <f>SUMIF('Network &amp; Other Capex'!$D$9:$D$1498,$C51,'Network &amp; Other Capex'!AF$9:AF$1498)</f>
        <v>100422.05638145786</v>
      </c>
      <c r="AJ51" s="56">
        <f>SUMIF('Network &amp; Other Capex'!$D$9:$D$1498,$C51,'Network &amp; Other Capex'!AG$9:AG$1498)</f>
        <v>95460.387026703436</v>
      </c>
      <c r="AK51" s="56">
        <f>SUMIF('Network &amp; Other Capex'!$D$9:$D$1498,$C51,'Network &amp; Other Capex'!AH$9:AH$1498)</f>
        <v>100707.19712010515</v>
      </c>
      <c r="AL51" s="56">
        <f>SUMIF('Network &amp; Other Capex'!$D$9:$D$1498,$C51,'Network &amp; Other Capex'!AI$9:AI$1498)</f>
        <v>100284.47148714162</v>
      </c>
      <c r="AM51" s="56">
        <f>SUMIF('Network &amp; Other Capex'!$D$9:$D$1498,$C51,'Network &amp; Other Capex'!AJ$9:AJ$1498)</f>
        <v>99499.688617756328</v>
      </c>
      <c r="AN51" s="56">
        <f>SUMIF('Network &amp; Other Capex'!$D$9:$D$1498,$C51,'Network &amp; Other Capex'!AK$9:AK$1498)</f>
        <v>100713.49784605399</v>
      </c>
      <c r="AO51" s="56">
        <f>SUMIF('Network &amp; Other Capex'!$D$9:$D$1498,$C51,'Network &amp; Other Capex'!AL$9:AL$1498)</f>
        <v>100831.72321936571</v>
      </c>
      <c r="AP51" s="56">
        <f>SUMIF('Network &amp; Other Capex'!$D$9:$D$1498,$C51,'Network &amp; Other Capex'!AM$9:AM$1498)</f>
        <v>43751.296261744566</v>
      </c>
      <c r="AQ51" s="56">
        <f>SUMIF('Network &amp; Other Capex'!$D$9:$D$1498,$C51,'Network &amp; Other Capex'!AN$9:AN$1498)</f>
        <v>65013.930932316449</v>
      </c>
      <c r="AR51" s="56">
        <f>SUMIF('Network &amp; Other Capex'!$D$9:$D$1498,$C51,'Network &amp; Other Capex'!AO$9:AO$1498)</f>
        <v>86757.472705404653</v>
      </c>
      <c r="AS51" s="56">
        <f>SUMIF('Network &amp; Other Capex'!$D$9:$D$1498,$C51,'Network &amp; Other Capex'!AP$9:AP$1498)</f>
        <v>75923.746665554034</v>
      </c>
      <c r="AT51" s="56">
        <f>SUMIF('Network &amp; Other Capex'!$D$9:$D$1498,$C51,'Network &amp; Other Capex'!AQ$9:AQ$1498)</f>
        <v>97238.734352298503</v>
      </c>
      <c r="AU51" s="56">
        <f>SUMIF('Network &amp; Other Capex'!$D$9:$D$1498,$C51,'Network &amp; Other Capex'!AR$9:AR$1498)</f>
        <v>102334.93026491128</v>
      </c>
      <c r="AV51" s="56">
        <f>SUMIF('Network &amp; Other Capex'!$D$9:$D$1498,$C51,'Network &amp; Other Capex'!AS$9:AS$1498)</f>
        <v>96912.21846093364</v>
      </c>
      <c r="AW51" s="56">
        <f>SUMIF('Network &amp; Other Capex'!$D$9:$D$1498,$C51,'Network &amp; Other Capex'!AT$9:AT$1498)</f>
        <v>102167.2659230946</v>
      </c>
      <c r="AX51" s="56">
        <f>SUMIF('Network &amp; Other Capex'!$D$9:$D$1498,$C51,'Network &amp; Other Capex'!AU$9:AU$1498)</f>
        <v>101889.79738323337</v>
      </c>
      <c r="AY51" s="56">
        <f>SUMIF('Network &amp; Other Capex'!$D$9:$D$1498,$C51,'Network &amp; Other Capex'!AV$9:AV$1498)</f>
        <v>100940.94814397604</v>
      </c>
      <c r="AZ51" s="56">
        <f>SUMIF('Network &amp; Other Capex'!$D$9:$D$1498,$C51,'Network &amp; Other Capex'!AW$9:AW$1498)</f>
        <v>102222.39352784683</v>
      </c>
      <c r="BA51" s="56">
        <f>SUMIF('Network &amp; Other Capex'!$D$9:$D$1498,$C51,'Network &amp; Other Capex'!AX$9:AX$1498)</f>
        <v>102358.82159827485</v>
      </c>
      <c r="BB51" s="56">
        <f>SUMIF('Network &amp; Other Capex'!$D$9:$D$1498,$C51,'Network &amp; Other Capex'!AY$9:AY$1498)</f>
        <v>44186.07781277383</v>
      </c>
      <c r="BC51" s="56">
        <f>SUMIF('Network &amp; Other Capex'!$D$9:$D$1498,$C51,'Network &amp; Other Capex'!AZ$9:AZ$1498)</f>
        <v>65633.434451468391</v>
      </c>
      <c r="BD51" s="56">
        <f>SUMIF('Network &amp; Other Capex'!$D$9:$D$1498,$C51,'Network &amp; Other Capex'!BA$9:BA$1498)</f>
        <v>87733.015022506079</v>
      </c>
      <c r="BE51" s="56">
        <f>SUMIF('Network &amp; Other Capex'!$D$9:$D$1498,$C51,'Network &amp; Other Capex'!BB$9:BB$1498)</f>
        <v>76764.65895583712</v>
      </c>
      <c r="BF51" s="56">
        <f>SUMIF('Network &amp; Other Capex'!$D$9:$D$1498,$C51,'Network &amp; Other Capex'!BC$9:BC$1498)</f>
        <v>98302.021962985804</v>
      </c>
      <c r="BG51" s="56">
        <f>SUMIF('Network &amp; Other Capex'!$D$9:$D$1498,$C51,'Network &amp; Other Capex'!BD$9:BD$1498)</f>
        <v>103442.55389146089</v>
      </c>
      <c r="BH51" s="56">
        <f>SUMIF('Network &amp; Other Capex'!$D$9:$D$1498,$C51,'Network &amp; Other Capex'!BE$9:BE$1498)</f>
        <v>97571.349558283022</v>
      </c>
      <c r="BI51" s="56">
        <f>SUMIF('Network &amp; Other Capex'!$D$9:$D$1498,$C51,'Network &amp; Other Capex'!BF$9:BF$1498)</f>
        <v>102878.79012797085</v>
      </c>
      <c r="BJ51" s="56">
        <f>SUMIF('Network &amp; Other Capex'!$D$9:$D$1498,$C51,'Network &amp; Other Capex'!BG$9:BG$1498)</f>
        <v>102607.80091789238</v>
      </c>
      <c r="BK51" s="56">
        <f>SUMIF('Network &amp; Other Capex'!$D$9:$D$1498,$C51,'Network &amp; Other Capex'!BH$9:BH$1498)</f>
        <v>101695.88249324601</v>
      </c>
      <c r="BL51" s="56">
        <f>SUMIF('Network &amp; Other Capex'!$D$9:$D$1498,$C51,'Network &amp; Other Capex'!BI$9:BI$1498)</f>
        <v>102915.53997842559</v>
      </c>
      <c r="BM51" s="56">
        <f>SUMIF('Network &amp; Other Capex'!$D$9:$D$1498,$C51,'Network &amp; Other Capex'!BJ$9:BJ$1498)</f>
        <v>103047.274332222</v>
      </c>
      <c r="BN51" s="56">
        <f>SUMIF('Network &amp; Other Capex'!$D$9:$D$1498,$C51,'Network &amp; Other Capex'!BK$9:BK$1498)</f>
        <v>43418.290977044882</v>
      </c>
      <c r="BO51" s="56">
        <f>SUMIF('Network &amp; Other Capex'!$D$9:$D$1498,$C51,'Network &amp; Other Capex'!BL$9:BL$1498)</f>
        <v>64538.023218752794</v>
      </c>
      <c r="BP51" s="56">
        <f>SUMIF('Network &amp; Other Capex'!$D$9:$D$1498,$C51,'Network &amp; Other Capex'!BM$9:BM$1498)</f>
        <v>86158.000894553421</v>
      </c>
      <c r="BQ51" s="56">
        <f>SUMIF('Network &amp; Other Capex'!$D$9:$D$1498,$C51,'Network &amp; Other Capex'!BN$9:BN$1498)</f>
        <v>75406.357470744799</v>
      </c>
      <c r="BR51" s="56">
        <f>SUMIF('Network &amp; Other Capex'!$D$9:$D$1498,$C51,'Network &amp; Other Capex'!BO$9:BO$1498)</f>
        <v>96594.499098516855</v>
      </c>
      <c r="BS51" s="56">
        <f>SUMIF('Network &amp; Other Capex'!$D$9:$D$1498,$C51,'Network &amp; Other Capex'!BP$9:BP$1498)</f>
        <v>101678.42561872736</v>
      </c>
      <c r="BT51" s="56">
        <f>SUMIF('Network &amp; Other Capex'!$D$9:$D$1498,$C51,'Network &amp; Other Capex'!BQ$9:BQ$1498)</f>
        <v>97359.660145193673</v>
      </c>
      <c r="BU51" s="56">
        <f>SUMIF('Network &amp; Other Capex'!$D$9:$D$1498,$C51,'Network &amp; Other Capex'!BR$9:BR$1498)</f>
        <v>102620.85606882123</v>
      </c>
      <c r="BV51" s="56">
        <f>SUMIF('Network &amp; Other Capex'!$D$9:$D$1498,$C51,'Network &amp; Other Capex'!BS$9:BS$1498)</f>
        <v>102256.92836763042</v>
      </c>
      <c r="BW51" s="56">
        <f>SUMIF('Network &amp; Other Capex'!$D$9:$D$1498,$C51,'Network &amp; Other Capex'!BT$9:BT$1498)</f>
        <v>101067.07075780198</v>
      </c>
      <c r="BX51" s="56">
        <f>SUMIF('Network &amp; Other Capex'!$D$9:$D$1498,$C51,'Network &amp; Other Capex'!BU$9:BU$1498)</f>
        <v>102663.44723033431</v>
      </c>
      <c r="BY51" s="56">
        <f>SUMIF('Network &amp; Other Capex'!$D$9:$D$1498,$C51,'Network &amp; Other Capex'!BV$9:BV$1498)</f>
        <v>102841.86039073452</v>
      </c>
      <c r="BZ51" s="56">
        <f>SUMIF('Network &amp; Other Capex'!$D$9:$D$1498,$C51,'Network &amp; Other Capex'!BW$9:BW$1498)</f>
        <v>44041.060203867739</v>
      </c>
      <c r="CA51" s="56">
        <f>SUMIF('Network &amp; Other Capex'!$D$9:$D$1498,$C51,'Network &amp; Other Capex'!BX$9:BX$1498)</f>
        <v>65238.548781698089</v>
      </c>
      <c r="CB51" s="56">
        <f>SUMIF('Network &amp; Other Capex'!$D$9:$D$1498,$C51,'Network &amp; Other Capex'!BY$9:BY$1498)</f>
        <v>87077.943902702638</v>
      </c>
      <c r="CC51" s="56">
        <f>SUMIF('Network &amp; Other Capex'!$D$9:$D$1498,$C51,'Network &amp; Other Capex'!BZ$9:BZ$1498)</f>
        <v>76243.777298457484</v>
      </c>
      <c r="CD51" s="56">
        <f>SUMIF('Network &amp; Other Capex'!$D$9:$D$1498,$C51,'Network &amp; Other Capex'!CA$9:CA$1498)</f>
        <v>97467.351677935192</v>
      </c>
      <c r="CE51" s="56">
        <f>SUMIF('Network &amp; Other Capex'!$D$9:$D$1498,$C51,'Network &amp; Other Capex'!CB$9:CB$1498)</f>
        <v>102502.74661945815</v>
      </c>
      <c r="CF51" s="56">
        <f>SUMIF('Network &amp; Other Capex'!$D$9:$D$1498,$C51,'Network &amp; Other Capex'!CC$9:CC$1498)</f>
        <v>100086.60725057805</v>
      </c>
      <c r="CG51" s="56">
        <f>SUMIF('Network &amp; Other Capex'!$D$9:$D$1498,$C51,'Network &amp; Other Capex'!CD$9:CD$1498)</f>
        <v>105464.64197758974</v>
      </c>
      <c r="CH51" s="56">
        <f>SUMIF('Network &amp; Other Capex'!$D$9:$D$1498,$C51,'Network &amp; Other Capex'!CE$9:CE$1498)</f>
        <v>105015.25820449805</v>
      </c>
      <c r="CI51" s="56">
        <f>SUMIF('Network &amp; Other Capex'!$D$9:$D$1498,$C51,'Network &amp; Other Capex'!CF$9:CF$1498)</f>
        <v>103506.79515650996</v>
      </c>
      <c r="CJ51" s="56">
        <f>SUMIF('Network &amp; Other Capex'!$D$9:$D$1498,$C51,'Network &amp; Other Capex'!CG$9:CG$1498)</f>
        <v>105495.15704874379</v>
      </c>
      <c r="CK51" s="56">
        <f>SUMIF('Network &amp; Other Capex'!$D$9:$D$1498,$C51,'Network &amp; Other Capex'!CH$9:CH$1498)</f>
        <v>105737.31585780667</v>
      </c>
    </row>
    <row r="52" spans="3:89" x14ac:dyDescent="0.25">
      <c r="C52" t="s">
        <v>16</v>
      </c>
      <c r="D52" s="134">
        <f t="shared" ref="D52:D53" si="31">SUM(AD52:CK52)</f>
        <v>1063111.0226579567</v>
      </c>
      <c r="N52" s="134"/>
      <c r="O52" s="135">
        <v>31010.648148148146</v>
      </c>
      <c r="P52" s="135">
        <v>31010.648148148146</v>
      </c>
      <c r="Q52" s="135">
        <v>31010.648148148146</v>
      </c>
      <c r="R52" s="56">
        <f>SUMIF('Network &amp; Other Capex'!$D$9:$D$1498,$C52,'Network &amp; Other Capex'!O$9:O$1498)-R44</f>
        <v>8109.7602644541912</v>
      </c>
      <c r="S52" s="56">
        <f>SUMIF('Network &amp; Other Capex'!$D$9:$D$1498,$C52,'Network &amp; Other Capex'!P$9:P$1498)-S44</f>
        <v>65665.23312608515</v>
      </c>
      <c r="T52" s="56">
        <f>SUMIF('Network &amp; Other Capex'!$D$9:$D$1498,$C52,'Network &amp; Other Capex'!Q$9:Q$1498)-T44</f>
        <v>125694.59534174095</v>
      </c>
      <c r="U52" s="56">
        <f>SUMIF('Network &amp; Other Capex'!$D$9:$D$1498,$C52,'Network &amp; Other Capex'!R$9:R$1498)-U44</f>
        <v>96064.28344465101</v>
      </c>
      <c r="V52" s="56">
        <f>SUMIF('Network &amp; Other Capex'!$D$9:$D$1498,$C52,'Network &amp; Other Capex'!S$9:S$1498)-V44</f>
        <v>154094.37216129579</v>
      </c>
      <c r="W52" s="56">
        <f>SUMIF('Network &amp; Other Capex'!$D$9:$D$1498,$C52,'Network &amp; Other Capex'!T$9:T$1498)-W44</f>
        <v>167288.6051941943</v>
      </c>
      <c r="X52" s="56">
        <f>SUMIF('Network &amp; Other Capex'!$D$9:$D$1498,$C52,'Network &amp; Other Capex'!U$9:U$1498)-X44</f>
        <v>36165.737901139903</v>
      </c>
      <c r="Y52" s="56">
        <f>SUMIF('Network &amp; Other Capex'!$D$9:$D$1498,$C52,'Network &amp; Other Capex'!V$9:V$1498)-Y44</f>
        <v>44524.701511442036</v>
      </c>
      <c r="Z52" s="56">
        <f>SUMIF('Network &amp; Other Capex'!$D$9:$D$1498,$C52,'Network &amp; Other Capex'!W$9:W$1498)-Z44</f>
        <v>43345.046905748502</v>
      </c>
      <c r="AA52" s="56">
        <f>SUMIF('Network &amp; Other Capex'!$D$9:$D$1498,$C52,'Network &amp; Other Capex'!X$9:X$1498)-AA44</f>
        <v>41410.315549469567</v>
      </c>
      <c r="AB52" s="56">
        <f>SUMIF('Network &amp; Other Capex'!$D$9:$D$1498,$C52,'Network &amp; Other Capex'!Y$9:Y$1498)-AB44</f>
        <v>44603.278603309373</v>
      </c>
      <c r="AC52" s="56">
        <f>SUMIF('Network &amp; Other Capex'!$D$9:$D$1498,$C52,'Network &amp; Other Capex'!Z$9:Z$1498)-AC44</f>
        <v>44884.741038239576</v>
      </c>
      <c r="AD52" s="56">
        <f>SUMIF('Network &amp; Other Capex'!$D$9:$D$1498,$C52,'Network &amp; Other Capex'!AA$9:AA$1498)-AD44</f>
        <v>-48004.256411704293</v>
      </c>
      <c r="AE52" s="56">
        <f>SUMIF('Network &amp; Other Capex'!$D$9:$D$1498,$C52,'Network &amp; Other Capex'!AB$9:AB$1498)-AE44</f>
        <v>-15973.743571317493</v>
      </c>
      <c r="AF52" s="56">
        <f>SUMIF('Network &amp; Other Capex'!$D$9:$D$1498,$C52,'Network &amp; Other Capex'!AC$9:AC$1498)-AF44</f>
        <v>17714.541129663354</v>
      </c>
      <c r="AG52" s="56">
        <f>SUMIF('Network &amp; Other Capex'!$D$9:$D$1498,$C52,'Network &amp; Other Capex'!AD$9:AD$1498)-AG44</f>
        <v>1157.6252680839534</v>
      </c>
      <c r="AH52" s="56">
        <f>SUMIF('Network &amp; Other Capex'!$D$9:$D$1498,$C52,'Network &amp; Other Capex'!AE$9:AE$1498)-AH44</f>
        <v>33842.331860858481</v>
      </c>
      <c r="AI52" s="56">
        <f>SUMIF('Network &amp; Other Capex'!$D$9:$D$1498,$C52,'Network &amp; Other Capex'!AF$9:AF$1498)-AI44</f>
        <v>41690.380387555138</v>
      </c>
      <c r="AJ52" s="56">
        <f>SUMIF('Network &amp; Other Capex'!$D$9:$D$1498,$C52,'Network &amp; Other Capex'!AG$9:AG$1498)-AJ44</f>
        <v>31636.035662684328</v>
      </c>
      <c r="AK52" s="56">
        <f>SUMIF('Network &amp; Other Capex'!$D$9:$D$1498,$C52,'Network &amp; Other Capex'!AH$9:AH$1498)-AK44</f>
        <v>39734.427726660972</v>
      </c>
      <c r="AL52" s="56">
        <f>SUMIF('Network &amp; Other Capex'!$D$9:$D$1498,$C52,'Network &amp; Other Capex'!AI$9:AI$1498)-AL44</f>
        <v>39081.955491095141</v>
      </c>
      <c r="AM52" s="56">
        <f>SUMIF('Network &amp; Other Capex'!$D$9:$D$1498,$C52,'Network &amp; Other Capex'!AJ$9:AJ$1498)-AM44</f>
        <v>37870.652004169242</v>
      </c>
      <c r="AN52" s="56">
        <f>SUMIF('Network &amp; Other Capex'!$D$9:$D$1498,$C52,'Network &amp; Other Capex'!AK$9:AK$1498)-AN44</f>
        <v>39744.152825933124</v>
      </c>
      <c r="AO52" s="56">
        <f>SUMIF('Network &amp; Other Capex'!$D$9:$D$1498,$C52,'Network &amp; Other Capex'!AL$9:AL$1498)-AO44</f>
        <v>39926.632353101741</v>
      </c>
      <c r="AP52" s="56">
        <f>SUMIF('Network &amp; Other Capex'!$D$9:$D$1498,$C52,'Network &amp; Other Capex'!AM$9:AM$1498)-AP44</f>
        <v>-51004.998195336841</v>
      </c>
      <c r="AQ52" s="56">
        <f>SUMIF('Network &amp; Other Capex'!$D$9:$D$1498,$C52,'Network &amp; Other Capex'!AN$9:AN$1498)-AQ44</f>
        <v>-18211.484174394209</v>
      </c>
      <c r="AR52" s="56">
        <f>SUMIF('Network &amp; Other Capex'!$D$9:$D$1498,$C52,'Network &amp; Other Capex'!AO$9:AO$1498)-AR44</f>
        <v>15323.736321473974</v>
      </c>
      <c r="AS52" s="56">
        <f>SUMIF('Network &amp; Other Capex'!$D$9:$D$1498,$C52,'Network &amp; Other Capex'!AP$9:AP$1498)-AS44</f>
        <v>-1385.1970864167088</v>
      </c>
      <c r="AT52" s="56">
        <f>SUMIF('Network &amp; Other Capex'!$D$9:$D$1498,$C52,'Network &amp; Other Capex'!AQ$9:AQ$1498)-AT44</f>
        <v>31489.061367024537</v>
      </c>
      <c r="AU52" s="56">
        <f>SUMIF('Network &amp; Other Capex'!$D$9:$D$1498,$C52,'Network &amp; Other Capex'!AR$9:AR$1498)-AU44</f>
        <v>39348.960890437578</v>
      </c>
      <c r="AV52" s="56">
        <f>SUMIF('Network &amp; Other Capex'!$D$9:$D$1498,$C52,'Network &amp; Other Capex'!AS$9:AS$1498)-AV44</f>
        <v>31671.931304348735</v>
      </c>
      <c r="AW52" s="56">
        <f>SUMIF('Network &amp; Other Capex'!$D$9:$D$1498,$C52,'Network &amp; Other Capex'!AT$9:AT$1498)-AW44</f>
        <v>39814.051758828442</v>
      </c>
      <c r="AX52" s="56">
        <f>SUMIF('Network &amp; Other Capex'!$D$9:$D$1498,$C52,'Network &amp; Other Capex'!AU$9:AU$1498)-AX44</f>
        <v>39384.144647589492</v>
      </c>
      <c r="AY52" s="56">
        <f>SUMIF('Network &amp; Other Capex'!$D$9:$D$1498,$C52,'Network &amp; Other Capex'!AV$9:AV$1498)-AY44</f>
        <v>37914.006679321887</v>
      </c>
      <c r="AZ52" s="56">
        <f>SUMIF('Network &amp; Other Capex'!$D$9:$D$1498,$C52,'Network &amp; Other Capex'!AW$9:AW$1498)-AZ44</f>
        <v>39899.465944235926</v>
      </c>
      <c r="BA52" s="56">
        <f>SUMIF('Network &amp; Other Capex'!$D$9:$D$1498,$C52,'Network &amp; Other Capex'!AX$9:AX$1498)-BA44</f>
        <v>40110.846296325137</v>
      </c>
      <c r="BB52" s="56">
        <f>SUMIF('Network &amp; Other Capex'!$D$9:$D$1498,$C52,'Network &amp; Other Capex'!AY$9:AY$1498)-BB44</f>
        <v>-52773.350691537984</v>
      </c>
      <c r="BC52" s="56">
        <f>SUMIF('Network &amp; Other Capex'!$D$9:$D$1498,$C52,'Network &amp; Other Capex'!AZ$9:AZ$1498)-BC44</f>
        <v>-19498.516398380467</v>
      </c>
      <c r="BD52" s="56">
        <f>SUMIF('Network &amp; Other Capex'!$D$9:$D$1498,$C52,'Network &amp; Other Capex'!BA$9:BA$1498)-BD44</f>
        <v>14788.220836307621</v>
      </c>
      <c r="BE52" s="56">
        <f>SUMIF('Network &amp; Other Capex'!$D$9:$D$1498,$C52,'Network &amp; Other Capex'!BB$9:BB$1498)-BE44</f>
        <v>-2228.805398444907</v>
      </c>
      <c r="BF52" s="56">
        <f>SUMIF('Network &amp; Other Capex'!$D$9:$D$1498,$C52,'Network &amp; Other Capex'!BC$9:BC$1498)-BF44</f>
        <v>31185.670671836269</v>
      </c>
      <c r="BG52" s="56">
        <f>SUMIF('Network &amp; Other Capex'!$D$9:$D$1498,$C52,'Network &amp; Other Capex'!BD$9:BD$1498)-BG44</f>
        <v>39161.028706872079</v>
      </c>
      <c r="BH52" s="56">
        <f>SUMIF('Network &amp; Other Capex'!$D$9:$D$1498,$C52,'Network &amp; Other Capex'!BE$9:BE$1498)-BH44</f>
        <v>31234.453160294099</v>
      </c>
      <c r="BI52" s="56">
        <f>SUMIF('Network &amp; Other Capex'!$D$9:$D$1498,$C52,'Network &amp; Other Capex'!BF$9:BF$1498)-BI44</f>
        <v>39533.081171483704</v>
      </c>
      <c r="BJ52" s="56">
        <f>SUMIF('Network &amp; Other Capex'!$D$9:$D$1498,$C52,'Network &amp; Other Capex'!BG$9:BG$1498)-BJ44</f>
        <v>39109.366836870264</v>
      </c>
      <c r="BK52" s="56">
        <f>SUMIF('Network &amp; Other Capex'!$D$9:$D$1498,$C52,'Network &amp; Other Capex'!BH$9:BH$1498)-BK44</f>
        <v>37683.505975439504</v>
      </c>
      <c r="BL52" s="56">
        <f>SUMIF('Network &amp; Other Capex'!$D$9:$D$1498,$C52,'Network &amp; Other Capex'!BI$9:BI$1498)-BL44</f>
        <v>39590.542641732318</v>
      </c>
      <c r="BM52" s="56">
        <f>SUMIF('Network &amp; Other Capex'!$D$9:$D$1498,$C52,'Network &amp; Other Capex'!BJ$9:BJ$1498)-BM44</f>
        <v>39796.520341171505</v>
      </c>
      <c r="BN52" s="56">
        <f>SUMIF('Network &amp; Other Capex'!$D$9:$D$1498,$C52,'Network &amp; Other Capex'!BK$9:BK$1498)-BN44</f>
        <v>-57538.978452360549</v>
      </c>
      <c r="BO52" s="56">
        <f>SUMIF('Network &amp; Other Capex'!$D$9:$D$1498,$C52,'Network &amp; Other Capex'!BL$9:BL$1498)-BO44</f>
        <v>-25094.745375249084</v>
      </c>
      <c r="BP52" s="56">
        <f>SUMIF('Network &amp; Other Capex'!$D$9:$D$1498,$C52,'Network &amp; Other Capex'!BM$9:BM$1498)-BP44</f>
        <v>8117.9671159819409</v>
      </c>
      <c r="BQ52" s="56">
        <f>SUMIF('Network &amp; Other Capex'!$D$9:$D$1498,$C52,'Network &amp; Other Capex'!BN$9:BN$1498)-BQ44</f>
        <v>-8398.7586271202308</v>
      </c>
      <c r="BR52" s="56">
        <f>SUMIF('Network &amp; Other Capex'!$D$9:$D$1498,$C52,'Network &amp; Other Capex'!BO$9:BO$1498)-BR44</f>
        <v>24150.565274094319</v>
      </c>
      <c r="BS52" s="56">
        <f>SUMIF('Network &amp; Other Capex'!$D$9:$D$1498,$C52,'Network &amp; Other Capex'!BP$9:BP$1498)-BS44</f>
        <v>31960.517364437692</v>
      </c>
      <c r="BT52" s="56">
        <f>SUMIF('Network &amp; Other Capex'!$D$9:$D$1498,$C52,'Network &amp; Other Capex'!BQ$9:BQ$1498)-BT44</f>
        <v>26730.022692587227</v>
      </c>
      <c r="BU52" s="56">
        <f>SUMIF('Network &amp; Other Capex'!$D$9:$D$1498,$C52,'Network &amp; Other Capex'!BR$9:BR$1498)-BU44</f>
        <v>34888.168034233415</v>
      </c>
      <c r="BV52" s="56">
        <f>SUMIF('Network &amp; Other Capex'!$D$9:$D$1498,$C52,'Network &amp; Other Capex'!BS$9:BS$1498)-BV44</f>
        <v>34323.852406520309</v>
      </c>
      <c r="BW52" s="56">
        <f>SUMIF('Network &amp; Other Capex'!$D$9:$D$1498,$C52,'Network &amp; Other Capex'!BT$9:BT$1498)-BW44</f>
        <v>32478.828678502614</v>
      </c>
      <c r="BX52" s="56">
        <f>SUMIF('Network &amp; Other Capex'!$D$9:$D$1498,$C52,'Network &amp; Other Capex'!BU$9:BU$1498)-BX44</f>
        <v>34954.210981680779</v>
      </c>
      <c r="BY52" s="56">
        <f>SUMIF('Network &amp; Other Capex'!$D$9:$D$1498,$C52,'Network &amp; Other Capex'!BV$9:BV$1498)-BY44</f>
        <v>35230.863004250539</v>
      </c>
      <c r="BZ52" s="56">
        <f>SUMIF('Network &amp; Other Capex'!$D$9:$D$1498,$C52,'Network &amp; Other Capex'!BW$9:BW$1498)-BZ44</f>
        <v>-59383.536071172319</v>
      </c>
      <c r="CA52" s="56">
        <f>SUMIF('Network &amp; Other Capex'!$D$9:$D$1498,$C52,'Network &amp; Other Capex'!BX$9:BX$1498)-CA44</f>
        <v>-26732.994796015395</v>
      </c>
      <c r="CB52" s="56">
        <f>SUMIF('Network &amp; Other Capex'!$D$9:$D$1498,$C52,'Network &amp; Other Capex'!BY$9:BY$1498)-CB44</f>
        <v>6906.2766301566589</v>
      </c>
      <c r="CC52" s="56">
        <f>SUMIF('Network &amp; Other Capex'!$D$9:$D$1498,$C52,'Network &amp; Other Capex'!BZ$9:BZ$1498)-CC44</f>
        <v>-9781.6155507971562</v>
      </c>
      <c r="CD52" s="56">
        <f>SUMIF('Network &amp; Other Capex'!$D$9:$D$1498,$C52,'Network &amp; Other Capex'!CA$9:CA$1498)-CD44</f>
        <v>22909.105745698485</v>
      </c>
      <c r="CE52" s="56">
        <f>SUMIF('Network &amp; Other Capex'!$D$9:$D$1498,$C52,'Network &amp; Other Capex'!CB$9:CB$1498)-CE44</f>
        <v>30665.136360894467</v>
      </c>
      <c r="CF52" s="56">
        <f>SUMIF('Network &amp; Other Capex'!$D$9:$D$1498,$C52,'Network &amp; Other Capex'!CC$9:CC$1498)-CF44</f>
        <v>24787.493766616113</v>
      </c>
      <c r="CG52" s="56">
        <f>SUMIF('Network &amp; Other Capex'!$D$9:$D$1498,$C52,'Network &amp; Other Capex'!CD$9:CD$1498)-CG44</f>
        <v>32955.440063298956</v>
      </c>
      <c r="CH52" s="56">
        <f>SUMIF('Network &amp; Other Capex'!$D$9:$D$1498,$C52,'Network &amp; Other Capex'!CE$9:CE$1498)-CH44</f>
        <v>32272.933774007121</v>
      </c>
      <c r="CI52" s="56">
        <f>SUMIF('Network &amp; Other Capex'!$D$9:$D$1498,$C52,'Network &amp; Other Capex'!CF$9:CF$1498)-CI44</f>
        <v>29981.939797227547</v>
      </c>
      <c r="CJ52" s="56">
        <f>SUMIF('Network &amp; Other Capex'!$D$9:$D$1498,$C52,'Network &amp; Other Capex'!CG$9:CG$1498)-CJ44</f>
        <v>33001.785145670976</v>
      </c>
      <c r="CK52" s="56">
        <f>SUMIF('Network &amp; Other Capex'!$D$9:$D$1498,$C52,'Network &amp; Other Capex'!CH$9:CH$1498)-CK44</f>
        <v>33369.566360946934</v>
      </c>
    </row>
    <row r="53" spans="3:89" x14ac:dyDescent="0.25">
      <c r="C53" t="s">
        <v>17</v>
      </c>
      <c r="D53" s="134">
        <f t="shared" si="31"/>
        <v>2445623.6818307452</v>
      </c>
      <c r="O53" s="135">
        <v>42313.834171822506</v>
      </c>
      <c r="P53" s="135">
        <v>100390.65734830285</v>
      </c>
      <c r="Q53" s="135">
        <v>12346.590774103861</v>
      </c>
      <c r="R53" s="56">
        <f>SUMIF('Network &amp; Other Capex'!$D$9:$D$1498,$C53,'Network &amp; Other Capex'!O$9:O$1498)</f>
        <v>14901.609212094507</v>
      </c>
      <c r="S53" s="56">
        <f>SUMIF('Network &amp; Other Capex'!$D$9:$D$1498,$C53,'Network &amp; Other Capex'!P$9:P$1498)</f>
        <v>6833.6736379469667</v>
      </c>
      <c r="T53" s="56">
        <f>SUMIF('Network &amp; Other Capex'!$D$9:$D$1498,$C53,'Network &amp; Other Capex'!Q$9:Q$1498)</f>
        <v>116680.69309618295</v>
      </c>
      <c r="U53" s="56">
        <f>SUMIF('Network &amp; Other Capex'!$D$9:$D$1498,$C53,'Network &amp; Other Capex'!R$9:R$1498)</f>
        <v>13015.019854181373</v>
      </c>
      <c r="V53" s="56">
        <f>SUMIF('Network &amp; Other Capex'!$D$9:$D$1498,$C53,'Network &amp; Other Capex'!S$9:S$1498)</f>
        <v>13769.607268492317</v>
      </c>
      <c r="W53" s="56">
        <f>SUMIF('Network &amp; Other Capex'!$D$9:$D$1498,$C53,'Network &amp; Other Capex'!T$9:T$1498)</f>
        <v>12881.3273407372</v>
      </c>
      <c r="X53" s="56">
        <f>SUMIF('Network &amp; Other Capex'!$D$9:$D$1498,$C53,'Network &amp; Other Capex'!U$9:U$1498)</f>
        <v>31194.905116667924</v>
      </c>
      <c r="Y53" s="56">
        <f>SUMIF('Network &amp; Other Capex'!$D$9:$D$1498,$C53,'Network &amp; Other Capex'!V$9:V$1498)</f>
        <v>50466.409978293595</v>
      </c>
      <c r="Z53" s="56">
        <f>SUMIF('Network &amp; Other Capex'!$D$9:$D$1498,$C53,'Network &amp; Other Capex'!W$9:W$1498)</f>
        <v>32298.475864777691</v>
      </c>
      <c r="AA53" s="56">
        <f>SUMIF('Network &amp; Other Capex'!$D$9:$D$1498,$C53,'Network &amp; Other Capex'!X$9:X$1498)</f>
        <v>46219.629810709972</v>
      </c>
      <c r="AB53" s="56">
        <f>SUMIF('Network &amp; Other Capex'!$D$9:$D$1498,$C53,'Network &amp; Other Capex'!Y$9:Y$1498)</f>
        <v>114405.80206158712</v>
      </c>
      <c r="AC53" s="56">
        <f>SUMIF('Network &amp; Other Capex'!$D$9:$D$1498,$C53,'Network &amp; Other Capex'!Z$9:Z$1498)</f>
        <v>13789.71684434103</v>
      </c>
      <c r="AD53" s="56">
        <f>SUMIF('Network &amp; Other Capex'!$D$9:$D$1498,$C53,'Network &amp; Other Capex'!AA$9:AA$1498)</f>
        <v>20786.199902594031</v>
      </c>
      <c r="AE53" s="56">
        <f>SUMIF('Network &amp; Other Capex'!$D$9:$D$1498,$C53,'Network &amp; Other Capex'!AB$9:AB$1498)</f>
        <v>8596.9468403678857</v>
      </c>
      <c r="AF53" s="56">
        <f>SUMIF('Network &amp; Other Capex'!$D$9:$D$1498,$C53,'Network &amp; Other Capex'!AC$9:AC$1498)</f>
        <v>112823.92410493086</v>
      </c>
      <c r="AG53" s="56">
        <f>SUMIF('Network &amp; Other Capex'!$D$9:$D$1498,$C53,'Network &amp; Other Capex'!AD$9:AD$1498)</f>
        <v>17495.297738364148</v>
      </c>
      <c r="AH53" s="56">
        <f>SUMIF('Network &amp; Other Capex'!$D$9:$D$1498,$C53,'Network &amp; Other Capex'!AE$9:AE$1498)</f>
        <v>18909.996468764999</v>
      </c>
      <c r="AI53" s="56">
        <f>SUMIF('Network &amp; Other Capex'!$D$9:$D$1498,$C53,'Network &amp; Other Capex'!AF$9:AF$1498)</f>
        <v>18339.264229284396</v>
      </c>
      <c r="AJ53" s="56">
        <f>SUMIF('Network &amp; Other Capex'!$D$9:$D$1498,$C53,'Network &amp; Other Capex'!AG$9:AG$1498)</f>
        <v>31133.986544233107</v>
      </c>
      <c r="AK53" s="56">
        <f>SUMIF('Network &amp; Other Capex'!$D$9:$D$1498,$C53,'Network &amp; Other Capex'!AH$9:AH$1498)</f>
        <v>50268.575542730774</v>
      </c>
      <c r="AL53" s="56">
        <f>SUMIF('Network &amp; Other Capex'!$D$9:$D$1498,$C53,'Network &amp; Other Capex'!AI$9:AI$1498)</f>
        <v>32316.745323534127</v>
      </c>
      <c r="AM53" s="56">
        <f>SUMIF('Network &amp; Other Capex'!$D$9:$D$1498,$C53,'Network &amp; Other Capex'!AJ$9:AJ$1498)</f>
        <v>46487.349930433236</v>
      </c>
      <c r="AN53" s="56">
        <f>SUMIF('Network &amp; Other Capex'!$D$9:$D$1498,$C53,'Network &amp; Other Capex'!AK$9:AK$1498)</f>
        <v>114042.279277416</v>
      </c>
      <c r="AO53" s="56">
        <f>SUMIF('Network &amp; Other Capex'!$D$9:$D$1498,$C53,'Network &amp; Other Capex'!AL$9:AL$1498)</f>
        <v>13700.334450676455</v>
      </c>
      <c r="AP53" s="56">
        <f>SUMIF('Network &amp; Other Capex'!$D$9:$D$1498,$C53,'Network &amp; Other Capex'!AM$9:AM$1498)</f>
        <v>20960.121028481241</v>
      </c>
      <c r="AQ53" s="56">
        <f>SUMIF('Network &amp; Other Capex'!$D$9:$D$1498,$C53,'Network &amp; Other Capex'!AN$9:AN$1498)</f>
        <v>8784.7999397578424</v>
      </c>
      <c r="AR53" s="56">
        <f>SUMIF('Network &amp; Other Capex'!$D$9:$D$1498,$C53,'Network &amp; Other Capex'!AO$9:AO$1498)</f>
        <v>114598.19574835876</v>
      </c>
      <c r="AS53" s="56">
        <f>SUMIF('Network &amp; Other Capex'!$D$9:$D$1498,$C53,'Network &amp; Other Capex'!AP$9:AP$1498)</f>
        <v>17749.064331272071</v>
      </c>
      <c r="AT53" s="56">
        <f>SUMIF('Network &amp; Other Capex'!$D$9:$D$1498,$C53,'Network &amp; Other Capex'!AQ$9:AQ$1498)</f>
        <v>19192.339961257836</v>
      </c>
      <c r="AU53" s="56">
        <f>SUMIF('Network &amp; Other Capex'!$D$9:$D$1498,$C53,'Network &amp; Other Capex'!AR$9:AR$1498)</f>
        <v>18631.276670207983</v>
      </c>
      <c r="AV53" s="56">
        <f>SUMIF('Network &amp; Other Capex'!$D$9:$D$1498,$C53,'Network &amp; Other Capex'!AS$9:AS$1498)</f>
        <v>31674.515872739576</v>
      </c>
      <c r="AW53" s="56">
        <f>SUMIF('Network &amp; Other Capex'!$D$9:$D$1498,$C53,'Network &amp; Other Capex'!AT$9:AT$1498)</f>
        <v>51012.265704513826</v>
      </c>
      <c r="AX53" s="56">
        <f>SUMIF('Network &amp; Other Capex'!$D$9:$D$1498,$C53,'Network &amp; Other Capex'!AU$9:AU$1498)</f>
        <v>32908.091778407739</v>
      </c>
      <c r="AY53" s="56">
        <f>SUMIF('Network &amp; Other Capex'!$D$9:$D$1498,$C53,'Network &amp; Other Capex'!AV$9:AV$1498)</f>
        <v>47263.560467246163</v>
      </c>
      <c r="AZ53" s="56">
        <f>SUMIF('Network &amp; Other Capex'!$D$9:$D$1498,$C53,'Network &amp; Other Capex'!AW$9:AW$1498)</f>
        <v>115829.71213670252</v>
      </c>
      <c r="BA53" s="56">
        <f>SUMIF('Network &amp; Other Capex'!$D$9:$D$1498,$C53,'Network &amp; Other Capex'!AX$9:AX$1498)</f>
        <v>13943.736507526264</v>
      </c>
      <c r="BB53" s="56">
        <f>SUMIF('Network &amp; Other Capex'!$D$9:$D$1498,$C53,'Network &amp; Other Capex'!AY$9:AY$1498)</f>
        <v>21154.486251662565</v>
      </c>
      <c r="BC53" s="56">
        <f>SUMIF('Network &amp; Other Capex'!$D$9:$D$1498,$C53,'Network &amp; Other Capex'!AZ$9:AZ$1498)</f>
        <v>8878.3463150728494</v>
      </c>
      <c r="BD53" s="56">
        <f>SUMIF('Network &amp; Other Capex'!$D$9:$D$1498,$C53,'Network &amp; Other Capex'!BA$9:BA$1498)</f>
        <v>115945.14907715374</v>
      </c>
      <c r="BE53" s="56">
        <f>SUMIF('Network &amp; Other Capex'!$D$9:$D$1498,$C53,'Network &amp; Other Capex'!BB$9:BB$1498)</f>
        <v>17939.72670326821</v>
      </c>
      <c r="BF53" s="56">
        <f>SUMIF('Network &amp; Other Capex'!$D$9:$D$1498,$C53,'Network &amp; Other Capex'!BC$9:BC$1498)</f>
        <v>19392.370117561735</v>
      </c>
      <c r="BG53" s="56">
        <f>SUMIF('Network &amp; Other Capex'!$D$9:$D$1498,$C53,'Network &amp; Other Capex'!BD$9:BD$1498)</f>
        <v>18833.868045151044</v>
      </c>
      <c r="BH53" s="56">
        <f>SUMIF('Network &amp; Other Capex'!$D$9:$D$1498,$C53,'Network &amp; Other Capex'!BE$9:BE$1498)</f>
        <v>32062.392841145098</v>
      </c>
      <c r="BI53" s="56">
        <f>SUMIF('Network &amp; Other Capex'!$D$9:$D$1498,$C53,'Network &amp; Other Capex'!BF$9:BF$1498)</f>
        <v>51638.813133214513</v>
      </c>
      <c r="BJ53" s="56">
        <f>SUMIF('Network &amp; Other Capex'!$D$9:$D$1498,$C53,'Network &amp; Other Capex'!BG$9:BG$1498)</f>
        <v>33324.592293936599</v>
      </c>
      <c r="BK53" s="56">
        <f>SUMIF('Network &amp; Other Capex'!$D$9:$D$1498,$C53,'Network &amp; Other Capex'!BH$9:BH$1498)</f>
        <v>47911.85810006049</v>
      </c>
      <c r="BL53" s="56">
        <f>SUMIF('Network &amp; Other Capex'!$D$9:$D$1498,$C53,'Network &amp; Other Capex'!BI$9:BI$1498)</f>
        <v>117327.62276150085</v>
      </c>
      <c r="BM53" s="56">
        <f>SUMIF('Network &amp; Other Capex'!$D$9:$D$1498,$C53,'Network &amp; Other Capex'!BJ$9:BJ$1498)</f>
        <v>14077.189554649893</v>
      </c>
      <c r="BN53" s="56">
        <f>SUMIF('Network &amp; Other Capex'!$D$9:$D$1498,$C53,'Network &amp; Other Capex'!BK$9:BK$1498)</f>
        <v>20628.452170054356</v>
      </c>
      <c r="BO53" s="56">
        <f>SUMIF('Network &amp; Other Capex'!$D$9:$D$1498,$C53,'Network &amp; Other Capex'!BL$9:BL$1498)</f>
        <v>8645.993473772478</v>
      </c>
      <c r="BP53" s="56">
        <f>SUMIF('Network &amp; Other Capex'!$D$9:$D$1498,$C53,'Network &amp; Other Capex'!BM$9:BM$1498)</f>
        <v>112005.65099432858</v>
      </c>
      <c r="BQ53" s="56">
        <f>SUMIF('Network &amp; Other Capex'!$D$9:$D$1498,$C53,'Network &amp; Other Capex'!BN$9:BN$1498)</f>
        <v>17475.139656573778</v>
      </c>
      <c r="BR53" s="56">
        <f>SUMIF('Network &amp; Other Capex'!$D$9:$D$1498,$C53,'Network &amp; Other Capex'!BO$9:BO$1498)</f>
        <v>18903.879163705853</v>
      </c>
      <c r="BS53" s="56">
        <f>SUMIF('Network &amp; Other Capex'!$D$9:$D$1498,$C53,'Network &amp; Other Capex'!BP$9:BP$1498)</f>
        <v>18305.428374067167</v>
      </c>
      <c r="BT53" s="56">
        <f>SUMIF('Network &amp; Other Capex'!$D$9:$D$1498,$C53,'Network &amp; Other Capex'!BQ$9:BQ$1498)</f>
        <v>31320.89043839318</v>
      </c>
      <c r="BU53" s="56">
        <f>SUMIF('Network &amp; Other Capex'!$D$9:$D$1498,$C53,'Network &amp; Other Capex'!BR$9:BR$1498)</f>
        <v>50450.789171203331</v>
      </c>
      <c r="BV53" s="56">
        <f>SUMIF('Network &amp; Other Capex'!$D$9:$D$1498,$C53,'Network &amp; Other Capex'!BS$9:BS$1498)</f>
        <v>32499.362099436683</v>
      </c>
      <c r="BW53" s="56">
        <f>SUMIF('Network &amp; Other Capex'!$D$9:$D$1498,$C53,'Network &amp; Other Capex'!BT$9:BT$1498)</f>
        <v>46522.715088489967</v>
      </c>
      <c r="BX53" s="56">
        <f>SUMIF('Network &amp; Other Capex'!$D$9:$D$1498,$C53,'Network &amp; Other Capex'!BU$9:BU$1498)</f>
        <v>114347.96353478068</v>
      </c>
      <c r="BY53" s="56">
        <f>SUMIF('Network &amp; Other Capex'!$D$9:$D$1498,$C53,'Network &amp; Other Capex'!BV$9:BV$1498)</f>
        <v>13843.878357301412</v>
      </c>
      <c r="BZ53" s="56">
        <f>SUMIF('Network &amp; Other Capex'!$D$9:$D$1498,$C53,'Network &amp; Other Capex'!BW$9:BW$1498)</f>
        <v>20632.528743039602</v>
      </c>
      <c r="CA53" s="56">
        <f>SUMIF('Network &amp; Other Capex'!$D$9:$D$1498,$C53,'Network &amp; Other Capex'!BX$9:BX$1498)</f>
        <v>8622.1883954555724</v>
      </c>
      <c r="CB53" s="56">
        <f>SUMIF('Network &amp; Other Capex'!$D$9:$D$1498,$C53,'Network &amp; Other Capex'!BY$9:BY$1498)</f>
        <v>111661.32107712794</v>
      </c>
      <c r="CC53" s="56">
        <f>SUMIF('Network &amp; Other Capex'!$D$9:$D$1498,$C53,'Network &amp; Other Capex'!BZ$9:BZ$1498)</f>
        <v>17424.400497409977</v>
      </c>
      <c r="CD53" s="56">
        <f>SUMIF('Network &amp; Other Capex'!$D$9:$D$1498,$C53,'Network &amp; Other Capex'!CA$9:CA$1498)</f>
        <v>18809.48425391268</v>
      </c>
      <c r="CE53" s="56">
        <f>SUMIF('Network &amp; Other Capex'!$D$9:$D$1498,$C53,'Network &amp; Other Capex'!CB$9:CB$1498)</f>
        <v>18198.504401936683</v>
      </c>
      <c r="CF53" s="56">
        <f>SUMIF('Network &amp; Other Capex'!$D$9:$D$1498,$C53,'Network &amp; Other Capex'!CC$9:CC$1498)</f>
        <v>31357.616332012636</v>
      </c>
      <c r="CG53" s="56">
        <f>SUMIF('Network &amp; Other Capex'!$D$9:$D$1498,$C53,'Network &amp; Other Capex'!CD$9:CD$1498)</f>
        <v>50594.39663559122</v>
      </c>
      <c r="CH53" s="56">
        <f>SUMIF('Network &amp; Other Capex'!$D$9:$D$1498,$C53,'Network &amp; Other Capex'!CE$9:CE$1498)</f>
        <v>32504.166391012437</v>
      </c>
      <c r="CI53" s="56">
        <f>SUMIF('Network &amp; Other Capex'!$D$9:$D$1498,$C53,'Network &amp; Other Capex'!CF$9:CF$1498)</f>
        <v>46428.820115254828</v>
      </c>
      <c r="CJ53" s="56">
        <f>SUMIF('Network &amp; Other Capex'!$D$9:$D$1498,$C53,'Network &amp; Other Capex'!CG$9:CG$1498)</f>
        <v>114679.62252415152</v>
      </c>
      <c r="CK53" s="56">
        <f>SUMIF('Network &amp; Other Capex'!$D$9:$D$1498,$C53,'Network &amp; Other Capex'!CH$9:CH$1498)</f>
        <v>13825.494247554008</v>
      </c>
    </row>
    <row r="54" spans="3:89" ht="15.75" thickBot="1" x14ac:dyDescent="0.3">
      <c r="O54" s="136"/>
      <c r="P54" s="136"/>
      <c r="Q54" s="136"/>
    </row>
    <row r="55" spans="3:89" ht="75.75" thickBot="1" x14ac:dyDescent="0.3">
      <c r="C55" s="137" t="s">
        <v>8226</v>
      </c>
      <c r="D55" s="149" t="str">
        <f>INDEX(Analysis!$B$9:$B$11,' Cust Cont Calc'!E55,0)</f>
        <v>Proposed Changes - Adjusted for base case variance</v>
      </c>
      <c r="E55" s="143">
        <v>3</v>
      </c>
      <c r="O55" s="136"/>
      <c r="P55" s="136"/>
      <c r="Q55" s="136"/>
    </row>
    <row r="56" spans="3:89" ht="15.75" thickBot="1" x14ac:dyDescent="0.3">
      <c r="C56" s="1" t="s">
        <v>8227</v>
      </c>
      <c r="O56" s="138"/>
      <c r="P56" s="138"/>
      <c r="Q56" s="138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39"/>
    </row>
    <row r="57" spans="3:89" x14ac:dyDescent="0.25">
      <c r="C57" t="s">
        <v>12</v>
      </c>
      <c r="D57" s="140">
        <f>MIN(INDEX(Analysis!$P$9:$T$11,' Cust Cont Calc'!$E$55,MATCH(' Cust Cont Calc'!$C57,Analysis!$P$4:$T$4,0)),1)</f>
        <v>0.40069657973268541</v>
      </c>
      <c r="E57" s="134">
        <f t="shared" ref="E57:E60" si="32">SUM(AD57:CK57)</f>
        <v>55088863.111043014</v>
      </c>
      <c r="O57" s="56">
        <f t="shared" ref="O57:BZ60" si="33">O48*$D57</f>
        <v>959889.25476321485</v>
      </c>
      <c r="P57" s="56">
        <f t="shared" si="33"/>
        <v>962412.36568972585</v>
      </c>
      <c r="Q57" s="56">
        <f t="shared" si="33"/>
        <v>960217.40563898906</v>
      </c>
      <c r="R57" s="56">
        <f t="shared" si="33"/>
        <v>403923.938743315</v>
      </c>
      <c r="S57" s="56">
        <f t="shared" si="33"/>
        <v>610927.25852268934</v>
      </c>
      <c r="T57" s="56">
        <f t="shared" si="33"/>
        <v>826828.13892642152</v>
      </c>
      <c r="U57" s="56">
        <f t="shared" si="33"/>
        <v>720260.11639376788</v>
      </c>
      <c r="V57" s="56">
        <f t="shared" si="33"/>
        <v>928970.43383510376</v>
      </c>
      <c r="W57" s="56">
        <f t="shared" si="33"/>
        <v>976424.65328559396</v>
      </c>
      <c r="X57" s="56">
        <f t="shared" si="33"/>
        <v>979544.41217815387</v>
      </c>
      <c r="Y57" s="56">
        <f t="shared" si="33"/>
        <v>1036211.3121188303</v>
      </c>
      <c r="Z57" s="56">
        <f t="shared" si="33"/>
        <v>1028214.2238885456</v>
      </c>
      <c r="AA57" s="56">
        <f t="shared" si="33"/>
        <v>1015098.3361673333</v>
      </c>
      <c r="AB57" s="56">
        <f t="shared" si="33"/>
        <v>1036744.0001899971</v>
      </c>
      <c r="AC57" s="56">
        <f t="shared" si="33"/>
        <v>1038652.084060294</v>
      </c>
      <c r="AD57" s="56">
        <f t="shared" si="33"/>
        <v>426822.20979146677</v>
      </c>
      <c r="AE57" s="56">
        <f t="shared" si="33"/>
        <v>644083.9877173932</v>
      </c>
      <c r="AF57" s="56">
        <f t="shared" si="33"/>
        <v>872590.37054936774</v>
      </c>
      <c r="AG57" s="56">
        <f t="shared" si="33"/>
        <v>760285.42573059327</v>
      </c>
      <c r="AH57" s="56">
        <f t="shared" si="33"/>
        <v>981984.57556061656</v>
      </c>
      <c r="AI57" s="56">
        <f t="shared" si="33"/>
        <v>1035217.5969816525</v>
      </c>
      <c r="AJ57" s="56">
        <f t="shared" si="33"/>
        <v>961447.65720459225</v>
      </c>
      <c r="AK57" s="56">
        <f t="shared" si="33"/>
        <v>1016072.5113399795</v>
      </c>
      <c r="AL57" s="56">
        <f t="shared" si="33"/>
        <v>1011671.4894564168</v>
      </c>
      <c r="AM57" s="56">
        <f t="shared" si="33"/>
        <v>1003501.0679993872</v>
      </c>
      <c r="AN57" s="56">
        <f t="shared" si="33"/>
        <v>1016138.1085752066</v>
      </c>
      <c r="AO57" s="56">
        <f t="shared" si="33"/>
        <v>1017368.9600177574</v>
      </c>
      <c r="AP57" s="56">
        <f t="shared" si="33"/>
        <v>426342.43485830369</v>
      </c>
      <c r="AQ57" s="56">
        <f t="shared" si="33"/>
        <v>649662.05339024414</v>
      </c>
      <c r="AR57" s="56">
        <f t="shared" si="33"/>
        <v>878032.59775274119</v>
      </c>
      <c r="AS57" s="56">
        <f t="shared" si="33"/>
        <v>764246.90731582127</v>
      </c>
      <c r="AT57" s="56">
        <f t="shared" si="33"/>
        <v>988116.38506237988</v>
      </c>
      <c r="AU57" s="56">
        <f t="shared" si="33"/>
        <v>1041641.2913028958</v>
      </c>
      <c r="AV57" s="56">
        <f t="shared" si="33"/>
        <v>997277.38059813308</v>
      </c>
      <c r="AW57" s="56">
        <f t="shared" si="33"/>
        <v>1053153.4011582742</v>
      </c>
      <c r="AX57" s="56">
        <f t="shared" si="33"/>
        <v>1050203.1256470198</v>
      </c>
      <c r="AY57" s="56">
        <f t="shared" si="33"/>
        <v>1040114.1740280328</v>
      </c>
      <c r="AZ57" s="56">
        <f t="shared" si="33"/>
        <v>1053739.5635476208</v>
      </c>
      <c r="BA57" s="56">
        <f t="shared" si="33"/>
        <v>1055190.1798785096</v>
      </c>
      <c r="BB57" s="56">
        <f t="shared" si="33"/>
        <v>437597.41243694362</v>
      </c>
      <c r="BC57" s="56">
        <f t="shared" si="33"/>
        <v>666490.11396833428</v>
      </c>
      <c r="BD57" s="56">
        <f t="shared" si="33"/>
        <v>902343.54732287664</v>
      </c>
      <c r="BE57" s="56">
        <f t="shared" si="33"/>
        <v>785285.92135285004</v>
      </c>
      <c r="BF57" s="56">
        <f t="shared" si="33"/>
        <v>1015139.1981745893</v>
      </c>
      <c r="BG57" s="56">
        <f t="shared" si="33"/>
        <v>1070000.5155965339</v>
      </c>
      <c r="BH57" s="56">
        <f t="shared" si="33"/>
        <v>1010002.4135025712</v>
      </c>
      <c r="BI57" s="56">
        <f t="shared" si="33"/>
        <v>1066789.7864085664</v>
      </c>
      <c r="BJ57" s="56">
        <f t="shared" si="33"/>
        <v>1063890.3162922009</v>
      </c>
      <c r="BK57" s="56">
        <f t="shared" si="33"/>
        <v>1054133.1742271483</v>
      </c>
      <c r="BL57" s="56">
        <f t="shared" si="33"/>
        <v>1067182.9942899619</v>
      </c>
      <c r="BM57" s="56">
        <f t="shared" si="33"/>
        <v>1068592.4962477039</v>
      </c>
      <c r="BN57" s="56">
        <f t="shared" si="33"/>
        <v>423576.4939504668</v>
      </c>
      <c r="BO57" s="56">
        <f t="shared" si="33"/>
        <v>646534.9276746281</v>
      </c>
      <c r="BP57" s="56">
        <f t="shared" si="33"/>
        <v>874774.39134682587</v>
      </c>
      <c r="BQ57" s="56">
        <f t="shared" si="33"/>
        <v>761270.60492101905</v>
      </c>
      <c r="BR57" s="56">
        <f t="shared" si="33"/>
        <v>984951.22817837982</v>
      </c>
      <c r="BS57" s="56">
        <f t="shared" si="33"/>
        <v>1038621.6195044761</v>
      </c>
      <c r="BT57" s="56">
        <f t="shared" si="33"/>
        <v>1001552.3690868927</v>
      </c>
      <c r="BU57" s="56">
        <f t="shared" si="33"/>
        <v>1057554.7674518041</v>
      </c>
      <c r="BV57" s="56">
        <f t="shared" si="33"/>
        <v>1053680.9668190274</v>
      </c>
      <c r="BW57" s="56">
        <f t="shared" si="33"/>
        <v>1041015.618325942</v>
      </c>
      <c r="BX57" s="56">
        <f t="shared" si="33"/>
        <v>1058008.1258190842</v>
      </c>
      <c r="BY57" s="56">
        <f t="shared" si="33"/>
        <v>1059907.23108475</v>
      </c>
      <c r="BZ57" s="56">
        <f t="shared" si="33"/>
        <v>428049.42407694069</v>
      </c>
      <c r="CA57" s="56">
        <f t="shared" ref="CA57:CK59" si="34">CA48*$D57</f>
        <v>651219.03152663028</v>
      </c>
      <c r="CB57" s="56">
        <f t="shared" si="34"/>
        <v>881146.70518466085</v>
      </c>
      <c r="CC57" s="56">
        <f t="shared" si="34"/>
        <v>767083.34813949373</v>
      </c>
      <c r="CD57" s="56">
        <f t="shared" si="34"/>
        <v>990527.58992109203</v>
      </c>
      <c r="CE57" s="56">
        <f t="shared" si="34"/>
        <v>1043540.809309212</v>
      </c>
      <c r="CF57" s="56">
        <f t="shared" si="34"/>
        <v>1018731.6137194538</v>
      </c>
      <c r="CG57" s="56">
        <f t="shared" si="34"/>
        <v>1075385.9398427655</v>
      </c>
      <c r="CH57" s="56">
        <f t="shared" si="34"/>
        <v>1070651.9550086043</v>
      </c>
      <c r="CI57" s="56">
        <f t="shared" si="34"/>
        <v>1054761.2139101035</v>
      </c>
      <c r="CJ57" s="56">
        <f t="shared" si="34"/>
        <v>1075707.397564884</v>
      </c>
      <c r="CK57" s="56">
        <f t="shared" si="34"/>
        <v>1078258.3933911836</v>
      </c>
    </row>
    <row r="58" spans="3:89" x14ac:dyDescent="0.25">
      <c r="C58" t="s">
        <v>13</v>
      </c>
      <c r="D58" s="141">
        <f>MIN(INDEX(Analysis!$P$9:$T$11,' Cust Cont Calc'!$E$55,MATCH(' Cust Cont Calc'!$C58,Analysis!$P$4:$T$4,0)),1)</f>
        <v>0.5076953752515122</v>
      </c>
      <c r="E58" s="134">
        <f t="shared" si="32"/>
        <v>11996635.418004002</v>
      </c>
      <c r="O58" s="56">
        <f t="shared" si="33"/>
        <v>56577.46069389613</v>
      </c>
      <c r="P58" s="56">
        <f t="shared" si="33"/>
        <v>56906.670169727287</v>
      </c>
      <c r="Q58" s="56">
        <f t="shared" si="33"/>
        <v>56620.277034894862</v>
      </c>
      <c r="R58" s="56">
        <f t="shared" si="33"/>
        <v>57308.588553252368</v>
      </c>
      <c r="S58" s="56">
        <f t="shared" si="33"/>
        <v>119924.2119320137</v>
      </c>
      <c r="T58" s="56">
        <f t="shared" si="33"/>
        <v>185231.22357275162</v>
      </c>
      <c r="U58" s="56">
        <f t="shared" si="33"/>
        <v>152995.87985828429</v>
      </c>
      <c r="V58" s="56">
        <f t="shared" si="33"/>
        <v>216127.84627359008</v>
      </c>
      <c r="W58" s="56">
        <f t="shared" si="33"/>
        <v>230482.08723944428</v>
      </c>
      <c r="X58" s="56">
        <f t="shared" si="33"/>
        <v>227337.64566352329</v>
      </c>
      <c r="Y58" s="56">
        <f t="shared" si="33"/>
        <v>244249.49451011996</v>
      </c>
      <c r="Z58" s="56">
        <f t="shared" si="33"/>
        <v>241862.8182051671</v>
      </c>
      <c r="AA58" s="56">
        <f t="shared" si="33"/>
        <v>237948.47119020423</v>
      </c>
      <c r="AB58" s="56">
        <f t="shared" si="33"/>
        <v>244408.4716228852</v>
      </c>
      <c r="AC58" s="56">
        <f t="shared" si="33"/>
        <v>244977.92620809996</v>
      </c>
      <c r="AD58" s="56">
        <f t="shared" si="33"/>
        <v>61190.441516376544</v>
      </c>
      <c r="AE58" s="56">
        <f t="shared" si="33"/>
        <v>126205.30003983474</v>
      </c>
      <c r="AF58" s="56">
        <f t="shared" si="33"/>
        <v>194585.06887608775</v>
      </c>
      <c r="AG58" s="56">
        <f t="shared" si="33"/>
        <v>160978.1907193287</v>
      </c>
      <c r="AH58" s="56">
        <f t="shared" si="33"/>
        <v>227320.91790571972</v>
      </c>
      <c r="AI58" s="56">
        <f t="shared" si="33"/>
        <v>243250.72106532022</v>
      </c>
      <c r="AJ58" s="56">
        <f t="shared" si="33"/>
        <v>200846.14781587257</v>
      </c>
      <c r="AK58" s="56">
        <f t="shared" si="33"/>
        <v>216075.09585148343</v>
      </c>
      <c r="AL58" s="56">
        <f t="shared" si="33"/>
        <v>214848.12811620787</v>
      </c>
      <c r="AM58" s="56">
        <f t="shared" si="33"/>
        <v>212570.283611766</v>
      </c>
      <c r="AN58" s="56">
        <f t="shared" si="33"/>
        <v>216093.38380670844</v>
      </c>
      <c r="AO58" s="56">
        <f t="shared" si="33"/>
        <v>216436.5347945666</v>
      </c>
      <c r="AP58" s="56">
        <f t="shared" si="33"/>
        <v>50491.770269011984</v>
      </c>
      <c r="AQ58" s="56">
        <f t="shared" si="33"/>
        <v>112965.8004295687</v>
      </c>
      <c r="AR58" s="56">
        <f t="shared" si="33"/>
        <v>176852.83538903779</v>
      </c>
      <c r="AS58" s="56">
        <f t="shared" si="33"/>
        <v>145021.10155872404</v>
      </c>
      <c r="AT58" s="56">
        <f t="shared" si="33"/>
        <v>207648.95573789577</v>
      </c>
      <c r="AU58" s="56">
        <f t="shared" si="33"/>
        <v>222622.63619102022</v>
      </c>
      <c r="AV58" s="56">
        <f t="shared" si="33"/>
        <v>221853.75546128149</v>
      </c>
      <c r="AW58" s="56">
        <f t="shared" si="33"/>
        <v>238116.44913790561</v>
      </c>
      <c r="AX58" s="56">
        <f t="shared" si="33"/>
        <v>237257.77261763511</v>
      </c>
      <c r="AY58" s="56">
        <f t="shared" si="33"/>
        <v>234321.38724063363</v>
      </c>
      <c r="AZ58" s="56">
        <f t="shared" si="33"/>
        <v>238287.05146940984</v>
      </c>
      <c r="BA58" s="56">
        <f t="shared" si="33"/>
        <v>238709.25277857803</v>
      </c>
      <c r="BB58" s="56">
        <f t="shared" si="33"/>
        <v>57592.140709522013</v>
      </c>
      <c r="BC58" s="56">
        <f t="shared" si="33"/>
        <v>124344.60723044115</v>
      </c>
      <c r="BD58" s="56">
        <f t="shared" si="33"/>
        <v>193127.04681243852</v>
      </c>
      <c r="BE58" s="56">
        <f t="shared" si="33"/>
        <v>158989.28179719683</v>
      </c>
      <c r="BF58" s="56">
        <f t="shared" si="33"/>
        <v>226021.88293787889</v>
      </c>
      <c r="BG58" s="56">
        <f t="shared" si="33"/>
        <v>242021.20589575617</v>
      </c>
      <c r="BH58" s="56">
        <f t="shared" si="33"/>
        <v>233835.87584839977</v>
      </c>
      <c r="BI58" s="56">
        <f t="shared" si="33"/>
        <v>250903.43161362738</v>
      </c>
      <c r="BJ58" s="56">
        <f t="shared" si="33"/>
        <v>250031.99021092875</v>
      </c>
      <c r="BK58" s="56">
        <f t="shared" si="33"/>
        <v>247099.46211916168</v>
      </c>
      <c r="BL58" s="56">
        <f t="shared" si="33"/>
        <v>251021.61100984743</v>
      </c>
      <c r="BM58" s="56">
        <f t="shared" si="33"/>
        <v>251445.23957433077</v>
      </c>
      <c r="BN58" s="56">
        <f t="shared" si="33"/>
        <v>54621.792882876653</v>
      </c>
      <c r="BO58" s="56">
        <f t="shared" si="33"/>
        <v>121005.24147872791</v>
      </c>
      <c r="BP58" s="56">
        <f t="shared" si="33"/>
        <v>188961.05930158199</v>
      </c>
      <c r="BQ58" s="56">
        <f t="shared" si="33"/>
        <v>155166.54143663359</v>
      </c>
      <c r="BR58" s="56">
        <f t="shared" si="33"/>
        <v>221765.01411097616</v>
      </c>
      <c r="BS58" s="56">
        <f t="shared" si="33"/>
        <v>237744.78937313578</v>
      </c>
      <c r="BT58" s="56">
        <f t="shared" si="33"/>
        <v>230384.65370487166</v>
      </c>
      <c r="BU58" s="56">
        <f t="shared" si="33"/>
        <v>247257.45008004317</v>
      </c>
      <c r="BV58" s="56">
        <f t="shared" si="33"/>
        <v>246090.32418573825</v>
      </c>
      <c r="BW58" s="56">
        <f t="shared" si="33"/>
        <v>242274.41893196848</v>
      </c>
      <c r="BX58" s="56">
        <f t="shared" si="33"/>
        <v>247394.0410768482</v>
      </c>
      <c r="BY58" s="56">
        <f t="shared" si="33"/>
        <v>247966.2168653534</v>
      </c>
      <c r="BZ58" s="56">
        <f t="shared" si="33"/>
        <v>54910.131339741019</v>
      </c>
      <c r="CA58" s="56">
        <f t="shared" si="34"/>
        <v>121680.09656253239</v>
      </c>
      <c r="CB58" s="56">
        <f t="shared" si="34"/>
        <v>190472.00308306987</v>
      </c>
      <c r="CC58" s="56">
        <f t="shared" si="34"/>
        <v>156345.4637655796</v>
      </c>
      <c r="CD58" s="56">
        <f t="shared" si="34"/>
        <v>223197.59664999752</v>
      </c>
      <c r="CE58" s="56">
        <f t="shared" si="34"/>
        <v>239058.58621458849</v>
      </c>
      <c r="CF58" s="56">
        <f t="shared" si="34"/>
        <v>231863.42100298117</v>
      </c>
      <c r="CG58" s="56">
        <f t="shared" si="34"/>
        <v>248826.0142917764</v>
      </c>
      <c r="CH58" s="56">
        <f t="shared" si="34"/>
        <v>247408.6351634395</v>
      </c>
      <c r="CI58" s="56">
        <f t="shared" si="34"/>
        <v>242650.86648528549</v>
      </c>
      <c r="CJ58" s="56">
        <f t="shared" si="34"/>
        <v>248922.26036816626</v>
      </c>
      <c r="CK58" s="56">
        <f t="shared" si="34"/>
        <v>249686.04148858247</v>
      </c>
    </row>
    <row r="59" spans="3:89" x14ac:dyDescent="0.25">
      <c r="C59" t="s">
        <v>14</v>
      </c>
      <c r="D59" s="141">
        <f>MIN(INDEX(Analysis!$P$9:$T$11,' Cust Cont Calc'!$E$55,MATCH(' Cust Cont Calc'!$C59,Analysis!$P$4:$T$4,0)),1)</f>
        <v>0.75469747106919549</v>
      </c>
      <c r="E59" s="134">
        <f t="shared" si="32"/>
        <v>22318547.369390901</v>
      </c>
      <c r="O59" s="56">
        <f t="shared" si="33"/>
        <v>664828.8693505245</v>
      </c>
      <c r="P59" s="56">
        <f t="shared" si="33"/>
        <v>663216.3017606365</v>
      </c>
      <c r="Q59" s="56">
        <f t="shared" si="33"/>
        <v>245499.75439714847</v>
      </c>
      <c r="R59" s="56">
        <f t="shared" si="33"/>
        <v>148430.77083327979</v>
      </c>
      <c r="S59" s="56">
        <f t="shared" si="33"/>
        <v>250569.09299004311</v>
      </c>
      <c r="T59" s="56">
        <f t="shared" si="33"/>
        <v>357097.59552859276</v>
      </c>
      <c r="U59" s="56">
        <f t="shared" si="33"/>
        <v>304515.44839853537</v>
      </c>
      <c r="V59" s="56">
        <f t="shared" si="33"/>
        <v>407496.02698531159</v>
      </c>
      <c r="W59" s="56">
        <f t="shared" si="33"/>
        <v>430910.60004190699</v>
      </c>
      <c r="X59" s="56">
        <f t="shared" si="33"/>
        <v>420087.28544151515</v>
      </c>
      <c r="Y59" s="56">
        <f t="shared" si="33"/>
        <v>447354.71698632819</v>
      </c>
      <c r="Z59" s="56">
        <f t="shared" si="33"/>
        <v>443506.61419430131</v>
      </c>
      <c r="AA59" s="56">
        <f t="shared" si="33"/>
        <v>437195.40657641744</v>
      </c>
      <c r="AB59" s="56">
        <f t="shared" si="33"/>
        <v>447611.04008729989</v>
      </c>
      <c r="AC59" s="56">
        <f t="shared" si="33"/>
        <v>448529.1871249816</v>
      </c>
      <c r="AD59" s="56">
        <f t="shared" si="33"/>
        <v>152285.92840931416</v>
      </c>
      <c r="AE59" s="56">
        <f t="shared" si="33"/>
        <v>256542.08714598967</v>
      </c>
      <c r="AF59" s="56">
        <f t="shared" si="33"/>
        <v>366194.1297109556</v>
      </c>
      <c r="AG59" s="56">
        <f t="shared" si="33"/>
        <v>312303.00230827177</v>
      </c>
      <c r="AH59" s="56">
        <f t="shared" si="33"/>
        <v>418688.49715746491</v>
      </c>
      <c r="AI59" s="56">
        <f t="shared" si="33"/>
        <v>444233.12071843166</v>
      </c>
      <c r="AJ59" s="56">
        <f t="shared" si="33"/>
        <v>395532.89533184032</v>
      </c>
      <c r="AK59" s="56">
        <f t="shared" si="33"/>
        <v>421014.36206969904</v>
      </c>
      <c r="AL59" s="56">
        <f t="shared" si="33"/>
        <v>418961.36816219217</v>
      </c>
      <c r="AM59" s="56">
        <f t="shared" si="33"/>
        <v>415150.02027143631</v>
      </c>
      <c r="AN59" s="56">
        <f t="shared" si="33"/>
        <v>421044.96194578247</v>
      </c>
      <c r="AO59" s="56">
        <f t="shared" si="33"/>
        <v>421619.13098639686</v>
      </c>
      <c r="AP59" s="56">
        <f t="shared" si="33"/>
        <v>143189.7118924945</v>
      </c>
      <c r="AQ59" s="56">
        <f t="shared" si="33"/>
        <v>246656.74596090993</v>
      </c>
      <c r="AR59" s="56">
        <f t="shared" si="33"/>
        <v>352463.94305854203</v>
      </c>
      <c r="AS59" s="56">
        <f t="shared" si="33"/>
        <v>299745.47619777673</v>
      </c>
      <c r="AT59" s="56">
        <f t="shared" si="33"/>
        <v>403467.26756188209</v>
      </c>
      <c r="AU59" s="56">
        <f t="shared" si="33"/>
        <v>428266.08879354189</v>
      </c>
      <c r="AV59" s="56">
        <f t="shared" si="33"/>
        <v>405003.34412099677</v>
      </c>
      <c r="AW59" s="56">
        <f t="shared" si="33"/>
        <v>430744.60964206385</v>
      </c>
      <c r="AX59" s="56">
        <f t="shared" si="33"/>
        <v>429385.46085991955</v>
      </c>
      <c r="AY59" s="56">
        <f t="shared" si="33"/>
        <v>424737.62839350343</v>
      </c>
      <c r="AZ59" s="56">
        <f t="shared" si="33"/>
        <v>431014.6460825883</v>
      </c>
      <c r="BA59" s="56">
        <f t="shared" si="33"/>
        <v>431682.9238118956</v>
      </c>
      <c r="BB59" s="56">
        <f t="shared" si="33"/>
        <v>145112.57601555026</v>
      </c>
      <c r="BC59" s="56">
        <f t="shared" si="33"/>
        <v>250196.96566891391</v>
      </c>
      <c r="BD59" s="56">
        <f t="shared" si="33"/>
        <v>358477.01971123758</v>
      </c>
      <c r="BE59" s="56">
        <f t="shared" si="33"/>
        <v>304735.99128598243</v>
      </c>
      <c r="BF59" s="56">
        <f t="shared" si="33"/>
        <v>410261.38000758836</v>
      </c>
      <c r="BG59" s="56">
        <f t="shared" si="33"/>
        <v>435448.15100680967</v>
      </c>
      <c r="BH59" s="56">
        <f t="shared" si="33"/>
        <v>410010.96840117109</v>
      </c>
      <c r="BI59" s="56">
        <f t="shared" si="33"/>
        <v>436196.64855536417</v>
      </c>
      <c r="BJ59" s="56">
        <f t="shared" si="33"/>
        <v>434859.65067716246</v>
      </c>
      <c r="BK59" s="56">
        <f t="shared" si="33"/>
        <v>430360.4567849341</v>
      </c>
      <c r="BL59" s="56">
        <f t="shared" si="33"/>
        <v>436377.96378953167</v>
      </c>
      <c r="BM59" s="56">
        <f t="shared" si="33"/>
        <v>437027.9105215834</v>
      </c>
      <c r="BN59" s="56">
        <f t="shared" si="33"/>
        <v>140721.79783448367</v>
      </c>
      <c r="BO59" s="56">
        <f t="shared" si="33"/>
        <v>244728.37795467905</v>
      </c>
      <c r="BP59" s="56">
        <f t="shared" si="33"/>
        <v>351198.47495213832</v>
      </c>
      <c r="BQ59" s="56">
        <f t="shared" si="33"/>
        <v>298250.75523750077</v>
      </c>
      <c r="BR59" s="56">
        <f t="shared" si="33"/>
        <v>402594.22534338478</v>
      </c>
      <c r="BS59" s="56">
        <f t="shared" si="33"/>
        <v>427630.61334764428</v>
      </c>
      <c r="BT59" s="56">
        <f t="shared" si="33"/>
        <v>410769.77692046133</v>
      </c>
      <c r="BU59" s="56">
        <f t="shared" si="33"/>
        <v>436917.32065269275</v>
      </c>
      <c r="BV59" s="56">
        <f t="shared" si="33"/>
        <v>435108.6414815709</v>
      </c>
      <c r="BW59" s="56">
        <f t="shared" si="33"/>
        <v>429195.18485692824</v>
      </c>
      <c r="BX59" s="56">
        <f t="shared" si="33"/>
        <v>437128.99386814405</v>
      </c>
      <c r="BY59" s="56">
        <f t="shared" si="33"/>
        <v>438015.68692836992</v>
      </c>
      <c r="BZ59" s="56">
        <f t="shared" si="33"/>
        <v>143734.04500480249</v>
      </c>
      <c r="CA59" s="56">
        <f t="shared" si="34"/>
        <v>248941.61517209394</v>
      </c>
      <c r="CB59" s="56">
        <f t="shared" si="34"/>
        <v>357335.10179518908</v>
      </c>
      <c r="CC59" s="56">
        <f t="shared" si="34"/>
        <v>303562.86651197972</v>
      </c>
      <c r="CD59" s="56">
        <f t="shared" si="34"/>
        <v>408899.90596980043</v>
      </c>
      <c r="CE59" s="56">
        <f t="shared" si="34"/>
        <v>433891.62443140906</v>
      </c>
      <c r="CF59" s="56">
        <f t="shared" si="34"/>
        <v>414939.06320155092</v>
      </c>
      <c r="CG59" s="56">
        <f t="shared" si="34"/>
        <v>441257.3466510023</v>
      </c>
      <c r="CH59" s="56">
        <f t="shared" si="34"/>
        <v>439058.21441810497</v>
      </c>
      <c r="CI59" s="56">
        <f t="shared" si="34"/>
        <v>431676.30632618116</v>
      </c>
      <c r="CJ59" s="56">
        <f t="shared" si="34"/>
        <v>441406.67709100078</v>
      </c>
      <c r="CK59" s="56">
        <f t="shared" si="34"/>
        <v>442591.7204200608</v>
      </c>
    </row>
    <row r="60" spans="3:89" ht="15.75" thickBot="1" x14ac:dyDescent="0.3">
      <c r="C60" t="s">
        <v>15</v>
      </c>
      <c r="D60" s="142">
        <f>MIN(INDEX(Analysis!$P$9:$T$11,' Cust Cont Calc'!$E$55,MATCH(' Cust Cont Calc'!$C60,Analysis!$P$4:$T$4,0)),1)</f>
        <v>0.56372333738811453</v>
      </c>
      <c r="E60" s="134">
        <f t="shared" si="32"/>
        <v>3043326.4095748514</v>
      </c>
      <c r="O60" s="56">
        <f t="shared" si="33"/>
        <v>34706.51424675763</v>
      </c>
      <c r="P60" s="56">
        <f t="shared" si="33"/>
        <v>34706.51424675763</v>
      </c>
      <c r="Q60" s="56">
        <f t="shared" si="33"/>
        <v>34706.51424675763</v>
      </c>
      <c r="R60" s="56">
        <f t="shared" si="33"/>
        <v>23541.896709587254</v>
      </c>
      <c r="S60" s="56">
        <f t="shared" si="33"/>
        <v>34730.347856171393</v>
      </c>
      <c r="T60" s="56">
        <f t="shared" si="33"/>
        <v>46399.708789494653</v>
      </c>
      <c r="U60" s="56">
        <f t="shared" si="33"/>
        <v>40639.747475031414</v>
      </c>
      <c r="V60" s="56">
        <f t="shared" si="33"/>
        <v>51920.461199667545</v>
      </c>
      <c r="W60" s="56">
        <f t="shared" si="33"/>
        <v>54485.34381404765</v>
      </c>
      <c r="X60" s="56">
        <f t="shared" si="33"/>
        <v>53893.868966508511</v>
      </c>
      <c r="Y60" s="56">
        <f t="shared" si="33"/>
        <v>56914.097435338699</v>
      </c>
      <c r="Z60" s="56">
        <f t="shared" si="33"/>
        <v>56487.869186287644</v>
      </c>
      <c r="AA60" s="56">
        <f t="shared" si="33"/>
        <v>55788.819520062018</v>
      </c>
      <c r="AB60" s="56">
        <f t="shared" si="33"/>
        <v>56942.488606890794</v>
      </c>
      <c r="AC60" s="56">
        <f t="shared" si="33"/>
        <v>57044.185527527472</v>
      </c>
      <c r="AD60" s="154">
        <f t="shared" ref="AD60:BI60" si="35">AD51*$D60</f>
        <v>24350.069792244736</v>
      </c>
      <c r="AE60" s="154">
        <f t="shared" si="35"/>
        <v>35870.383270522558</v>
      </c>
      <c r="AF60" s="154">
        <f t="shared" si="35"/>
        <v>47986.942322659248</v>
      </c>
      <c r="AG60" s="154">
        <f t="shared" si="35"/>
        <v>42031.96864148981</v>
      </c>
      <c r="AH60" s="154">
        <f t="shared" si="35"/>
        <v>53787.573922324562</v>
      </c>
      <c r="AI60" s="154">
        <f t="shared" si="35"/>
        <v>56610.256770732834</v>
      </c>
      <c r="AJ60" s="154">
        <f t="shared" si="35"/>
        <v>53813.247963054331</v>
      </c>
      <c r="AK60" s="154">
        <f t="shared" si="35"/>
        <v>56770.997259548392</v>
      </c>
      <c r="AL60" s="154">
        <f t="shared" si="35"/>
        <v>56532.69695493469</v>
      </c>
      <c r="AM60" s="154">
        <f t="shared" si="35"/>
        <v>56090.296536679787</v>
      </c>
      <c r="AN60" s="154">
        <f t="shared" si="35"/>
        <v>56774.54912580824</v>
      </c>
      <c r="AO60" s="154">
        <f t="shared" si="35"/>
        <v>56841.195527815478</v>
      </c>
      <c r="AP60" s="154">
        <f t="shared" si="35"/>
        <v>24663.626743726785</v>
      </c>
      <c r="AQ60" s="154">
        <f t="shared" si="35"/>
        <v>36649.870121885804</v>
      </c>
      <c r="AR60" s="154">
        <f t="shared" si="35"/>
        <v>48907.212056848963</v>
      </c>
      <c r="AS60" s="154">
        <f t="shared" si="35"/>
        <v>42799.987857315849</v>
      </c>
      <c r="AT60" s="154">
        <f t="shared" si="35"/>
        <v>54815.743852474014</v>
      </c>
      <c r="AU60" s="154">
        <f t="shared" si="35"/>
        <v>57688.588420315755</v>
      </c>
      <c r="AV60" s="154">
        <f t="shared" si="35"/>
        <v>54631.679224483552</v>
      </c>
      <c r="AW60" s="154">
        <f t="shared" si="35"/>
        <v>57594.072117985874</v>
      </c>
      <c r="AX60" s="154">
        <f t="shared" si="35"/>
        <v>57437.656626675089</v>
      </c>
      <c r="AY60" s="154">
        <f t="shared" si="35"/>
        <v>56902.768166842783</v>
      </c>
      <c r="AZ60" s="154">
        <f t="shared" si="35"/>
        <v>57625.148835319014</v>
      </c>
      <c r="BA60" s="154">
        <f t="shared" si="35"/>
        <v>57702.056522494117</v>
      </c>
      <c r="BB60" s="154">
        <f t="shared" si="35"/>
        <v>24908.723250707782</v>
      </c>
      <c r="BC60" s="154">
        <f t="shared" si="35"/>
        <v>36999.098713225816</v>
      </c>
      <c r="BD60" s="154">
        <f t="shared" si="35"/>
        <v>49457.148027608717</v>
      </c>
      <c r="BE60" s="154">
        <f t="shared" si="35"/>
        <v>43274.02974004492</v>
      </c>
      <c r="BF60" s="154">
        <f t="shared" si="35"/>
        <v>55415.143892974091</v>
      </c>
      <c r="BG60" s="154">
        <f t="shared" si="35"/>
        <v>58312.981707644227</v>
      </c>
      <c r="BH60" s="154">
        <f t="shared" si="35"/>
        <v>55003.246806457639</v>
      </c>
      <c r="BI60" s="154">
        <f t="shared" si="35"/>
        <v>57995.174917391138</v>
      </c>
      <c r="BJ60" s="154">
        <f t="shared" ref="BJ60:CK60" si="36">BJ51*$D60</f>
        <v>57842.411975489536</v>
      </c>
      <c r="BK60" s="154">
        <f t="shared" si="36"/>
        <v>57328.342277722171</v>
      </c>
      <c r="BL60" s="154">
        <f t="shared" si="36"/>
        <v>58015.891665737996</v>
      </c>
      <c r="BM60" s="154">
        <f t="shared" si="36"/>
        <v>58090.153395308778</v>
      </c>
      <c r="BN60" s="154">
        <f t="shared" si="36"/>
        <v>24475.903893268001</v>
      </c>
      <c r="BO60" s="154">
        <f t="shared" si="36"/>
        <v>36381.58983730695</v>
      </c>
      <c r="BP60" s="154">
        <f t="shared" si="36"/>
        <v>48569.275806965808</v>
      </c>
      <c r="BQ60" s="154">
        <f t="shared" si="36"/>
        <v>42508.323493689444</v>
      </c>
      <c r="BR60" s="154">
        <f t="shared" si="36"/>
        <v>54452.573405149145</v>
      </c>
      <c r="BS60" s="154">
        <f t="shared" si="36"/>
        <v>57318.501430158147</v>
      </c>
      <c r="BT60" s="154">
        <f t="shared" si="36"/>
        <v>54883.912544021179</v>
      </c>
      <c r="BU60" s="154">
        <f t="shared" si="36"/>
        <v>57849.771468741252</v>
      </c>
      <c r="BV60" s="154">
        <f t="shared" si="36"/>
        <v>57644.616930457982</v>
      </c>
      <c r="BW60" s="154">
        <f t="shared" si="36"/>
        <v>56973.866427628847</v>
      </c>
      <c r="BX60" s="154">
        <f t="shared" si="36"/>
        <v>57873.781100452637</v>
      </c>
      <c r="BY60" s="154">
        <f t="shared" si="36"/>
        <v>57974.356762667412</v>
      </c>
      <c r="BZ60" s="154">
        <f t="shared" si="36"/>
        <v>24826.973440235197</v>
      </c>
      <c r="CA60" s="154">
        <f t="shared" si="36"/>
        <v>36776.492445576157</v>
      </c>
      <c r="CB60" s="154">
        <f t="shared" si="36"/>
        <v>49087.869149726554</v>
      </c>
      <c r="CC60" s="154">
        <f t="shared" si="36"/>
        <v>42980.396593762613</v>
      </c>
      <c r="CD60" s="154">
        <f t="shared" si="36"/>
        <v>54944.620774266674</v>
      </c>
      <c r="CE60" s="154">
        <f t="shared" si="36"/>
        <v>57783.190415769226</v>
      </c>
      <c r="CF60" s="154">
        <f t="shared" si="36"/>
        <v>56421.156267149316</v>
      </c>
      <c r="CG60" s="154">
        <f t="shared" si="36"/>
        <v>59452.879952049523</v>
      </c>
      <c r="CH60" s="154">
        <f t="shared" si="36"/>
        <v>59199.55183171422</v>
      </c>
      <c r="CI60" s="154">
        <f t="shared" si="36"/>
        <v>58349.196007975726</v>
      </c>
      <c r="CJ60" s="154">
        <f t="shared" si="36"/>
        <v>59470.082009801125</v>
      </c>
      <c r="CK60" s="154">
        <f t="shared" si="36"/>
        <v>59606.592581823978</v>
      </c>
    </row>
    <row r="61" spans="3:89" x14ac:dyDescent="0.25">
      <c r="C61" s="1"/>
      <c r="O61" s="138"/>
      <c r="P61" s="138"/>
      <c r="Q61" s="138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39"/>
    </row>
    <row r="62" spans="3:89" x14ac:dyDescent="0.25">
      <c r="C62" s="1" t="s">
        <v>8228</v>
      </c>
      <c r="O62" s="138"/>
      <c r="P62" s="138"/>
      <c r="Q62" s="138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39"/>
    </row>
    <row r="63" spans="3:89" x14ac:dyDescent="0.25">
      <c r="C63" t="s">
        <v>12</v>
      </c>
      <c r="D63" s="143">
        <v>13</v>
      </c>
      <c r="E63" s="134">
        <f t="shared" ref="E63:E65" ca="1" si="37">SUM(AD63:CK63)</f>
        <v>54455908.772312269</v>
      </c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56">
        <f t="shared" ref="AD63:BI63" ca="1" si="38">OFFSET(AD57,0,-$D63)</f>
        <v>960217.40563898906</v>
      </c>
      <c r="AE63" s="56">
        <f t="shared" ca="1" si="38"/>
        <v>403923.938743315</v>
      </c>
      <c r="AF63" s="56">
        <f t="shared" ca="1" si="38"/>
        <v>610927.25852268934</v>
      </c>
      <c r="AG63" s="56">
        <f t="shared" ca="1" si="38"/>
        <v>826828.13892642152</v>
      </c>
      <c r="AH63" s="56">
        <f t="shared" ca="1" si="38"/>
        <v>720260.11639376788</v>
      </c>
      <c r="AI63" s="56">
        <f t="shared" ca="1" si="38"/>
        <v>928970.43383510376</v>
      </c>
      <c r="AJ63" s="56">
        <f t="shared" ca="1" si="38"/>
        <v>976424.65328559396</v>
      </c>
      <c r="AK63" s="56">
        <f t="shared" ca="1" si="38"/>
        <v>979544.41217815387</v>
      </c>
      <c r="AL63" s="56">
        <f t="shared" ca="1" si="38"/>
        <v>1036211.3121188303</v>
      </c>
      <c r="AM63" s="56">
        <f t="shared" ca="1" si="38"/>
        <v>1028214.2238885456</v>
      </c>
      <c r="AN63" s="56">
        <f t="shared" ca="1" si="38"/>
        <v>1015098.3361673333</v>
      </c>
      <c r="AO63" s="56">
        <f t="shared" ca="1" si="38"/>
        <v>1036744.0001899971</v>
      </c>
      <c r="AP63" s="56">
        <f t="shared" ca="1" si="38"/>
        <v>1038652.084060294</v>
      </c>
      <c r="AQ63" s="56">
        <f t="shared" ca="1" si="38"/>
        <v>426822.20979146677</v>
      </c>
      <c r="AR63" s="56">
        <f t="shared" ca="1" si="38"/>
        <v>644083.9877173932</v>
      </c>
      <c r="AS63" s="56">
        <f t="shared" ca="1" si="38"/>
        <v>872590.37054936774</v>
      </c>
      <c r="AT63" s="56">
        <f t="shared" ca="1" si="38"/>
        <v>760285.42573059327</v>
      </c>
      <c r="AU63" s="56">
        <f t="shared" ca="1" si="38"/>
        <v>981984.57556061656</v>
      </c>
      <c r="AV63" s="56">
        <f t="shared" ca="1" si="38"/>
        <v>1035217.5969816525</v>
      </c>
      <c r="AW63" s="56">
        <f t="shared" ca="1" si="38"/>
        <v>961447.65720459225</v>
      </c>
      <c r="AX63" s="56">
        <f t="shared" ca="1" si="38"/>
        <v>1016072.5113399795</v>
      </c>
      <c r="AY63" s="56">
        <f t="shared" ca="1" si="38"/>
        <v>1011671.4894564168</v>
      </c>
      <c r="AZ63" s="56">
        <f t="shared" ca="1" si="38"/>
        <v>1003501.0679993872</v>
      </c>
      <c r="BA63" s="56">
        <f t="shared" ca="1" si="38"/>
        <v>1016138.1085752066</v>
      </c>
      <c r="BB63" s="56">
        <f t="shared" ca="1" si="38"/>
        <v>1017368.9600177574</v>
      </c>
      <c r="BC63" s="56">
        <f t="shared" ca="1" si="38"/>
        <v>426342.43485830369</v>
      </c>
      <c r="BD63" s="56">
        <f t="shared" ca="1" si="38"/>
        <v>649662.05339024414</v>
      </c>
      <c r="BE63" s="56">
        <f t="shared" ca="1" si="38"/>
        <v>878032.59775274119</v>
      </c>
      <c r="BF63" s="56">
        <f t="shared" ca="1" si="38"/>
        <v>764246.90731582127</v>
      </c>
      <c r="BG63" s="56">
        <f t="shared" ca="1" si="38"/>
        <v>988116.38506237988</v>
      </c>
      <c r="BH63" s="56">
        <f t="shared" ca="1" si="38"/>
        <v>1041641.2913028958</v>
      </c>
      <c r="BI63" s="56">
        <f t="shared" ca="1" si="38"/>
        <v>997277.38059813308</v>
      </c>
      <c r="BJ63" s="56">
        <f t="shared" ref="BJ63:CK63" ca="1" si="39">OFFSET(BJ57,0,-$D63)</f>
        <v>1053153.4011582742</v>
      </c>
      <c r="BK63" s="56">
        <f t="shared" ca="1" si="39"/>
        <v>1050203.1256470198</v>
      </c>
      <c r="BL63" s="56">
        <f t="shared" ca="1" si="39"/>
        <v>1040114.1740280328</v>
      </c>
      <c r="BM63" s="56">
        <f t="shared" ca="1" si="39"/>
        <v>1053739.5635476208</v>
      </c>
      <c r="BN63" s="56">
        <f t="shared" ca="1" si="39"/>
        <v>1055190.1798785096</v>
      </c>
      <c r="BO63" s="56">
        <f t="shared" ca="1" si="39"/>
        <v>437597.41243694362</v>
      </c>
      <c r="BP63" s="56">
        <f t="shared" ca="1" si="39"/>
        <v>666490.11396833428</v>
      </c>
      <c r="BQ63" s="56">
        <f t="shared" ca="1" si="39"/>
        <v>902343.54732287664</v>
      </c>
      <c r="BR63" s="56">
        <f t="shared" ca="1" si="39"/>
        <v>785285.92135285004</v>
      </c>
      <c r="BS63" s="56">
        <f t="shared" ca="1" si="39"/>
        <v>1015139.1981745893</v>
      </c>
      <c r="BT63" s="56">
        <f t="shared" ca="1" si="39"/>
        <v>1070000.5155965339</v>
      </c>
      <c r="BU63" s="56">
        <f t="shared" ca="1" si="39"/>
        <v>1010002.4135025712</v>
      </c>
      <c r="BV63" s="56">
        <f t="shared" ca="1" si="39"/>
        <v>1066789.7864085664</v>
      </c>
      <c r="BW63" s="56">
        <f t="shared" ca="1" si="39"/>
        <v>1063890.3162922009</v>
      </c>
      <c r="BX63" s="56">
        <f t="shared" ca="1" si="39"/>
        <v>1054133.1742271483</v>
      </c>
      <c r="BY63" s="56">
        <f t="shared" ca="1" si="39"/>
        <v>1067182.9942899619</v>
      </c>
      <c r="BZ63" s="56">
        <f t="shared" ca="1" si="39"/>
        <v>1068592.4962477039</v>
      </c>
      <c r="CA63" s="56">
        <f t="shared" ca="1" si="39"/>
        <v>423576.4939504668</v>
      </c>
      <c r="CB63" s="56">
        <f t="shared" ca="1" si="39"/>
        <v>646534.9276746281</v>
      </c>
      <c r="CC63" s="56">
        <f t="shared" ca="1" si="39"/>
        <v>874774.39134682587</v>
      </c>
      <c r="CD63" s="56">
        <f t="shared" ca="1" si="39"/>
        <v>761270.60492101905</v>
      </c>
      <c r="CE63" s="56">
        <f t="shared" ca="1" si="39"/>
        <v>984951.22817837982</v>
      </c>
      <c r="CF63" s="56">
        <f t="shared" ca="1" si="39"/>
        <v>1038621.6195044761</v>
      </c>
      <c r="CG63" s="56">
        <f t="shared" ca="1" si="39"/>
        <v>1001552.3690868927</v>
      </c>
      <c r="CH63" s="56">
        <f t="shared" ca="1" si="39"/>
        <v>1057554.7674518041</v>
      </c>
      <c r="CI63" s="56">
        <f t="shared" ca="1" si="39"/>
        <v>1053680.9668190274</v>
      </c>
      <c r="CJ63" s="56">
        <f t="shared" ca="1" si="39"/>
        <v>1041015.618325942</v>
      </c>
      <c r="CK63" s="56">
        <f t="shared" ca="1" si="39"/>
        <v>1058008.1258190842</v>
      </c>
    </row>
    <row r="64" spans="3:89" x14ac:dyDescent="0.25">
      <c r="C64" t="s">
        <v>13</v>
      </c>
      <c r="D64" s="143">
        <v>14</v>
      </c>
      <c r="E64" s="134">
        <f t="shared" ca="1" si="37"/>
        <v>11562635.65568001</v>
      </c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56">
        <f t="shared" ref="AD64:BI64" ca="1" si="40">OFFSET(AD58,0,-$D64)</f>
        <v>56906.670169727287</v>
      </c>
      <c r="AE64" s="56">
        <f t="shared" ca="1" si="40"/>
        <v>56620.277034894862</v>
      </c>
      <c r="AF64" s="56">
        <f t="shared" ca="1" si="40"/>
        <v>57308.588553252368</v>
      </c>
      <c r="AG64" s="56">
        <f t="shared" ca="1" si="40"/>
        <v>119924.2119320137</v>
      </c>
      <c r="AH64" s="56">
        <f t="shared" ca="1" si="40"/>
        <v>185231.22357275162</v>
      </c>
      <c r="AI64" s="56">
        <f t="shared" ca="1" si="40"/>
        <v>152995.87985828429</v>
      </c>
      <c r="AJ64" s="56">
        <f t="shared" ca="1" si="40"/>
        <v>216127.84627359008</v>
      </c>
      <c r="AK64" s="56">
        <f t="shared" ca="1" si="40"/>
        <v>230482.08723944428</v>
      </c>
      <c r="AL64" s="56">
        <f t="shared" ca="1" si="40"/>
        <v>227337.64566352329</v>
      </c>
      <c r="AM64" s="56">
        <f t="shared" ca="1" si="40"/>
        <v>244249.49451011996</v>
      </c>
      <c r="AN64" s="56">
        <f t="shared" ca="1" si="40"/>
        <v>241862.8182051671</v>
      </c>
      <c r="AO64" s="56">
        <f t="shared" ca="1" si="40"/>
        <v>237948.47119020423</v>
      </c>
      <c r="AP64" s="56">
        <f t="shared" ca="1" si="40"/>
        <v>244408.4716228852</v>
      </c>
      <c r="AQ64" s="56">
        <f t="shared" ca="1" si="40"/>
        <v>244977.92620809996</v>
      </c>
      <c r="AR64" s="56">
        <f t="shared" ca="1" si="40"/>
        <v>61190.441516376544</v>
      </c>
      <c r="AS64" s="56">
        <f t="shared" ca="1" si="40"/>
        <v>126205.30003983474</v>
      </c>
      <c r="AT64" s="56">
        <f t="shared" ca="1" si="40"/>
        <v>194585.06887608775</v>
      </c>
      <c r="AU64" s="56">
        <f t="shared" ca="1" si="40"/>
        <v>160978.1907193287</v>
      </c>
      <c r="AV64" s="56">
        <f t="shared" ca="1" si="40"/>
        <v>227320.91790571972</v>
      </c>
      <c r="AW64" s="56">
        <f t="shared" ca="1" si="40"/>
        <v>243250.72106532022</v>
      </c>
      <c r="AX64" s="56">
        <f t="shared" ca="1" si="40"/>
        <v>200846.14781587257</v>
      </c>
      <c r="AY64" s="56">
        <f t="shared" ca="1" si="40"/>
        <v>216075.09585148343</v>
      </c>
      <c r="AZ64" s="56">
        <f t="shared" ca="1" si="40"/>
        <v>214848.12811620787</v>
      </c>
      <c r="BA64" s="56">
        <f t="shared" ca="1" si="40"/>
        <v>212570.283611766</v>
      </c>
      <c r="BB64" s="56">
        <f t="shared" ca="1" si="40"/>
        <v>216093.38380670844</v>
      </c>
      <c r="BC64" s="56">
        <f t="shared" ca="1" si="40"/>
        <v>216436.5347945666</v>
      </c>
      <c r="BD64" s="56">
        <f t="shared" ca="1" si="40"/>
        <v>50491.770269011984</v>
      </c>
      <c r="BE64" s="56">
        <f t="shared" ca="1" si="40"/>
        <v>112965.8004295687</v>
      </c>
      <c r="BF64" s="56">
        <f t="shared" ca="1" si="40"/>
        <v>176852.83538903779</v>
      </c>
      <c r="BG64" s="56">
        <f t="shared" ca="1" si="40"/>
        <v>145021.10155872404</v>
      </c>
      <c r="BH64" s="56">
        <f t="shared" ca="1" si="40"/>
        <v>207648.95573789577</v>
      </c>
      <c r="BI64" s="56">
        <f t="shared" ca="1" si="40"/>
        <v>222622.63619102022</v>
      </c>
      <c r="BJ64" s="56">
        <f t="shared" ref="BJ64:CK64" ca="1" si="41">OFFSET(BJ58,0,-$D64)</f>
        <v>221853.75546128149</v>
      </c>
      <c r="BK64" s="56">
        <f t="shared" ca="1" si="41"/>
        <v>238116.44913790561</v>
      </c>
      <c r="BL64" s="56">
        <f t="shared" ca="1" si="41"/>
        <v>237257.77261763511</v>
      </c>
      <c r="BM64" s="56">
        <f t="shared" ca="1" si="41"/>
        <v>234321.38724063363</v>
      </c>
      <c r="BN64" s="56">
        <f t="shared" ca="1" si="41"/>
        <v>238287.05146940984</v>
      </c>
      <c r="BO64" s="56">
        <f t="shared" ca="1" si="41"/>
        <v>238709.25277857803</v>
      </c>
      <c r="BP64" s="56">
        <f t="shared" ca="1" si="41"/>
        <v>57592.140709522013</v>
      </c>
      <c r="BQ64" s="56">
        <f t="shared" ca="1" si="41"/>
        <v>124344.60723044115</v>
      </c>
      <c r="BR64" s="56">
        <f t="shared" ca="1" si="41"/>
        <v>193127.04681243852</v>
      </c>
      <c r="BS64" s="56">
        <f t="shared" ca="1" si="41"/>
        <v>158989.28179719683</v>
      </c>
      <c r="BT64" s="56">
        <f t="shared" ca="1" si="41"/>
        <v>226021.88293787889</v>
      </c>
      <c r="BU64" s="56">
        <f t="shared" ca="1" si="41"/>
        <v>242021.20589575617</v>
      </c>
      <c r="BV64" s="56">
        <f t="shared" ca="1" si="41"/>
        <v>233835.87584839977</v>
      </c>
      <c r="BW64" s="56">
        <f t="shared" ca="1" si="41"/>
        <v>250903.43161362738</v>
      </c>
      <c r="BX64" s="56">
        <f t="shared" ca="1" si="41"/>
        <v>250031.99021092875</v>
      </c>
      <c r="BY64" s="56">
        <f t="shared" ca="1" si="41"/>
        <v>247099.46211916168</v>
      </c>
      <c r="BZ64" s="56">
        <f t="shared" ca="1" si="41"/>
        <v>251021.61100984743</v>
      </c>
      <c r="CA64" s="56">
        <f t="shared" ca="1" si="41"/>
        <v>251445.23957433077</v>
      </c>
      <c r="CB64" s="56">
        <f t="shared" ca="1" si="41"/>
        <v>54621.792882876653</v>
      </c>
      <c r="CC64" s="56">
        <f t="shared" ca="1" si="41"/>
        <v>121005.24147872791</v>
      </c>
      <c r="CD64" s="56">
        <f t="shared" ca="1" si="41"/>
        <v>188961.05930158199</v>
      </c>
      <c r="CE64" s="56">
        <f t="shared" ca="1" si="41"/>
        <v>155166.54143663359</v>
      </c>
      <c r="CF64" s="56">
        <f t="shared" ca="1" si="41"/>
        <v>221765.01411097616</v>
      </c>
      <c r="CG64" s="56">
        <f t="shared" ca="1" si="41"/>
        <v>237744.78937313578</v>
      </c>
      <c r="CH64" s="56">
        <f t="shared" ca="1" si="41"/>
        <v>230384.65370487166</v>
      </c>
      <c r="CI64" s="56">
        <f t="shared" ca="1" si="41"/>
        <v>247257.45008004317</v>
      </c>
      <c r="CJ64" s="56">
        <f t="shared" ca="1" si="41"/>
        <v>246090.32418573825</v>
      </c>
      <c r="CK64" s="56">
        <f t="shared" ca="1" si="41"/>
        <v>242274.41893196848</v>
      </c>
    </row>
    <row r="65" spans="3:89" x14ac:dyDescent="0.25">
      <c r="C65" t="s">
        <v>14</v>
      </c>
      <c r="D65" s="143">
        <v>7</v>
      </c>
      <c r="E65" s="134">
        <f t="shared" ca="1" si="37"/>
        <v>22348921.267304339</v>
      </c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56">
        <f t="shared" ref="AD65:BI65" ca="1" si="42">OFFSET(AD59,0,-$D65)</f>
        <v>430910.60004190699</v>
      </c>
      <c r="AE65" s="56">
        <f t="shared" ca="1" si="42"/>
        <v>420087.28544151515</v>
      </c>
      <c r="AF65" s="56">
        <f t="shared" ca="1" si="42"/>
        <v>447354.71698632819</v>
      </c>
      <c r="AG65" s="56">
        <f t="shared" ca="1" si="42"/>
        <v>443506.61419430131</v>
      </c>
      <c r="AH65" s="56">
        <f t="shared" ca="1" si="42"/>
        <v>437195.40657641744</v>
      </c>
      <c r="AI65" s="56">
        <f t="shared" ca="1" si="42"/>
        <v>447611.04008729989</v>
      </c>
      <c r="AJ65" s="56">
        <f t="shared" ca="1" si="42"/>
        <v>448529.1871249816</v>
      </c>
      <c r="AK65" s="56">
        <f t="shared" ca="1" si="42"/>
        <v>152285.92840931416</v>
      </c>
      <c r="AL65" s="56">
        <f t="shared" ca="1" si="42"/>
        <v>256542.08714598967</v>
      </c>
      <c r="AM65" s="56">
        <f t="shared" ca="1" si="42"/>
        <v>366194.1297109556</v>
      </c>
      <c r="AN65" s="56">
        <f t="shared" ca="1" si="42"/>
        <v>312303.00230827177</v>
      </c>
      <c r="AO65" s="56">
        <f t="shared" ca="1" si="42"/>
        <v>418688.49715746491</v>
      </c>
      <c r="AP65" s="56">
        <f t="shared" ca="1" si="42"/>
        <v>444233.12071843166</v>
      </c>
      <c r="AQ65" s="56">
        <f t="shared" ca="1" si="42"/>
        <v>395532.89533184032</v>
      </c>
      <c r="AR65" s="56">
        <f t="shared" ca="1" si="42"/>
        <v>421014.36206969904</v>
      </c>
      <c r="AS65" s="56">
        <f t="shared" ca="1" si="42"/>
        <v>418961.36816219217</v>
      </c>
      <c r="AT65" s="56">
        <f t="shared" ca="1" si="42"/>
        <v>415150.02027143631</v>
      </c>
      <c r="AU65" s="56">
        <f t="shared" ca="1" si="42"/>
        <v>421044.96194578247</v>
      </c>
      <c r="AV65" s="56">
        <f t="shared" ca="1" si="42"/>
        <v>421619.13098639686</v>
      </c>
      <c r="AW65" s="56">
        <f t="shared" ca="1" si="42"/>
        <v>143189.7118924945</v>
      </c>
      <c r="AX65" s="56">
        <f t="shared" ca="1" si="42"/>
        <v>246656.74596090993</v>
      </c>
      <c r="AY65" s="56">
        <f t="shared" ca="1" si="42"/>
        <v>352463.94305854203</v>
      </c>
      <c r="AZ65" s="56">
        <f t="shared" ca="1" si="42"/>
        <v>299745.47619777673</v>
      </c>
      <c r="BA65" s="56">
        <f t="shared" ca="1" si="42"/>
        <v>403467.26756188209</v>
      </c>
      <c r="BB65" s="56">
        <f t="shared" ca="1" si="42"/>
        <v>428266.08879354189</v>
      </c>
      <c r="BC65" s="56">
        <f t="shared" ca="1" si="42"/>
        <v>405003.34412099677</v>
      </c>
      <c r="BD65" s="56">
        <f t="shared" ca="1" si="42"/>
        <v>430744.60964206385</v>
      </c>
      <c r="BE65" s="56">
        <f t="shared" ca="1" si="42"/>
        <v>429385.46085991955</v>
      </c>
      <c r="BF65" s="56">
        <f t="shared" ca="1" si="42"/>
        <v>424737.62839350343</v>
      </c>
      <c r="BG65" s="56">
        <f t="shared" ca="1" si="42"/>
        <v>431014.6460825883</v>
      </c>
      <c r="BH65" s="56">
        <f t="shared" ca="1" si="42"/>
        <v>431682.9238118956</v>
      </c>
      <c r="BI65" s="56">
        <f t="shared" ca="1" si="42"/>
        <v>145112.57601555026</v>
      </c>
      <c r="BJ65" s="56">
        <f t="shared" ref="BJ65:CK65" ca="1" si="43">OFFSET(BJ59,0,-$D65)</f>
        <v>250196.96566891391</v>
      </c>
      <c r="BK65" s="56">
        <f t="shared" ca="1" si="43"/>
        <v>358477.01971123758</v>
      </c>
      <c r="BL65" s="56">
        <f t="shared" ca="1" si="43"/>
        <v>304735.99128598243</v>
      </c>
      <c r="BM65" s="56">
        <f t="shared" ca="1" si="43"/>
        <v>410261.38000758836</v>
      </c>
      <c r="BN65" s="56">
        <f t="shared" ca="1" si="43"/>
        <v>435448.15100680967</v>
      </c>
      <c r="BO65" s="56">
        <f t="shared" ca="1" si="43"/>
        <v>410010.96840117109</v>
      </c>
      <c r="BP65" s="56">
        <f t="shared" ca="1" si="43"/>
        <v>436196.64855536417</v>
      </c>
      <c r="BQ65" s="56">
        <f t="shared" ca="1" si="43"/>
        <v>434859.65067716246</v>
      </c>
      <c r="BR65" s="56">
        <f t="shared" ca="1" si="43"/>
        <v>430360.4567849341</v>
      </c>
      <c r="BS65" s="56">
        <f t="shared" ca="1" si="43"/>
        <v>436377.96378953167</v>
      </c>
      <c r="BT65" s="56">
        <f t="shared" ca="1" si="43"/>
        <v>437027.9105215834</v>
      </c>
      <c r="BU65" s="56">
        <f t="shared" ca="1" si="43"/>
        <v>140721.79783448367</v>
      </c>
      <c r="BV65" s="56">
        <f t="shared" ca="1" si="43"/>
        <v>244728.37795467905</v>
      </c>
      <c r="BW65" s="56">
        <f t="shared" ca="1" si="43"/>
        <v>351198.47495213832</v>
      </c>
      <c r="BX65" s="56">
        <f t="shared" ca="1" si="43"/>
        <v>298250.75523750077</v>
      </c>
      <c r="BY65" s="56">
        <f t="shared" ca="1" si="43"/>
        <v>402594.22534338478</v>
      </c>
      <c r="BZ65" s="56">
        <f t="shared" ca="1" si="43"/>
        <v>427630.61334764428</v>
      </c>
      <c r="CA65" s="56">
        <f t="shared" ca="1" si="43"/>
        <v>410769.77692046133</v>
      </c>
      <c r="CB65" s="56">
        <f t="shared" ca="1" si="43"/>
        <v>436917.32065269275</v>
      </c>
      <c r="CC65" s="56">
        <f t="shared" ca="1" si="43"/>
        <v>435108.6414815709</v>
      </c>
      <c r="CD65" s="56">
        <f t="shared" ca="1" si="43"/>
        <v>429195.18485692824</v>
      </c>
      <c r="CE65" s="56">
        <f t="shared" ca="1" si="43"/>
        <v>437128.99386814405</v>
      </c>
      <c r="CF65" s="56">
        <f t="shared" ca="1" si="43"/>
        <v>438015.68692836992</v>
      </c>
      <c r="CG65" s="56">
        <f t="shared" ca="1" si="43"/>
        <v>143734.04500480249</v>
      </c>
      <c r="CH65" s="56">
        <f t="shared" ca="1" si="43"/>
        <v>248941.61517209394</v>
      </c>
      <c r="CI65" s="56">
        <f t="shared" ca="1" si="43"/>
        <v>357335.10179518908</v>
      </c>
      <c r="CJ65" s="56">
        <f t="shared" ca="1" si="43"/>
        <v>303562.86651197972</v>
      </c>
      <c r="CK65" s="56">
        <f t="shared" ca="1" si="43"/>
        <v>408899.90596980043</v>
      </c>
    </row>
    <row r="66" spans="3:89" x14ac:dyDescent="0.25">
      <c r="C66" t="s">
        <v>15</v>
      </c>
      <c r="D66" s="143">
        <v>5</v>
      </c>
      <c r="E66" s="134">
        <f t="shared" ref="E66" ca="1" si="44">SUM(AD66:CK66)</f>
        <v>3030425.5674675936</v>
      </c>
      <c r="O66" s="138"/>
      <c r="P66" s="138"/>
      <c r="Q66" s="138"/>
      <c r="R66" s="138"/>
      <c r="S66" s="138"/>
      <c r="T66" s="138"/>
      <c r="U66" s="138"/>
      <c r="V66" s="138"/>
      <c r="W66" s="138"/>
      <c r="X66" s="138"/>
      <c r="Y66" s="138"/>
      <c r="Z66" s="138"/>
      <c r="AA66" s="138"/>
      <c r="AB66" s="138"/>
      <c r="AC66" s="138"/>
      <c r="AD66" s="56">
        <f t="shared" ref="AD66:BI66" ca="1" si="45">OFFSET(AD60,0,-$D66)</f>
        <v>56914.097435338699</v>
      </c>
      <c r="AE66" s="56">
        <f t="shared" ca="1" si="45"/>
        <v>56487.869186287644</v>
      </c>
      <c r="AF66" s="56">
        <f t="shared" ca="1" si="45"/>
        <v>55788.819520062018</v>
      </c>
      <c r="AG66" s="56">
        <f t="shared" ca="1" si="45"/>
        <v>56942.488606890794</v>
      </c>
      <c r="AH66" s="56">
        <f t="shared" ca="1" si="45"/>
        <v>57044.185527527472</v>
      </c>
      <c r="AI66" s="56">
        <f t="shared" ca="1" si="45"/>
        <v>24350.069792244736</v>
      </c>
      <c r="AJ66" s="56">
        <f t="shared" ca="1" si="45"/>
        <v>35870.383270522558</v>
      </c>
      <c r="AK66" s="56">
        <f t="shared" ca="1" si="45"/>
        <v>47986.942322659248</v>
      </c>
      <c r="AL66" s="56">
        <f t="shared" ca="1" si="45"/>
        <v>42031.96864148981</v>
      </c>
      <c r="AM66" s="56">
        <f t="shared" ca="1" si="45"/>
        <v>53787.573922324562</v>
      </c>
      <c r="AN66" s="56">
        <f t="shared" ca="1" si="45"/>
        <v>56610.256770732834</v>
      </c>
      <c r="AO66" s="56">
        <f t="shared" ca="1" si="45"/>
        <v>53813.247963054331</v>
      </c>
      <c r="AP66" s="56">
        <f t="shared" ca="1" si="45"/>
        <v>56770.997259548392</v>
      </c>
      <c r="AQ66" s="56">
        <f t="shared" ca="1" si="45"/>
        <v>56532.69695493469</v>
      </c>
      <c r="AR66" s="56">
        <f t="shared" ca="1" si="45"/>
        <v>56090.296536679787</v>
      </c>
      <c r="AS66" s="56">
        <f t="shared" ca="1" si="45"/>
        <v>56774.54912580824</v>
      </c>
      <c r="AT66" s="56">
        <f t="shared" ca="1" si="45"/>
        <v>56841.195527815478</v>
      </c>
      <c r="AU66" s="56">
        <f t="shared" ca="1" si="45"/>
        <v>24663.626743726785</v>
      </c>
      <c r="AV66" s="56">
        <f t="shared" ca="1" si="45"/>
        <v>36649.870121885804</v>
      </c>
      <c r="AW66" s="56">
        <f t="shared" ca="1" si="45"/>
        <v>48907.212056848963</v>
      </c>
      <c r="AX66" s="56">
        <f t="shared" ca="1" si="45"/>
        <v>42799.987857315849</v>
      </c>
      <c r="AY66" s="56">
        <f t="shared" ca="1" si="45"/>
        <v>54815.743852474014</v>
      </c>
      <c r="AZ66" s="56">
        <f t="shared" ca="1" si="45"/>
        <v>57688.588420315755</v>
      </c>
      <c r="BA66" s="56">
        <f t="shared" ca="1" si="45"/>
        <v>54631.679224483552</v>
      </c>
      <c r="BB66" s="56">
        <f t="shared" ca="1" si="45"/>
        <v>57594.072117985874</v>
      </c>
      <c r="BC66" s="56">
        <f t="shared" ca="1" si="45"/>
        <v>57437.656626675089</v>
      </c>
      <c r="BD66" s="56">
        <f t="shared" ca="1" si="45"/>
        <v>56902.768166842783</v>
      </c>
      <c r="BE66" s="56">
        <f t="shared" ca="1" si="45"/>
        <v>57625.148835319014</v>
      </c>
      <c r="BF66" s="56">
        <f t="shared" ca="1" si="45"/>
        <v>57702.056522494117</v>
      </c>
      <c r="BG66" s="56">
        <f t="shared" ca="1" si="45"/>
        <v>24908.723250707782</v>
      </c>
      <c r="BH66" s="56">
        <f t="shared" ca="1" si="45"/>
        <v>36999.098713225816</v>
      </c>
      <c r="BI66" s="56">
        <f t="shared" ca="1" si="45"/>
        <v>49457.148027608717</v>
      </c>
      <c r="BJ66" s="56">
        <f t="shared" ref="BJ66:CK66" ca="1" si="46">OFFSET(BJ60,0,-$D66)</f>
        <v>43274.02974004492</v>
      </c>
      <c r="BK66" s="56">
        <f t="shared" ca="1" si="46"/>
        <v>55415.143892974091</v>
      </c>
      <c r="BL66" s="56">
        <f t="shared" ca="1" si="46"/>
        <v>58312.981707644227</v>
      </c>
      <c r="BM66" s="56">
        <f t="shared" ca="1" si="46"/>
        <v>55003.246806457639</v>
      </c>
      <c r="BN66" s="56">
        <f t="shared" ca="1" si="46"/>
        <v>57995.174917391138</v>
      </c>
      <c r="BO66" s="56">
        <f t="shared" ca="1" si="46"/>
        <v>57842.411975489536</v>
      </c>
      <c r="BP66" s="56">
        <f t="shared" ca="1" si="46"/>
        <v>57328.342277722171</v>
      </c>
      <c r="BQ66" s="56">
        <f t="shared" ca="1" si="46"/>
        <v>58015.891665737996</v>
      </c>
      <c r="BR66" s="56">
        <f t="shared" ca="1" si="46"/>
        <v>58090.153395308778</v>
      </c>
      <c r="BS66" s="56">
        <f t="shared" ca="1" si="46"/>
        <v>24475.903893268001</v>
      </c>
      <c r="BT66" s="56">
        <f t="shared" ca="1" si="46"/>
        <v>36381.58983730695</v>
      </c>
      <c r="BU66" s="56">
        <f t="shared" ca="1" si="46"/>
        <v>48569.275806965808</v>
      </c>
      <c r="BV66" s="56">
        <f t="shared" ca="1" si="46"/>
        <v>42508.323493689444</v>
      </c>
      <c r="BW66" s="56">
        <f t="shared" ca="1" si="46"/>
        <v>54452.573405149145</v>
      </c>
      <c r="BX66" s="56">
        <f t="shared" ca="1" si="46"/>
        <v>57318.501430158147</v>
      </c>
      <c r="BY66" s="56">
        <f t="shared" ca="1" si="46"/>
        <v>54883.912544021179</v>
      </c>
      <c r="BZ66" s="56">
        <f t="shared" ca="1" si="46"/>
        <v>57849.771468741252</v>
      </c>
      <c r="CA66" s="56">
        <f t="shared" ca="1" si="46"/>
        <v>57644.616930457982</v>
      </c>
      <c r="CB66" s="56">
        <f t="shared" ca="1" si="46"/>
        <v>56973.866427628847</v>
      </c>
      <c r="CC66" s="56">
        <f t="shared" ca="1" si="46"/>
        <v>57873.781100452637</v>
      </c>
      <c r="CD66" s="56">
        <f t="shared" ca="1" si="46"/>
        <v>57974.356762667412</v>
      </c>
      <c r="CE66" s="56">
        <f t="shared" ca="1" si="46"/>
        <v>24826.973440235197</v>
      </c>
      <c r="CF66" s="56">
        <f t="shared" ca="1" si="46"/>
        <v>36776.492445576157</v>
      </c>
      <c r="CG66" s="56">
        <f t="shared" ca="1" si="46"/>
        <v>49087.869149726554</v>
      </c>
      <c r="CH66" s="56">
        <f t="shared" ca="1" si="46"/>
        <v>42980.396593762613</v>
      </c>
      <c r="CI66" s="56">
        <f t="shared" ca="1" si="46"/>
        <v>54944.620774266674</v>
      </c>
      <c r="CJ66" s="56">
        <f t="shared" ca="1" si="46"/>
        <v>57783.190415769226</v>
      </c>
      <c r="CK66" s="56">
        <f t="shared" ca="1" si="46"/>
        <v>56421.156267149316</v>
      </c>
    </row>
    <row r="67" spans="3:89" ht="15.75" thickBot="1" x14ac:dyDescent="0.3">
      <c r="C67" s="144" t="s">
        <v>2</v>
      </c>
      <c r="D67" s="144"/>
      <c r="E67" s="145">
        <f t="shared" ref="E67:AJ67" ca="1" si="47">SUM(E63:E66)</f>
        <v>91397891.262764215</v>
      </c>
      <c r="F67" s="145">
        <f t="shared" si="47"/>
        <v>0</v>
      </c>
      <c r="G67" s="145">
        <f t="shared" si="47"/>
        <v>0</v>
      </c>
      <c r="H67" s="145">
        <f t="shared" si="47"/>
        <v>0</v>
      </c>
      <c r="I67" s="145">
        <f t="shared" si="47"/>
        <v>0</v>
      </c>
      <c r="J67" s="145">
        <f t="shared" si="47"/>
        <v>0</v>
      </c>
      <c r="K67" s="145">
        <f t="shared" si="47"/>
        <v>0</v>
      </c>
      <c r="L67" s="145">
        <f t="shared" si="47"/>
        <v>0</v>
      </c>
      <c r="M67" s="145">
        <f t="shared" si="47"/>
        <v>0</v>
      </c>
      <c r="N67" s="145">
        <f t="shared" si="47"/>
        <v>0</v>
      </c>
      <c r="O67" s="146">
        <f t="shared" si="47"/>
        <v>0</v>
      </c>
      <c r="P67" s="146">
        <f t="shared" si="47"/>
        <v>0</v>
      </c>
      <c r="Q67" s="146">
        <f t="shared" si="47"/>
        <v>0</v>
      </c>
      <c r="R67" s="147">
        <f t="shared" si="47"/>
        <v>0</v>
      </c>
      <c r="S67" s="147">
        <f t="shared" si="47"/>
        <v>0</v>
      </c>
      <c r="T67" s="147">
        <f t="shared" si="47"/>
        <v>0</v>
      </c>
      <c r="U67" s="147">
        <f t="shared" si="47"/>
        <v>0</v>
      </c>
      <c r="V67" s="147">
        <f t="shared" si="47"/>
        <v>0</v>
      </c>
      <c r="W67" s="147">
        <f t="shared" si="47"/>
        <v>0</v>
      </c>
      <c r="X67" s="147">
        <f t="shared" si="47"/>
        <v>0</v>
      </c>
      <c r="Y67" s="147">
        <f t="shared" si="47"/>
        <v>0</v>
      </c>
      <c r="Z67" s="147">
        <f t="shared" si="47"/>
        <v>0</v>
      </c>
      <c r="AA67" s="147">
        <f t="shared" si="47"/>
        <v>0</v>
      </c>
      <c r="AB67" s="147">
        <f t="shared" si="47"/>
        <v>0</v>
      </c>
      <c r="AC67" s="147">
        <f t="shared" si="47"/>
        <v>0</v>
      </c>
      <c r="AD67" s="148">
        <f t="shared" ca="1" si="47"/>
        <v>1504948.7732859619</v>
      </c>
      <c r="AE67" s="148">
        <f t="shared" ca="1" si="47"/>
        <v>937119.37040601263</v>
      </c>
      <c r="AF67" s="148">
        <f t="shared" ca="1" si="47"/>
        <v>1171379.3835823319</v>
      </c>
      <c r="AG67" s="148">
        <f t="shared" ca="1" si="47"/>
        <v>1447201.4536596274</v>
      </c>
      <c r="AH67" s="148">
        <f t="shared" ca="1" si="47"/>
        <v>1399730.9320704644</v>
      </c>
      <c r="AI67" s="148">
        <f t="shared" ca="1" si="47"/>
        <v>1553927.4235729328</v>
      </c>
      <c r="AJ67" s="148">
        <f t="shared" ca="1" si="47"/>
        <v>1676952.0699546882</v>
      </c>
      <c r="AK67" s="148">
        <f t="shared" ref="AK67:BP67" ca="1" si="48">SUM(AK63:AK66)</f>
        <v>1410299.3701495717</v>
      </c>
      <c r="AL67" s="148">
        <f t="shared" ca="1" si="48"/>
        <v>1562123.013569833</v>
      </c>
      <c r="AM67" s="148">
        <f t="shared" ca="1" si="48"/>
        <v>1692445.4220319455</v>
      </c>
      <c r="AN67" s="148">
        <f t="shared" ca="1" si="48"/>
        <v>1625874.4134515051</v>
      </c>
      <c r="AO67" s="148">
        <f t="shared" ca="1" si="48"/>
        <v>1747194.2165007207</v>
      </c>
      <c r="AP67" s="148">
        <f t="shared" ca="1" si="48"/>
        <v>1784064.6736611594</v>
      </c>
      <c r="AQ67" s="148">
        <f t="shared" ca="1" si="48"/>
        <v>1123865.7282863418</v>
      </c>
      <c r="AR67" s="148">
        <f t="shared" ca="1" si="48"/>
        <v>1182379.0878401487</v>
      </c>
      <c r="AS67" s="148">
        <f t="shared" ca="1" si="48"/>
        <v>1474531.5878772028</v>
      </c>
      <c r="AT67" s="148">
        <f t="shared" ca="1" si="48"/>
        <v>1426861.710405933</v>
      </c>
      <c r="AU67" s="148">
        <f t="shared" ca="1" si="48"/>
        <v>1588671.3549694545</v>
      </c>
      <c r="AV67" s="148">
        <f t="shared" ca="1" si="48"/>
        <v>1720807.515995655</v>
      </c>
      <c r="AW67" s="148">
        <f t="shared" ca="1" si="48"/>
        <v>1396795.3022192558</v>
      </c>
      <c r="AX67" s="148">
        <f t="shared" ca="1" si="48"/>
        <v>1506375.392974078</v>
      </c>
      <c r="AY67" s="148">
        <f t="shared" ca="1" si="48"/>
        <v>1635026.2722189163</v>
      </c>
      <c r="AZ67" s="148">
        <f t="shared" ca="1" si="48"/>
        <v>1575783.2607336873</v>
      </c>
      <c r="BA67" s="148">
        <f t="shared" ca="1" si="48"/>
        <v>1686807.3389733383</v>
      </c>
      <c r="BB67" s="148">
        <f t="shared" ca="1" si="48"/>
        <v>1719322.5047359935</v>
      </c>
      <c r="BC67" s="148">
        <f t="shared" ca="1" si="48"/>
        <v>1105219.9704005423</v>
      </c>
      <c r="BD67" s="148">
        <f t="shared" ca="1" si="48"/>
        <v>1187801.2014681627</v>
      </c>
      <c r="BE67" s="148">
        <f t="shared" ca="1" si="48"/>
        <v>1478009.0078775487</v>
      </c>
      <c r="BF67" s="148">
        <f t="shared" ca="1" si="48"/>
        <v>1423539.4276208566</v>
      </c>
      <c r="BG67" s="148">
        <f t="shared" ca="1" si="48"/>
        <v>1589060.8559544</v>
      </c>
      <c r="BH67" s="148">
        <f t="shared" ca="1" si="48"/>
        <v>1717972.2695659129</v>
      </c>
      <c r="BI67" s="148">
        <f t="shared" ca="1" si="48"/>
        <v>1414469.740832312</v>
      </c>
      <c r="BJ67" s="148">
        <f t="shared" ca="1" si="48"/>
        <v>1568478.1520285143</v>
      </c>
      <c r="BK67" s="148">
        <f t="shared" ca="1" si="48"/>
        <v>1702211.7383891372</v>
      </c>
      <c r="BL67" s="148">
        <f t="shared" ca="1" si="48"/>
        <v>1640420.9196392945</v>
      </c>
      <c r="BM67" s="148">
        <f t="shared" ca="1" si="48"/>
        <v>1753325.5776023003</v>
      </c>
      <c r="BN67" s="148">
        <f t="shared" ca="1" si="48"/>
        <v>1786920.5572721201</v>
      </c>
      <c r="BO67" s="148">
        <f t="shared" ca="1" si="48"/>
        <v>1144160.0455921821</v>
      </c>
      <c r="BP67" s="148">
        <f t="shared" ca="1" si="48"/>
        <v>1217607.2455109428</v>
      </c>
      <c r="BQ67" s="148">
        <f t="shared" ref="BQ67:CK67" ca="1" si="49">SUM(BQ63:BQ66)</f>
        <v>1519563.6968962182</v>
      </c>
      <c r="BR67" s="148">
        <f t="shared" ca="1" si="49"/>
        <v>1466863.5783455316</v>
      </c>
      <c r="BS67" s="148">
        <f t="shared" ca="1" si="49"/>
        <v>1634982.3476545857</v>
      </c>
      <c r="BT67" s="148">
        <f t="shared" ca="1" si="49"/>
        <v>1769431.898893303</v>
      </c>
      <c r="BU67" s="148">
        <f t="shared" ca="1" si="49"/>
        <v>1441314.6930397768</v>
      </c>
      <c r="BV67" s="148">
        <f t="shared" ca="1" si="49"/>
        <v>1587862.3637053347</v>
      </c>
      <c r="BW67" s="148">
        <f t="shared" ca="1" si="49"/>
        <v>1720444.7962631157</v>
      </c>
      <c r="BX67" s="148">
        <f t="shared" ca="1" si="49"/>
        <v>1659734.4211057359</v>
      </c>
      <c r="BY67" s="148">
        <f t="shared" ca="1" si="49"/>
        <v>1771760.5942965294</v>
      </c>
      <c r="BZ67" s="148">
        <f t="shared" ca="1" si="49"/>
        <v>1805094.4920739369</v>
      </c>
      <c r="CA67" s="148">
        <f t="shared" ca="1" si="49"/>
        <v>1143436.127375717</v>
      </c>
      <c r="CB67" s="148">
        <f t="shared" ca="1" si="49"/>
        <v>1195047.9076378264</v>
      </c>
      <c r="CC67" s="148">
        <f t="shared" ca="1" si="49"/>
        <v>1488762.0554075774</v>
      </c>
      <c r="CD67" s="148">
        <f t="shared" ca="1" si="49"/>
        <v>1437401.2058421967</v>
      </c>
      <c r="CE67" s="148">
        <f t="shared" ca="1" si="49"/>
        <v>1602073.7369233926</v>
      </c>
      <c r="CF67" s="148">
        <f t="shared" ca="1" si="49"/>
        <v>1735178.8129893986</v>
      </c>
      <c r="CG67" s="148">
        <f t="shared" ca="1" si="49"/>
        <v>1432119.0726145576</v>
      </c>
      <c r="CH67" s="148">
        <f t="shared" ca="1" si="49"/>
        <v>1579861.4329225323</v>
      </c>
      <c r="CI67" s="148">
        <f t="shared" ca="1" si="49"/>
        <v>1713218.1394685265</v>
      </c>
      <c r="CJ67" s="148">
        <f t="shared" ca="1" si="49"/>
        <v>1648451.9994394293</v>
      </c>
      <c r="CK67" s="148">
        <f t="shared" ca="1" si="49"/>
        <v>1765603.6069880025</v>
      </c>
    </row>
    <row r="91" spans="3:89" x14ac:dyDescent="0.25">
      <c r="C91" t="s">
        <v>8225</v>
      </c>
    </row>
    <row r="92" spans="3:89" x14ac:dyDescent="0.25">
      <c r="C92" t="s">
        <v>12</v>
      </c>
      <c r="D92">
        <v>137482738.55442977</v>
      </c>
      <c r="O92" s="56">
        <v>2395551.4055138198</v>
      </c>
      <c r="P92" s="56">
        <v>2401848.2172515048</v>
      </c>
      <c r="Q92" s="56">
        <v>2396370.3565415354</v>
      </c>
      <c r="R92" s="56">
        <v>1008054.3712471483</v>
      </c>
      <c r="S92" s="56">
        <v>1524663.0229043982</v>
      </c>
      <c r="T92" s="56">
        <v>2063476.9068356387</v>
      </c>
      <c r="U92" s="56">
        <v>1797520.0009799714</v>
      </c>
      <c r="V92" s="56">
        <v>2318388.728086581</v>
      </c>
      <c r="W92" s="56">
        <v>2436818.0380700803</v>
      </c>
      <c r="X92" s="56">
        <v>2444603.8766580741</v>
      </c>
      <c r="Y92" s="56">
        <v>2586024.8490518997</v>
      </c>
      <c r="Z92" s="56">
        <v>2566066.8842606363</v>
      </c>
      <c r="AA92" s="56">
        <v>2533334.1673256368</v>
      </c>
      <c r="AB92" s="56">
        <v>2587354.2541382178</v>
      </c>
      <c r="AC92" s="56">
        <v>2592116.1711767153</v>
      </c>
      <c r="AD92" s="56">
        <v>1065200.5317245543</v>
      </c>
      <c r="AE92" s="56">
        <v>1607410.7449259425</v>
      </c>
      <c r="AF92" s="56">
        <v>2177683.600722258</v>
      </c>
      <c r="AG92" s="56">
        <v>1897409.3221304722</v>
      </c>
      <c r="AH92" s="56">
        <v>2450693.6800302183</v>
      </c>
      <c r="AI92" s="56">
        <v>2583544.8799494915</v>
      </c>
      <c r="AJ92" s="56">
        <v>2399440.6387147047</v>
      </c>
      <c r="AK92" s="56">
        <v>2535765.3714384749</v>
      </c>
      <c r="AL92" s="56">
        <v>2524781.9438122679</v>
      </c>
      <c r="AM92" s="56">
        <v>2504391.3992698602</v>
      </c>
      <c r="AN92" s="56">
        <v>2535929.0794373574</v>
      </c>
      <c r="AO92" s="56">
        <v>2539000.8586957976</v>
      </c>
      <c r="AP92" s="56">
        <v>1064003.1795198433</v>
      </c>
      <c r="AQ92" s="56">
        <v>1621331.6665284485</v>
      </c>
      <c r="AR92" s="56">
        <v>2191265.5165125155</v>
      </c>
      <c r="AS92" s="56">
        <v>1907295.8092771075</v>
      </c>
      <c r="AT92" s="56">
        <v>2465996.5546039268</v>
      </c>
      <c r="AU92" s="56">
        <v>2599576.1980244513</v>
      </c>
      <c r="AV92" s="56">
        <v>2488859.2292538197</v>
      </c>
      <c r="AW92" s="56">
        <v>2628306.4404015099</v>
      </c>
      <c r="AX92" s="56">
        <v>2620943.5736827007</v>
      </c>
      <c r="AY92" s="56">
        <v>2595765.0417728014</v>
      </c>
      <c r="AZ92" s="56">
        <v>2629769.2988809547</v>
      </c>
      <c r="BA92" s="56">
        <v>2633389.5352499713</v>
      </c>
      <c r="BB92" s="56">
        <v>1092091.7087160456</v>
      </c>
      <c r="BC92" s="56">
        <v>1663328.6822986268</v>
      </c>
      <c r="BD92" s="56">
        <v>2251937.2337164753</v>
      </c>
      <c r="BE92" s="56">
        <v>1959801.9076597402</v>
      </c>
      <c r="BF92" s="56">
        <v>2533436.1447552503</v>
      </c>
      <c r="BG92" s="56">
        <v>2670351.00801299</v>
      </c>
      <c r="BH92" s="56">
        <v>2520616.5078233727</v>
      </c>
      <c r="BI92" s="56">
        <v>2662338.1390483747</v>
      </c>
      <c r="BJ92" s="56">
        <v>2655102.0650137528</v>
      </c>
      <c r="BK92" s="56">
        <v>2630751.6149261533</v>
      </c>
      <c r="BL92" s="56">
        <v>2663319.449848826</v>
      </c>
      <c r="BM92" s="56">
        <v>2666837.0789702982</v>
      </c>
      <c r="BN92" s="56">
        <v>1057100.3481812726</v>
      </c>
      <c r="BO92" s="56">
        <v>1613527.4428994316</v>
      </c>
      <c r="BP92" s="56">
        <v>2183134.1608416261</v>
      </c>
      <c r="BQ92" s="56">
        <v>1899867.9884636938</v>
      </c>
      <c r="BR92" s="56">
        <v>2458097.4183394955</v>
      </c>
      <c r="BS92" s="56">
        <v>2592040.1421878026</v>
      </c>
      <c r="BT92" s="56">
        <v>2499528.1211410714</v>
      </c>
      <c r="BU92" s="56">
        <v>2639290.7275558105</v>
      </c>
      <c r="BV92" s="56">
        <v>2629623.0617240705</v>
      </c>
      <c r="BW92" s="56">
        <v>2598014.7347911708</v>
      </c>
      <c r="BX92" s="56">
        <v>2640422.1531536598</v>
      </c>
      <c r="BY92" s="56">
        <v>2645161.6627020882</v>
      </c>
      <c r="BZ92" s="56">
        <v>1068263.2338975866</v>
      </c>
      <c r="CA92" s="56">
        <v>1625217.3451569628</v>
      </c>
      <c r="CB92" s="56">
        <v>2199037.2510104668</v>
      </c>
      <c r="CC92" s="56">
        <v>1914374.5840087628</v>
      </c>
      <c r="CD92" s="56">
        <v>2472014.0875220285</v>
      </c>
      <c r="CE92" s="56">
        <v>2604316.7376307128</v>
      </c>
      <c r="CF92" s="56">
        <v>2542401.5707822484</v>
      </c>
      <c r="CG92" s="56">
        <v>2683791.1632791627</v>
      </c>
      <c r="CH92" s="56">
        <v>2671976.7753517204</v>
      </c>
      <c r="CI92" s="56">
        <v>2632318.9846386034</v>
      </c>
      <c r="CJ92" s="56">
        <v>2684593.4105115524</v>
      </c>
      <c r="CK92" s="56">
        <v>2690959.8133094031</v>
      </c>
    </row>
    <row r="93" spans="3:89" x14ac:dyDescent="0.25">
      <c r="C93" t="s">
        <v>13</v>
      </c>
      <c r="D93">
        <v>23629593.655567314</v>
      </c>
      <c r="O93" s="56">
        <v>111439.77954470762</v>
      </c>
      <c r="P93" s="56">
        <v>112088.21853367431</v>
      </c>
      <c r="Q93" s="56">
        <v>111524.11425226237</v>
      </c>
      <c r="R93" s="56">
        <v>112879.87117247563</v>
      </c>
      <c r="S93" s="56">
        <v>236212.92959898102</v>
      </c>
      <c r="T93" s="56">
        <v>364847.17529874702</v>
      </c>
      <c r="U93" s="56">
        <v>301353.70010508795</v>
      </c>
      <c r="V93" s="56">
        <v>425703.79170091986</v>
      </c>
      <c r="W93" s="56">
        <v>453977.12580159609</v>
      </c>
      <c r="X93" s="56">
        <v>447783.56618060637</v>
      </c>
      <c r="Y93" s="56">
        <v>481094.58233516268</v>
      </c>
      <c r="Z93" s="56">
        <v>476393.58165385749</v>
      </c>
      <c r="AA93" s="56">
        <v>468683.55078539881</v>
      </c>
      <c r="AB93" s="56">
        <v>481407.7171804161</v>
      </c>
      <c r="AC93" s="56">
        <v>482529.36337412556</v>
      </c>
      <c r="AD93" s="56">
        <v>120525.89899221124</v>
      </c>
      <c r="AE93" s="56">
        <v>248584.69505914379</v>
      </c>
      <c r="AF93" s="56">
        <v>383271.30472616642</v>
      </c>
      <c r="AG93" s="56">
        <v>317076.33862053626</v>
      </c>
      <c r="AH93" s="56">
        <v>447750.61776583048</v>
      </c>
      <c r="AI93" s="56">
        <v>479127.31319408584</v>
      </c>
      <c r="AJ93" s="56">
        <v>395603.65842681436</v>
      </c>
      <c r="AK93" s="56">
        <v>425599.88998213713</v>
      </c>
      <c r="AL93" s="56">
        <v>423183.14995438384</v>
      </c>
      <c r="AM93" s="56">
        <v>418696.51364552754</v>
      </c>
      <c r="AN93" s="56">
        <v>425635.911494478</v>
      </c>
      <c r="AO93" s="56">
        <v>426311.81087151717</v>
      </c>
      <c r="AP93" s="56">
        <v>99452.885983053071</v>
      </c>
      <c r="AQ93" s="56">
        <v>222507.0503618542</v>
      </c>
      <c r="AR93" s="56">
        <v>348344.38919484924</v>
      </c>
      <c r="AS93" s="56">
        <v>285645.89836352284</v>
      </c>
      <c r="AT93" s="56">
        <v>409003.04761497286</v>
      </c>
      <c r="AU93" s="56">
        <v>438496.48242458975</v>
      </c>
      <c r="AV93" s="56">
        <v>436982.02953173482</v>
      </c>
      <c r="AW93" s="56">
        <v>469014.4144408303</v>
      </c>
      <c r="AX93" s="56">
        <v>467323.09212014714</v>
      </c>
      <c r="AY93" s="56">
        <v>461539.33768758649</v>
      </c>
      <c r="AZ93" s="56">
        <v>469350.44730585237</v>
      </c>
      <c r="BA93" s="56">
        <v>470182.05092043924</v>
      </c>
      <c r="BB93" s="56">
        <v>113438.37962083242</v>
      </c>
      <c r="BC93" s="56">
        <v>244919.71621534045</v>
      </c>
      <c r="BD93" s="56">
        <v>380399.46043779387</v>
      </c>
      <c r="BE93" s="56">
        <v>313158.81441392598</v>
      </c>
      <c r="BF93" s="56">
        <v>445191.92798616237</v>
      </c>
      <c r="BG93" s="56">
        <v>476705.55552305141</v>
      </c>
      <c r="BH93" s="56">
        <v>460583.0331476971</v>
      </c>
      <c r="BI93" s="56">
        <v>494200.74289494928</v>
      </c>
      <c r="BJ93" s="56">
        <v>492484.27777594572</v>
      </c>
      <c r="BK93" s="56">
        <v>486708.12098051643</v>
      </c>
      <c r="BL93" s="56">
        <v>494433.51908709307</v>
      </c>
      <c r="BM93" s="56">
        <v>495267.93394516315</v>
      </c>
      <c r="BN93" s="56">
        <v>107587.72985831715</v>
      </c>
      <c r="BO93" s="56">
        <v>238342.21735579518</v>
      </c>
      <c r="BP93" s="56">
        <v>372193.77704193327</v>
      </c>
      <c r="BQ93" s="56">
        <v>305629.21980481723</v>
      </c>
      <c r="BR93" s="56">
        <v>436807.23701907624</v>
      </c>
      <c r="BS93" s="56">
        <v>468282.36175158585</v>
      </c>
      <c r="BT93" s="56">
        <v>453785.21242337325</v>
      </c>
      <c r="BU93" s="56">
        <v>487019.30750807386</v>
      </c>
      <c r="BV93" s="56">
        <v>484720.4370609544</v>
      </c>
      <c r="BW93" s="56">
        <v>477204.30545963859</v>
      </c>
      <c r="BX93" s="56">
        <v>487288.34875497781</v>
      </c>
      <c r="BY93" s="56">
        <v>488415.35486217693</v>
      </c>
      <c r="BZ93" s="56">
        <v>108155.66581148893</v>
      </c>
      <c r="CA93" s="56">
        <v>239671.46933779353</v>
      </c>
      <c r="CB93" s="56">
        <v>375169.86044773419</v>
      </c>
      <c r="CC93" s="56">
        <v>307951.32551311125</v>
      </c>
      <c r="CD93" s="56">
        <v>439628.97345563857</v>
      </c>
      <c r="CE93" s="56">
        <v>470870.12777329102</v>
      </c>
      <c r="CF93" s="56">
        <v>456697.91829030559</v>
      </c>
      <c r="CG93" s="56">
        <v>490108.88501497189</v>
      </c>
      <c r="CH93" s="56">
        <v>487317.09450942563</v>
      </c>
      <c r="CI93" s="56">
        <v>477945.78858449572</v>
      </c>
      <c r="CJ93" s="56">
        <v>490298.45947454259</v>
      </c>
      <c r="CK93" s="56">
        <v>491802.86774305959</v>
      </c>
    </row>
    <row r="94" spans="3:89" x14ac:dyDescent="0.25">
      <c r="C94" t="s">
        <v>14</v>
      </c>
      <c r="D94">
        <v>29572839.746993907</v>
      </c>
      <c r="O94" s="56">
        <v>880921.02443201211</v>
      </c>
      <c r="P94" s="56">
        <v>878784.31713974639</v>
      </c>
      <c r="Q94" s="56">
        <v>325295.58373813535</v>
      </c>
      <c r="R94" s="56">
        <v>196675.85558885583</v>
      </c>
      <c r="S94" s="56">
        <v>332012.63101499027</v>
      </c>
      <c r="T94" s="56">
        <v>473166.54582489224</v>
      </c>
      <c r="U94" s="56">
        <v>403493.39976868092</v>
      </c>
      <c r="V94" s="56">
        <v>539946.19381459372</v>
      </c>
      <c r="W94" s="56">
        <v>570971.30513956409</v>
      </c>
      <c r="X94" s="56">
        <v>556630.04256045644</v>
      </c>
      <c r="Y94" s="56">
        <v>592760.32335520023</v>
      </c>
      <c r="Z94" s="56">
        <v>587661.45534577756</v>
      </c>
      <c r="AA94" s="56">
        <v>579298.88907277468</v>
      </c>
      <c r="AB94" s="56">
        <v>593099.96024388436</v>
      </c>
      <c r="AC94" s="56">
        <v>594316.53651832312</v>
      </c>
      <c r="AD94" s="56">
        <v>201784.0714287376</v>
      </c>
      <c r="AE94" s="56">
        <v>339927.05286601954</v>
      </c>
      <c r="AF94" s="56">
        <v>485219.76520228805</v>
      </c>
      <c r="AG94" s="56">
        <v>413812.17544803175</v>
      </c>
      <c r="AH94" s="56">
        <v>554776.6001710596</v>
      </c>
      <c r="AI94" s="56">
        <v>588624.10137545236</v>
      </c>
      <c r="AJ94" s="56">
        <v>524094.63459772919</v>
      </c>
      <c r="AK94" s="56">
        <v>557858.45084817801</v>
      </c>
      <c r="AL94" s="56">
        <v>555138.1635990392</v>
      </c>
      <c r="AM94" s="56">
        <v>550087.99709277507</v>
      </c>
      <c r="AN94" s="56">
        <v>557898.99673213344</v>
      </c>
      <c r="AO94" s="56">
        <v>558659.79037809721</v>
      </c>
      <c r="AP94" s="56">
        <v>189731.27296906756</v>
      </c>
      <c r="AQ94" s="56">
        <v>326828.63719082857</v>
      </c>
      <c r="AR94" s="56">
        <v>467026.79758446664</v>
      </c>
      <c r="AS94" s="56">
        <v>397173.02321567491</v>
      </c>
      <c r="AT94" s="56">
        <v>534607.9495804878</v>
      </c>
      <c r="AU94" s="56">
        <v>567467.23715240287</v>
      </c>
      <c r="AV94" s="56">
        <v>536643.30363691319</v>
      </c>
      <c r="AW94" s="56">
        <v>570751.36217406299</v>
      </c>
      <c r="AX94" s="56">
        <v>568950.44348247291</v>
      </c>
      <c r="AY94" s="56">
        <v>562791.90626115236</v>
      </c>
      <c r="AZ94" s="56">
        <v>571109.16970738082</v>
      </c>
      <c r="BA94" s="56">
        <v>571994.6605893902</v>
      </c>
      <c r="BB94" s="56">
        <v>192279.13379644201</v>
      </c>
      <c r="BC94" s="56">
        <v>331519.54956792778</v>
      </c>
      <c r="BD94" s="56">
        <v>474994.33011664363</v>
      </c>
      <c r="BE94" s="56">
        <v>403785.62664885662</v>
      </c>
      <c r="BF94" s="56">
        <v>543610.38129141019</v>
      </c>
      <c r="BG94" s="56">
        <v>576983.71559388062</v>
      </c>
      <c r="BH94" s="56">
        <v>543278.57733549853</v>
      </c>
      <c r="BI94" s="56">
        <v>577975.50048418122</v>
      </c>
      <c r="BJ94" s="56">
        <v>576203.93249905529</v>
      </c>
      <c r="BK94" s="56">
        <v>570242.34647988621</v>
      </c>
      <c r="BL94" s="56">
        <v>578215.74938008736</v>
      </c>
      <c r="BM94" s="56">
        <v>579076.95106283703</v>
      </c>
      <c r="BN94" s="56">
        <v>186461.20230815164</v>
      </c>
      <c r="BO94" s="56">
        <v>324273.48352972127</v>
      </c>
      <c r="BP94" s="56">
        <v>465350.00899709947</v>
      </c>
      <c r="BQ94" s="56">
        <v>395192.46674427408</v>
      </c>
      <c r="BR94" s="56">
        <v>533451.13873645454</v>
      </c>
      <c r="BS94" s="56">
        <v>566625.21041949582</v>
      </c>
      <c r="BT94" s="56">
        <v>544284.02461520815</v>
      </c>
      <c r="BU94" s="56">
        <v>578930.41569849569</v>
      </c>
      <c r="BV94" s="56">
        <v>576533.85384363821</v>
      </c>
      <c r="BW94" s="56">
        <v>568698.32126093993</v>
      </c>
      <c r="BX94" s="56">
        <v>579210.88995946199</v>
      </c>
      <c r="BY94" s="56">
        <v>580385.78863637114</v>
      </c>
      <c r="BZ94" s="56">
        <v>190452.53298804819</v>
      </c>
      <c r="CA94" s="56">
        <v>329856.16715981998</v>
      </c>
      <c r="CB94" s="56">
        <v>473481.24976349145</v>
      </c>
      <c r="CC94" s="56">
        <v>402231.19613997906</v>
      </c>
      <c r="CD94" s="56">
        <v>541806.38155644468</v>
      </c>
      <c r="CE94" s="56">
        <v>574921.26456539705</v>
      </c>
      <c r="CF94" s="56">
        <v>549808.47174921387</v>
      </c>
      <c r="CG94" s="56">
        <v>584681.09880620625</v>
      </c>
      <c r="CH94" s="56">
        <v>581767.173270214</v>
      </c>
      <c r="CI94" s="56">
        <v>571985.89219414827</v>
      </c>
      <c r="CJ94" s="56">
        <v>584878.96675425558</v>
      </c>
      <c r="CK94" s="56">
        <v>586449.18975683325</v>
      </c>
    </row>
    <row r="95" spans="3:89" x14ac:dyDescent="0.25">
      <c r="C95" t="s">
        <v>15</v>
      </c>
      <c r="D95">
        <v>5398617.0302535677</v>
      </c>
      <c r="O95" s="56">
        <v>61566.573432213161</v>
      </c>
      <c r="P95" s="56">
        <v>61566.573432213161</v>
      </c>
      <c r="Q95" s="56">
        <v>61566.573432213161</v>
      </c>
      <c r="R95" s="56">
        <v>41761.43712386176</v>
      </c>
      <c r="S95" s="56">
        <v>61608.852344284089</v>
      </c>
      <c r="T95" s="56">
        <v>82309.362966020315</v>
      </c>
      <c r="U95" s="56">
        <v>72091.653440012888</v>
      </c>
      <c r="V95" s="56">
        <v>92102.735076091296</v>
      </c>
      <c r="W95" s="56">
        <v>96652.631176302282</v>
      </c>
      <c r="X95" s="56">
        <v>95603.402222468998</v>
      </c>
      <c r="Y95" s="56">
        <v>100961.04535788315</v>
      </c>
      <c r="Z95" s="56">
        <v>100204.95061994683</v>
      </c>
      <c r="AA95" s="56">
        <v>98964.892563339643</v>
      </c>
      <c r="AB95" s="56">
        <v>101011.40901975254</v>
      </c>
      <c r="AC95" s="56">
        <v>101191.81120268835</v>
      </c>
      <c r="AD95" s="56">
        <v>43195.071371473314</v>
      </c>
      <c r="AE95" s="56">
        <v>63631.183758898333</v>
      </c>
      <c r="AF95" s="56">
        <v>85124.987986120934</v>
      </c>
      <c r="AG95" s="56">
        <v>74561.3421580797</v>
      </c>
      <c r="AH95" s="56">
        <v>95414.843337047569</v>
      </c>
      <c r="AI95" s="56">
        <v>100422.05638145786</v>
      </c>
      <c r="AJ95" s="56">
        <v>95460.387026703436</v>
      </c>
      <c r="AK95" s="56">
        <v>100707.19712010515</v>
      </c>
      <c r="AL95" s="56">
        <v>100284.47148714162</v>
      </c>
      <c r="AM95" s="56">
        <v>99499.688617756328</v>
      </c>
      <c r="AN95" s="56">
        <v>100713.49784605399</v>
      </c>
      <c r="AO95" s="56">
        <v>100831.72321936571</v>
      </c>
      <c r="AP95" s="56">
        <v>43751.296261744566</v>
      </c>
      <c r="AQ95" s="56">
        <v>65013.930932316449</v>
      </c>
      <c r="AR95" s="56">
        <v>86757.472705404653</v>
      </c>
      <c r="AS95" s="56">
        <v>75923.746665554034</v>
      </c>
      <c r="AT95" s="56">
        <v>97238.734352298503</v>
      </c>
      <c r="AU95" s="56">
        <v>102334.93026491128</v>
      </c>
      <c r="AV95" s="56">
        <v>96912.21846093364</v>
      </c>
      <c r="AW95" s="56">
        <v>102167.2659230946</v>
      </c>
      <c r="AX95" s="56">
        <v>101889.79738323337</v>
      </c>
      <c r="AY95" s="56">
        <v>100940.94814397604</v>
      </c>
      <c r="AZ95" s="56">
        <v>102222.39352784683</v>
      </c>
      <c r="BA95" s="56">
        <v>102358.82159827485</v>
      </c>
      <c r="BB95" s="56">
        <v>44186.07781277383</v>
      </c>
      <c r="BC95" s="56">
        <v>65633.434451468391</v>
      </c>
      <c r="BD95" s="56">
        <v>87733.015022506079</v>
      </c>
      <c r="BE95" s="56">
        <v>76764.65895583712</v>
      </c>
      <c r="BF95" s="56">
        <v>98302.021962985804</v>
      </c>
      <c r="BG95" s="56">
        <v>103442.55389146089</v>
      </c>
      <c r="BH95" s="56">
        <v>97571.349558283022</v>
      </c>
      <c r="BI95" s="56">
        <v>102878.79012797085</v>
      </c>
      <c r="BJ95" s="56">
        <v>102607.80091789238</v>
      </c>
      <c r="BK95" s="56">
        <v>101695.88249324601</v>
      </c>
      <c r="BL95" s="56">
        <v>102915.53997842559</v>
      </c>
      <c r="BM95" s="56">
        <v>103047.274332222</v>
      </c>
      <c r="BN95" s="56">
        <v>43418.290977044882</v>
      </c>
      <c r="BO95" s="56">
        <v>64538.023218752794</v>
      </c>
      <c r="BP95" s="56">
        <v>86158.000894553421</v>
      </c>
      <c r="BQ95" s="56">
        <v>75406.357470744799</v>
      </c>
      <c r="BR95" s="56">
        <v>96594.499098516855</v>
      </c>
      <c r="BS95" s="56">
        <v>101678.42561872736</v>
      </c>
      <c r="BT95" s="56">
        <v>97359.660145193673</v>
      </c>
      <c r="BU95" s="56">
        <v>102620.85606882123</v>
      </c>
      <c r="BV95" s="56">
        <v>102256.92836763042</v>
      </c>
      <c r="BW95" s="56">
        <v>101067.07075780198</v>
      </c>
      <c r="BX95" s="56">
        <v>102663.44723033431</v>
      </c>
      <c r="BY95" s="56">
        <v>102841.86039073452</v>
      </c>
      <c r="BZ95" s="56">
        <v>44041.060203867739</v>
      </c>
      <c r="CA95" s="56">
        <v>65238.548781698089</v>
      </c>
      <c r="CB95" s="56">
        <v>87077.943902702638</v>
      </c>
      <c r="CC95" s="56">
        <v>76243.777298457484</v>
      </c>
      <c r="CD95" s="56">
        <v>97467.351677935192</v>
      </c>
      <c r="CE95" s="56">
        <v>102502.74661945815</v>
      </c>
      <c r="CF95" s="56">
        <v>100086.60725057805</v>
      </c>
      <c r="CG95" s="56">
        <v>105464.64197758974</v>
      </c>
      <c r="CH95" s="56">
        <v>105015.25820449805</v>
      </c>
      <c r="CI95" s="56">
        <v>103506.79515650996</v>
      </c>
      <c r="CJ95" s="56">
        <v>105495.15704874379</v>
      </c>
      <c r="CK95" s="56">
        <v>105737.31585780667</v>
      </c>
    </row>
    <row r="96" spans="3:89" x14ac:dyDescent="0.25">
      <c r="C96" t="s">
        <v>16</v>
      </c>
      <c r="D96">
        <v>1063111.0226579567</v>
      </c>
      <c r="O96" s="56">
        <v>31010.648148148146</v>
      </c>
      <c r="P96" s="56">
        <v>31010.648148148146</v>
      </c>
      <c r="Q96" s="56">
        <v>31010.648148148146</v>
      </c>
      <c r="R96" s="56">
        <v>8109.7602644541912</v>
      </c>
      <c r="S96" s="56">
        <v>65665.23312608515</v>
      </c>
      <c r="T96" s="56">
        <v>125694.59534174095</v>
      </c>
      <c r="U96" s="56">
        <v>96064.28344465101</v>
      </c>
      <c r="V96" s="56">
        <v>154094.37216129579</v>
      </c>
      <c r="W96" s="56">
        <v>167288.6051941943</v>
      </c>
      <c r="X96" s="56">
        <v>36165.737901139903</v>
      </c>
      <c r="Y96" s="56">
        <v>44524.701511442036</v>
      </c>
      <c r="Z96" s="56">
        <v>43345.046905748502</v>
      </c>
      <c r="AA96" s="56">
        <v>41410.315549469567</v>
      </c>
      <c r="AB96" s="56">
        <v>44603.278603309373</v>
      </c>
      <c r="AC96" s="56">
        <v>44884.741038239576</v>
      </c>
      <c r="AD96" s="56">
        <v>-48004.256411704293</v>
      </c>
      <c r="AE96" s="56">
        <v>-15973.743571317493</v>
      </c>
      <c r="AF96" s="56">
        <v>17714.541129663354</v>
      </c>
      <c r="AG96" s="56">
        <v>1157.6252680839534</v>
      </c>
      <c r="AH96" s="56">
        <v>33842.331860858481</v>
      </c>
      <c r="AI96" s="56">
        <v>41690.380387555138</v>
      </c>
      <c r="AJ96" s="56">
        <v>31636.035662684328</v>
      </c>
      <c r="AK96" s="56">
        <v>39734.427726660972</v>
      </c>
      <c r="AL96" s="56">
        <v>39081.955491095141</v>
      </c>
      <c r="AM96" s="56">
        <v>37870.652004169242</v>
      </c>
      <c r="AN96" s="56">
        <v>39744.152825933124</v>
      </c>
      <c r="AO96" s="56">
        <v>39926.632353101741</v>
      </c>
      <c r="AP96" s="56">
        <v>-51004.998195336841</v>
      </c>
      <c r="AQ96" s="56">
        <v>-18211.484174394209</v>
      </c>
      <c r="AR96" s="56">
        <v>15323.736321473974</v>
      </c>
      <c r="AS96" s="56">
        <v>-1385.1970864167088</v>
      </c>
      <c r="AT96" s="56">
        <v>31489.061367024537</v>
      </c>
      <c r="AU96" s="56">
        <v>39348.960890437578</v>
      </c>
      <c r="AV96" s="56">
        <v>31671.931304348735</v>
      </c>
      <c r="AW96" s="56">
        <v>39814.051758828442</v>
      </c>
      <c r="AX96" s="56">
        <v>39384.144647589492</v>
      </c>
      <c r="AY96" s="56">
        <v>37914.006679321887</v>
      </c>
      <c r="AZ96" s="56">
        <v>39899.465944235926</v>
      </c>
      <c r="BA96" s="56">
        <v>40110.846296325137</v>
      </c>
      <c r="BB96" s="56">
        <v>-52773.350691537984</v>
      </c>
      <c r="BC96" s="56">
        <v>-19498.516398380467</v>
      </c>
      <c r="BD96" s="56">
        <v>14788.220836307621</v>
      </c>
      <c r="BE96" s="56">
        <v>-2228.805398444907</v>
      </c>
      <c r="BF96" s="56">
        <v>31185.670671836269</v>
      </c>
      <c r="BG96" s="56">
        <v>39161.028706872079</v>
      </c>
      <c r="BH96" s="56">
        <v>31234.453160294099</v>
      </c>
      <c r="BI96" s="56">
        <v>39533.081171483704</v>
      </c>
      <c r="BJ96" s="56">
        <v>39109.366836870264</v>
      </c>
      <c r="BK96" s="56">
        <v>37683.505975439504</v>
      </c>
      <c r="BL96" s="56">
        <v>39590.542641732318</v>
      </c>
      <c r="BM96" s="56">
        <v>39796.520341171505</v>
      </c>
      <c r="BN96" s="56">
        <v>-57538.978452360549</v>
      </c>
      <c r="BO96" s="56">
        <v>-25094.745375249084</v>
      </c>
      <c r="BP96" s="56">
        <v>8117.9671159819409</v>
      </c>
      <c r="BQ96" s="56">
        <v>-8398.7586271202308</v>
      </c>
      <c r="BR96" s="56">
        <v>24150.565274094319</v>
      </c>
      <c r="BS96" s="56">
        <v>31960.517364437692</v>
      </c>
      <c r="BT96" s="56">
        <v>26730.022692587227</v>
      </c>
      <c r="BU96" s="56">
        <v>34888.168034233415</v>
      </c>
      <c r="BV96" s="56">
        <v>34323.852406520309</v>
      </c>
      <c r="BW96" s="56">
        <v>32478.828678502614</v>
      </c>
      <c r="BX96" s="56">
        <v>34954.210981680779</v>
      </c>
      <c r="BY96" s="56">
        <v>35230.863004250539</v>
      </c>
      <c r="BZ96" s="56">
        <v>-59383.536071172319</v>
      </c>
      <c r="CA96" s="56">
        <v>-26732.994796015395</v>
      </c>
      <c r="CB96" s="56">
        <v>6906.2766301566589</v>
      </c>
      <c r="CC96" s="56">
        <v>-9781.6155507971562</v>
      </c>
      <c r="CD96" s="56">
        <v>22909.105745698485</v>
      </c>
      <c r="CE96" s="56">
        <v>30665.136360894467</v>
      </c>
      <c r="CF96" s="56">
        <v>24787.493766616113</v>
      </c>
      <c r="CG96" s="56">
        <v>32955.440063298956</v>
      </c>
      <c r="CH96" s="56">
        <v>32272.933774007121</v>
      </c>
      <c r="CI96" s="56">
        <v>29981.939797227547</v>
      </c>
      <c r="CJ96" s="56">
        <v>33001.785145670976</v>
      </c>
      <c r="CK96" s="56">
        <v>33369.566360946934</v>
      </c>
    </row>
    <row r="97" spans="3:89" x14ac:dyDescent="0.25">
      <c r="C97" t="s">
        <v>17</v>
      </c>
      <c r="D97">
        <v>2445623.6818307452</v>
      </c>
      <c r="O97" s="56">
        <v>42313.834171822506</v>
      </c>
      <c r="P97" s="56">
        <v>100390.65734830285</v>
      </c>
      <c r="Q97" s="56">
        <v>12346.590774103861</v>
      </c>
      <c r="R97" s="56">
        <v>14901.609212094507</v>
      </c>
      <c r="S97" s="56">
        <v>6833.6736379469667</v>
      </c>
      <c r="T97" s="56">
        <v>116680.69309618295</v>
      </c>
      <c r="U97" s="56">
        <v>13015.019854181373</v>
      </c>
      <c r="V97" s="56">
        <v>13769.607268492317</v>
      </c>
      <c r="W97" s="56">
        <v>12881.3273407372</v>
      </c>
      <c r="X97" s="56">
        <v>31194.905116667924</v>
      </c>
      <c r="Y97" s="56">
        <v>50466.409978293595</v>
      </c>
      <c r="Z97" s="56">
        <v>32298.475864777691</v>
      </c>
      <c r="AA97" s="56">
        <v>46219.629810709972</v>
      </c>
      <c r="AB97" s="56">
        <v>114405.80206158712</v>
      </c>
      <c r="AC97" s="56">
        <v>13789.71684434103</v>
      </c>
      <c r="AD97" s="56">
        <v>20786.199902594031</v>
      </c>
      <c r="AE97" s="56">
        <v>8596.9468403678857</v>
      </c>
      <c r="AF97" s="56">
        <v>112823.92410493086</v>
      </c>
      <c r="AG97" s="56">
        <v>17495.297738364148</v>
      </c>
      <c r="AH97" s="56">
        <v>18909.996468764999</v>
      </c>
      <c r="AI97" s="56">
        <v>18339.264229284396</v>
      </c>
      <c r="AJ97" s="56">
        <v>31133.986544233107</v>
      </c>
      <c r="AK97" s="56">
        <v>50268.575542730774</v>
      </c>
      <c r="AL97" s="56">
        <v>32316.745323534127</v>
      </c>
      <c r="AM97" s="56">
        <v>46487.349930433236</v>
      </c>
      <c r="AN97" s="56">
        <v>114042.279277416</v>
      </c>
      <c r="AO97" s="56">
        <v>13700.334450676455</v>
      </c>
      <c r="AP97" s="56">
        <v>20960.121028481241</v>
      </c>
      <c r="AQ97" s="56">
        <v>8784.7999397578424</v>
      </c>
      <c r="AR97" s="56">
        <v>114598.19574835876</v>
      </c>
      <c r="AS97" s="56">
        <v>17749.064331272071</v>
      </c>
      <c r="AT97" s="56">
        <v>19192.339961257836</v>
      </c>
      <c r="AU97" s="56">
        <v>18631.276670207983</v>
      </c>
      <c r="AV97" s="56">
        <v>31674.515872739576</v>
      </c>
      <c r="AW97" s="56">
        <v>51012.265704513826</v>
      </c>
      <c r="AX97" s="56">
        <v>32908.091778407739</v>
      </c>
      <c r="AY97" s="56">
        <v>47263.560467246163</v>
      </c>
      <c r="AZ97" s="56">
        <v>115829.71213670252</v>
      </c>
      <c r="BA97" s="56">
        <v>13943.736507526264</v>
      </c>
      <c r="BB97" s="56">
        <v>21154.486251662565</v>
      </c>
      <c r="BC97" s="56">
        <v>8878.3463150728494</v>
      </c>
      <c r="BD97" s="56">
        <v>115945.14907715374</v>
      </c>
      <c r="BE97" s="56">
        <v>17939.72670326821</v>
      </c>
      <c r="BF97" s="56">
        <v>19392.370117561735</v>
      </c>
      <c r="BG97" s="56">
        <v>18833.868045151044</v>
      </c>
      <c r="BH97" s="56">
        <v>32062.392841145098</v>
      </c>
      <c r="BI97" s="56">
        <v>51638.813133214513</v>
      </c>
      <c r="BJ97" s="56">
        <v>33324.592293936599</v>
      </c>
      <c r="BK97" s="56">
        <v>47911.85810006049</v>
      </c>
      <c r="BL97" s="56">
        <v>117327.62276150085</v>
      </c>
      <c r="BM97" s="56">
        <v>14077.189554649893</v>
      </c>
      <c r="BN97" s="56">
        <v>20628.452170054356</v>
      </c>
      <c r="BO97" s="56">
        <v>8645.993473772478</v>
      </c>
      <c r="BP97" s="56">
        <v>112005.65099432858</v>
      </c>
      <c r="BQ97" s="56">
        <v>17475.139656573778</v>
      </c>
      <c r="BR97" s="56">
        <v>18903.879163705853</v>
      </c>
      <c r="BS97" s="56">
        <v>18305.428374067167</v>
      </c>
      <c r="BT97" s="56">
        <v>31320.89043839318</v>
      </c>
      <c r="BU97" s="56">
        <v>50450.789171203331</v>
      </c>
      <c r="BV97" s="56">
        <v>32499.362099436683</v>
      </c>
      <c r="BW97" s="56">
        <v>46522.715088489967</v>
      </c>
      <c r="BX97" s="56">
        <v>114347.96353478068</v>
      </c>
      <c r="BY97" s="56">
        <v>13843.878357301412</v>
      </c>
      <c r="BZ97" s="56">
        <v>20632.528743039602</v>
      </c>
      <c r="CA97" s="56">
        <v>8622.1883954555724</v>
      </c>
      <c r="CB97" s="56">
        <v>111661.32107712794</v>
      </c>
      <c r="CC97" s="56">
        <v>17424.400497409977</v>
      </c>
      <c r="CD97" s="56">
        <v>18809.48425391268</v>
      </c>
      <c r="CE97" s="56">
        <v>18198.504401936683</v>
      </c>
      <c r="CF97" s="56">
        <v>31357.616332012636</v>
      </c>
      <c r="CG97" s="56">
        <v>50594.39663559122</v>
      </c>
      <c r="CH97" s="56">
        <v>32504.166391012437</v>
      </c>
      <c r="CI97" s="56">
        <v>46428.820115254828</v>
      </c>
      <c r="CJ97" s="56">
        <v>114679.62252415152</v>
      </c>
      <c r="CK97" s="56">
        <v>13825.494247554008</v>
      </c>
    </row>
    <row r="99" spans="3:89" x14ac:dyDescent="0.25">
      <c r="O99" s="134">
        <f t="shared" ref="O99:AT99" si="50">O92-O48</f>
        <v>0</v>
      </c>
      <c r="P99" s="134">
        <f t="shared" si="50"/>
        <v>0</v>
      </c>
      <c r="Q99" s="134">
        <f t="shared" si="50"/>
        <v>0</v>
      </c>
      <c r="R99" s="134">
        <f t="shared" si="50"/>
        <v>0</v>
      </c>
      <c r="S99" s="134">
        <f t="shared" si="50"/>
        <v>0</v>
      </c>
      <c r="T99" s="134">
        <f t="shared" si="50"/>
        <v>0</v>
      </c>
      <c r="U99" s="134">
        <f t="shared" si="50"/>
        <v>0</v>
      </c>
      <c r="V99" s="134">
        <f t="shared" si="50"/>
        <v>0</v>
      </c>
      <c r="W99" s="134">
        <f t="shared" si="50"/>
        <v>0</v>
      </c>
      <c r="X99" s="134">
        <f t="shared" si="50"/>
        <v>0</v>
      </c>
      <c r="Y99" s="134">
        <f t="shared" si="50"/>
        <v>0</v>
      </c>
      <c r="Z99" s="134">
        <f t="shared" si="50"/>
        <v>0</v>
      </c>
      <c r="AA99" s="134">
        <f t="shared" si="50"/>
        <v>0</v>
      </c>
      <c r="AB99" s="134">
        <f t="shared" si="50"/>
        <v>0</v>
      </c>
      <c r="AC99" s="134">
        <f t="shared" si="50"/>
        <v>0</v>
      </c>
      <c r="AD99" s="134">
        <f t="shared" si="50"/>
        <v>0</v>
      </c>
      <c r="AE99" s="134">
        <f t="shared" si="50"/>
        <v>0</v>
      </c>
      <c r="AF99" s="134">
        <f t="shared" si="50"/>
        <v>0</v>
      </c>
      <c r="AG99" s="134">
        <f t="shared" si="50"/>
        <v>0</v>
      </c>
      <c r="AH99" s="134">
        <f t="shared" si="50"/>
        <v>0</v>
      </c>
      <c r="AI99" s="134">
        <f t="shared" si="50"/>
        <v>0</v>
      </c>
      <c r="AJ99" s="134">
        <f t="shared" si="50"/>
        <v>0</v>
      </c>
      <c r="AK99" s="134">
        <f t="shared" si="50"/>
        <v>0</v>
      </c>
      <c r="AL99" s="134">
        <f t="shared" si="50"/>
        <v>0</v>
      </c>
      <c r="AM99" s="134">
        <f t="shared" si="50"/>
        <v>0</v>
      </c>
      <c r="AN99" s="134">
        <f t="shared" si="50"/>
        <v>0</v>
      </c>
      <c r="AO99" s="134">
        <f t="shared" si="50"/>
        <v>0</v>
      </c>
      <c r="AP99" s="134">
        <f t="shared" si="50"/>
        <v>0</v>
      </c>
      <c r="AQ99" s="134">
        <f t="shared" si="50"/>
        <v>0</v>
      </c>
      <c r="AR99" s="134">
        <f t="shared" si="50"/>
        <v>0</v>
      </c>
      <c r="AS99" s="134">
        <f t="shared" si="50"/>
        <v>0</v>
      </c>
      <c r="AT99" s="134">
        <f t="shared" si="50"/>
        <v>0</v>
      </c>
      <c r="AU99" s="134">
        <f t="shared" ref="AU99:BZ99" si="51">AU92-AU48</f>
        <v>0</v>
      </c>
      <c r="AV99" s="134">
        <f t="shared" si="51"/>
        <v>0</v>
      </c>
      <c r="AW99" s="134">
        <f t="shared" si="51"/>
        <v>0</v>
      </c>
      <c r="AX99" s="134">
        <f t="shared" si="51"/>
        <v>0</v>
      </c>
      <c r="AY99" s="134">
        <f t="shared" si="51"/>
        <v>0</v>
      </c>
      <c r="AZ99" s="134">
        <f t="shared" si="51"/>
        <v>0</v>
      </c>
      <c r="BA99" s="134">
        <f t="shared" si="51"/>
        <v>0</v>
      </c>
      <c r="BB99" s="134">
        <f t="shared" si="51"/>
        <v>0</v>
      </c>
      <c r="BC99" s="134">
        <f t="shared" si="51"/>
        <v>0</v>
      </c>
      <c r="BD99" s="134">
        <f t="shared" si="51"/>
        <v>0</v>
      </c>
      <c r="BE99" s="134">
        <f t="shared" si="51"/>
        <v>0</v>
      </c>
      <c r="BF99" s="134">
        <f t="shared" si="51"/>
        <v>0</v>
      </c>
      <c r="BG99" s="134">
        <f t="shared" si="51"/>
        <v>0</v>
      </c>
      <c r="BH99" s="134">
        <f t="shared" si="51"/>
        <v>0</v>
      </c>
      <c r="BI99" s="134">
        <f t="shared" si="51"/>
        <v>0</v>
      </c>
      <c r="BJ99" s="134">
        <f t="shared" si="51"/>
        <v>0</v>
      </c>
      <c r="BK99" s="134">
        <f t="shared" si="51"/>
        <v>0</v>
      </c>
      <c r="BL99" s="134">
        <f t="shared" si="51"/>
        <v>0</v>
      </c>
      <c r="BM99" s="134">
        <f t="shared" si="51"/>
        <v>0</v>
      </c>
      <c r="BN99" s="134">
        <f t="shared" si="51"/>
        <v>0</v>
      </c>
      <c r="BO99" s="134">
        <f t="shared" si="51"/>
        <v>0</v>
      </c>
      <c r="BP99" s="134">
        <f t="shared" si="51"/>
        <v>0</v>
      </c>
      <c r="BQ99" s="134">
        <f t="shared" si="51"/>
        <v>0</v>
      </c>
      <c r="BR99" s="134">
        <f t="shared" si="51"/>
        <v>0</v>
      </c>
      <c r="BS99" s="134">
        <f t="shared" si="51"/>
        <v>0</v>
      </c>
      <c r="BT99" s="134">
        <f t="shared" si="51"/>
        <v>0</v>
      </c>
      <c r="BU99" s="134">
        <f t="shared" si="51"/>
        <v>0</v>
      </c>
      <c r="BV99" s="134">
        <f t="shared" si="51"/>
        <v>0</v>
      </c>
      <c r="BW99" s="134">
        <f t="shared" si="51"/>
        <v>0</v>
      </c>
      <c r="BX99" s="134">
        <f t="shared" si="51"/>
        <v>0</v>
      </c>
      <c r="BY99" s="134">
        <f t="shared" si="51"/>
        <v>0</v>
      </c>
      <c r="BZ99" s="134">
        <f t="shared" si="51"/>
        <v>0</v>
      </c>
      <c r="CA99" s="134">
        <f t="shared" ref="CA99:CK99" si="52">CA92-CA48</f>
        <v>0</v>
      </c>
      <c r="CB99" s="134">
        <f t="shared" si="52"/>
        <v>0</v>
      </c>
      <c r="CC99" s="134">
        <f t="shared" si="52"/>
        <v>0</v>
      </c>
      <c r="CD99" s="134">
        <f t="shared" si="52"/>
        <v>0</v>
      </c>
      <c r="CE99" s="134">
        <f t="shared" si="52"/>
        <v>0</v>
      </c>
      <c r="CF99" s="134">
        <f t="shared" si="52"/>
        <v>0</v>
      </c>
      <c r="CG99" s="134">
        <f t="shared" si="52"/>
        <v>0</v>
      </c>
      <c r="CH99" s="134">
        <f t="shared" si="52"/>
        <v>0</v>
      </c>
      <c r="CI99" s="134">
        <f t="shared" si="52"/>
        <v>0</v>
      </c>
      <c r="CJ99" s="134">
        <f t="shared" si="52"/>
        <v>0</v>
      </c>
      <c r="CK99" s="134">
        <f t="shared" si="52"/>
        <v>0</v>
      </c>
    </row>
    <row r="100" spans="3:89" x14ac:dyDescent="0.25">
      <c r="O100" s="134">
        <f t="shared" ref="O100:AT100" si="53">O93-O49</f>
        <v>0</v>
      </c>
      <c r="P100" s="134">
        <f t="shared" si="53"/>
        <v>0</v>
      </c>
      <c r="Q100" s="134">
        <f t="shared" si="53"/>
        <v>0</v>
      </c>
      <c r="R100" s="134">
        <f t="shared" si="53"/>
        <v>0</v>
      </c>
      <c r="S100" s="134">
        <f t="shared" si="53"/>
        <v>0</v>
      </c>
      <c r="T100" s="134">
        <f t="shared" si="53"/>
        <v>0</v>
      </c>
      <c r="U100" s="134">
        <f t="shared" si="53"/>
        <v>0</v>
      </c>
      <c r="V100" s="134">
        <f t="shared" si="53"/>
        <v>0</v>
      </c>
      <c r="W100" s="134">
        <f t="shared" si="53"/>
        <v>0</v>
      </c>
      <c r="X100" s="134">
        <f t="shared" si="53"/>
        <v>0</v>
      </c>
      <c r="Y100" s="134">
        <f t="shared" si="53"/>
        <v>0</v>
      </c>
      <c r="Z100" s="134">
        <f t="shared" si="53"/>
        <v>0</v>
      </c>
      <c r="AA100" s="134">
        <f t="shared" si="53"/>
        <v>0</v>
      </c>
      <c r="AB100" s="134">
        <f t="shared" si="53"/>
        <v>0</v>
      </c>
      <c r="AC100" s="134">
        <f t="shared" si="53"/>
        <v>0</v>
      </c>
      <c r="AD100" s="134">
        <f t="shared" si="53"/>
        <v>0</v>
      </c>
      <c r="AE100" s="134">
        <f t="shared" si="53"/>
        <v>0</v>
      </c>
      <c r="AF100" s="134">
        <f t="shared" si="53"/>
        <v>0</v>
      </c>
      <c r="AG100" s="134">
        <f t="shared" si="53"/>
        <v>0</v>
      </c>
      <c r="AH100" s="134">
        <f t="shared" si="53"/>
        <v>0</v>
      </c>
      <c r="AI100" s="134">
        <f t="shared" si="53"/>
        <v>0</v>
      </c>
      <c r="AJ100" s="134">
        <f t="shared" si="53"/>
        <v>0</v>
      </c>
      <c r="AK100" s="134">
        <f t="shared" si="53"/>
        <v>0</v>
      </c>
      <c r="AL100" s="134">
        <f t="shared" si="53"/>
        <v>0</v>
      </c>
      <c r="AM100" s="134">
        <f t="shared" si="53"/>
        <v>0</v>
      </c>
      <c r="AN100" s="134">
        <f t="shared" si="53"/>
        <v>0</v>
      </c>
      <c r="AO100" s="134">
        <f t="shared" si="53"/>
        <v>0</v>
      </c>
      <c r="AP100" s="134">
        <f t="shared" si="53"/>
        <v>0</v>
      </c>
      <c r="AQ100" s="134">
        <f t="shared" si="53"/>
        <v>0</v>
      </c>
      <c r="AR100" s="134">
        <f t="shared" si="53"/>
        <v>0</v>
      </c>
      <c r="AS100" s="134">
        <f t="shared" si="53"/>
        <v>0</v>
      </c>
      <c r="AT100" s="134">
        <f t="shared" si="53"/>
        <v>0</v>
      </c>
      <c r="AU100" s="134">
        <f t="shared" ref="AU100:BZ100" si="54">AU93-AU49</f>
        <v>0</v>
      </c>
      <c r="AV100" s="134">
        <f t="shared" si="54"/>
        <v>0</v>
      </c>
      <c r="AW100" s="134">
        <f t="shared" si="54"/>
        <v>0</v>
      </c>
      <c r="AX100" s="134">
        <f t="shared" si="54"/>
        <v>0</v>
      </c>
      <c r="AY100" s="134">
        <f t="shared" si="54"/>
        <v>0</v>
      </c>
      <c r="AZ100" s="134">
        <f t="shared" si="54"/>
        <v>0</v>
      </c>
      <c r="BA100" s="134">
        <f t="shared" si="54"/>
        <v>0</v>
      </c>
      <c r="BB100" s="134">
        <f t="shared" si="54"/>
        <v>0</v>
      </c>
      <c r="BC100" s="134">
        <f t="shared" si="54"/>
        <v>0</v>
      </c>
      <c r="BD100" s="134">
        <f t="shared" si="54"/>
        <v>0</v>
      </c>
      <c r="BE100" s="134">
        <f t="shared" si="54"/>
        <v>0</v>
      </c>
      <c r="BF100" s="134">
        <f t="shared" si="54"/>
        <v>0</v>
      </c>
      <c r="BG100" s="134">
        <f t="shared" si="54"/>
        <v>0</v>
      </c>
      <c r="BH100" s="134">
        <f t="shared" si="54"/>
        <v>0</v>
      </c>
      <c r="BI100" s="134">
        <f t="shared" si="54"/>
        <v>0</v>
      </c>
      <c r="BJ100" s="134">
        <f t="shared" si="54"/>
        <v>0</v>
      </c>
      <c r="BK100" s="134">
        <f t="shared" si="54"/>
        <v>0</v>
      </c>
      <c r="BL100" s="134">
        <f t="shared" si="54"/>
        <v>0</v>
      </c>
      <c r="BM100" s="134">
        <f t="shared" si="54"/>
        <v>0</v>
      </c>
      <c r="BN100" s="134">
        <f t="shared" si="54"/>
        <v>0</v>
      </c>
      <c r="BO100" s="134">
        <f t="shared" si="54"/>
        <v>0</v>
      </c>
      <c r="BP100" s="134">
        <f t="shared" si="54"/>
        <v>0</v>
      </c>
      <c r="BQ100" s="134">
        <f t="shared" si="54"/>
        <v>0</v>
      </c>
      <c r="BR100" s="134">
        <f t="shared" si="54"/>
        <v>0</v>
      </c>
      <c r="BS100" s="134">
        <f t="shared" si="54"/>
        <v>0</v>
      </c>
      <c r="BT100" s="134">
        <f t="shared" si="54"/>
        <v>0</v>
      </c>
      <c r="BU100" s="134">
        <f t="shared" si="54"/>
        <v>0</v>
      </c>
      <c r="BV100" s="134">
        <f t="shared" si="54"/>
        <v>0</v>
      </c>
      <c r="BW100" s="134">
        <f t="shared" si="54"/>
        <v>0</v>
      </c>
      <c r="BX100" s="134">
        <f t="shared" si="54"/>
        <v>0</v>
      </c>
      <c r="BY100" s="134">
        <f t="shared" si="54"/>
        <v>0</v>
      </c>
      <c r="BZ100" s="134">
        <f t="shared" si="54"/>
        <v>0</v>
      </c>
      <c r="CA100" s="134">
        <f t="shared" ref="CA100:CK100" si="55">CA93-CA49</f>
        <v>0</v>
      </c>
      <c r="CB100" s="134">
        <f t="shared" si="55"/>
        <v>0</v>
      </c>
      <c r="CC100" s="134">
        <f t="shared" si="55"/>
        <v>0</v>
      </c>
      <c r="CD100" s="134">
        <f t="shared" si="55"/>
        <v>0</v>
      </c>
      <c r="CE100" s="134">
        <f t="shared" si="55"/>
        <v>0</v>
      </c>
      <c r="CF100" s="134">
        <f t="shared" si="55"/>
        <v>0</v>
      </c>
      <c r="CG100" s="134">
        <f t="shared" si="55"/>
        <v>0</v>
      </c>
      <c r="CH100" s="134">
        <f t="shared" si="55"/>
        <v>0</v>
      </c>
      <c r="CI100" s="134">
        <f t="shared" si="55"/>
        <v>0</v>
      </c>
      <c r="CJ100" s="134">
        <f t="shared" si="55"/>
        <v>0</v>
      </c>
      <c r="CK100" s="134">
        <f t="shared" si="55"/>
        <v>0</v>
      </c>
    </row>
    <row r="101" spans="3:89" x14ac:dyDescent="0.25">
      <c r="O101" s="134">
        <f t="shared" ref="O101:AT101" si="56">O94-O50</f>
        <v>0</v>
      </c>
      <c r="P101" s="134">
        <f t="shared" si="56"/>
        <v>0</v>
      </c>
      <c r="Q101" s="134">
        <f t="shared" si="56"/>
        <v>0</v>
      </c>
      <c r="R101" s="134">
        <f t="shared" si="56"/>
        <v>0</v>
      </c>
      <c r="S101" s="134">
        <f t="shared" si="56"/>
        <v>0</v>
      </c>
      <c r="T101" s="134">
        <f t="shared" si="56"/>
        <v>0</v>
      </c>
      <c r="U101" s="134">
        <f t="shared" si="56"/>
        <v>0</v>
      </c>
      <c r="V101" s="134">
        <f t="shared" si="56"/>
        <v>0</v>
      </c>
      <c r="W101" s="134">
        <f t="shared" si="56"/>
        <v>0</v>
      </c>
      <c r="X101" s="134">
        <f t="shared" si="56"/>
        <v>0</v>
      </c>
      <c r="Y101" s="134">
        <f t="shared" si="56"/>
        <v>0</v>
      </c>
      <c r="Z101" s="134">
        <f t="shared" si="56"/>
        <v>0</v>
      </c>
      <c r="AA101" s="134">
        <f t="shared" si="56"/>
        <v>0</v>
      </c>
      <c r="AB101" s="134">
        <f t="shared" si="56"/>
        <v>0</v>
      </c>
      <c r="AC101" s="134">
        <f t="shared" si="56"/>
        <v>0</v>
      </c>
      <c r="AD101" s="134">
        <f t="shared" si="56"/>
        <v>0</v>
      </c>
      <c r="AE101" s="134">
        <f t="shared" si="56"/>
        <v>0</v>
      </c>
      <c r="AF101" s="134">
        <f t="shared" si="56"/>
        <v>0</v>
      </c>
      <c r="AG101" s="134">
        <f t="shared" si="56"/>
        <v>0</v>
      </c>
      <c r="AH101" s="134">
        <f t="shared" si="56"/>
        <v>0</v>
      </c>
      <c r="AI101" s="134">
        <f t="shared" si="56"/>
        <v>0</v>
      </c>
      <c r="AJ101" s="134">
        <f t="shared" si="56"/>
        <v>0</v>
      </c>
      <c r="AK101" s="134">
        <f t="shared" si="56"/>
        <v>0</v>
      </c>
      <c r="AL101" s="134">
        <f t="shared" si="56"/>
        <v>0</v>
      </c>
      <c r="AM101" s="134">
        <f t="shared" si="56"/>
        <v>0</v>
      </c>
      <c r="AN101" s="134">
        <f t="shared" si="56"/>
        <v>0</v>
      </c>
      <c r="AO101" s="134">
        <f t="shared" si="56"/>
        <v>0</v>
      </c>
      <c r="AP101" s="134">
        <f t="shared" si="56"/>
        <v>0</v>
      </c>
      <c r="AQ101" s="134">
        <f t="shared" si="56"/>
        <v>0</v>
      </c>
      <c r="AR101" s="134">
        <f t="shared" si="56"/>
        <v>0</v>
      </c>
      <c r="AS101" s="134">
        <f t="shared" si="56"/>
        <v>0</v>
      </c>
      <c r="AT101" s="134">
        <f t="shared" si="56"/>
        <v>0</v>
      </c>
      <c r="AU101" s="134">
        <f t="shared" ref="AU101:BZ101" si="57">AU94-AU50</f>
        <v>0</v>
      </c>
      <c r="AV101" s="134">
        <f t="shared" si="57"/>
        <v>0</v>
      </c>
      <c r="AW101" s="134">
        <f t="shared" si="57"/>
        <v>0</v>
      </c>
      <c r="AX101" s="134">
        <f t="shared" si="57"/>
        <v>0</v>
      </c>
      <c r="AY101" s="134">
        <f t="shared" si="57"/>
        <v>0</v>
      </c>
      <c r="AZ101" s="134">
        <f t="shared" si="57"/>
        <v>0</v>
      </c>
      <c r="BA101" s="134">
        <f t="shared" si="57"/>
        <v>0</v>
      </c>
      <c r="BB101" s="134">
        <f t="shared" si="57"/>
        <v>0</v>
      </c>
      <c r="BC101" s="134">
        <f t="shared" si="57"/>
        <v>0</v>
      </c>
      <c r="BD101" s="134">
        <f t="shared" si="57"/>
        <v>0</v>
      </c>
      <c r="BE101" s="134">
        <f t="shared" si="57"/>
        <v>0</v>
      </c>
      <c r="BF101" s="134">
        <f t="shared" si="57"/>
        <v>0</v>
      </c>
      <c r="BG101" s="134">
        <f t="shared" si="57"/>
        <v>0</v>
      </c>
      <c r="BH101" s="134">
        <f t="shared" si="57"/>
        <v>0</v>
      </c>
      <c r="BI101" s="134">
        <f t="shared" si="57"/>
        <v>0</v>
      </c>
      <c r="BJ101" s="134">
        <f t="shared" si="57"/>
        <v>0</v>
      </c>
      <c r="BK101" s="134">
        <f t="shared" si="57"/>
        <v>0</v>
      </c>
      <c r="BL101" s="134">
        <f t="shared" si="57"/>
        <v>0</v>
      </c>
      <c r="BM101" s="134">
        <f t="shared" si="57"/>
        <v>0</v>
      </c>
      <c r="BN101" s="134">
        <f t="shared" si="57"/>
        <v>0</v>
      </c>
      <c r="BO101" s="134">
        <f t="shared" si="57"/>
        <v>0</v>
      </c>
      <c r="BP101" s="134">
        <f t="shared" si="57"/>
        <v>0</v>
      </c>
      <c r="BQ101" s="134">
        <f t="shared" si="57"/>
        <v>0</v>
      </c>
      <c r="BR101" s="134">
        <f t="shared" si="57"/>
        <v>0</v>
      </c>
      <c r="BS101" s="134">
        <f t="shared" si="57"/>
        <v>0</v>
      </c>
      <c r="BT101" s="134">
        <f t="shared" si="57"/>
        <v>0</v>
      </c>
      <c r="BU101" s="134">
        <f t="shared" si="57"/>
        <v>0</v>
      </c>
      <c r="BV101" s="134">
        <f t="shared" si="57"/>
        <v>0</v>
      </c>
      <c r="BW101" s="134">
        <f t="shared" si="57"/>
        <v>0</v>
      </c>
      <c r="BX101" s="134">
        <f t="shared" si="57"/>
        <v>0</v>
      </c>
      <c r="BY101" s="134">
        <f t="shared" si="57"/>
        <v>0</v>
      </c>
      <c r="BZ101" s="134">
        <f t="shared" si="57"/>
        <v>0</v>
      </c>
      <c r="CA101" s="134">
        <f t="shared" ref="CA101:CK101" si="58">CA94-CA50</f>
        <v>0</v>
      </c>
      <c r="CB101" s="134">
        <f t="shared" si="58"/>
        <v>0</v>
      </c>
      <c r="CC101" s="134">
        <f t="shared" si="58"/>
        <v>0</v>
      </c>
      <c r="CD101" s="134">
        <f t="shared" si="58"/>
        <v>0</v>
      </c>
      <c r="CE101" s="134">
        <f t="shared" si="58"/>
        <v>0</v>
      </c>
      <c r="CF101" s="134">
        <f t="shared" si="58"/>
        <v>0</v>
      </c>
      <c r="CG101" s="134">
        <f t="shared" si="58"/>
        <v>0</v>
      </c>
      <c r="CH101" s="134">
        <f t="shared" si="58"/>
        <v>0</v>
      </c>
      <c r="CI101" s="134">
        <f t="shared" si="58"/>
        <v>0</v>
      </c>
      <c r="CJ101" s="134">
        <f t="shared" si="58"/>
        <v>0</v>
      </c>
      <c r="CK101" s="134">
        <f t="shared" si="58"/>
        <v>0</v>
      </c>
    </row>
    <row r="102" spans="3:89" x14ac:dyDescent="0.25">
      <c r="O102" s="134">
        <f t="shared" ref="O102:AT102" si="59">O95-O51</f>
        <v>0</v>
      </c>
      <c r="P102" s="134">
        <f t="shared" si="59"/>
        <v>0</v>
      </c>
      <c r="Q102" s="134">
        <f t="shared" si="59"/>
        <v>0</v>
      </c>
      <c r="R102" s="134">
        <f t="shared" si="59"/>
        <v>0</v>
      </c>
      <c r="S102" s="134">
        <f t="shared" si="59"/>
        <v>0</v>
      </c>
      <c r="T102" s="134">
        <f t="shared" si="59"/>
        <v>0</v>
      </c>
      <c r="U102" s="134">
        <f t="shared" si="59"/>
        <v>0</v>
      </c>
      <c r="V102" s="134">
        <f t="shared" si="59"/>
        <v>0</v>
      </c>
      <c r="W102" s="134">
        <f t="shared" si="59"/>
        <v>0</v>
      </c>
      <c r="X102" s="134">
        <f t="shared" si="59"/>
        <v>0</v>
      </c>
      <c r="Y102" s="134">
        <f t="shared" si="59"/>
        <v>0</v>
      </c>
      <c r="Z102" s="134">
        <f t="shared" si="59"/>
        <v>0</v>
      </c>
      <c r="AA102" s="134">
        <f t="shared" si="59"/>
        <v>0</v>
      </c>
      <c r="AB102" s="134">
        <f t="shared" si="59"/>
        <v>0</v>
      </c>
      <c r="AC102" s="134">
        <f t="shared" si="59"/>
        <v>0</v>
      </c>
      <c r="AD102" s="134">
        <f t="shared" si="59"/>
        <v>0</v>
      </c>
      <c r="AE102" s="134">
        <f t="shared" si="59"/>
        <v>0</v>
      </c>
      <c r="AF102" s="134">
        <f t="shared" si="59"/>
        <v>0</v>
      </c>
      <c r="AG102" s="134">
        <f t="shared" si="59"/>
        <v>0</v>
      </c>
      <c r="AH102" s="134">
        <f t="shared" si="59"/>
        <v>0</v>
      </c>
      <c r="AI102" s="134">
        <f t="shared" si="59"/>
        <v>0</v>
      </c>
      <c r="AJ102" s="134">
        <f t="shared" si="59"/>
        <v>0</v>
      </c>
      <c r="AK102" s="134">
        <f t="shared" si="59"/>
        <v>0</v>
      </c>
      <c r="AL102" s="134">
        <f t="shared" si="59"/>
        <v>0</v>
      </c>
      <c r="AM102" s="134">
        <f t="shared" si="59"/>
        <v>0</v>
      </c>
      <c r="AN102" s="134">
        <f t="shared" si="59"/>
        <v>0</v>
      </c>
      <c r="AO102" s="134">
        <f t="shared" si="59"/>
        <v>0</v>
      </c>
      <c r="AP102" s="134">
        <f t="shared" si="59"/>
        <v>0</v>
      </c>
      <c r="AQ102" s="134">
        <f t="shared" si="59"/>
        <v>0</v>
      </c>
      <c r="AR102" s="134">
        <f t="shared" si="59"/>
        <v>0</v>
      </c>
      <c r="AS102" s="134">
        <f t="shared" si="59"/>
        <v>0</v>
      </c>
      <c r="AT102" s="134">
        <f t="shared" si="59"/>
        <v>0</v>
      </c>
      <c r="AU102" s="134">
        <f t="shared" ref="AU102:BZ102" si="60">AU95-AU51</f>
        <v>0</v>
      </c>
      <c r="AV102" s="134">
        <f t="shared" si="60"/>
        <v>0</v>
      </c>
      <c r="AW102" s="134">
        <f t="shared" si="60"/>
        <v>0</v>
      </c>
      <c r="AX102" s="134">
        <f t="shared" si="60"/>
        <v>0</v>
      </c>
      <c r="AY102" s="134">
        <f t="shared" si="60"/>
        <v>0</v>
      </c>
      <c r="AZ102" s="134">
        <f t="shared" si="60"/>
        <v>0</v>
      </c>
      <c r="BA102" s="134">
        <f t="shared" si="60"/>
        <v>0</v>
      </c>
      <c r="BB102" s="134">
        <f t="shared" si="60"/>
        <v>0</v>
      </c>
      <c r="BC102" s="134">
        <f t="shared" si="60"/>
        <v>0</v>
      </c>
      <c r="BD102" s="134">
        <f t="shared" si="60"/>
        <v>0</v>
      </c>
      <c r="BE102" s="134">
        <f t="shared" si="60"/>
        <v>0</v>
      </c>
      <c r="BF102" s="134">
        <f t="shared" si="60"/>
        <v>0</v>
      </c>
      <c r="BG102" s="134">
        <f t="shared" si="60"/>
        <v>0</v>
      </c>
      <c r="BH102" s="134">
        <f t="shared" si="60"/>
        <v>0</v>
      </c>
      <c r="BI102" s="134">
        <f t="shared" si="60"/>
        <v>0</v>
      </c>
      <c r="BJ102" s="134">
        <f t="shared" si="60"/>
        <v>0</v>
      </c>
      <c r="BK102" s="134">
        <f t="shared" si="60"/>
        <v>0</v>
      </c>
      <c r="BL102" s="134">
        <f t="shared" si="60"/>
        <v>0</v>
      </c>
      <c r="BM102" s="134">
        <f t="shared" si="60"/>
        <v>0</v>
      </c>
      <c r="BN102" s="134">
        <f t="shared" si="60"/>
        <v>0</v>
      </c>
      <c r="BO102" s="134">
        <f t="shared" si="60"/>
        <v>0</v>
      </c>
      <c r="BP102" s="134">
        <f t="shared" si="60"/>
        <v>0</v>
      </c>
      <c r="BQ102" s="134">
        <f t="shared" si="60"/>
        <v>0</v>
      </c>
      <c r="BR102" s="134">
        <f t="shared" si="60"/>
        <v>0</v>
      </c>
      <c r="BS102" s="134">
        <f t="shared" si="60"/>
        <v>0</v>
      </c>
      <c r="BT102" s="134">
        <f t="shared" si="60"/>
        <v>0</v>
      </c>
      <c r="BU102" s="134">
        <f t="shared" si="60"/>
        <v>0</v>
      </c>
      <c r="BV102" s="134">
        <f t="shared" si="60"/>
        <v>0</v>
      </c>
      <c r="BW102" s="134">
        <f t="shared" si="60"/>
        <v>0</v>
      </c>
      <c r="BX102" s="134">
        <f t="shared" si="60"/>
        <v>0</v>
      </c>
      <c r="BY102" s="134">
        <f t="shared" si="60"/>
        <v>0</v>
      </c>
      <c r="BZ102" s="134">
        <f t="shared" si="60"/>
        <v>0</v>
      </c>
      <c r="CA102" s="134">
        <f t="shared" ref="CA102:CK102" si="61">CA95-CA51</f>
        <v>0</v>
      </c>
      <c r="CB102" s="134">
        <f t="shared" si="61"/>
        <v>0</v>
      </c>
      <c r="CC102" s="134">
        <f t="shared" si="61"/>
        <v>0</v>
      </c>
      <c r="CD102" s="134">
        <f t="shared" si="61"/>
        <v>0</v>
      </c>
      <c r="CE102" s="134">
        <f t="shared" si="61"/>
        <v>0</v>
      </c>
      <c r="CF102" s="134">
        <f t="shared" si="61"/>
        <v>0</v>
      </c>
      <c r="CG102" s="134">
        <f t="shared" si="61"/>
        <v>0</v>
      </c>
      <c r="CH102" s="134">
        <f t="shared" si="61"/>
        <v>0</v>
      </c>
      <c r="CI102" s="134">
        <f t="shared" si="61"/>
        <v>0</v>
      </c>
      <c r="CJ102" s="134">
        <f t="shared" si="61"/>
        <v>0</v>
      </c>
      <c r="CK102" s="134">
        <f t="shared" si="61"/>
        <v>0</v>
      </c>
    </row>
    <row r="103" spans="3:89" x14ac:dyDescent="0.25">
      <c r="O103" s="134">
        <f t="shared" ref="O103:AT103" si="62">O96-O52</f>
        <v>0</v>
      </c>
      <c r="P103" s="134">
        <f t="shared" si="62"/>
        <v>0</v>
      </c>
      <c r="Q103" s="134">
        <f t="shared" si="62"/>
        <v>0</v>
      </c>
      <c r="R103" s="134">
        <f t="shared" si="62"/>
        <v>0</v>
      </c>
      <c r="S103" s="134">
        <f t="shared" si="62"/>
        <v>0</v>
      </c>
      <c r="T103" s="134">
        <f t="shared" si="62"/>
        <v>0</v>
      </c>
      <c r="U103" s="134">
        <f t="shared" si="62"/>
        <v>0</v>
      </c>
      <c r="V103" s="134">
        <f t="shared" si="62"/>
        <v>0</v>
      </c>
      <c r="W103" s="134">
        <f t="shared" si="62"/>
        <v>0</v>
      </c>
      <c r="X103" s="134">
        <f t="shared" si="62"/>
        <v>0</v>
      </c>
      <c r="Y103" s="134">
        <f t="shared" si="62"/>
        <v>0</v>
      </c>
      <c r="Z103" s="134">
        <f t="shared" si="62"/>
        <v>0</v>
      </c>
      <c r="AA103" s="134">
        <f t="shared" si="62"/>
        <v>0</v>
      </c>
      <c r="AB103" s="134">
        <f t="shared" si="62"/>
        <v>0</v>
      </c>
      <c r="AC103" s="134">
        <f t="shared" si="62"/>
        <v>0</v>
      </c>
      <c r="AD103" s="134">
        <f t="shared" si="62"/>
        <v>0</v>
      </c>
      <c r="AE103" s="134">
        <f t="shared" si="62"/>
        <v>0</v>
      </c>
      <c r="AF103" s="134">
        <f t="shared" si="62"/>
        <v>0</v>
      </c>
      <c r="AG103" s="134">
        <f t="shared" si="62"/>
        <v>0</v>
      </c>
      <c r="AH103" s="134">
        <f t="shared" si="62"/>
        <v>0</v>
      </c>
      <c r="AI103" s="134">
        <f t="shared" si="62"/>
        <v>0</v>
      </c>
      <c r="AJ103" s="134">
        <f t="shared" si="62"/>
        <v>0</v>
      </c>
      <c r="AK103" s="134">
        <f t="shared" si="62"/>
        <v>0</v>
      </c>
      <c r="AL103" s="134">
        <f t="shared" si="62"/>
        <v>0</v>
      </c>
      <c r="AM103" s="134">
        <f t="shared" si="62"/>
        <v>0</v>
      </c>
      <c r="AN103" s="134">
        <f t="shared" si="62"/>
        <v>0</v>
      </c>
      <c r="AO103" s="134">
        <f t="shared" si="62"/>
        <v>0</v>
      </c>
      <c r="AP103" s="134">
        <f t="shared" si="62"/>
        <v>0</v>
      </c>
      <c r="AQ103" s="134">
        <f t="shared" si="62"/>
        <v>0</v>
      </c>
      <c r="AR103" s="134">
        <f t="shared" si="62"/>
        <v>0</v>
      </c>
      <c r="AS103" s="134">
        <f t="shared" si="62"/>
        <v>0</v>
      </c>
      <c r="AT103" s="134">
        <f t="shared" si="62"/>
        <v>0</v>
      </c>
      <c r="AU103" s="134">
        <f t="shared" ref="AU103:BZ103" si="63">AU96-AU52</f>
        <v>0</v>
      </c>
      <c r="AV103" s="134">
        <f t="shared" si="63"/>
        <v>0</v>
      </c>
      <c r="AW103" s="134">
        <f t="shared" si="63"/>
        <v>0</v>
      </c>
      <c r="AX103" s="134">
        <f t="shared" si="63"/>
        <v>0</v>
      </c>
      <c r="AY103" s="134">
        <f t="shared" si="63"/>
        <v>0</v>
      </c>
      <c r="AZ103" s="134">
        <f t="shared" si="63"/>
        <v>0</v>
      </c>
      <c r="BA103" s="134">
        <f t="shared" si="63"/>
        <v>0</v>
      </c>
      <c r="BB103" s="134">
        <f t="shared" si="63"/>
        <v>0</v>
      </c>
      <c r="BC103" s="134">
        <f t="shared" si="63"/>
        <v>0</v>
      </c>
      <c r="BD103" s="134">
        <f t="shared" si="63"/>
        <v>0</v>
      </c>
      <c r="BE103" s="134">
        <f t="shared" si="63"/>
        <v>0</v>
      </c>
      <c r="BF103" s="134">
        <f t="shared" si="63"/>
        <v>0</v>
      </c>
      <c r="BG103" s="134">
        <f t="shared" si="63"/>
        <v>0</v>
      </c>
      <c r="BH103" s="134">
        <f t="shared" si="63"/>
        <v>0</v>
      </c>
      <c r="BI103" s="134">
        <f t="shared" si="63"/>
        <v>0</v>
      </c>
      <c r="BJ103" s="134">
        <f t="shared" si="63"/>
        <v>0</v>
      </c>
      <c r="BK103" s="134">
        <f t="shared" si="63"/>
        <v>0</v>
      </c>
      <c r="BL103" s="134">
        <f t="shared" si="63"/>
        <v>0</v>
      </c>
      <c r="BM103" s="134">
        <f t="shared" si="63"/>
        <v>0</v>
      </c>
      <c r="BN103" s="134">
        <f t="shared" si="63"/>
        <v>0</v>
      </c>
      <c r="BO103" s="134">
        <f t="shared" si="63"/>
        <v>0</v>
      </c>
      <c r="BP103" s="134">
        <f t="shared" si="63"/>
        <v>0</v>
      </c>
      <c r="BQ103" s="134">
        <f t="shared" si="63"/>
        <v>0</v>
      </c>
      <c r="BR103" s="134">
        <f t="shared" si="63"/>
        <v>0</v>
      </c>
      <c r="BS103" s="134">
        <f t="shared" si="63"/>
        <v>0</v>
      </c>
      <c r="BT103" s="134">
        <f t="shared" si="63"/>
        <v>0</v>
      </c>
      <c r="BU103" s="134">
        <f t="shared" si="63"/>
        <v>0</v>
      </c>
      <c r="BV103" s="134">
        <f t="shared" si="63"/>
        <v>0</v>
      </c>
      <c r="BW103" s="134">
        <f t="shared" si="63"/>
        <v>0</v>
      </c>
      <c r="BX103" s="134">
        <f t="shared" si="63"/>
        <v>0</v>
      </c>
      <c r="BY103" s="134">
        <f t="shared" si="63"/>
        <v>0</v>
      </c>
      <c r="BZ103" s="134">
        <f t="shared" si="63"/>
        <v>0</v>
      </c>
      <c r="CA103" s="134">
        <f t="shared" ref="CA103:CK103" si="64">CA96-CA52</f>
        <v>0</v>
      </c>
      <c r="CB103" s="134">
        <f t="shared" si="64"/>
        <v>0</v>
      </c>
      <c r="CC103" s="134">
        <f t="shared" si="64"/>
        <v>0</v>
      </c>
      <c r="CD103" s="134">
        <f t="shared" si="64"/>
        <v>0</v>
      </c>
      <c r="CE103" s="134">
        <f t="shared" si="64"/>
        <v>0</v>
      </c>
      <c r="CF103" s="134">
        <f t="shared" si="64"/>
        <v>0</v>
      </c>
      <c r="CG103" s="134">
        <f t="shared" si="64"/>
        <v>0</v>
      </c>
      <c r="CH103" s="134">
        <f t="shared" si="64"/>
        <v>0</v>
      </c>
      <c r="CI103" s="134">
        <f t="shared" si="64"/>
        <v>0</v>
      </c>
      <c r="CJ103" s="134">
        <f t="shared" si="64"/>
        <v>0</v>
      </c>
      <c r="CK103" s="134">
        <f t="shared" si="64"/>
        <v>0</v>
      </c>
    </row>
    <row r="104" spans="3:89" x14ac:dyDescent="0.25">
      <c r="O104" s="134">
        <f t="shared" ref="O104:AT104" si="65">O97-O53</f>
        <v>0</v>
      </c>
      <c r="P104" s="134">
        <f t="shared" si="65"/>
        <v>0</v>
      </c>
      <c r="Q104" s="134">
        <f t="shared" si="65"/>
        <v>0</v>
      </c>
      <c r="R104" s="134">
        <f t="shared" si="65"/>
        <v>0</v>
      </c>
      <c r="S104" s="134">
        <f t="shared" si="65"/>
        <v>0</v>
      </c>
      <c r="T104" s="134">
        <f t="shared" si="65"/>
        <v>0</v>
      </c>
      <c r="U104" s="134">
        <f t="shared" si="65"/>
        <v>0</v>
      </c>
      <c r="V104" s="134">
        <f t="shared" si="65"/>
        <v>0</v>
      </c>
      <c r="W104" s="134">
        <f t="shared" si="65"/>
        <v>0</v>
      </c>
      <c r="X104" s="134">
        <f t="shared" si="65"/>
        <v>0</v>
      </c>
      <c r="Y104" s="134">
        <f t="shared" si="65"/>
        <v>0</v>
      </c>
      <c r="Z104" s="134">
        <f t="shared" si="65"/>
        <v>0</v>
      </c>
      <c r="AA104" s="134">
        <f t="shared" si="65"/>
        <v>0</v>
      </c>
      <c r="AB104" s="134">
        <f t="shared" si="65"/>
        <v>0</v>
      </c>
      <c r="AC104" s="134">
        <f t="shared" si="65"/>
        <v>0</v>
      </c>
      <c r="AD104" s="134">
        <f t="shared" si="65"/>
        <v>0</v>
      </c>
      <c r="AE104" s="134">
        <f t="shared" si="65"/>
        <v>0</v>
      </c>
      <c r="AF104" s="134">
        <f t="shared" si="65"/>
        <v>0</v>
      </c>
      <c r="AG104" s="134">
        <f t="shared" si="65"/>
        <v>0</v>
      </c>
      <c r="AH104" s="134">
        <f t="shared" si="65"/>
        <v>0</v>
      </c>
      <c r="AI104" s="134">
        <f t="shared" si="65"/>
        <v>0</v>
      </c>
      <c r="AJ104" s="134">
        <f t="shared" si="65"/>
        <v>0</v>
      </c>
      <c r="AK104" s="134">
        <f t="shared" si="65"/>
        <v>0</v>
      </c>
      <c r="AL104" s="134">
        <f t="shared" si="65"/>
        <v>0</v>
      </c>
      <c r="AM104" s="134">
        <f t="shared" si="65"/>
        <v>0</v>
      </c>
      <c r="AN104" s="134">
        <f t="shared" si="65"/>
        <v>0</v>
      </c>
      <c r="AO104" s="134">
        <f t="shared" si="65"/>
        <v>0</v>
      </c>
      <c r="AP104" s="134">
        <f t="shared" si="65"/>
        <v>0</v>
      </c>
      <c r="AQ104" s="134">
        <f t="shared" si="65"/>
        <v>0</v>
      </c>
      <c r="AR104" s="134">
        <f t="shared" si="65"/>
        <v>0</v>
      </c>
      <c r="AS104" s="134">
        <f t="shared" si="65"/>
        <v>0</v>
      </c>
      <c r="AT104" s="134">
        <f t="shared" si="65"/>
        <v>0</v>
      </c>
      <c r="AU104" s="134">
        <f t="shared" ref="AU104:BZ104" si="66">AU97-AU53</f>
        <v>0</v>
      </c>
      <c r="AV104" s="134">
        <f t="shared" si="66"/>
        <v>0</v>
      </c>
      <c r="AW104" s="134">
        <f t="shared" si="66"/>
        <v>0</v>
      </c>
      <c r="AX104" s="134">
        <f t="shared" si="66"/>
        <v>0</v>
      </c>
      <c r="AY104" s="134">
        <f t="shared" si="66"/>
        <v>0</v>
      </c>
      <c r="AZ104" s="134">
        <f t="shared" si="66"/>
        <v>0</v>
      </c>
      <c r="BA104" s="134">
        <f t="shared" si="66"/>
        <v>0</v>
      </c>
      <c r="BB104" s="134">
        <f t="shared" si="66"/>
        <v>0</v>
      </c>
      <c r="BC104" s="134">
        <f t="shared" si="66"/>
        <v>0</v>
      </c>
      <c r="BD104" s="134">
        <f t="shared" si="66"/>
        <v>0</v>
      </c>
      <c r="BE104" s="134">
        <f t="shared" si="66"/>
        <v>0</v>
      </c>
      <c r="BF104" s="134">
        <f t="shared" si="66"/>
        <v>0</v>
      </c>
      <c r="BG104" s="134">
        <f t="shared" si="66"/>
        <v>0</v>
      </c>
      <c r="BH104" s="134">
        <f t="shared" si="66"/>
        <v>0</v>
      </c>
      <c r="BI104" s="134">
        <f t="shared" si="66"/>
        <v>0</v>
      </c>
      <c r="BJ104" s="134">
        <f t="shared" si="66"/>
        <v>0</v>
      </c>
      <c r="BK104" s="134">
        <f t="shared" si="66"/>
        <v>0</v>
      </c>
      <c r="BL104" s="134">
        <f t="shared" si="66"/>
        <v>0</v>
      </c>
      <c r="BM104" s="134">
        <f t="shared" si="66"/>
        <v>0</v>
      </c>
      <c r="BN104" s="134">
        <f t="shared" si="66"/>
        <v>0</v>
      </c>
      <c r="BO104" s="134">
        <f t="shared" si="66"/>
        <v>0</v>
      </c>
      <c r="BP104" s="134">
        <f t="shared" si="66"/>
        <v>0</v>
      </c>
      <c r="BQ104" s="134">
        <f t="shared" si="66"/>
        <v>0</v>
      </c>
      <c r="BR104" s="134">
        <f t="shared" si="66"/>
        <v>0</v>
      </c>
      <c r="BS104" s="134">
        <f t="shared" si="66"/>
        <v>0</v>
      </c>
      <c r="BT104" s="134">
        <f t="shared" si="66"/>
        <v>0</v>
      </c>
      <c r="BU104" s="134">
        <f t="shared" si="66"/>
        <v>0</v>
      </c>
      <c r="BV104" s="134">
        <f t="shared" si="66"/>
        <v>0</v>
      </c>
      <c r="BW104" s="134">
        <f t="shared" si="66"/>
        <v>0</v>
      </c>
      <c r="BX104" s="134">
        <f t="shared" si="66"/>
        <v>0</v>
      </c>
      <c r="BY104" s="134">
        <f t="shared" si="66"/>
        <v>0</v>
      </c>
      <c r="BZ104" s="134">
        <f t="shared" si="66"/>
        <v>0</v>
      </c>
      <c r="CA104" s="134">
        <f t="shared" ref="CA104:CK104" si="67">CA97-CA53</f>
        <v>0</v>
      </c>
      <c r="CB104" s="134">
        <f t="shared" si="67"/>
        <v>0</v>
      </c>
      <c r="CC104" s="134">
        <f t="shared" si="67"/>
        <v>0</v>
      </c>
      <c r="CD104" s="134">
        <f t="shared" si="67"/>
        <v>0</v>
      </c>
      <c r="CE104" s="134">
        <f t="shared" si="67"/>
        <v>0</v>
      </c>
      <c r="CF104" s="134">
        <f t="shared" si="67"/>
        <v>0</v>
      </c>
      <c r="CG104" s="134">
        <f t="shared" si="67"/>
        <v>0</v>
      </c>
      <c r="CH104" s="134">
        <f t="shared" si="67"/>
        <v>0</v>
      </c>
      <c r="CI104" s="134">
        <f t="shared" si="67"/>
        <v>0</v>
      </c>
      <c r="CJ104" s="134">
        <f t="shared" si="67"/>
        <v>0</v>
      </c>
      <c r="CK104" s="134">
        <f t="shared" si="67"/>
        <v>0</v>
      </c>
    </row>
    <row r="105" spans="3:89" x14ac:dyDescent="0.25">
      <c r="O105" s="134">
        <f t="shared" ref="O105:AT105" si="68">O98-O54</f>
        <v>0</v>
      </c>
      <c r="P105" s="134">
        <f t="shared" si="68"/>
        <v>0</v>
      </c>
      <c r="Q105" s="134">
        <f t="shared" si="68"/>
        <v>0</v>
      </c>
      <c r="R105" s="134">
        <f t="shared" si="68"/>
        <v>0</v>
      </c>
      <c r="S105" s="134">
        <f t="shared" si="68"/>
        <v>0</v>
      </c>
      <c r="T105" s="134">
        <f t="shared" si="68"/>
        <v>0</v>
      </c>
      <c r="U105" s="134">
        <f t="shared" si="68"/>
        <v>0</v>
      </c>
      <c r="V105" s="134">
        <f t="shared" si="68"/>
        <v>0</v>
      </c>
      <c r="W105" s="134">
        <f t="shared" si="68"/>
        <v>0</v>
      </c>
      <c r="X105" s="134">
        <f t="shared" si="68"/>
        <v>0</v>
      </c>
      <c r="Y105" s="134">
        <f t="shared" si="68"/>
        <v>0</v>
      </c>
      <c r="Z105" s="134">
        <f t="shared" si="68"/>
        <v>0</v>
      </c>
      <c r="AA105" s="134">
        <f t="shared" si="68"/>
        <v>0</v>
      </c>
      <c r="AB105" s="134">
        <f t="shared" si="68"/>
        <v>0</v>
      </c>
      <c r="AC105" s="134">
        <f t="shared" si="68"/>
        <v>0</v>
      </c>
      <c r="AD105" s="134">
        <f t="shared" si="68"/>
        <v>0</v>
      </c>
      <c r="AE105" s="134">
        <f t="shared" si="68"/>
        <v>0</v>
      </c>
      <c r="AF105" s="134">
        <f t="shared" si="68"/>
        <v>0</v>
      </c>
      <c r="AG105" s="134">
        <f t="shared" si="68"/>
        <v>0</v>
      </c>
      <c r="AH105" s="134">
        <f t="shared" si="68"/>
        <v>0</v>
      </c>
      <c r="AI105" s="134">
        <f t="shared" si="68"/>
        <v>0</v>
      </c>
      <c r="AJ105" s="134">
        <f t="shared" si="68"/>
        <v>0</v>
      </c>
      <c r="AK105" s="134">
        <f t="shared" si="68"/>
        <v>0</v>
      </c>
      <c r="AL105" s="134">
        <f t="shared" si="68"/>
        <v>0</v>
      </c>
      <c r="AM105" s="134">
        <f t="shared" si="68"/>
        <v>0</v>
      </c>
      <c r="AN105" s="134">
        <f t="shared" si="68"/>
        <v>0</v>
      </c>
      <c r="AO105" s="134">
        <f t="shared" si="68"/>
        <v>0</v>
      </c>
      <c r="AP105" s="134">
        <f t="shared" si="68"/>
        <v>0</v>
      </c>
      <c r="AQ105" s="134">
        <f t="shared" si="68"/>
        <v>0</v>
      </c>
      <c r="AR105" s="134">
        <f t="shared" si="68"/>
        <v>0</v>
      </c>
      <c r="AS105" s="134">
        <f t="shared" si="68"/>
        <v>0</v>
      </c>
      <c r="AT105" s="134">
        <f t="shared" si="68"/>
        <v>0</v>
      </c>
      <c r="AU105" s="134">
        <f t="shared" ref="AU105:BZ105" si="69">AU98-AU54</f>
        <v>0</v>
      </c>
      <c r="AV105" s="134">
        <f t="shared" si="69"/>
        <v>0</v>
      </c>
      <c r="AW105" s="134">
        <f t="shared" si="69"/>
        <v>0</v>
      </c>
      <c r="AX105" s="134">
        <f t="shared" si="69"/>
        <v>0</v>
      </c>
      <c r="AY105" s="134">
        <f t="shared" si="69"/>
        <v>0</v>
      </c>
      <c r="AZ105" s="134">
        <f t="shared" si="69"/>
        <v>0</v>
      </c>
      <c r="BA105" s="134">
        <f t="shared" si="69"/>
        <v>0</v>
      </c>
      <c r="BB105" s="134">
        <f t="shared" si="69"/>
        <v>0</v>
      </c>
      <c r="BC105" s="134">
        <f t="shared" si="69"/>
        <v>0</v>
      </c>
      <c r="BD105" s="134">
        <f t="shared" si="69"/>
        <v>0</v>
      </c>
      <c r="BE105" s="134">
        <f t="shared" si="69"/>
        <v>0</v>
      </c>
      <c r="BF105" s="134">
        <f t="shared" si="69"/>
        <v>0</v>
      </c>
      <c r="BG105" s="134">
        <f t="shared" si="69"/>
        <v>0</v>
      </c>
      <c r="BH105" s="134">
        <f t="shared" si="69"/>
        <v>0</v>
      </c>
      <c r="BI105" s="134">
        <f t="shared" si="69"/>
        <v>0</v>
      </c>
      <c r="BJ105" s="134">
        <f t="shared" si="69"/>
        <v>0</v>
      </c>
      <c r="BK105" s="134">
        <f t="shared" si="69"/>
        <v>0</v>
      </c>
      <c r="BL105" s="134">
        <f t="shared" si="69"/>
        <v>0</v>
      </c>
      <c r="BM105" s="134">
        <f t="shared" si="69"/>
        <v>0</v>
      </c>
      <c r="BN105" s="134">
        <f t="shared" si="69"/>
        <v>0</v>
      </c>
      <c r="BO105" s="134">
        <f t="shared" si="69"/>
        <v>0</v>
      </c>
      <c r="BP105" s="134">
        <f t="shared" si="69"/>
        <v>0</v>
      </c>
      <c r="BQ105" s="134">
        <f t="shared" si="69"/>
        <v>0</v>
      </c>
      <c r="BR105" s="134">
        <f t="shared" si="69"/>
        <v>0</v>
      </c>
      <c r="BS105" s="134">
        <f t="shared" si="69"/>
        <v>0</v>
      </c>
      <c r="BT105" s="134">
        <f t="shared" si="69"/>
        <v>0</v>
      </c>
      <c r="BU105" s="134">
        <f t="shared" si="69"/>
        <v>0</v>
      </c>
      <c r="BV105" s="134">
        <f t="shared" si="69"/>
        <v>0</v>
      </c>
      <c r="BW105" s="134">
        <f t="shared" si="69"/>
        <v>0</v>
      </c>
      <c r="BX105" s="134">
        <f t="shared" si="69"/>
        <v>0</v>
      </c>
      <c r="BY105" s="134">
        <f t="shared" si="69"/>
        <v>0</v>
      </c>
      <c r="BZ105" s="134">
        <f t="shared" si="69"/>
        <v>0</v>
      </c>
      <c r="CA105" s="134">
        <f t="shared" ref="CA105:CK105" si="70">CA98-CA54</f>
        <v>0</v>
      </c>
      <c r="CB105" s="134">
        <f t="shared" si="70"/>
        <v>0</v>
      </c>
      <c r="CC105" s="134">
        <f t="shared" si="70"/>
        <v>0</v>
      </c>
      <c r="CD105" s="134">
        <f t="shared" si="70"/>
        <v>0</v>
      </c>
      <c r="CE105" s="134">
        <f t="shared" si="70"/>
        <v>0</v>
      </c>
      <c r="CF105" s="134">
        <f t="shared" si="70"/>
        <v>0</v>
      </c>
      <c r="CG105" s="134">
        <f t="shared" si="70"/>
        <v>0</v>
      </c>
      <c r="CH105" s="134">
        <f t="shared" si="70"/>
        <v>0</v>
      </c>
      <c r="CI105" s="134">
        <f t="shared" si="70"/>
        <v>0</v>
      </c>
      <c r="CJ105" s="134">
        <f t="shared" si="70"/>
        <v>0</v>
      </c>
      <c r="CK105" s="134">
        <f t="shared" si="70"/>
        <v>0</v>
      </c>
    </row>
  </sheetData>
  <sheetProtection password="8BDB" sheet="1" objects="1" scenarios="1"/>
  <printOptions gridLines="1"/>
  <pageMargins left="0.7" right="0.7" top="0.75" bottom="0.75" header="0.3" footer="0.3"/>
  <pageSetup paperSize="8" scale="8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U16"/>
  <sheetViews>
    <sheetView workbookViewId="0">
      <selection activeCell="D10" sqref="D10"/>
    </sheetView>
  </sheetViews>
  <sheetFormatPr defaultRowHeight="15" x14ac:dyDescent="0.25"/>
  <cols>
    <col min="2" max="2" width="29.140625" customWidth="1"/>
    <col min="4" max="4" width="15.28515625" customWidth="1"/>
    <col min="5" max="7" width="13.42578125" customWidth="1"/>
    <col min="8" max="8" width="15.28515625" customWidth="1"/>
    <col min="10" max="10" width="15.42578125" bestFit="1" customWidth="1"/>
    <col min="11" max="11" width="14.28515625" bestFit="1" customWidth="1"/>
    <col min="12" max="13" width="14.28515625" customWidth="1"/>
    <col min="14" max="14" width="12.85546875" customWidth="1"/>
    <col min="15" max="15" width="10" customWidth="1"/>
    <col min="16" max="16" width="10.85546875" customWidth="1"/>
    <col min="17" max="19" width="12.28515625" customWidth="1"/>
    <col min="20" max="21" width="11.7109375" customWidth="1"/>
  </cols>
  <sheetData>
    <row r="3" spans="2:21" s="70" customFormat="1" x14ac:dyDescent="0.25">
      <c r="D3" s="168" t="s">
        <v>5304</v>
      </c>
      <c r="E3" s="168"/>
      <c r="F3" s="168"/>
      <c r="G3" s="168"/>
      <c r="H3" s="168"/>
      <c r="J3" s="168" t="s">
        <v>5283</v>
      </c>
      <c r="K3" s="168"/>
      <c r="L3" s="168"/>
      <c r="M3" s="168"/>
      <c r="N3" s="168"/>
      <c r="P3" s="168" t="s">
        <v>8232</v>
      </c>
      <c r="Q3" s="168"/>
      <c r="R3" s="168"/>
      <c r="S3" s="168"/>
      <c r="T3" s="168"/>
      <c r="U3"/>
    </row>
    <row r="4" spans="2:21" s="70" customFormat="1" x14ac:dyDescent="0.25">
      <c r="D4" s="12" t="s">
        <v>12</v>
      </c>
      <c r="E4" s="12" t="s">
        <v>13</v>
      </c>
      <c r="F4" s="12" t="s">
        <v>14</v>
      </c>
      <c r="G4" s="12" t="s">
        <v>15</v>
      </c>
      <c r="H4" s="12" t="s">
        <v>16</v>
      </c>
      <c r="J4" s="12" t="str">
        <f t="shared" ref="J4:N4" si="0">D4</f>
        <v>CB</v>
      </c>
      <c r="K4" s="12" t="str">
        <f t="shared" si="0"/>
        <v>CH</v>
      </c>
      <c r="L4" s="12" t="str">
        <f t="shared" si="0"/>
        <v>CR</v>
      </c>
      <c r="M4" s="12" t="str">
        <f t="shared" si="0"/>
        <v>CS</v>
      </c>
      <c r="N4" s="12" t="str">
        <f t="shared" si="0"/>
        <v>CL</v>
      </c>
      <c r="O4" s="51"/>
      <c r="P4" s="12" t="str">
        <f t="shared" ref="P4:T4" si="1">D4</f>
        <v>CB</v>
      </c>
      <c r="Q4" s="12" t="str">
        <f t="shared" si="1"/>
        <v>CH</v>
      </c>
      <c r="R4" s="12" t="str">
        <f t="shared" si="1"/>
        <v>CR</v>
      </c>
      <c r="S4" s="12" t="str">
        <f t="shared" si="1"/>
        <v>CS</v>
      </c>
      <c r="T4" s="12" t="str">
        <f t="shared" si="1"/>
        <v>CL</v>
      </c>
      <c r="U4"/>
    </row>
    <row r="5" spans="2:21" s="70" customFormat="1" x14ac:dyDescent="0.25">
      <c r="B5" s="63" t="s">
        <v>5315</v>
      </c>
      <c r="D5" s="63">
        <f>SUMIF('Tenix All Changes'!$B$36:$B$46,Analysis!D$4,'Tenix All Changes'!$C$36:$C$46)+SUMIF('ZNX All Changes'!$B$36:$B$46,Analysis!D$4,'ZNX All Changes'!$C$36:$C$46)</f>
        <v>1173</v>
      </c>
      <c r="E5" s="63">
        <f>SUMIF('Tenix All Changes'!$B$36:$B$46,Analysis!E$4,'Tenix All Changes'!$C$36:$C$46)+SUMIF('ZNX All Changes'!$B$36:$B$46,Analysis!E$4,'ZNX All Changes'!$C$36:$C$46)</f>
        <v>255</v>
      </c>
      <c r="F5" s="63">
        <f>SUMIF('Tenix All Changes'!$B$36:$B$46,Analysis!F$4,'Tenix All Changes'!$C$36:$C$46)+SUMIF('ZNX All Changes'!$B$36:$B$46,Analysis!F$4,'ZNX All Changes'!$C$36:$C$46)</f>
        <v>591</v>
      </c>
      <c r="G5" s="63">
        <f>SUMIF('Tenix All Changes'!$B$36:$B$46,Analysis!G$4,'Tenix All Changes'!$C$36:$C$46)+SUMIF('ZNX All Changes'!$B$36:$B$46,Analysis!G$4,'ZNX All Changes'!$C$36:$C$46)</f>
        <v>70</v>
      </c>
      <c r="H5" s="63">
        <f>SUMIF('Tenix All Changes'!$B$36:$B$46,Analysis!H$4,'Tenix All Changes'!$C$36:$C$46)+SUMIF('ZNX All Changes'!$B$36:$B$46,Analysis!H$4,'ZNX All Changes'!$C$36:$C$46)</f>
        <v>117</v>
      </c>
      <c r="J5" s="63">
        <f t="shared" ref="J5:N6" si="2">D5</f>
        <v>1173</v>
      </c>
      <c r="K5" s="63">
        <f t="shared" si="2"/>
        <v>255</v>
      </c>
      <c r="L5" s="63">
        <f t="shared" si="2"/>
        <v>591</v>
      </c>
      <c r="M5" s="63">
        <f t="shared" si="2"/>
        <v>70</v>
      </c>
      <c r="N5" s="63">
        <f t="shared" si="2"/>
        <v>117</v>
      </c>
      <c r="O5" s="51"/>
      <c r="P5" s="63">
        <f t="shared" ref="P5:T6" si="3">D5</f>
        <v>1173</v>
      </c>
      <c r="Q5" s="63">
        <f t="shared" si="3"/>
        <v>255</v>
      </c>
      <c r="R5" s="63">
        <f t="shared" si="3"/>
        <v>591</v>
      </c>
      <c r="S5" s="63">
        <f t="shared" si="3"/>
        <v>70</v>
      </c>
      <c r="T5" s="63">
        <f t="shared" si="3"/>
        <v>117</v>
      </c>
      <c r="U5" s="72"/>
    </row>
    <row r="6" spans="2:21" s="70" customFormat="1" x14ac:dyDescent="0.25">
      <c r="B6" s="63" t="s">
        <v>5316</v>
      </c>
      <c r="D6" s="63">
        <f>SUMIF('Base Case'!$B$79:$B$88,D$4,'Base Case'!$C$79:$C$88)</f>
        <v>1213</v>
      </c>
      <c r="E6" s="63">
        <f>SUMIF('Base Case'!$B$79:$B$88,E$4,'Base Case'!$C$79:$C$88)</f>
        <v>291</v>
      </c>
      <c r="F6" s="63">
        <f>SUMIF('Base Case'!$B$79:$B$88,F$4,'Base Case'!$C$79:$C$88)</f>
        <v>716</v>
      </c>
      <c r="G6" s="63">
        <f>SUMIF('Base Case'!$B$79:$B$88,G$4,'Base Case'!$C$79:$C$88)</f>
        <v>75</v>
      </c>
      <c r="H6" s="63">
        <f>SUMIF('Base Case'!$B$79:$B$88,H$4,'Base Case'!$C$79:$C$88)</f>
        <v>131</v>
      </c>
      <c r="J6" s="63">
        <f t="shared" si="2"/>
        <v>1213</v>
      </c>
      <c r="K6" s="63">
        <f t="shared" si="2"/>
        <v>291</v>
      </c>
      <c r="L6" s="63">
        <f t="shared" si="2"/>
        <v>716</v>
      </c>
      <c r="M6" s="63">
        <f t="shared" si="2"/>
        <v>75</v>
      </c>
      <c r="N6" s="63">
        <f t="shared" si="2"/>
        <v>131</v>
      </c>
      <c r="O6" s="51"/>
      <c r="P6" s="63">
        <f t="shared" si="3"/>
        <v>1213</v>
      </c>
      <c r="Q6" s="63">
        <f t="shared" si="3"/>
        <v>291</v>
      </c>
      <c r="R6" s="63">
        <f t="shared" si="3"/>
        <v>716</v>
      </c>
      <c r="S6" s="63">
        <f t="shared" si="3"/>
        <v>75</v>
      </c>
      <c r="T6" s="63">
        <f t="shared" si="3"/>
        <v>131</v>
      </c>
      <c r="U6" s="72"/>
    </row>
    <row r="7" spans="2:21" s="70" customFormat="1" x14ac:dyDescent="0.25">
      <c r="H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</row>
    <row r="8" spans="2:21" s="70" customFormat="1" x14ac:dyDescent="0.25">
      <c r="H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</row>
    <row r="9" spans="2:21" x14ac:dyDescent="0.25">
      <c r="B9" s="29" t="s">
        <v>8239</v>
      </c>
      <c r="D9" s="30">
        <f>INDEX(Summary!$B$4:$M$23,MATCH(Analysis!$B9,Summary!$A$4:$A$23,0)+COUNTA($D$4:D$4)+1,MATCH(Analysis!$D$3,Summary!$B$5:$M$5,0))</f>
        <v>428603335.66000009</v>
      </c>
      <c r="E9" s="30">
        <f>INDEX(Summary!$B$4:$M$23,MATCH(Analysis!$B9,Summary!$A$4:$A$23,0)+COUNTA($D$4:E$4)+1,MATCH(Analysis!$D$3,Summary!$B$5:$M$5,0))</f>
        <v>22319496.830000017</v>
      </c>
      <c r="F9" s="30">
        <f>INDEX(Summary!$B$4:$M$23,MATCH(Analysis!$B9,Summary!$A$4:$A$23,0)+COUNTA($D$4:F$4)+1,MATCH(Analysis!$D$3,Summary!$B$5:$M$5,0))</f>
        <v>8684150.75</v>
      </c>
      <c r="G9" s="30">
        <f>INDEX(Summary!$B$4:$M$23,MATCH(Analysis!$B9,Summary!$A$4:$A$23,0)+COUNTA($D$4:G$4)+1,MATCH(Analysis!$D$3,Summary!$B$5:$M$5,0))</f>
        <v>3439580.169999999</v>
      </c>
      <c r="H9" s="30">
        <f>INDEX(Summary!$B$4:$M$23,MATCH(Analysis!$B9,Summary!$A$4:$A$23,0)+COUNTA($D$4:H$4)+1,MATCH(Analysis!$D$3,Summary!$B$5:$M$5,0))</f>
        <v>463046563.41000015</v>
      </c>
      <c r="J9" s="30">
        <f>INDEX(Summary!$B$4:$M$23,MATCH(Analysis!$B9,Summary!$A$4:$A$23,0)+COUNTA($J$4:J$4)+1,MATCH(Analysis!$J$3,Summary!$B$5:$M$5,0))</f>
        <v>23458000</v>
      </c>
      <c r="K9" s="30">
        <f>INDEX(Summary!$B$4:$M$23,MATCH(Analysis!$B9,Summary!$A$4:$A$23,0)+COUNTA($J$4:K$4)+1,MATCH(Analysis!$J$3,Summary!$B$5:$M$5,0))</f>
        <v>3962380</v>
      </c>
      <c r="L9" s="30">
        <f>INDEX(Summary!$B$4:$M$23,MATCH(Analysis!$B9,Summary!$A$4:$A$23,0)+COUNTA($J$4:L$4)+1,MATCH(Analysis!$J$3,Summary!$B$5:$M$5,0))</f>
        <v>26957340</v>
      </c>
      <c r="M9" s="30">
        <f>INDEX(Summary!$B$4:$M$23,MATCH(Analysis!$B9,Summary!$A$4:$A$23,0)+COUNTA($J$4:M$4)+1,MATCH(Analysis!$J$3,Summary!$B$5:$M$5,0))</f>
        <v>1087220</v>
      </c>
      <c r="N9" s="30">
        <f>INDEX(Summary!$B$4:$M$23,MATCH(Analysis!$B9,Summary!$A$4:$A$23,0)+COUNTA($J$4:N$4)+1,MATCH(Analysis!$J$3,Summary!$B$5:$M$5,0))</f>
        <v>55464940</v>
      </c>
      <c r="P9" s="15">
        <f>INDEX(Summary!$B$4:$M$23,MATCH(Analysis!$B9,Summary!$A$4:$A$23,0)+COUNTA($P$4:P$4)+1,MATCH(Analysis!$P$3,Summary!$B$5:$M$5,0))</f>
        <v>0.21156772338166033</v>
      </c>
      <c r="Q9" s="15">
        <f>INDEX(Summary!$B$4:$M$23,MATCH(Analysis!$B9,Summary!$A$4:$A$23,0)+COUNTA($P$4:Q$4)+1,MATCH(Analysis!$P$3,Summary!$B$5:$M$5,0))</f>
        <v>0.30042336214460036</v>
      </c>
      <c r="R9" s="15">
        <f>INDEX(Summary!$B$4:$M$23,MATCH(Analysis!$B9,Summary!$A$4:$A$23,0)+COUNTA($P$4:R$4)+1,MATCH(Analysis!$P$3,Summary!$B$5:$M$5,0))</f>
        <v>0.85876043678109382</v>
      </c>
      <c r="S9" s="15">
        <f>INDEX(Summary!$B$4:$M$23,MATCH(Analysis!$B9,Summary!$A$4:$A$23,0)+COUNTA($P$4:S$4)+1,MATCH(Analysis!$P$3,Summary!$B$5:$M$5,0))</f>
        <v>0.32124841978203106</v>
      </c>
      <c r="T9" s="15">
        <f>INDEX(Summary!$B$4:$M$23,MATCH(Analysis!$B9,Summary!$A$4:$A$23,0)+COUNTA($P$4:T$4)+1,MATCH(Analysis!$P$3,Summary!$B$5:$M$5,0))</f>
        <v>0.34918375728925483</v>
      </c>
      <c r="U9" s="73"/>
    </row>
    <row r="10" spans="2:21" x14ac:dyDescent="0.25">
      <c r="B10" s="29" t="s">
        <v>8240</v>
      </c>
      <c r="D10" s="30">
        <f>INDEX(Summary!$B$4:$M$23,MATCH(Analysis!$B10,Summary!$A$4:$A$23,0)+COUNTA($D$4:D$4)+1,MATCH(Analysis!$D$3,Summary!$B$5:$M$5,0))</f>
        <v>199986824.3899999</v>
      </c>
      <c r="E10" s="30">
        <f>INDEX(Summary!$B$4:$M$23,MATCH(Analysis!$B10,Summary!$A$4:$A$23,0)+COUNTA($D$4:E$4)+1,MATCH(Analysis!$D$3,Summary!$B$5:$M$5,0))</f>
        <v>8185738.8399999868</v>
      </c>
      <c r="F10" s="30">
        <f>INDEX(Summary!$B$4:$M$23,MATCH(Analysis!$B10,Summary!$A$4:$A$23,0)+COUNTA($D$4:F$4)+1,MATCH(Analysis!$D$3,Summary!$B$5:$M$5,0))</f>
        <v>3804567.5000000019</v>
      </c>
      <c r="G10" s="30">
        <f>INDEX(Summary!$B$4:$M$23,MATCH(Analysis!$B10,Summary!$A$4:$A$23,0)+COUNTA($D$4:G$4)+1,MATCH(Analysis!$D$3,Summary!$B$5:$M$5,0))</f>
        <v>1469532.31</v>
      </c>
      <c r="H10" s="30">
        <f>INDEX(Summary!$B$4:$M$23,MATCH(Analysis!$B10,Summary!$A$4:$A$23,0)+COUNTA($D$4:H$4)+1,MATCH(Analysis!$D$3,Summary!$B$5:$M$5,0))</f>
        <v>213446663.03999987</v>
      </c>
      <c r="J10" s="30">
        <f>INDEX(Summary!$B$4:$M$23,MATCH(Analysis!$B10,Summary!$A$4:$A$23,0)+COUNTA($J$4:J$4)+1,MATCH(Analysis!$J$3,Summary!$B$5:$M$5,0))</f>
        <v>48352470</v>
      </c>
      <c r="K10" s="30">
        <f>INDEX(Summary!$B$4:$M$23,MATCH(Analysis!$B10,Summary!$A$4:$A$23,0)+COUNTA($J$4:K$4)+1,MATCH(Analysis!$J$3,Summary!$B$5:$M$5,0))</f>
        <v>9086470</v>
      </c>
      <c r="L10" s="30">
        <f>INDEX(Summary!$B$4:$M$23,MATCH(Analysis!$B10,Summary!$A$4:$A$23,0)+COUNTA($J$4:L$4)+1,MATCH(Analysis!$J$3,Summary!$B$5:$M$5,0))</f>
        <v>27140010</v>
      </c>
      <c r="M10" s="30">
        <f>INDEX(Summary!$B$4:$M$23,MATCH(Analysis!$B10,Summary!$A$4:$A$23,0)+COUNTA($J$4:M$4)+1,MATCH(Analysis!$J$3,Summary!$B$5:$M$5,0))</f>
        <v>2268200</v>
      </c>
      <c r="N10" s="30">
        <f>INDEX(Summary!$B$4:$M$23,MATCH(Analysis!$B10,Summary!$A$4:$A$23,0)+COUNTA($J$4:N$4)+1,MATCH(Analysis!$J$3,Summary!$B$5:$M$5,0))</f>
        <v>86847150</v>
      </c>
      <c r="P10" s="15">
        <f>INDEX(Summary!$B$4:$M$23,MATCH(Analysis!$B10,Summary!$A$4:$A$23,0)+COUNTA($P$4:P$4)+1,MATCH(Analysis!$P$3,Summary!$B$5:$M$5,0))</f>
        <v>0.43609097100264427</v>
      </c>
      <c r="Q10" s="15">
        <f>INDEX(Summary!$B$4:$M$23,MATCH(Analysis!$B10,Summary!$A$4:$A$23,0)+COUNTA($P$4:Q$4)+1,MATCH(Analysis!$P$3,Summary!$B$5:$M$5,0))</f>
        <v>0.68892631888563105</v>
      </c>
      <c r="R10" s="15">
        <f>INDEX(Summary!$B$4:$M$23,MATCH(Analysis!$B10,Summary!$A$4:$A$23,0)+COUNTA($P$4:R$4)+1,MATCH(Analysis!$P$3,Summary!$B$5:$M$5,0))</f>
        <v>0.86457962253854626</v>
      </c>
      <c r="S10" s="15">
        <f>INDEX(Summary!$B$4:$M$23,MATCH(Analysis!$B10,Summary!$A$4:$A$23,0)+COUNTA($P$4:S$4)+1,MATCH(Analysis!$P$3,Summary!$B$5:$M$5,0))</f>
        <v>0.67020075582642225</v>
      </c>
      <c r="T10" s="15">
        <f>INDEX(Summary!$B$4:$M$23,MATCH(Analysis!$B10,Summary!$A$4:$A$23,0)+COUNTA($P$4:T$4)+1,MATCH(Analysis!$P$3,Summary!$B$5:$M$5,0))</f>
        <v>0.54675285228584958</v>
      </c>
      <c r="U10" s="73"/>
    </row>
    <row r="11" spans="2:21" ht="30" x14ac:dyDescent="0.25">
      <c r="B11" s="159" t="s">
        <v>8237</v>
      </c>
      <c r="D11" s="74"/>
      <c r="E11" s="74"/>
      <c r="F11" s="74"/>
      <c r="G11" s="74"/>
      <c r="H11" s="74"/>
      <c r="J11" s="74"/>
      <c r="K11" s="74"/>
      <c r="L11" s="74"/>
      <c r="M11" s="74"/>
      <c r="N11" s="74"/>
      <c r="P11" s="15">
        <f>P10*INDEX(Summary!$K$6:$K$9,MATCH(Analysis!P$4,Summary!$B$6:$B$9,0),0)</f>
        <v>0.40069657973268541</v>
      </c>
      <c r="Q11" s="15">
        <f>Q10*INDEX(Summary!$K$6:$K$9,MATCH(Analysis!Q$4,Summary!$B$6:$B$9,0),0)</f>
        <v>0.5076953752515122</v>
      </c>
      <c r="R11" s="15">
        <f>R10*INDEX(Summary!$K$6:$K$9,MATCH(Analysis!R$4,Summary!$B$6:$B$9,0),0)</f>
        <v>0.75469747106919549</v>
      </c>
      <c r="S11" s="15">
        <f>S10*INDEX(Summary!$K$6:$K$9,MATCH(Analysis!S$4,Summary!$B$6:$B$9,0),0)</f>
        <v>0.56372333738811453</v>
      </c>
      <c r="T11" s="15" t="e">
        <f>T10*INDEX(Summary!$K$6:$K$9,MATCH(Analysis!T$4,Summary!$B$6:$B$9,0),0)</f>
        <v>#N/A</v>
      </c>
    </row>
    <row r="16" spans="2:21" x14ac:dyDescent="0.25">
      <c r="F16" s="75"/>
      <c r="G16" s="75"/>
      <c r="H16" s="75"/>
      <c r="I16" s="75"/>
    </row>
  </sheetData>
  <sheetProtection password="8BDB" sheet="1" objects="1" scenarios="1"/>
  <mergeCells count="3">
    <mergeCell ref="D3:H3"/>
    <mergeCell ref="J3:N3"/>
    <mergeCell ref="P3:T3"/>
  </mergeCells>
  <pageMargins left="0.7" right="0.7" top="0.75" bottom="0.75" header="0.3" footer="0.3"/>
  <pageSetup paperSize="1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4:M23"/>
  <sheetViews>
    <sheetView workbookViewId="0">
      <selection activeCell="D18" sqref="D18"/>
    </sheetView>
  </sheetViews>
  <sheetFormatPr defaultRowHeight="15" x14ac:dyDescent="0.25"/>
  <cols>
    <col min="2" max="2" width="23.7109375" customWidth="1"/>
    <col min="3" max="4" width="15.5703125" customWidth="1"/>
    <col min="5" max="10" width="20.28515625" customWidth="1"/>
    <col min="11" max="11" width="13" customWidth="1"/>
    <col min="12" max="16" width="21.42578125" customWidth="1"/>
  </cols>
  <sheetData>
    <row r="4" spans="1:13" x14ac:dyDescent="0.25">
      <c r="A4" s="1" t="s">
        <v>8239</v>
      </c>
      <c r="B4" s="1"/>
      <c r="C4" s="1"/>
      <c r="D4" s="1"/>
      <c r="L4" s="1" t="s">
        <v>8238</v>
      </c>
    </row>
    <row r="5" spans="1:13" s="70" customFormat="1" ht="45" x14ac:dyDescent="0.25">
      <c r="A5" s="51"/>
      <c r="B5" s="74" t="s">
        <v>8233</v>
      </c>
      <c r="C5" s="74" t="s">
        <v>8229</v>
      </c>
      <c r="D5" s="74" t="s">
        <v>8230</v>
      </c>
      <c r="E5" s="74" t="s">
        <v>5281</v>
      </c>
      <c r="F5" s="74" t="s">
        <v>5320</v>
      </c>
      <c r="G5" s="74" t="s">
        <v>5282</v>
      </c>
      <c r="H5" s="74" t="s">
        <v>5283</v>
      </c>
      <c r="I5" s="74" t="s">
        <v>5284</v>
      </c>
      <c r="J5" s="74" t="s">
        <v>8232</v>
      </c>
      <c r="K5" s="74" t="s">
        <v>8235</v>
      </c>
      <c r="L5" s="74" t="s">
        <v>5304</v>
      </c>
      <c r="M5" s="74" t="s">
        <v>5299</v>
      </c>
    </row>
    <row r="6" spans="1:13" x14ac:dyDescent="0.25">
      <c r="A6" s="1"/>
      <c r="B6" s="21" t="s">
        <v>12</v>
      </c>
      <c r="C6" s="21">
        <f>'Base Case'!C79</f>
        <v>1213</v>
      </c>
      <c r="D6" s="21">
        <f>'Tenix All Changes'!C36+'ZNX All Changes'!C36</f>
        <v>1173</v>
      </c>
      <c r="E6" s="52">
        <f>'Base Case'!E79</f>
        <v>118778818.94999999</v>
      </c>
      <c r="F6" s="52">
        <f>'Tenix All Changes'!D36+'ZNX All Changes'!D36</f>
        <v>110877026.16000003</v>
      </c>
      <c r="G6" s="52">
        <f>'Base Case'!I79</f>
        <v>23090160.720000003</v>
      </c>
      <c r="H6" s="57">
        <f>'Tenix All Changes'!I36+'ZNX All Changes'!I36</f>
        <v>23458000</v>
      </c>
      <c r="I6" s="50">
        <f t="shared" ref="I6:I9" si="0">G6/E6</f>
        <v>0.19439628145923743</v>
      </c>
      <c r="J6" s="54">
        <f t="shared" ref="J6:J9" si="1">H6/F6</f>
        <v>0.21156772338166033</v>
      </c>
      <c r="K6" s="15">
        <f t="shared" ref="K6:K9" si="2">I6/J6</f>
        <v>0.91883713806644196</v>
      </c>
      <c r="L6" s="52">
        <f>'Tenix All Changes'!H36+'ZNX All Changes'!H36</f>
        <v>428603335.66000009</v>
      </c>
      <c r="M6" s="52">
        <f>'Tenix All Changes'!F36+'ZNX All Changes'!F36</f>
        <v>65592015.390000001</v>
      </c>
    </row>
    <row r="7" spans="1:13" x14ac:dyDescent="0.25">
      <c r="A7" s="1"/>
      <c r="B7" s="21" t="s">
        <v>13</v>
      </c>
      <c r="C7" s="21">
        <f>'Base Case'!C80</f>
        <v>291</v>
      </c>
      <c r="D7" s="21">
        <f>'Tenix All Changes'!C37+'ZNX All Changes'!C37</f>
        <v>255</v>
      </c>
      <c r="E7" s="52">
        <f>'Base Case'!E80</f>
        <v>15928608.659999998</v>
      </c>
      <c r="F7" s="52">
        <f>'Tenix All Changes'!D37+'ZNX All Changes'!D37</f>
        <v>13189320.469999999</v>
      </c>
      <c r="G7" s="52">
        <f>'Base Case'!I80</f>
        <v>3526484.4699999997</v>
      </c>
      <c r="H7" s="57">
        <f>'Tenix All Changes'!I37+'ZNX All Changes'!I37</f>
        <v>3962380</v>
      </c>
      <c r="I7" s="50">
        <f t="shared" si="0"/>
        <v>0.22139312637240721</v>
      </c>
      <c r="J7" s="54">
        <f t="shared" si="1"/>
        <v>0.30042336214460036</v>
      </c>
      <c r="K7" s="15">
        <f t="shared" si="2"/>
        <v>0.73693711698042264</v>
      </c>
      <c r="L7" s="52">
        <f>'Tenix All Changes'!H37+'ZNX All Changes'!H37</f>
        <v>22319496.830000017</v>
      </c>
      <c r="M7" s="52">
        <f>'Tenix All Changes'!F37+'ZNX All Changes'!F37</f>
        <v>2514605.4299999988</v>
      </c>
    </row>
    <row r="8" spans="1:13" x14ac:dyDescent="0.25">
      <c r="A8" s="1"/>
      <c r="B8" s="21" t="s">
        <v>14</v>
      </c>
      <c r="C8" s="21">
        <f>'Base Case'!C81</f>
        <v>716</v>
      </c>
      <c r="D8" s="21">
        <f>'Tenix All Changes'!C38+'ZNX All Changes'!C38</f>
        <v>591</v>
      </c>
      <c r="E8" s="52">
        <f>'Base Case'!E81</f>
        <v>35075745.941</v>
      </c>
      <c r="F8" s="52">
        <f>'Tenix All Changes'!D38+'ZNX All Changes'!D38</f>
        <v>31390989.669999994</v>
      </c>
      <c r="G8" s="52">
        <f>'Base Case'!I81</f>
        <v>26293405.75</v>
      </c>
      <c r="H8" s="57">
        <f>'Tenix All Changes'!I38+'ZNX All Changes'!I38</f>
        <v>26957340</v>
      </c>
      <c r="I8" s="50">
        <f t="shared" si="0"/>
        <v>0.74961786398577113</v>
      </c>
      <c r="J8" s="54">
        <f t="shared" si="1"/>
        <v>0.85876043678109382</v>
      </c>
      <c r="K8" s="15">
        <f t="shared" si="2"/>
        <v>0.8729068455873169</v>
      </c>
      <c r="L8" s="52">
        <f>'Tenix All Changes'!H38+'ZNX All Changes'!H38</f>
        <v>8684150.75</v>
      </c>
      <c r="M8" s="52">
        <f>'Tenix All Changes'!F38+'ZNX All Changes'!F38</f>
        <v>1220648.1200000001</v>
      </c>
    </row>
    <row r="9" spans="1:13" x14ac:dyDescent="0.25">
      <c r="A9" s="1"/>
      <c r="B9" s="21" t="s">
        <v>15</v>
      </c>
      <c r="C9" s="21">
        <f>'Base Case'!C82</f>
        <v>75</v>
      </c>
      <c r="D9" s="21">
        <f>'Tenix All Changes'!C39+'ZNX All Changes'!C39</f>
        <v>70</v>
      </c>
      <c r="E9" s="52">
        <f>'Base Case'!E82</f>
        <v>3886941.0699999984</v>
      </c>
      <c r="F9" s="52">
        <f>'Tenix All Changes'!D39+'ZNX All Changes'!D39</f>
        <v>3384359.06</v>
      </c>
      <c r="G9" s="52">
        <f>'Base Case'!I82</f>
        <v>1050292</v>
      </c>
      <c r="H9" s="57">
        <f>'Tenix All Changes'!I39+'ZNX All Changes'!I39</f>
        <v>1087220</v>
      </c>
      <c r="I9" s="50">
        <f t="shared" si="0"/>
        <v>0.27021042539242829</v>
      </c>
      <c r="J9" s="54">
        <f t="shared" si="1"/>
        <v>0.32124841978203106</v>
      </c>
      <c r="K9" s="15">
        <f t="shared" si="2"/>
        <v>0.84112608421783885</v>
      </c>
      <c r="L9" s="52">
        <f>'Tenix All Changes'!H39+'ZNX All Changes'!H39</f>
        <v>3439580.169999999</v>
      </c>
      <c r="M9" s="52">
        <f>'Tenix All Changes'!F39+'ZNX All Changes'!F39</f>
        <v>344134.38999999996</v>
      </c>
    </row>
    <row r="10" spans="1:13" x14ac:dyDescent="0.25">
      <c r="A10" s="1"/>
      <c r="B10" s="59" t="s">
        <v>5285</v>
      </c>
      <c r="C10" s="59">
        <f t="shared" ref="C10:H10" si="3">SUM(C6:C9)</f>
        <v>2295</v>
      </c>
      <c r="D10" s="59">
        <f t="shared" si="3"/>
        <v>2089</v>
      </c>
      <c r="E10" s="60">
        <f t="shared" si="3"/>
        <v>173670114.62099999</v>
      </c>
      <c r="F10" s="60">
        <f t="shared" si="3"/>
        <v>158841695.36000001</v>
      </c>
      <c r="G10" s="61">
        <f t="shared" si="3"/>
        <v>53960342.939999998</v>
      </c>
      <c r="H10" s="61">
        <f t="shared" si="3"/>
        <v>55464940</v>
      </c>
      <c r="I10" s="71">
        <f>SUMPRODUCT(I6:I9,E6:E9)/SUM(E6:E9)</f>
        <v>0.310705978733057</v>
      </c>
      <c r="J10" s="58">
        <f>SUMPRODUCT(J6:J9,F6:F9)/SUM(F6:F9)</f>
        <v>0.34918375728925483</v>
      </c>
      <c r="K10" s="15"/>
      <c r="L10" s="61">
        <f>SUM(L6:L9)</f>
        <v>463046563.41000015</v>
      </c>
      <c r="M10" s="61">
        <f>SUM(M6:M9)</f>
        <v>69671403.329999998</v>
      </c>
    </row>
    <row r="11" spans="1:13" x14ac:dyDescent="0.25">
      <c r="A11" s="1"/>
    </row>
    <row r="12" spans="1:13" x14ac:dyDescent="0.25">
      <c r="A12" s="1"/>
      <c r="C12" s="157"/>
      <c r="H12" s="68"/>
    </row>
    <row r="13" spans="1:13" x14ac:dyDescent="0.25">
      <c r="A13" s="1"/>
      <c r="C13" s="67"/>
    </row>
    <row r="14" spans="1:13" x14ac:dyDescent="0.25">
      <c r="A14" s="1"/>
    </row>
    <row r="15" spans="1:13" x14ac:dyDescent="0.25">
      <c r="A15" s="1" t="s">
        <v>8240</v>
      </c>
      <c r="B15" s="1"/>
      <c r="C15" s="1"/>
      <c r="D15" s="1"/>
    </row>
    <row r="16" spans="1:13" ht="45" x14ac:dyDescent="0.25">
      <c r="A16" s="1"/>
      <c r="B16" s="74" t="s">
        <v>5286</v>
      </c>
      <c r="C16" s="74" t="s">
        <v>8229</v>
      </c>
      <c r="D16" s="74" t="s">
        <v>5</v>
      </c>
      <c r="E16" s="74" t="s">
        <v>5281</v>
      </c>
      <c r="F16" s="74" t="s">
        <v>6</v>
      </c>
      <c r="G16" s="74" t="s">
        <v>5282</v>
      </c>
      <c r="H16" s="74" t="s">
        <v>8231</v>
      </c>
      <c r="I16" s="74" t="s">
        <v>5284</v>
      </c>
      <c r="J16" s="74" t="s">
        <v>8232</v>
      </c>
      <c r="K16" s="151"/>
      <c r="L16" s="74" t="s">
        <v>5304</v>
      </c>
      <c r="M16" s="74" t="s">
        <v>5299</v>
      </c>
    </row>
    <row r="17" spans="1:13" x14ac:dyDescent="0.25">
      <c r="A17" s="1"/>
      <c r="B17" s="21" t="str">
        <f t="shared" ref="B17:C20" si="4">B6</f>
        <v>CB</v>
      </c>
      <c r="C17" s="21">
        <f t="shared" si="4"/>
        <v>1213</v>
      </c>
      <c r="D17" s="152">
        <f>'Tenix All Changes'!C50+'ZNX All Changes'!C50</f>
        <v>1173</v>
      </c>
      <c r="E17" s="52">
        <f>E$6</f>
        <v>118778818.94999999</v>
      </c>
      <c r="F17" s="57">
        <f>'Tenix All Changes'!D50+'ZNX All Changes'!D50</f>
        <v>110877026.16000003</v>
      </c>
      <c r="G17" s="52">
        <f>G$6</f>
        <v>23090160.720000003</v>
      </c>
      <c r="H17" s="57">
        <f>'Tenix All Changes'!I50+'ZNX All Changes'!I50</f>
        <v>48352470</v>
      </c>
      <c r="I17" s="50">
        <f t="shared" ref="I17:I18" si="5">G17/$E17</f>
        <v>0.19439628145923743</v>
      </c>
      <c r="J17" s="54">
        <f t="shared" ref="J17:J20" si="6">H17/F17</f>
        <v>0.43609097100264427</v>
      </c>
      <c r="K17" s="151"/>
      <c r="L17" s="52">
        <f>'Tenix All Changes'!H50+'ZNX All Changes'!H50</f>
        <v>199986824.3899999</v>
      </c>
      <c r="M17" s="52">
        <f>'Tenix All Changes'!F50+'ZNX All Changes'!F50</f>
        <v>121728902.40999997</v>
      </c>
    </row>
    <row r="18" spans="1:13" x14ac:dyDescent="0.25">
      <c r="A18" s="1"/>
      <c r="B18" s="21" t="str">
        <f t="shared" si="4"/>
        <v>CH</v>
      </c>
      <c r="C18" s="21">
        <f t="shared" si="4"/>
        <v>291</v>
      </c>
      <c r="D18" s="30">
        <f>'Tenix All Changes'!C51+'ZNX All Changes'!C51</f>
        <v>255</v>
      </c>
      <c r="E18" s="52">
        <f>E$7</f>
        <v>15928608.659999998</v>
      </c>
      <c r="F18" s="52">
        <f>'Tenix All Changes'!D51+'ZNX All Changes'!D51</f>
        <v>13189320.469999999</v>
      </c>
      <c r="G18" s="52">
        <f>G$7</f>
        <v>3526484.4699999997</v>
      </c>
      <c r="H18" s="57">
        <f>'Tenix All Changes'!I51+'ZNX All Changes'!I51</f>
        <v>9086470</v>
      </c>
      <c r="I18" s="50">
        <f t="shared" si="5"/>
        <v>0.22139312637240721</v>
      </c>
      <c r="J18" s="54">
        <f t="shared" si="6"/>
        <v>0.68892631888563105</v>
      </c>
      <c r="K18" s="151"/>
      <c r="L18" s="52">
        <f>'Tenix All Changes'!H51+'ZNX All Changes'!H51</f>
        <v>8185738.8399999868</v>
      </c>
      <c r="M18" s="52">
        <f>'Tenix All Changes'!F51+'ZNX All Changes'!F51</f>
        <v>4444151.8600000022</v>
      </c>
    </row>
    <row r="19" spans="1:13" x14ac:dyDescent="0.25">
      <c r="A19" s="1"/>
      <c r="B19" s="21" t="str">
        <f t="shared" si="4"/>
        <v>CR</v>
      </c>
      <c r="C19" s="21">
        <f t="shared" si="4"/>
        <v>716</v>
      </c>
      <c r="D19" s="30">
        <f>'Tenix All Changes'!C52+'ZNX All Changes'!C52</f>
        <v>591</v>
      </c>
      <c r="E19" s="52">
        <f>E$8</f>
        <v>35075745.941</v>
      </c>
      <c r="F19" s="52">
        <f>'Tenix All Changes'!D52+'ZNX All Changes'!D52</f>
        <v>31390989.669999994</v>
      </c>
      <c r="G19" s="52">
        <f t="shared" ref="G19" si="7">G$8</f>
        <v>26293405.75</v>
      </c>
      <c r="H19" s="57">
        <f>'Tenix All Changes'!I52+'ZNX All Changes'!I52</f>
        <v>27140010</v>
      </c>
      <c r="I19" s="50">
        <f t="shared" ref="I19:I20" si="8">G19/$E19</f>
        <v>0.74961786398577113</v>
      </c>
      <c r="J19" s="54">
        <f t="shared" si="6"/>
        <v>0.86457962253854626</v>
      </c>
      <c r="K19" s="151"/>
      <c r="L19" s="52">
        <f>'Tenix All Changes'!H52+'ZNX All Changes'!H52</f>
        <v>3804567.5000000019</v>
      </c>
      <c r="M19" s="52">
        <f>'Tenix All Changes'!F52+'ZNX All Changes'!F52</f>
        <v>2263393.1800000002</v>
      </c>
    </row>
    <row r="20" spans="1:13" x14ac:dyDescent="0.25">
      <c r="A20" s="1"/>
      <c r="B20" s="21" t="str">
        <f t="shared" si="4"/>
        <v>CS</v>
      </c>
      <c r="C20" s="21">
        <f t="shared" si="4"/>
        <v>75</v>
      </c>
      <c r="D20" s="30">
        <f>'Tenix All Changes'!C53+'ZNX All Changes'!C53</f>
        <v>70</v>
      </c>
      <c r="E20" s="52">
        <f>'Base Case'!E94</f>
        <v>3526484.4699999997</v>
      </c>
      <c r="F20" s="52">
        <f>'Tenix All Changes'!D53+'ZNX All Changes'!D53</f>
        <v>3384359.06</v>
      </c>
      <c r="G20" s="52">
        <f>G$9</f>
        <v>1050292</v>
      </c>
      <c r="H20" s="57">
        <f>'Tenix All Changes'!I53+'ZNX All Changes'!I53</f>
        <v>2268200</v>
      </c>
      <c r="I20" s="50">
        <f t="shared" si="8"/>
        <v>0.29782975338042539</v>
      </c>
      <c r="J20" s="54">
        <f t="shared" si="6"/>
        <v>0.67020075582642225</v>
      </c>
      <c r="K20" s="151"/>
      <c r="L20" s="52">
        <f>'Tenix All Changes'!H53+'ZNX All Changes'!H53</f>
        <v>1469532.31</v>
      </c>
      <c r="M20" s="52">
        <f>'Tenix All Changes'!F53+'ZNX All Changes'!F53</f>
        <v>630213.73999999987</v>
      </c>
    </row>
    <row r="21" spans="1:13" x14ac:dyDescent="0.25">
      <c r="A21" s="1"/>
      <c r="B21" s="59" t="s">
        <v>5285</v>
      </c>
      <c r="C21" s="160">
        <f t="shared" ref="C21:D21" si="9">SUM(C17:C20)</f>
        <v>2295</v>
      </c>
      <c r="D21" s="153">
        <f t="shared" si="9"/>
        <v>2089</v>
      </c>
      <c r="E21" s="60">
        <f t="shared" ref="E21:H21" si="10">SUM(E17:E20)</f>
        <v>173309658.021</v>
      </c>
      <c r="F21" s="60">
        <f t="shared" si="10"/>
        <v>158841695.36000001</v>
      </c>
      <c r="G21" s="61">
        <f t="shared" si="10"/>
        <v>53960342.939999998</v>
      </c>
      <c r="H21" s="61">
        <f t="shared" si="10"/>
        <v>86847150</v>
      </c>
      <c r="I21" s="58">
        <f>SUMPRODUCT(I17:I19,$E17:$E19)/SUM($E17:$E19)</f>
        <v>0.31163306606532898</v>
      </c>
      <c r="J21" s="58">
        <f>SUMPRODUCT(J17:J20,$F17:$F20)/SUM($F17:$F20)</f>
        <v>0.54675285228584958</v>
      </c>
      <c r="K21" s="151"/>
      <c r="L21" s="61">
        <f t="shared" ref="L21:M21" si="11">SUM(L17:L20)</f>
        <v>213446663.03999987</v>
      </c>
      <c r="M21" s="61">
        <f t="shared" si="11"/>
        <v>129066661.18999997</v>
      </c>
    </row>
    <row r="22" spans="1:13" x14ac:dyDescent="0.25">
      <c r="A22" s="1"/>
    </row>
    <row r="23" spans="1:13" x14ac:dyDescent="0.25">
      <c r="A23" s="1"/>
    </row>
  </sheetData>
  <sheetProtection password="8BDB" sheet="1" objects="1" scenarios="1"/>
  <pageMargins left="0.7" right="0.7" top="0.75" bottom="0.75" header="0.3" footer="0.3"/>
  <pageSetup paperSize="140" orientation="portrait" r:id="rId1"/>
  <ignoredErrors>
    <ignoredError sqref="F17:F1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1"/>
  </sheetPr>
  <dimension ref="A1"/>
  <sheetViews>
    <sheetView workbookViewId="0">
      <selection activeCell="L24" sqref="L24"/>
    </sheetView>
  </sheetViews>
  <sheetFormatPr defaultRowHeight="15" x14ac:dyDescent="0.25"/>
  <sheetData/>
  <sheetProtection password="8BDB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</sheetPr>
  <dimension ref="B2:U97"/>
  <sheetViews>
    <sheetView workbookViewId="0">
      <pane xSplit="2" ySplit="12" topLeftCell="K13" activePane="bottomRight" state="frozen"/>
      <selection activeCell="C71" sqref="C71"/>
      <selection pane="topRight" activeCell="C71" sqref="C71"/>
      <selection pane="bottomLeft" activeCell="C71" sqref="C71"/>
      <selection pane="bottomRight" activeCell="N31" sqref="N31"/>
    </sheetView>
  </sheetViews>
  <sheetFormatPr defaultRowHeight="15" outlineLevelRow="1" x14ac:dyDescent="0.25"/>
  <cols>
    <col min="2" max="2" width="39.7109375" customWidth="1"/>
    <col min="3" max="3" width="18.85546875" customWidth="1"/>
    <col min="4" max="6" width="20.7109375" customWidth="1"/>
    <col min="7" max="7" width="19.85546875" customWidth="1"/>
    <col min="8" max="8" width="19.28515625" customWidth="1"/>
    <col min="9" max="18" width="14.5703125" customWidth="1"/>
    <col min="19" max="20" width="13.28515625" customWidth="1"/>
    <col min="21" max="21" width="13.140625" customWidth="1"/>
  </cols>
  <sheetData>
    <row r="2" spans="2:21" x14ac:dyDescent="0.25">
      <c r="B2" s="1" t="s">
        <v>0</v>
      </c>
      <c r="C2" s="1" t="s">
        <v>1</v>
      </c>
    </row>
    <row r="3" spans="2:21" hidden="1" outlineLevel="1" x14ac:dyDescent="0.25">
      <c r="B3" s="2" t="s">
        <v>5297</v>
      </c>
      <c r="C3" s="3">
        <v>0</v>
      </c>
    </row>
    <row r="4" spans="2:21" hidden="1" outlineLevel="1" x14ac:dyDescent="0.25">
      <c r="B4" s="4" t="s">
        <v>5298</v>
      </c>
      <c r="C4" s="5">
        <v>1</v>
      </c>
    </row>
    <row r="5" spans="2:21" hidden="1" outlineLevel="1" x14ac:dyDescent="0.25">
      <c r="B5" s="4" t="s">
        <v>5299</v>
      </c>
      <c r="C5" s="5">
        <v>1</v>
      </c>
    </row>
    <row r="6" spans="2:21" hidden="1" outlineLevel="1" x14ac:dyDescent="0.25">
      <c r="B6" s="4" t="s">
        <v>5300</v>
      </c>
      <c r="C6" s="5">
        <v>0</v>
      </c>
    </row>
    <row r="7" spans="2:21" hidden="1" outlineLevel="1" x14ac:dyDescent="0.25">
      <c r="B7" s="4" t="s">
        <v>5301</v>
      </c>
      <c r="C7" s="5">
        <v>1</v>
      </c>
    </row>
    <row r="8" spans="2:21" hidden="1" outlineLevel="1" x14ac:dyDescent="0.25">
      <c r="B8" s="6" t="s">
        <v>5302</v>
      </c>
      <c r="C8" s="7">
        <v>1</v>
      </c>
    </row>
    <row r="9" spans="2:21" hidden="1" outlineLevel="1" x14ac:dyDescent="0.25"/>
    <row r="10" spans="2:21" collapsed="1" x14ac:dyDescent="0.25"/>
    <row r="11" spans="2:21" x14ac:dyDescent="0.25">
      <c r="D11" s="8"/>
      <c r="E11" s="8" t="s">
        <v>2</v>
      </c>
      <c r="F11" s="8"/>
      <c r="G11" s="8" t="s">
        <v>2</v>
      </c>
      <c r="H11" s="8" t="s">
        <v>2</v>
      </c>
      <c r="I11" s="8" t="s">
        <v>2</v>
      </c>
      <c r="J11" s="8" t="s">
        <v>3</v>
      </c>
      <c r="K11" s="8" t="s">
        <v>3</v>
      </c>
      <c r="L11" s="8" t="s">
        <v>3</v>
      </c>
      <c r="M11" s="8" t="s">
        <v>3</v>
      </c>
      <c r="N11" s="8" t="s">
        <v>3</v>
      </c>
      <c r="O11" s="8" t="s">
        <v>3</v>
      </c>
      <c r="P11" s="8" t="s">
        <v>2</v>
      </c>
      <c r="Q11" s="8" t="s">
        <v>2</v>
      </c>
      <c r="R11" s="8" t="s">
        <v>2</v>
      </c>
    </row>
    <row r="12" spans="2:21" ht="75" x14ac:dyDescent="0.25">
      <c r="B12" s="9" t="s">
        <v>4</v>
      </c>
      <c r="C12" s="9" t="s">
        <v>5</v>
      </c>
      <c r="D12" s="10" t="s">
        <v>6</v>
      </c>
      <c r="E12" s="10" t="s">
        <v>23</v>
      </c>
      <c r="F12" s="10" t="s">
        <v>7</v>
      </c>
      <c r="G12" s="10" t="s">
        <v>5303</v>
      </c>
      <c r="H12" s="10" t="s">
        <v>5304</v>
      </c>
      <c r="I12" s="10" t="s">
        <v>24</v>
      </c>
      <c r="J12" s="10" t="s">
        <v>5305</v>
      </c>
      <c r="K12" s="10" t="s">
        <v>5306</v>
      </c>
      <c r="L12" s="10" t="s">
        <v>5307</v>
      </c>
      <c r="M12" s="11" t="s">
        <v>5308</v>
      </c>
      <c r="N12" s="11" t="s">
        <v>5299</v>
      </c>
      <c r="O12" s="11" t="s">
        <v>5309</v>
      </c>
      <c r="P12" s="11" t="s">
        <v>5310</v>
      </c>
      <c r="Q12" s="11" t="s">
        <v>5311</v>
      </c>
      <c r="R12" s="11" t="s">
        <v>5312</v>
      </c>
      <c r="S12" s="12" t="s">
        <v>8</v>
      </c>
      <c r="T12" s="12" t="s">
        <v>9</v>
      </c>
      <c r="U12" s="12" t="s">
        <v>10</v>
      </c>
    </row>
    <row r="15" spans="2:21" ht="18.75" x14ac:dyDescent="0.3">
      <c r="B15" s="20" t="s">
        <v>11</v>
      </c>
    </row>
    <row r="16" spans="2:21" x14ac:dyDescent="0.25">
      <c r="B16" s="1" t="s">
        <v>22</v>
      </c>
    </row>
    <row r="17" spans="2:21" x14ac:dyDescent="0.25">
      <c r="B17" s="21" t="s">
        <v>12</v>
      </c>
      <c r="C17" s="22">
        <v>724</v>
      </c>
      <c r="D17" s="13">
        <v>76968268.659999996</v>
      </c>
      <c r="E17" s="13">
        <v>71372080</v>
      </c>
      <c r="F17" s="13">
        <v>36866223.940000005</v>
      </c>
      <c r="G17" s="13">
        <v>53974749</v>
      </c>
      <c r="H17" s="13">
        <v>254036260.41000009</v>
      </c>
      <c r="I17" s="13">
        <v>17910710</v>
      </c>
      <c r="J17" s="13">
        <v>17.823204419889503</v>
      </c>
      <c r="K17" s="13">
        <v>164.04559558997693</v>
      </c>
      <c r="L17" s="14">
        <v>0.23491298342541486</v>
      </c>
      <c r="M17" s="13">
        <v>385.40861696827301</v>
      </c>
      <c r="N17" s="13">
        <v>50920.198812154704</v>
      </c>
      <c r="O17" s="13">
        <v>178.09100828729387</v>
      </c>
      <c r="P17" s="13">
        <v>242</v>
      </c>
      <c r="Q17" s="13">
        <v>114</v>
      </c>
      <c r="R17" s="13">
        <v>9</v>
      </c>
      <c r="S17" s="14">
        <v>0.2327025189967421</v>
      </c>
      <c r="T17" s="14">
        <v>9.5114661857899508E-3</v>
      </c>
      <c r="U17" s="15">
        <v>0.25094841007856294</v>
      </c>
    </row>
    <row r="18" spans="2:21" x14ac:dyDescent="0.25">
      <c r="B18" s="21" t="s">
        <v>13</v>
      </c>
      <c r="C18" s="22">
        <v>61</v>
      </c>
      <c r="D18" s="13">
        <v>2509220</v>
      </c>
      <c r="E18" s="13">
        <v>2411480</v>
      </c>
      <c r="F18" s="13">
        <v>383523.32999999967</v>
      </c>
      <c r="G18" s="13">
        <v>1759899</v>
      </c>
      <c r="H18" s="13">
        <v>3302131.3900000043</v>
      </c>
      <c r="I18" s="13">
        <v>680090</v>
      </c>
      <c r="J18" s="13">
        <v>9.8196721311475414</v>
      </c>
      <c r="K18" s="13">
        <v>5.2754098360655739</v>
      </c>
      <c r="L18" s="14">
        <v>0.1368</v>
      </c>
      <c r="M18" s="13">
        <v>4.0870610045901641</v>
      </c>
      <c r="N18" s="13">
        <v>6287.2677049180274</v>
      </c>
      <c r="O18" s="13">
        <v>169.59836065573759</v>
      </c>
      <c r="P18" s="13">
        <v>27</v>
      </c>
      <c r="Q18" s="13">
        <v>4</v>
      </c>
      <c r="R18" s="13">
        <v>10</v>
      </c>
      <c r="S18" s="14">
        <v>0.27103641769155357</v>
      </c>
      <c r="T18" s="14">
        <v>1.61992250691659E-2</v>
      </c>
      <c r="U18" s="15">
        <v>0.2820218289183406</v>
      </c>
    </row>
    <row r="19" spans="2:21" x14ac:dyDescent="0.25">
      <c r="B19" s="21" t="s">
        <v>14</v>
      </c>
      <c r="C19" s="22">
        <v>405</v>
      </c>
      <c r="D19" s="13">
        <v>22809572.640000001</v>
      </c>
      <c r="E19" s="13">
        <v>20861300</v>
      </c>
      <c r="F19" s="13">
        <v>1033836.77</v>
      </c>
      <c r="G19" s="13">
        <v>2788046</v>
      </c>
      <c r="H19" s="13">
        <v>7329680.3399999999</v>
      </c>
      <c r="I19" s="13">
        <v>19766430</v>
      </c>
      <c r="J19" s="13">
        <v>0.92345679012345683</v>
      </c>
      <c r="K19" s="13">
        <v>8.3500202655485687</v>
      </c>
      <c r="L19" s="14">
        <v>0.30408296296296111</v>
      </c>
      <c r="M19" s="13">
        <v>20.315676589596084</v>
      </c>
      <c r="N19" s="13">
        <v>2552.6833827160494</v>
      </c>
      <c r="O19" s="13">
        <v>149.5714074074067</v>
      </c>
      <c r="P19" s="13">
        <v>56</v>
      </c>
      <c r="Q19" s="13">
        <v>1</v>
      </c>
      <c r="R19" s="13">
        <v>28</v>
      </c>
      <c r="S19" s="14">
        <v>0.86658484628232824</v>
      </c>
      <c r="T19" s="14">
        <v>0.60729844486066586</v>
      </c>
      <c r="U19" s="15">
        <v>0.94751669359052404</v>
      </c>
    </row>
    <row r="20" spans="2:21" x14ac:dyDescent="0.25">
      <c r="B20" s="21" t="s">
        <v>15</v>
      </c>
      <c r="C20" s="22">
        <v>7</v>
      </c>
      <c r="D20" s="13">
        <v>479680</v>
      </c>
      <c r="E20" s="13">
        <v>688700</v>
      </c>
      <c r="F20" s="13">
        <v>84382.86</v>
      </c>
      <c r="G20" s="13">
        <v>550370</v>
      </c>
      <c r="H20" s="13">
        <v>520721.24</v>
      </c>
      <c r="I20" s="13">
        <v>378820</v>
      </c>
      <c r="J20" s="13">
        <v>2.2857142857142856</v>
      </c>
      <c r="K20" s="13">
        <v>55.428571428571431</v>
      </c>
      <c r="L20" s="14">
        <v>0.22800000000000001</v>
      </c>
      <c r="M20" s="13">
        <v>120.35739428571431</v>
      </c>
      <c r="N20" s="13">
        <v>12054.694285714286</v>
      </c>
      <c r="O20" s="13">
        <v>134.45714285714283</v>
      </c>
      <c r="P20" s="13">
        <v>4</v>
      </c>
      <c r="Q20" s="13">
        <v>0</v>
      </c>
      <c r="R20" s="13">
        <v>0</v>
      </c>
      <c r="S20" s="14">
        <v>0.78973482321547694</v>
      </c>
      <c r="T20" s="14">
        <v>0.43696059014844557</v>
      </c>
      <c r="U20" s="15">
        <v>0.55005082038623498</v>
      </c>
    </row>
    <row r="21" spans="2:21" x14ac:dyDescent="0.25">
      <c r="B21" s="21" t="s">
        <v>16</v>
      </c>
      <c r="C21" s="22">
        <v>56</v>
      </c>
      <c r="D21" s="13">
        <v>5093768.8100000005</v>
      </c>
      <c r="E21" s="13">
        <v>5297495.8599999994</v>
      </c>
      <c r="F21" s="13">
        <v>0</v>
      </c>
      <c r="G21" s="13">
        <v>1513770</v>
      </c>
      <c r="H21" s="13">
        <v>2176.89</v>
      </c>
      <c r="I21" s="13">
        <v>5294860</v>
      </c>
      <c r="J21" s="13">
        <v>7.1428571428571425E-2</v>
      </c>
      <c r="K21" s="13">
        <v>0</v>
      </c>
      <c r="L21" s="14">
        <v>0.30398214285714314</v>
      </c>
      <c r="M21" s="13">
        <v>0</v>
      </c>
      <c r="N21" s="13">
        <v>0</v>
      </c>
      <c r="O21" s="13">
        <v>142.99928571428561</v>
      </c>
      <c r="P21" s="13">
        <v>11</v>
      </c>
      <c r="Q21" s="13">
        <v>0</v>
      </c>
      <c r="R21" s="13">
        <v>27</v>
      </c>
      <c r="S21" s="14">
        <v>1.0394778792483124</v>
      </c>
      <c r="T21" s="14">
        <v>0.99825874472343923</v>
      </c>
      <c r="U21" s="15">
        <v>0.99950243283436957</v>
      </c>
    </row>
    <row r="22" spans="2:21" x14ac:dyDescent="0.25">
      <c r="B22" s="21" t="s">
        <v>17</v>
      </c>
      <c r="C22" s="22">
        <v>2</v>
      </c>
      <c r="D22" s="13">
        <v>57270</v>
      </c>
      <c r="E22" s="13">
        <v>57270</v>
      </c>
      <c r="F22" s="13">
        <v>0</v>
      </c>
      <c r="G22" s="13">
        <v>24530</v>
      </c>
      <c r="H22" s="13">
        <v>0</v>
      </c>
      <c r="I22" s="13">
        <v>32740</v>
      </c>
      <c r="J22" s="13">
        <v>0</v>
      </c>
      <c r="K22" s="13">
        <v>0</v>
      </c>
      <c r="L22" s="14">
        <v>0.3</v>
      </c>
      <c r="M22" s="13">
        <v>0</v>
      </c>
      <c r="N22" s="13">
        <v>0</v>
      </c>
      <c r="O22" s="13">
        <v>141.28</v>
      </c>
      <c r="P22" s="13">
        <v>0</v>
      </c>
      <c r="Q22" s="13">
        <v>1</v>
      </c>
      <c r="R22" s="13">
        <v>0</v>
      </c>
      <c r="S22" s="14">
        <v>0.57167801641348004</v>
      </c>
      <c r="T22" s="14">
        <v>0</v>
      </c>
      <c r="U22" s="15">
        <v>0.57167801641348004</v>
      </c>
    </row>
    <row r="23" spans="2:21" x14ac:dyDescent="0.25">
      <c r="B23" s="23" t="s">
        <v>18</v>
      </c>
      <c r="C23" s="22">
        <v>16</v>
      </c>
      <c r="D23" s="13">
        <v>92360</v>
      </c>
      <c r="E23" s="13">
        <v>92360</v>
      </c>
      <c r="F23" s="13">
        <v>0</v>
      </c>
      <c r="G23" s="13">
        <v>13620</v>
      </c>
      <c r="H23" s="13">
        <v>5686.37</v>
      </c>
      <c r="I23" s="13">
        <v>79410</v>
      </c>
      <c r="J23" s="13">
        <v>0.625</v>
      </c>
      <c r="K23" s="13">
        <v>0</v>
      </c>
      <c r="L23" s="14">
        <v>0.31032499999999996</v>
      </c>
      <c r="M23" s="13">
        <v>0</v>
      </c>
      <c r="N23" s="13">
        <v>0</v>
      </c>
      <c r="O23" s="13">
        <v>182.60750000000004</v>
      </c>
      <c r="P23" s="13">
        <v>2</v>
      </c>
      <c r="Q23" s="13">
        <v>1</v>
      </c>
      <c r="R23" s="13">
        <v>0</v>
      </c>
      <c r="S23" s="14">
        <v>0.85978778692074487</v>
      </c>
      <c r="T23" s="14">
        <v>4.9192364170337739E-2</v>
      </c>
      <c r="U23" s="15">
        <v>0.85978778692074487</v>
      </c>
    </row>
    <row r="24" spans="2:21" x14ac:dyDescent="0.25">
      <c r="B24" s="23" t="s">
        <v>19</v>
      </c>
      <c r="C24" s="22">
        <v>0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0</v>
      </c>
      <c r="L24" s="14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4">
        <v>0</v>
      </c>
      <c r="T24" s="14">
        <v>0</v>
      </c>
      <c r="U24" s="15">
        <v>0</v>
      </c>
    </row>
    <row r="25" spans="2:21" x14ac:dyDescent="0.25">
      <c r="B25" s="23" t="s">
        <v>20</v>
      </c>
      <c r="C25" s="22">
        <v>0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4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4">
        <v>0</v>
      </c>
      <c r="T25" s="14">
        <v>0</v>
      </c>
      <c r="U25" s="15">
        <v>0</v>
      </c>
    </row>
    <row r="26" spans="2:21" x14ac:dyDescent="0.25">
      <c r="B26" s="23" t="s">
        <v>21</v>
      </c>
      <c r="C26" s="22">
        <v>1</v>
      </c>
      <c r="D26" s="13">
        <v>7380.43</v>
      </c>
      <c r="E26" s="13">
        <v>0</v>
      </c>
      <c r="F26" s="13">
        <v>1223.4000000000001</v>
      </c>
      <c r="G26" s="13">
        <v>0</v>
      </c>
      <c r="H26" s="13">
        <v>4985.05</v>
      </c>
      <c r="I26" s="13">
        <v>0</v>
      </c>
      <c r="J26" s="13">
        <v>1</v>
      </c>
      <c r="K26" s="13">
        <v>6</v>
      </c>
      <c r="L26" s="14">
        <v>9.4600000000000004E-2</v>
      </c>
      <c r="M26" s="13">
        <v>3.9777407999999999</v>
      </c>
      <c r="N26" s="13">
        <v>1223.4000000000001</v>
      </c>
      <c r="O26" s="13">
        <v>203.9</v>
      </c>
      <c r="P26" s="13">
        <v>0</v>
      </c>
      <c r="Q26" s="13">
        <v>0</v>
      </c>
      <c r="R26" s="13">
        <v>0</v>
      </c>
      <c r="S26" s="14">
        <v>0</v>
      </c>
      <c r="T26" s="14">
        <v>0</v>
      </c>
      <c r="U26" s="15">
        <v>0</v>
      </c>
    </row>
    <row r="27" spans="2:21" x14ac:dyDescent="0.25">
      <c r="C27" s="22">
        <v>14</v>
      </c>
      <c r="D27" s="13">
        <v>4004660</v>
      </c>
      <c r="E27" s="13">
        <v>3983870</v>
      </c>
      <c r="F27" s="13">
        <v>2926536.0999999996</v>
      </c>
      <c r="G27" s="13">
        <v>2022060</v>
      </c>
      <c r="H27" s="13">
        <v>9747141.4499999993</v>
      </c>
      <c r="I27" s="13">
        <v>2056790</v>
      </c>
      <c r="J27" s="13">
        <v>5.0714285714285712</v>
      </c>
      <c r="K27" s="13">
        <v>757.99285714285713</v>
      </c>
      <c r="L27" s="14">
        <v>0.32035714285714284</v>
      </c>
      <c r="M27" s="13">
        <v>2011.6806891428571</v>
      </c>
      <c r="N27" s="13">
        <v>209038.29285714283</v>
      </c>
      <c r="O27" s="13">
        <v>198.67785714285716</v>
      </c>
      <c r="P27" s="13">
        <v>1</v>
      </c>
      <c r="Q27" s="13">
        <v>1</v>
      </c>
      <c r="R27" s="13">
        <v>0</v>
      </c>
      <c r="S27" s="14">
        <v>0.51359915698211589</v>
      </c>
      <c r="T27" s="14">
        <v>4.6971899943621852E-2</v>
      </c>
      <c r="U27" s="15">
        <v>0.51627939666705991</v>
      </c>
    </row>
    <row r="28" spans="2:21" ht="15.75" thickBot="1" x14ac:dyDescent="0.3">
      <c r="B28" s="16" t="s">
        <v>2</v>
      </c>
      <c r="C28" s="16">
        <v>1286</v>
      </c>
      <c r="D28" s="17">
        <v>112022180.54000001</v>
      </c>
      <c r="E28" s="17">
        <v>104764555.86</v>
      </c>
      <c r="F28" s="17">
        <v>41295726.400000006</v>
      </c>
      <c r="G28" s="17">
        <v>62647044</v>
      </c>
      <c r="H28" s="17">
        <v>274948783.1400001</v>
      </c>
      <c r="I28" s="17">
        <v>46199850</v>
      </c>
      <c r="J28" s="18"/>
      <c r="K28" s="18"/>
      <c r="L28" s="18"/>
      <c r="M28" s="18"/>
      <c r="N28" s="18"/>
      <c r="O28" s="18"/>
      <c r="P28" s="17">
        <v>340</v>
      </c>
      <c r="Q28" s="17">
        <v>120</v>
      </c>
      <c r="R28" s="17">
        <v>74</v>
      </c>
      <c r="S28" s="19">
        <v>0.44098740858251945</v>
      </c>
      <c r="T28" s="19">
        <v>6.5164098405026114E-2</v>
      </c>
    </row>
    <row r="29" spans="2:21" x14ac:dyDescent="0.25">
      <c r="B29" s="24"/>
      <c r="C29" s="24"/>
      <c r="D29" s="25"/>
      <c r="E29" s="25"/>
      <c r="F29" s="25"/>
      <c r="G29" s="25"/>
      <c r="H29" s="25"/>
      <c r="I29" s="25"/>
      <c r="J29" s="26"/>
      <c r="K29" s="26"/>
      <c r="L29" s="26"/>
      <c r="M29" s="26"/>
      <c r="N29" s="26"/>
      <c r="O29" s="26"/>
      <c r="P29" s="25"/>
      <c r="Q29" s="25"/>
      <c r="R29" s="25"/>
      <c r="S29" s="27"/>
      <c r="T29" s="28"/>
    </row>
    <row r="30" spans="2:21" x14ac:dyDescent="0.25">
      <c r="B30" s="1" t="s">
        <v>27</v>
      </c>
    </row>
    <row r="31" spans="2:21" x14ac:dyDescent="0.25">
      <c r="B31" s="21" t="s">
        <v>12</v>
      </c>
      <c r="C31" s="22">
        <v>439</v>
      </c>
      <c r="D31" s="13">
        <v>33224229.110000033</v>
      </c>
      <c r="E31" s="13">
        <v>30825620</v>
      </c>
      <c r="F31" s="13">
        <v>28419229.499999996</v>
      </c>
      <c r="G31" s="13">
        <v>24867169</v>
      </c>
      <c r="H31" s="13">
        <v>171766597.11000004</v>
      </c>
      <c r="I31" s="13">
        <v>5270050</v>
      </c>
      <c r="J31" s="13">
        <v>4.5558086560364464</v>
      </c>
      <c r="K31" s="13">
        <v>199.07886560364466</v>
      </c>
      <c r="L31" s="14">
        <v>0.31213485193621748</v>
      </c>
      <c r="M31" s="13">
        <v>468.03926887435131</v>
      </c>
      <c r="N31" s="13">
        <v>64736.285876993155</v>
      </c>
      <c r="O31" s="13">
        <v>232.39416856492085</v>
      </c>
      <c r="P31" s="13">
        <v>250</v>
      </c>
      <c r="Q31" s="13">
        <v>26</v>
      </c>
      <c r="R31" s="13">
        <v>22</v>
      </c>
      <c r="S31" s="14">
        <v>0.15862068560121348</v>
      </c>
      <c r="T31" s="14">
        <v>-2.7683127098223365E-2</v>
      </c>
      <c r="U31" s="15">
        <v>0.2965330420522983</v>
      </c>
    </row>
    <row r="32" spans="2:21" x14ac:dyDescent="0.25">
      <c r="B32" s="21" t="s">
        <v>13</v>
      </c>
      <c r="C32" s="22">
        <v>193</v>
      </c>
      <c r="D32" s="13">
        <v>10669643.27</v>
      </c>
      <c r="E32" s="13">
        <v>10146830</v>
      </c>
      <c r="F32" s="13">
        <v>2129858.6999999993</v>
      </c>
      <c r="G32" s="13">
        <v>6857188.9500000002</v>
      </c>
      <c r="H32" s="13">
        <v>19009445.130000014</v>
      </c>
      <c r="I32" s="13">
        <v>3278530</v>
      </c>
      <c r="J32" s="13">
        <v>11.264248704663212</v>
      </c>
      <c r="K32" s="13">
        <v>9.879274611398964</v>
      </c>
      <c r="L32" s="14">
        <v>0.13035647668393752</v>
      </c>
      <c r="M32" s="13">
        <v>10.796120296787567</v>
      </c>
      <c r="N32" s="13">
        <v>11035.537305699478</v>
      </c>
      <c r="O32" s="13">
        <v>172.40165803108832</v>
      </c>
      <c r="P32" s="13">
        <v>67</v>
      </c>
      <c r="Q32" s="13">
        <v>16</v>
      </c>
      <c r="R32" s="13">
        <v>42</v>
      </c>
      <c r="S32" s="14">
        <v>0.30727643999291837</v>
      </c>
      <c r="T32" s="14">
        <v>-1.6203505665393417E-3</v>
      </c>
      <c r="U32" s="15">
        <v>0.38765405477134374</v>
      </c>
    </row>
    <row r="33" spans="2:21" x14ac:dyDescent="0.25">
      <c r="B33" s="21" t="s">
        <v>14</v>
      </c>
      <c r="C33" s="22">
        <v>182</v>
      </c>
      <c r="D33" s="13">
        <v>7819526.559999994</v>
      </c>
      <c r="E33" s="13">
        <v>6731670</v>
      </c>
      <c r="F33" s="13">
        <v>186811.34999999998</v>
      </c>
      <c r="G33" s="13">
        <v>1395171</v>
      </c>
      <c r="H33" s="13">
        <v>1353802.5699999998</v>
      </c>
      <c r="I33" s="13">
        <v>6429020</v>
      </c>
      <c r="J33" s="13">
        <v>4.3956043956043959E-2</v>
      </c>
      <c r="K33" s="13">
        <v>4.7912087912087911</v>
      </c>
      <c r="L33" s="14">
        <v>0.3344384615384608</v>
      </c>
      <c r="M33" s="13">
        <v>11.392697670329671</v>
      </c>
      <c r="N33" s="13">
        <v>1026.4359890109888</v>
      </c>
      <c r="O33" s="13">
        <v>153.07054945054915</v>
      </c>
      <c r="P33" s="13">
        <v>38</v>
      </c>
      <c r="Q33" s="13">
        <v>6</v>
      </c>
      <c r="R33" s="13">
        <v>23</v>
      </c>
      <c r="S33" s="14">
        <v>0.82217509598177063</v>
      </c>
      <c r="T33" s="14">
        <v>0.78307318601089038</v>
      </c>
      <c r="U33" s="15">
        <v>0.95133860305925322</v>
      </c>
    </row>
    <row r="34" spans="2:21" x14ac:dyDescent="0.25">
      <c r="B34" s="21" t="s">
        <v>15</v>
      </c>
      <c r="C34" s="22">
        <v>63</v>
      </c>
      <c r="D34" s="13">
        <v>2907350.54</v>
      </c>
      <c r="E34" s="13">
        <v>2324620</v>
      </c>
      <c r="F34" s="13">
        <v>259751.52999999997</v>
      </c>
      <c r="G34" s="13">
        <v>1862238</v>
      </c>
      <c r="H34" s="13">
        <v>2918858.9299999992</v>
      </c>
      <c r="I34" s="13">
        <v>708400</v>
      </c>
      <c r="J34" s="13">
        <v>3.4761904761904763</v>
      </c>
      <c r="K34" s="13">
        <v>20.374603174603173</v>
      </c>
      <c r="L34" s="14">
        <v>0.17599682539682554</v>
      </c>
      <c r="M34" s="13">
        <v>26.802725607619053</v>
      </c>
      <c r="N34" s="13">
        <v>4123.0401587301585</v>
      </c>
      <c r="O34" s="13">
        <v>135.16857142857137</v>
      </c>
      <c r="P34" s="13">
        <v>38</v>
      </c>
      <c r="Q34" s="13">
        <v>3</v>
      </c>
      <c r="R34" s="13">
        <v>3</v>
      </c>
      <c r="S34" s="14">
        <v>0.24365826901629825</v>
      </c>
      <c r="T34" s="14">
        <v>0.13210878523582914</v>
      </c>
      <c r="U34" s="15">
        <v>0.66346740235225787</v>
      </c>
    </row>
    <row r="35" spans="2:21" x14ac:dyDescent="0.25">
      <c r="B35" s="21" t="s">
        <v>16</v>
      </c>
      <c r="C35" s="22">
        <v>60</v>
      </c>
      <c r="D35" s="13">
        <v>2907785.9700000007</v>
      </c>
      <c r="E35" s="13">
        <v>2868700</v>
      </c>
      <c r="F35" s="13">
        <v>14141.01</v>
      </c>
      <c r="G35" s="13">
        <v>731071</v>
      </c>
      <c r="H35" s="13">
        <v>278751.58999999997</v>
      </c>
      <c r="I35" s="13">
        <v>3053690</v>
      </c>
      <c r="J35" s="13">
        <v>3.3333333333333333E-2</v>
      </c>
      <c r="K35" s="13">
        <v>1.6691666666666667</v>
      </c>
      <c r="L35" s="14">
        <v>0.33939333333333283</v>
      </c>
      <c r="M35" s="13">
        <v>4.107564</v>
      </c>
      <c r="N35" s="13">
        <v>235.68350000000001</v>
      </c>
      <c r="O35" s="13">
        <v>153.86700000000002</v>
      </c>
      <c r="P35" s="13">
        <v>19</v>
      </c>
      <c r="Q35" s="13">
        <v>0</v>
      </c>
      <c r="R35" s="13">
        <v>34</v>
      </c>
      <c r="S35" s="14">
        <v>1.0501770183587478</v>
      </c>
      <c r="T35" s="14">
        <v>1.2530397184404798</v>
      </c>
      <c r="U35" s="15">
        <v>0.99955906336470468</v>
      </c>
    </row>
    <row r="36" spans="2:21" x14ac:dyDescent="0.25">
      <c r="B36" s="21" t="s">
        <v>17</v>
      </c>
      <c r="C36" s="22">
        <v>3</v>
      </c>
      <c r="D36" s="13">
        <v>125954.89</v>
      </c>
      <c r="E36" s="13">
        <v>125950</v>
      </c>
      <c r="F36" s="13">
        <v>0</v>
      </c>
      <c r="G36" s="13">
        <v>0</v>
      </c>
      <c r="H36" s="13">
        <v>598.66999999999996</v>
      </c>
      <c r="I36" s="13">
        <v>125950</v>
      </c>
      <c r="J36" s="13">
        <v>0.33333333333333331</v>
      </c>
      <c r="K36" s="13">
        <v>0</v>
      </c>
      <c r="L36" s="14">
        <v>0.35099999999999998</v>
      </c>
      <c r="M36" s="13">
        <v>0</v>
      </c>
      <c r="N36" s="13">
        <v>0</v>
      </c>
      <c r="O36" s="13">
        <v>141.28</v>
      </c>
      <c r="P36" s="13">
        <v>0</v>
      </c>
      <c r="Q36" s="13">
        <v>0</v>
      </c>
      <c r="R36" s="13">
        <v>1</v>
      </c>
      <c r="S36" s="14">
        <v>0.99996117657678874</v>
      </c>
      <c r="T36" s="14">
        <v>0</v>
      </c>
      <c r="U36" s="15">
        <v>0.57167801641348004</v>
      </c>
    </row>
    <row r="37" spans="2:21" x14ac:dyDescent="0.25">
      <c r="B37" s="23" t="s">
        <v>18</v>
      </c>
      <c r="C37" s="22">
        <v>1</v>
      </c>
      <c r="D37" s="13">
        <v>6293.37</v>
      </c>
      <c r="E37" s="13">
        <v>6290</v>
      </c>
      <c r="F37" s="13">
        <v>0</v>
      </c>
      <c r="G37" s="13">
        <v>6290</v>
      </c>
      <c r="H37" s="13">
        <v>0</v>
      </c>
      <c r="I37" s="13">
        <v>6290</v>
      </c>
      <c r="J37" s="13">
        <v>0</v>
      </c>
      <c r="K37" s="13">
        <v>0</v>
      </c>
      <c r="L37" s="14">
        <v>0.3</v>
      </c>
      <c r="M37" s="13">
        <v>0</v>
      </c>
      <c r="N37" s="13">
        <v>0</v>
      </c>
      <c r="O37" s="13">
        <v>332.78</v>
      </c>
      <c r="P37" s="13">
        <v>1</v>
      </c>
      <c r="Q37" s="13">
        <v>0</v>
      </c>
      <c r="R37" s="13">
        <v>0</v>
      </c>
      <c r="S37" s="14">
        <v>0.99946451583174045</v>
      </c>
      <c r="T37" s="14">
        <v>1</v>
      </c>
      <c r="U37" s="15">
        <v>0.85978778692074487</v>
      </c>
    </row>
    <row r="38" spans="2:21" x14ac:dyDescent="0.25">
      <c r="B38" s="23" t="s">
        <v>19</v>
      </c>
      <c r="C38" s="22">
        <v>1</v>
      </c>
      <c r="D38" s="13">
        <v>66559.350000000006</v>
      </c>
      <c r="E38" s="13">
        <v>66560</v>
      </c>
      <c r="F38" s="13">
        <v>0</v>
      </c>
      <c r="G38" s="13">
        <v>0</v>
      </c>
      <c r="H38" s="13">
        <v>0</v>
      </c>
      <c r="I38" s="13">
        <v>66560</v>
      </c>
      <c r="J38" s="13">
        <v>0</v>
      </c>
      <c r="K38" s="13">
        <v>0</v>
      </c>
      <c r="L38" s="14">
        <v>0.35099999999999998</v>
      </c>
      <c r="M38" s="13">
        <v>0</v>
      </c>
      <c r="N38" s="13">
        <v>0</v>
      </c>
      <c r="O38" s="13">
        <v>141.28</v>
      </c>
      <c r="P38" s="13">
        <v>0</v>
      </c>
      <c r="Q38" s="13">
        <v>0</v>
      </c>
      <c r="R38" s="13">
        <v>0</v>
      </c>
      <c r="S38" s="14">
        <v>1.0000097657203684</v>
      </c>
      <c r="T38" s="14">
        <v>0</v>
      </c>
      <c r="U38" s="15">
        <v>0</v>
      </c>
    </row>
    <row r="39" spans="2:21" x14ac:dyDescent="0.25">
      <c r="B39" s="23" t="s">
        <v>20</v>
      </c>
      <c r="C39" s="22">
        <v>1</v>
      </c>
      <c r="D39" s="13">
        <v>313150</v>
      </c>
      <c r="E39" s="13">
        <v>243290</v>
      </c>
      <c r="F39" s="13">
        <v>0</v>
      </c>
      <c r="G39" s="13">
        <v>0</v>
      </c>
      <c r="H39" s="13">
        <v>0</v>
      </c>
      <c r="I39" s="13">
        <v>243290</v>
      </c>
      <c r="J39" s="13">
        <v>0</v>
      </c>
      <c r="K39" s="13">
        <v>0</v>
      </c>
      <c r="L39" s="14">
        <v>0.35099999999999998</v>
      </c>
      <c r="M39" s="13">
        <v>0</v>
      </c>
      <c r="N39" s="13">
        <v>0</v>
      </c>
      <c r="O39" s="13">
        <v>141.28</v>
      </c>
      <c r="P39" s="13">
        <v>0</v>
      </c>
      <c r="Q39" s="13">
        <v>0</v>
      </c>
      <c r="R39" s="13">
        <v>0</v>
      </c>
      <c r="S39" s="14">
        <v>0.77691202299217632</v>
      </c>
      <c r="T39" s="14">
        <v>0</v>
      </c>
      <c r="U39" s="15">
        <v>0</v>
      </c>
    </row>
    <row r="40" spans="2:21" x14ac:dyDescent="0.25">
      <c r="B40" s="23" t="s">
        <v>21</v>
      </c>
      <c r="C40" s="22">
        <v>6</v>
      </c>
      <c r="D40" s="13">
        <v>163324.44</v>
      </c>
      <c r="E40" s="13">
        <v>155950</v>
      </c>
      <c r="F40" s="13">
        <v>68211.98</v>
      </c>
      <c r="G40" s="13">
        <v>95240</v>
      </c>
      <c r="H40" s="13">
        <v>715021.01000000013</v>
      </c>
      <c r="I40" s="13">
        <v>61750</v>
      </c>
      <c r="J40" s="13">
        <v>9.1666666666666661</v>
      </c>
      <c r="K40" s="13">
        <v>5.833333333333333</v>
      </c>
      <c r="L40" s="14">
        <v>0.13733333333333334</v>
      </c>
      <c r="M40" s="13">
        <v>5.3646240000000001</v>
      </c>
      <c r="N40" s="13">
        <v>11368.663333333332</v>
      </c>
      <c r="O40" s="13">
        <v>211.31333333333336</v>
      </c>
      <c r="P40" s="13">
        <v>0</v>
      </c>
      <c r="Q40" s="13">
        <v>0</v>
      </c>
      <c r="R40" s="13">
        <v>0</v>
      </c>
      <c r="S40" s="14">
        <v>0.37808181065858848</v>
      </c>
      <c r="T40" s="14">
        <v>1.0919781604367913E-2</v>
      </c>
      <c r="U40" s="15">
        <v>0</v>
      </c>
    </row>
    <row r="41" spans="2:21" x14ac:dyDescent="0.25">
      <c r="B41" s="23"/>
      <c r="C41" s="22">
        <v>16</v>
      </c>
      <c r="D41" s="13">
        <v>1109330.42</v>
      </c>
      <c r="E41" s="13">
        <v>1080850</v>
      </c>
      <c r="F41" s="13">
        <v>216787.85</v>
      </c>
      <c r="G41" s="13">
        <v>662715</v>
      </c>
      <c r="H41" s="13">
        <v>1237933.5999999999</v>
      </c>
      <c r="I41" s="13">
        <v>556810</v>
      </c>
      <c r="J41" s="13">
        <v>1.1875</v>
      </c>
      <c r="K41" s="13">
        <v>28.1875</v>
      </c>
      <c r="L41" s="14">
        <v>0.31576249999999995</v>
      </c>
      <c r="M41" s="13">
        <v>66.000117599999996</v>
      </c>
      <c r="N41" s="13">
        <v>13549.240625</v>
      </c>
      <c r="O41" s="13">
        <v>162.69250000000002</v>
      </c>
      <c r="P41" s="13">
        <v>7</v>
      </c>
      <c r="Q41" s="13">
        <v>5</v>
      </c>
      <c r="R41" s="13">
        <v>1</v>
      </c>
      <c r="S41" s="14">
        <v>0.50193340952463927</v>
      </c>
      <c r="T41" s="14">
        <v>0.20925284624612389</v>
      </c>
      <c r="U41" s="15">
        <v>0.71200365473772986</v>
      </c>
    </row>
    <row r="42" spans="2:21" ht="15.75" thickBot="1" x14ac:dyDescent="0.3">
      <c r="B42" s="16" t="s">
        <v>2</v>
      </c>
      <c r="C42" s="16">
        <v>965</v>
      </c>
      <c r="D42" s="17">
        <v>59313147.920000024</v>
      </c>
      <c r="E42" s="17">
        <v>54576330</v>
      </c>
      <c r="F42" s="17">
        <v>31294791.920000002</v>
      </c>
      <c r="G42" s="17">
        <v>36477082.950000003</v>
      </c>
      <c r="H42" s="17">
        <v>197281008.61000004</v>
      </c>
      <c r="I42" s="17">
        <v>19800340</v>
      </c>
      <c r="J42" s="18"/>
      <c r="K42" s="18"/>
      <c r="L42" s="18"/>
      <c r="M42" s="18"/>
      <c r="N42" s="18"/>
      <c r="O42" s="18"/>
      <c r="P42" s="17">
        <v>412</v>
      </c>
      <c r="Q42" s="17">
        <v>51</v>
      </c>
      <c r="R42" s="17">
        <v>125</v>
      </c>
      <c r="S42" s="19">
        <v>0.36280086990092592</v>
      </c>
      <c r="T42" s="19">
        <v>4.6634566484708526E-2</v>
      </c>
    </row>
    <row r="46" spans="2:21" x14ac:dyDescent="0.25">
      <c r="B46" s="1" t="s">
        <v>5266</v>
      </c>
    </row>
    <row r="48" spans="2:21" ht="60" x14ac:dyDescent="0.25">
      <c r="B48" s="9" t="s">
        <v>22</v>
      </c>
      <c r="C48" s="9" t="s">
        <v>5</v>
      </c>
      <c r="D48" s="10" t="s">
        <v>6</v>
      </c>
      <c r="E48" s="10" t="s">
        <v>23</v>
      </c>
      <c r="F48" s="10" t="s">
        <v>24</v>
      </c>
      <c r="G48" s="12" t="s">
        <v>8</v>
      </c>
      <c r="H48" s="12" t="s">
        <v>25</v>
      </c>
      <c r="J48" s="9" t="s">
        <v>26</v>
      </c>
      <c r="K48" s="9" t="s">
        <v>5</v>
      </c>
      <c r="L48" s="10" t="s">
        <v>6</v>
      </c>
      <c r="M48" s="10" t="s">
        <v>23</v>
      </c>
      <c r="N48" s="10" t="s">
        <v>24</v>
      </c>
      <c r="O48" s="12" t="s">
        <v>8</v>
      </c>
      <c r="P48" s="12" t="s">
        <v>25</v>
      </c>
    </row>
    <row r="49" spans="2:16" x14ac:dyDescent="0.25">
      <c r="B49" s="21" t="s">
        <v>12</v>
      </c>
      <c r="C49" s="29">
        <f>COUNTIF('ZNX Listing'!$M$2:$M$1402,'Base Case'!$B49)</f>
        <v>748</v>
      </c>
      <c r="D49" s="30">
        <f>SUMIF('ZNX Listing'!$M$2:$M$1402,$B49,'ZNX Listing'!$R$2:$R$1402)</f>
        <v>82540720.50999999</v>
      </c>
      <c r="E49" s="30">
        <f>SUMIF('ZNX Listing'!$M$2:$M$1402,$B49,'ZNX Listing'!$Q$2:$Q$1402)</f>
        <v>53424722.17999997</v>
      </c>
      <c r="F49" s="30">
        <f>SUMIF('ZNX Listing'!$M$2:$M$1402,$B49,'ZNX Listing'!$O$2:$O$1402)</f>
        <v>19019594.720000003</v>
      </c>
      <c r="G49" s="15">
        <f t="shared" ref="G49:G58" si="0">IFERROR(F49/D49,0)</f>
        <v>0.23042680755004721</v>
      </c>
      <c r="H49" s="15">
        <f t="shared" ref="H49:H58" si="1">G49-S17</f>
        <v>-2.2757114466948891E-3</v>
      </c>
      <c r="J49" s="21" t="s">
        <v>12</v>
      </c>
      <c r="K49" s="29">
        <f>COUNTIF('Tenix List'!$Q$2:$Q$1132,'Base Case'!$J49)</f>
        <v>465</v>
      </c>
      <c r="L49" s="30">
        <f>SUMIF('Tenix List'!$Q$2:$Q$1132,'Base Case'!$J49,'Tenix List'!$U$2:$U$1132)</f>
        <v>36238098.439999998</v>
      </c>
      <c r="M49" s="30">
        <f>SUMIF('Tenix List'!$Q$2:$Q$1132,'Base Case'!$J49,'Tenix List'!$R$2:$R$1132)</f>
        <v>24324085.720000014</v>
      </c>
      <c r="N49" s="30">
        <f>SUMIF('Tenix List'!$Q$2:$Q$1132,'Base Case'!$J49,'Tenix List'!$S$2:$S$1132)</f>
        <v>4070566</v>
      </c>
      <c r="O49" s="15">
        <f t="shared" ref="O49:O58" si="2">IFERROR(N49/L49,0)</f>
        <v>0.11232835538376004</v>
      </c>
      <c r="P49" s="15">
        <f t="shared" ref="P49:P58" si="3">O49-S31</f>
        <v>-4.6292330217453437E-2</v>
      </c>
    </row>
    <row r="50" spans="2:16" x14ac:dyDescent="0.25">
      <c r="B50" s="21" t="s">
        <v>13</v>
      </c>
      <c r="C50" s="29">
        <f>COUNTIF('ZNX Listing'!$M$2:$M$1402,'Base Case'!$B50)</f>
        <v>80</v>
      </c>
      <c r="D50" s="30">
        <f>SUMIF('ZNX Listing'!$M$2:$M$1402,$B50,'ZNX Listing'!$R$2:$R$1402)</f>
        <v>4177470</v>
      </c>
      <c r="E50" s="30">
        <f>SUMIF('ZNX Listing'!$M$2:$M$1402,$B50,'ZNX Listing'!$Q$2:$Q$1402)</f>
        <v>1351920.2433729819</v>
      </c>
      <c r="F50" s="30">
        <f>SUMIF('ZNX Listing'!$M$2:$M$1402,$B50,'ZNX Listing'!$O$2:$O$1402)</f>
        <v>978710</v>
      </c>
      <c r="G50" s="15">
        <f t="shared" si="0"/>
        <v>0.2342829511642214</v>
      </c>
      <c r="H50" s="15">
        <f t="shared" si="1"/>
        <v>-3.6753466527332163E-2</v>
      </c>
      <c r="J50" s="21" t="s">
        <v>13</v>
      </c>
      <c r="K50" s="29">
        <f>COUNTIF('Tenix List'!$Q$2:$Q$1132,'Base Case'!$J50)</f>
        <v>211</v>
      </c>
      <c r="L50" s="30">
        <f>SUMIF('Tenix List'!$Q$2:$Q$1132,'Base Case'!$J50,'Tenix List'!$U$2:$U$1132)</f>
        <v>11751138.659999998</v>
      </c>
      <c r="M50" s="30">
        <f>SUMIF('Tenix List'!$Q$2:$Q$1132,'Base Case'!$J50,'Tenix List'!$R$2:$R$1132)</f>
        <v>5787301.4200000074</v>
      </c>
      <c r="N50" s="30">
        <f>SUMIF('Tenix List'!$Q$2:$Q$1132,'Base Case'!$J50,'Tenix List'!$S$2:$S$1132)</f>
        <v>2547774.4699999997</v>
      </c>
      <c r="O50" s="15">
        <f t="shared" si="2"/>
        <v>0.21681085924655408</v>
      </c>
      <c r="P50" s="15">
        <f t="shared" si="3"/>
        <v>-9.0465580746364294E-2</v>
      </c>
    </row>
    <row r="51" spans="2:16" x14ac:dyDescent="0.25">
      <c r="B51" s="21" t="s">
        <v>14</v>
      </c>
      <c r="C51" s="29">
        <f>COUNTIF('ZNX Listing'!$M$2:$M$1402,'Base Case'!$B51)</f>
        <v>427</v>
      </c>
      <c r="D51" s="30">
        <f>SUMIF('ZNX Listing'!$M$2:$M$1402,$B51,'ZNX Listing'!$R$2:$R$1402)</f>
        <v>23752992.471000001</v>
      </c>
      <c r="E51" s="30">
        <f>SUMIF('ZNX Listing'!$M$2:$M$1402,$B51,'ZNX Listing'!$Q$2:$Q$1402)</f>
        <v>15913213.674044175</v>
      </c>
      <c r="F51" s="30">
        <f>SUMIF('ZNX Listing'!$M$2:$M$1402,$B51,'ZNX Listing'!$O$2:$O$1402)</f>
        <v>19914965.75</v>
      </c>
      <c r="G51" s="15">
        <f t="shared" si="0"/>
        <v>0.83841923388449502</v>
      </c>
      <c r="H51" s="15">
        <f t="shared" si="1"/>
        <v>-2.8165612397833217E-2</v>
      </c>
      <c r="J51" s="21" t="s">
        <v>14</v>
      </c>
      <c r="K51" s="29">
        <f>COUNTIF('Tenix List'!$Q$2:$Q$1132,'Base Case'!$J51)</f>
        <v>289</v>
      </c>
      <c r="L51" s="30">
        <f>SUMIF('Tenix List'!$Q$2:$Q$1132,'Base Case'!$J51,'Tenix List'!$U$2:$U$1132)</f>
        <v>11322753.469999999</v>
      </c>
      <c r="M51" s="30">
        <f>SUMIF('Tenix List'!$Q$2:$Q$1132,'Base Case'!$J51,'Tenix List'!$R$2:$R$1132)</f>
        <v>8243362.679999995</v>
      </c>
      <c r="N51" s="30">
        <f>SUMIF('Tenix List'!$Q$2:$Q$1132,'Base Case'!$J51,'Tenix List'!$S$2:$S$1132)</f>
        <v>6378440</v>
      </c>
      <c r="O51" s="15">
        <f t="shared" si="2"/>
        <v>0.56332940718879754</v>
      </c>
      <c r="P51" s="15">
        <f t="shared" si="3"/>
        <v>-0.25884568879297309</v>
      </c>
    </row>
    <row r="52" spans="2:16" x14ac:dyDescent="0.25">
      <c r="B52" s="21" t="s">
        <v>15</v>
      </c>
      <c r="C52" s="29">
        <f>COUNTIF('ZNX Listing'!$M$2:$M$1402,'Base Case'!$B52)</f>
        <v>8</v>
      </c>
      <c r="D52" s="30">
        <f>SUMIF('ZNX Listing'!$M$2:$M$1402,$B52,'ZNX Listing'!$R$2:$R$1402)</f>
        <v>761479</v>
      </c>
      <c r="E52" s="30">
        <f>SUMIF('ZNX Listing'!$M$2:$M$1402,$B52,'ZNX Listing'!$Q$2:$Q$1402)</f>
        <v>480244.57</v>
      </c>
      <c r="F52" s="30">
        <f>SUMIF('ZNX Listing'!$M$2:$M$1402,$B52,'ZNX Listing'!$O$2:$O$1402)</f>
        <v>378820</v>
      </c>
      <c r="G52" s="15">
        <f t="shared" si="0"/>
        <v>0.4974792476220618</v>
      </c>
      <c r="H52" s="15">
        <f t="shared" si="1"/>
        <v>-0.29225557559341514</v>
      </c>
      <c r="J52" s="21" t="s">
        <v>15</v>
      </c>
      <c r="K52" s="29">
        <f>COUNTIF('Tenix List'!$Q$2:$Q$1132,'Base Case'!$J52)</f>
        <v>67</v>
      </c>
      <c r="L52" s="30">
        <f>SUMIF('Tenix List'!$Q$2:$Q$1132,'Base Case'!$J52,'Tenix List'!$U$2:$U$1132)</f>
        <v>3125462.0699999984</v>
      </c>
      <c r="M52" s="30">
        <f>SUMIF('Tenix List'!$Q$2:$Q$1132,'Base Case'!$J52,'Tenix List'!$R$2:$R$1132)</f>
        <v>2567698.94</v>
      </c>
      <c r="N52" s="30">
        <f>SUMIF('Tenix List'!$Q$2:$Q$1132,'Base Case'!$J52,'Tenix List'!$S$2:$S$1132)</f>
        <v>671472</v>
      </c>
      <c r="O52" s="15">
        <f t="shared" si="2"/>
        <v>0.2148392733494284</v>
      </c>
      <c r="P52" s="15">
        <f t="shared" si="3"/>
        <v>-2.8818995666869851E-2</v>
      </c>
    </row>
    <row r="53" spans="2:16" x14ac:dyDescent="0.25">
      <c r="B53" s="21" t="s">
        <v>16</v>
      </c>
      <c r="C53" s="29">
        <f>COUNTIF('ZNX Listing'!$M$2:$M$1402,'Base Case'!$B53)</f>
        <v>64</v>
      </c>
      <c r="D53" s="30">
        <f>SUMIF('ZNX Listing'!$M$2:$M$1402,$B53,'ZNX Listing'!$R$2:$R$1402)</f>
        <v>9975370</v>
      </c>
      <c r="E53" s="30">
        <f>SUMIF('ZNX Listing'!$M$2:$M$1402,$B53,'ZNX Listing'!$Q$2:$Q$1402)</f>
        <v>1872183.0400000003</v>
      </c>
      <c r="F53" s="30">
        <f>SUMIF('ZNX Listing'!$M$2:$M$1402,$B53,'ZNX Listing'!$O$2:$O$1402)</f>
        <v>11611759.299999999</v>
      </c>
      <c r="G53" s="15">
        <f t="shared" si="0"/>
        <v>1.1640429678297646</v>
      </c>
      <c r="H53" s="15">
        <f t="shared" si="1"/>
        <v>0.12456508858145221</v>
      </c>
      <c r="J53" s="21" t="s">
        <v>16</v>
      </c>
      <c r="K53" s="29">
        <f>COUNTIF('Tenix List'!$Q$2:$Q$1132,'Base Case'!$J53)</f>
        <v>67</v>
      </c>
      <c r="L53" s="30">
        <f>SUMIF('Tenix List'!$Q$2:$Q$1132,'Base Case'!$J53,'Tenix List'!$U$2:$U$1132)</f>
        <v>3301682.6400000006</v>
      </c>
      <c r="M53" s="30">
        <f>SUMIF('Tenix List'!$Q$2:$Q$1132,'Base Case'!$J53,'Tenix List'!$R$2:$R$1132)</f>
        <v>1315857.1500000001</v>
      </c>
      <c r="N53" s="30">
        <f>SUMIF('Tenix List'!$Q$2:$Q$1132,'Base Case'!$J53,'Tenix List'!$S$2:$S$1132)</f>
        <v>2760620</v>
      </c>
      <c r="O53" s="15">
        <f t="shared" si="2"/>
        <v>0.83612518252208501</v>
      </c>
      <c r="P53" s="15">
        <f t="shared" si="3"/>
        <v>-0.21405183583666276</v>
      </c>
    </row>
    <row r="54" spans="2:16" x14ac:dyDescent="0.25">
      <c r="B54" s="21" t="s">
        <v>17</v>
      </c>
      <c r="C54" s="29">
        <f>COUNTIF('ZNX Listing'!$M$2:$M$1402,'Base Case'!$B54)</f>
        <v>0</v>
      </c>
      <c r="D54" s="30">
        <f>SUMIF('ZNX Listing'!$M$2:$M$1402,$B54,'ZNX Listing'!$R$2:$R$1402)</f>
        <v>0</v>
      </c>
      <c r="E54" s="30">
        <f>SUMIF('ZNX Listing'!$M$2:$M$1402,$B54,'ZNX Listing'!$Q$2:$Q$1402)</f>
        <v>0</v>
      </c>
      <c r="F54" s="30">
        <f>SUMIF('ZNX Listing'!$M$2:$M$1402,$B54,'ZNX Listing'!$O$2:$O$1402)</f>
        <v>0</v>
      </c>
      <c r="G54" s="15">
        <f t="shared" si="0"/>
        <v>0</v>
      </c>
      <c r="H54" s="15">
        <f t="shared" si="1"/>
        <v>-0.57167801641348004</v>
      </c>
      <c r="J54" s="21" t="s">
        <v>17</v>
      </c>
      <c r="K54" s="29">
        <f>COUNTIF('Tenix List'!$Q$2:$Q$1132,'Base Case'!$J54)</f>
        <v>3</v>
      </c>
      <c r="L54" s="30">
        <f>SUMIF('Tenix List'!$Q$2:$Q$1132,'Base Case'!$J54,'Tenix List'!$U$2:$U$1132)</f>
        <v>113566.5</v>
      </c>
      <c r="M54" s="30">
        <f>SUMIF('Tenix List'!$Q$2:$Q$1132,'Base Case'!$J54,'Tenix List'!$R$2:$R$1132)</f>
        <v>33719.549999999996</v>
      </c>
      <c r="N54" s="30">
        <f>SUMIF('Tenix List'!$Q$2:$Q$1132,'Base Case'!$J54,'Tenix List'!$S$2:$S$1132)</f>
        <v>96830</v>
      </c>
      <c r="O54" s="15">
        <f t="shared" si="2"/>
        <v>0.85262819581478688</v>
      </c>
      <c r="P54" s="15">
        <f t="shared" si="3"/>
        <v>-0.14733298076200185</v>
      </c>
    </row>
    <row r="55" spans="2:16" x14ac:dyDescent="0.25">
      <c r="B55" s="21" t="s">
        <v>18</v>
      </c>
      <c r="C55" s="29">
        <f>COUNTIF('ZNX Listing'!$M$2:$M$1402,'Base Case'!$B55)</f>
        <v>74</v>
      </c>
      <c r="D55" s="30">
        <f>SUMIF('ZNX Listing'!$M$2:$M$1402,$B55,'ZNX Listing'!$R$2:$R$1402)</f>
        <v>342330</v>
      </c>
      <c r="E55" s="30">
        <f>SUMIF('ZNX Listing'!$M$2:$M$1402,$B55,'ZNX Listing'!$Q$2:$Q$1402)</f>
        <v>264253.46999999997</v>
      </c>
      <c r="F55" s="30">
        <f>SUMIF('ZNX Listing'!$M$2:$M$1402,$B55,'ZNX Listing'!$O$2:$O$1402)</f>
        <v>256210.86000000002</v>
      </c>
      <c r="G55" s="15">
        <f t="shared" si="0"/>
        <v>0.74843238979931648</v>
      </c>
      <c r="H55" s="15">
        <f t="shared" si="1"/>
        <v>-0.11135539712142839</v>
      </c>
      <c r="J55" s="21" t="s">
        <v>18</v>
      </c>
      <c r="K55" s="29">
        <f>COUNTIF('Tenix List'!$Q$2:$Q$1132,'Base Case'!$J55)</f>
        <v>15</v>
      </c>
      <c r="L55" s="30">
        <f>SUMIF('Tenix List'!$Q$2:$Q$1132,'Base Case'!$J55,'Tenix List'!$U$2:$U$1132)</f>
        <v>420016.47000000003</v>
      </c>
      <c r="M55" s="30">
        <f>SUMIF('Tenix List'!$Q$2:$Q$1132,'Base Case'!$J55,'Tenix List'!$R$2:$R$1132)</f>
        <v>381836.78</v>
      </c>
      <c r="N55" s="30">
        <f>SUMIF('Tenix List'!$Q$2:$Q$1132,'Base Case'!$J55,'Tenix List'!$S$2:$S$1132)</f>
        <v>406630</v>
      </c>
      <c r="O55" s="15">
        <f t="shared" si="2"/>
        <v>0.96812870219113067</v>
      </c>
      <c r="P55" s="15">
        <f t="shared" si="3"/>
        <v>-3.1335813640609778E-2</v>
      </c>
    </row>
    <row r="56" spans="2:16" x14ac:dyDescent="0.25">
      <c r="B56" s="21" t="s">
        <v>19</v>
      </c>
      <c r="C56" s="29">
        <f>COUNTIF('ZNX Listing'!$M$2:$M$1402,'Base Case'!$B56)</f>
        <v>0</v>
      </c>
      <c r="D56" s="30">
        <f>SUMIF('ZNX Listing'!$M$2:$M$1402,$B56,'ZNX Listing'!$R$2:$R$1402)</f>
        <v>0</v>
      </c>
      <c r="E56" s="30">
        <f>SUMIF('ZNX Listing'!$M$2:$M$1402,$B56,'ZNX Listing'!$Q$2:$Q$1402)</f>
        <v>0</v>
      </c>
      <c r="F56" s="30">
        <f>SUMIF('ZNX Listing'!$M$2:$M$1402,$B56,'ZNX Listing'!$O$2:$O$1402)</f>
        <v>0</v>
      </c>
      <c r="G56" s="15">
        <f t="shared" si="0"/>
        <v>0</v>
      </c>
      <c r="H56" s="15">
        <f t="shared" si="1"/>
        <v>0</v>
      </c>
      <c r="J56" s="21" t="s">
        <v>19</v>
      </c>
      <c r="K56" s="29">
        <f>COUNTIF('Tenix List'!$Q$2:$Q$1132,'Base Case'!$J56)</f>
        <v>0</v>
      </c>
      <c r="L56" s="30">
        <f>SUMIF('Tenix List'!$Q$2:$Q$1132,'Base Case'!$J56,'Tenix List'!$U$2:$U$1132)</f>
        <v>0</v>
      </c>
      <c r="M56" s="30">
        <f>SUMIF('Tenix List'!$Q$2:$Q$1132,'Base Case'!$J56,'Tenix List'!$R$2:$R$1132)</f>
        <v>0</v>
      </c>
      <c r="N56" s="30">
        <f>SUMIF('Tenix List'!$Q$2:$Q$1132,'Base Case'!$J56,'Tenix List'!$S$2:$S$1132)</f>
        <v>0</v>
      </c>
      <c r="O56" s="15">
        <f t="shared" si="2"/>
        <v>0</v>
      </c>
      <c r="P56" s="15">
        <f t="shared" si="3"/>
        <v>-1.0000097657203684</v>
      </c>
    </row>
    <row r="57" spans="2:16" x14ac:dyDescent="0.25">
      <c r="B57" s="21" t="s">
        <v>20</v>
      </c>
      <c r="C57" s="29">
        <f>COUNTIF('ZNX Listing'!$M$2:$M$1402,'Base Case'!$B57)</f>
        <v>0</v>
      </c>
      <c r="D57" s="30">
        <f>SUMIF('ZNX Listing'!$M$2:$M$1402,$B57,'ZNX Listing'!$R$2:$R$1402)</f>
        <v>0</v>
      </c>
      <c r="E57" s="30">
        <f>SUMIF('ZNX Listing'!$M$2:$M$1402,$B57,'ZNX Listing'!$Q$2:$Q$1402)</f>
        <v>0</v>
      </c>
      <c r="F57" s="30">
        <f>SUMIF('ZNX Listing'!$M$2:$M$1402,$B57,'ZNX Listing'!$O$2:$O$1402)</f>
        <v>0</v>
      </c>
      <c r="G57" s="15">
        <f t="shared" si="0"/>
        <v>0</v>
      </c>
      <c r="H57" s="15">
        <f t="shared" si="1"/>
        <v>0</v>
      </c>
      <c r="J57" s="21" t="s">
        <v>20</v>
      </c>
      <c r="K57" s="29">
        <f>COUNTIF('Tenix List'!$Q$2:$Q$1132,'Base Case'!$J57)</f>
        <v>0</v>
      </c>
      <c r="L57" s="30">
        <f>SUMIF('Tenix List'!$Q$2:$Q$1132,'Base Case'!$J57,'Tenix List'!$U$2:$U$1132)</f>
        <v>0</v>
      </c>
      <c r="M57" s="30">
        <f>SUMIF('Tenix List'!$Q$2:$Q$1132,'Base Case'!$J57,'Tenix List'!$R$2:$R$1132)</f>
        <v>0</v>
      </c>
      <c r="N57" s="30">
        <f>SUMIF('Tenix List'!$Q$2:$Q$1132,'Base Case'!$J57,'Tenix List'!$S$2:$S$1132)</f>
        <v>0</v>
      </c>
      <c r="O57" s="15">
        <f t="shared" si="2"/>
        <v>0</v>
      </c>
      <c r="P57" s="15">
        <f t="shared" si="3"/>
        <v>-0.77691202299217632</v>
      </c>
    </row>
    <row r="58" spans="2:16" x14ac:dyDescent="0.25">
      <c r="B58" s="23" t="s">
        <v>21</v>
      </c>
      <c r="C58" s="31">
        <f>COUNTIF('ZNX Listing'!$M$2:$M$1402,'Base Case'!$B58)</f>
        <v>0</v>
      </c>
      <c r="D58" s="30">
        <f>SUMIF('ZNX Listing'!$M$2:$M$1402,$B58,'ZNX Listing'!$R$2:$R$1402)</f>
        <v>0</v>
      </c>
      <c r="E58" s="30">
        <f>SUMIF('ZNX Listing'!$M$2:$M$1402,$B58,'ZNX Listing'!$Q$2:$Q$1402)</f>
        <v>0</v>
      </c>
      <c r="F58" s="30">
        <f>SUMIF('ZNX Listing'!$M$2:$M$1402,$B58,'ZNX Listing'!$O$2:$O$1402)</f>
        <v>0</v>
      </c>
      <c r="G58" s="15">
        <f t="shared" si="0"/>
        <v>0</v>
      </c>
      <c r="H58" s="15">
        <f t="shared" si="1"/>
        <v>0</v>
      </c>
      <c r="J58" s="23" t="s">
        <v>21</v>
      </c>
      <c r="K58" s="31">
        <f>COUNTIF('Tenix List'!$Q$2:$Q$1132,'Base Case'!$J58)</f>
        <v>6</v>
      </c>
      <c r="L58" s="30">
        <f>SUMIF('Tenix List'!$Q$2:$Q$1132,'Base Case'!$J58,'Tenix List'!$U$2:$U$1132)</f>
        <v>54012.94</v>
      </c>
      <c r="M58" s="30">
        <f>SUMIF('Tenix List'!$Q$2:$Q$1132,'Base Case'!$J58,'Tenix List'!$R$2:$R$1132)</f>
        <v>36907.730000000003</v>
      </c>
      <c r="N58" s="30">
        <f>SUMIF('Tenix List'!$Q$2:$Q$1132,'Base Case'!$J58,'Tenix List'!$S$2:$S$1132)</f>
        <v>34350</v>
      </c>
      <c r="O58" s="15">
        <f t="shared" si="2"/>
        <v>0.63595871655940217</v>
      </c>
      <c r="P58" s="15">
        <f t="shared" si="3"/>
        <v>0.25787690590081369</v>
      </c>
    </row>
    <row r="59" spans="2:16" ht="15.75" thickBot="1" x14ac:dyDescent="0.3">
      <c r="B59" s="32" t="s">
        <v>2</v>
      </c>
      <c r="C59" s="16"/>
      <c r="D59" s="33">
        <f t="shared" ref="D59:E59" si="4">SUM(D49:D58)</f>
        <v>121550361.98099999</v>
      </c>
      <c r="E59" s="33">
        <f t="shared" si="4"/>
        <v>73306537.177417129</v>
      </c>
      <c r="F59" s="33">
        <f>SUM(F49:F58)</f>
        <v>52160060.629999995</v>
      </c>
      <c r="G59" s="16"/>
      <c r="H59" s="16"/>
      <c r="J59" s="32" t="s">
        <v>2</v>
      </c>
      <c r="K59" s="16">
        <f>SUM(K49:K58)</f>
        <v>1123</v>
      </c>
      <c r="L59" s="33">
        <f t="shared" ref="L59:M59" si="5">SUM(L49:L58)</f>
        <v>66326731.18999999</v>
      </c>
      <c r="M59" s="33">
        <f t="shared" si="5"/>
        <v>42690769.970000006</v>
      </c>
      <c r="N59" s="33">
        <f>SUM(N49:N58)</f>
        <v>16966682.469999999</v>
      </c>
      <c r="O59" s="16"/>
      <c r="P59" s="16"/>
    </row>
    <row r="62" spans="2:16" ht="60" x14ac:dyDescent="0.25">
      <c r="B62" s="9" t="s">
        <v>22</v>
      </c>
      <c r="C62" s="9" t="s">
        <v>5</v>
      </c>
      <c r="D62" s="10" t="s">
        <v>6</v>
      </c>
      <c r="E62" s="10" t="s">
        <v>23</v>
      </c>
      <c r="F62" s="10" t="s">
        <v>24</v>
      </c>
      <c r="G62" s="12" t="s">
        <v>8</v>
      </c>
      <c r="H62" s="12" t="s">
        <v>25</v>
      </c>
      <c r="J62" s="9" t="s">
        <v>26</v>
      </c>
      <c r="K62" s="9" t="s">
        <v>5</v>
      </c>
      <c r="L62" s="10" t="s">
        <v>6</v>
      </c>
      <c r="M62" s="10" t="s">
        <v>23</v>
      </c>
      <c r="N62" s="10" t="s">
        <v>24</v>
      </c>
      <c r="O62" s="12" t="s">
        <v>8</v>
      </c>
      <c r="P62" s="12" t="s">
        <v>25</v>
      </c>
    </row>
    <row r="63" spans="2:16" x14ac:dyDescent="0.25">
      <c r="B63" s="21" t="s">
        <v>12</v>
      </c>
      <c r="C63" s="29">
        <f t="shared" ref="C63:E72" si="6">C17-C49</f>
        <v>-24</v>
      </c>
      <c r="D63" s="30">
        <f t="shared" si="6"/>
        <v>-5572451.849999994</v>
      </c>
      <c r="E63" s="30">
        <f t="shared" si="6"/>
        <v>17947357.82000003</v>
      </c>
      <c r="F63" s="30">
        <f t="shared" ref="F63:F72" si="7">I17-F49</f>
        <v>-1108884.7200000025</v>
      </c>
      <c r="G63" s="50">
        <f t="shared" ref="G63:G72" si="8">S17-G49</f>
        <v>2.2757114466948891E-3</v>
      </c>
      <c r="H63" s="15"/>
      <c r="J63" s="21" t="s">
        <v>12</v>
      </c>
      <c r="K63" s="29">
        <f t="shared" ref="K63:K72" si="9">C31-K49</f>
        <v>-26</v>
      </c>
      <c r="L63" s="30">
        <f t="shared" ref="L63:L72" si="10">D31-L49</f>
        <v>-3013869.3299999647</v>
      </c>
      <c r="M63" s="30">
        <f t="shared" ref="M63:M72" si="11">E31-M49</f>
        <v>6501534.2799999863</v>
      </c>
      <c r="N63" s="30">
        <f t="shared" ref="N63:N72" si="12">I31-N49</f>
        <v>1199484</v>
      </c>
      <c r="O63" s="15">
        <f t="shared" ref="O63:O72" si="13">S31-O49</f>
        <v>4.6292330217453437E-2</v>
      </c>
      <c r="P63" s="15"/>
    </row>
    <row r="64" spans="2:16" x14ac:dyDescent="0.25">
      <c r="B64" s="21" t="s">
        <v>13</v>
      </c>
      <c r="C64" s="29">
        <f t="shared" si="6"/>
        <v>-19</v>
      </c>
      <c r="D64" s="30">
        <f t="shared" si="6"/>
        <v>-1668250</v>
      </c>
      <c r="E64" s="30">
        <f t="shared" si="6"/>
        <v>1059559.7566270181</v>
      </c>
      <c r="F64" s="30">
        <f t="shared" si="7"/>
        <v>-298620</v>
      </c>
      <c r="G64" s="50">
        <f t="shared" si="8"/>
        <v>3.6753466527332163E-2</v>
      </c>
      <c r="H64" s="15"/>
      <c r="J64" s="21" t="s">
        <v>13</v>
      </c>
      <c r="K64" s="29">
        <f t="shared" si="9"/>
        <v>-18</v>
      </c>
      <c r="L64" s="30">
        <f t="shared" si="10"/>
        <v>-1081495.3899999987</v>
      </c>
      <c r="M64" s="30">
        <f t="shared" si="11"/>
        <v>4359528.5799999926</v>
      </c>
      <c r="N64" s="30">
        <f t="shared" si="12"/>
        <v>730755.53000000026</v>
      </c>
      <c r="O64" s="15">
        <f t="shared" si="13"/>
        <v>9.0465580746364294E-2</v>
      </c>
      <c r="P64" s="15"/>
    </row>
    <row r="65" spans="2:16" x14ac:dyDescent="0.25">
      <c r="B65" s="21" t="s">
        <v>14</v>
      </c>
      <c r="C65" s="29">
        <f t="shared" si="6"/>
        <v>-22</v>
      </c>
      <c r="D65" s="30">
        <f t="shared" si="6"/>
        <v>-943419.83100000024</v>
      </c>
      <c r="E65" s="30">
        <f t="shared" si="6"/>
        <v>4948086.3259558249</v>
      </c>
      <c r="F65" s="30">
        <f t="shared" si="7"/>
        <v>-148535.75</v>
      </c>
      <c r="G65" s="50">
        <f t="shared" si="8"/>
        <v>2.8165612397833217E-2</v>
      </c>
      <c r="H65" s="15"/>
      <c r="J65" s="21" t="s">
        <v>14</v>
      </c>
      <c r="K65" s="29">
        <f t="shared" si="9"/>
        <v>-107</v>
      </c>
      <c r="L65" s="30">
        <f t="shared" si="10"/>
        <v>-3503226.9100000048</v>
      </c>
      <c r="M65" s="30">
        <f t="shared" si="11"/>
        <v>-1511692.679999995</v>
      </c>
      <c r="N65" s="30">
        <f t="shared" si="12"/>
        <v>50580</v>
      </c>
      <c r="O65" s="15">
        <f t="shared" si="13"/>
        <v>0.25884568879297309</v>
      </c>
      <c r="P65" s="15"/>
    </row>
    <row r="66" spans="2:16" x14ac:dyDescent="0.25">
      <c r="B66" s="21" t="s">
        <v>15</v>
      </c>
      <c r="C66" s="29">
        <f t="shared" si="6"/>
        <v>-1</v>
      </c>
      <c r="D66" s="30">
        <f t="shared" si="6"/>
        <v>-281799</v>
      </c>
      <c r="E66" s="30">
        <f t="shared" si="6"/>
        <v>208455.43</v>
      </c>
      <c r="F66" s="30">
        <f t="shared" si="7"/>
        <v>0</v>
      </c>
      <c r="G66" s="50">
        <f t="shared" si="8"/>
        <v>0.29225557559341514</v>
      </c>
      <c r="H66" s="15"/>
      <c r="J66" s="21" t="s">
        <v>15</v>
      </c>
      <c r="K66" s="29">
        <f t="shared" si="9"/>
        <v>-4</v>
      </c>
      <c r="L66" s="30">
        <f t="shared" si="10"/>
        <v>-218111.5299999984</v>
      </c>
      <c r="M66" s="30">
        <f t="shared" si="11"/>
        <v>-243078.93999999994</v>
      </c>
      <c r="N66" s="30">
        <f t="shared" si="12"/>
        <v>36928</v>
      </c>
      <c r="O66" s="15">
        <f t="shared" si="13"/>
        <v>2.8818995666869851E-2</v>
      </c>
      <c r="P66" s="15"/>
    </row>
    <row r="67" spans="2:16" x14ac:dyDescent="0.25">
      <c r="B67" s="21" t="s">
        <v>16</v>
      </c>
      <c r="C67" s="29">
        <f t="shared" si="6"/>
        <v>-8</v>
      </c>
      <c r="D67" s="30">
        <f t="shared" si="6"/>
        <v>-4881601.1899999995</v>
      </c>
      <c r="E67" s="30">
        <f t="shared" si="6"/>
        <v>3425312.8199999994</v>
      </c>
      <c r="F67" s="30">
        <f t="shared" si="7"/>
        <v>-6316899.2999999989</v>
      </c>
      <c r="G67" s="50">
        <f t="shared" si="8"/>
        <v>-0.12456508858145221</v>
      </c>
      <c r="H67" s="15"/>
      <c r="J67" s="21" t="s">
        <v>16</v>
      </c>
      <c r="K67" s="29">
        <f t="shared" si="9"/>
        <v>-7</v>
      </c>
      <c r="L67" s="30">
        <f t="shared" si="10"/>
        <v>-393896.66999999993</v>
      </c>
      <c r="M67" s="30">
        <f t="shared" si="11"/>
        <v>1552842.8499999999</v>
      </c>
      <c r="N67" s="30">
        <f t="shared" si="12"/>
        <v>293070</v>
      </c>
      <c r="O67" s="15">
        <f t="shared" si="13"/>
        <v>0.21405183583666276</v>
      </c>
      <c r="P67" s="15"/>
    </row>
    <row r="68" spans="2:16" x14ac:dyDescent="0.25">
      <c r="B68" s="21" t="s">
        <v>17</v>
      </c>
      <c r="C68" s="29">
        <f t="shared" si="6"/>
        <v>2</v>
      </c>
      <c r="D68" s="30">
        <f t="shared" si="6"/>
        <v>57270</v>
      </c>
      <c r="E68" s="30">
        <f t="shared" si="6"/>
        <v>57270</v>
      </c>
      <c r="F68" s="30">
        <f t="shared" si="7"/>
        <v>32740</v>
      </c>
      <c r="G68" s="50">
        <f t="shared" si="8"/>
        <v>0.57167801641348004</v>
      </c>
      <c r="H68" s="15"/>
      <c r="J68" s="21" t="s">
        <v>17</v>
      </c>
      <c r="K68" s="29">
        <f t="shared" si="9"/>
        <v>0</v>
      </c>
      <c r="L68" s="30">
        <f t="shared" si="10"/>
        <v>12388.39</v>
      </c>
      <c r="M68" s="30">
        <f t="shared" si="11"/>
        <v>92230.450000000012</v>
      </c>
      <c r="N68" s="30">
        <f t="shared" si="12"/>
        <v>29120</v>
      </c>
      <c r="O68" s="15">
        <f t="shared" si="13"/>
        <v>0.14733298076200185</v>
      </c>
      <c r="P68" s="15"/>
    </row>
    <row r="69" spans="2:16" x14ac:dyDescent="0.25">
      <c r="B69" s="21" t="s">
        <v>18</v>
      </c>
      <c r="C69" s="29">
        <f t="shared" si="6"/>
        <v>-58</v>
      </c>
      <c r="D69" s="30">
        <f t="shared" si="6"/>
        <v>-249970</v>
      </c>
      <c r="E69" s="30">
        <f t="shared" si="6"/>
        <v>-171893.46999999997</v>
      </c>
      <c r="F69" s="30">
        <f t="shared" si="7"/>
        <v>-176800.86000000002</v>
      </c>
      <c r="G69" s="50">
        <f t="shared" si="8"/>
        <v>0.11135539712142839</v>
      </c>
      <c r="H69" s="15"/>
      <c r="J69" s="21" t="s">
        <v>18</v>
      </c>
      <c r="K69" s="29">
        <f t="shared" si="9"/>
        <v>-14</v>
      </c>
      <c r="L69" s="30">
        <f t="shared" si="10"/>
        <v>-413723.10000000003</v>
      </c>
      <c r="M69" s="30">
        <f t="shared" si="11"/>
        <v>-375546.78</v>
      </c>
      <c r="N69" s="30">
        <f t="shared" si="12"/>
        <v>-400340</v>
      </c>
      <c r="O69" s="15">
        <f t="shared" si="13"/>
        <v>3.1335813640609778E-2</v>
      </c>
      <c r="P69" s="15"/>
    </row>
    <row r="70" spans="2:16" x14ac:dyDescent="0.25">
      <c r="B70" s="21" t="s">
        <v>19</v>
      </c>
      <c r="C70" s="29">
        <f t="shared" si="6"/>
        <v>0</v>
      </c>
      <c r="D70" s="30">
        <f t="shared" si="6"/>
        <v>0</v>
      </c>
      <c r="E70" s="30">
        <f t="shared" si="6"/>
        <v>0</v>
      </c>
      <c r="F70" s="30">
        <f t="shared" si="7"/>
        <v>0</v>
      </c>
      <c r="G70" s="50">
        <f t="shared" si="8"/>
        <v>0</v>
      </c>
      <c r="H70" s="15"/>
      <c r="J70" s="21" t="s">
        <v>19</v>
      </c>
      <c r="K70" s="29">
        <f t="shared" si="9"/>
        <v>1</v>
      </c>
      <c r="L70" s="30">
        <f t="shared" si="10"/>
        <v>66559.350000000006</v>
      </c>
      <c r="M70" s="30">
        <f t="shared" si="11"/>
        <v>66560</v>
      </c>
      <c r="N70" s="30">
        <f t="shared" si="12"/>
        <v>66560</v>
      </c>
      <c r="O70" s="15">
        <f t="shared" si="13"/>
        <v>1.0000097657203684</v>
      </c>
      <c r="P70" s="15"/>
    </row>
    <row r="71" spans="2:16" x14ac:dyDescent="0.25">
      <c r="B71" s="21" t="s">
        <v>20</v>
      </c>
      <c r="C71" s="29">
        <f t="shared" si="6"/>
        <v>0</v>
      </c>
      <c r="D71" s="30">
        <f t="shared" si="6"/>
        <v>0</v>
      </c>
      <c r="E71" s="30">
        <f t="shared" si="6"/>
        <v>0</v>
      </c>
      <c r="F71" s="30">
        <f t="shared" si="7"/>
        <v>0</v>
      </c>
      <c r="G71" s="50">
        <f t="shared" si="8"/>
        <v>0</v>
      </c>
      <c r="H71" s="15"/>
      <c r="J71" s="21" t="s">
        <v>20</v>
      </c>
      <c r="K71" s="29">
        <f t="shared" si="9"/>
        <v>1</v>
      </c>
      <c r="L71" s="30">
        <f t="shared" si="10"/>
        <v>313150</v>
      </c>
      <c r="M71" s="30">
        <f t="shared" si="11"/>
        <v>243290</v>
      </c>
      <c r="N71" s="30">
        <f t="shared" si="12"/>
        <v>243290</v>
      </c>
      <c r="O71" s="15">
        <f t="shared" si="13"/>
        <v>0.77691202299217632</v>
      </c>
      <c r="P71" s="15"/>
    </row>
    <row r="72" spans="2:16" x14ac:dyDescent="0.25">
      <c r="B72" s="23" t="s">
        <v>21</v>
      </c>
      <c r="C72" s="31">
        <f t="shared" si="6"/>
        <v>1</v>
      </c>
      <c r="D72" s="30">
        <f t="shared" si="6"/>
        <v>7380.43</v>
      </c>
      <c r="E72" s="30">
        <f t="shared" si="6"/>
        <v>0</v>
      </c>
      <c r="F72" s="30">
        <f t="shared" si="7"/>
        <v>0</v>
      </c>
      <c r="G72" s="50">
        <f t="shared" si="8"/>
        <v>0</v>
      </c>
      <c r="H72" s="15"/>
      <c r="J72" s="23" t="s">
        <v>21</v>
      </c>
      <c r="K72" s="31">
        <f t="shared" si="9"/>
        <v>0</v>
      </c>
      <c r="L72" s="30">
        <f t="shared" si="10"/>
        <v>109311.5</v>
      </c>
      <c r="M72" s="30">
        <f t="shared" si="11"/>
        <v>119042.26999999999</v>
      </c>
      <c r="N72" s="30">
        <f t="shared" si="12"/>
        <v>27400</v>
      </c>
      <c r="O72" s="15">
        <f t="shared" si="13"/>
        <v>-0.25787690590081369</v>
      </c>
      <c r="P72" s="15"/>
    </row>
    <row r="73" spans="2:16" ht="15.75" thickBot="1" x14ac:dyDescent="0.3">
      <c r="B73" s="32" t="s">
        <v>2</v>
      </c>
      <c r="C73" s="16"/>
      <c r="D73" s="33">
        <f t="shared" ref="D73" si="14">SUM(D63:D72)</f>
        <v>-13532841.440999994</v>
      </c>
      <c r="E73" s="33">
        <f t="shared" ref="E73" si="15">SUM(E63:E72)</f>
        <v>27474148.682582878</v>
      </c>
      <c r="F73" s="33">
        <f>SUM(F63:F72)</f>
        <v>-8017000.6300000018</v>
      </c>
      <c r="G73" s="16"/>
      <c r="H73" s="16"/>
      <c r="J73" s="32" t="s">
        <v>2</v>
      </c>
      <c r="K73" s="16">
        <f>SUM(K63:K72)</f>
        <v>-174</v>
      </c>
      <c r="L73" s="33">
        <f t="shared" ref="L73" si="16">SUM(L63:L72)</f>
        <v>-8122913.6899999678</v>
      </c>
      <c r="M73" s="33">
        <f t="shared" ref="M73" si="17">SUM(M63:M72)</f>
        <v>10804710.029999984</v>
      </c>
      <c r="N73" s="33">
        <f>SUM(N63:N72)</f>
        <v>2276847.5300000003</v>
      </c>
      <c r="O73" s="16"/>
      <c r="P73" s="16"/>
    </row>
    <row r="78" spans="2:16" ht="75" x14ac:dyDescent="0.25">
      <c r="B78" s="51" t="s">
        <v>5267</v>
      </c>
      <c r="C78" s="51" t="s">
        <v>5276</v>
      </c>
      <c r="D78" s="51" t="s">
        <v>5277</v>
      </c>
      <c r="E78" s="51" t="s">
        <v>5268</v>
      </c>
      <c r="F78" s="51" t="s">
        <v>5269</v>
      </c>
      <c r="G78" s="51" t="s">
        <v>5270</v>
      </c>
      <c r="H78" s="51" t="s">
        <v>5271</v>
      </c>
      <c r="I78" s="51" t="s">
        <v>5272</v>
      </c>
      <c r="J78" s="51" t="s">
        <v>5273</v>
      </c>
      <c r="K78" s="51" t="s">
        <v>5274</v>
      </c>
      <c r="L78" s="51" t="s">
        <v>5275</v>
      </c>
      <c r="M78" s="51" t="s">
        <v>5278</v>
      </c>
      <c r="N78" s="51" t="s">
        <v>5279</v>
      </c>
      <c r="O78" s="51" t="s">
        <v>5280</v>
      </c>
    </row>
    <row r="79" spans="2:16" x14ac:dyDescent="0.25">
      <c r="B79" s="21" t="s">
        <v>12</v>
      </c>
      <c r="C79" s="29">
        <f t="shared" ref="C79:C88" si="18">C49+K49</f>
        <v>1213</v>
      </c>
      <c r="D79" s="29">
        <f t="shared" ref="D79:D88" si="19">C17+C31</f>
        <v>1163</v>
      </c>
      <c r="E79" s="52">
        <f t="shared" ref="E79:E86" si="20">D49+L49</f>
        <v>118778818.94999999</v>
      </c>
      <c r="F79" s="53">
        <f t="shared" ref="F79:F88" si="21">D17+D31</f>
        <v>110192497.77000003</v>
      </c>
      <c r="G79" s="52">
        <f t="shared" ref="G79:G87" si="22">E49+M49</f>
        <v>77748807.899999976</v>
      </c>
      <c r="H79" s="53">
        <f t="shared" ref="H79:H88" si="23">E17+E31</f>
        <v>102197700</v>
      </c>
      <c r="I79" s="52">
        <f t="shared" ref="I79:I86" si="24">F49+N49</f>
        <v>23090160.720000003</v>
      </c>
      <c r="J79" s="53">
        <f t="shared" ref="J79:J88" si="25">I17+I31</f>
        <v>23180760</v>
      </c>
      <c r="K79" s="50">
        <f t="shared" ref="K79:K88" si="26">IFERROR(I79/E79,0)</f>
        <v>0.19439628145923743</v>
      </c>
      <c r="L79" s="54">
        <f t="shared" ref="L79:L88" si="27">J79/F79</f>
        <v>0.21036604550324456</v>
      </c>
      <c r="M79" s="15">
        <f t="shared" ref="M79:M88" si="28">L79-K79</f>
        <v>1.5969764044007129E-2</v>
      </c>
      <c r="N79" s="15">
        <f t="shared" ref="N79:N88" si="29">IFERROR(J79/E79,0)</f>
        <v>0.1951590376543309</v>
      </c>
      <c r="O79" s="50">
        <f t="shared" ref="O79:O88" si="30">N79-K79</f>
        <v>7.6275619509347248E-4</v>
      </c>
    </row>
    <row r="80" spans="2:16" x14ac:dyDescent="0.25">
      <c r="B80" s="21" t="s">
        <v>13</v>
      </c>
      <c r="C80" s="29">
        <f t="shared" si="18"/>
        <v>291</v>
      </c>
      <c r="D80" s="29">
        <f t="shared" si="19"/>
        <v>254</v>
      </c>
      <c r="E80" s="52">
        <f t="shared" si="20"/>
        <v>15928608.659999998</v>
      </c>
      <c r="F80" s="53">
        <f t="shared" si="21"/>
        <v>13178863.27</v>
      </c>
      <c r="G80" s="52">
        <f t="shared" si="22"/>
        <v>7139221.6633729897</v>
      </c>
      <c r="H80" s="53">
        <f t="shared" si="23"/>
        <v>12558310</v>
      </c>
      <c r="I80" s="52">
        <f t="shared" si="24"/>
        <v>3526484.4699999997</v>
      </c>
      <c r="J80" s="53">
        <f t="shared" si="25"/>
        <v>3958620</v>
      </c>
      <c r="K80" s="50">
        <f t="shared" si="26"/>
        <v>0.22139312637240721</v>
      </c>
      <c r="L80" s="54">
        <f t="shared" si="27"/>
        <v>0.30037643754991322</v>
      </c>
      <c r="M80" s="15">
        <f t="shared" si="28"/>
        <v>7.898331117750601E-2</v>
      </c>
      <c r="N80" s="15">
        <f t="shared" si="29"/>
        <v>0.24852264780293751</v>
      </c>
      <c r="O80" s="50">
        <f t="shared" si="30"/>
        <v>2.7129521430530296E-2</v>
      </c>
    </row>
    <row r="81" spans="2:15" x14ac:dyDescent="0.25">
      <c r="B81" s="21" t="s">
        <v>14</v>
      </c>
      <c r="C81" s="29">
        <f t="shared" si="18"/>
        <v>716</v>
      </c>
      <c r="D81" s="29">
        <f t="shared" si="19"/>
        <v>587</v>
      </c>
      <c r="E81" s="52">
        <f t="shared" si="20"/>
        <v>35075745.941</v>
      </c>
      <c r="F81" s="53">
        <f t="shared" si="21"/>
        <v>30629099.199999996</v>
      </c>
      <c r="G81" s="52">
        <f t="shared" si="22"/>
        <v>24156576.354044169</v>
      </c>
      <c r="H81" s="53">
        <f t="shared" si="23"/>
        <v>27592970</v>
      </c>
      <c r="I81" s="52">
        <f t="shared" si="24"/>
        <v>26293405.75</v>
      </c>
      <c r="J81" s="53">
        <f t="shared" si="25"/>
        <v>26195450</v>
      </c>
      <c r="K81" s="50">
        <f t="shared" si="26"/>
        <v>0.74961786398577113</v>
      </c>
      <c r="L81" s="54">
        <f t="shared" si="27"/>
        <v>0.8552471565993689</v>
      </c>
      <c r="M81" s="15">
        <f t="shared" si="28"/>
        <v>0.10562929261359777</v>
      </c>
      <c r="N81" s="15">
        <f t="shared" si="29"/>
        <v>0.74682517213069921</v>
      </c>
      <c r="O81" s="50">
        <f t="shared" si="30"/>
        <v>-2.792691855071916E-3</v>
      </c>
    </row>
    <row r="82" spans="2:15" x14ac:dyDescent="0.25">
      <c r="B82" s="21" t="s">
        <v>15</v>
      </c>
      <c r="C82" s="29">
        <f t="shared" si="18"/>
        <v>75</v>
      </c>
      <c r="D82" s="29">
        <f t="shared" si="19"/>
        <v>70</v>
      </c>
      <c r="E82" s="52">
        <f t="shared" si="20"/>
        <v>3886941.0699999984</v>
      </c>
      <c r="F82" s="53">
        <f t="shared" si="21"/>
        <v>3387030.54</v>
      </c>
      <c r="G82" s="52">
        <f t="shared" si="22"/>
        <v>3047943.51</v>
      </c>
      <c r="H82" s="53">
        <f t="shared" si="23"/>
        <v>3013320</v>
      </c>
      <c r="I82" s="52">
        <f t="shared" si="24"/>
        <v>1050292</v>
      </c>
      <c r="J82" s="53">
        <f t="shared" si="25"/>
        <v>1087220</v>
      </c>
      <c r="K82" s="50">
        <f t="shared" si="26"/>
        <v>0.27021042539242829</v>
      </c>
      <c r="L82" s="54">
        <f t="shared" si="27"/>
        <v>0.32099503891689146</v>
      </c>
      <c r="M82" s="15">
        <f t="shared" si="28"/>
        <v>5.0784613524463174E-2</v>
      </c>
      <c r="N82" s="15">
        <f t="shared" si="29"/>
        <v>0.27971095532971391</v>
      </c>
      <c r="O82" s="50">
        <f t="shared" si="30"/>
        <v>9.5005299372856178E-3</v>
      </c>
    </row>
    <row r="83" spans="2:15" x14ac:dyDescent="0.25">
      <c r="B83" s="21" t="s">
        <v>16</v>
      </c>
      <c r="C83" s="29">
        <f t="shared" si="18"/>
        <v>131</v>
      </c>
      <c r="D83" s="29">
        <f t="shared" si="19"/>
        <v>116</v>
      </c>
      <c r="E83" s="52">
        <f t="shared" si="20"/>
        <v>13277052.640000001</v>
      </c>
      <c r="F83" s="53">
        <f t="shared" si="21"/>
        <v>8001554.7800000012</v>
      </c>
      <c r="G83" s="52">
        <f t="shared" si="22"/>
        <v>3188040.1900000004</v>
      </c>
      <c r="H83" s="53">
        <f t="shared" si="23"/>
        <v>8166195.8599999994</v>
      </c>
      <c r="I83" s="52">
        <f t="shared" si="24"/>
        <v>14372379.299999999</v>
      </c>
      <c r="J83" s="53">
        <f t="shared" si="25"/>
        <v>8348550</v>
      </c>
      <c r="K83" s="50">
        <f t="shared" si="26"/>
        <v>1.0824977266942581</v>
      </c>
      <c r="L83" s="54">
        <f t="shared" si="27"/>
        <v>1.043365974431284</v>
      </c>
      <c r="M83" s="15">
        <f t="shared" si="28"/>
        <v>-3.9131752262974162E-2</v>
      </c>
      <c r="N83" s="15">
        <f t="shared" si="29"/>
        <v>0.62879542819979362</v>
      </c>
      <c r="O83" s="50">
        <f t="shared" si="30"/>
        <v>-0.45370229849446453</v>
      </c>
    </row>
    <row r="84" spans="2:15" x14ac:dyDescent="0.25">
      <c r="B84" s="21" t="s">
        <v>17</v>
      </c>
      <c r="C84" s="29">
        <f t="shared" si="18"/>
        <v>3</v>
      </c>
      <c r="D84" s="29">
        <f t="shared" si="19"/>
        <v>5</v>
      </c>
      <c r="E84" s="52">
        <f t="shared" si="20"/>
        <v>113566.5</v>
      </c>
      <c r="F84" s="53">
        <f t="shared" si="21"/>
        <v>183224.89</v>
      </c>
      <c r="G84" s="52">
        <f t="shared" si="22"/>
        <v>33719.549999999996</v>
      </c>
      <c r="H84" s="53">
        <f t="shared" si="23"/>
        <v>183220</v>
      </c>
      <c r="I84" s="52">
        <f t="shared" si="24"/>
        <v>96830</v>
      </c>
      <c r="J84" s="53">
        <f t="shared" si="25"/>
        <v>158690</v>
      </c>
      <c r="K84" s="50">
        <f t="shared" si="26"/>
        <v>0.85262819581478688</v>
      </c>
      <c r="L84" s="54">
        <f t="shared" si="27"/>
        <v>0.86609412072781156</v>
      </c>
      <c r="M84" s="15">
        <f t="shared" si="28"/>
        <v>1.3465924913024674E-2</v>
      </c>
      <c r="N84" s="15">
        <f t="shared" si="29"/>
        <v>1.3973310791474598</v>
      </c>
      <c r="O84" s="50">
        <f t="shared" si="30"/>
        <v>0.54470288333267292</v>
      </c>
    </row>
    <row r="85" spans="2:15" x14ac:dyDescent="0.25">
      <c r="B85" s="21" t="s">
        <v>18</v>
      </c>
      <c r="C85" s="29">
        <f t="shared" si="18"/>
        <v>89</v>
      </c>
      <c r="D85" s="29">
        <f t="shared" si="19"/>
        <v>17</v>
      </c>
      <c r="E85" s="52">
        <f t="shared" si="20"/>
        <v>762346.47</v>
      </c>
      <c r="F85" s="53">
        <f t="shared" si="21"/>
        <v>98653.37</v>
      </c>
      <c r="G85" s="52">
        <f t="shared" si="22"/>
        <v>646090.25</v>
      </c>
      <c r="H85" s="53">
        <f t="shared" si="23"/>
        <v>98650</v>
      </c>
      <c r="I85" s="52">
        <f t="shared" si="24"/>
        <v>662840.86</v>
      </c>
      <c r="J85" s="53">
        <f t="shared" si="25"/>
        <v>85700</v>
      </c>
      <c r="K85" s="50">
        <f t="shared" si="26"/>
        <v>0.86947455793951534</v>
      </c>
      <c r="L85" s="54">
        <f t="shared" si="27"/>
        <v>0.86869814989594374</v>
      </c>
      <c r="M85" s="15">
        <f t="shared" si="28"/>
        <v>-7.7640804357159698E-4</v>
      </c>
      <c r="N85" s="15">
        <f t="shared" si="29"/>
        <v>0.1124160776923385</v>
      </c>
      <c r="O85" s="50">
        <f t="shared" si="30"/>
        <v>-0.75705848024717681</v>
      </c>
    </row>
    <row r="86" spans="2:15" x14ac:dyDescent="0.25">
      <c r="B86" s="21" t="s">
        <v>19</v>
      </c>
      <c r="C86" s="29">
        <f t="shared" si="18"/>
        <v>0</v>
      </c>
      <c r="D86" s="29">
        <f t="shared" si="19"/>
        <v>1</v>
      </c>
      <c r="E86" s="52">
        <f t="shared" si="20"/>
        <v>0</v>
      </c>
      <c r="F86" s="53">
        <f t="shared" si="21"/>
        <v>66559.350000000006</v>
      </c>
      <c r="G86" s="52">
        <f t="shared" si="22"/>
        <v>0</v>
      </c>
      <c r="H86" s="53">
        <f t="shared" si="23"/>
        <v>66560</v>
      </c>
      <c r="I86" s="52">
        <f t="shared" si="24"/>
        <v>0</v>
      </c>
      <c r="J86" s="53">
        <f t="shared" si="25"/>
        <v>66560</v>
      </c>
      <c r="K86" s="50">
        <f t="shared" si="26"/>
        <v>0</v>
      </c>
      <c r="L86" s="54">
        <f t="shared" si="27"/>
        <v>1.0000097657203684</v>
      </c>
      <c r="M86" s="15">
        <f t="shared" si="28"/>
        <v>1.0000097657203684</v>
      </c>
      <c r="N86" s="15">
        <f t="shared" si="29"/>
        <v>0</v>
      </c>
      <c r="O86" s="50">
        <f t="shared" si="30"/>
        <v>0</v>
      </c>
    </row>
    <row r="87" spans="2:15" x14ac:dyDescent="0.25">
      <c r="B87" s="21" t="s">
        <v>20</v>
      </c>
      <c r="C87" s="29">
        <f t="shared" si="18"/>
        <v>0</v>
      </c>
      <c r="D87" s="29">
        <f t="shared" si="19"/>
        <v>1</v>
      </c>
      <c r="E87" s="52">
        <f t="shared" ref="E87:E88" si="31">D57+L57</f>
        <v>0</v>
      </c>
      <c r="F87" s="53">
        <f t="shared" si="21"/>
        <v>313150</v>
      </c>
      <c r="G87" s="52">
        <f t="shared" si="22"/>
        <v>0</v>
      </c>
      <c r="H87" s="53">
        <f t="shared" si="23"/>
        <v>243290</v>
      </c>
      <c r="I87" s="52">
        <f t="shared" ref="I87:I88" si="32">F57+N57</f>
        <v>0</v>
      </c>
      <c r="J87" s="53">
        <f t="shared" si="25"/>
        <v>243290</v>
      </c>
      <c r="K87" s="50">
        <f t="shared" si="26"/>
        <v>0</v>
      </c>
      <c r="L87" s="54">
        <f t="shared" si="27"/>
        <v>0.77691202299217632</v>
      </c>
      <c r="M87" s="15">
        <f t="shared" si="28"/>
        <v>0.77691202299217632</v>
      </c>
      <c r="N87" s="15">
        <f t="shared" si="29"/>
        <v>0</v>
      </c>
      <c r="O87" s="50">
        <f t="shared" si="30"/>
        <v>0</v>
      </c>
    </row>
    <row r="88" spans="2:15" x14ac:dyDescent="0.25">
      <c r="B88" s="21" t="s">
        <v>21</v>
      </c>
      <c r="C88" s="29">
        <f t="shared" si="18"/>
        <v>6</v>
      </c>
      <c r="D88" s="29">
        <f t="shared" si="19"/>
        <v>7</v>
      </c>
      <c r="E88" s="52">
        <f t="shared" si="31"/>
        <v>54012.94</v>
      </c>
      <c r="F88" s="53">
        <f t="shared" si="21"/>
        <v>170704.87</v>
      </c>
      <c r="G88" s="29"/>
      <c r="H88" s="53">
        <f t="shared" si="23"/>
        <v>155950</v>
      </c>
      <c r="I88" s="52">
        <f t="shared" si="32"/>
        <v>34350</v>
      </c>
      <c r="J88" s="53">
        <f t="shared" si="25"/>
        <v>61750</v>
      </c>
      <c r="K88" s="50">
        <f t="shared" si="26"/>
        <v>0.63595871655940217</v>
      </c>
      <c r="L88" s="54">
        <f t="shared" si="27"/>
        <v>0.36173543262122515</v>
      </c>
      <c r="M88" s="15">
        <f t="shared" si="28"/>
        <v>-0.27422328393817702</v>
      </c>
      <c r="N88" s="15">
        <f t="shared" si="29"/>
        <v>1.1432445632472514</v>
      </c>
      <c r="O88" s="50">
        <f t="shared" si="30"/>
        <v>0.50728584668784926</v>
      </c>
    </row>
    <row r="89" spans="2:15" x14ac:dyDescent="0.25">
      <c r="I89" s="55">
        <f t="shared" ref="I89:J89" si="33">SUM(I78:I88)</f>
        <v>69126743.099999994</v>
      </c>
      <c r="J89" s="56">
        <f t="shared" si="33"/>
        <v>63386590</v>
      </c>
    </row>
    <row r="92" spans="2:15" ht="105" x14ac:dyDescent="0.25">
      <c r="B92" s="62" t="s">
        <v>5286</v>
      </c>
      <c r="C92" s="63" t="s">
        <v>5281</v>
      </c>
      <c r="D92" s="63" t="s">
        <v>5317</v>
      </c>
      <c r="E92" s="63" t="s">
        <v>5282</v>
      </c>
      <c r="F92" s="63" t="s">
        <v>5283</v>
      </c>
      <c r="G92" s="63" t="s">
        <v>5284</v>
      </c>
      <c r="H92" s="63" t="s">
        <v>5318</v>
      </c>
      <c r="I92" s="63" t="s">
        <v>5319</v>
      </c>
    </row>
    <row r="93" spans="2:15" x14ac:dyDescent="0.25">
      <c r="B93" s="21" t="s">
        <v>12</v>
      </c>
      <c r="C93" s="52">
        <f>E79</f>
        <v>118778818.94999999</v>
      </c>
      <c r="D93" s="53">
        <f t="shared" ref="D93:D96" si="34">D17+D31</f>
        <v>110192497.77000003</v>
      </c>
      <c r="E93" s="52">
        <f t="shared" ref="E93:F96" si="35">I79</f>
        <v>23090160.720000003</v>
      </c>
      <c r="F93" s="57">
        <f t="shared" si="35"/>
        <v>23180760</v>
      </c>
      <c r="G93" s="50">
        <f t="shared" ref="G93:H96" si="36">E93/$C93</f>
        <v>0.19439628145923743</v>
      </c>
      <c r="H93" s="50">
        <f t="shared" si="36"/>
        <v>0.1951590376543309</v>
      </c>
      <c r="I93" s="50">
        <f t="shared" ref="I93:I96" si="37">F93/D93</f>
        <v>0.21036604550324456</v>
      </c>
    </row>
    <row r="94" spans="2:15" x14ac:dyDescent="0.25">
      <c r="B94" s="21" t="s">
        <v>13</v>
      </c>
      <c r="C94" s="52">
        <f>E80</f>
        <v>15928608.659999998</v>
      </c>
      <c r="D94" s="53">
        <f t="shared" si="34"/>
        <v>13178863.27</v>
      </c>
      <c r="E94" s="52">
        <f t="shared" si="35"/>
        <v>3526484.4699999997</v>
      </c>
      <c r="F94" s="57">
        <f t="shared" si="35"/>
        <v>3958620</v>
      </c>
      <c r="G94" s="50">
        <f t="shared" si="36"/>
        <v>0.22139312637240721</v>
      </c>
      <c r="H94" s="50">
        <f t="shared" si="36"/>
        <v>0.24852264780293751</v>
      </c>
      <c r="I94" s="50">
        <f t="shared" si="37"/>
        <v>0.30037643754991322</v>
      </c>
    </row>
    <row r="95" spans="2:15" x14ac:dyDescent="0.25">
      <c r="B95" s="21" t="s">
        <v>14</v>
      </c>
      <c r="C95" s="52">
        <f>E81</f>
        <v>35075745.941</v>
      </c>
      <c r="D95" s="53">
        <f t="shared" si="34"/>
        <v>30629099.199999996</v>
      </c>
      <c r="E95" s="52">
        <f t="shared" si="35"/>
        <v>26293405.75</v>
      </c>
      <c r="F95" s="57">
        <f t="shared" si="35"/>
        <v>26195450</v>
      </c>
      <c r="G95" s="50">
        <f t="shared" si="36"/>
        <v>0.74961786398577113</v>
      </c>
      <c r="H95" s="50">
        <f t="shared" si="36"/>
        <v>0.74682517213069921</v>
      </c>
      <c r="I95" s="50">
        <f t="shared" si="37"/>
        <v>0.8552471565993689</v>
      </c>
    </row>
    <row r="96" spans="2:15" x14ac:dyDescent="0.25">
      <c r="B96" s="21" t="s">
        <v>15</v>
      </c>
      <c r="C96" s="52">
        <f>E82</f>
        <v>3886941.0699999984</v>
      </c>
      <c r="D96" s="53">
        <f t="shared" si="34"/>
        <v>3387030.54</v>
      </c>
      <c r="E96" s="52">
        <f t="shared" si="35"/>
        <v>1050292</v>
      </c>
      <c r="F96" s="57">
        <f t="shared" si="35"/>
        <v>1087220</v>
      </c>
      <c r="G96" s="50">
        <f t="shared" si="36"/>
        <v>0.27021042539242829</v>
      </c>
      <c r="H96" s="50">
        <f t="shared" si="36"/>
        <v>0.27971095532971391</v>
      </c>
      <c r="I96" s="50">
        <f t="shared" si="37"/>
        <v>0.32099503891689146</v>
      </c>
    </row>
    <row r="97" spans="2:9" x14ac:dyDescent="0.25">
      <c r="B97" s="59" t="s">
        <v>5285</v>
      </c>
      <c r="C97" s="60">
        <f t="shared" ref="C97:D97" si="38">SUM(C93:C96)</f>
        <v>173670114.62099999</v>
      </c>
      <c r="D97" s="61">
        <f t="shared" si="38"/>
        <v>157387490.78</v>
      </c>
      <c r="E97" s="61">
        <f t="shared" ref="E97:F97" si="39">SUM(E93:E96)</f>
        <v>53960342.939999998</v>
      </c>
      <c r="F97" s="61">
        <f t="shared" si="39"/>
        <v>54422050</v>
      </c>
      <c r="G97" s="71">
        <f>SUMPRODUCT(G93:G96,$C$93:$C$96)/SUM($C$93:$C$96)</f>
        <v>0.310705978733057</v>
      </c>
      <c r="H97" s="71">
        <f t="shared" ref="H97:I97" si="40">SUMPRODUCT(H93:H96,$C$93:$C$96)/SUM($C$93:$C$96)</f>
        <v>0.31336450787036763</v>
      </c>
      <c r="I97" s="71">
        <f t="shared" si="40"/>
        <v>0.351342717031702</v>
      </c>
    </row>
  </sheetData>
  <sheetProtection password="8BDB" sheet="1" objects="1" scenarios="1"/>
  <pageMargins left="0.7" right="0.7" top="0.75" bottom="0.75" header="0.3" footer="0.3"/>
  <pageSetup paperSize="14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B2:T66"/>
  <sheetViews>
    <sheetView workbookViewId="0">
      <pane xSplit="2" ySplit="12" topLeftCell="C13" activePane="bottomRight" state="frozen"/>
      <selection activeCell="B32" sqref="B31:B32"/>
      <selection pane="topRight" activeCell="B32" sqref="B31:B32"/>
      <selection pane="bottomLeft" activeCell="B32" sqref="B31:B32"/>
      <selection pane="bottomRight" activeCell="D26" sqref="D26"/>
    </sheetView>
  </sheetViews>
  <sheetFormatPr defaultRowHeight="15" outlineLevelRow="1" x14ac:dyDescent="0.25"/>
  <cols>
    <col min="2" max="2" width="39.7109375" customWidth="1"/>
    <col min="3" max="3" width="18.85546875" customWidth="1"/>
    <col min="4" max="6" width="20.7109375" customWidth="1"/>
    <col min="7" max="7" width="19.85546875" customWidth="1"/>
    <col min="8" max="8" width="19.28515625" customWidth="1"/>
    <col min="9" max="18" width="14.5703125" customWidth="1"/>
    <col min="19" max="20" width="13.28515625" customWidth="1"/>
  </cols>
  <sheetData>
    <row r="2" spans="2:20" x14ac:dyDescent="0.25">
      <c r="B2" s="1" t="s">
        <v>0</v>
      </c>
      <c r="C2" s="1" t="s">
        <v>1</v>
      </c>
    </row>
    <row r="3" spans="2:20" hidden="1" outlineLevel="1" x14ac:dyDescent="0.25">
      <c r="B3" s="2" t="s">
        <v>5297</v>
      </c>
      <c r="C3" s="3">
        <v>1</v>
      </c>
    </row>
    <row r="4" spans="2:20" hidden="1" outlineLevel="1" x14ac:dyDescent="0.25">
      <c r="B4" s="4" t="s">
        <v>5298</v>
      </c>
      <c r="C4" s="5">
        <v>1</v>
      </c>
    </row>
    <row r="5" spans="2:20" hidden="1" outlineLevel="1" x14ac:dyDescent="0.25">
      <c r="B5" s="4" t="s">
        <v>5299</v>
      </c>
      <c r="C5" s="5">
        <v>1</v>
      </c>
    </row>
    <row r="6" spans="2:20" hidden="1" outlineLevel="1" x14ac:dyDescent="0.25">
      <c r="B6" s="4" t="s">
        <v>5300</v>
      </c>
      <c r="C6" s="5">
        <v>0</v>
      </c>
    </row>
    <row r="7" spans="2:20" hidden="1" outlineLevel="1" x14ac:dyDescent="0.25">
      <c r="B7" s="4" t="s">
        <v>5301</v>
      </c>
      <c r="C7" s="5">
        <v>1</v>
      </c>
    </row>
    <row r="8" spans="2:20" hidden="1" outlineLevel="1" x14ac:dyDescent="0.25">
      <c r="B8" s="6" t="s">
        <v>5302</v>
      </c>
      <c r="C8" s="7">
        <v>1</v>
      </c>
    </row>
    <row r="9" spans="2:20" hidden="1" outlineLevel="1" x14ac:dyDescent="0.25"/>
    <row r="10" spans="2:20" collapsed="1" x14ac:dyDescent="0.25"/>
    <row r="11" spans="2:20" x14ac:dyDescent="0.25">
      <c r="D11" s="8"/>
      <c r="E11" s="8" t="s">
        <v>2</v>
      </c>
      <c r="F11" s="8"/>
      <c r="G11" s="8" t="s">
        <v>2</v>
      </c>
      <c r="H11" s="8" t="s">
        <v>2</v>
      </c>
      <c r="I11" s="8" t="s">
        <v>2</v>
      </c>
      <c r="J11" s="8" t="s">
        <v>3</v>
      </c>
      <c r="K11" s="8" t="s">
        <v>3</v>
      </c>
      <c r="L11" s="8" t="s">
        <v>3</v>
      </c>
      <c r="M11" s="8" t="s">
        <v>3</v>
      </c>
      <c r="N11" s="8" t="s">
        <v>3</v>
      </c>
      <c r="O11" s="8" t="s">
        <v>3</v>
      </c>
      <c r="P11" s="8" t="s">
        <v>2</v>
      </c>
      <c r="Q11" s="8" t="s">
        <v>2</v>
      </c>
      <c r="R11" s="8" t="s">
        <v>2</v>
      </c>
    </row>
    <row r="12" spans="2:20" ht="45" x14ac:dyDescent="0.25">
      <c r="B12" s="9" t="s">
        <v>4</v>
      </c>
      <c r="C12" s="9" t="s">
        <v>5</v>
      </c>
      <c r="D12" s="10" t="s">
        <v>6</v>
      </c>
      <c r="E12" s="10" t="s">
        <v>23</v>
      </c>
      <c r="F12" s="10" t="s">
        <v>7</v>
      </c>
      <c r="G12" s="10" t="s">
        <v>5303</v>
      </c>
      <c r="H12" s="10" t="s">
        <v>5304</v>
      </c>
      <c r="I12" s="10" t="s">
        <v>24</v>
      </c>
      <c r="J12" s="10" t="s">
        <v>5305</v>
      </c>
      <c r="K12" s="10" t="s">
        <v>5306</v>
      </c>
      <c r="L12" s="10" t="s">
        <v>5307</v>
      </c>
      <c r="M12" s="11" t="s">
        <v>5308</v>
      </c>
      <c r="N12" s="11" t="s">
        <v>5299</v>
      </c>
      <c r="O12" s="11" t="s">
        <v>5309</v>
      </c>
      <c r="P12" s="11" t="s">
        <v>5310</v>
      </c>
      <c r="Q12" s="11" t="s">
        <v>5311</v>
      </c>
      <c r="R12" s="11" t="s">
        <v>5312</v>
      </c>
      <c r="S12" s="12" t="s">
        <v>5287</v>
      </c>
      <c r="T12" s="12" t="s">
        <v>9</v>
      </c>
    </row>
    <row r="14" spans="2:20" x14ac:dyDescent="0.25">
      <c r="B14" s="1" t="s">
        <v>5288</v>
      </c>
      <c r="C14" s="1"/>
    </row>
    <row r="15" spans="2:20" x14ac:dyDescent="0.25">
      <c r="B15" s="64" t="s">
        <v>5289</v>
      </c>
      <c r="C15" s="65">
        <v>185</v>
      </c>
      <c r="D15" s="13">
        <v>9434109.209999999</v>
      </c>
      <c r="E15" s="13">
        <v>9141480</v>
      </c>
      <c r="F15" s="13">
        <v>1803144.5499999973</v>
      </c>
      <c r="G15" s="13">
        <v>5958092.9500000002</v>
      </c>
      <c r="H15" s="13">
        <v>14225896.270000016</v>
      </c>
      <c r="I15" s="13">
        <v>2860460</v>
      </c>
      <c r="J15" s="13">
        <v>12.335135135135134</v>
      </c>
      <c r="K15" s="13">
        <v>7.5983783783783787</v>
      </c>
      <c r="L15" s="14">
        <v>9.4599999999999837E-2</v>
      </c>
      <c r="M15" s="13">
        <v>5.0641179295135084</v>
      </c>
      <c r="N15" s="13">
        <v>9746.7272972972823</v>
      </c>
      <c r="O15" s="13">
        <v>171.47075675675717</v>
      </c>
      <c r="P15" s="13">
        <v>45</v>
      </c>
      <c r="Q15" s="13">
        <v>11</v>
      </c>
      <c r="R15" s="13">
        <v>45</v>
      </c>
      <c r="S15" s="14">
        <v>0.31290994456039939</v>
      </c>
      <c r="T15" s="14">
        <v>-5.4199733490226901E-2</v>
      </c>
    </row>
    <row r="16" spans="2:20" x14ac:dyDescent="0.25">
      <c r="B16" s="64" t="s">
        <v>5290</v>
      </c>
      <c r="C16" s="65">
        <v>85</v>
      </c>
      <c r="D16" s="13">
        <v>4954615.43</v>
      </c>
      <c r="E16" s="13">
        <v>4228110</v>
      </c>
      <c r="F16" s="13">
        <v>641807.77999999991</v>
      </c>
      <c r="G16" s="13">
        <v>3996450</v>
      </c>
      <c r="H16" s="13">
        <v>8001735.1599999983</v>
      </c>
      <c r="I16" s="13">
        <v>845480</v>
      </c>
      <c r="J16" s="13">
        <v>13.564705882352941</v>
      </c>
      <c r="K16" s="13">
        <v>14.338494117647057</v>
      </c>
      <c r="L16" s="14">
        <v>0.11500000000000017</v>
      </c>
      <c r="M16" s="13">
        <v>11.490987094588233</v>
      </c>
      <c r="N16" s="13">
        <v>7550.6797647058811</v>
      </c>
      <c r="O16" s="13">
        <v>125.49717647058813</v>
      </c>
      <c r="P16" s="13">
        <v>58</v>
      </c>
      <c r="Q16" s="13">
        <v>7</v>
      </c>
      <c r="R16" s="13">
        <v>2</v>
      </c>
      <c r="S16" s="14">
        <v>0.19996641525409697</v>
      </c>
      <c r="T16" s="14">
        <v>0.15359131228965708</v>
      </c>
    </row>
    <row r="17" spans="2:20" x14ac:dyDescent="0.25">
      <c r="B17" s="64" t="s">
        <v>5291</v>
      </c>
      <c r="C17" s="65">
        <v>185</v>
      </c>
      <c r="D17" s="13">
        <v>10054417.489999995</v>
      </c>
      <c r="E17" s="13">
        <v>9446950</v>
      </c>
      <c r="F17" s="13">
        <v>3678434.7899999991</v>
      </c>
      <c r="G17" s="13">
        <v>7228620</v>
      </c>
      <c r="H17" s="13">
        <v>39691888.820000023</v>
      </c>
      <c r="I17" s="13">
        <v>2582950</v>
      </c>
      <c r="J17" s="13">
        <v>2.5135135135135136</v>
      </c>
      <c r="K17" s="13">
        <v>55.6027027027027</v>
      </c>
      <c r="L17" s="14">
        <v>0.2999999999999991</v>
      </c>
      <c r="M17" s="13">
        <v>110.62449989189189</v>
      </c>
      <c r="N17" s="13">
        <v>19883.431297297291</v>
      </c>
      <c r="O17" s="13">
        <v>229.39124324324291</v>
      </c>
      <c r="P17" s="13">
        <v>132</v>
      </c>
      <c r="Q17" s="13">
        <v>16</v>
      </c>
      <c r="R17" s="13">
        <v>12</v>
      </c>
      <c r="S17" s="14">
        <v>0.27341628779659044</v>
      </c>
      <c r="T17" s="14">
        <v>5.0441163043568479E-2</v>
      </c>
    </row>
    <row r="18" spans="2:20" x14ac:dyDescent="0.25">
      <c r="B18" s="64" t="s">
        <v>5292</v>
      </c>
      <c r="C18" s="65">
        <v>516</v>
      </c>
      <c r="D18" s="13">
        <v>35005255.010000013</v>
      </c>
      <c r="E18" s="13">
        <v>31897610</v>
      </c>
      <c r="F18" s="13">
        <v>24104718.93</v>
      </c>
      <c r="G18" s="13">
        <v>19368120</v>
      </c>
      <c r="H18" s="13">
        <v>132537977.08000004</v>
      </c>
      <c r="I18" s="13">
        <v>13577420</v>
      </c>
      <c r="J18" s="13">
        <v>1.1279069767441861</v>
      </c>
      <c r="K18" s="13">
        <v>145.46337209302328</v>
      </c>
      <c r="L18" s="14">
        <v>0.35099999999999915</v>
      </c>
      <c r="M18" s="13">
        <v>346.92630145116294</v>
      </c>
      <c r="N18" s="13">
        <v>46714.571569767439</v>
      </c>
      <c r="O18" s="13">
        <v>198.50897286821717</v>
      </c>
      <c r="P18" s="13">
        <v>189</v>
      </c>
      <c r="Q18" s="13">
        <v>22</v>
      </c>
      <c r="R18" s="13">
        <v>68</v>
      </c>
      <c r="S18" s="14">
        <v>0.42565634227768162</v>
      </c>
      <c r="T18" s="14">
        <v>5.4105922515969539E-2</v>
      </c>
    </row>
    <row r="19" spans="2:20" x14ac:dyDescent="0.25">
      <c r="B19" s="64" t="s">
        <v>5293</v>
      </c>
      <c r="C19" s="65">
        <v>2</v>
      </c>
      <c r="D19" s="13">
        <v>74037.83</v>
      </c>
      <c r="E19" s="13">
        <v>74030</v>
      </c>
      <c r="F19" s="13">
        <v>1202173.8999999999</v>
      </c>
      <c r="G19" s="13">
        <v>41320</v>
      </c>
      <c r="H19" s="13">
        <v>3631311.78</v>
      </c>
      <c r="I19" s="13">
        <v>32710</v>
      </c>
      <c r="J19" s="13">
        <v>1</v>
      </c>
      <c r="K19" s="13">
        <v>2230</v>
      </c>
      <c r="L19" s="14">
        <v>0.379</v>
      </c>
      <c r="M19" s="13">
        <v>5922.95136</v>
      </c>
      <c r="N19" s="13">
        <v>601086.94999999995</v>
      </c>
      <c r="O19" s="13">
        <v>269.55</v>
      </c>
      <c r="P19" s="13">
        <v>1</v>
      </c>
      <c r="Q19" s="13">
        <v>0</v>
      </c>
      <c r="R19" s="13">
        <v>0</v>
      </c>
      <c r="S19" s="14">
        <v>0.44184789950020265</v>
      </c>
      <c r="T19" s="14">
        <v>0</v>
      </c>
    </row>
    <row r="20" spans="2:20" x14ac:dyDescent="0.25">
      <c r="B20" s="64" t="s">
        <v>5294</v>
      </c>
      <c r="C20" s="65">
        <v>0</v>
      </c>
      <c r="D20" s="13">
        <v>0</v>
      </c>
      <c r="E20" s="13">
        <v>0</v>
      </c>
      <c r="F20" s="13">
        <v>0</v>
      </c>
      <c r="G20" s="13">
        <v>0</v>
      </c>
      <c r="H20" s="13">
        <v>0</v>
      </c>
      <c r="I20" s="13">
        <v>0</v>
      </c>
      <c r="J20" s="13">
        <v>0</v>
      </c>
      <c r="K20" s="13">
        <v>0</v>
      </c>
      <c r="L20" s="14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4">
        <v>0</v>
      </c>
      <c r="T20" s="14">
        <v>0</v>
      </c>
    </row>
    <row r="21" spans="2:20" ht="15.75" thickBot="1" x14ac:dyDescent="0.3">
      <c r="B21" s="16" t="s">
        <v>2</v>
      </c>
      <c r="C21" s="16">
        <v>973</v>
      </c>
      <c r="D21" s="17">
        <v>59522434.970000006</v>
      </c>
      <c r="E21" s="17">
        <v>54788180</v>
      </c>
      <c r="F21" s="17">
        <v>31430279.949999996</v>
      </c>
      <c r="G21" s="17">
        <v>36592602.950000003</v>
      </c>
      <c r="H21" s="17">
        <v>198088809.11000007</v>
      </c>
      <c r="I21" s="17">
        <v>19899020</v>
      </c>
      <c r="J21" s="18"/>
      <c r="K21" s="18"/>
      <c r="L21" s="66"/>
      <c r="M21" s="18"/>
      <c r="N21" s="18"/>
      <c r="O21" s="18"/>
      <c r="P21" s="17">
        <v>425</v>
      </c>
      <c r="Q21" s="18">
        <v>56</v>
      </c>
      <c r="R21" s="18"/>
      <c r="S21" s="19">
        <v>0.36319914258878466</v>
      </c>
      <c r="T21" s="19">
        <v>4.6551565416857094E-2</v>
      </c>
    </row>
    <row r="22" spans="2:20" x14ac:dyDescent="0.25">
      <c r="L22" s="67"/>
    </row>
    <row r="23" spans="2:20" x14ac:dyDescent="0.25">
      <c r="B23" s="1" t="s">
        <v>5295</v>
      </c>
      <c r="C23" s="1"/>
      <c r="L23" s="67"/>
    </row>
    <row r="24" spans="2:20" x14ac:dyDescent="0.25">
      <c r="B24" s="64" t="s">
        <v>5289</v>
      </c>
      <c r="C24" s="65">
        <v>185</v>
      </c>
      <c r="D24" s="13">
        <v>9434109.209999999</v>
      </c>
      <c r="E24" s="13">
        <v>9141480</v>
      </c>
      <c r="F24" s="13">
        <v>3148540.2500000037</v>
      </c>
      <c r="G24" s="13">
        <v>5960459.9500000002</v>
      </c>
      <c r="H24" s="13">
        <v>4846964.6400000025</v>
      </c>
      <c r="I24" s="13">
        <v>6825310</v>
      </c>
      <c r="J24" s="13">
        <v>12.335135135135134</v>
      </c>
      <c r="K24" s="13">
        <v>7.5983783783783787</v>
      </c>
      <c r="L24" s="14">
        <v>9.7000000000000017E-2</v>
      </c>
      <c r="M24" s="13">
        <v>5.1852798097297415</v>
      </c>
      <c r="N24" s="13">
        <v>17019.136486486506</v>
      </c>
      <c r="O24" s="13">
        <v>290.78167567567527</v>
      </c>
      <c r="P24" s="13">
        <v>45</v>
      </c>
      <c r="Q24" s="13">
        <v>11</v>
      </c>
      <c r="R24" s="13">
        <v>45</v>
      </c>
      <c r="S24" s="14">
        <v>0.74663074250558992</v>
      </c>
      <c r="T24" s="14">
        <v>0.61141086100242992</v>
      </c>
    </row>
    <row r="25" spans="2:20" x14ac:dyDescent="0.25">
      <c r="B25" s="64" t="s">
        <v>5290</v>
      </c>
      <c r="C25" s="65">
        <v>85</v>
      </c>
      <c r="D25" s="13">
        <v>4954615.43</v>
      </c>
      <c r="E25" s="13">
        <v>4228110</v>
      </c>
      <c r="F25" s="13">
        <v>1171851.6099999996</v>
      </c>
      <c r="G25" s="13">
        <v>3996450</v>
      </c>
      <c r="H25" s="13">
        <v>2225350.9499999988</v>
      </c>
      <c r="I25" s="13">
        <v>3232630</v>
      </c>
      <c r="J25" s="13">
        <v>13.564705882352941</v>
      </c>
      <c r="K25" s="13">
        <v>14.338494117647057</v>
      </c>
      <c r="L25" s="14">
        <v>9.7999999999999934E-2</v>
      </c>
      <c r="M25" s="13">
        <v>9.8523456993882377</v>
      </c>
      <c r="N25" s="13">
        <v>13786.48952941176</v>
      </c>
      <c r="O25" s="13">
        <v>223.90788235294102</v>
      </c>
      <c r="P25" s="13">
        <v>58</v>
      </c>
      <c r="Q25" s="13">
        <v>7</v>
      </c>
      <c r="R25" s="13">
        <v>2</v>
      </c>
      <c r="S25" s="14">
        <v>0.76455674048215394</v>
      </c>
      <c r="T25" s="14">
        <v>0.75090893167686323</v>
      </c>
    </row>
    <row r="26" spans="2:20" x14ac:dyDescent="0.25">
      <c r="B26" s="64" t="s">
        <v>5291</v>
      </c>
      <c r="C26" s="65">
        <v>185</v>
      </c>
      <c r="D26" s="13">
        <v>10054417.489999995</v>
      </c>
      <c r="E26" s="13">
        <v>9446950</v>
      </c>
      <c r="F26" s="13">
        <v>6552256.1000000006</v>
      </c>
      <c r="G26" s="13">
        <v>7228620</v>
      </c>
      <c r="H26" s="13">
        <v>19904016.359999988</v>
      </c>
      <c r="I26" s="13">
        <v>3574570</v>
      </c>
      <c r="J26" s="13">
        <v>2.5135135135135136</v>
      </c>
      <c r="K26" s="13">
        <v>55.6027027027027</v>
      </c>
      <c r="L26" s="14">
        <v>0.32585945945945982</v>
      </c>
      <c r="M26" s="13">
        <v>119.52728126270279</v>
      </c>
      <c r="N26" s="13">
        <v>35417.600540540545</v>
      </c>
      <c r="O26" s="13">
        <v>399.27043243243236</v>
      </c>
      <c r="P26" s="13">
        <v>132</v>
      </c>
      <c r="Q26" s="13">
        <v>16</v>
      </c>
      <c r="R26" s="13">
        <v>12</v>
      </c>
      <c r="S26" s="14">
        <v>0.37838349943632599</v>
      </c>
      <c r="T26" s="14">
        <v>0.18762087369373406</v>
      </c>
    </row>
    <row r="27" spans="2:20" x14ac:dyDescent="0.25">
      <c r="B27" s="64" t="s">
        <v>5292</v>
      </c>
      <c r="C27" s="65">
        <v>516</v>
      </c>
      <c r="D27" s="13">
        <v>35005255.010000013</v>
      </c>
      <c r="E27" s="13">
        <v>31897610</v>
      </c>
      <c r="F27" s="13">
        <v>44948123.969999999</v>
      </c>
      <c r="G27" s="13">
        <v>19368120</v>
      </c>
      <c r="H27" s="13">
        <v>66243307.109999962</v>
      </c>
      <c r="I27" s="13">
        <v>18831690</v>
      </c>
      <c r="J27" s="13">
        <v>1.1279069767441861</v>
      </c>
      <c r="K27" s="13">
        <v>145.46337209302328</v>
      </c>
      <c r="L27" s="14">
        <v>0.37871263852242437</v>
      </c>
      <c r="M27" s="13">
        <v>373.53350885992103</v>
      </c>
      <c r="N27" s="13">
        <v>87108.76738372093</v>
      </c>
      <c r="O27" s="13">
        <v>367.19722868216923</v>
      </c>
      <c r="P27" s="13">
        <v>189</v>
      </c>
      <c r="Q27" s="13">
        <v>22</v>
      </c>
      <c r="R27" s="13">
        <v>68</v>
      </c>
      <c r="S27" s="14">
        <v>0.59037934190053742</v>
      </c>
      <c r="T27" s="14">
        <v>0.32539038378531321</v>
      </c>
    </row>
    <row r="28" spans="2:20" x14ac:dyDescent="0.25">
      <c r="B28" s="64" t="s">
        <v>5293</v>
      </c>
      <c r="C28" s="65">
        <v>2</v>
      </c>
      <c r="D28" s="13">
        <v>74037.83</v>
      </c>
      <c r="E28" s="13">
        <v>74030</v>
      </c>
      <c r="F28" s="13">
        <v>2254842.2000000002</v>
      </c>
      <c r="G28" s="13">
        <v>41320</v>
      </c>
      <c r="H28" s="13">
        <v>1638749.4700000002</v>
      </c>
      <c r="I28" s="13">
        <v>74030</v>
      </c>
      <c r="J28" s="13">
        <v>1</v>
      </c>
      <c r="K28" s="13">
        <v>2230</v>
      </c>
      <c r="L28" s="14">
        <v>0.40600000000000003</v>
      </c>
      <c r="M28" s="13">
        <v>6344.9030400000001</v>
      </c>
      <c r="N28" s="13">
        <v>1127421.1000000001</v>
      </c>
      <c r="O28" s="13">
        <v>505.57</v>
      </c>
      <c r="P28" s="13">
        <v>1</v>
      </c>
      <c r="Q28" s="13">
        <v>0</v>
      </c>
      <c r="R28" s="13">
        <v>0</v>
      </c>
      <c r="S28" s="14">
        <v>1</v>
      </c>
      <c r="T28" s="14">
        <v>1</v>
      </c>
    </row>
    <row r="29" spans="2:20" x14ac:dyDescent="0.25">
      <c r="B29" s="64" t="s">
        <v>5294</v>
      </c>
      <c r="C29" s="65">
        <v>0</v>
      </c>
      <c r="D29" s="13">
        <v>0</v>
      </c>
      <c r="E29" s="13">
        <v>0</v>
      </c>
      <c r="F29" s="13">
        <v>0</v>
      </c>
      <c r="G29" s="13">
        <v>0</v>
      </c>
      <c r="H29" s="13">
        <v>0</v>
      </c>
      <c r="I29" s="13">
        <v>0</v>
      </c>
      <c r="J29" s="13">
        <v>0</v>
      </c>
      <c r="K29" s="13">
        <v>0</v>
      </c>
      <c r="L29" s="14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4">
        <v>0</v>
      </c>
      <c r="T29" s="14">
        <v>0</v>
      </c>
    </row>
    <row r="30" spans="2:20" ht="15.75" thickBot="1" x14ac:dyDescent="0.3">
      <c r="B30" s="16" t="s">
        <v>2</v>
      </c>
      <c r="C30" s="16">
        <v>973</v>
      </c>
      <c r="D30" s="17">
        <v>59522434.970000006</v>
      </c>
      <c r="E30" s="17">
        <v>54788180</v>
      </c>
      <c r="F30" s="17">
        <v>58075614.13000001</v>
      </c>
      <c r="G30" s="17">
        <v>36594969.950000003</v>
      </c>
      <c r="H30" s="17">
        <v>94858388.529999942</v>
      </c>
      <c r="I30" s="17">
        <v>32538230</v>
      </c>
      <c r="J30" s="18"/>
      <c r="K30" s="18"/>
      <c r="L30" s="18"/>
      <c r="M30" s="18"/>
      <c r="N30" s="18"/>
      <c r="O30" s="18"/>
      <c r="P30" s="17">
        <v>425</v>
      </c>
      <c r="Q30" s="17">
        <v>56</v>
      </c>
      <c r="R30" s="17">
        <v>127</v>
      </c>
      <c r="S30" s="19">
        <v>0.59389141964562431</v>
      </c>
      <c r="T30" s="19">
        <v>0.39199430876974944</v>
      </c>
    </row>
    <row r="34" spans="2:20" ht="18.75" x14ac:dyDescent="0.3">
      <c r="B34" s="20" t="s">
        <v>11</v>
      </c>
    </row>
    <row r="35" spans="2:20" x14ac:dyDescent="0.25">
      <c r="B35" s="1" t="s">
        <v>5288</v>
      </c>
    </row>
    <row r="36" spans="2:20" x14ac:dyDescent="0.25">
      <c r="B36" s="21" t="s">
        <v>12</v>
      </c>
      <c r="C36" s="22">
        <v>443</v>
      </c>
      <c r="D36" s="13">
        <v>33287847.500000034</v>
      </c>
      <c r="E36" s="13">
        <v>30889130</v>
      </c>
      <c r="F36" s="13">
        <v>28553494.129999995</v>
      </c>
      <c r="G36" s="13">
        <v>24982689</v>
      </c>
      <c r="H36" s="13">
        <v>172565809.46000004</v>
      </c>
      <c r="I36" s="13">
        <v>5227090</v>
      </c>
      <c r="J36" s="13">
        <v>4.523702031602709</v>
      </c>
      <c r="K36" s="13">
        <v>198.13910158013545</v>
      </c>
      <c r="L36" s="14">
        <v>0.3118379232505632</v>
      </c>
      <c r="M36" s="13">
        <v>465.13473443756254</v>
      </c>
      <c r="N36" s="13">
        <v>64454.840022573349</v>
      </c>
      <c r="O36" s="13">
        <v>232.92794582392835</v>
      </c>
      <c r="P36" s="13">
        <v>255</v>
      </c>
      <c r="Q36" s="13">
        <v>26</v>
      </c>
      <c r="R36" s="13">
        <v>22</v>
      </c>
      <c r="S36" s="14">
        <v>0.16922101723162808</v>
      </c>
      <c r="T36" s="14">
        <v>-2.719286943050846E-2</v>
      </c>
    </row>
    <row r="37" spans="2:20" x14ac:dyDescent="0.25">
      <c r="B37" s="21" t="s">
        <v>13</v>
      </c>
      <c r="C37" s="22">
        <v>194</v>
      </c>
      <c r="D37" s="13">
        <v>10680100.469999999</v>
      </c>
      <c r="E37" s="13">
        <v>10157290</v>
      </c>
      <c r="F37" s="13">
        <v>2131082.0999999992</v>
      </c>
      <c r="G37" s="13">
        <v>6857188.9500000002</v>
      </c>
      <c r="H37" s="13">
        <v>19017365.440000013</v>
      </c>
      <c r="I37" s="13">
        <v>3282290</v>
      </c>
      <c r="J37" s="13">
        <v>11.211340206185566</v>
      </c>
      <c r="K37" s="13">
        <v>9.8592783505154635</v>
      </c>
      <c r="L37" s="14">
        <v>0.13017216494845332</v>
      </c>
      <c r="M37" s="13">
        <v>10.76097401072165</v>
      </c>
      <c r="N37" s="13">
        <v>10984.95927835051</v>
      </c>
      <c r="O37" s="13">
        <v>172.56402061855695</v>
      </c>
      <c r="P37" s="13">
        <v>67</v>
      </c>
      <c r="Q37" s="13">
        <v>16</v>
      </c>
      <c r="R37" s="13">
        <v>42</v>
      </c>
      <c r="S37" s="14">
        <v>0.32314623290267386</v>
      </c>
      <c r="T37" s="14">
        <v>-2.5974273320847918E-3</v>
      </c>
    </row>
    <row r="38" spans="2:20" x14ac:dyDescent="0.25">
      <c r="B38" s="21" t="s">
        <v>14</v>
      </c>
      <c r="C38" s="22">
        <v>183</v>
      </c>
      <c r="D38" s="13">
        <v>7844577.0299999937</v>
      </c>
      <c r="E38" s="13">
        <v>6756720</v>
      </c>
      <c r="F38" s="13">
        <v>186811.34999999998</v>
      </c>
      <c r="G38" s="13">
        <v>1395171</v>
      </c>
      <c r="H38" s="13">
        <v>1354470.41</v>
      </c>
      <c r="I38" s="13">
        <v>6454070</v>
      </c>
      <c r="J38" s="13">
        <v>4.9180327868852458E-2</v>
      </c>
      <c r="K38" s="13">
        <v>4.7650273224043715</v>
      </c>
      <c r="L38" s="14">
        <v>0.33452896174863311</v>
      </c>
      <c r="M38" s="13">
        <v>11.330442491803279</v>
      </c>
      <c r="N38" s="13">
        <v>1020.8270491803278</v>
      </c>
      <c r="O38" s="13">
        <v>153.00612021857893</v>
      </c>
      <c r="P38" s="13">
        <v>38</v>
      </c>
      <c r="Q38" s="13">
        <v>6</v>
      </c>
      <c r="R38" s="13">
        <v>23</v>
      </c>
      <c r="S38" s="14">
        <v>0.95520755632910648</v>
      </c>
      <c r="T38" s="14">
        <v>0.78307318601089038</v>
      </c>
    </row>
    <row r="39" spans="2:20" x14ac:dyDescent="0.25">
      <c r="B39" s="21" t="s">
        <v>15</v>
      </c>
      <c r="C39" s="22">
        <v>63</v>
      </c>
      <c r="D39" s="13">
        <v>2904679.06</v>
      </c>
      <c r="E39" s="13">
        <v>2324620</v>
      </c>
      <c r="F39" s="13">
        <v>259751.52999999997</v>
      </c>
      <c r="G39" s="13">
        <v>1862238</v>
      </c>
      <c r="H39" s="13">
        <v>2918858.9299999992</v>
      </c>
      <c r="I39" s="13">
        <v>708400</v>
      </c>
      <c r="J39" s="13">
        <v>3.4761904761904763</v>
      </c>
      <c r="K39" s="13">
        <v>20.374603174603173</v>
      </c>
      <c r="L39" s="14">
        <v>0.17599682539682554</v>
      </c>
      <c r="M39" s="13">
        <v>26.802725607619053</v>
      </c>
      <c r="N39" s="13">
        <v>4123.0401587301585</v>
      </c>
      <c r="O39" s="13">
        <v>135.16857142857137</v>
      </c>
      <c r="P39" s="13">
        <v>38</v>
      </c>
      <c r="Q39" s="13">
        <v>3</v>
      </c>
      <c r="R39" s="13">
        <v>3</v>
      </c>
      <c r="S39" s="14">
        <v>0.30473797868038649</v>
      </c>
      <c r="T39" s="14">
        <v>0.13210878523582914</v>
      </c>
    </row>
    <row r="40" spans="2:20" x14ac:dyDescent="0.25">
      <c r="B40" s="21" t="s">
        <v>16</v>
      </c>
      <c r="C40" s="22">
        <v>61</v>
      </c>
      <c r="D40" s="13">
        <v>2995855.7000000007</v>
      </c>
      <c r="E40" s="13">
        <v>2956770</v>
      </c>
      <c r="F40" s="13">
        <v>14141.01</v>
      </c>
      <c r="G40" s="13">
        <v>731071</v>
      </c>
      <c r="H40" s="13">
        <v>278751.58999999997</v>
      </c>
      <c r="I40" s="13">
        <v>3141760</v>
      </c>
      <c r="J40" s="13">
        <v>3.2786885245901641E-2</v>
      </c>
      <c r="K40" s="13">
        <v>1.6418032786885246</v>
      </c>
      <c r="L40" s="14">
        <v>0.3387475409836061</v>
      </c>
      <c r="M40" s="13">
        <v>4.0402268852459011</v>
      </c>
      <c r="N40" s="13">
        <v>231.81983606557378</v>
      </c>
      <c r="O40" s="13">
        <v>156.80000000000001</v>
      </c>
      <c r="P40" s="13">
        <v>19</v>
      </c>
      <c r="Q40" s="13">
        <v>0</v>
      </c>
      <c r="R40" s="13">
        <v>34</v>
      </c>
      <c r="S40" s="14">
        <v>1.0625648934479179</v>
      </c>
      <c r="T40" s="14">
        <v>1.2530397184404798</v>
      </c>
    </row>
    <row r="41" spans="2:20" x14ac:dyDescent="0.25">
      <c r="B41" s="21" t="s">
        <v>17</v>
      </c>
      <c r="C41" s="22">
        <v>3</v>
      </c>
      <c r="D41" s="13">
        <v>125954.89</v>
      </c>
      <c r="E41" s="13">
        <v>125950</v>
      </c>
      <c r="F41" s="13">
        <v>0</v>
      </c>
      <c r="G41" s="13">
        <v>0</v>
      </c>
      <c r="H41" s="13">
        <v>598.66999999999996</v>
      </c>
      <c r="I41" s="13">
        <v>125950</v>
      </c>
      <c r="J41" s="13">
        <v>0.33333333333333331</v>
      </c>
      <c r="K41" s="13">
        <v>0</v>
      </c>
      <c r="L41" s="14">
        <v>0.35099999999999998</v>
      </c>
      <c r="M41" s="13">
        <v>0</v>
      </c>
      <c r="N41" s="13">
        <v>0</v>
      </c>
      <c r="O41" s="13">
        <v>141.28</v>
      </c>
      <c r="P41" s="13">
        <v>0</v>
      </c>
      <c r="Q41" s="13">
        <v>0</v>
      </c>
      <c r="R41" s="13">
        <v>1</v>
      </c>
      <c r="S41" s="14">
        <v>1</v>
      </c>
      <c r="T41" s="14">
        <v>0</v>
      </c>
    </row>
    <row r="42" spans="2:20" x14ac:dyDescent="0.25">
      <c r="B42" s="23" t="s">
        <v>18</v>
      </c>
      <c r="C42" s="22">
        <v>1</v>
      </c>
      <c r="D42" s="13">
        <v>6293.37</v>
      </c>
      <c r="E42" s="13">
        <v>6290</v>
      </c>
      <c r="F42" s="13">
        <v>0</v>
      </c>
      <c r="G42" s="13">
        <v>6290</v>
      </c>
      <c r="H42" s="13">
        <v>0</v>
      </c>
      <c r="I42" s="13">
        <v>6290</v>
      </c>
      <c r="J42" s="13">
        <v>0</v>
      </c>
      <c r="K42" s="13">
        <v>0</v>
      </c>
      <c r="L42" s="14">
        <v>0.3</v>
      </c>
      <c r="M42" s="13">
        <v>0</v>
      </c>
      <c r="N42" s="13">
        <v>0</v>
      </c>
      <c r="O42" s="13">
        <v>332.78</v>
      </c>
      <c r="P42" s="13">
        <v>1</v>
      </c>
      <c r="Q42" s="13">
        <v>0</v>
      </c>
      <c r="R42" s="13">
        <v>0</v>
      </c>
      <c r="S42" s="14">
        <v>1</v>
      </c>
      <c r="T42" s="14">
        <v>1</v>
      </c>
    </row>
    <row r="43" spans="2:20" x14ac:dyDescent="0.25">
      <c r="B43" s="23" t="s">
        <v>19</v>
      </c>
      <c r="C43" s="22">
        <v>1</v>
      </c>
      <c r="D43" s="13">
        <v>66559.350000000006</v>
      </c>
      <c r="E43" s="13">
        <v>66560</v>
      </c>
      <c r="F43" s="13">
        <v>0</v>
      </c>
      <c r="G43" s="13">
        <v>0</v>
      </c>
      <c r="H43" s="13">
        <v>0</v>
      </c>
      <c r="I43" s="13">
        <v>66560</v>
      </c>
      <c r="J43" s="13">
        <v>0</v>
      </c>
      <c r="K43" s="13">
        <v>0</v>
      </c>
      <c r="L43" s="14">
        <v>0.35099999999999998</v>
      </c>
      <c r="M43" s="13">
        <v>0</v>
      </c>
      <c r="N43" s="13">
        <v>0</v>
      </c>
      <c r="O43" s="13">
        <v>141.28</v>
      </c>
      <c r="P43" s="13">
        <v>0</v>
      </c>
      <c r="Q43" s="13">
        <v>0</v>
      </c>
      <c r="R43" s="13">
        <v>0</v>
      </c>
      <c r="S43" s="14">
        <v>1</v>
      </c>
      <c r="T43" s="14">
        <v>0</v>
      </c>
    </row>
    <row r="44" spans="2:20" x14ac:dyDescent="0.25">
      <c r="B44" s="23" t="s">
        <v>20</v>
      </c>
      <c r="C44" s="22">
        <v>1</v>
      </c>
      <c r="D44" s="13">
        <v>313150</v>
      </c>
      <c r="E44" s="13">
        <v>243290</v>
      </c>
      <c r="F44" s="13">
        <v>0</v>
      </c>
      <c r="G44" s="13">
        <v>0</v>
      </c>
      <c r="H44" s="13">
        <v>0</v>
      </c>
      <c r="I44" s="13">
        <v>243290</v>
      </c>
      <c r="J44" s="13">
        <v>0</v>
      </c>
      <c r="K44" s="13">
        <v>0</v>
      </c>
      <c r="L44" s="14">
        <v>0.35099999999999998</v>
      </c>
      <c r="M44" s="13">
        <v>0</v>
      </c>
      <c r="N44" s="13">
        <v>0</v>
      </c>
      <c r="O44" s="13">
        <v>141.28</v>
      </c>
      <c r="P44" s="13">
        <v>0</v>
      </c>
      <c r="Q44" s="13">
        <v>0</v>
      </c>
      <c r="R44" s="13">
        <v>0</v>
      </c>
      <c r="S44" s="14">
        <v>1</v>
      </c>
      <c r="T44" s="14">
        <v>0</v>
      </c>
    </row>
    <row r="45" spans="2:20" x14ac:dyDescent="0.25">
      <c r="B45" s="23" t="s">
        <v>21</v>
      </c>
      <c r="C45" s="22">
        <v>6</v>
      </c>
      <c r="D45" s="13">
        <v>163324.44</v>
      </c>
      <c r="E45" s="13">
        <v>155950</v>
      </c>
      <c r="F45" s="13">
        <v>68211.98</v>
      </c>
      <c r="G45" s="13">
        <v>95240</v>
      </c>
      <c r="H45" s="13">
        <v>715021.01000000013</v>
      </c>
      <c r="I45" s="13">
        <v>61750</v>
      </c>
      <c r="J45" s="13">
        <v>9.1666666666666661</v>
      </c>
      <c r="K45" s="13">
        <v>5.833333333333333</v>
      </c>
      <c r="L45" s="14">
        <v>0.13733333333333334</v>
      </c>
      <c r="M45" s="13">
        <v>5.3646240000000001</v>
      </c>
      <c r="N45" s="13">
        <v>11368.663333333332</v>
      </c>
      <c r="O45" s="13">
        <v>211.31333333333336</v>
      </c>
      <c r="P45" s="13">
        <v>0</v>
      </c>
      <c r="Q45" s="13">
        <v>0</v>
      </c>
      <c r="R45" s="13">
        <v>0</v>
      </c>
      <c r="S45" s="14">
        <v>0.39596024366784227</v>
      </c>
      <c r="T45" s="14">
        <v>1.0919781604367913E-2</v>
      </c>
    </row>
    <row r="46" spans="2:20" x14ac:dyDescent="0.25">
      <c r="C46" s="22">
        <v>16</v>
      </c>
      <c r="D46" s="13">
        <v>1109330.42</v>
      </c>
      <c r="E46" s="13">
        <v>1080850</v>
      </c>
      <c r="F46" s="13">
        <v>216787.85</v>
      </c>
      <c r="G46" s="13">
        <v>662715</v>
      </c>
      <c r="H46" s="13">
        <v>1237933.5999999999</v>
      </c>
      <c r="I46" s="13">
        <v>556810</v>
      </c>
      <c r="J46" s="13">
        <v>1.1875</v>
      </c>
      <c r="K46" s="13">
        <v>28.1875</v>
      </c>
      <c r="L46" s="14">
        <v>0.31576249999999995</v>
      </c>
      <c r="M46" s="13">
        <v>66.000117599999996</v>
      </c>
      <c r="N46" s="13">
        <v>13549.240625</v>
      </c>
      <c r="O46" s="13">
        <v>162.69250000000002</v>
      </c>
      <c r="P46" s="13">
        <v>7</v>
      </c>
      <c r="Q46" s="13">
        <v>5</v>
      </c>
      <c r="R46" s="13">
        <v>1</v>
      </c>
      <c r="S46" s="14">
        <v>0.51515936531433593</v>
      </c>
      <c r="T46" s="14">
        <v>0.20925284624612389</v>
      </c>
    </row>
    <row r="47" spans="2:20" ht="15.75" thickBot="1" x14ac:dyDescent="0.3">
      <c r="B47" s="16" t="s">
        <v>2</v>
      </c>
      <c r="C47" s="16">
        <v>972</v>
      </c>
      <c r="D47" s="17">
        <v>59497672.230000027</v>
      </c>
      <c r="E47" s="17">
        <v>54763420</v>
      </c>
      <c r="F47" s="17">
        <v>31430279.949999999</v>
      </c>
      <c r="G47" s="17">
        <v>36592602.950000003</v>
      </c>
      <c r="H47" s="17">
        <v>198088809.11000001</v>
      </c>
      <c r="I47" s="17">
        <v>19874260</v>
      </c>
      <c r="J47" s="18"/>
      <c r="K47" s="18"/>
      <c r="L47" s="18"/>
      <c r="M47" s="18"/>
      <c r="N47" s="18"/>
      <c r="O47" s="18"/>
      <c r="P47" s="17">
        <v>417</v>
      </c>
      <c r="Q47" s="17">
        <v>51</v>
      </c>
      <c r="R47" s="17">
        <v>125</v>
      </c>
      <c r="S47" s="19">
        <v>0.36291122796932695</v>
      </c>
      <c r="T47" s="19">
        <v>4.6551565416857094E-2</v>
      </c>
    </row>
    <row r="48" spans="2:20" x14ac:dyDescent="0.25">
      <c r="B48" s="24"/>
      <c r="C48" s="24"/>
      <c r="D48" s="25"/>
      <c r="E48" s="25"/>
      <c r="F48" s="25"/>
      <c r="G48" s="25"/>
      <c r="H48" s="25"/>
      <c r="I48" s="25"/>
      <c r="J48" s="26"/>
      <c r="K48" s="26"/>
      <c r="L48" s="26"/>
      <c r="M48" s="26"/>
      <c r="N48" s="26"/>
      <c r="O48" s="26"/>
      <c r="P48" s="25"/>
      <c r="Q48" s="25"/>
      <c r="R48" s="25"/>
      <c r="S48" s="27"/>
      <c r="T48" s="28"/>
    </row>
    <row r="49" spans="2:20" x14ac:dyDescent="0.25">
      <c r="B49" s="1" t="s">
        <v>5295</v>
      </c>
    </row>
    <row r="50" spans="2:20" x14ac:dyDescent="0.25">
      <c r="B50" s="21" t="s">
        <v>12</v>
      </c>
      <c r="C50" s="22">
        <v>443</v>
      </c>
      <c r="D50" s="13">
        <v>33287847.500000034</v>
      </c>
      <c r="E50" s="13">
        <v>30889130</v>
      </c>
      <c r="F50" s="13">
        <v>52965429.269999981</v>
      </c>
      <c r="G50" s="13">
        <v>24982689</v>
      </c>
      <c r="H50" s="13">
        <v>84881548.399999946</v>
      </c>
      <c r="I50" s="13">
        <v>12548420</v>
      </c>
      <c r="J50" s="13">
        <v>4.523702031602709</v>
      </c>
      <c r="K50" s="13">
        <v>198.13910158013545</v>
      </c>
      <c r="L50" s="14">
        <v>0.33576012269426936</v>
      </c>
      <c r="M50" s="13">
        <v>500.65241055815954</v>
      </c>
      <c r="N50" s="13">
        <v>119560.78841986452</v>
      </c>
      <c r="O50" s="13">
        <v>419.67331828442275</v>
      </c>
      <c r="P50" s="13">
        <v>255</v>
      </c>
      <c r="Q50" s="13">
        <v>26</v>
      </c>
      <c r="R50" s="13">
        <v>22</v>
      </c>
      <c r="S50" s="14">
        <v>0.40624064193455756</v>
      </c>
      <c r="T50" s="14">
        <v>0.26586325435184338</v>
      </c>
    </row>
    <row r="51" spans="2:20" x14ac:dyDescent="0.25">
      <c r="B51" s="21" t="s">
        <v>13</v>
      </c>
      <c r="C51" s="22">
        <v>194</v>
      </c>
      <c r="D51" s="13">
        <v>10680100.469999999</v>
      </c>
      <c r="E51" s="13">
        <v>10157290</v>
      </c>
      <c r="F51" s="13">
        <v>3752865.2700000028</v>
      </c>
      <c r="G51" s="13">
        <v>6859555.9500000002</v>
      </c>
      <c r="H51" s="13">
        <v>6932173.4699999867</v>
      </c>
      <c r="I51" s="13">
        <v>7480250</v>
      </c>
      <c r="J51" s="13">
        <v>11.211340206185566</v>
      </c>
      <c r="K51" s="13">
        <v>9.8592783505154635</v>
      </c>
      <c r="L51" s="14">
        <v>0.13338641963387113</v>
      </c>
      <c r="M51" s="13">
        <v>11.234587779641489</v>
      </c>
      <c r="N51" s="13">
        <v>19344.6663402062</v>
      </c>
      <c r="O51" s="13">
        <v>296.2835567010307</v>
      </c>
      <c r="P51" s="13">
        <v>67</v>
      </c>
      <c r="Q51" s="13">
        <v>16</v>
      </c>
      <c r="R51" s="13">
        <v>42</v>
      </c>
      <c r="S51" s="14">
        <v>0.73644151146614889</v>
      </c>
      <c r="T51" s="14">
        <v>0.60973567100943316</v>
      </c>
    </row>
    <row r="52" spans="2:20" x14ac:dyDescent="0.25">
      <c r="B52" s="21" t="s">
        <v>14</v>
      </c>
      <c r="C52" s="22">
        <v>183</v>
      </c>
      <c r="D52" s="13">
        <v>7844577.0299999937</v>
      </c>
      <c r="E52" s="13">
        <v>6756720</v>
      </c>
      <c r="F52" s="13">
        <v>340060.94</v>
      </c>
      <c r="G52" s="13">
        <v>1395171</v>
      </c>
      <c r="H52" s="13">
        <v>644760.96</v>
      </c>
      <c r="I52" s="13">
        <v>6454070</v>
      </c>
      <c r="J52" s="13">
        <v>4.9180327868852458E-2</v>
      </c>
      <c r="K52" s="13">
        <v>4.7650273224043715</v>
      </c>
      <c r="L52" s="14">
        <v>0.36035524936199753</v>
      </c>
      <c r="M52" s="13">
        <v>12.242742135268825</v>
      </c>
      <c r="N52" s="13">
        <v>1858.2565027322405</v>
      </c>
      <c r="O52" s="13">
        <v>283.10289617486274</v>
      </c>
      <c r="P52" s="13">
        <v>38</v>
      </c>
      <c r="Q52" s="13">
        <v>6</v>
      </c>
      <c r="R52" s="13">
        <v>23</v>
      </c>
      <c r="S52" s="14">
        <v>0.95520755632910648</v>
      </c>
      <c r="T52" s="14">
        <v>0.78307318601089038</v>
      </c>
    </row>
    <row r="53" spans="2:20" x14ac:dyDescent="0.25">
      <c r="B53" s="21" t="s">
        <v>15</v>
      </c>
      <c r="C53" s="22">
        <v>63</v>
      </c>
      <c r="D53" s="13">
        <v>2904679.06</v>
      </c>
      <c r="E53" s="13">
        <v>2324620</v>
      </c>
      <c r="F53" s="13">
        <v>472212.55999999988</v>
      </c>
      <c r="G53" s="13">
        <v>1862238</v>
      </c>
      <c r="H53" s="13">
        <v>1146305.51</v>
      </c>
      <c r="I53" s="13">
        <v>1734990</v>
      </c>
      <c r="J53" s="13">
        <v>3.4761904761904763</v>
      </c>
      <c r="K53" s="13">
        <v>20.374603174603173</v>
      </c>
      <c r="L53" s="14">
        <v>0.17527421954181857</v>
      </c>
      <c r="M53" s="13">
        <v>26.880763580952369</v>
      </c>
      <c r="N53" s="13">
        <v>7495.4374603174583</v>
      </c>
      <c r="O53" s="13">
        <v>242.84206349206332</v>
      </c>
      <c r="P53" s="13">
        <v>38</v>
      </c>
      <c r="Q53" s="13">
        <v>3</v>
      </c>
      <c r="R53" s="13">
        <v>3</v>
      </c>
      <c r="S53" s="14">
        <v>0.74635424284399166</v>
      </c>
      <c r="T53" s="14">
        <v>0.6833755943117904</v>
      </c>
    </row>
    <row r="54" spans="2:20" x14ac:dyDescent="0.25">
      <c r="B54" s="21" t="s">
        <v>16</v>
      </c>
      <c r="C54" s="22">
        <v>61</v>
      </c>
      <c r="D54" s="13">
        <v>2995855.7000000007</v>
      </c>
      <c r="E54" s="13">
        <v>2956770</v>
      </c>
      <c r="F54" s="13">
        <v>26521.23</v>
      </c>
      <c r="G54" s="13">
        <v>731071</v>
      </c>
      <c r="H54" s="13">
        <v>132679.85999999999</v>
      </c>
      <c r="I54" s="13">
        <v>3142710</v>
      </c>
      <c r="J54" s="13">
        <v>3.2786885245901641E-2</v>
      </c>
      <c r="K54" s="13">
        <v>1.6418032786885246</v>
      </c>
      <c r="L54" s="14">
        <v>0.36517184393788649</v>
      </c>
      <c r="M54" s="13">
        <v>4.3586042143691337</v>
      </c>
      <c r="N54" s="13">
        <v>434.77426229508194</v>
      </c>
      <c r="O54" s="13">
        <v>288.14540983606526</v>
      </c>
      <c r="P54" s="13">
        <v>19</v>
      </c>
      <c r="Q54" s="13">
        <v>0</v>
      </c>
      <c r="R54" s="13">
        <v>34</v>
      </c>
      <c r="S54" s="14">
        <v>1.0628861899978692</v>
      </c>
      <c r="T54" s="14">
        <v>1.2543391818304925</v>
      </c>
    </row>
    <row r="55" spans="2:20" x14ac:dyDescent="0.25">
      <c r="B55" s="21" t="s">
        <v>17</v>
      </c>
      <c r="C55" s="22">
        <v>3</v>
      </c>
      <c r="D55" s="13">
        <v>125954.89</v>
      </c>
      <c r="E55" s="13">
        <v>125950</v>
      </c>
      <c r="F55" s="13">
        <v>0</v>
      </c>
      <c r="G55" s="13">
        <v>0</v>
      </c>
      <c r="H55" s="13">
        <v>264.61</v>
      </c>
      <c r="I55" s="13">
        <v>125950</v>
      </c>
      <c r="J55" s="13">
        <v>0.33333333333333331</v>
      </c>
      <c r="K55" s="13">
        <v>0</v>
      </c>
      <c r="L55" s="14">
        <v>0.37871263852242737</v>
      </c>
      <c r="M55" s="13">
        <v>0</v>
      </c>
      <c r="N55" s="13">
        <v>0</v>
      </c>
      <c r="O55" s="13">
        <v>264.95999999999998</v>
      </c>
      <c r="P55" s="13">
        <v>0</v>
      </c>
      <c r="Q55" s="13">
        <v>0</v>
      </c>
      <c r="R55" s="13">
        <v>1</v>
      </c>
      <c r="S55" s="14">
        <v>1</v>
      </c>
      <c r="T55" s="14">
        <v>0</v>
      </c>
    </row>
    <row r="56" spans="2:20" x14ac:dyDescent="0.25">
      <c r="B56" s="23" t="s">
        <v>18</v>
      </c>
      <c r="C56" s="22">
        <v>1</v>
      </c>
      <c r="D56" s="13">
        <v>6293.37</v>
      </c>
      <c r="E56" s="13">
        <v>6290</v>
      </c>
      <c r="F56" s="13">
        <v>0</v>
      </c>
      <c r="G56" s="13">
        <v>6290</v>
      </c>
      <c r="H56" s="13">
        <v>0</v>
      </c>
      <c r="I56" s="13">
        <v>6290</v>
      </c>
      <c r="J56" s="13">
        <v>0</v>
      </c>
      <c r="K56" s="13">
        <v>0</v>
      </c>
      <c r="L56" s="14">
        <v>0.32600000000000001</v>
      </c>
      <c r="M56" s="13">
        <v>0</v>
      </c>
      <c r="N56" s="13">
        <v>0</v>
      </c>
      <c r="O56" s="13">
        <v>555.61</v>
      </c>
      <c r="P56" s="13">
        <v>1</v>
      </c>
      <c r="Q56" s="13">
        <v>0</v>
      </c>
      <c r="R56" s="13">
        <v>0</v>
      </c>
      <c r="S56" s="14">
        <v>1</v>
      </c>
      <c r="T56" s="14">
        <v>1</v>
      </c>
    </row>
    <row r="57" spans="2:20" x14ac:dyDescent="0.25">
      <c r="B57" s="23" t="s">
        <v>19</v>
      </c>
      <c r="C57" s="22">
        <v>1</v>
      </c>
      <c r="D57" s="13">
        <v>66559.350000000006</v>
      </c>
      <c r="E57" s="13">
        <v>66560</v>
      </c>
      <c r="F57" s="13">
        <v>0</v>
      </c>
      <c r="G57" s="13">
        <v>0</v>
      </c>
      <c r="H57" s="13">
        <v>0</v>
      </c>
      <c r="I57" s="13">
        <v>66560</v>
      </c>
      <c r="J57" s="13">
        <v>0</v>
      </c>
      <c r="K57" s="13">
        <v>0</v>
      </c>
      <c r="L57" s="14">
        <v>0.37871263852242742</v>
      </c>
      <c r="M57" s="13">
        <v>0</v>
      </c>
      <c r="N57" s="13">
        <v>0</v>
      </c>
      <c r="O57" s="13">
        <v>264.95999999999998</v>
      </c>
      <c r="P57" s="13">
        <v>0</v>
      </c>
      <c r="Q57" s="13">
        <v>0</v>
      </c>
      <c r="R57" s="13">
        <v>0</v>
      </c>
      <c r="S57" s="14">
        <v>1</v>
      </c>
      <c r="T57" s="14">
        <v>0</v>
      </c>
    </row>
    <row r="58" spans="2:20" x14ac:dyDescent="0.25">
      <c r="B58" s="23" t="s">
        <v>20</v>
      </c>
      <c r="C58" s="22">
        <v>1</v>
      </c>
      <c r="D58" s="13">
        <v>313150</v>
      </c>
      <c r="E58" s="13">
        <v>243290</v>
      </c>
      <c r="F58" s="13">
        <v>0</v>
      </c>
      <c r="G58" s="13">
        <v>0</v>
      </c>
      <c r="H58" s="13">
        <v>0</v>
      </c>
      <c r="I58" s="13">
        <v>243290</v>
      </c>
      <c r="J58" s="13">
        <v>0</v>
      </c>
      <c r="K58" s="13">
        <v>0</v>
      </c>
      <c r="L58" s="14">
        <v>0.37871263852242742</v>
      </c>
      <c r="M58" s="13">
        <v>0</v>
      </c>
      <c r="N58" s="13">
        <v>0</v>
      </c>
      <c r="O58" s="13">
        <v>264.95999999999998</v>
      </c>
      <c r="P58" s="13">
        <v>0</v>
      </c>
      <c r="Q58" s="13">
        <v>0</v>
      </c>
      <c r="R58" s="13">
        <v>0</v>
      </c>
      <c r="S58" s="14">
        <v>1</v>
      </c>
      <c r="T58" s="14">
        <v>0</v>
      </c>
    </row>
    <row r="59" spans="2:20" x14ac:dyDescent="0.25">
      <c r="B59" s="23" t="s">
        <v>21</v>
      </c>
      <c r="C59" s="22">
        <v>6</v>
      </c>
      <c r="D59" s="13">
        <v>163324.44</v>
      </c>
      <c r="E59" s="13">
        <v>155950</v>
      </c>
      <c r="F59" s="13">
        <v>126335.50000000003</v>
      </c>
      <c r="G59" s="13">
        <v>95240</v>
      </c>
      <c r="H59" s="13">
        <v>353907.09000000008</v>
      </c>
      <c r="I59" s="13">
        <v>76200</v>
      </c>
      <c r="J59" s="13">
        <v>9.1666666666666661</v>
      </c>
      <c r="K59" s="13">
        <v>5.833333333333333</v>
      </c>
      <c r="L59" s="14">
        <v>0.14395210642040454</v>
      </c>
      <c r="M59" s="13">
        <v>5.6105618089709752</v>
      </c>
      <c r="N59" s="13">
        <v>21055.916666666672</v>
      </c>
      <c r="O59" s="13">
        <v>360.2283333333333</v>
      </c>
      <c r="P59" s="13">
        <v>0</v>
      </c>
      <c r="Q59" s="13">
        <v>0</v>
      </c>
      <c r="R59" s="13">
        <v>0</v>
      </c>
      <c r="S59" s="14">
        <v>0.4886181468419365</v>
      </c>
      <c r="T59" s="14">
        <v>0.16264174716505669</v>
      </c>
    </row>
    <row r="60" spans="2:20" x14ac:dyDescent="0.25">
      <c r="B60" s="23"/>
      <c r="C60" s="22">
        <v>16</v>
      </c>
      <c r="D60" s="13">
        <v>1109330.42</v>
      </c>
      <c r="E60" s="13">
        <v>1080850</v>
      </c>
      <c r="F60" s="13">
        <v>392189.36</v>
      </c>
      <c r="G60" s="13">
        <v>662715</v>
      </c>
      <c r="H60" s="13">
        <v>766748.63000000012</v>
      </c>
      <c r="I60" s="13">
        <v>634740</v>
      </c>
      <c r="J60" s="13">
        <v>1.1875</v>
      </c>
      <c r="K60" s="13">
        <v>28.1875</v>
      </c>
      <c r="L60" s="14">
        <v>0.34020401879947226</v>
      </c>
      <c r="M60" s="13">
        <v>71.274611485488123</v>
      </c>
      <c r="N60" s="13">
        <v>24511.834999999999</v>
      </c>
      <c r="O60" s="13">
        <v>299.49624999999997</v>
      </c>
      <c r="P60" s="13">
        <v>7</v>
      </c>
      <c r="Q60" s="13">
        <v>5</v>
      </c>
      <c r="R60" s="13">
        <v>1</v>
      </c>
      <c r="S60" s="14">
        <v>0.58726002683073508</v>
      </c>
      <c r="T60" s="14">
        <v>0.32684487298461629</v>
      </c>
    </row>
    <row r="61" spans="2:20" ht="15.75" thickBot="1" x14ac:dyDescent="0.3">
      <c r="B61" s="16" t="s">
        <v>2</v>
      </c>
      <c r="C61" s="16">
        <v>972</v>
      </c>
      <c r="D61" s="17">
        <v>59497672.230000027</v>
      </c>
      <c r="E61" s="17">
        <v>54763420</v>
      </c>
      <c r="F61" s="17">
        <v>58075614.12999998</v>
      </c>
      <c r="G61" s="17">
        <v>36594969.950000003</v>
      </c>
      <c r="H61" s="17">
        <v>94858388.529999927</v>
      </c>
      <c r="I61" s="17">
        <v>32513470</v>
      </c>
      <c r="J61" s="18"/>
      <c r="K61" s="18"/>
      <c r="L61" s="18"/>
      <c r="M61" s="18"/>
      <c r="N61" s="18"/>
      <c r="O61" s="18"/>
      <c r="P61" s="17">
        <v>425</v>
      </c>
      <c r="Q61" s="17">
        <v>56</v>
      </c>
      <c r="R61" s="17">
        <v>126</v>
      </c>
      <c r="S61" s="19">
        <v>0.5937078071457188</v>
      </c>
      <c r="T61" s="19">
        <v>0.39199430876974944</v>
      </c>
    </row>
    <row r="64" spans="2:20" s="8" customFormat="1" x14ac:dyDescent="0.25">
      <c r="B64" s="8" t="s">
        <v>5313</v>
      </c>
      <c r="C64" s="8" t="s">
        <v>5313</v>
      </c>
      <c r="E64" s="8" t="s">
        <v>5313</v>
      </c>
      <c r="G64" s="8" t="s">
        <v>5314</v>
      </c>
      <c r="H64" s="8" t="s">
        <v>5314</v>
      </c>
      <c r="I64" s="8" t="s">
        <v>5313</v>
      </c>
      <c r="J64" s="8" t="s">
        <v>5314</v>
      </c>
      <c r="K64" s="8" t="s">
        <v>5314</v>
      </c>
      <c r="L64" s="8" t="s">
        <v>5314</v>
      </c>
      <c r="M64" s="8" t="s">
        <v>5314</v>
      </c>
      <c r="N64" s="8" t="s">
        <v>5314</v>
      </c>
      <c r="O64" s="8" t="s">
        <v>5314</v>
      </c>
      <c r="P64" s="8" t="s">
        <v>5313</v>
      </c>
      <c r="Q64" s="8" t="s">
        <v>5313</v>
      </c>
      <c r="R64" s="8" t="s">
        <v>5313</v>
      </c>
      <c r="S64" s="8" t="s">
        <v>5313</v>
      </c>
      <c r="T64" s="8" t="s">
        <v>5314</v>
      </c>
    </row>
    <row r="66" spans="2:20" x14ac:dyDescent="0.25">
      <c r="B66" t="s">
        <v>5296</v>
      </c>
      <c r="C66" s="68">
        <v>-1</v>
      </c>
      <c r="D66" s="68">
        <v>-24762.739999979734</v>
      </c>
      <c r="E66" s="68">
        <v>-24760</v>
      </c>
      <c r="F66" s="68">
        <v>0</v>
      </c>
      <c r="G66" s="68">
        <v>0</v>
      </c>
      <c r="H66" s="69">
        <v>0</v>
      </c>
      <c r="I66" s="68">
        <v>-24760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  <c r="O66" s="68">
        <v>0</v>
      </c>
      <c r="P66" s="68">
        <v>0</v>
      </c>
      <c r="Q66" s="68">
        <v>0</v>
      </c>
      <c r="R66" s="68">
        <v>-1</v>
      </c>
      <c r="S66" s="67">
        <v>-1.8361249990550554E-4</v>
      </c>
      <c r="T66" s="68">
        <v>0</v>
      </c>
    </row>
  </sheetData>
  <sheetProtection password="8BDB" sheet="1" objects="1" scenarios="1"/>
  <pageMargins left="0.7" right="0.7" top="0.75" bottom="0.75" header="0.3" footer="0.3"/>
  <pageSetup paperSize="14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92D050"/>
  </sheetPr>
  <dimension ref="B2:T66"/>
  <sheetViews>
    <sheetView workbookViewId="0">
      <pane xSplit="2" ySplit="12" topLeftCell="C13" activePane="bottomRight" state="frozen"/>
      <selection activeCell="B32" sqref="B31:B32"/>
      <selection pane="topRight" activeCell="B32" sqref="B31:B32"/>
      <selection pane="bottomLeft" activeCell="B32" sqref="B31:B32"/>
      <selection pane="bottomRight" activeCell="C24" sqref="C24"/>
    </sheetView>
  </sheetViews>
  <sheetFormatPr defaultRowHeight="15" outlineLevelRow="1" x14ac:dyDescent="0.25"/>
  <cols>
    <col min="2" max="2" width="39.7109375" customWidth="1"/>
    <col min="3" max="3" width="18.85546875" customWidth="1"/>
    <col min="4" max="6" width="20.7109375" customWidth="1"/>
    <col min="7" max="7" width="19.85546875" customWidth="1"/>
    <col min="8" max="8" width="19.28515625" customWidth="1"/>
    <col min="9" max="18" width="14.5703125" customWidth="1"/>
    <col min="19" max="20" width="13.28515625" customWidth="1"/>
  </cols>
  <sheetData>
    <row r="2" spans="2:20" x14ac:dyDescent="0.25">
      <c r="B2" s="1" t="s">
        <v>0</v>
      </c>
      <c r="C2" s="1" t="s">
        <v>1</v>
      </c>
    </row>
    <row r="3" spans="2:20" hidden="1" outlineLevel="1" x14ac:dyDescent="0.25">
      <c r="B3" s="2" t="s">
        <v>5297</v>
      </c>
      <c r="C3" s="3">
        <v>1</v>
      </c>
    </row>
    <row r="4" spans="2:20" hidden="1" outlineLevel="1" x14ac:dyDescent="0.25">
      <c r="B4" s="4" t="s">
        <v>5298</v>
      </c>
      <c r="C4" s="5">
        <v>1</v>
      </c>
    </row>
    <row r="5" spans="2:20" hidden="1" outlineLevel="1" x14ac:dyDescent="0.25">
      <c r="B5" s="4" t="s">
        <v>5299</v>
      </c>
      <c r="C5" s="5">
        <v>1</v>
      </c>
    </row>
    <row r="6" spans="2:20" hidden="1" outlineLevel="1" x14ac:dyDescent="0.25">
      <c r="B6" s="4" t="s">
        <v>5300</v>
      </c>
      <c r="C6" s="5">
        <v>0</v>
      </c>
    </row>
    <row r="7" spans="2:20" hidden="1" outlineLevel="1" x14ac:dyDescent="0.25">
      <c r="B7" s="4" t="s">
        <v>5301</v>
      </c>
      <c r="C7" s="5">
        <v>1</v>
      </c>
    </row>
    <row r="8" spans="2:20" hidden="1" outlineLevel="1" x14ac:dyDescent="0.25">
      <c r="B8" s="6" t="s">
        <v>5302</v>
      </c>
      <c r="C8" s="7">
        <v>1</v>
      </c>
    </row>
    <row r="9" spans="2:20" hidden="1" outlineLevel="1" x14ac:dyDescent="0.25"/>
    <row r="10" spans="2:20" collapsed="1" x14ac:dyDescent="0.25"/>
    <row r="11" spans="2:20" x14ac:dyDescent="0.25">
      <c r="D11" s="8"/>
      <c r="E11" s="8" t="s">
        <v>2</v>
      </c>
      <c r="F11" s="8"/>
      <c r="G11" s="8" t="s">
        <v>2</v>
      </c>
      <c r="H11" s="8" t="s">
        <v>2</v>
      </c>
      <c r="I11" s="8" t="s">
        <v>2</v>
      </c>
      <c r="J11" s="8" t="s">
        <v>3</v>
      </c>
      <c r="K11" s="8" t="s">
        <v>3</v>
      </c>
      <c r="L11" s="8" t="s">
        <v>3</v>
      </c>
      <c r="M11" s="8" t="s">
        <v>3</v>
      </c>
      <c r="N11" s="8" t="s">
        <v>3</v>
      </c>
      <c r="O11" s="8" t="s">
        <v>3</v>
      </c>
      <c r="P11" s="8" t="s">
        <v>2</v>
      </c>
      <c r="Q11" s="8" t="s">
        <v>2</v>
      </c>
      <c r="R11" s="8" t="s">
        <v>2</v>
      </c>
    </row>
    <row r="12" spans="2:20" ht="45" x14ac:dyDescent="0.25">
      <c r="B12" s="9" t="s">
        <v>4</v>
      </c>
      <c r="C12" s="9" t="s">
        <v>5</v>
      </c>
      <c r="D12" s="10" t="s">
        <v>6</v>
      </c>
      <c r="E12" s="10" t="s">
        <v>23</v>
      </c>
      <c r="F12" s="10" t="s">
        <v>7</v>
      </c>
      <c r="G12" s="10" t="s">
        <v>5303</v>
      </c>
      <c r="H12" s="10" t="s">
        <v>5304</v>
      </c>
      <c r="I12" s="10" t="s">
        <v>24</v>
      </c>
      <c r="J12" s="10" t="s">
        <v>5305</v>
      </c>
      <c r="K12" s="10" t="s">
        <v>5306</v>
      </c>
      <c r="L12" s="10" t="s">
        <v>5307</v>
      </c>
      <c r="M12" s="11" t="s">
        <v>5308</v>
      </c>
      <c r="N12" s="11" t="s">
        <v>5299</v>
      </c>
      <c r="O12" s="11" t="s">
        <v>5309</v>
      </c>
      <c r="P12" s="11" t="s">
        <v>5310</v>
      </c>
      <c r="Q12" s="11" t="s">
        <v>5311</v>
      </c>
      <c r="R12" s="11" t="s">
        <v>5312</v>
      </c>
      <c r="S12" s="12" t="s">
        <v>5287</v>
      </c>
      <c r="T12" s="12" t="s">
        <v>9</v>
      </c>
    </row>
    <row r="14" spans="2:20" x14ac:dyDescent="0.25">
      <c r="B14" s="1" t="s">
        <v>5288</v>
      </c>
      <c r="C14" s="1"/>
    </row>
    <row r="15" spans="2:20" x14ac:dyDescent="0.25">
      <c r="B15" s="64" t="s">
        <v>5289</v>
      </c>
      <c r="C15" s="65">
        <v>66</v>
      </c>
      <c r="D15" s="13">
        <v>3174110.43</v>
      </c>
      <c r="E15" s="13">
        <v>2815940</v>
      </c>
      <c r="F15" s="13">
        <v>545406.35</v>
      </c>
      <c r="G15" s="13">
        <v>1904814</v>
      </c>
      <c r="H15" s="13">
        <v>3909950.73</v>
      </c>
      <c r="I15" s="13">
        <v>844130</v>
      </c>
      <c r="J15" s="13">
        <v>12.878787878787879</v>
      </c>
      <c r="K15" s="13">
        <v>2.8492424242424241</v>
      </c>
      <c r="L15" s="14">
        <v>6.7366666666666589E-2</v>
      </c>
      <c r="M15" s="13">
        <v>1.888924640000001</v>
      </c>
      <c r="N15" s="13">
        <v>8263.7325757575745</v>
      </c>
      <c r="O15" s="13">
        <v>135.41303030303024</v>
      </c>
      <c r="P15" s="13">
        <v>7</v>
      </c>
      <c r="Q15" s="13">
        <v>4</v>
      </c>
      <c r="R15" s="13">
        <v>10</v>
      </c>
      <c r="S15" s="14">
        <v>0.29976846097573101</v>
      </c>
      <c r="T15" s="14">
        <v>-3.5171938047494404E-2</v>
      </c>
    </row>
    <row r="16" spans="2:20" x14ac:dyDescent="0.25">
      <c r="B16" s="64" t="s">
        <v>5290</v>
      </c>
      <c r="C16" s="65">
        <v>360</v>
      </c>
      <c r="D16" s="13">
        <v>36582478</v>
      </c>
      <c r="E16" s="13">
        <v>34281320</v>
      </c>
      <c r="F16" s="13">
        <v>7558935.4499999974</v>
      </c>
      <c r="G16" s="13">
        <v>26734410</v>
      </c>
      <c r="H16" s="13">
        <v>94910339.910000116</v>
      </c>
      <c r="I16" s="13">
        <v>8270290</v>
      </c>
      <c r="J16" s="13">
        <v>32.322222222222223</v>
      </c>
      <c r="K16" s="13">
        <v>18.430878431544336</v>
      </c>
      <c r="L16" s="14">
        <v>0.11468055555555547</v>
      </c>
      <c r="M16" s="13">
        <v>14.853813545550196</v>
      </c>
      <c r="N16" s="13">
        <v>20997.042916666658</v>
      </c>
      <c r="O16" s="13">
        <v>117.14572222222264</v>
      </c>
      <c r="P16" s="13">
        <v>112</v>
      </c>
      <c r="Q16" s="13">
        <v>73</v>
      </c>
      <c r="R16" s="13">
        <v>2</v>
      </c>
      <c r="S16" s="14">
        <v>0.24124771158170105</v>
      </c>
      <c r="T16" s="14">
        <v>2.7058012501491525E-2</v>
      </c>
    </row>
    <row r="17" spans="2:20" x14ac:dyDescent="0.25">
      <c r="B17" s="64" t="s">
        <v>5291</v>
      </c>
      <c r="C17" s="65">
        <v>495</v>
      </c>
      <c r="D17" s="13">
        <v>32099011.469999999</v>
      </c>
      <c r="E17" s="13">
        <v>30840715.859999999</v>
      </c>
      <c r="F17" s="13">
        <v>3528566.1200000015</v>
      </c>
      <c r="G17" s="13">
        <v>10160970</v>
      </c>
      <c r="H17" s="13">
        <v>37900362.310000017</v>
      </c>
      <c r="I17" s="13">
        <v>23162630</v>
      </c>
      <c r="J17" s="13">
        <v>1.8868686868686868</v>
      </c>
      <c r="K17" s="13">
        <v>24.423768505259943</v>
      </c>
      <c r="L17" s="14">
        <v>0.29878787878787855</v>
      </c>
      <c r="M17" s="13">
        <v>50.737277572125187</v>
      </c>
      <c r="N17" s="13">
        <v>7128.4164040404075</v>
      </c>
      <c r="O17" s="13">
        <v>162.5423232323225</v>
      </c>
      <c r="P17" s="13">
        <v>125</v>
      </c>
      <c r="Q17" s="13">
        <v>37</v>
      </c>
      <c r="R17" s="13">
        <v>51</v>
      </c>
      <c r="S17" s="14">
        <v>0.7510406083031822</v>
      </c>
      <c r="T17" s="14">
        <v>0.2443550310649476</v>
      </c>
    </row>
    <row r="18" spans="2:20" x14ac:dyDescent="0.25">
      <c r="B18" s="64" t="s">
        <v>5292</v>
      </c>
      <c r="C18" s="65">
        <v>375</v>
      </c>
      <c r="D18" s="13">
        <v>35270610.640000001</v>
      </c>
      <c r="E18" s="13">
        <v>31925140</v>
      </c>
      <c r="F18" s="13">
        <v>24185910.789999995</v>
      </c>
      <c r="G18" s="13">
        <v>21100530</v>
      </c>
      <c r="H18" s="13">
        <v>121958123.90999998</v>
      </c>
      <c r="I18" s="13">
        <v>11767680</v>
      </c>
      <c r="J18" s="13">
        <v>1.704</v>
      </c>
      <c r="K18" s="13">
        <v>249.83943643223444</v>
      </c>
      <c r="L18" s="14">
        <v>0.35006399999999915</v>
      </c>
      <c r="M18" s="13">
        <v>614.3399833315018</v>
      </c>
      <c r="N18" s="13">
        <v>64495.762106666654</v>
      </c>
      <c r="O18" s="13">
        <v>220.70592000000008</v>
      </c>
      <c r="P18" s="13">
        <v>100</v>
      </c>
      <c r="Q18" s="13">
        <v>8</v>
      </c>
      <c r="R18" s="13">
        <v>12</v>
      </c>
      <c r="S18" s="14">
        <v>0.36860229900323066</v>
      </c>
      <c r="T18" s="14">
        <v>4.4694138014542764E-2</v>
      </c>
    </row>
    <row r="19" spans="2:20" x14ac:dyDescent="0.25">
      <c r="B19" s="64" t="s">
        <v>5293</v>
      </c>
      <c r="C19" s="65">
        <v>20</v>
      </c>
      <c r="D19" s="13">
        <v>4172590</v>
      </c>
      <c r="E19" s="13">
        <v>4136900</v>
      </c>
      <c r="F19" s="13">
        <v>4633221.3299999991</v>
      </c>
      <c r="G19" s="13">
        <v>2261460</v>
      </c>
      <c r="H19" s="13">
        <v>14638145.35</v>
      </c>
      <c r="I19" s="13">
        <v>1875440</v>
      </c>
      <c r="J19" s="13">
        <v>0.95</v>
      </c>
      <c r="K19" s="13">
        <v>859.45</v>
      </c>
      <c r="L19" s="14">
        <v>0.37899999999999984</v>
      </c>
      <c r="M19" s="13">
        <v>2282.7267023999998</v>
      </c>
      <c r="N19" s="13">
        <v>231661.06649999996</v>
      </c>
      <c r="O19" s="13">
        <v>258.53350000000012</v>
      </c>
      <c r="P19" s="13">
        <v>2</v>
      </c>
      <c r="Q19" s="13">
        <v>0</v>
      </c>
      <c r="R19" s="13">
        <v>0</v>
      </c>
      <c r="S19" s="14">
        <v>0.45334429161932849</v>
      </c>
      <c r="T19" s="14">
        <v>0</v>
      </c>
    </row>
    <row r="20" spans="2:20" x14ac:dyDescent="0.25">
      <c r="B20" s="64" t="s">
        <v>5294</v>
      </c>
      <c r="C20" s="65">
        <v>2</v>
      </c>
      <c r="D20" s="13">
        <v>2081130</v>
      </c>
      <c r="E20" s="13">
        <v>2081130</v>
      </c>
      <c r="F20" s="13">
        <v>1113884.3799999999</v>
      </c>
      <c r="G20" s="13">
        <v>744410</v>
      </c>
      <c r="H20" s="13">
        <v>3633126.72</v>
      </c>
      <c r="I20" s="13">
        <v>1336720</v>
      </c>
      <c r="J20" s="13">
        <v>0.5</v>
      </c>
      <c r="K20" s="13">
        <v>2000</v>
      </c>
      <c r="L20" s="14">
        <v>0.379</v>
      </c>
      <c r="M20" s="13">
        <v>5312.0640000000003</v>
      </c>
      <c r="N20" s="13">
        <v>556942.18999999994</v>
      </c>
      <c r="O20" s="13">
        <v>278.47000000000003</v>
      </c>
      <c r="P20" s="13">
        <v>0</v>
      </c>
      <c r="Q20" s="13">
        <v>0</v>
      </c>
      <c r="R20" s="13">
        <v>0</v>
      </c>
      <c r="S20" s="14">
        <v>0.64230490166399989</v>
      </c>
      <c r="T20" s="14">
        <v>0</v>
      </c>
    </row>
    <row r="21" spans="2:20" ht="15.75" thickBot="1" x14ac:dyDescent="0.3">
      <c r="B21" s="16" t="s">
        <v>2</v>
      </c>
      <c r="C21" s="16">
        <v>1318</v>
      </c>
      <c r="D21" s="17">
        <v>113379930.54000001</v>
      </c>
      <c r="E21" s="17">
        <v>106081145.86</v>
      </c>
      <c r="F21" s="17">
        <v>41565924.419999994</v>
      </c>
      <c r="G21" s="17">
        <v>62906594</v>
      </c>
      <c r="H21" s="17">
        <v>276950048.93000019</v>
      </c>
      <c r="I21" s="17">
        <v>47256890</v>
      </c>
      <c r="J21" s="18"/>
      <c r="K21" s="18"/>
      <c r="L21" s="66"/>
      <c r="M21" s="18"/>
      <c r="N21" s="18"/>
      <c r="O21" s="18"/>
      <c r="P21" s="17">
        <v>346</v>
      </c>
      <c r="Q21" s="18">
        <v>122</v>
      </c>
      <c r="R21" s="18"/>
      <c r="S21" s="19">
        <v>0.44547869102363408</v>
      </c>
      <c r="T21" s="19">
        <v>6.4895234035401761E-2</v>
      </c>
    </row>
    <row r="22" spans="2:20" x14ac:dyDescent="0.25">
      <c r="L22" s="67"/>
    </row>
    <row r="23" spans="2:20" x14ac:dyDescent="0.25">
      <c r="B23" s="1" t="s">
        <v>5295</v>
      </c>
      <c r="C23" s="1"/>
      <c r="L23" s="67"/>
    </row>
    <row r="24" spans="2:20" x14ac:dyDescent="0.25">
      <c r="B24" s="64" t="s">
        <v>5289</v>
      </c>
      <c r="C24" s="65">
        <v>66</v>
      </c>
      <c r="D24" s="13">
        <v>3174110.43</v>
      </c>
      <c r="E24" s="13">
        <v>2815940</v>
      </c>
      <c r="F24" s="13">
        <v>1712608.189999999</v>
      </c>
      <c r="G24" s="13">
        <v>1904814</v>
      </c>
      <c r="H24" s="13">
        <v>1582959.6000000003</v>
      </c>
      <c r="I24" s="13">
        <v>1883290</v>
      </c>
      <c r="J24" s="13">
        <v>12.878787878787879</v>
      </c>
      <c r="K24" s="13">
        <v>2.8492424242424241</v>
      </c>
      <c r="L24" s="14">
        <v>6.907575757575761E-2</v>
      </c>
      <c r="M24" s="13">
        <v>1.9368466181818178</v>
      </c>
      <c r="N24" s="13">
        <v>25948.608939393926</v>
      </c>
      <c r="O24" s="13">
        <v>240.40363636363639</v>
      </c>
      <c r="P24" s="13">
        <v>7</v>
      </c>
      <c r="Q24" s="13">
        <v>4</v>
      </c>
      <c r="R24" s="13">
        <v>10</v>
      </c>
      <c r="S24" s="14">
        <v>0.66879621014652302</v>
      </c>
      <c r="T24" s="14">
        <v>0.51037214132193487</v>
      </c>
    </row>
    <row r="25" spans="2:20" x14ac:dyDescent="0.25">
      <c r="B25" s="64" t="s">
        <v>5290</v>
      </c>
      <c r="C25" s="65">
        <v>360</v>
      </c>
      <c r="D25" s="13">
        <v>36582478</v>
      </c>
      <c r="E25" s="13">
        <v>34281320</v>
      </c>
      <c r="F25" s="13">
        <v>13961693.500000009</v>
      </c>
      <c r="G25" s="13">
        <v>26734410</v>
      </c>
      <c r="H25" s="13">
        <v>27518107.760000009</v>
      </c>
      <c r="I25" s="13">
        <v>18236750</v>
      </c>
      <c r="J25" s="13">
        <v>32.322222222222223</v>
      </c>
      <c r="K25" s="13">
        <v>18.430878431544336</v>
      </c>
      <c r="L25" s="14">
        <v>9.7727777777777372E-2</v>
      </c>
      <c r="M25" s="13">
        <v>12.658032412729742</v>
      </c>
      <c r="N25" s="13">
        <v>38782.481944444473</v>
      </c>
      <c r="O25" s="13">
        <v>210.46766666666684</v>
      </c>
      <c r="P25" s="13">
        <v>112</v>
      </c>
      <c r="Q25" s="13">
        <v>73</v>
      </c>
      <c r="R25" s="13">
        <v>2</v>
      </c>
      <c r="S25" s="14">
        <v>0.53197338958943241</v>
      </c>
      <c r="T25" s="14">
        <v>0.39985322286895431</v>
      </c>
    </row>
    <row r="26" spans="2:20" x14ac:dyDescent="0.25">
      <c r="B26" s="64" t="s">
        <v>5291</v>
      </c>
      <c r="C26" s="65">
        <v>495</v>
      </c>
      <c r="D26" s="13">
        <v>32099011.469999999</v>
      </c>
      <c r="E26" s="13">
        <v>30840715.859999999</v>
      </c>
      <c r="F26" s="13">
        <v>6383884.3300000001</v>
      </c>
      <c r="G26" s="13">
        <v>10160970</v>
      </c>
      <c r="H26" s="13">
        <v>20807656.040000007</v>
      </c>
      <c r="I26" s="13">
        <v>23593550</v>
      </c>
      <c r="J26" s="13">
        <v>1.8868686868686868</v>
      </c>
      <c r="K26" s="13">
        <v>24.423768505259943</v>
      </c>
      <c r="L26" s="14">
        <v>0.32468282828282452</v>
      </c>
      <c r="M26" s="13">
        <v>55.081655705143717</v>
      </c>
      <c r="N26" s="13">
        <v>12896.736020202021</v>
      </c>
      <c r="O26" s="13">
        <v>297.26218181818314</v>
      </c>
      <c r="P26" s="13">
        <v>125</v>
      </c>
      <c r="Q26" s="13">
        <v>37</v>
      </c>
      <c r="R26" s="13">
        <v>51</v>
      </c>
      <c r="S26" s="14">
        <v>0.76501304661998859</v>
      </c>
      <c r="T26" s="14">
        <v>0.28676436796880617</v>
      </c>
    </row>
    <row r="27" spans="2:20" x14ac:dyDescent="0.25">
      <c r="B27" s="64" t="s">
        <v>5292</v>
      </c>
      <c r="C27" s="65">
        <v>375</v>
      </c>
      <c r="D27" s="13">
        <v>35270610.640000001</v>
      </c>
      <c r="E27" s="13">
        <v>31925140</v>
      </c>
      <c r="F27" s="13">
        <v>45083905.590000026</v>
      </c>
      <c r="G27" s="13">
        <v>21100530</v>
      </c>
      <c r="H27" s="13">
        <v>65976447.120000012</v>
      </c>
      <c r="I27" s="13">
        <v>18127340</v>
      </c>
      <c r="J27" s="13">
        <v>1.704</v>
      </c>
      <c r="K27" s="13">
        <v>249.83943643223444</v>
      </c>
      <c r="L27" s="14">
        <v>0.37770273815303457</v>
      </c>
      <c r="M27" s="13">
        <v>662.80178515917873</v>
      </c>
      <c r="N27" s="13">
        <v>120223.74824000007</v>
      </c>
      <c r="O27" s="13">
        <v>408.03173333333245</v>
      </c>
      <c r="P27" s="13">
        <v>100</v>
      </c>
      <c r="Q27" s="13">
        <v>8</v>
      </c>
      <c r="R27" s="13">
        <v>12</v>
      </c>
      <c r="S27" s="14">
        <v>0.56780769011506294</v>
      </c>
      <c r="T27" s="14">
        <v>0.34609225455474341</v>
      </c>
    </row>
    <row r="28" spans="2:20" x14ac:dyDescent="0.25">
      <c r="B28" s="64" t="s">
        <v>5293</v>
      </c>
      <c r="C28" s="65">
        <v>20</v>
      </c>
      <c r="D28" s="13">
        <v>4172590</v>
      </c>
      <c r="E28" s="13">
        <v>4136900</v>
      </c>
      <c r="F28" s="13">
        <v>8690242.7300000004</v>
      </c>
      <c r="G28" s="13">
        <v>2261460</v>
      </c>
      <c r="H28" s="13">
        <v>6687663.8600000022</v>
      </c>
      <c r="I28" s="13">
        <v>3951840</v>
      </c>
      <c r="J28" s="13">
        <v>0.95</v>
      </c>
      <c r="K28" s="13">
        <v>859.45</v>
      </c>
      <c r="L28" s="14">
        <v>0.40599999999999986</v>
      </c>
      <c r="M28" s="13">
        <v>2445.3483936000002</v>
      </c>
      <c r="N28" s="13">
        <v>434512.13650000002</v>
      </c>
      <c r="O28" s="13">
        <v>486.17699999999985</v>
      </c>
      <c r="P28" s="13">
        <v>2</v>
      </c>
      <c r="Q28" s="13">
        <v>0</v>
      </c>
      <c r="R28" s="13">
        <v>0</v>
      </c>
      <c r="S28" s="14">
        <v>0.95526602045009545</v>
      </c>
      <c r="T28" s="14">
        <v>0.91816790922678271</v>
      </c>
    </row>
    <row r="29" spans="2:20" x14ac:dyDescent="0.25">
      <c r="B29" s="64" t="s">
        <v>5294</v>
      </c>
      <c r="C29" s="65">
        <v>2</v>
      </c>
      <c r="D29" s="13">
        <v>2081130</v>
      </c>
      <c r="E29" s="13">
        <v>2081130</v>
      </c>
      <c r="F29" s="13">
        <v>2086480</v>
      </c>
      <c r="G29" s="13">
        <v>744410</v>
      </c>
      <c r="H29" s="13">
        <v>1447334.11</v>
      </c>
      <c r="I29" s="13">
        <v>2081130</v>
      </c>
      <c r="J29" s="13">
        <v>0.5</v>
      </c>
      <c r="K29" s="13">
        <v>2000</v>
      </c>
      <c r="L29" s="14">
        <v>0.38600000000000001</v>
      </c>
      <c r="M29" s="13">
        <v>5410.1760000000004</v>
      </c>
      <c r="N29" s="13">
        <v>1043240</v>
      </c>
      <c r="O29" s="13">
        <v>521.62</v>
      </c>
      <c r="P29" s="13">
        <v>0</v>
      </c>
      <c r="Q29" s="13">
        <v>0</v>
      </c>
      <c r="R29" s="13">
        <v>0</v>
      </c>
      <c r="S29" s="14">
        <v>1</v>
      </c>
      <c r="T29" s="14">
        <v>1</v>
      </c>
    </row>
    <row r="30" spans="2:20" ht="15.75" thickBot="1" x14ac:dyDescent="0.3">
      <c r="B30" s="16" t="s">
        <v>2</v>
      </c>
      <c r="C30" s="16">
        <v>1318</v>
      </c>
      <c r="D30" s="17">
        <v>113379930.54000001</v>
      </c>
      <c r="E30" s="17">
        <v>106081145.86</v>
      </c>
      <c r="F30" s="17">
        <v>77918814.340000048</v>
      </c>
      <c r="G30" s="17">
        <v>62906594</v>
      </c>
      <c r="H30" s="17">
        <v>124020168.49000004</v>
      </c>
      <c r="I30" s="17">
        <v>67873900</v>
      </c>
      <c r="J30" s="18"/>
      <c r="K30" s="18"/>
      <c r="L30" s="18"/>
      <c r="M30" s="18"/>
      <c r="N30" s="18"/>
      <c r="O30" s="18"/>
      <c r="P30" s="17">
        <v>346</v>
      </c>
      <c r="Q30" s="17">
        <v>122</v>
      </c>
      <c r="R30" s="17">
        <v>75</v>
      </c>
      <c r="S30" s="19">
        <v>0.63983000418920999</v>
      </c>
      <c r="T30" s="19">
        <v>0.39263527985635338</v>
      </c>
    </row>
    <row r="34" spans="2:20" ht="18.75" x14ac:dyDescent="0.3">
      <c r="B34" s="20" t="s">
        <v>11</v>
      </c>
    </row>
    <row r="35" spans="2:20" x14ac:dyDescent="0.25">
      <c r="B35" s="1" t="s">
        <v>5288</v>
      </c>
    </row>
    <row r="36" spans="2:20" x14ac:dyDescent="0.25">
      <c r="B36" s="21" t="s">
        <v>12</v>
      </c>
      <c r="C36" s="22">
        <v>730</v>
      </c>
      <c r="D36" s="13">
        <v>77589178.659999996</v>
      </c>
      <c r="E36" s="13">
        <v>71951830</v>
      </c>
      <c r="F36" s="13">
        <v>37038521.260000005</v>
      </c>
      <c r="G36" s="13">
        <v>54234299</v>
      </c>
      <c r="H36" s="13">
        <v>256037526.20000008</v>
      </c>
      <c r="I36" s="13">
        <v>18230910</v>
      </c>
      <c r="J36" s="13">
        <v>17.813698630136987</v>
      </c>
      <c r="K36" s="13">
        <v>163.12638643835675</v>
      </c>
      <c r="L36" s="14">
        <v>0.23565753424657593</v>
      </c>
      <c r="M36" s="13">
        <v>383.22737151957102</v>
      </c>
      <c r="N36" s="13">
        <v>50737.700356164394</v>
      </c>
      <c r="O36" s="13">
        <v>178.34420547945311</v>
      </c>
      <c r="P36" s="13">
        <v>245</v>
      </c>
      <c r="Q36" s="13">
        <v>114</v>
      </c>
      <c r="R36" s="13">
        <v>9</v>
      </c>
      <c r="S36" s="14">
        <v>0.25337659931651496</v>
      </c>
      <c r="T36" s="14">
        <v>9.4659470015460139E-3</v>
      </c>
    </row>
    <row r="37" spans="2:20" x14ac:dyDescent="0.25">
      <c r="B37" s="21" t="s">
        <v>13</v>
      </c>
      <c r="C37" s="22">
        <v>61</v>
      </c>
      <c r="D37" s="13">
        <v>2509220</v>
      </c>
      <c r="E37" s="13">
        <v>2411480</v>
      </c>
      <c r="F37" s="13">
        <v>383523.32999999967</v>
      </c>
      <c r="G37" s="13">
        <v>1759899</v>
      </c>
      <c r="H37" s="13">
        <v>3302131.3900000043</v>
      </c>
      <c r="I37" s="13">
        <v>680090</v>
      </c>
      <c r="J37" s="13">
        <v>9.8196721311475414</v>
      </c>
      <c r="K37" s="13">
        <v>5.2754098360655739</v>
      </c>
      <c r="L37" s="14">
        <v>0.1368</v>
      </c>
      <c r="M37" s="13">
        <v>4.0870610045901641</v>
      </c>
      <c r="N37" s="13">
        <v>6287.2677049180274</v>
      </c>
      <c r="O37" s="13">
        <v>169.59836065573759</v>
      </c>
      <c r="P37" s="13">
        <v>27</v>
      </c>
      <c r="Q37" s="13">
        <v>4</v>
      </c>
      <c r="R37" s="13">
        <v>10</v>
      </c>
      <c r="S37" s="14">
        <v>0.2820218289183406</v>
      </c>
      <c r="T37" s="14">
        <v>1.61992250691659E-2</v>
      </c>
    </row>
    <row r="38" spans="2:20" x14ac:dyDescent="0.25">
      <c r="B38" s="21" t="s">
        <v>14</v>
      </c>
      <c r="C38" s="22">
        <v>408</v>
      </c>
      <c r="D38" s="13">
        <v>23546412.640000001</v>
      </c>
      <c r="E38" s="13">
        <v>21598140</v>
      </c>
      <c r="F38" s="13">
        <v>1033836.77</v>
      </c>
      <c r="G38" s="13">
        <v>2788046</v>
      </c>
      <c r="H38" s="13">
        <v>7329680.3399999999</v>
      </c>
      <c r="I38" s="13">
        <v>20503270</v>
      </c>
      <c r="J38" s="13">
        <v>0.91666666666666663</v>
      </c>
      <c r="K38" s="13">
        <v>8.2886230577136519</v>
      </c>
      <c r="L38" s="14">
        <v>0.30417794117646874</v>
      </c>
      <c r="M38" s="13">
        <v>20.166296614672582</v>
      </c>
      <c r="N38" s="13">
        <v>2533.9136519607841</v>
      </c>
      <c r="O38" s="13">
        <v>149.51044117646987</v>
      </c>
      <c r="P38" s="13">
        <v>56</v>
      </c>
      <c r="Q38" s="13">
        <v>1</v>
      </c>
      <c r="R38" s="13">
        <v>29</v>
      </c>
      <c r="S38" s="14">
        <v>0.94930720886150377</v>
      </c>
      <c r="T38" s="14">
        <v>0.60729844486066586</v>
      </c>
    </row>
    <row r="39" spans="2:20" x14ac:dyDescent="0.25">
      <c r="B39" s="21" t="s">
        <v>15</v>
      </c>
      <c r="C39" s="22">
        <v>7</v>
      </c>
      <c r="D39" s="13">
        <v>479680</v>
      </c>
      <c r="E39" s="13">
        <v>688700</v>
      </c>
      <c r="F39" s="13">
        <v>84382.86</v>
      </c>
      <c r="G39" s="13">
        <v>550370</v>
      </c>
      <c r="H39" s="13">
        <v>520721.24</v>
      </c>
      <c r="I39" s="13">
        <v>378820</v>
      </c>
      <c r="J39" s="13">
        <v>2.2857142857142856</v>
      </c>
      <c r="K39" s="13">
        <v>55.428571428571431</v>
      </c>
      <c r="L39" s="14">
        <v>0.22800000000000001</v>
      </c>
      <c r="M39" s="13">
        <v>120.35739428571431</v>
      </c>
      <c r="N39" s="13">
        <v>12054.694285714286</v>
      </c>
      <c r="O39" s="13">
        <v>134.45714285714283</v>
      </c>
      <c r="P39" s="13">
        <v>4</v>
      </c>
      <c r="Q39" s="13">
        <v>0</v>
      </c>
      <c r="R39" s="13">
        <v>0</v>
      </c>
      <c r="S39" s="14">
        <v>0.55005082038623498</v>
      </c>
      <c r="T39" s="14">
        <v>0.43696059014844557</v>
      </c>
    </row>
    <row r="40" spans="2:20" x14ac:dyDescent="0.25">
      <c r="B40" s="21" t="s">
        <v>16</v>
      </c>
      <c r="C40" s="22">
        <v>56</v>
      </c>
      <c r="D40" s="13">
        <v>5093768.8100000005</v>
      </c>
      <c r="E40" s="13">
        <v>5297495.8599999994</v>
      </c>
      <c r="F40" s="13">
        <v>0</v>
      </c>
      <c r="G40" s="13">
        <v>1513770</v>
      </c>
      <c r="H40" s="13">
        <v>2176.89</v>
      </c>
      <c r="I40" s="13">
        <v>5294860</v>
      </c>
      <c r="J40" s="13">
        <v>7.1428571428571425E-2</v>
      </c>
      <c r="K40" s="13">
        <v>0</v>
      </c>
      <c r="L40" s="14">
        <v>0.30398214285714314</v>
      </c>
      <c r="M40" s="13">
        <v>0</v>
      </c>
      <c r="N40" s="13">
        <v>0</v>
      </c>
      <c r="O40" s="13">
        <v>142.99928571428561</v>
      </c>
      <c r="P40" s="13">
        <v>11</v>
      </c>
      <c r="Q40" s="13">
        <v>0</v>
      </c>
      <c r="R40" s="13">
        <v>27</v>
      </c>
      <c r="S40" s="14">
        <v>0.99950243283436957</v>
      </c>
      <c r="T40" s="14">
        <v>0.99825874472343923</v>
      </c>
    </row>
    <row r="41" spans="2:20" x14ac:dyDescent="0.25">
      <c r="B41" s="21" t="s">
        <v>17</v>
      </c>
      <c r="C41" s="22">
        <v>2</v>
      </c>
      <c r="D41" s="13">
        <v>57270</v>
      </c>
      <c r="E41" s="13">
        <v>57270</v>
      </c>
      <c r="F41" s="13">
        <v>0</v>
      </c>
      <c r="G41" s="13">
        <v>24530</v>
      </c>
      <c r="H41" s="13">
        <v>0</v>
      </c>
      <c r="I41" s="13">
        <v>32740</v>
      </c>
      <c r="J41" s="13">
        <v>0</v>
      </c>
      <c r="K41" s="13">
        <v>0</v>
      </c>
      <c r="L41" s="14">
        <v>0.3</v>
      </c>
      <c r="M41" s="13">
        <v>0</v>
      </c>
      <c r="N41" s="13">
        <v>0</v>
      </c>
      <c r="O41" s="13">
        <v>141.28</v>
      </c>
      <c r="P41" s="13">
        <v>0</v>
      </c>
      <c r="Q41" s="13">
        <v>1</v>
      </c>
      <c r="R41" s="13">
        <v>0</v>
      </c>
      <c r="S41" s="14">
        <v>0.57167801641348004</v>
      </c>
      <c r="T41" s="14">
        <v>0</v>
      </c>
    </row>
    <row r="42" spans="2:20" x14ac:dyDescent="0.25">
      <c r="B42" s="23" t="s">
        <v>18</v>
      </c>
      <c r="C42" s="22">
        <v>16</v>
      </c>
      <c r="D42" s="13">
        <v>92360</v>
      </c>
      <c r="E42" s="13">
        <v>92360</v>
      </c>
      <c r="F42" s="13">
        <v>0</v>
      </c>
      <c r="G42" s="13">
        <v>13620</v>
      </c>
      <c r="H42" s="13">
        <v>5686.37</v>
      </c>
      <c r="I42" s="13">
        <v>79410</v>
      </c>
      <c r="J42" s="13">
        <v>0.625</v>
      </c>
      <c r="K42" s="13">
        <v>0</v>
      </c>
      <c r="L42" s="14">
        <v>0.31032499999999996</v>
      </c>
      <c r="M42" s="13">
        <v>0</v>
      </c>
      <c r="N42" s="13">
        <v>0</v>
      </c>
      <c r="O42" s="13">
        <v>182.60750000000004</v>
      </c>
      <c r="P42" s="13">
        <v>2</v>
      </c>
      <c r="Q42" s="13">
        <v>1</v>
      </c>
      <c r="R42" s="13">
        <v>0</v>
      </c>
      <c r="S42" s="14">
        <v>0.85978778692074487</v>
      </c>
      <c r="T42" s="14">
        <v>4.9192364170337739E-2</v>
      </c>
    </row>
    <row r="43" spans="2:20" x14ac:dyDescent="0.25">
      <c r="B43" s="23" t="s">
        <v>19</v>
      </c>
      <c r="C43" s="22">
        <v>0</v>
      </c>
      <c r="D43" s="13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4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4">
        <v>0</v>
      </c>
      <c r="T43" s="14">
        <v>0</v>
      </c>
    </row>
    <row r="44" spans="2:20" x14ac:dyDescent="0.25">
      <c r="B44" s="23" t="s">
        <v>20</v>
      </c>
      <c r="C44" s="22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4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4">
        <v>0</v>
      </c>
      <c r="T44" s="14">
        <v>0</v>
      </c>
    </row>
    <row r="45" spans="2:20" x14ac:dyDescent="0.25">
      <c r="B45" s="23" t="s">
        <v>21</v>
      </c>
      <c r="C45" s="22">
        <v>1</v>
      </c>
      <c r="D45" s="13">
        <v>7380.43</v>
      </c>
      <c r="E45" s="13">
        <v>0</v>
      </c>
      <c r="F45" s="13">
        <v>1223.4000000000001</v>
      </c>
      <c r="G45" s="13">
        <v>0</v>
      </c>
      <c r="H45" s="13">
        <v>4985.05</v>
      </c>
      <c r="I45" s="13">
        <v>0</v>
      </c>
      <c r="J45" s="13">
        <v>1</v>
      </c>
      <c r="K45" s="13">
        <v>6</v>
      </c>
      <c r="L45" s="14">
        <v>9.4600000000000004E-2</v>
      </c>
      <c r="M45" s="13">
        <v>3.9777407999999999</v>
      </c>
      <c r="N45" s="13">
        <v>1223.4000000000001</v>
      </c>
      <c r="O45" s="13">
        <v>203.9</v>
      </c>
      <c r="P45" s="13">
        <v>0</v>
      </c>
      <c r="Q45" s="13">
        <v>0</v>
      </c>
      <c r="R45" s="13">
        <v>0</v>
      </c>
      <c r="S45" s="14">
        <v>0</v>
      </c>
      <c r="T45" s="14">
        <v>0</v>
      </c>
    </row>
    <row r="46" spans="2:20" x14ac:dyDescent="0.25">
      <c r="C46" s="22">
        <v>14</v>
      </c>
      <c r="D46" s="13">
        <v>4004660</v>
      </c>
      <c r="E46" s="13">
        <v>3983870</v>
      </c>
      <c r="F46" s="13">
        <v>2926536.0999999996</v>
      </c>
      <c r="G46" s="13">
        <v>2022060</v>
      </c>
      <c r="H46" s="13">
        <v>9747141.4499999993</v>
      </c>
      <c r="I46" s="13">
        <v>2056790</v>
      </c>
      <c r="J46" s="13">
        <v>5.0714285714285712</v>
      </c>
      <c r="K46" s="13">
        <v>757.99285714285713</v>
      </c>
      <c r="L46" s="14">
        <v>0.32035714285714284</v>
      </c>
      <c r="M46" s="13">
        <v>2011.6806891428571</v>
      </c>
      <c r="N46" s="13">
        <v>209038.29285714283</v>
      </c>
      <c r="O46" s="13">
        <v>198.67785714285716</v>
      </c>
      <c r="P46" s="13">
        <v>1</v>
      </c>
      <c r="Q46" s="13">
        <v>1</v>
      </c>
      <c r="R46" s="13">
        <v>0</v>
      </c>
      <c r="S46" s="14">
        <v>0.51627939666705991</v>
      </c>
      <c r="T46" s="14">
        <v>4.6971899943621852E-2</v>
      </c>
    </row>
    <row r="47" spans="2:20" ht="15.75" thickBot="1" x14ac:dyDescent="0.3">
      <c r="B47" s="16" t="s">
        <v>2</v>
      </c>
      <c r="C47" s="16">
        <v>1295</v>
      </c>
      <c r="D47" s="17">
        <v>113379930.54000001</v>
      </c>
      <c r="E47" s="17">
        <v>106081145.86</v>
      </c>
      <c r="F47" s="17">
        <v>41468023.720000006</v>
      </c>
      <c r="G47" s="17">
        <v>62906594</v>
      </c>
      <c r="H47" s="17">
        <v>276950048.93000013</v>
      </c>
      <c r="I47" s="17">
        <v>47256890</v>
      </c>
      <c r="J47" s="18"/>
      <c r="K47" s="18"/>
      <c r="L47" s="18"/>
      <c r="M47" s="18"/>
      <c r="N47" s="18"/>
      <c r="O47" s="18"/>
      <c r="P47" s="17">
        <v>343</v>
      </c>
      <c r="Q47" s="17">
        <v>120</v>
      </c>
      <c r="R47" s="17">
        <v>75</v>
      </c>
      <c r="S47" s="19">
        <v>0.44547869102363408</v>
      </c>
      <c r="T47" s="19">
        <v>6.4895234035401761E-2</v>
      </c>
    </row>
    <row r="48" spans="2:20" x14ac:dyDescent="0.25">
      <c r="B48" s="24"/>
      <c r="C48" s="24"/>
      <c r="D48" s="25"/>
      <c r="E48" s="25"/>
      <c r="F48" s="25"/>
      <c r="G48" s="25"/>
      <c r="H48" s="25"/>
      <c r="I48" s="25"/>
      <c r="J48" s="26"/>
      <c r="K48" s="26"/>
      <c r="L48" s="26"/>
      <c r="M48" s="26"/>
      <c r="N48" s="26"/>
      <c r="O48" s="26"/>
      <c r="P48" s="25"/>
      <c r="Q48" s="25"/>
      <c r="R48" s="25"/>
      <c r="S48" s="27"/>
      <c r="T48" s="28"/>
    </row>
    <row r="49" spans="2:20" x14ac:dyDescent="0.25">
      <c r="B49" s="1" t="s">
        <v>5295</v>
      </c>
    </row>
    <row r="50" spans="2:20" x14ac:dyDescent="0.25">
      <c r="B50" s="21" t="s">
        <v>12</v>
      </c>
      <c r="C50" s="22">
        <v>730</v>
      </c>
      <c r="D50" s="13">
        <v>77589178.659999996</v>
      </c>
      <c r="E50" s="13">
        <v>71951830</v>
      </c>
      <c r="F50" s="13">
        <v>68763473.139999986</v>
      </c>
      <c r="G50" s="13">
        <v>54234299</v>
      </c>
      <c r="H50" s="13">
        <v>115105275.98999995</v>
      </c>
      <c r="I50" s="13">
        <v>35804050</v>
      </c>
      <c r="J50" s="13">
        <v>17.813698630136987</v>
      </c>
      <c r="K50" s="13">
        <v>163.12638643835675</v>
      </c>
      <c r="L50" s="14">
        <v>0.24334621144323598</v>
      </c>
      <c r="M50" s="13">
        <v>411.79515249047336</v>
      </c>
      <c r="N50" s="13">
        <v>94196.53854794518</v>
      </c>
      <c r="O50" s="13">
        <v>325.00958904109575</v>
      </c>
      <c r="P50" s="13">
        <v>245</v>
      </c>
      <c r="Q50" s="13">
        <v>114</v>
      </c>
      <c r="R50" s="13">
        <v>9</v>
      </c>
      <c r="S50" s="14">
        <v>0.49761138806337518</v>
      </c>
      <c r="T50" s="14">
        <v>0.33348857334728343</v>
      </c>
    </row>
    <row r="51" spans="2:20" x14ac:dyDescent="0.25">
      <c r="B51" s="21" t="s">
        <v>13</v>
      </c>
      <c r="C51" s="22">
        <v>61</v>
      </c>
      <c r="D51" s="13">
        <v>2509220</v>
      </c>
      <c r="E51" s="13">
        <v>2411480</v>
      </c>
      <c r="F51" s="13">
        <v>691286.58999999927</v>
      </c>
      <c r="G51" s="13">
        <v>1759899</v>
      </c>
      <c r="H51" s="13">
        <v>1253565.3700000001</v>
      </c>
      <c r="I51" s="13">
        <v>1606220</v>
      </c>
      <c r="J51" s="13">
        <v>9.8196721311475414</v>
      </c>
      <c r="K51" s="13">
        <v>5.2754098360655739</v>
      </c>
      <c r="L51" s="14">
        <v>0.13578217440200696</v>
      </c>
      <c r="M51" s="13">
        <v>3.7659153836065555</v>
      </c>
      <c r="N51" s="13">
        <v>11332.567049180316</v>
      </c>
      <c r="O51" s="13">
        <v>294.19213114754092</v>
      </c>
      <c r="P51" s="13">
        <v>27</v>
      </c>
      <c r="Q51" s="13">
        <v>4</v>
      </c>
      <c r="R51" s="13">
        <v>10</v>
      </c>
      <c r="S51" s="14">
        <v>0.66607228755784831</v>
      </c>
      <c r="T51" s="14">
        <v>0.54243965136635686</v>
      </c>
    </row>
    <row r="52" spans="2:20" x14ac:dyDescent="0.25">
      <c r="B52" s="21" t="s">
        <v>14</v>
      </c>
      <c r="C52" s="22">
        <v>408</v>
      </c>
      <c r="D52" s="13">
        <v>23546412.640000001</v>
      </c>
      <c r="E52" s="13">
        <v>21598140</v>
      </c>
      <c r="F52" s="13">
        <v>1923332.24</v>
      </c>
      <c r="G52" s="13">
        <v>2788046</v>
      </c>
      <c r="H52" s="13">
        <v>3159806.5400000019</v>
      </c>
      <c r="I52" s="13">
        <v>20685940</v>
      </c>
      <c r="J52" s="13">
        <v>0.91666666666666663</v>
      </c>
      <c r="K52" s="13">
        <v>8.2886230577136519</v>
      </c>
      <c r="L52" s="14">
        <v>0.32872013606497752</v>
      </c>
      <c r="M52" s="13">
        <v>21.747364957125399</v>
      </c>
      <c r="N52" s="13">
        <v>4714.049607843137</v>
      </c>
      <c r="O52" s="13">
        <v>277.33759803921782</v>
      </c>
      <c r="P52" s="13">
        <v>56</v>
      </c>
      <c r="Q52" s="13">
        <v>1</v>
      </c>
      <c r="R52" s="13">
        <v>29</v>
      </c>
      <c r="S52" s="14">
        <v>0.95776488160554563</v>
      </c>
      <c r="T52" s="14">
        <v>0.67281744992729675</v>
      </c>
    </row>
    <row r="53" spans="2:20" x14ac:dyDescent="0.25">
      <c r="B53" s="21" t="s">
        <v>15</v>
      </c>
      <c r="C53" s="22">
        <v>7</v>
      </c>
      <c r="D53" s="13">
        <v>479680</v>
      </c>
      <c r="E53" s="13">
        <v>688700</v>
      </c>
      <c r="F53" s="13">
        <v>158001.18</v>
      </c>
      <c r="G53" s="13">
        <v>550370</v>
      </c>
      <c r="H53" s="13">
        <v>323226.8</v>
      </c>
      <c r="I53" s="13">
        <v>533210</v>
      </c>
      <c r="J53" s="13">
        <v>2.2857142857142856</v>
      </c>
      <c r="K53" s="13">
        <v>55.428571428571431</v>
      </c>
      <c r="L53" s="14">
        <v>0.23581609121748964</v>
      </c>
      <c r="M53" s="13">
        <v>129.11216879547683</v>
      </c>
      <c r="N53" s="13">
        <v>22571.597142857143</v>
      </c>
      <c r="O53" s="13">
        <v>252.02714285714288</v>
      </c>
      <c r="P53" s="13">
        <v>4</v>
      </c>
      <c r="Q53" s="13">
        <v>0</v>
      </c>
      <c r="R53" s="13">
        <v>0</v>
      </c>
      <c r="S53" s="14">
        <v>0.77422680412371137</v>
      </c>
      <c r="T53" s="14">
        <v>0.71748096734923783</v>
      </c>
    </row>
    <row r="54" spans="2:20" x14ac:dyDescent="0.25">
      <c r="B54" s="21" t="s">
        <v>16</v>
      </c>
      <c r="C54" s="22">
        <v>56</v>
      </c>
      <c r="D54" s="13">
        <v>5093768.8100000005</v>
      </c>
      <c r="E54" s="13">
        <v>5297495.8599999994</v>
      </c>
      <c r="F54" s="13">
        <v>0</v>
      </c>
      <c r="G54" s="13">
        <v>1513770</v>
      </c>
      <c r="H54" s="13">
        <v>1058.44</v>
      </c>
      <c r="I54" s="13">
        <v>5295480</v>
      </c>
      <c r="J54" s="13">
        <v>7.1428571428571425E-2</v>
      </c>
      <c r="K54" s="13">
        <v>0</v>
      </c>
      <c r="L54" s="14">
        <v>0.32945894836034695</v>
      </c>
      <c r="M54" s="13">
        <v>0</v>
      </c>
      <c r="N54" s="13">
        <v>0</v>
      </c>
      <c r="O54" s="13">
        <v>266.13482142857106</v>
      </c>
      <c r="P54" s="13">
        <v>11</v>
      </c>
      <c r="Q54" s="13">
        <v>0</v>
      </c>
      <c r="R54" s="13">
        <v>27</v>
      </c>
      <c r="S54" s="14">
        <v>0.9996194692637288</v>
      </c>
      <c r="T54" s="14">
        <v>0.99866831817251012</v>
      </c>
    </row>
    <row r="55" spans="2:20" x14ac:dyDescent="0.25">
      <c r="B55" s="21" t="s">
        <v>17</v>
      </c>
      <c r="C55" s="22">
        <v>2</v>
      </c>
      <c r="D55" s="13">
        <v>57270</v>
      </c>
      <c r="E55" s="13">
        <v>57270</v>
      </c>
      <c r="F55" s="13">
        <v>0</v>
      </c>
      <c r="G55" s="13">
        <v>24530</v>
      </c>
      <c r="H55" s="13">
        <v>0</v>
      </c>
      <c r="I55" s="13">
        <v>32740</v>
      </c>
      <c r="J55" s="13">
        <v>0</v>
      </c>
      <c r="K55" s="13">
        <v>0</v>
      </c>
      <c r="L55" s="14">
        <v>0.32600000000000001</v>
      </c>
      <c r="M55" s="13">
        <v>0</v>
      </c>
      <c r="N55" s="13">
        <v>0</v>
      </c>
      <c r="O55" s="13">
        <v>264.95999999999998</v>
      </c>
      <c r="P55" s="13">
        <v>0</v>
      </c>
      <c r="Q55" s="13">
        <v>1</v>
      </c>
      <c r="R55" s="13">
        <v>0</v>
      </c>
      <c r="S55" s="14">
        <v>0.57167801641348004</v>
      </c>
      <c r="T55" s="14">
        <v>0</v>
      </c>
    </row>
    <row r="56" spans="2:20" x14ac:dyDescent="0.25">
      <c r="B56" s="23" t="s">
        <v>18</v>
      </c>
      <c r="C56" s="22">
        <v>16</v>
      </c>
      <c r="D56" s="13">
        <v>92360</v>
      </c>
      <c r="E56" s="13">
        <v>92360</v>
      </c>
      <c r="F56" s="13">
        <v>0</v>
      </c>
      <c r="G56" s="13">
        <v>13620</v>
      </c>
      <c r="H56" s="13">
        <v>2560.2800000000007</v>
      </c>
      <c r="I56" s="13">
        <v>79410</v>
      </c>
      <c r="J56" s="13">
        <v>0.625</v>
      </c>
      <c r="K56" s="13">
        <v>0</v>
      </c>
      <c r="L56" s="14">
        <v>0.33396407981530341</v>
      </c>
      <c r="M56" s="13">
        <v>0</v>
      </c>
      <c r="N56" s="13">
        <v>0</v>
      </c>
      <c r="O56" s="13">
        <v>343.91062499999998</v>
      </c>
      <c r="P56" s="13">
        <v>2</v>
      </c>
      <c r="Q56" s="13">
        <v>1</v>
      </c>
      <c r="R56" s="13">
        <v>0</v>
      </c>
      <c r="S56" s="14">
        <v>0.85978778692074487</v>
      </c>
      <c r="T56" s="14">
        <v>4.9192364170337739E-2</v>
      </c>
    </row>
    <row r="57" spans="2:20" x14ac:dyDescent="0.25">
      <c r="B57" s="23" t="s">
        <v>19</v>
      </c>
      <c r="C57" s="22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4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4">
        <v>0</v>
      </c>
      <c r="T57" s="14">
        <v>0</v>
      </c>
    </row>
    <row r="58" spans="2:20" x14ac:dyDescent="0.25">
      <c r="B58" s="23" t="s">
        <v>20</v>
      </c>
      <c r="C58" s="22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4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4">
        <v>0</v>
      </c>
      <c r="T58" s="14">
        <v>0</v>
      </c>
    </row>
    <row r="59" spans="2:20" x14ac:dyDescent="0.25">
      <c r="B59" s="23" t="s">
        <v>21</v>
      </c>
      <c r="C59" s="22">
        <v>1</v>
      </c>
      <c r="D59" s="13">
        <v>7380.43</v>
      </c>
      <c r="E59" s="13">
        <v>0</v>
      </c>
      <c r="F59" s="13">
        <v>2036.1</v>
      </c>
      <c r="G59" s="13">
        <v>0</v>
      </c>
      <c r="H59" s="13">
        <v>2130.27</v>
      </c>
      <c r="I59" s="13">
        <v>0</v>
      </c>
      <c r="J59" s="13">
        <v>1</v>
      </c>
      <c r="K59" s="13">
        <v>6</v>
      </c>
      <c r="L59" s="14">
        <v>9.7000000000000003E-2</v>
      </c>
      <c r="M59" s="13">
        <v>4.0786559999999996</v>
      </c>
      <c r="N59" s="13">
        <v>2036.1</v>
      </c>
      <c r="O59" s="13">
        <v>339.35</v>
      </c>
      <c r="P59" s="13">
        <v>0</v>
      </c>
      <c r="Q59" s="13">
        <v>0</v>
      </c>
      <c r="R59" s="13">
        <v>0</v>
      </c>
      <c r="S59" s="14">
        <v>0</v>
      </c>
      <c r="T59" s="14">
        <v>0</v>
      </c>
    </row>
    <row r="60" spans="2:20" x14ac:dyDescent="0.25">
      <c r="B60" s="23"/>
      <c r="C60" s="22">
        <v>14</v>
      </c>
      <c r="D60" s="13">
        <v>4004660</v>
      </c>
      <c r="E60" s="13">
        <v>3983870</v>
      </c>
      <c r="F60" s="13">
        <v>5486378.7199999997</v>
      </c>
      <c r="G60" s="13">
        <v>2022060</v>
      </c>
      <c r="H60" s="13">
        <v>4172544.8000000007</v>
      </c>
      <c r="I60" s="13">
        <v>3836850</v>
      </c>
      <c r="J60" s="13">
        <v>5.0714285714285712</v>
      </c>
      <c r="K60" s="13">
        <v>757.99285714285713</v>
      </c>
      <c r="L60" s="14">
        <v>0.3395303769317754</v>
      </c>
      <c r="M60" s="13">
        <v>2114.797252114286</v>
      </c>
      <c r="N60" s="13">
        <v>391884.19428571424</v>
      </c>
      <c r="O60" s="13">
        <v>372.59285714285716</v>
      </c>
      <c r="P60" s="13">
        <v>1</v>
      </c>
      <c r="Q60" s="13">
        <v>1</v>
      </c>
      <c r="R60" s="13">
        <v>0</v>
      </c>
      <c r="S60" s="14">
        <v>0.96309618536749442</v>
      </c>
      <c r="T60" s="14">
        <v>0.92729196957558135</v>
      </c>
    </row>
    <row r="61" spans="2:20" ht="15.75" thickBot="1" x14ac:dyDescent="0.3">
      <c r="B61" s="16" t="s">
        <v>2</v>
      </c>
      <c r="C61" s="16">
        <v>1295</v>
      </c>
      <c r="D61" s="17">
        <v>113379930.54000001</v>
      </c>
      <c r="E61" s="17">
        <v>106081145.86</v>
      </c>
      <c r="F61" s="17">
        <v>77024507.969999984</v>
      </c>
      <c r="G61" s="17">
        <v>62906594</v>
      </c>
      <c r="H61" s="17">
        <v>124020168.48999995</v>
      </c>
      <c r="I61" s="17">
        <v>67873900</v>
      </c>
      <c r="J61" s="18"/>
      <c r="K61" s="18"/>
      <c r="L61" s="18"/>
      <c r="M61" s="18"/>
      <c r="N61" s="18"/>
      <c r="O61" s="18"/>
      <c r="P61" s="17">
        <v>346</v>
      </c>
      <c r="Q61" s="17">
        <v>122</v>
      </c>
      <c r="R61" s="17">
        <v>75</v>
      </c>
      <c r="S61" s="19">
        <v>0.63983000418920999</v>
      </c>
      <c r="T61" s="19">
        <v>0.39263527985635338</v>
      </c>
    </row>
    <row r="64" spans="2:20" s="8" customFormat="1" x14ac:dyDescent="0.25">
      <c r="B64" s="8" t="s">
        <v>5313</v>
      </c>
      <c r="C64" s="8" t="s">
        <v>5313</v>
      </c>
      <c r="E64" s="8" t="s">
        <v>5314</v>
      </c>
      <c r="G64" s="8" t="s">
        <v>5314</v>
      </c>
      <c r="H64" s="8" t="s">
        <v>5314</v>
      </c>
      <c r="I64" s="8" t="s">
        <v>5314</v>
      </c>
      <c r="J64" s="8" t="s">
        <v>5314</v>
      </c>
      <c r="K64" s="8" t="s">
        <v>5314</v>
      </c>
      <c r="L64" s="8" t="s">
        <v>5314</v>
      </c>
      <c r="M64" s="8" t="s">
        <v>5314</v>
      </c>
      <c r="N64" s="8" t="s">
        <v>5314</v>
      </c>
      <c r="O64" s="8" t="s">
        <v>5314</v>
      </c>
      <c r="P64" s="8" t="s">
        <v>5313</v>
      </c>
      <c r="Q64" s="8" t="s">
        <v>5313</v>
      </c>
      <c r="R64" s="8" t="s">
        <v>5313</v>
      </c>
      <c r="S64" s="8" t="s">
        <v>5314</v>
      </c>
      <c r="T64" s="8" t="s">
        <v>5314</v>
      </c>
    </row>
    <row r="66" spans="2:20" x14ac:dyDescent="0.25">
      <c r="B66" t="s">
        <v>5296</v>
      </c>
      <c r="C66" s="68">
        <v>-23</v>
      </c>
      <c r="D66" s="68">
        <v>0</v>
      </c>
      <c r="E66" s="68">
        <v>0</v>
      </c>
      <c r="F66" s="68">
        <v>-894306.37000006437</v>
      </c>
      <c r="G66" s="68">
        <v>0</v>
      </c>
      <c r="H66" s="69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  <c r="O66" s="68">
        <v>0</v>
      </c>
      <c r="P66" s="68">
        <v>0</v>
      </c>
      <c r="Q66" s="68">
        <v>0</v>
      </c>
      <c r="R66" s="68">
        <v>0</v>
      </c>
      <c r="S66" s="67">
        <v>0</v>
      </c>
      <c r="T66" s="68">
        <v>0</v>
      </c>
    </row>
  </sheetData>
  <sheetProtection password="8BDB" sheet="1" objects="1" scenarios="1"/>
  <pageMargins left="0.7" right="0.7" top="0.75" bottom="0.75" header="0.3" footer="0.3"/>
  <pageSetup paperSize="14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Customer Cont Annual Summary</vt:lpstr>
      <vt:lpstr>Network &amp; Other Capex</vt:lpstr>
      <vt:lpstr> Cust Cont Calc</vt:lpstr>
      <vt:lpstr>Analysis</vt:lpstr>
      <vt:lpstr>Summary</vt:lpstr>
      <vt:lpstr>Summary Data &gt;&gt;</vt:lpstr>
      <vt:lpstr>Base Case</vt:lpstr>
      <vt:lpstr>Tenix All Changes</vt:lpstr>
      <vt:lpstr>ZNX All Changes</vt:lpstr>
      <vt:lpstr>Manual Listing Data &gt;&gt;</vt:lpstr>
      <vt:lpstr>ZNX Listing</vt:lpstr>
      <vt:lpstr>Tenix List</vt:lpstr>
      <vt:lpstr>Sheet1</vt:lpstr>
    </vt:vector>
  </TitlesOfParts>
  <Company>United Energy &amp;  Multinet Gas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Holmes, Jarrod</dc:creator>
  <cp:lastModifiedBy>Dam, Zoe</cp:lastModifiedBy>
  <cp:lastPrinted>2015-02-23T21:54:00Z</cp:lastPrinted>
  <dcterms:created xsi:type="dcterms:W3CDTF">2015-02-04T20:47:46Z</dcterms:created>
  <dcterms:modified xsi:type="dcterms:W3CDTF">2015-04-13T06:44:13Z</dcterms:modified>
</cp:coreProperties>
</file>